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D:\Desktop\RFP 03-2020\Curso Precificação\Planilhas\Para os Alunos\"/>
    </mc:Choice>
  </mc:AlternateContent>
  <xr:revisionPtr revIDLastSave="0" documentId="13_ncr:1_{2BECD478-174B-4E8B-AD66-36E896105D5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VNA IPCA" sheetId="8" r:id="rId1"/>
    <sheet name="Mediana Mensal IPCA TOP 5 LP" sheetId="1" r:id="rId2"/>
    <sheet name="Análises Mês IPCA Proj x Real" sheetId="7" r:id="rId3"/>
    <sheet name="Análises Mês IPCA" sheetId="16" r:id="rId4"/>
    <sheet name="Mediana Anual IPCA TOP 5 LP" sheetId="2" r:id="rId5"/>
    <sheet name="Análises IPCA Anual" sheetId="11" r:id="rId6"/>
    <sheet name="Mediana Hor Móv IPCA TOP 5 LP" sheetId="3" r:id="rId7"/>
    <sheet name="Análises IPCA 12M Móvel" sheetId="9" r:id="rId8"/>
    <sheet name="Hist Selic Meta" sheetId="12" r:id="rId9"/>
    <sheet name="Mediana Reunião Selic 30D" sheetId="4" r:id="rId10"/>
    <sheet name="Análises Reuniões" sheetId="17" r:id="rId11"/>
    <sheet name="Análises Expect x Selic" sheetId="15" r:id="rId12"/>
    <sheet name="Análises Reunião Selic" sheetId="13" r:id="rId13"/>
    <sheet name="Mediana Anual Selic TOP 5 LP" sheetId="5" r:id="rId14"/>
    <sheet name="Análises Anual Selic" sheetId="14" r:id="rId15"/>
    <sheet name="Estatísticas IPCA" sheetId="18" r:id="rId16"/>
    <sheet name="Estatísticas Selic" sheetId="19" r:id="rId17"/>
    <sheet name="Links 2023" sheetId="6" r:id="rId18"/>
    <sheet name="Feriados" sheetId="10" r:id="rId19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" i="15" l="1"/>
  <c r="Q31" i="19"/>
  <c r="P31" i="19"/>
  <c r="O31" i="19"/>
  <c r="N31" i="19"/>
  <c r="M31" i="19"/>
  <c r="L31" i="19"/>
  <c r="K31" i="19"/>
  <c r="J31" i="19"/>
  <c r="I31" i="19"/>
  <c r="H31" i="19"/>
  <c r="G31" i="19"/>
  <c r="F31" i="19"/>
  <c r="E31" i="19"/>
  <c r="D31" i="19"/>
  <c r="C31" i="19"/>
  <c r="B31" i="19"/>
  <c r="Q25" i="19"/>
  <c r="P25" i="19"/>
  <c r="O25" i="19"/>
  <c r="N25" i="19"/>
  <c r="M25" i="19"/>
  <c r="L25" i="19"/>
  <c r="K25" i="19"/>
  <c r="J25" i="19"/>
  <c r="I25" i="19"/>
  <c r="H25" i="19"/>
  <c r="G25" i="19"/>
  <c r="F25" i="19"/>
  <c r="E25" i="19"/>
  <c r="D25" i="19"/>
  <c r="C25" i="19"/>
  <c r="B25" i="19"/>
  <c r="Q19" i="19"/>
  <c r="P19" i="19"/>
  <c r="O19" i="19"/>
  <c r="N19" i="19"/>
  <c r="M19" i="19"/>
  <c r="L19" i="19"/>
  <c r="K19" i="19"/>
  <c r="J19" i="19"/>
  <c r="I19" i="19"/>
  <c r="H19" i="19"/>
  <c r="G19" i="19"/>
  <c r="F19" i="19"/>
  <c r="E19" i="19"/>
  <c r="D19" i="19"/>
  <c r="C19" i="19"/>
  <c r="B19" i="19"/>
  <c r="D7" i="19"/>
  <c r="E7" i="19"/>
  <c r="F7" i="19"/>
  <c r="G7" i="19"/>
  <c r="H7" i="19"/>
  <c r="I7" i="19"/>
  <c r="J7" i="19"/>
  <c r="K7" i="19"/>
  <c r="L7" i="19"/>
  <c r="M7" i="19"/>
  <c r="N7" i="19"/>
  <c r="O7" i="19"/>
  <c r="P7" i="19"/>
  <c r="Q7" i="19"/>
  <c r="C7" i="19"/>
  <c r="B7" i="19"/>
  <c r="N21" i="19"/>
  <c r="G21" i="19"/>
  <c r="N3" i="19"/>
  <c r="G3" i="19"/>
  <c r="N15" i="19"/>
  <c r="G15" i="19"/>
  <c r="N27" i="19"/>
  <c r="G27" i="19"/>
  <c r="Y21" i="18"/>
  <c r="M21" i="18"/>
  <c r="Y16" i="18"/>
  <c r="M16" i="18"/>
  <c r="Y11" i="18"/>
  <c r="M11" i="18"/>
  <c r="Y6" i="18"/>
  <c r="M6" i="18"/>
  <c r="Y1" i="18"/>
  <c r="M1" i="18"/>
  <c r="B14" i="17" l="1"/>
  <c r="B15" i="17"/>
  <c r="B16" i="17"/>
  <c r="B17" i="17"/>
  <c r="B18" i="17"/>
  <c r="B19" i="17"/>
  <c r="B6" i="17"/>
  <c r="B7" i="17"/>
  <c r="B8" i="17"/>
  <c r="B9" i="17"/>
  <c r="B10" i="17"/>
  <c r="B11" i="17"/>
  <c r="B12" i="17"/>
  <c r="B13" i="17"/>
  <c r="B4" i="17"/>
  <c r="B5" i="17"/>
  <c r="B3" i="17"/>
  <c r="D11" i="17" l="1"/>
  <c r="C9" i="17"/>
  <c r="D3" i="17"/>
  <c r="C18" i="17"/>
  <c r="C10" i="17"/>
  <c r="D19" i="17"/>
  <c r="C8" i="17"/>
  <c r="C12" i="17"/>
  <c r="C6" i="17"/>
  <c r="C14" i="17"/>
  <c r="C11" i="17"/>
  <c r="D5" i="17"/>
  <c r="D17" i="17"/>
  <c r="C4" i="17"/>
  <c r="D16" i="17"/>
  <c r="C13" i="17"/>
  <c r="C7" i="17"/>
  <c r="D15" i="17"/>
  <c r="C5" i="17"/>
  <c r="D10" i="17"/>
  <c r="C16" i="17"/>
  <c r="D4" i="17"/>
  <c r="D9" i="17"/>
  <c r="C15" i="17"/>
  <c r="D14" i="17"/>
  <c r="D8" i="17"/>
  <c r="C17" i="17"/>
  <c r="D13" i="17"/>
  <c r="D7" i="17"/>
  <c r="C19" i="17"/>
  <c r="D18" i="17"/>
  <c r="D12" i="17"/>
  <c r="D6" i="17"/>
  <c r="F3" i="16"/>
  <c r="F4" i="16"/>
  <c r="F5" i="16"/>
  <c r="F6" i="16"/>
  <c r="F7" i="16"/>
  <c r="F8" i="16"/>
  <c r="F9" i="16"/>
  <c r="F10" i="16"/>
  <c r="F11" i="16"/>
  <c r="F12" i="16"/>
  <c r="F13" i="16"/>
  <c r="F14" i="16"/>
  <c r="F15" i="16"/>
  <c r="F16" i="16"/>
  <c r="F17" i="16"/>
  <c r="F18" i="16"/>
  <c r="F19" i="16"/>
  <c r="F20" i="16"/>
  <c r="F21" i="16"/>
  <c r="F22" i="16"/>
  <c r="F23" i="16"/>
  <c r="F24" i="16"/>
  <c r="F25" i="16"/>
  <c r="F26" i="16"/>
  <c r="F27" i="16"/>
  <c r="F28" i="16"/>
  <c r="F29" i="16"/>
  <c r="F30" i="16"/>
  <c r="F31" i="16"/>
  <c r="F32" i="16"/>
  <c r="F33" i="16"/>
  <c r="F34" i="16"/>
  <c r="F35" i="16"/>
  <c r="F36" i="16"/>
  <c r="F37" i="16"/>
  <c r="F38" i="16"/>
  <c r="F39" i="16"/>
  <c r="F40" i="16"/>
  <c r="F41" i="16"/>
  <c r="F42" i="16"/>
  <c r="F43" i="16"/>
  <c r="F44" i="16"/>
  <c r="F45" i="16"/>
  <c r="F46" i="16"/>
  <c r="F47" i="16"/>
  <c r="F48" i="16"/>
  <c r="F49" i="16"/>
  <c r="F50" i="16"/>
  <c r="F51" i="16"/>
  <c r="F52" i="16"/>
  <c r="F53" i="16"/>
  <c r="F54" i="16"/>
  <c r="F55" i="16"/>
  <c r="F56" i="16"/>
  <c r="F57" i="16"/>
  <c r="F58" i="16"/>
  <c r="F59" i="16"/>
  <c r="F60" i="16"/>
  <c r="F61" i="16"/>
  <c r="F62" i="16"/>
  <c r="F63" i="16"/>
  <c r="F64" i="16"/>
  <c r="F65" i="16"/>
  <c r="F66" i="16"/>
  <c r="F67" i="16"/>
  <c r="F68" i="16"/>
  <c r="F69" i="16"/>
  <c r="F70" i="16"/>
  <c r="F71" i="16"/>
  <c r="F72" i="16"/>
  <c r="F73" i="16"/>
  <c r="F74" i="16"/>
  <c r="F75" i="16"/>
  <c r="F76" i="16"/>
  <c r="F77" i="16"/>
  <c r="F78" i="16"/>
  <c r="F79" i="16"/>
  <c r="F80" i="16"/>
  <c r="F81" i="16"/>
  <c r="F82" i="16"/>
  <c r="F83" i="16"/>
  <c r="F84" i="16"/>
  <c r="F85" i="16"/>
  <c r="F86" i="16"/>
  <c r="F87" i="16"/>
  <c r="F88" i="16"/>
  <c r="F89" i="16"/>
  <c r="F90" i="16"/>
  <c r="F91" i="16"/>
  <c r="F92" i="16"/>
  <c r="F93" i="16"/>
  <c r="F94" i="16"/>
  <c r="F95" i="16"/>
  <c r="F96" i="16"/>
  <c r="F97" i="16"/>
  <c r="F98" i="16"/>
  <c r="F99" i="16"/>
  <c r="F100" i="16"/>
  <c r="F101" i="16"/>
  <c r="F102" i="16"/>
  <c r="F103" i="16"/>
  <c r="F104" i="16"/>
  <c r="F105" i="16"/>
  <c r="F106" i="16"/>
  <c r="F107" i="16"/>
  <c r="F108" i="16"/>
  <c r="F109" i="16"/>
  <c r="F110" i="16"/>
  <c r="F111" i="16"/>
  <c r="F112" i="16"/>
  <c r="F113" i="16"/>
  <c r="F114" i="16"/>
  <c r="F115" i="16"/>
  <c r="F116" i="16"/>
  <c r="F117" i="16"/>
  <c r="F118" i="16"/>
  <c r="F119" i="16"/>
  <c r="F120" i="16"/>
  <c r="F121" i="16"/>
  <c r="F122" i="16"/>
  <c r="F123" i="16"/>
  <c r="F124" i="16"/>
  <c r="F125" i="16"/>
  <c r="F126" i="16"/>
  <c r="F127" i="16"/>
  <c r="F128" i="16"/>
  <c r="F129" i="16"/>
  <c r="F130" i="16"/>
  <c r="F131" i="16"/>
  <c r="F132" i="16"/>
  <c r="F133" i="16"/>
  <c r="F134" i="16"/>
  <c r="F135" i="16"/>
  <c r="F136" i="16"/>
  <c r="F137" i="16"/>
  <c r="F138" i="16"/>
  <c r="F139" i="16"/>
  <c r="F140" i="16"/>
  <c r="F141" i="16"/>
  <c r="F142" i="16"/>
  <c r="F143" i="16"/>
  <c r="F144" i="16"/>
  <c r="F145" i="16"/>
  <c r="F146" i="16"/>
  <c r="F147" i="16"/>
  <c r="F148" i="16"/>
  <c r="F149" i="16"/>
  <c r="F150" i="16"/>
  <c r="F151" i="16"/>
  <c r="F152" i="16"/>
  <c r="F153" i="16"/>
  <c r="F154" i="16"/>
  <c r="F155" i="16"/>
  <c r="F156" i="16"/>
  <c r="F157" i="16"/>
  <c r="F158" i="16"/>
  <c r="F159" i="16"/>
  <c r="F160" i="16"/>
  <c r="F161" i="16"/>
  <c r="F162" i="16"/>
  <c r="F163" i="16"/>
  <c r="F164" i="16"/>
  <c r="F165" i="16"/>
  <c r="F166" i="16"/>
  <c r="F167" i="16"/>
  <c r="F168" i="16"/>
  <c r="F169" i="16"/>
  <c r="F170" i="16"/>
  <c r="F171" i="16"/>
  <c r="F172" i="16"/>
  <c r="F173" i="16"/>
  <c r="F174" i="16"/>
  <c r="F175" i="16"/>
  <c r="F176" i="16"/>
  <c r="F177" i="16"/>
  <c r="F178" i="16"/>
  <c r="F179" i="16"/>
  <c r="F180" i="16"/>
  <c r="F181" i="16"/>
  <c r="F182" i="16"/>
  <c r="F183" i="16"/>
  <c r="F184" i="16"/>
  <c r="F185" i="16"/>
  <c r="F186" i="16"/>
  <c r="F187" i="16"/>
  <c r="F188" i="16"/>
  <c r="F189" i="16"/>
  <c r="F190" i="16"/>
  <c r="F191" i="16"/>
  <c r="F192" i="16"/>
  <c r="F193" i="16"/>
  <c r="F194" i="16"/>
  <c r="F195" i="16"/>
  <c r="F196" i="16"/>
  <c r="F197" i="16"/>
  <c r="F198" i="16"/>
  <c r="F199" i="16"/>
  <c r="F200" i="16"/>
  <c r="F201" i="16"/>
  <c r="F202" i="16"/>
  <c r="F203" i="16"/>
  <c r="F204" i="16"/>
  <c r="F205" i="16"/>
  <c r="F206" i="16"/>
  <c r="F207" i="16"/>
  <c r="F208" i="16"/>
  <c r="F209" i="16"/>
  <c r="F210" i="16"/>
  <c r="F211" i="16"/>
  <c r="F212" i="16"/>
  <c r="F213" i="16"/>
  <c r="F214" i="16"/>
  <c r="F215" i="16"/>
  <c r="F216" i="16"/>
  <c r="F217" i="16"/>
  <c r="F218" i="16"/>
  <c r="F219" i="16"/>
  <c r="F220" i="16"/>
  <c r="F221" i="16"/>
  <c r="F222" i="16"/>
  <c r="F223" i="16"/>
  <c r="F224" i="16"/>
  <c r="F225" i="16"/>
  <c r="F226" i="16"/>
  <c r="F227" i="16"/>
  <c r="F228" i="16"/>
  <c r="F229" i="16"/>
  <c r="F230" i="16"/>
  <c r="F231" i="16"/>
  <c r="F232" i="16"/>
  <c r="F233" i="16"/>
  <c r="F234" i="16"/>
  <c r="F235" i="16"/>
  <c r="F236" i="16"/>
  <c r="F237" i="16"/>
  <c r="F238" i="16"/>
  <c r="F239" i="16"/>
  <c r="F240" i="16"/>
  <c r="F241" i="16"/>
  <c r="F242" i="16"/>
  <c r="F243" i="16"/>
  <c r="F244" i="16"/>
  <c r="F245" i="16"/>
  <c r="F246" i="16"/>
  <c r="F247" i="16"/>
  <c r="F248" i="16"/>
  <c r="F249" i="16"/>
  <c r="F250" i="16"/>
  <c r="F251" i="16"/>
  <c r="F252" i="16"/>
  <c r="F253" i="16"/>
  <c r="F254" i="16"/>
  <c r="F255" i="16"/>
  <c r="F256" i="16"/>
  <c r="F257" i="16"/>
  <c r="F258" i="16"/>
  <c r="F259" i="16"/>
  <c r="F260" i="16"/>
  <c r="F261" i="16"/>
  <c r="F262" i="16"/>
  <c r="F263" i="16"/>
  <c r="F264" i="16"/>
  <c r="F265" i="16"/>
  <c r="F266" i="16"/>
  <c r="F267" i="16"/>
  <c r="F268" i="16"/>
  <c r="F269" i="16"/>
  <c r="F270" i="16"/>
  <c r="F271" i="16"/>
  <c r="F272" i="16"/>
  <c r="F273" i="16"/>
  <c r="F274" i="16"/>
  <c r="F275" i="16"/>
  <c r="F276" i="16"/>
  <c r="F277" i="16"/>
  <c r="F278" i="16"/>
  <c r="F279" i="16"/>
  <c r="F280" i="16"/>
  <c r="F281" i="16"/>
  <c r="F282" i="16"/>
  <c r="F283" i="16"/>
  <c r="F284" i="16"/>
  <c r="F285" i="16"/>
  <c r="F286" i="16"/>
  <c r="F287" i="16"/>
  <c r="F288" i="16"/>
  <c r="F289" i="16"/>
  <c r="F290" i="16"/>
  <c r="F291" i="16"/>
  <c r="F292" i="16"/>
  <c r="F293" i="16"/>
  <c r="F294" i="16"/>
  <c r="F295" i="16"/>
  <c r="F296" i="16"/>
  <c r="F297" i="16"/>
  <c r="F298" i="16"/>
  <c r="F299" i="16"/>
  <c r="F300" i="16"/>
  <c r="F301" i="16"/>
  <c r="F302" i="16"/>
  <c r="F303" i="16"/>
  <c r="F304" i="16"/>
  <c r="F305" i="16"/>
  <c r="F306" i="16"/>
  <c r="F307" i="16"/>
  <c r="F308" i="16"/>
  <c r="F309" i="16"/>
  <c r="F310" i="16"/>
  <c r="F311" i="16"/>
  <c r="F312" i="16"/>
  <c r="F313" i="16"/>
  <c r="F314" i="16"/>
  <c r="F315" i="16"/>
  <c r="F316" i="16"/>
  <c r="F317" i="16"/>
  <c r="F318" i="16"/>
  <c r="F319" i="16"/>
  <c r="F320" i="16"/>
  <c r="F321" i="16"/>
  <c r="F322" i="16"/>
  <c r="F323" i="16"/>
  <c r="F324" i="16"/>
  <c r="F325" i="16"/>
  <c r="F326" i="16"/>
  <c r="F327" i="16"/>
  <c r="F328" i="16"/>
  <c r="F329" i="16"/>
  <c r="F330" i="16"/>
  <c r="F331" i="16"/>
  <c r="F332" i="16"/>
  <c r="F333" i="16"/>
  <c r="F334" i="16"/>
  <c r="F335" i="16"/>
  <c r="F336" i="16"/>
  <c r="F337" i="16"/>
  <c r="F2" i="16"/>
  <c r="E3" i="16"/>
  <c r="E4" i="16"/>
  <c r="E5" i="16"/>
  <c r="E6" i="16"/>
  <c r="E7" i="16"/>
  <c r="E8" i="16"/>
  <c r="E9" i="16"/>
  <c r="E10" i="16"/>
  <c r="E11" i="16"/>
  <c r="E12" i="16"/>
  <c r="E13" i="16"/>
  <c r="E14" i="16"/>
  <c r="E15" i="16"/>
  <c r="E16" i="16"/>
  <c r="E17" i="16"/>
  <c r="E18" i="16"/>
  <c r="E19" i="16"/>
  <c r="E20" i="16"/>
  <c r="E21" i="16"/>
  <c r="E22" i="16"/>
  <c r="E23" i="16"/>
  <c r="E24" i="16"/>
  <c r="E25" i="16"/>
  <c r="E26" i="16"/>
  <c r="E27" i="16"/>
  <c r="E28" i="16"/>
  <c r="E29" i="16"/>
  <c r="E30" i="16"/>
  <c r="E31" i="16"/>
  <c r="E32" i="16"/>
  <c r="E33" i="16"/>
  <c r="E34" i="16"/>
  <c r="E35" i="16"/>
  <c r="E36" i="16"/>
  <c r="E37" i="16"/>
  <c r="E38" i="16"/>
  <c r="E39" i="16"/>
  <c r="E40" i="16"/>
  <c r="E41" i="16"/>
  <c r="E42" i="16"/>
  <c r="E43" i="16"/>
  <c r="E44" i="16"/>
  <c r="E45" i="16"/>
  <c r="E46" i="16"/>
  <c r="E47" i="16"/>
  <c r="E48" i="16"/>
  <c r="E49" i="16"/>
  <c r="E50" i="16"/>
  <c r="E51" i="16"/>
  <c r="E52" i="16"/>
  <c r="E53" i="16"/>
  <c r="E54" i="16"/>
  <c r="E55" i="16"/>
  <c r="E56" i="16"/>
  <c r="E57" i="16"/>
  <c r="E58" i="16"/>
  <c r="E59" i="16"/>
  <c r="E60" i="16"/>
  <c r="E61" i="16"/>
  <c r="E62" i="16"/>
  <c r="E63" i="16"/>
  <c r="E64" i="16"/>
  <c r="E65" i="16"/>
  <c r="E66" i="16"/>
  <c r="E67" i="16"/>
  <c r="E68" i="16"/>
  <c r="E69" i="16"/>
  <c r="E70" i="16"/>
  <c r="E71" i="16"/>
  <c r="E72" i="16"/>
  <c r="E73" i="16"/>
  <c r="E74" i="16"/>
  <c r="E75" i="16"/>
  <c r="E76" i="16"/>
  <c r="E77" i="16"/>
  <c r="E78" i="16"/>
  <c r="E79" i="16"/>
  <c r="E80" i="16"/>
  <c r="E81" i="16"/>
  <c r="E82" i="16"/>
  <c r="E83" i="16"/>
  <c r="E84" i="16"/>
  <c r="E85" i="16"/>
  <c r="E86" i="16"/>
  <c r="E87" i="16"/>
  <c r="E88" i="16"/>
  <c r="E89" i="16"/>
  <c r="E90" i="16"/>
  <c r="E91" i="16"/>
  <c r="E92" i="16"/>
  <c r="E93" i="16"/>
  <c r="E94" i="16"/>
  <c r="E95" i="16"/>
  <c r="E96" i="16"/>
  <c r="E97" i="16"/>
  <c r="E98" i="16"/>
  <c r="E99" i="16"/>
  <c r="E100" i="16"/>
  <c r="E101" i="16"/>
  <c r="E102" i="16"/>
  <c r="E103" i="16"/>
  <c r="E104" i="16"/>
  <c r="E105" i="16"/>
  <c r="E106" i="16"/>
  <c r="E107" i="16"/>
  <c r="E108" i="16"/>
  <c r="E109" i="16"/>
  <c r="E110" i="16"/>
  <c r="E111" i="16"/>
  <c r="E112" i="16"/>
  <c r="E113" i="16"/>
  <c r="E114" i="16"/>
  <c r="E115" i="16"/>
  <c r="E116" i="16"/>
  <c r="E117" i="16"/>
  <c r="E118" i="16"/>
  <c r="E119" i="16"/>
  <c r="E120" i="16"/>
  <c r="E121" i="16"/>
  <c r="E122" i="16"/>
  <c r="E123" i="16"/>
  <c r="E124" i="16"/>
  <c r="E125" i="16"/>
  <c r="E126" i="16"/>
  <c r="E127" i="16"/>
  <c r="E128" i="16"/>
  <c r="E129" i="16"/>
  <c r="E130" i="16"/>
  <c r="E131" i="16"/>
  <c r="E132" i="16"/>
  <c r="E133" i="16"/>
  <c r="E134" i="16"/>
  <c r="E135" i="16"/>
  <c r="E136" i="16"/>
  <c r="E137" i="16"/>
  <c r="E138" i="16"/>
  <c r="E139" i="16"/>
  <c r="E140" i="16"/>
  <c r="E141" i="16"/>
  <c r="E142" i="16"/>
  <c r="E143" i="16"/>
  <c r="E144" i="16"/>
  <c r="E145" i="16"/>
  <c r="E146" i="16"/>
  <c r="E147" i="16"/>
  <c r="E148" i="16"/>
  <c r="E149" i="16"/>
  <c r="E150" i="16"/>
  <c r="E151" i="16"/>
  <c r="E152" i="16"/>
  <c r="E153" i="16"/>
  <c r="E154" i="16"/>
  <c r="E155" i="16"/>
  <c r="E156" i="16"/>
  <c r="E157" i="16"/>
  <c r="E158" i="16"/>
  <c r="E159" i="16"/>
  <c r="E160" i="16"/>
  <c r="E161" i="16"/>
  <c r="E162" i="16"/>
  <c r="E163" i="16"/>
  <c r="E164" i="16"/>
  <c r="E165" i="16"/>
  <c r="E166" i="16"/>
  <c r="E167" i="16"/>
  <c r="E168" i="16"/>
  <c r="E169" i="16"/>
  <c r="E170" i="16"/>
  <c r="E171" i="16"/>
  <c r="E172" i="16"/>
  <c r="E173" i="16"/>
  <c r="E174" i="16"/>
  <c r="E175" i="16"/>
  <c r="E176" i="16"/>
  <c r="E177" i="16"/>
  <c r="E178" i="16"/>
  <c r="E179" i="16"/>
  <c r="E180" i="16"/>
  <c r="E181" i="16"/>
  <c r="E182" i="16"/>
  <c r="E183" i="16"/>
  <c r="E184" i="16"/>
  <c r="E185" i="16"/>
  <c r="E186" i="16"/>
  <c r="E187" i="16"/>
  <c r="E188" i="16"/>
  <c r="E189" i="16"/>
  <c r="E190" i="16"/>
  <c r="E191" i="16"/>
  <c r="E192" i="16"/>
  <c r="E193" i="16"/>
  <c r="E194" i="16"/>
  <c r="E195" i="16"/>
  <c r="E196" i="16"/>
  <c r="E197" i="16"/>
  <c r="E198" i="16"/>
  <c r="E199" i="16"/>
  <c r="E200" i="16"/>
  <c r="E201" i="16"/>
  <c r="E202" i="16"/>
  <c r="E203" i="16"/>
  <c r="E204" i="16"/>
  <c r="E205" i="16"/>
  <c r="E206" i="16"/>
  <c r="E207" i="16"/>
  <c r="E208" i="16"/>
  <c r="E209" i="16"/>
  <c r="E210" i="16"/>
  <c r="E211" i="16"/>
  <c r="E212" i="16"/>
  <c r="E213" i="16"/>
  <c r="E214" i="16"/>
  <c r="E215" i="16"/>
  <c r="E216" i="16"/>
  <c r="E217" i="16"/>
  <c r="E218" i="16"/>
  <c r="E219" i="16"/>
  <c r="E220" i="16"/>
  <c r="E221" i="16"/>
  <c r="E222" i="16"/>
  <c r="E223" i="16"/>
  <c r="E224" i="16"/>
  <c r="E225" i="16"/>
  <c r="E226" i="16"/>
  <c r="E227" i="16"/>
  <c r="E228" i="16"/>
  <c r="E229" i="16"/>
  <c r="E230" i="16"/>
  <c r="E231" i="16"/>
  <c r="E232" i="16"/>
  <c r="E233" i="16"/>
  <c r="E234" i="16"/>
  <c r="E235" i="16"/>
  <c r="E236" i="16"/>
  <c r="E237" i="16"/>
  <c r="E238" i="16"/>
  <c r="E239" i="16"/>
  <c r="E240" i="16"/>
  <c r="E241" i="16"/>
  <c r="E242" i="16"/>
  <c r="E243" i="16"/>
  <c r="E244" i="16"/>
  <c r="E245" i="16"/>
  <c r="E246" i="16"/>
  <c r="E247" i="16"/>
  <c r="E248" i="16"/>
  <c r="E249" i="16"/>
  <c r="E250" i="16"/>
  <c r="E251" i="16"/>
  <c r="E252" i="16"/>
  <c r="E253" i="16"/>
  <c r="E254" i="16"/>
  <c r="E255" i="16"/>
  <c r="E256" i="16"/>
  <c r="E257" i="16"/>
  <c r="E258" i="16"/>
  <c r="E259" i="16"/>
  <c r="E260" i="16"/>
  <c r="E261" i="16"/>
  <c r="E262" i="16"/>
  <c r="E263" i="16"/>
  <c r="E264" i="16"/>
  <c r="E265" i="16"/>
  <c r="E266" i="16"/>
  <c r="E267" i="16"/>
  <c r="E268" i="16"/>
  <c r="E269" i="16"/>
  <c r="E270" i="16"/>
  <c r="E271" i="16"/>
  <c r="E272" i="16"/>
  <c r="E273" i="16"/>
  <c r="E274" i="16"/>
  <c r="E275" i="16"/>
  <c r="E276" i="16"/>
  <c r="E277" i="16"/>
  <c r="E278" i="16"/>
  <c r="E279" i="16"/>
  <c r="E280" i="16"/>
  <c r="E281" i="16"/>
  <c r="E282" i="16"/>
  <c r="E283" i="16"/>
  <c r="E284" i="16"/>
  <c r="E285" i="16"/>
  <c r="E286" i="16"/>
  <c r="E287" i="16"/>
  <c r="E288" i="16"/>
  <c r="E289" i="16"/>
  <c r="E290" i="16"/>
  <c r="E291" i="16"/>
  <c r="E292" i="16"/>
  <c r="E293" i="16"/>
  <c r="E294" i="16"/>
  <c r="E295" i="16"/>
  <c r="E296" i="16"/>
  <c r="E297" i="16"/>
  <c r="E298" i="16"/>
  <c r="E299" i="16"/>
  <c r="E300" i="16"/>
  <c r="E301" i="16"/>
  <c r="E302" i="16"/>
  <c r="E303" i="16"/>
  <c r="E304" i="16"/>
  <c r="E305" i="16"/>
  <c r="E306" i="16"/>
  <c r="E307" i="16"/>
  <c r="E308" i="16"/>
  <c r="E309" i="16"/>
  <c r="E310" i="16"/>
  <c r="E311" i="16"/>
  <c r="E312" i="16"/>
  <c r="E313" i="16"/>
  <c r="E314" i="16"/>
  <c r="E315" i="16"/>
  <c r="E316" i="16"/>
  <c r="E317" i="16"/>
  <c r="E318" i="16"/>
  <c r="E319" i="16"/>
  <c r="E320" i="16"/>
  <c r="E321" i="16"/>
  <c r="E322" i="16"/>
  <c r="E323" i="16"/>
  <c r="E324" i="16"/>
  <c r="E325" i="16"/>
  <c r="E326" i="16"/>
  <c r="E327" i="16"/>
  <c r="E328" i="16"/>
  <c r="E329" i="16"/>
  <c r="E330" i="16"/>
  <c r="E331" i="16"/>
  <c r="E332" i="16"/>
  <c r="E333" i="16"/>
  <c r="E334" i="16"/>
  <c r="E335" i="16"/>
  <c r="E336" i="16"/>
  <c r="E337" i="16"/>
  <c r="E2" i="16"/>
  <c r="D3" i="16"/>
  <c r="D4" i="16"/>
  <c r="D5" i="16"/>
  <c r="D6" i="16"/>
  <c r="D7" i="16"/>
  <c r="D8" i="16"/>
  <c r="D9" i="16"/>
  <c r="D10" i="16"/>
  <c r="D11" i="16"/>
  <c r="D12" i="16"/>
  <c r="D13" i="16"/>
  <c r="D14" i="16"/>
  <c r="D15" i="16"/>
  <c r="D16" i="16"/>
  <c r="D17" i="16"/>
  <c r="D18" i="16"/>
  <c r="D19" i="16"/>
  <c r="D20" i="16"/>
  <c r="D21" i="16"/>
  <c r="D22" i="16"/>
  <c r="D23" i="16"/>
  <c r="D24" i="16"/>
  <c r="D25" i="16"/>
  <c r="D26" i="16"/>
  <c r="D27" i="16"/>
  <c r="D28" i="16"/>
  <c r="D29" i="16"/>
  <c r="D30" i="16"/>
  <c r="D31" i="16"/>
  <c r="D32" i="16"/>
  <c r="D33" i="16"/>
  <c r="D34" i="16"/>
  <c r="D35" i="16"/>
  <c r="D36" i="16"/>
  <c r="D37" i="16"/>
  <c r="D38" i="16"/>
  <c r="D39" i="16"/>
  <c r="D40" i="16"/>
  <c r="D41" i="16"/>
  <c r="D42" i="16"/>
  <c r="D43" i="16"/>
  <c r="D44" i="16"/>
  <c r="D45" i="16"/>
  <c r="D46" i="16"/>
  <c r="D47" i="16"/>
  <c r="D48" i="16"/>
  <c r="D49" i="16"/>
  <c r="D50" i="16"/>
  <c r="D51" i="16"/>
  <c r="D52" i="16"/>
  <c r="D53" i="16"/>
  <c r="D54" i="16"/>
  <c r="D55" i="16"/>
  <c r="D56" i="16"/>
  <c r="D57" i="16"/>
  <c r="D58" i="16"/>
  <c r="D59" i="16"/>
  <c r="D60" i="16"/>
  <c r="D61" i="16"/>
  <c r="D62" i="16"/>
  <c r="D63" i="16"/>
  <c r="D64" i="16"/>
  <c r="D65" i="16"/>
  <c r="D66" i="16"/>
  <c r="D67" i="16"/>
  <c r="D68" i="16"/>
  <c r="D69" i="16"/>
  <c r="D70" i="16"/>
  <c r="D71" i="16"/>
  <c r="D72" i="16"/>
  <c r="D73" i="16"/>
  <c r="D74" i="16"/>
  <c r="D75" i="16"/>
  <c r="D76" i="16"/>
  <c r="D77" i="16"/>
  <c r="D78" i="16"/>
  <c r="D79" i="16"/>
  <c r="D80" i="16"/>
  <c r="D81" i="16"/>
  <c r="D82" i="16"/>
  <c r="D83" i="16"/>
  <c r="D84" i="16"/>
  <c r="D85" i="16"/>
  <c r="D86" i="16"/>
  <c r="D87" i="16"/>
  <c r="D88" i="16"/>
  <c r="D89" i="16"/>
  <c r="D90" i="16"/>
  <c r="D91" i="16"/>
  <c r="D92" i="16"/>
  <c r="D93" i="16"/>
  <c r="D94" i="16"/>
  <c r="D95" i="16"/>
  <c r="D96" i="16"/>
  <c r="D97" i="16"/>
  <c r="D98" i="16"/>
  <c r="D99" i="16"/>
  <c r="D100" i="16"/>
  <c r="D101" i="16"/>
  <c r="D102" i="16"/>
  <c r="D103" i="16"/>
  <c r="D104" i="16"/>
  <c r="D105" i="16"/>
  <c r="D106" i="16"/>
  <c r="D107" i="16"/>
  <c r="D108" i="16"/>
  <c r="D109" i="16"/>
  <c r="D110" i="16"/>
  <c r="D111" i="16"/>
  <c r="D112" i="16"/>
  <c r="D113" i="16"/>
  <c r="D114" i="16"/>
  <c r="D115" i="16"/>
  <c r="D116" i="16"/>
  <c r="D117" i="16"/>
  <c r="D118" i="16"/>
  <c r="D119" i="16"/>
  <c r="D120" i="16"/>
  <c r="D121" i="16"/>
  <c r="D122" i="16"/>
  <c r="D123" i="16"/>
  <c r="D124" i="16"/>
  <c r="D125" i="16"/>
  <c r="D126" i="16"/>
  <c r="D127" i="16"/>
  <c r="D128" i="16"/>
  <c r="D129" i="16"/>
  <c r="D130" i="16"/>
  <c r="D131" i="16"/>
  <c r="D132" i="16"/>
  <c r="D133" i="16"/>
  <c r="D134" i="16"/>
  <c r="D135" i="16"/>
  <c r="D136" i="16"/>
  <c r="D137" i="16"/>
  <c r="D138" i="16"/>
  <c r="D139" i="16"/>
  <c r="D140" i="16"/>
  <c r="D141" i="16"/>
  <c r="D142" i="16"/>
  <c r="D143" i="16"/>
  <c r="D144" i="16"/>
  <c r="D145" i="16"/>
  <c r="D146" i="16"/>
  <c r="D147" i="16"/>
  <c r="D148" i="16"/>
  <c r="D149" i="16"/>
  <c r="D150" i="16"/>
  <c r="D151" i="16"/>
  <c r="D152" i="16"/>
  <c r="D153" i="16"/>
  <c r="D154" i="16"/>
  <c r="D155" i="16"/>
  <c r="D156" i="16"/>
  <c r="D157" i="16"/>
  <c r="D158" i="16"/>
  <c r="D159" i="16"/>
  <c r="D160" i="16"/>
  <c r="D161" i="16"/>
  <c r="D162" i="16"/>
  <c r="D163" i="16"/>
  <c r="D164" i="16"/>
  <c r="D165" i="16"/>
  <c r="D166" i="16"/>
  <c r="D167" i="16"/>
  <c r="D168" i="16"/>
  <c r="D169" i="16"/>
  <c r="D170" i="16"/>
  <c r="D171" i="16"/>
  <c r="D172" i="16"/>
  <c r="D173" i="16"/>
  <c r="D174" i="16"/>
  <c r="D175" i="16"/>
  <c r="D176" i="16"/>
  <c r="D177" i="16"/>
  <c r="D178" i="16"/>
  <c r="D179" i="16"/>
  <c r="D180" i="16"/>
  <c r="D181" i="16"/>
  <c r="D182" i="16"/>
  <c r="D183" i="16"/>
  <c r="D184" i="16"/>
  <c r="D185" i="16"/>
  <c r="D186" i="16"/>
  <c r="D187" i="16"/>
  <c r="D188" i="16"/>
  <c r="D189" i="16"/>
  <c r="D190" i="16"/>
  <c r="D191" i="16"/>
  <c r="D192" i="16"/>
  <c r="D193" i="16"/>
  <c r="D194" i="16"/>
  <c r="D195" i="16"/>
  <c r="D196" i="16"/>
  <c r="D197" i="16"/>
  <c r="D198" i="16"/>
  <c r="D199" i="16"/>
  <c r="D200" i="16"/>
  <c r="D201" i="16"/>
  <c r="D202" i="16"/>
  <c r="D203" i="16"/>
  <c r="D204" i="16"/>
  <c r="D205" i="16"/>
  <c r="D206" i="16"/>
  <c r="D207" i="16"/>
  <c r="D208" i="16"/>
  <c r="D209" i="16"/>
  <c r="D210" i="16"/>
  <c r="D211" i="16"/>
  <c r="D212" i="16"/>
  <c r="D213" i="16"/>
  <c r="D214" i="16"/>
  <c r="D215" i="16"/>
  <c r="D216" i="16"/>
  <c r="D217" i="16"/>
  <c r="D218" i="16"/>
  <c r="D219" i="16"/>
  <c r="D220" i="16"/>
  <c r="D221" i="16"/>
  <c r="D222" i="16"/>
  <c r="D223" i="16"/>
  <c r="D224" i="16"/>
  <c r="D225" i="16"/>
  <c r="D226" i="16"/>
  <c r="D227" i="16"/>
  <c r="D228" i="16"/>
  <c r="D229" i="16"/>
  <c r="D230" i="16"/>
  <c r="D231" i="16"/>
  <c r="D232" i="16"/>
  <c r="D233" i="16"/>
  <c r="D234" i="16"/>
  <c r="D235" i="16"/>
  <c r="D236" i="16"/>
  <c r="D237" i="16"/>
  <c r="D238" i="16"/>
  <c r="D239" i="16"/>
  <c r="D240" i="16"/>
  <c r="D241" i="16"/>
  <c r="D242" i="16"/>
  <c r="D243" i="16"/>
  <c r="D244" i="16"/>
  <c r="D245" i="16"/>
  <c r="D246" i="16"/>
  <c r="D247" i="16"/>
  <c r="D248" i="16"/>
  <c r="D249" i="16"/>
  <c r="D250" i="16"/>
  <c r="D251" i="16"/>
  <c r="D252" i="16"/>
  <c r="D253" i="16"/>
  <c r="D254" i="16"/>
  <c r="D255" i="16"/>
  <c r="D256" i="16"/>
  <c r="D257" i="16"/>
  <c r="D258" i="16"/>
  <c r="D259" i="16"/>
  <c r="D260" i="16"/>
  <c r="D261" i="16"/>
  <c r="D262" i="16"/>
  <c r="D263" i="16"/>
  <c r="D264" i="16"/>
  <c r="D265" i="16"/>
  <c r="D266" i="16"/>
  <c r="D267" i="16"/>
  <c r="D268" i="16"/>
  <c r="D269" i="16"/>
  <c r="D270" i="16"/>
  <c r="D271" i="16"/>
  <c r="D272" i="16"/>
  <c r="D273" i="16"/>
  <c r="D274" i="16"/>
  <c r="D275" i="16"/>
  <c r="D276" i="16"/>
  <c r="D277" i="16"/>
  <c r="D278" i="16"/>
  <c r="D279" i="16"/>
  <c r="D280" i="16"/>
  <c r="D281" i="16"/>
  <c r="D282" i="16"/>
  <c r="D283" i="16"/>
  <c r="D284" i="16"/>
  <c r="D285" i="16"/>
  <c r="D286" i="16"/>
  <c r="D287" i="16"/>
  <c r="D288" i="16"/>
  <c r="D289" i="16"/>
  <c r="D290" i="16"/>
  <c r="D291" i="16"/>
  <c r="D292" i="16"/>
  <c r="D293" i="16"/>
  <c r="D294" i="16"/>
  <c r="D295" i="16"/>
  <c r="D296" i="16"/>
  <c r="D297" i="16"/>
  <c r="D298" i="16"/>
  <c r="D299" i="16"/>
  <c r="D300" i="16"/>
  <c r="D301" i="16"/>
  <c r="D302" i="16"/>
  <c r="D303" i="16"/>
  <c r="D304" i="16"/>
  <c r="D305" i="16"/>
  <c r="D306" i="16"/>
  <c r="D307" i="16"/>
  <c r="D308" i="16"/>
  <c r="D309" i="16"/>
  <c r="D310" i="16"/>
  <c r="D311" i="16"/>
  <c r="D312" i="16"/>
  <c r="D313" i="16"/>
  <c r="D314" i="16"/>
  <c r="D315" i="16"/>
  <c r="D316" i="16"/>
  <c r="D317" i="16"/>
  <c r="D318" i="16"/>
  <c r="D319" i="16"/>
  <c r="D320" i="16"/>
  <c r="D321" i="16"/>
  <c r="D322" i="16"/>
  <c r="D323" i="16"/>
  <c r="D324" i="16"/>
  <c r="D325" i="16"/>
  <c r="D326" i="16"/>
  <c r="D327" i="16"/>
  <c r="D328" i="16"/>
  <c r="D329" i="16"/>
  <c r="D330" i="16"/>
  <c r="D331" i="16"/>
  <c r="D332" i="16"/>
  <c r="D333" i="16"/>
  <c r="D334" i="16"/>
  <c r="D335" i="16"/>
  <c r="D336" i="16"/>
  <c r="D337" i="16"/>
  <c r="D2" i="16"/>
  <c r="C3" i="16"/>
  <c r="C4" i="16"/>
  <c r="C5" i="16"/>
  <c r="C6" i="16"/>
  <c r="C7" i="16"/>
  <c r="C8" i="16"/>
  <c r="C9" i="16"/>
  <c r="C10" i="16"/>
  <c r="C11" i="16"/>
  <c r="C12" i="16"/>
  <c r="C13" i="16"/>
  <c r="C14" i="16"/>
  <c r="C15" i="16"/>
  <c r="C16" i="16"/>
  <c r="C17" i="16"/>
  <c r="C18" i="16"/>
  <c r="C19" i="16"/>
  <c r="C20" i="16"/>
  <c r="C21" i="16"/>
  <c r="C22" i="16"/>
  <c r="C23" i="16"/>
  <c r="C24" i="16"/>
  <c r="C25" i="16"/>
  <c r="C26" i="16"/>
  <c r="C27" i="16"/>
  <c r="C28" i="16"/>
  <c r="C29" i="16"/>
  <c r="C30" i="16"/>
  <c r="C31" i="16"/>
  <c r="C32" i="16"/>
  <c r="C33" i="16"/>
  <c r="C34" i="16"/>
  <c r="C35" i="16"/>
  <c r="C36" i="16"/>
  <c r="C37" i="16"/>
  <c r="C38" i="16"/>
  <c r="C39" i="16"/>
  <c r="C40" i="16"/>
  <c r="C41" i="16"/>
  <c r="C42" i="16"/>
  <c r="C43" i="16"/>
  <c r="C44" i="16"/>
  <c r="C45" i="16"/>
  <c r="C46" i="16"/>
  <c r="C47" i="16"/>
  <c r="C48" i="16"/>
  <c r="C49" i="16"/>
  <c r="C50" i="16"/>
  <c r="C51" i="16"/>
  <c r="C52" i="16"/>
  <c r="C53" i="16"/>
  <c r="C54" i="16"/>
  <c r="C55" i="16"/>
  <c r="C56" i="16"/>
  <c r="C57" i="16"/>
  <c r="C58" i="16"/>
  <c r="C59" i="16"/>
  <c r="C60" i="16"/>
  <c r="C61" i="16"/>
  <c r="C62" i="16"/>
  <c r="C63" i="16"/>
  <c r="C64" i="16"/>
  <c r="C65" i="16"/>
  <c r="C66" i="16"/>
  <c r="C67" i="16"/>
  <c r="C68" i="16"/>
  <c r="C69" i="16"/>
  <c r="C70" i="16"/>
  <c r="C71" i="16"/>
  <c r="C72" i="16"/>
  <c r="C73" i="16"/>
  <c r="C74" i="16"/>
  <c r="C75" i="16"/>
  <c r="C76" i="16"/>
  <c r="C77" i="16"/>
  <c r="C78" i="16"/>
  <c r="C79" i="16"/>
  <c r="C80" i="16"/>
  <c r="C81" i="16"/>
  <c r="C82" i="16"/>
  <c r="C83" i="16"/>
  <c r="C84" i="16"/>
  <c r="C85" i="16"/>
  <c r="C86" i="16"/>
  <c r="C87" i="16"/>
  <c r="C88" i="16"/>
  <c r="C89" i="16"/>
  <c r="C90" i="16"/>
  <c r="C91" i="16"/>
  <c r="C92" i="16"/>
  <c r="C93" i="16"/>
  <c r="C94" i="16"/>
  <c r="C95" i="16"/>
  <c r="C96" i="16"/>
  <c r="C97" i="16"/>
  <c r="C98" i="16"/>
  <c r="C99" i="16"/>
  <c r="C100" i="16"/>
  <c r="C101" i="16"/>
  <c r="C102" i="16"/>
  <c r="C103" i="16"/>
  <c r="C104" i="16"/>
  <c r="C105" i="16"/>
  <c r="C106" i="16"/>
  <c r="C107" i="16"/>
  <c r="C108" i="16"/>
  <c r="C109" i="16"/>
  <c r="C110" i="16"/>
  <c r="C111" i="16"/>
  <c r="C112" i="16"/>
  <c r="C113" i="16"/>
  <c r="C114" i="16"/>
  <c r="C115" i="16"/>
  <c r="C116" i="16"/>
  <c r="C117" i="16"/>
  <c r="C118" i="16"/>
  <c r="C119" i="16"/>
  <c r="C120" i="16"/>
  <c r="C121" i="16"/>
  <c r="C122" i="16"/>
  <c r="C123" i="16"/>
  <c r="C124" i="16"/>
  <c r="C125" i="16"/>
  <c r="C126" i="16"/>
  <c r="C127" i="16"/>
  <c r="C128" i="16"/>
  <c r="C129" i="16"/>
  <c r="C130" i="16"/>
  <c r="C131" i="16"/>
  <c r="C132" i="16"/>
  <c r="C133" i="16"/>
  <c r="C134" i="16"/>
  <c r="C135" i="16"/>
  <c r="C136" i="16"/>
  <c r="C137" i="16"/>
  <c r="C138" i="16"/>
  <c r="C139" i="16"/>
  <c r="C140" i="16"/>
  <c r="C141" i="16"/>
  <c r="C142" i="16"/>
  <c r="C143" i="16"/>
  <c r="C144" i="16"/>
  <c r="C145" i="16"/>
  <c r="C146" i="16"/>
  <c r="C147" i="16"/>
  <c r="C148" i="16"/>
  <c r="C149" i="16"/>
  <c r="C150" i="16"/>
  <c r="C151" i="16"/>
  <c r="C152" i="16"/>
  <c r="C153" i="16"/>
  <c r="C154" i="16"/>
  <c r="C155" i="16"/>
  <c r="C156" i="16"/>
  <c r="C157" i="16"/>
  <c r="C158" i="16"/>
  <c r="C159" i="16"/>
  <c r="C160" i="16"/>
  <c r="C161" i="16"/>
  <c r="C162" i="16"/>
  <c r="C163" i="16"/>
  <c r="C164" i="16"/>
  <c r="C165" i="16"/>
  <c r="C166" i="16"/>
  <c r="C167" i="16"/>
  <c r="C168" i="16"/>
  <c r="C169" i="16"/>
  <c r="C170" i="16"/>
  <c r="C171" i="16"/>
  <c r="C172" i="16"/>
  <c r="C173" i="16"/>
  <c r="C174" i="16"/>
  <c r="C175" i="16"/>
  <c r="C176" i="16"/>
  <c r="C177" i="16"/>
  <c r="C178" i="16"/>
  <c r="C179" i="16"/>
  <c r="C180" i="16"/>
  <c r="C181" i="16"/>
  <c r="C182" i="16"/>
  <c r="C183" i="16"/>
  <c r="C184" i="16"/>
  <c r="C185" i="16"/>
  <c r="C186" i="16"/>
  <c r="C187" i="16"/>
  <c r="C188" i="16"/>
  <c r="C189" i="16"/>
  <c r="C190" i="16"/>
  <c r="C191" i="16"/>
  <c r="C192" i="16"/>
  <c r="C193" i="16"/>
  <c r="C194" i="16"/>
  <c r="C195" i="16"/>
  <c r="C196" i="16"/>
  <c r="C197" i="16"/>
  <c r="C198" i="16"/>
  <c r="C199" i="16"/>
  <c r="C200" i="16"/>
  <c r="C201" i="16"/>
  <c r="C202" i="16"/>
  <c r="C203" i="16"/>
  <c r="C204" i="16"/>
  <c r="C205" i="16"/>
  <c r="C206" i="16"/>
  <c r="C207" i="16"/>
  <c r="C208" i="16"/>
  <c r="C209" i="16"/>
  <c r="C210" i="16"/>
  <c r="C211" i="16"/>
  <c r="C212" i="16"/>
  <c r="C213" i="16"/>
  <c r="C214" i="16"/>
  <c r="C215" i="16"/>
  <c r="C216" i="16"/>
  <c r="C217" i="16"/>
  <c r="C218" i="16"/>
  <c r="C219" i="16"/>
  <c r="C220" i="16"/>
  <c r="C221" i="16"/>
  <c r="C222" i="16"/>
  <c r="C223" i="16"/>
  <c r="C224" i="16"/>
  <c r="C225" i="16"/>
  <c r="C226" i="16"/>
  <c r="C227" i="16"/>
  <c r="C228" i="16"/>
  <c r="C229" i="16"/>
  <c r="C230" i="16"/>
  <c r="C231" i="16"/>
  <c r="C232" i="16"/>
  <c r="C233" i="16"/>
  <c r="C234" i="16"/>
  <c r="C235" i="16"/>
  <c r="C236" i="16"/>
  <c r="C237" i="16"/>
  <c r="C238" i="16"/>
  <c r="C239" i="16"/>
  <c r="C240" i="16"/>
  <c r="C241" i="16"/>
  <c r="C242" i="16"/>
  <c r="C243" i="16"/>
  <c r="C244" i="16"/>
  <c r="C245" i="16"/>
  <c r="C246" i="16"/>
  <c r="C247" i="16"/>
  <c r="C248" i="16"/>
  <c r="C249" i="16"/>
  <c r="C250" i="16"/>
  <c r="C251" i="16"/>
  <c r="C252" i="16"/>
  <c r="C253" i="16"/>
  <c r="C254" i="16"/>
  <c r="C255" i="16"/>
  <c r="C256" i="16"/>
  <c r="C257" i="16"/>
  <c r="C258" i="16"/>
  <c r="C259" i="16"/>
  <c r="C260" i="16"/>
  <c r="C261" i="16"/>
  <c r="C262" i="16"/>
  <c r="C263" i="16"/>
  <c r="C264" i="16"/>
  <c r="C265" i="16"/>
  <c r="C266" i="16"/>
  <c r="C267" i="16"/>
  <c r="C268" i="16"/>
  <c r="C269" i="16"/>
  <c r="C270" i="16"/>
  <c r="C271" i="16"/>
  <c r="C272" i="16"/>
  <c r="C273" i="16"/>
  <c r="C274" i="16"/>
  <c r="C275" i="16"/>
  <c r="C276" i="16"/>
  <c r="C277" i="16"/>
  <c r="C278" i="16"/>
  <c r="C279" i="16"/>
  <c r="C280" i="16"/>
  <c r="C281" i="16"/>
  <c r="C282" i="16"/>
  <c r="C283" i="16"/>
  <c r="C284" i="16"/>
  <c r="C285" i="16"/>
  <c r="C286" i="16"/>
  <c r="C287" i="16"/>
  <c r="C288" i="16"/>
  <c r="C289" i="16"/>
  <c r="C290" i="16"/>
  <c r="C291" i="16"/>
  <c r="C292" i="16"/>
  <c r="C293" i="16"/>
  <c r="C294" i="16"/>
  <c r="C295" i="16"/>
  <c r="C296" i="16"/>
  <c r="C297" i="16"/>
  <c r="C298" i="16"/>
  <c r="C299" i="16"/>
  <c r="C300" i="16"/>
  <c r="C301" i="16"/>
  <c r="C302" i="16"/>
  <c r="C303" i="16"/>
  <c r="C304" i="16"/>
  <c r="C305" i="16"/>
  <c r="C306" i="16"/>
  <c r="C307" i="16"/>
  <c r="C308" i="16"/>
  <c r="C309" i="16"/>
  <c r="C310" i="16"/>
  <c r="C311" i="16"/>
  <c r="C312" i="16"/>
  <c r="C313" i="16"/>
  <c r="C314" i="16"/>
  <c r="C315" i="16"/>
  <c r="C316" i="16"/>
  <c r="C317" i="16"/>
  <c r="C318" i="16"/>
  <c r="C319" i="16"/>
  <c r="C320" i="16"/>
  <c r="C321" i="16"/>
  <c r="C322" i="16"/>
  <c r="C323" i="16"/>
  <c r="C324" i="16"/>
  <c r="C325" i="16"/>
  <c r="C326" i="16"/>
  <c r="C327" i="16"/>
  <c r="C328" i="16"/>
  <c r="C329" i="16"/>
  <c r="C330" i="16"/>
  <c r="C331" i="16"/>
  <c r="C332" i="16"/>
  <c r="C333" i="16"/>
  <c r="C334" i="16"/>
  <c r="C335" i="16"/>
  <c r="C336" i="16"/>
  <c r="C337" i="16"/>
  <c r="C2" i="16"/>
  <c r="B337" i="16"/>
  <c r="B336" i="16"/>
  <c r="B335" i="16"/>
  <c r="B334" i="16"/>
  <c r="B333" i="16"/>
  <c r="B332" i="16"/>
  <c r="B331" i="16"/>
  <c r="B330" i="16"/>
  <c r="B329" i="16"/>
  <c r="B328" i="16"/>
  <c r="B327" i="16"/>
  <c r="B326" i="16"/>
  <c r="B325" i="16"/>
  <c r="B324" i="16"/>
  <c r="B323" i="16"/>
  <c r="B322" i="16"/>
  <c r="B321" i="16"/>
  <c r="B320" i="16"/>
  <c r="B319" i="16"/>
  <c r="B318" i="16"/>
  <c r="B317" i="16"/>
  <c r="B316" i="16"/>
  <c r="B315" i="16"/>
  <c r="B314" i="16"/>
  <c r="B313" i="16"/>
  <c r="B312" i="16"/>
  <c r="B311" i="16"/>
  <c r="B310" i="16"/>
  <c r="B309" i="16"/>
  <c r="B308" i="16"/>
  <c r="B307" i="16"/>
  <c r="B306" i="16"/>
  <c r="B305" i="16"/>
  <c r="B304" i="16"/>
  <c r="B303" i="16"/>
  <c r="B302" i="16"/>
  <c r="B301" i="16"/>
  <c r="B300" i="16"/>
  <c r="B299" i="16"/>
  <c r="B298" i="16"/>
  <c r="B297" i="16"/>
  <c r="B296" i="16"/>
  <c r="B295" i="16"/>
  <c r="B294" i="16"/>
  <c r="B293" i="16"/>
  <c r="B292" i="16"/>
  <c r="B291" i="16"/>
  <c r="B290" i="16"/>
  <c r="B289" i="16"/>
  <c r="B288" i="16"/>
  <c r="B287" i="16"/>
  <c r="B286" i="16"/>
  <c r="B285" i="16"/>
  <c r="B284" i="16"/>
  <c r="B283" i="16"/>
  <c r="B282" i="16"/>
  <c r="B281" i="16"/>
  <c r="B280" i="16"/>
  <c r="B279" i="16"/>
  <c r="B278" i="16"/>
  <c r="B277" i="16"/>
  <c r="B276" i="16"/>
  <c r="B275" i="16"/>
  <c r="B274" i="16"/>
  <c r="B273" i="16"/>
  <c r="B272" i="16"/>
  <c r="B271" i="16"/>
  <c r="B270" i="16"/>
  <c r="B269" i="16"/>
  <c r="B268" i="16"/>
  <c r="B267" i="16"/>
  <c r="B266" i="16"/>
  <c r="B265" i="16"/>
  <c r="B264" i="16"/>
  <c r="B263" i="16"/>
  <c r="B262" i="16"/>
  <c r="B261" i="16"/>
  <c r="B260" i="16"/>
  <c r="B259" i="16"/>
  <c r="B258" i="16"/>
  <c r="B257" i="16"/>
  <c r="B256" i="16"/>
  <c r="B255" i="16"/>
  <c r="B254" i="16"/>
  <c r="B253" i="16"/>
  <c r="B252" i="16"/>
  <c r="B251" i="16"/>
  <c r="B250" i="16"/>
  <c r="B249" i="16"/>
  <c r="B248" i="16"/>
  <c r="B247" i="16"/>
  <c r="B246" i="16"/>
  <c r="B245" i="16"/>
  <c r="B244" i="16"/>
  <c r="B243" i="16"/>
  <c r="B242" i="16"/>
  <c r="B241" i="16"/>
  <c r="B240" i="16"/>
  <c r="B239" i="16"/>
  <c r="B238" i="16"/>
  <c r="B237" i="16"/>
  <c r="B236" i="16"/>
  <c r="B235" i="16"/>
  <c r="B234" i="16"/>
  <c r="B233" i="16"/>
  <c r="B232" i="16"/>
  <c r="B231" i="16"/>
  <c r="B230" i="16"/>
  <c r="B229" i="16"/>
  <c r="B228" i="16"/>
  <c r="B227" i="16"/>
  <c r="B226" i="16"/>
  <c r="B225" i="16"/>
  <c r="B224" i="16"/>
  <c r="B223" i="16"/>
  <c r="B222" i="16"/>
  <c r="B221" i="16"/>
  <c r="B220" i="16"/>
  <c r="B219" i="16"/>
  <c r="B218" i="16"/>
  <c r="B217" i="16"/>
  <c r="B216" i="16"/>
  <c r="B215" i="16"/>
  <c r="B214" i="16"/>
  <c r="B213" i="16"/>
  <c r="B212" i="16"/>
  <c r="B211" i="16"/>
  <c r="B210" i="16"/>
  <c r="B209" i="16"/>
  <c r="B208" i="16"/>
  <c r="B207" i="16"/>
  <c r="B206" i="16"/>
  <c r="B205" i="16"/>
  <c r="B204" i="16"/>
  <c r="B203" i="16"/>
  <c r="B202" i="16"/>
  <c r="B201" i="16"/>
  <c r="B200" i="16"/>
  <c r="B199" i="16"/>
  <c r="B198" i="16"/>
  <c r="B197" i="16"/>
  <c r="B196" i="16"/>
  <c r="B195" i="16"/>
  <c r="B194" i="16"/>
  <c r="B193" i="16"/>
  <c r="B192" i="16"/>
  <c r="B191" i="16"/>
  <c r="B190" i="16"/>
  <c r="B189" i="16"/>
  <c r="B188" i="16"/>
  <c r="B187" i="16"/>
  <c r="B186" i="16"/>
  <c r="B185" i="16"/>
  <c r="B184" i="16"/>
  <c r="B183" i="16"/>
  <c r="B182" i="16"/>
  <c r="B181" i="16"/>
  <c r="B180" i="16"/>
  <c r="B179" i="16"/>
  <c r="B178" i="16"/>
  <c r="B177" i="16"/>
  <c r="B176" i="16"/>
  <c r="B175" i="16"/>
  <c r="B174" i="16"/>
  <c r="B173" i="16"/>
  <c r="B172" i="16"/>
  <c r="B171" i="16"/>
  <c r="B170" i="16"/>
  <c r="B169" i="16"/>
  <c r="B168" i="16"/>
  <c r="B167" i="16"/>
  <c r="B166" i="16"/>
  <c r="B165" i="16"/>
  <c r="B164" i="16"/>
  <c r="B163" i="16"/>
  <c r="B162" i="16"/>
  <c r="B161" i="16"/>
  <c r="B160" i="16"/>
  <c r="B159" i="16"/>
  <c r="B158" i="16"/>
  <c r="B157" i="16"/>
  <c r="B156" i="16"/>
  <c r="B155" i="16"/>
  <c r="B154" i="16"/>
  <c r="B153" i="16"/>
  <c r="B152" i="16"/>
  <c r="B151" i="16"/>
  <c r="B150" i="16"/>
  <c r="B149" i="16"/>
  <c r="B148" i="16"/>
  <c r="B147" i="16"/>
  <c r="B146" i="16"/>
  <c r="B145" i="16"/>
  <c r="B144" i="16"/>
  <c r="B143" i="16"/>
  <c r="B142" i="16"/>
  <c r="B141" i="16"/>
  <c r="B140" i="16"/>
  <c r="B139" i="16"/>
  <c r="B138" i="16"/>
  <c r="B137" i="16"/>
  <c r="B136" i="16"/>
  <c r="B135" i="16"/>
  <c r="B134" i="16"/>
  <c r="B133" i="16"/>
  <c r="B132" i="16"/>
  <c r="B131" i="16"/>
  <c r="B130" i="16"/>
  <c r="B129" i="16"/>
  <c r="B128" i="16"/>
  <c r="B127" i="16"/>
  <c r="B126" i="16"/>
  <c r="B125" i="16"/>
  <c r="B124" i="16"/>
  <c r="B123" i="16"/>
  <c r="B122" i="16"/>
  <c r="B121" i="16"/>
  <c r="B120" i="16"/>
  <c r="B119" i="16"/>
  <c r="B118" i="16"/>
  <c r="B117" i="16"/>
  <c r="B116" i="16"/>
  <c r="B115" i="16"/>
  <c r="B114" i="16"/>
  <c r="B113" i="16"/>
  <c r="B112" i="16"/>
  <c r="B111" i="16"/>
  <c r="B110" i="16"/>
  <c r="B109" i="16"/>
  <c r="B108" i="16"/>
  <c r="B107" i="16"/>
  <c r="B106" i="16"/>
  <c r="B105" i="16"/>
  <c r="B104" i="16"/>
  <c r="B103" i="16"/>
  <c r="B102" i="16"/>
  <c r="B101" i="16"/>
  <c r="B100" i="16"/>
  <c r="B99" i="16"/>
  <c r="B98" i="16"/>
  <c r="B97" i="16"/>
  <c r="B96" i="16"/>
  <c r="B95" i="16"/>
  <c r="B94" i="16"/>
  <c r="B93" i="16"/>
  <c r="B92" i="16"/>
  <c r="B91" i="16"/>
  <c r="B90" i="16"/>
  <c r="B89" i="16"/>
  <c r="B88" i="16"/>
  <c r="B87" i="16"/>
  <c r="B86" i="16"/>
  <c r="B85" i="16"/>
  <c r="B84" i="16"/>
  <c r="B83" i="16"/>
  <c r="B82" i="16"/>
  <c r="B81" i="16"/>
  <c r="B80" i="16"/>
  <c r="B79" i="16"/>
  <c r="B78" i="16"/>
  <c r="B77" i="16"/>
  <c r="B76" i="16"/>
  <c r="B75" i="16"/>
  <c r="B74" i="16"/>
  <c r="B73" i="16"/>
  <c r="B72" i="16"/>
  <c r="B71" i="16"/>
  <c r="B70" i="16"/>
  <c r="B69" i="16"/>
  <c r="B68" i="16"/>
  <c r="B67" i="16"/>
  <c r="B66" i="16"/>
  <c r="B65" i="16"/>
  <c r="B64" i="16"/>
  <c r="B63" i="16"/>
  <c r="B62" i="16"/>
  <c r="B61" i="16"/>
  <c r="B60" i="16"/>
  <c r="B59" i="16"/>
  <c r="B58" i="16"/>
  <c r="B57" i="16"/>
  <c r="B56" i="16"/>
  <c r="B55" i="16"/>
  <c r="B54" i="16"/>
  <c r="B53" i="16"/>
  <c r="B52" i="16"/>
  <c r="B51" i="16"/>
  <c r="B50" i="16"/>
  <c r="B49" i="16"/>
  <c r="B48" i="16"/>
  <c r="B47" i="16"/>
  <c r="B46" i="16"/>
  <c r="B45" i="16"/>
  <c r="B44" i="16"/>
  <c r="B43" i="16"/>
  <c r="B42" i="16"/>
  <c r="B41" i="16"/>
  <c r="B40" i="16"/>
  <c r="B39" i="16"/>
  <c r="B38" i="16"/>
  <c r="B37" i="16"/>
  <c r="B36" i="16"/>
  <c r="B35" i="16"/>
  <c r="B34" i="16"/>
  <c r="B33" i="16"/>
  <c r="B32" i="16"/>
  <c r="B31" i="16"/>
  <c r="B30" i="16"/>
  <c r="B29" i="16"/>
  <c r="B28" i="16"/>
  <c r="B27" i="16"/>
  <c r="B26" i="16"/>
  <c r="B25" i="16"/>
  <c r="B24" i="16"/>
  <c r="B23" i="16"/>
  <c r="B22" i="16"/>
  <c r="B21" i="16"/>
  <c r="B20" i="16"/>
  <c r="B19" i="16"/>
  <c r="B18" i="16"/>
  <c r="B17" i="16"/>
  <c r="B16" i="16"/>
  <c r="B15" i="16"/>
  <c r="B14" i="16"/>
  <c r="B13" i="16"/>
  <c r="B12" i="16"/>
  <c r="B11" i="16"/>
  <c r="B10" i="16"/>
  <c r="B9" i="16"/>
  <c r="B8" i="16"/>
  <c r="B7" i="16"/>
  <c r="B6" i="16"/>
  <c r="B5" i="16"/>
  <c r="B4" i="16"/>
  <c r="B3" i="16"/>
  <c r="B2" i="16"/>
  <c r="B338" i="15" l="1"/>
  <c r="B339" i="15"/>
  <c r="B340" i="15"/>
  <c r="B341" i="15"/>
  <c r="B342" i="15"/>
  <c r="B343" i="15"/>
  <c r="B344" i="15"/>
  <c r="B345" i="15"/>
  <c r="B346" i="15"/>
  <c r="B347" i="15"/>
  <c r="B348" i="15"/>
  <c r="B349" i="15"/>
  <c r="B350" i="15"/>
  <c r="B351" i="15"/>
  <c r="B352" i="15"/>
  <c r="B353" i="15"/>
  <c r="B354" i="15"/>
  <c r="B355" i="15"/>
  <c r="B356" i="15"/>
  <c r="B357" i="15"/>
  <c r="B358" i="15"/>
  <c r="B359" i="15"/>
  <c r="B360" i="15"/>
  <c r="B361" i="15"/>
  <c r="B362" i="15"/>
  <c r="B363" i="15"/>
  <c r="B364" i="15"/>
  <c r="B365" i="15"/>
  <c r="B366" i="15"/>
  <c r="B367" i="15"/>
  <c r="B368" i="15"/>
  <c r="B369" i="15"/>
  <c r="B370" i="15"/>
  <c r="B371" i="15"/>
  <c r="B372" i="15"/>
  <c r="B373" i="15"/>
  <c r="B374" i="15"/>
  <c r="B375" i="15"/>
  <c r="B376" i="15"/>
  <c r="B377" i="15"/>
  <c r="B378" i="15"/>
  <c r="B379" i="15"/>
  <c r="B380" i="15"/>
  <c r="B381" i="15"/>
  <c r="B382" i="15"/>
  <c r="B383" i="15"/>
  <c r="B384" i="15"/>
  <c r="B385" i="15"/>
  <c r="B386" i="15"/>
  <c r="B387" i="15"/>
  <c r="B388" i="15"/>
  <c r="B389" i="15"/>
  <c r="B390" i="15"/>
  <c r="B391" i="15"/>
  <c r="B392" i="15"/>
  <c r="B393" i="15"/>
  <c r="B394" i="15"/>
  <c r="B395" i="15"/>
  <c r="B396" i="15"/>
  <c r="B397" i="15"/>
  <c r="B398" i="15"/>
  <c r="B399" i="15"/>
  <c r="B400" i="15"/>
  <c r="B401" i="15"/>
  <c r="B402" i="15"/>
  <c r="B403" i="15"/>
  <c r="B404" i="15"/>
  <c r="B405" i="15"/>
  <c r="B406" i="15"/>
  <c r="B407" i="15"/>
  <c r="B408" i="15"/>
  <c r="B409" i="15"/>
  <c r="B410" i="15"/>
  <c r="B411" i="15"/>
  <c r="B412" i="15"/>
  <c r="B413" i="15"/>
  <c r="B414" i="15"/>
  <c r="B415" i="15"/>
  <c r="B416" i="15"/>
  <c r="B417" i="15"/>
  <c r="B418" i="15"/>
  <c r="B419" i="15"/>
  <c r="B420" i="15"/>
  <c r="B421" i="15"/>
  <c r="B422" i="15"/>
  <c r="B423" i="15"/>
  <c r="B424" i="15"/>
  <c r="B425" i="15"/>
  <c r="B426" i="15"/>
  <c r="B427" i="15"/>
  <c r="B428" i="15"/>
  <c r="B429" i="15"/>
  <c r="B430" i="15"/>
  <c r="B431" i="15"/>
  <c r="B432" i="15"/>
  <c r="B433" i="15"/>
  <c r="B434" i="15"/>
  <c r="B435" i="15"/>
  <c r="B436" i="15"/>
  <c r="B437" i="15"/>
  <c r="B438" i="15"/>
  <c r="B439" i="15"/>
  <c r="B440" i="15"/>
  <c r="B441" i="15"/>
  <c r="B442" i="15"/>
  <c r="B443" i="15"/>
  <c r="B444" i="15"/>
  <c r="B445" i="15"/>
  <c r="B446" i="15"/>
  <c r="B447" i="15"/>
  <c r="B448" i="15"/>
  <c r="B449" i="15"/>
  <c r="B450" i="15"/>
  <c r="B451" i="15"/>
  <c r="B452" i="15"/>
  <c r="B453" i="15"/>
  <c r="B454" i="15"/>
  <c r="B455" i="15"/>
  <c r="B456" i="15"/>
  <c r="B457" i="15"/>
  <c r="B458" i="15"/>
  <c r="B459" i="15"/>
  <c r="B460" i="15"/>
  <c r="B461" i="15"/>
  <c r="B462" i="15"/>
  <c r="B463" i="15"/>
  <c r="B464" i="15"/>
  <c r="B465" i="15"/>
  <c r="B466" i="15"/>
  <c r="B467" i="15"/>
  <c r="B468" i="15"/>
  <c r="B469" i="15"/>
  <c r="B470" i="15"/>
  <c r="B471" i="15"/>
  <c r="B472" i="15"/>
  <c r="B473" i="15"/>
  <c r="B474" i="15"/>
  <c r="B475" i="15"/>
  <c r="B476" i="15"/>
  <c r="B477" i="15"/>
  <c r="B478" i="15"/>
  <c r="B479" i="15"/>
  <c r="B480" i="15"/>
  <c r="B481" i="15"/>
  <c r="B482" i="15"/>
  <c r="B483" i="15"/>
  <c r="B484" i="15"/>
  <c r="B485" i="15"/>
  <c r="B486" i="15"/>
  <c r="B487" i="15"/>
  <c r="B488" i="15"/>
  <c r="B489" i="15"/>
  <c r="B490" i="15"/>
  <c r="B491" i="15"/>
  <c r="B492" i="15"/>
  <c r="B493" i="15"/>
  <c r="B494" i="15"/>
  <c r="B495" i="15"/>
  <c r="B496" i="15"/>
  <c r="B497" i="15"/>
  <c r="B498" i="15"/>
  <c r="B499" i="15"/>
  <c r="B500" i="15"/>
  <c r="B501" i="15"/>
  <c r="B502" i="15"/>
  <c r="B503" i="15"/>
  <c r="B504" i="15"/>
  <c r="B505" i="15"/>
  <c r="B506" i="15"/>
  <c r="B507" i="15"/>
  <c r="B508" i="15"/>
  <c r="B509" i="15"/>
  <c r="B510" i="15"/>
  <c r="B511" i="15"/>
  <c r="B512" i="15"/>
  <c r="B513" i="15"/>
  <c r="B514" i="15"/>
  <c r="B515" i="15"/>
  <c r="B516" i="15"/>
  <c r="B517" i="15"/>
  <c r="B518" i="15"/>
  <c r="B519" i="15"/>
  <c r="B520" i="15"/>
  <c r="B521" i="15"/>
  <c r="B522" i="15"/>
  <c r="B523" i="15"/>
  <c r="B524" i="15"/>
  <c r="B525" i="15"/>
  <c r="B526" i="15"/>
  <c r="B527" i="15"/>
  <c r="B528" i="15"/>
  <c r="B529" i="15"/>
  <c r="B530" i="15"/>
  <c r="B531" i="15"/>
  <c r="B532" i="15"/>
  <c r="B533" i="15"/>
  <c r="B534" i="15"/>
  <c r="B535" i="15"/>
  <c r="B536" i="15"/>
  <c r="B537" i="15"/>
  <c r="B538" i="15"/>
  <c r="B539" i="15"/>
  <c r="B540" i="15"/>
  <c r="B541" i="15"/>
  <c r="B542" i="15"/>
  <c r="B543" i="15"/>
  <c r="B544" i="15"/>
  <c r="B545" i="15"/>
  <c r="B546" i="15"/>
  <c r="B547" i="15"/>
  <c r="B548" i="15"/>
  <c r="B549" i="15"/>
  <c r="B550" i="15"/>
  <c r="B551" i="15"/>
  <c r="B552" i="15"/>
  <c r="B553" i="15"/>
  <c r="B554" i="15"/>
  <c r="B555" i="15"/>
  <c r="B556" i="15"/>
  <c r="B557" i="15"/>
  <c r="B558" i="15"/>
  <c r="B559" i="15"/>
  <c r="B560" i="15"/>
  <c r="B561" i="15"/>
  <c r="B562" i="15"/>
  <c r="B563" i="15"/>
  <c r="B564" i="15"/>
  <c r="B565" i="15"/>
  <c r="B566" i="15"/>
  <c r="B567" i="15"/>
  <c r="B568" i="15"/>
  <c r="B569" i="15"/>
  <c r="B570" i="15"/>
  <c r="B571" i="15"/>
  <c r="B572" i="15"/>
  <c r="B573" i="15"/>
  <c r="B574" i="15"/>
  <c r="B575" i="15"/>
  <c r="C1" i="15"/>
  <c r="C37" i="15" s="1"/>
  <c r="B336" i="15"/>
  <c r="B337" i="15"/>
  <c r="B334" i="15"/>
  <c r="B333" i="15"/>
  <c r="B332" i="15"/>
  <c r="B331" i="15"/>
  <c r="B328" i="15"/>
  <c r="B327" i="15"/>
  <c r="B326" i="15"/>
  <c r="B325" i="15"/>
  <c r="B322" i="15"/>
  <c r="B321" i="15"/>
  <c r="B320" i="15"/>
  <c r="B319" i="15"/>
  <c r="B316" i="15"/>
  <c r="B315" i="15"/>
  <c r="B314" i="15"/>
  <c r="B313" i="15"/>
  <c r="B310" i="15"/>
  <c r="B309" i="15"/>
  <c r="B308" i="15"/>
  <c r="B307" i="15"/>
  <c r="B304" i="15"/>
  <c r="B303" i="15"/>
  <c r="B302" i="15"/>
  <c r="B301" i="15"/>
  <c r="B298" i="15"/>
  <c r="B297" i="15"/>
  <c r="B296" i="15"/>
  <c r="B295" i="15"/>
  <c r="B292" i="15"/>
  <c r="B291" i="15"/>
  <c r="B290" i="15"/>
  <c r="B289" i="15"/>
  <c r="B286" i="15"/>
  <c r="B285" i="15"/>
  <c r="B284" i="15"/>
  <c r="B283" i="15"/>
  <c r="B280" i="15"/>
  <c r="B279" i="15"/>
  <c r="B278" i="15"/>
  <c r="B277" i="15"/>
  <c r="B274" i="15"/>
  <c r="B273" i="15"/>
  <c r="B272" i="15"/>
  <c r="B271" i="15"/>
  <c r="B268" i="15"/>
  <c r="B267" i="15"/>
  <c r="B266" i="15"/>
  <c r="B265" i="15"/>
  <c r="B262" i="15"/>
  <c r="B261" i="15"/>
  <c r="B260" i="15"/>
  <c r="B259" i="15"/>
  <c r="B256" i="15"/>
  <c r="B255" i="15"/>
  <c r="B254" i="15"/>
  <c r="B253" i="15"/>
  <c r="B250" i="15"/>
  <c r="B249" i="15"/>
  <c r="B248" i="15"/>
  <c r="B247" i="15"/>
  <c r="B244" i="15"/>
  <c r="B243" i="15"/>
  <c r="B242" i="15"/>
  <c r="B241" i="15"/>
  <c r="B238" i="15"/>
  <c r="B237" i="15"/>
  <c r="B236" i="15"/>
  <c r="B235" i="15"/>
  <c r="B232" i="15"/>
  <c r="B231" i="15"/>
  <c r="B230" i="15"/>
  <c r="B229" i="15"/>
  <c r="B226" i="15"/>
  <c r="B225" i="15"/>
  <c r="B224" i="15"/>
  <c r="B223" i="15"/>
  <c r="B220" i="15"/>
  <c r="B219" i="15"/>
  <c r="B218" i="15"/>
  <c r="B217" i="15"/>
  <c r="B214" i="15"/>
  <c r="B213" i="15"/>
  <c r="B212" i="15"/>
  <c r="B211" i="15"/>
  <c r="B208" i="15"/>
  <c r="B207" i="15"/>
  <c r="B206" i="15"/>
  <c r="B205" i="15"/>
  <c r="B202" i="15"/>
  <c r="B201" i="15"/>
  <c r="B200" i="15"/>
  <c r="B199" i="15"/>
  <c r="B196" i="15"/>
  <c r="B195" i="15"/>
  <c r="B194" i="15"/>
  <c r="B193" i="15"/>
  <c r="B190" i="15"/>
  <c r="B189" i="15"/>
  <c r="B188" i="15"/>
  <c r="B187" i="15"/>
  <c r="B184" i="15"/>
  <c r="B183" i="15"/>
  <c r="B182" i="15"/>
  <c r="B181" i="15"/>
  <c r="B178" i="15"/>
  <c r="B177" i="15"/>
  <c r="B176" i="15"/>
  <c r="B175" i="15"/>
  <c r="B172" i="15"/>
  <c r="B171" i="15"/>
  <c r="B170" i="15"/>
  <c r="B169" i="15"/>
  <c r="B166" i="15"/>
  <c r="B165" i="15"/>
  <c r="B164" i="15"/>
  <c r="B163" i="15"/>
  <c r="B160" i="15"/>
  <c r="B159" i="15"/>
  <c r="B158" i="15"/>
  <c r="B157" i="15"/>
  <c r="B154" i="15"/>
  <c r="B153" i="15"/>
  <c r="B152" i="15"/>
  <c r="B151" i="15"/>
  <c r="B148" i="15"/>
  <c r="B147" i="15"/>
  <c r="B146" i="15"/>
  <c r="B145" i="15"/>
  <c r="B142" i="15"/>
  <c r="B141" i="15"/>
  <c r="B140" i="15"/>
  <c r="B139" i="15"/>
  <c r="B136" i="15"/>
  <c r="B135" i="15"/>
  <c r="B134" i="15"/>
  <c r="B133" i="15"/>
  <c r="B130" i="15"/>
  <c r="B129" i="15"/>
  <c r="B128" i="15"/>
  <c r="B127" i="15"/>
  <c r="B124" i="15"/>
  <c r="B123" i="15"/>
  <c r="B122" i="15"/>
  <c r="B121" i="15"/>
  <c r="B118" i="15"/>
  <c r="B117" i="15"/>
  <c r="B116" i="15"/>
  <c r="B115" i="15"/>
  <c r="B112" i="15"/>
  <c r="B111" i="15"/>
  <c r="B110" i="15"/>
  <c r="B109" i="15"/>
  <c r="B106" i="15"/>
  <c r="B105" i="15"/>
  <c r="B104" i="15"/>
  <c r="B103" i="15"/>
  <c r="B100" i="15"/>
  <c r="B99" i="15"/>
  <c r="B98" i="15"/>
  <c r="B97" i="15"/>
  <c r="B94" i="15"/>
  <c r="B93" i="15"/>
  <c r="B92" i="15"/>
  <c r="B91" i="15"/>
  <c r="B88" i="15"/>
  <c r="B87" i="15"/>
  <c r="B86" i="15"/>
  <c r="B85" i="15"/>
  <c r="B82" i="15"/>
  <c r="B81" i="15"/>
  <c r="B80" i="15"/>
  <c r="B79" i="15"/>
  <c r="B76" i="15"/>
  <c r="B75" i="15"/>
  <c r="B74" i="15"/>
  <c r="B73" i="15"/>
  <c r="B70" i="15"/>
  <c r="B69" i="15"/>
  <c r="B68" i="15"/>
  <c r="B67" i="15"/>
  <c r="B64" i="15"/>
  <c r="B63" i="15"/>
  <c r="B62" i="15"/>
  <c r="B61" i="15"/>
  <c r="B58" i="15"/>
  <c r="B57" i="15"/>
  <c r="B56" i="15"/>
  <c r="B55" i="15"/>
  <c r="B52" i="15"/>
  <c r="B51" i="15"/>
  <c r="B50" i="15"/>
  <c r="B49" i="15"/>
  <c r="B46" i="15"/>
  <c r="B45" i="15"/>
  <c r="B44" i="15"/>
  <c r="B43" i="15"/>
  <c r="B40" i="15"/>
  <c r="B39" i="15"/>
  <c r="B38" i="15"/>
  <c r="B37" i="15"/>
  <c r="B34" i="15"/>
  <c r="B33" i="15"/>
  <c r="B32" i="15"/>
  <c r="B31" i="15"/>
  <c r="B28" i="15"/>
  <c r="B27" i="15"/>
  <c r="B26" i="15"/>
  <c r="B25" i="15"/>
  <c r="B22" i="15"/>
  <c r="B21" i="15"/>
  <c r="B20" i="15"/>
  <c r="B19" i="15"/>
  <c r="B16" i="15"/>
  <c r="B15" i="15"/>
  <c r="B14" i="15"/>
  <c r="B13" i="15"/>
  <c r="B10" i="15"/>
  <c r="B9" i="15"/>
  <c r="B8" i="15"/>
  <c r="B7" i="15"/>
  <c r="B4" i="15"/>
  <c r="B3" i="15"/>
  <c r="B2" i="15"/>
  <c r="F337" i="14"/>
  <c r="E337" i="14"/>
  <c r="D337" i="14"/>
  <c r="C337" i="14"/>
  <c r="B337" i="14"/>
  <c r="F336" i="14"/>
  <c r="E336" i="14"/>
  <c r="D336" i="14"/>
  <c r="C336" i="14"/>
  <c r="B336" i="14"/>
  <c r="F335" i="14"/>
  <c r="E335" i="14"/>
  <c r="D335" i="14"/>
  <c r="C335" i="14"/>
  <c r="B335" i="14"/>
  <c r="F334" i="14"/>
  <c r="E334" i="14"/>
  <c r="D334" i="14"/>
  <c r="C334" i="14"/>
  <c r="B334" i="14"/>
  <c r="F333" i="14"/>
  <c r="E333" i="14"/>
  <c r="D333" i="14"/>
  <c r="C333" i="14"/>
  <c r="B333" i="14"/>
  <c r="F332" i="14"/>
  <c r="E332" i="14"/>
  <c r="D332" i="14"/>
  <c r="C332" i="14"/>
  <c r="B332" i="14"/>
  <c r="F331" i="14"/>
  <c r="E331" i="14"/>
  <c r="D331" i="14"/>
  <c r="C331" i="14"/>
  <c r="B331" i="14"/>
  <c r="F330" i="14"/>
  <c r="E330" i="14"/>
  <c r="D330" i="14"/>
  <c r="C330" i="14"/>
  <c r="B330" i="14"/>
  <c r="F329" i="14"/>
  <c r="E329" i="14"/>
  <c r="D329" i="14"/>
  <c r="C329" i="14"/>
  <c r="B329" i="14"/>
  <c r="F328" i="14"/>
  <c r="E328" i="14"/>
  <c r="D328" i="14"/>
  <c r="C328" i="14"/>
  <c r="B328" i="14"/>
  <c r="F327" i="14"/>
  <c r="E327" i="14"/>
  <c r="D327" i="14"/>
  <c r="C327" i="14"/>
  <c r="B327" i="14"/>
  <c r="F326" i="14"/>
  <c r="E326" i="14"/>
  <c r="D326" i="14"/>
  <c r="C326" i="14"/>
  <c r="B326" i="14"/>
  <c r="F325" i="14"/>
  <c r="E325" i="14"/>
  <c r="D325" i="14"/>
  <c r="C325" i="14"/>
  <c r="B325" i="14"/>
  <c r="F324" i="14"/>
  <c r="E324" i="14"/>
  <c r="D324" i="14"/>
  <c r="C324" i="14"/>
  <c r="B324" i="14"/>
  <c r="F323" i="14"/>
  <c r="E323" i="14"/>
  <c r="D323" i="14"/>
  <c r="C323" i="14"/>
  <c r="B323" i="14"/>
  <c r="F322" i="14"/>
  <c r="E322" i="14"/>
  <c r="D322" i="14"/>
  <c r="C322" i="14"/>
  <c r="B322" i="14"/>
  <c r="F321" i="14"/>
  <c r="E321" i="14"/>
  <c r="D321" i="14"/>
  <c r="C321" i="14"/>
  <c r="B321" i="14"/>
  <c r="F320" i="14"/>
  <c r="E320" i="14"/>
  <c r="D320" i="14"/>
  <c r="C320" i="14"/>
  <c r="B320" i="14"/>
  <c r="F319" i="14"/>
  <c r="E319" i="14"/>
  <c r="D319" i="14"/>
  <c r="C319" i="14"/>
  <c r="B319" i="14"/>
  <c r="F318" i="14"/>
  <c r="E318" i="14"/>
  <c r="D318" i="14"/>
  <c r="C318" i="14"/>
  <c r="B318" i="14"/>
  <c r="F317" i="14"/>
  <c r="E317" i="14"/>
  <c r="D317" i="14"/>
  <c r="C317" i="14"/>
  <c r="B317" i="14"/>
  <c r="F316" i="14"/>
  <c r="E316" i="14"/>
  <c r="D316" i="14"/>
  <c r="C316" i="14"/>
  <c r="B316" i="14"/>
  <c r="F315" i="14"/>
  <c r="E315" i="14"/>
  <c r="D315" i="14"/>
  <c r="C315" i="14"/>
  <c r="B315" i="14"/>
  <c r="F314" i="14"/>
  <c r="E314" i="14"/>
  <c r="D314" i="14"/>
  <c r="C314" i="14"/>
  <c r="B314" i="14"/>
  <c r="F313" i="14"/>
  <c r="E313" i="14"/>
  <c r="D313" i="14"/>
  <c r="C313" i="14"/>
  <c r="B313" i="14"/>
  <c r="F312" i="14"/>
  <c r="E312" i="14"/>
  <c r="D312" i="14"/>
  <c r="C312" i="14"/>
  <c r="B312" i="14"/>
  <c r="F311" i="14"/>
  <c r="E311" i="14"/>
  <c r="D311" i="14"/>
  <c r="C311" i="14"/>
  <c r="B311" i="14"/>
  <c r="F310" i="14"/>
  <c r="E310" i="14"/>
  <c r="D310" i="14"/>
  <c r="C310" i="14"/>
  <c r="B310" i="14"/>
  <c r="F309" i="14"/>
  <c r="E309" i="14"/>
  <c r="D309" i="14"/>
  <c r="C309" i="14"/>
  <c r="B309" i="14"/>
  <c r="F308" i="14"/>
  <c r="E308" i="14"/>
  <c r="D308" i="14"/>
  <c r="C308" i="14"/>
  <c r="B308" i="14"/>
  <c r="F307" i="14"/>
  <c r="E307" i="14"/>
  <c r="D307" i="14"/>
  <c r="C307" i="14"/>
  <c r="B307" i="14"/>
  <c r="F306" i="14"/>
  <c r="E306" i="14"/>
  <c r="D306" i="14"/>
  <c r="C306" i="14"/>
  <c r="B306" i="14"/>
  <c r="F305" i="14"/>
  <c r="E305" i="14"/>
  <c r="D305" i="14"/>
  <c r="C305" i="14"/>
  <c r="B305" i="14"/>
  <c r="F304" i="14"/>
  <c r="E304" i="14"/>
  <c r="D304" i="14"/>
  <c r="C304" i="14"/>
  <c r="B304" i="14"/>
  <c r="F303" i="14"/>
  <c r="E303" i="14"/>
  <c r="D303" i="14"/>
  <c r="C303" i="14"/>
  <c r="B303" i="14"/>
  <c r="F302" i="14"/>
  <c r="E302" i="14"/>
  <c r="D302" i="14"/>
  <c r="C302" i="14"/>
  <c r="B302" i="14"/>
  <c r="F301" i="14"/>
  <c r="E301" i="14"/>
  <c r="D301" i="14"/>
  <c r="C301" i="14"/>
  <c r="B301" i="14"/>
  <c r="F300" i="14"/>
  <c r="E300" i="14"/>
  <c r="D300" i="14"/>
  <c r="C300" i="14"/>
  <c r="B300" i="14"/>
  <c r="F299" i="14"/>
  <c r="E299" i="14"/>
  <c r="D299" i="14"/>
  <c r="C299" i="14"/>
  <c r="B299" i="14"/>
  <c r="F298" i="14"/>
  <c r="E298" i="14"/>
  <c r="D298" i="14"/>
  <c r="C298" i="14"/>
  <c r="B298" i="14"/>
  <c r="F297" i="14"/>
  <c r="E297" i="14"/>
  <c r="D297" i="14"/>
  <c r="C297" i="14"/>
  <c r="B297" i="14"/>
  <c r="F296" i="14"/>
  <c r="E296" i="14"/>
  <c r="D296" i="14"/>
  <c r="C296" i="14"/>
  <c r="B296" i="14"/>
  <c r="F295" i="14"/>
  <c r="E295" i="14"/>
  <c r="D295" i="14"/>
  <c r="C295" i="14"/>
  <c r="B295" i="14"/>
  <c r="F294" i="14"/>
  <c r="E294" i="14"/>
  <c r="D294" i="14"/>
  <c r="C294" i="14"/>
  <c r="B294" i="14"/>
  <c r="F293" i="14"/>
  <c r="E293" i="14"/>
  <c r="D293" i="14"/>
  <c r="C293" i="14"/>
  <c r="B293" i="14"/>
  <c r="F292" i="14"/>
  <c r="E292" i="14"/>
  <c r="D292" i="14"/>
  <c r="C292" i="14"/>
  <c r="B292" i="14"/>
  <c r="F291" i="14"/>
  <c r="E291" i="14"/>
  <c r="D291" i="14"/>
  <c r="C291" i="14"/>
  <c r="B291" i="14"/>
  <c r="F290" i="14"/>
  <c r="E290" i="14"/>
  <c r="D290" i="14"/>
  <c r="C290" i="14"/>
  <c r="B290" i="14"/>
  <c r="F289" i="14"/>
  <c r="E289" i="14"/>
  <c r="D289" i="14"/>
  <c r="C289" i="14"/>
  <c r="B289" i="14"/>
  <c r="F288" i="14"/>
  <c r="E288" i="14"/>
  <c r="D288" i="14"/>
  <c r="C288" i="14"/>
  <c r="B288" i="14"/>
  <c r="F287" i="14"/>
  <c r="E287" i="14"/>
  <c r="D287" i="14"/>
  <c r="C287" i="14"/>
  <c r="B287" i="14"/>
  <c r="F286" i="14"/>
  <c r="E286" i="14"/>
  <c r="D286" i="14"/>
  <c r="C286" i="14"/>
  <c r="B286" i="14"/>
  <c r="F285" i="14"/>
  <c r="E285" i="14"/>
  <c r="D285" i="14"/>
  <c r="C285" i="14"/>
  <c r="B285" i="14"/>
  <c r="F284" i="14"/>
  <c r="E284" i="14"/>
  <c r="D284" i="14"/>
  <c r="C284" i="14"/>
  <c r="B284" i="14"/>
  <c r="F283" i="14"/>
  <c r="E283" i="14"/>
  <c r="D283" i="14"/>
  <c r="C283" i="14"/>
  <c r="B283" i="14"/>
  <c r="F282" i="14"/>
  <c r="E282" i="14"/>
  <c r="D282" i="14"/>
  <c r="C282" i="14"/>
  <c r="B282" i="14"/>
  <c r="F281" i="14"/>
  <c r="E281" i="14"/>
  <c r="D281" i="14"/>
  <c r="C281" i="14"/>
  <c r="B281" i="14"/>
  <c r="F280" i="14"/>
  <c r="E280" i="14"/>
  <c r="D280" i="14"/>
  <c r="C280" i="14"/>
  <c r="B280" i="14"/>
  <c r="F279" i="14"/>
  <c r="E279" i="14"/>
  <c r="D279" i="14"/>
  <c r="C279" i="14"/>
  <c r="B279" i="14"/>
  <c r="F278" i="14"/>
  <c r="E278" i="14"/>
  <c r="D278" i="14"/>
  <c r="C278" i="14"/>
  <c r="B278" i="14"/>
  <c r="F277" i="14"/>
  <c r="E277" i="14"/>
  <c r="D277" i="14"/>
  <c r="C277" i="14"/>
  <c r="B277" i="14"/>
  <c r="F276" i="14"/>
  <c r="E276" i="14"/>
  <c r="D276" i="14"/>
  <c r="C276" i="14"/>
  <c r="B276" i="14"/>
  <c r="F275" i="14"/>
  <c r="E275" i="14"/>
  <c r="D275" i="14"/>
  <c r="C275" i="14"/>
  <c r="B275" i="14"/>
  <c r="F274" i="14"/>
  <c r="E274" i="14"/>
  <c r="D274" i="14"/>
  <c r="C274" i="14"/>
  <c r="B274" i="14"/>
  <c r="F273" i="14"/>
  <c r="E273" i="14"/>
  <c r="D273" i="14"/>
  <c r="C273" i="14"/>
  <c r="B273" i="14"/>
  <c r="F272" i="14"/>
  <c r="E272" i="14"/>
  <c r="D272" i="14"/>
  <c r="C272" i="14"/>
  <c r="B272" i="14"/>
  <c r="F271" i="14"/>
  <c r="E271" i="14"/>
  <c r="D271" i="14"/>
  <c r="C271" i="14"/>
  <c r="B271" i="14"/>
  <c r="F270" i="14"/>
  <c r="E270" i="14"/>
  <c r="D270" i="14"/>
  <c r="C270" i="14"/>
  <c r="B270" i="14"/>
  <c r="F269" i="14"/>
  <c r="E269" i="14"/>
  <c r="D269" i="14"/>
  <c r="C269" i="14"/>
  <c r="B269" i="14"/>
  <c r="F268" i="14"/>
  <c r="E268" i="14"/>
  <c r="D268" i="14"/>
  <c r="C268" i="14"/>
  <c r="B268" i="14"/>
  <c r="F267" i="14"/>
  <c r="E267" i="14"/>
  <c r="D267" i="14"/>
  <c r="C267" i="14"/>
  <c r="B267" i="14"/>
  <c r="F266" i="14"/>
  <c r="E266" i="14"/>
  <c r="D266" i="14"/>
  <c r="C266" i="14"/>
  <c r="B266" i="14"/>
  <c r="F265" i="14"/>
  <c r="E265" i="14"/>
  <c r="D265" i="14"/>
  <c r="C265" i="14"/>
  <c r="B265" i="14"/>
  <c r="F264" i="14"/>
  <c r="E264" i="14"/>
  <c r="D264" i="14"/>
  <c r="C264" i="14"/>
  <c r="B264" i="14"/>
  <c r="F263" i="14"/>
  <c r="E263" i="14"/>
  <c r="D263" i="14"/>
  <c r="C263" i="14"/>
  <c r="B263" i="14"/>
  <c r="F262" i="14"/>
  <c r="E262" i="14"/>
  <c r="D262" i="14"/>
  <c r="C262" i="14"/>
  <c r="B262" i="14"/>
  <c r="F261" i="14"/>
  <c r="E261" i="14"/>
  <c r="D261" i="14"/>
  <c r="C261" i="14"/>
  <c r="B261" i="14"/>
  <c r="F260" i="14"/>
  <c r="E260" i="14"/>
  <c r="D260" i="14"/>
  <c r="C260" i="14"/>
  <c r="B260" i="14"/>
  <c r="F259" i="14"/>
  <c r="E259" i="14"/>
  <c r="D259" i="14"/>
  <c r="C259" i="14"/>
  <c r="B259" i="14"/>
  <c r="F258" i="14"/>
  <c r="E258" i="14"/>
  <c r="D258" i="14"/>
  <c r="C258" i="14"/>
  <c r="B258" i="14"/>
  <c r="F257" i="14"/>
  <c r="E257" i="14"/>
  <c r="D257" i="14"/>
  <c r="C257" i="14"/>
  <c r="B257" i="14"/>
  <c r="F256" i="14"/>
  <c r="E256" i="14"/>
  <c r="D256" i="14"/>
  <c r="C256" i="14"/>
  <c r="B256" i="14"/>
  <c r="F255" i="14"/>
  <c r="E255" i="14"/>
  <c r="D255" i="14"/>
  <c r="C255" i="14"/>
  <c r="B255" i="14"/>
  <c r="F254" i="14"/>
  <c r="E254" i="14"/>
  <c r="D254" i="14"/>
  <c r="C254" i="14"/>
  <c r="B254" i="14"/>
  <c r="F253" i="14"/>
  <c r="E253" i="14"/>
  <c r="D253" i="14"/>
  <c r="C253" i="14"/>
  <c r="B253" i="14"/>
  <c r="F252" i="14"/>
  <c r="E252" i="14"/>
  <c r="D252" i="14"/>
  <c r="C252" i="14"/>
  <c r="B252" i="14"/>
  <c r="F251" i="14"/>
  <c r="E251" i="14"/>
  <c r="D251" i="14"/>
  <c r="C251" i="14"/>
  <c r="B251" i="14"/>
  <c r="F250" i="14"/>
  <c r="E250" i="14"/>
  <c r="D250" i="14"/>
  <c r="C250" i="14"/>
  <c r="B250" i="14"/>
  <c r="F249" i="14"/>
  <c r="E249" i="14"/>
  <c r="D249" i="14"/>
  <c r="C249" i="14"/>
  <c r="B249" i="14"/>
  <c r="F248" i="14"/>
  <c r="E248" i="14"/>
  <c r="D248" i="14"/>
  <c r="C248" i="14"/>
  <c r="B248" i="14"/>
  <c r="F247" i="14"/>
  <c r="E247" i="14"/>
  <c r="D247" i="14"/>
  <c r="C247" i="14"/>
  <c r="B247" i="14"/>
  <c r="F246" i="14"/>
  <c r="E246" i="14"/>
  <c r="D246" i="14"/>
  <c r="C246" i="14"/>
  <c r="B246" i="14"/>
  <c r="F245" i="14"/>
  <c r="E245" i="14"/>
  <c r="D245" i="14"/>
  <c r="C245" i="14"/>
  <c r="B245" i="14"/>
  <c r="F244" i="14"/>
  <c r="E244" i="14"/>
  <c r="D244" i="14"/>
  <c r="C244" i="14"/>
  <c r="B244" i="14"/>
  <c r="F243" i="14"/>
  <c r="E243" i="14"/>
  <c r="D243" i="14"/>
  <c r="C243" i="14"/>
  <c r="B243" i="14"/>
  <c r="F242" i="14"/>
  <c r="E242" i="14"/>
  <c r="D242" i="14"/>
  <c r="C242" i="14"/>
  <c r="B242" i="14"/>
  <c r="F241" i="14"/>
  <c r="E241" i="14"/>
  <c r="D241" i="14"/>
  <c r="C241" i="14"/>
  <c r="B241" i="14"/>
  <c r="F240" i="14"/>
  <c r="E240" i="14"/>
  <c r="D240" i="14"/>
  <c r="C240" i="14"/>
  <c r="B240" i="14"/>
  <c r="F239" i="14"/>
  <c r="E239" i="14"/>
  <c r="D239" i="14"/>
  <c r="C239" i="14"/>
  <c r="B239" i="14"/>
  <c r="F238" i="14"/>
  <c r="E238" i="14"/>
  <c r="D238" i="14"/>
  <c r="C238" i="14"/>
  <c r="B238" i="14"/>
  <c r="F237" i="14"/>
  <c r="E237" i="14"/>
  <c r="D237" i="14"/>
  <c r="C237" i="14"/>
  <c r="B237" i="14"/>
  <c r="F236" i="14"/>
  <c r="E236" i="14"/>
  <c r="D236" i="14"/>
  <c r="C236" i="14"/>
  <c r="B236" i="14"/>
  <c r="F235" i="14"/>
  <c r="E235" i="14"/>
  <c r="D235" i="14"/>
  <c r="C235" i="14"/>
  <c r="B235" i="14"/>
  <c r="F234" i="14"/>
  <c r="E234" i="14"/>
  <c r="D234" i="14"/>
  <c r="C234" i="14"/>
  <c r="B234" i="14"/>
  <c r="F233" i="14"/>
  <c r="E233" i="14"/>
  <c r="D233" i="14"/>
  <c r="C233" i="14"/>
  <c r="B233" i="14"/>
  <c r="F232" i="14"/>
  <c r="E232" i="14"/>
  <c r="D232" i="14"/>
  <c r="C232" i="14"/>
  <c r="B232" i="14"/>
  <c r="F231" i="14"/>
  <c r="E231" i="14"/>
  <c r="D231" i="14"/>
  <c r="C231" i="14"/>
  <c r="B231" i="14"/>
  <c r="F230" i="14"/>
  <c r="E230" i="14"/>
  <c r="D230" i="14"/>
  <c r="C230" i="14"/>
  <c r="B230" i="14"/>
  <c r="F229" i="14"/>
  <c r="E229" i="14"/>
  <c r="D229" i="14"/>
  <c r="C229" i="14"/>
  <c r="B229" i="14"/>
  <c r="F228" i="14"/>
  <c r="E228" i="14"/>
  <c r="D228" i="14"/>
  <c r="C228" i="14"/>
  <c r="B228" i="14"/>
  <c r="F227" i="14"/>
  <c r="E227" i="14"/>
  <c r="D227" i="14"/>
  <c r="C227" i="14"/>
  <c r="B227" i="14"/>
  <c r="F226" i="14"/>
  <c r="E226" i="14"/>
  <c r="D226" i="14"/>
  <c r="C226" i="14"/>
  <c r="B226" i="14"/>
  <c r="F225" i="14"/>
  <c r="E225" i="14"/>
  <c r="D225" i="14"/>
  <c r="C225" i="14"/>
  <c r="B225" i="14"/>
  <c r="F224" i="14"/>
  <c r="E224" i="14"/>
  <c r="D224" i="14"/>
  <c r="C224" i="14"/>
  <c r="B224" i="14"/>
  <c r="F223" i="14"/>
  <c r="E223" i="14"/>
  <c r="D223" i="14"/>
  <c r="C223" i="14"/>
  <c r="B223" i="14"/>
  <c r="F222" i="14"/>
  <c r="E222" i="14"/>
  <c r="D222" i="14"/>
  <c r="C222" i="14"/>
  <c r="B222" i="14"/>
  <c r="F221" i="14"/>
  <c r="E221" i="14"/>
  <c r="D221" i="14"/>
  <c r="C221" i="14"/>
  <c r="B221" i="14"/>
  <c r="F220" i="14"/>
  <c r="E220" i="14"/>
  <c r="D220" i="14"/>
  <c r="C220" i="14"/>
  <c r="B220" i="14"/>
  <c r="F219" i="14"/>
  <c r="E219" i="14"/>
  <c r="D219" i="14"/>
  <c r="C219" i="14"/>
  <c r="B219" i="14"/>
  <c r="F218" i="14"/>
  <c r="E218" i="14"/>
  <c r="D218" i="14"/>
  <c r="C218" i="14"/>
  <c r="B218" i="14"/>
  <c r="F217" i="14"/>
  <c r="E217" i="14"/>
  <c r="D217" i="14"/>
  <c r="C217" i="14"/>
  <c r="B217" i="14"/>
  <c r="F216" i="14"/>
  <c r="E216" i="14"/>
  <c r="D216" i="14"/>
  <c r="C216" i="14"/>
  <c r="B216" i="14"/>
  <c r="F215" i="14"/>
  <c r="E215" i="14"/>
  <c r="D215" i="14"/>
  <c r="C215" i="14"/>
  <c r="B215" i="14"/>
  <c r="F214" i="14"/>
  <c r="E214" i="14"/>
  <c r="D214" i="14"/>
  <c r="C214" i="14"/>
  <c r="B214" i="14"/>
  <c r="F213" i="14"/>
  <c r="E213" i="14"/>
  <c r="D213" i="14"/>
  <c r="C213" i="14"/>
  <c r="B213" i="14"/>
  <c r="F212" i="14"/>
  <c r="E212" i="14"/>
  <c r="D212" i="14"/>
  <c r="C212" i="14"/>
  <c r="B212" i="14"/>
  <c r="F211" i="14"/>
  <c r="E211" i="14"/>
  <c r="D211" i="14"/>
  <c r="C211" i="14"/>
  <c r="B211" i="14"/>
  <c r="F210" i="14"/>
  <c r="E210" i="14"/>
  <c r="D210" i="14"/>
  <c r="C210" i="14"/>
  <c r="B210" i="14"/>
  <c r="F209" i="14"/>
  <c r="E209" i="14"/>
  <c r="D209" i="14"/>
  <c r="C209" i="14"/>
  <c r="B209" i="14"/>
  <c r="F208" i="14"/>
  <c r="E208" i="14"/>
  <c r="D208" i="14"/>
  <c r="C208" i="14"/>
  <c r="B208" i="14"/>
  <c r="F207" i="14"/>
  <c r="E207" i="14"/>
  <c r="D207" i="14"/>
  <c r="C207" i="14"/>
  <c r="B207" i="14"/>
  <c r="F206" i="14"/>
  <c r="E206" i="14"/>
  <c r="D206" i="14"/>
  <c r="C206" i="14"/>
  <c r="B206" i="14"/>
  <c r="F205" i="14"/>
  <c r="E205" i="14"/>
  <c r="D205" i="14"/>
  <c r="C205" i="14"/>
  <c r="B205" i="14"/>
  <c r="F204" i="14"/>
  <c r="E204" i="14"/>
  <c r="D204" i="14"/>
  <c r="C204" i="14"/>
  <c r="B204" i="14"/>
  <c r="F203" i="14"/>
  <c r="E203" i="14"/>
  <c r="D203" i="14"/>
  <c r="C203" i="14"/>
  <c r="B203" i="14"/>
  <c r="F202" i="14"/>
  <c r="E202" i="14"/>
  <c r="D202" i="14"/>
  <c r="C202" i="14"/>
  <c r="B202" i="14"/>
  <c r="F201" i="14"/>
  <c r="E201" i="14"/>
  <c r="D201" i="14"/>
  <c r="C201" i="14"/>
  <c r="B201" i="14"/>
  <c r="F200" i="14"/>
  <c r="E200" i="14"/>
  <c r="D200" i="14"/>
  <c r="C200" i="14"/>
  <c r="B200" i="14"/>
  <c r="F199" i="14"/>
  <c r="E199" i="14"/>
  <c r="D199" i="14"/>
  <c r="C199" i="14"/>
  <c r="B199" i="14"/>
  <c r="F198" i="14"/>
  <c r="E198" i="14"/>
  <c r="D198" i="14"/>
  <c r="C198" i="14"/>
  <c r="B198" i="14"/>
  <c r="F197" i="14"/>
  <c r="E197" i="14"/>
  <c r="D197" i="14"/>
  <c r="C197" i="14"/>
  <c r="B197" i="14"/>
  <c r="F196" i="14"/>
  <c r="E196" i="14"/>
  <c r="D196" i="14"/>
  <c r="C196" i="14"/>
  <c r="B196" i="14"/>
  <c r="F195" i="14"/>
  <c r="E195" i="14"/>
  <c r="D195" i="14"/>
  <c r="C195" i="14"/>
  <c r="B195" i="14"/>
  <c r="F194" i="14"/>
  <c r="E194" i="14"/>
  <c r="D194" i="14"/>
  <c r="C194" i="14"/>
  <c r="B194" i="14"/>
  <c r="F193" i="14"/>
  <c r="E193" i="14"/>
  <c r="D193" i="14"/>
  <c r="C193" i="14"/>
  <c r="B193" i="14"/>
  <c r="F192" i="14"/>
  <c r="E192" i="14"/>
  <c r="D192" i="14"/>
  <c r="C192" i="14"/>
  <c r="B192" i="14"/>
  <c r="F191" i="14"/>
  <c r="E191" i="14"/>
  <c r="D191" i="14"/>
  <c r="C191" i="14"/>
  <c r="B191" i="14"/>
  <c r="F190" i="14"/>
  <c r="E190" i="14"/>
  <c r="D190" i="14"/>
  <c r="C190" i="14"/>
  <c r="B190" i="14"/>
  <c r="F189" i="14"/>
  <c r="E189" i="14"/>
  <c r="D189" i="14"/>
  <c r="C189" i="14"/>
  <c r="B189" i="14"/>
  <c r="F188" i="14"/>
  <c r="E188" i="14"/>
  <c r="D188" i="14"/>
  <c r="C188" i="14"/>
  <c r="B188" i="14"/>
  <c r="F187" i="14"/>
  <c r="E187" i="14"/>
  <c r="D187" i="14"/>
  <c r="C187" i="14"/>
  <c r="B187" i="14"/>
  <c r="F186" i="14"/>
  <c r="E186" i="14"/>
  <c r="D186" i="14"/>
  <c r="C186" i="14"/>
  <c r="B186" i="14"/>
  <c r="F185" i="14"/>
  <c r="E185" i="14"/>
  <c r="D185" i="14"/>
  <c r="C185" i="14"/>
  <c r="B185" i="14"/>
  <c r="F184" i="14"/>
  <c r="E184" i="14"/>
  <c r="D184" i="14"/>
  <c r="C184" i="14"/>
  <c r="B184" i="14"/>
  <c r="F183" i="14"/>
  <c r="E183" i="14"/>
  <c r="D183" i="14"/>
  <c r="C183" i="14"/>
  <c r="B183" i="14"/>
  <c r="F182" i="14"/>
  <c r="E182" i="14"/>
  <c r="D182" i="14"/>
  <c r="C182" i="14"/>
  <c r="B182" i="14"/>
  <c r="F181" i="14"/>
  <c r="E181" i="14"/>
  <c r="D181" i="14"/>
  <c r="C181" i="14"/>
  <c r="B181" i="14"/>
  <c r="F180" i="14"/>
  <c r="E180" i="14"/>
  <c r="D180" i="14"/>
  <c r="C180" i="14"/>
  <c r="B180" i="14"/>
  <c r="F179" i="14"/>
  <c r="E179" i="14"/>
  <c r="D179" i="14"/>
  <c r="C179" i="14"/>
  <c r="B179" i="14"/>
  <c r="F178" i="14"/>
  <c r="E178" i="14"/>
  <c r="D178" i="14"/>
  <c r="C178" i="14"/>
  <c r="B178" i="14"/>
  <c r="F177" i="14"/>
  <c r="E177" i="14"/>
  <c r="D177" i="14"/>
  <c r="C177" i="14"/>
  <c r="B177" i="14"/>
  <c r="F176" i="14"/>
  <c r="E176" i="14"/>
  <c r="D176" i="14"/>
  <c r="C176" i="14"/>
  <c r="B176" i="14"/>
  <c r="F175" i="14"/>
  <c r="E175" i="14"/>
  <c r="D175" i="14"/>
  <c r="C175" i="14"/>
  <c r="B175" i="14"/>
  <c r="F174" i="14"/>
  <c r="E174" i="14"/>
  <c r="D174" i="14"/>
  <c r="C174" i="14"/>
  <c r="B174" i="14"/>
  <c r="F173" i="14"/>
  <c r="E173" i="14"/>
  <c r="D173" i="14"/>
  <c r="C173" i="14"/>
  <c r="B173" i="14"/>
  <c r="F172" i="14"/>
  <c r="E172" i="14"/>
  <c r="D172" i="14"/>
  <c r="C172" i="14"/>
  <c r="B172" i="14"/>
  <c r="F171" i="14"/>
  <c r="E171" i="14"/>
  <c r="D171" i="14"/>
  <c r="C171" i="14"/>
  <c r="B171" i="14"/>
  <c r="F170" i="14"/>
  <c r="E170" i="14"/>
  <c r="D170" i="14"/>
  <c r="C170" i="14"/>
  <c r="B170" i="14"/>
  <c r="F169" i="14"/>
  <c r="E169" i="14"/>
  <c r="D169" i="14"/>
  <c r="C169" i="14"/>
  <c r="B169" i="14"/>
  <c r="F168" i="14"/>
  <c r="E168" i="14"/>
  <c r="D168" i="14"/>
  <c r="C168" i="14"/>
  <c r="B168" i="14"/>
  <c r="F167" i="14"/>
  <c r="E167" i="14"/>
  <c r="D167" i="14"/>
  <c r="C167" i="14"/>
  <c r="B167" i="14"/>
  <c r="F166" i="14"/>
  <c r="E166" i="14"/>
  <c r="D166" i="14"/>
  <c r="C166" i="14"/>
  <c r="B166" i="14"/>
  <c r="F165" i="14"/>
  <c r="E165" i="14"/>
  <c r="D165" i="14"/>
  <c r="C165" i="14"/>
  <c r="B165" i="14"/>
  <c r="F164" i="14"/>
  <c r="E164" i="14"/>
  <c r="D164" i="14"/>
  <c r="C164" i="14"/>
  <c r="B164" i="14"/>
  <c r="F163" i="14"/>
  <c r="E163" i="14"/>
  <c r="D163" i="14"/>
  <c r="C163" i="14"/>
  <c r="B163" i="14"/>
  <c r="F162" i="14"/>
  <c r="E162" i="14"/>
  <c r="D162" i="14"/>
  <c r="C162" i="14"/>
  <c r="B162" i="14"/>
  <c r="F161" i="14"/>
  <c r="E161" i="14"/>
  <c r="D161" i="14"/>
  <c r="C161" i="14"/>
  <c r="B161" i="14"/>
  <c r="F160" i="14"/>
  <c r="E160" i="14"/>
  <c r="D160" i="14"/>
  <c r="C160" i="14"/>
  <c r="B160" i="14"/>
  <c r="F159" i="14"/>
  <c r="E159" i="14"/>
  <c r="D159" i="14"/>
  <c r="C159" i="14"/>
  <c r="B159" i="14"/>
  <c r="F158" i="14"/>
  <c r="E158" i="14"/>
  <c r="D158" i="14"/>
  <c r="C158" i="14"/>
  <c r="B158" i="14"/>
  <c r="F157" i="14"/>
  <c r="E157" i="14"/>
  <c r="D157" i="14"/>
  <c r="C157" i="14"/>
  <c r="B157" i="14"/>
  <c r="F156" i="14"/>
  <c r="E156" i="14"/>
  <c r="D156" i="14"/>
  <c r="C156" i="14"/>
  <c r="B156" i="14"/>
  <c r="F155" i="14"/>
  <c r="E155" i="14"/>
  <c r="D155" i="14"/>
  <c r="C155" i="14"/>
  <c r="B155" i="14"/>
  <c r="F154" i="14"/>
  <c r="E154" i="14"/>
  <c r="D154" i="14"/>
  <c r="C154" i="14"/>
  <c r="B154" i="14"/>
  <c r="F153" i="14"/>
  <c r="E153" i="14"/>
  <c r="D153" i="14"/>
  <c r="C153" i="14"/>
  <c r="B153" i="14"/>
  <c r="F152" i="14"/>
  <c r="E152" i="14"/>
  <c r="D152" i="14"/>
  <c r="C152" i="14"/>
  <c r="B152" i="14"/>
  <c r="F151" i="14"/>
  <c r="E151" i="14"/>
  <c r="D151" i="14"/>
  <c r="C151" i="14"/>
  <c r="B151" i="14"/>
  <c r="F150" i="14"/>
  <c r="E150" i="14"/>
  <c r="D150" i="14"/>
  <c r="C150" i="14"/>
  <c r="B150" i="14"/>
  <c r="F149" i="14"/>
  <c r="E149" i="14"/>
  <c r="D149" i="14"/>
  <c r="C149" i="14"/>
  <c r="B149" i="14"/>
  <c r="F148" i="14"/>
  <c r="E148" i="14"/>
  <c r="D148" i="14"/>
  <c r="C148" i="14"/>
  <c r="B148" i="14"/>
  <c r="F147" i="14"/>
  <c r="E147" i="14"/>
  <c r="D147" i="14"/>
  <c r="C147" i="14"/>
  <c r="B147" i="14"/>
  <c r="F146" i="14"/>
  <c r="E146" i="14"/>
  <c r="D146" i="14"/>
  <c r="C146" i="14"/>
  <c r="B146" i="14"/>
  <c r="F145" i="14"/>
  <c r="E145" i="14"/>
  <c r="D145" i="14"/>
  <c r="C145" i="14"/>
  <c r="B145" i="14"/>
  <c r="F144" i="14"/>
  <c r="E144" i="14"/>
  <c r="D144" i="14"/>
  <c r="C144" i="14"/>
  <c r="B144" i="14"/>
  <c r="F143" i="14"/>
  <c r="E143" i="14"/>
  <c r="D143" i="14"/>
  <c r="C143" i="14"/>
  <c r="B143" i="14"/>
  <c r="F142" i="14"/>
  <c r="E142" i="14"/>
  <c r="D142" i="14"/>
  <c r="C142" i="14"/>
  <c r="B142" i="14"/>
  <c r="F141" i="14"/>
  <c r="E141" i="14"/>
  <c r="D141" i="14"/>
  <c r="C141" i="14"/>
  <c r="B141" i="14"/>
  <c r="F140" i="14"/>
  <c r="E140" i="14"/>
  <c r="D140" i="14"/>
  <c r="C140" i="14"/>
  <c r="B140" i="14"/>
  <c r="F139" i="14"/>
  <c r="E139" i="14"/>
  <c r="D139" i="14"/>
  <c r="C139" i="14"/>
  <c r="B139" i="14"/>
  <c r="F138" i="14"/>
  <c r="E138" i="14"/>
  <c r="D138" i="14"/>
  <c r="C138" i="14"/>
  <c r="B138" i="14"/>
  <c r="F137" i="14"/>
  <c r="E137" i="14"/>
  <c r="D137" i="14"/>
  <c r="C137" i="14"/>
  <c r="B137" i="14"/>
  <c r="F136" i="14"/>
  <c r="E136" i="14"/>
  <c r="D136" i="14"/>
  <c r="C136" i="14"/>
  <c r="B136" i="14"/>
  <c r="F135" i="14"/>
  <c r="E135" i="14"/>
  <c r="D135" i="14"/>
  <c r="C135" i="14"/>
  <c r="B135" i="14"/>
  <c r="F134" i="14"/>
  <c r="E134" i="14"/>
  <c r="D134" i="14"/>
  <c r="C134" i="14"/>
  <c r="B134" i="14"/>
  <c r="F133" i="14"/>
  <c r="E133" i="14"/>
  <c r="D133" i="14"/>
  <c r="C133" i="14"/>
  <c r="B133" i="14"/>
  <c r="F132" i="14"/>
  <c r="E132" i="14"/>
  <c r="D132" i="14"/>
  <c r="C132" i="14"/>
  <c r="B132" i="14"/>
  <c r="F131" i="14"/>
  <c r="E131" i="14"/>
  <c r="D131" i="14"/>
  <c r="C131" i="14"/>
  <c r="B131" i="14"/>
  <c r="F130" i="14"/>
  <c r="E130" i="14"/>
  <c r="D130" i="14"/>
  <c r="C130" i="14"/>
  <c r="B130" i="14"/>
  <c r="F129" i="14"/>
  <c r="E129" i="14"/>
  <c r="D129" i="14"/>
  <c r="C129" i="14"/>
  <c r="B129" i="14"/>
  <c r="F128" i="14"/>
  <c r="E128" i="14"/>
  <c r="D128" i="14"/>
  <c r="C128" i="14"/>
  <c r="B128" i="14"/>
  <c r="F127" i="14"/>
  <c r="E127" i="14"/>
  <c r="D127" i="14"/>
  <c r="C127" i="14"/>
  <c r="B127" i="14"/>
  <c r="F126" i="14"/>
  <c r="E126" i="14"/>
  <c r="D126" i="14"/>
  <c r="C126" i="14"/>
  <c r="B126" i="14"/>
  <c r="F125" i="14"/>
  <c r="E125" i="14"/>
  <c r="D125" i="14"/>
  <c r="C125" i="14"/>
  <c r="B125" i="14"/>
  <c r="F124" i="14"/>
  <c r="E124" i="14"/>
  <c r="D124" i="14"/>
  <c r="C124" i="14"/>
  <c r="B124" i="14"/>
  <c r="F123" i="14"/>
  <c r="E123" i="14"/>
  <c r="D123" i="14"/>
  <c r="C123" i="14"/>
  <c r="B123" i="14"/>
  <c r="F122" i="14"/>
  <c r="E122" i="14"/>
  <c r="D122" i="14"/>
  <c r="C122" i="14"/>
  <c r="B122" i="14"/>
  <c r="F121" i="14"/>
  <c r="E121" i="14"/>
  <c r="D121" i="14"/>
  <c r="C121" i="14"/>
  <c r="B121" i="14"/>
  <c r="F120" i="14"/>
  <c r="E120" i="14"/>
  <c r="D120" i="14"/>
  <c r="C120" i="14"/>
  <c r="B120" i="14"/>
  <c r="F119" i="14"/>
  <c r="E119" i="14"/>
  <c r="D119" i="14"/>
  <c r="C119" i="14"/>
  <c r="B119" i="14"/>
  <c r="F118" i="14"/>
  <c r="E118" i="14"/>
  <c r="D118" i="14"/>
  <c r="C118" i="14"/>
  <c r="B118" i="14"/>
  <c r="F117" i="14"/>
  <c r="E117" i="14"/>
  <c r="D117" i="14"/>
  <c r="C117" i="14"/>
  <c r="B117" i="14"/>
  <c r="F116" i="14"/>
  <c r="E116" i="14"/>
  <c r="D116" i="14"/>
  <c r="C116" i="14"/>
  <c r="B116" i="14"/>
  <c r="F115" i="14"/>
  <c r="E115" i="14"/>
  <c r="D115" i="14"/>
  <c r="C115" i="14"/>
  <c r="B115" i="14"/>
  <c r="F114" i="14"/>
  <c r="E114" i="14"/>
  <c r="D114" i="14"/>
  <c r="C114" i="14"/>
  <c r="B114" i="14"/>
  <c r="F113" i="14"/>
  <c r="E113" i="14"/>
  <c r="D113" i="14"/>
  <c r="C113" i="14"/>
  <c r="B113" i="14"/>
  <c r="F112" i="14"/>
  <c r="E112" i="14"/>
  <c r="D112" i="14"/>
  <c r="C112" i="14"/>
  <c r="B112" i="14"/>
  <c r="F111" i="14"/>
  <c r="E111" i="14"/>
  <c r="D111" i="14"/>
  <c r="C111" i="14"/>
  <c r="B111" i="14"/>
  <c r="F110" i="14"/>
  <c r="E110" i="14"/>
  <c r="D110" i="14"/>
  <c r="C110" i="14"/>
  <c r="B110" i="14"/>
  <c r="F109" i="14"/>
  <c r="E109" i="14"/>
  <c r="D109" i="14"/>
  <c r="C109" i="14"/>
  <c r="B109" i="14"/>
  <c r="F108" i="14"/>
  <c r="E108" i="14"/>
  <c r="D108" i="14"/>
  <c r="C108" i="14"/>
  <c r="B108" i="14"/>
  <c r="F107" i="14"/>
  <c r="E107" i="14"/>
  <c r="D107" i="14"/>
  <c r="C107" i="14"/>
  <c r="B107" i="14"/>
  <c r="F106" i="14"/>
  <c r="E106" i="14"/>
  <c r="D106" i="14"/>
  <c r="C106" i="14"/>
  <c r="B106" i="14"/>
  <c r="F105" i="14"/>
  <c r="E105" i="14"/>
  <c r="D105" i="14"/>
  <c r="C105" i="14"/>
  <c r="B105" i="14"/>
  <c r="F104" i="14"/>
  <c r="E104" i="14"/>
  <c r="D104" i="14"/>
  <c r="C104" i="14"/>
  <c r="B104" i="14"/>
  <c r="F103" i="14"/>
  <c r="E103" i="14"/>
  <c r="D103" i="14"/>
  <c r="C103" i="14"/>
  <c r="B103" i="14"/>
  <c r="F102" i="14"/>
  <c r="E102" i="14"/>
  <c r="D102" i="14"/>
  <c r="C102" i="14"/>
  <c r="B102" i="14"/>
  <c r="F101" i="14"/>
  <c r="E101" i="14"/>
  <c r="D101" i="14"/>
  <c r="C101" i="14"/>
  <c r="B101" i="14"/>
  <c r="F100" i="14"/>
  <c r="E100" i="14"/>
  <c r="D100" i="14"/>
  <c r="C100" i="14"/>
  <c r="B100" i="14"/>
  <c r="F99" i="14"/>
  <c r="E99" i="14"/>
  <c r="D99" i="14"/>
  <c r="C99" i="14"/>
  <c r="B99" i="14"/>
  <c r="F98" i="14"/>
  <c r="E98" i="14"/>
  <c r="D98" i="14"/>
  <c r="C98" i="14"/>
  <c r="B98" i="14"/>
  <c r="F97" i="14"/>
  <c r="E97" i="14"/>
  <c r="D97" i="14"/>
  <c r="C97" i="14"/>
  <c r="B97" i="14"/>
  <c r="F96" i="14"/>
  <c r="E96" i="14"/>
  <c r="D96" i="14"/>
  <c r="C96" i="14"/>
  <c r="B96" i="14"/>
  <c r="F95" i="14"/>
  <c r="E95" i="14"/>
  <c r="D95" i="14"/>
  <c r="C95" i="14"/>
  <c r="B95" i="14"/>
  <c r="F94" i="14"/>
  <c r="E94" i="14"/>
  <c r="D94" i="14"/>
  <c r="C94" i="14"/>
  <c r="B94" i="14"/>
  <c r="F93" i="14"/>
  <c r="E93" i="14"/>
  <c r="D93" i="14"/>
  <c r="C93" i="14"/>
  <c r="B93" i="14"/>
  <c r="F92" i="14"/>
  <c r="E92" i="14"/>
  <c r="D92" i="14"/>
  <c r="C92" i="14"/>
  <c r="B92" i="14"/>
  <c r="F91" i="14"/>
  <c r="E91" i="14"/>
  <c r="D91" i="14"/>
  <c r="C91" i="14"/>
  <c r="B91" i="14"/>
  <c r="F90" i="14"/>
  <c r="E90" i="14"/>
  <c r="D90" i="14"/>
  <c r="C90" i="14"/>
  <c r="B90" i="14"/>
  <c r="F89" i="14"/>
  <c r="E89" i="14"/>
  <c r="D89" i="14"/>
  <c r="C89" i="14"/>
  <c r="B89" i="14"/>
  <c r="F88" i="14"/>
  <c r="E88" i="14"/>
  <c r="D88" i="14"/>
  <c r="C88" i="14"/>
  <c r="B88" i="14"/>
  <c r="F87" i="14"/>
  <c r="E87" i="14"/>
  <c r="D87" i="14"/>
  <c r="C87" i="14"/>
  <c r="B87" i="14"/>
  <c r="F86" i="14"/>
  <c r="E86" i="14"/>
  <c r="D86" i="14"/>
  <c r="C86" i="14"/>
  <c r="B86" i="14"/>
  <c r="F85" i="14"/>
  <c r="E85" i="14"/>
  <c r="D85" i="14"/>
  <c r="C85" i="14"/>
  <c r="B85" i="14"/>
  <c r="F84" i="14"/>
  <c r="E84" i="14"/>
  <c r="D84" i="14"/>
  <c r="C84" i="14"/>
  <c r="B84" i="14"/>
  <c r="F83" i="14"/>
  <c r="E83" i="14"/>
  <c r="D83" i="14"/>
  <c r="C83" i="14"/>
  <c r="B83" i="14"/>
  <c r="F82" i="14"/>
  <c r="E82" i="14"/>
  <c r="D82" i="14"/>
  <c r="C82" i="14"/>
  <c r="B82" i="14"/>
  <c r="F81" i="14"/>
  <c r="E81" i="14"/>
  <c r="D81" i="14"/>
  <c r="C81" i="14"/>
  <c r="B81" i="14"/>
  <c r="F80" i="14"/>
  <c r="E80" i="14"/>
  <c r="D80" i="14"/>
  <c r="C80" i="14"/>
  <c r="B80" i="14"/>
  <c r="F79" i="14"/>
  <c r="E79" i="14"/>
  <c r="D79" i="14"/>
  <c r="C79" i="14"/>
  <c r="B79" i="14"/>
  <c r="F78" i="14"/>
  <c r="E78" i="14"/>
  <c r="D78" i="14"/>
  <c r="C78" i="14"/>
  <c r="B78" i="14"/>
  <c r="F77" i="14"/>
  <c r="E77" i="14"/>
  <c r="D77" i="14"/>
  <c r="C77" i="14"/>
  <c r="B77" i="14"/>
  <c r="F76" i="14"/>
  <c r="E76" i="14"/>
  <c r="D76" i="14"/>
  <c r="C76" i="14"/>
  <c r="B76" i="14"/>
  <c r="F75" i="14"/>
  <c r="E75" i="14"/>
  <c r="D75" i="14"/>
  <c r="C75" i="14"/>
  <c r="B75" i="14"/>
  <c r="F74" i="14"/>
  <c r="E74" i="14"/>
  <c r="D74" i="14"/>
  <c r="C74" i="14"/>
  <c r="B74" i="14"/>
  <c r="F73" i="14"/>
  <c r="E73" i="14"/>
  <c r="D73" i="14"/>
  <c r="C73" i="14"/>
  <c r="B73" i="14"/>
  <c r="F72" i="14"/>
  <c r="E72" i="14"/>
  <c r="D72" i="14"/>
  <c r="C72" i="14"/>
  <c r="B72" i="14"/>
  <c r="F71" i="14"/>
  <c r="E71" i="14"/>
  <c r="D71" i="14"/>
  <c r="C71" i="14"/>
  <c r="B71" i="14"/>
  <c r="F70" i="14"/>
  <c r="E70" i="14"/>
  <c r="D70" i="14"/>
  <c r="C70" i="14"/>
  <c r="B70" i="14"/>
  <c r="F69" i="14"/>
  <c r="E69" i="14"/>
  <c r="D69" i="14"/>
  <c r="C69" i="14"/>
  <c r="B69" i="14"/>
  <c r="F68" i="14"/>
  <c r="E68" i="14"/>
  <c r="D68" i="14"/>
  <c r="C68" i="14"/>
  <c r="B68" i="14"/>
  <c r="F67" i="14"/>
  <c r="E67" i="14"/>
  <c r="D67" i="14"/>
  <c r="C67" i="14"/>
  <c r="B67" i="14"/>
  <c r="F66" i="14"/>
  <c r="E66" i="14"/>
  <c r="D66" i="14"/>
  <c r="C66" i="14"/>
  <c r="B66" i="14"/>
  <c r="F65" i="14"/>
  <c r="E65" i="14"/>
  <c r="D65" i="14"/>
  <c r="C65" i="14"/>
  <c r="B65" i="14"/>
  <c r="F64" i="14"/>
  <c r="E64" i="14"/>
  <c r="D64" i="14"/>
  <c r="C64" i="14"/>
  <c r="B64" i="14"/>
  <c r="F63" i="14"/>
  <c r="E63" i="14"/>
  <c r="D63" i="14"/>
  <c r="C63" i="14"/>
  <c r="B63" i="14"/>
  <c r="F62" i="14"/>
  <c r="E62" i="14"/>
  <c r="D62" i="14"/>
  <c r="C62" i="14"/>
  <c r="B62" i="14"/>
  <c r="F61" i="14"/>
  <c r="E61" i="14"/>
  <c r="D61" i="14"/>
  <c r="C61" i="14"/>
  <c r="B61" i="14"/>
  <c r="F60" i="14"/>
  <c r="E60" i="14"/>
  <c r="D60" i="14"/>
  <c r="C60" i="14"/>
  <c r="B60" i="14"/>
  <c r="F59" i="14"/>
  <c r="E59" i="14"/>
  <c r="D59" i="14"/>
  <c r="C59" i="14"/>
  <c r="B59" i="14"/>
  <c r="F58" i="14"/>
  <c r="E58" i="14"/>
  <c r="D58" i="14"/>
  <c r="C58" i="14"/>
  <c r="B58" i="14"/>
  <c r="F57" i="14"/>
  <c r="E57" i="14"/>
  <c r="D57" i="14"/>
  <c r="C57" i="14"/>
  <c r="B57" i="14"/>
  <c r="F56" i="14"/>
  <c r="E56" i="14"/>
  <c r="D56" i="14"/>
  <c r="C56" i="14"/>
  <c r="B56" i="14"/>
  <c r="F55" i="14"/>
  <c r="E55" i="14"/>
  <c r="D55" i="14"/>
  <c r="C55" i="14"/>
  <c r="B55" i="14"/>
  <c r="F54" i="14"/>
  <c r="E54" i="14"/>
  <c r="D54" i="14"/>
  <c r="C54" i="14"/>
  <c r="B54" i="14"/>
  <c r="F53" i="14"/>
  <c r="E53" i="14"/>
  <c r="D53" i="14"/>
  <c r="C53" i="14"/>
  <c r="B53" i="14"/>
  <c r="F52" i="14"/>
  <c r="E52" i="14"/>
  <c r="D52" i="14"/>
  <c r="C52" i="14"/>
  <c r="B52" i="14"/>
  <c r="F51" i="14"/>
  <c r="E51" i="14"/>
  <c r="D51" i="14"/>
  <c r="C51" i="14"/>
  <c r="B51" i="14"/>
  <c r="F50" i="14"/>
  <c r="E50" i="14"/>
  <c r="D50" i="14"/>
  <c r="C50" i="14"/>
  <c r="B50" i="14"/>
  <c r="F49" i="14"/>
  <c r="E49" i="14"/>
  <c r="D49" i="14"/>
  <c r="C49" i="14"/>
  <c r="B49" i="14"/>
  <c r="F48" i="14"/>
  <c r="E48" i="14"/>
  <c r="D48" i="14"/>
  <c r="C48" i="14"/>
  <c r="B48" i="14"/>
  <c r="F47" i="14"/>
  <c r="E47" i="14"/>
  <c r="D47" i="14"/>
  <c r="C47" i="14"/>
  <c r="B47" i="14"/>
  <c r="F46" i="14"/>
  <c r="E46" i="14"/>
  <c r="D46" i="14"/>
  <c r="C46" i="14"/>
  <c r="B46" i="14"/>
  <c r="F45" i="14"/>
  <c r="E45" i="14"/>
  <c r="D45" i="14"/>
  <c r="C45" i="14"/>
  <c r="B45" i="14"/>
  <c r="F44" i="14"/>
  <c r="E44" i="14"/>
  <c r="D44" i="14"/>
  <c r="C44" i="14"/>
  <c r="B44" i="14"/>
  <c r="F43" i="14"/>
  <c r="E43" i="14"/>
  <c r="D43" i="14"/>
  <c r="C43" i="14"/>
  <c r="B43" i="14"/>
  <c r="F42" i="14"/>
  <c r="E42" i="14"/>
  <c r="D42" i="14"/>
  <c r="C42" i="14"/>
  <c r="B42" i="14"/>
  <c r="F41" i="14"/>
  <c r="E41" i="14"/>
  <c r="D41" i="14"/>
  <c r="C41" i="14"/>
  <c r="B41" i="14"/>
  <c r="F40" i="14"/>
  <c r="E40" i="14"/>
  <c r="D40" i="14"/>
  <c r="C40" i="14"/>
  <c r="B40" i="14"/>
  <c r="F39" i="14"/>
  <c r="E39" i="14"/>
  <c r="D39" i="14"/>
  <c r="C39" i="14"/>
  <c r="B39" i="14"/>
  <c r="F38" i="14"/>
  <c r="E38" i="14"/>
  <c r="D38" i="14"/>
  <c r="C38" i="14"/>
  <c r="B38" i="14"/>
  <c r="F37" i="14"/>
  <c r="E37" i="14"/>
  <c r="D37" i="14"/>
  <c r="C37" i="14"/>
  <c r="B37" i="14"/>
  <c r="F36" i="14"/>
  <c r="E36" i="14"/>
  <c r="D36" i="14"/>
  <c r="C36" i="14"/>
  <c r="B36" i="14"/>
  <c r="F35" i="14"/>
  <c r="E35" i="14"/>
  <c r="D35" i="14"/>
  <c r="C35" i="14"/>
  <c r="B35" i="14"/>
  <c r="F34" i="14"/>
  <c r="E34" i="14"/>
  <c r="D34" i="14"/>
  <c r="C34" i="14"/>
  <c r="B34" i="14"/>
  <c r="F33" i="14"/>
  <c r="E33" i="14"/>
  <c r="D33" i="14"/>
  <c r="C33" i="14"/>
  <c r="B33" i="14"/>
  <c r="F32" i="14"/>
  <c r="E32" i="14"/>
  <c r="D32" i="14"/>
  <c r="C32" i="14"/>
  <c r="B32" i="14"/>
  <c r="F31" i="14"/>
  <c r="E31" i="14"/>
  <c r="D31" i="14"/>
  <c r="C31" i="14"/>
  <c r="B31" i="14"/>
  <c r="F30" i="14"/>
  <c r="E30" i="14"/>
  <c r="D30" i="14"/>
  <c r="C30" i="14"/>
  <c r="B30" i="14"/>
  <c r="F29" i="14"/>
  <c r="E29" i="14"/>
  <c r="D29" i="14"/>
  <c r="C29" i="14"/>
  <c r="B29" i="14"/>
  <c r="F28" i="14"/>
  <c r="E28" i="14"/>
  <c r="D28" i="14"/>
  <c r="C28" i="14"/>
  <c r="B28" i="14"/>
  <c r="F27" i="14"/>
  <c r="E27" i="14"/>
  <c r="D27" i="14"/>
  <c r="C27" i="14"/>
  <c r="B27" i="14"/>
  <c r="F26" i="14"/>
  <c r="E26" i="14"/>
  <c r="D26" i="14"/>
  <c r="C26" i="14"/>
  <c r="B26" i="14"/>
  <c r="F25" i="14"/>
  <c r="E25" i="14"/>
  <c r="D25" i="14"/>
  <c r="C25" i="14"/>
  <c r="B25" i="14"/>
  <c r="F24" i="14"/>
  <c r="E24" i="14"/>
  <c r="D24" i="14"/>
  <c r="C24" i="14"/>
  <c r="B24" i="14"/>
  <c r="F23" i="14"/>
  <c r="E23" i="14"/>
  <c r="D23" i="14"/>
  <c r="C23" i="14"/>
  <c r="B23" i="14"/>
  <c r="F22" i="14"/>
  <c r="E22" i="14"/>
  <c r="D22" i="14"/>
  <c r="C22" i="14"/>
  <c r="B22" i="14"/>
  <c r="F21" i="14"/>
  <c r="E21" i="14"/>
  <c r="D21" i="14"/>
  <c r="C21" i="14"/>
  <c r="B21" i="14"/>
  <c r="F20" i="14"/>
  <c r="E20" i="14"/>
  <c r="D20" i="14"/>
  <c r="C20" i="14"/>
  <c r="B20" i="14"/>
  <c r="F19" i="14"/>
  <c r="E19" i="14"/>
  <c r="D19" i="14"/>
  <c r="C19" i="14"/>
  <c r="B19" i="14"/>
  <c r="F18" i="14"/>
  <c r="E18" i="14"/>
  <c r="D18" i="14"/>
  <c r="C18" i="14"/>
  <c r="B18" i="14"/>
  <c r="F17" i="14"/>
  <c r="E17" i="14"/>
  <c r="D17" i="14"/>
  <c r="C17" i="14"/>
  <c r="B17" i="14"/>
  <c r="F16" i="14"/>
  <c r="E16" i="14"/>
  <c r="D16" i="14"/>
  <c r="C16" i="14"/>
  <c r="B16" i="14"/>
  <c r="F15" i="14"/>
  <c r="E15" i="14"/>
  <c r="D15" i="14"/>
  <c r="C15" i="14"/>
  <c r="B15" i="14"/>
  <c r="F14" i="14"/>
  <c r="E14" i="14"/>
  <c r="D14" i="14"/>
  <c r="C14" i="14"/>
  <c r="B14" i="14"/>
  <c r="F13" i="14"/>
  <c r="E13" i="14"/>
  <c r="D13" i="14"/>
  <c r="C13" i="14"/>
  <c r="B13" i="14"/>
  <c r="F12" i="14"/>
  <c r="E12" i="14"/>
  <c r="D12" i="14"/>
  <c r="C12" i="14"/>
  <c r="B12" i="14"/>
  <c r="F11" i="14"/>
  <c r="E11" i="14"/>
  <c r="D11" i="14"/>
  <c r="C11" i="14"/>
  <c r="B11" i="14"/>
  <c r="F10" i="14"/>
  <c r="E10" i="14"/>
  <c r="D10" i="14"/>
  <c r="C10" i="14"/>
  <c r="B10" i="14"/>
  <c r="F9" i="14"/>
  <c r="E9" i="14"/>
  <c r="D9" i="14"/>
  <c r="C9" i="14"/>
  <c r="B9" i="14"/>
  <c r="F8" i="14"/>
  <c r="E8" i="14"/>
  <c r="D8" i="14"/>
  <c r="C8" i="14"/>
  <c r="B8" i="14"/>
  <c r="F7" i="14"/>
  <c r="E7" i="14"/>
  <c r="D7" i="14"/>
  <c r="C7" i="14"/>
  <c r="B7" i="14"/>
  <c r="F6" i="14"/>
  <c r="E6" i="14"/>
  <c r="D6" i="14"/>
  <c r="C6" i="14"/>
  <c r="B6" i="14"/>
  <c r="F5" i="14"/>
  <c r="E5" i="14"/>
  <c r="D5" i="14"/>
  <c r="C5" i="14"/>
  <c r="B5" i="14"/>
  <c r="F4" i="14"/>
  <c r="E4" i="14"/>
  <c r="D4" i="14"/>
  <c r="C4" i="14"/>
  <c r="B4" i="14"/>
  <c r="F3" i="14"/>
  <c r="E3" i="14"/>
  <c r="D3" i="14"/>
  <c r="C3" i="14"/>
  <c r="B3" i="14"/>
  <c r="F2" i="14"/>
  <c r="E2" i="14"/>
  <c r="D2" i="14"/>
  <c r="C2" i="14"/>
  <c r="B2" i="14"/>
  <c r="G3" i="13"/>
  <c r="G4" i="13"/>
  <c r="G5" i="13"/>
  <c r="G6" i="13"/>
  <c r="G7" i="13"/>
  <c r="G8" i="13"/>
  <c r="G9" i="13"/>
  <c r="G10" i="13"/>
  <c r="G11" i="13"/>
  <c r="G12" i="13"/>
  <c r="G13" i="13"/>
  <c r="G14" i="13"/>
  <c r="G15" i="13"/>
  <c r="G16" i="13"/>
  <c r="G17" i="13"/>
  <c r="G18" i="13"/>
  <c r="G19" i="13"/>
  <c r="G20" i="13"/>
  <c r="G21" i="13"/>
  <c r="G22" i="13"/>
  <c r="G23" i="13"/>
  <c r="G24" i="13"/>
  <c r="G25" i="13"/>
  <c r="G26" i="13"/>
  <c r="G27" i="13"/>
  <c r="G28" i="13"/>
  <c r="G29" i="13"/>
  <c r="G30" i="13"/>
  <c r="G31" i="13"/>
  <c r="G32" i="13"/>
  <c r="G33" i="13"/>
  <c r="G34" i="13"/>
  <c r="G35" i="13"/>
  <c r="G36" i="13"/>
  <c r="G37" i="13"/>
  <c r="G38" i="13"/>
  <c r="G39" i="13"/>
  <c r="G40" i="13"/>
  <c r="G41" i="13"/>
  <c r="G42" i="13"/>
  <c r="G43" i="13"/>
  <c r="G44" i="13"/>
  <c r="G45" i="13"/>
  <c r="G46" i="13"/>
  <c r="G47" i="13"/>
  <c r="G48" i="13"/>
  <c r="G49" i="13"/>
  <c r="G50" i="13"/>
  <c r="G51" i="13"/>
  <c r="G52" i="13"/>
  <c r="G53" i="13"/>
  <c r="G54" i="13"/>
  <c r="G55" i="13"/>
  <c r="G56" i="13"/>
  <c r="G57" i="13"/>
  <c r="G58" i="13"/>
  <c r="G59" i="13"/>
  <c r="G60" i="13"/>
  <c r="G61" i="13"/>
  <c r="G62" i="13"/>
  <c r="G63" i="13"/>
  <c r="G64" i="13"/>
  <c r="G65" i="13"/>
  <c r="G66" i="13"/>
  <c r="G67" i="13"/>
  <c r="G68" i="13"/>
  <c r="G69" i="13"/>
  <c r="G70" i="13"/>
  <c r="G71" i="13"/>
  <c r="G72" i="13"/>
  <c r="G73" i="13"/>
  <c r="G74" i="13"/>
  <c r="G75" i="13"/>
  <c r="G76" i="13"/>
  <c r="G77" i="13"/>
  <c r="G78" i="13"/>
  <c r="G79" i="13"/>
  <c r="G80" i="13"/>
  <c r="G81" i="13"/>
  <c r="G82" i="13"/>
  <c r="G83" i="13"/>
  <c r="G84" i="13"/>
  <c r="G85" i="13"/>
  <c r="G86" i="13"/>
  <c r="G87" i="13"/>
  <c r="G88" i="13"/>
  <c r="G89" i="13"/>
  <c r="G90" i="13"/>
  <c r="G91" i="13"/>
  <c r="G92" i="13"/>
  <c r="G93" i="13"/>
  <c r="G94" i="13"/>
  <c r="G95" i="13"/>
  <c r="G96" i="13"/>
  <c r="G97" i="13"/>
  <c r="G98" i="13"/>
  <c r="G99" i="13"/>
  <c r="G100" i="13"/>
  <c r="G101" i="13"/>
  <c r="G102" i="13"/>
  <c r="G103" i="13"/>
  <c r="G104" i="13"/>
  <c r="G105" i="13"/>
  <c r="G106" i="13"/>
  <c r="G107" i="13"/>
  <c r="G108" i="13"/>
  <c r="G109" i="13"/>
  <c r="G110" i="13"/>
  <c r="G111" i="13"/>
  <c r="G112" i="13"/>
  <c r="G113" i="13"/>
  <c r="G114" i="13"/>
  <c r="G115" i="13"/>
  <c r="G116" i="13"/>
  <c r="G117" i="13"/>
  <c r="G118" i="13"/>
  <c r="G119" i="13"/>
  <c r="G120" i="13"/>
  <c r="G121" i="13"/>
  <c r="G122" i="13"/>
  <c r="G123" i="13"/>
  <c r="G124" i="13"/>
  <c r="G125" i="13"/>
  <c r="G126" i="13"/>
  <c r="G127" i="13"/>
  <c r="G128" i="13"/>
  <c r="G129" i="13"/>
  <c r="G130" i="13"/>
  <c r="G131" i="13"/>
  <c r="G132" i="13"/>
  <c r="G133" i="13"/>
  <c r="G134" i="13"/>
  <c r="G135" i="13"/>
  <c r="G136" i="13"/>
  <c r="G137" i="13"/>
  <c r="G138" i="13"/>
  <c r="G139" i="13"/>
  <c r="G140" i="13"/>
  <c r="G141" i="13"/>
  <c r="G142" i="13"/>
  <c r="G143" i="13"/>
  <c r="G144" i="13"/>
  <c r="G145" i="13"/>
  <c r="G146" i="13"/>
  <c r="G147" i="13"/>
  <c r="G148" i="13"/>
  <c r="G149" i="13"/>
  <c r="G150" i="13"/>
  <c r="G151" i="13"/>
  <c r="G152" i="13"/>
  <c r="G153" i="13"/>
  <c r="G154" i="13"/>
  <c r="G155" i="13"/>
  <c r="G156" i="13"/>
  <c r="G157" i="13"/>
  <c r="G158" i="13"/>
  <c r="G159" i="13"/>
  <c r="G160" i="13"/>
  <c r="G161" i="13"/>
  <c r="G162" i="13"/>
  <c r="G163" i="13"/>
  <c r="G164" i="13"/>
  <c r="G165" i="13"/>
  <c r="G166" i="13"/>
  <c r="G167" i="13"/>
  <c r="G168" i="13"/>
  <c r="G169" i="13"/>
  <c r="G170" i="13"/>
  <c r="G171" i="13"/>
  <c r="G172" i="13"/>
  <c r="G173" i="13"/>
  <c r="G174" i="13"/>
  <c r="G175" i="13"/>
  <c r="G176" i="13"/>
  <c r="G177" i="13"/>
  <c r="G178" i="13"/>
  <c r="G179" i="13"/>
  <c r="G180" i="13"/>
  <c r="G181" i="13"/>
  <c r="G182" i="13"/>
  <c r="G183" i="13"/>
  <c r="G184" i="13"/>
  <c r="G185" i="13"/>
  <c r="G186" i="13"/>
  <c r="G187" i="13"/>
  <c r="G188" i="13"/>
  <c r="G189" i="13"/>
  <c r="G190" i="13"/>
  <c r="G191" i="13"/>
  <c r="G192" i="13"/>
  <c r="G193" i="13"/>
  <c r="G194" i="13"/>
  <c r="G195" i="13"/>
  <c r="G196" i="13"/>
  <c r="G197" i="13"/>
  <c r="G198" i="13"/>
  <c r="G199" i="13"/>
  <c r="G200" i="13"/>
  <c r="G201" i="13"/>
  <c r="G202" i="13"/>
  <c r="G203" i="13"/>
  <c r="G204" i="13"/>
  <c r="G205" i="13"/>
  <c r="G206" i="13"/>
  <c r="G207" i="13"/>
  <c r="G208" i="13"/>
  <c r="G209" i="13"/>
  <c r="G210" i="13"/>
  <c r="G211" i="13"/>
  <c r="G212" i="13"/>
  <c r="G213" i="13"/>
  <c r="G214" i="13"/>
  <c r="G215" i="13"/>
  <c r="G216" i="13"/>
  <c r="G217" i="13"/>
  <c r="G218" i="13"/>
  <c r="G219" i="13"/>
  <c r="G220" i="13"/>
  <c r="G221" i="13"/>
  <c r="G222" i="13"/>
  <c r="G223" i="13"/>
  <c r="G224" i="13"/>
  <c r="G225" i="13"/>
  <c r="G226" i="13"/>
  <c r="G227" i="13"/>
  <c r="G228" i="13"/>
  <c r="G229" i="13"/>
  <c r="G230" i="13"/>
  <c r="G231" i="13"/>
  <c r="G232" i="13"/>
  <c r="G233" i="13"/>
  <c r="G234" i="13"/>
  <c r="G235" i="13"/>
  <c r="G236" i="13"/>
  <c r="G237" i="13"/>
  <c r="G238" i="13"/>
  <c r="G239" i="13"/>
  <c r="G240" i="13"/>
  <c r="G241" i="13"/>
  <c r="G242" i="13"/>
  <c r="G243" i="13"/>
  <c r="G244" i="13"/>
  <c r="G245" i="13"/>
  <c r="G246" i="13"/>
  <c r="G247" i="13"/>
  <c r="G248" i="13"/>
  <c r="G249" i="13"/>
  <c r="G250" i="13"/>
  <c r="G251" i="13"/>
  <c r="G252" i="13"/>
  <c r="G253" i="13"/>
  <c r="G254" i="13"/>
  <c r="G255" i="13"/>
  <c r="G256" i="13"/>
  <c r="G257" i="13"/>
  <c r="G258" i="13"/>
  <c r="G259" i="13"/>
  <c r="G260" i="13"/>
  <c r="G261" i="13"/>
  <c r="G262" i="13"/>
  <c r="G263" i="13"/>
  <c r="G264" i="13"/>
  <c r="G265" i="13"/>
  <c r="G266" i="13"/>
  <c r="G267" i="13"/>
  <c r="G268" i="13"/>
  <c r="G269" i="13"/>
  <c r="G270" i="13"/>
  <c r="G271" i="13"/>
  <c r="G272" i="13"/>
  <c r="G273" i="13"/>
  <c r="G274" i="13"/>
  <c r="G275" i="13"/>
  <c r="G276" i="13"/>
  <c r="G277" i="13"/>
  <c r="G278" i="13"/>
  <c r="G279" i="13"/>
  <c r="G280" i="13"/>
  <c r="G281" i="13"/>
  <c r="G282" i="13"/>
  <c r="G283" i="13"/>
  <c r="G284" i="13"/>
  <c r="G285" i="13"/>
  <c r="G286" i="13"/>
  <c r="G287" i="13"/>
  <c r="G288" i="13"/>
  <c r="G289" i="13"/>
  <c r="G290" i="13"/>
  <c r="G291" i="13"/>
  <c r="G292" i="13"/>
  <c r="G293" i="13"/>
  <c r="G294" i="13"/>
  <c r="G295" i="13"/>
  <c r="G296" i="13"/>
  <c r="G297" i="13"/>
  <c r="G298" i="13"/>
  <c r="G299" i="13"/>
  <c r="G300" i="13"/>
  <c r="G301" i="13"/>
  <c r="G302" i="13"/>
  <c r="G303" i="13"/>
  <c r="G304" i="13"/>
  <c r="G305" i="13"/>
  <c r="G306" i="13"/>
  <c r="G307" i="13"/>
  <c r="G308" i="13"/>
  <c r="G309" i="13"/>
  <c r="G310" i="13"/>
  <c r="G311" i="13"/>
  <c r="G312" i="13"/>
  <c r="G313" i="13"/>
  <c r="G314" i="13"/>
  <c r="G315" i="13"/>
  <c r="G316" i="13"/>
  <c r="G317" i="13"/>
  <c r="G318" i="13"/>
  <c r="G319" i="13"/>
  <c r="G320" i="13"/>
  <c r="G321" i="13"/>
  <c r="G322" i="13"/>
  <c r="G323" i="13"/>
  <c r="G324" i="13"/>
  <c r="G325" i="13"/>
  <c r="G326" i="13"/>
  <c r="G327" i="13"/>
  <c r="G328" i="13"/>
  <c r="G329" i="13"/>
  <c r="G330" i="13"/>
  <c r="G331" i="13"/>
  <c r="G332" i="13"/>
  <c r="G333" i="13"/>
  <c r="G334" i="13"/>
  <c r="G335" i="13"/>
  <c r="G336" i="13"/>
  <c r="G337" i="13"/>
  <c r="G2" i="13"/>
  <c r="F3" i="13"/>
  <c r="F4" i="13"/>
  <c r="F5" i="13"/>
  <c r="F6" i="13"/>
  <c r="F7" i="13"/>
  <c r="F8" i="13"/>
  <c r="F9" i="13"/>
  <c r="F10" i="13"/>
  <c r="F11" i="13"/>
  <c r="F12" i="13"/>
  <c r="F13" i="13"/>
  <c r="F14" i="13"/>
  <c r="F15" i="13"/>
  <c r="F16" i="13"/>
  <c r="F17" i="13"/>
  <c r="F18" i="13"/>
  <c r="F19" i="13"/>
  <c r="F20" i="13"/>
  <c r="F21" i="13"/>
  <c r="F22" i="13"/>
  <c r="F23" i="13"/>
  <c r="F24" i="13"/>
  <c r="F25" i="13"/>
  <c r="F26" i="13"/>
  <c r="F27" i="13"/>
  <c r="F28" i="13"/>
  <c r="F29" i="13"/>
  <c r="F30" i="13"/>
  <c r="F31" i="13"/>
  <c r="F32" i="13"/>
  <c r="F33" i="13"/>
  <c r="F34" i="13"/>
  <c r="F35" i="13"/>
  <c r="F36" i="13"/>
  <c r="F37" i="13"/>
  <c r="F38" i="13"/>
  <c r="F39" i="13"/>
  <c r="F40" i="13"/>
  <c r="F41" i="13"/>
  <c r="F42" i="13"/>
  <c r="F43" i="13"/>
  <c r="F44" i="13"/>
  <c r="F45" i="13"/>
  <c r="F46" i="13"/>
  <c r="F47" i="13"/>
  <c r="F48" i="13"/>
  <c r="F49" i="13"/>
  <c r="F50" i="13"/>
  <c r="F51" i="13"/>
  <c r="F52" i="13"/>
  <c r="F53" i="13"/>
  <c r="F54" i="13"/>
  <c r="F55" i="13"/>
  <c r="F56" i="13"/>
  <c r="F57" i="13"/>
  <c r="F58" i="13"/>
  <c r="F59" i="13"/>
  <c r="F60" i="13"/>
  <c r="F61" i="13"/>
  <c r="F62" i="13"/>
  <c r="F63" i="13"/>
  <c r="F64" i="13"/>
  <c r="F65" i="13"/>
  <c r="F66" i="13"/>
  <c r="F67" i="13"/>
  <c r="F68" i="13"/>
  <c r="F69" i="13"/>
  <c r="F70" i="13"/>
  <c r="F71" i="13"/>
  <c r="F72" i="13"/>
  <c r="F73" i="13"/>
  <c r="F74" i="13"/>
  <c r="F75" i="13"/>
  <c r="F76" i="13"/>
  <c r="F77" i="13"/>
  <c r="F78" i="13"/>
  <c r="F79" i="13"/>
  <c r="F80" i="13"/>
  <c r="F81" i="13"/>
  <c r="F82" i="13"/>
  <c r="F83" i="13"/>
  <c r="F84" i="13"/>
  <c r="F85" i="13"/>
  <c r="F86" i="13"/>
  <c r="F87" i="13"/>
  <c r="F88" i="13"/>
  <c r="F89" i="13"/>
  <c r="F90" i="13"/>
  <c r="F91" i="13"/>
  <c r="F92" i="13"/>
  <c r="F93" i="13"/>
  <c r="F94" i="13"/>
  <c r="F95" i="13"/>
  <c r="F96" i="13"/>
  <c r="F97" i="13"/>
  <c r="F98" i="13"/>
  <c r="F99" i="13"/>
  <c r="F100" i="13"/>
  <c r="F101" i="13"/>
  <c r="F102" i="13"/>
  <c r="F103" i="13"/>
  <c r="F104" i="13"/>
  <c r="F105" i="13"/>
  <c r="F106" i="13"/>
  <c r="F107" i="13"/>
  <c r="F108" i="13"/>
  <c r="F109" i="13"/>
  <c r="F110" i="13"/>
  <c r="F111" i="13"/>
  <c r="F112" i="13"/>
  <c r="F113" i="13"/>
  <c r="F114" i="13"/>
  <c r="F115" i="13"/>
  <c r="F116" i="13"/>
  <c r="F117" i="13"/>
  <c r="F118" i="13"/>
  <c r="F119" i="13"/>
  <c r="F120" i="13"/>
  <c r="F121" i="13"/>
  <c r="F122" i="13"/>
  <c r="F123" i="13"/>
  <c r="F124" i="13"/>
  <c r="F125" i="13"/>
  <c r="F126" i="13"/>
  <c r="F127" i="13"/>
  <c r="F128" i="13"/>
  <c r="F129" i="13"/>
  <c r="F130" i="13"/>
  <c r="F131" i="13"/>
  <c r="F132" i="13"/>
  <c r="F133" i="13"/>
  <c r="F134" i="13"/>
  <c r="F135" i="13"/>
  <c r="F136" i="13"/>
  <c r="F137" i="13"/>
  <c r="F138" i="13"/>
  <c r="F139" i="13"/>
  <c r="F140" i="13"/>
  <c r="F141" i="13"/>
  <c r="F142" i="13"/>
  <c r="F143" i="13"/>
  <c r="F144" i="13"/>
  <c r="F145" i="13"/>
  <c r="F146" i="13"/>
  <c r="F147" i="13"/>
  <c r="F148" i="13"/>
  <c r="F149" i="13"/>
  <c r="F150" i="13"/>
  <c r="F151" i="13"/>
  <c r="F152" i="13"/>
  <c r="F153" i="13"/>
  <c r="F154" i="13"/>
  <c r="F155" i="13"/>
  <c r="F156" i="13"/>
  <c r="F157" i="13"/>
  <c r="F158" i="13"/>
  <c r="F159" i="13"/>
  <c r="F160" i="13"/>
  <c r="F161" i="13"/>
  <c r="F162" i="13"/>
  <c r="F163" i="13"/>
  <c r="F164" i="13"/>
  <c r="F165" i="13"/>
  <c r="F166" i="13"/>
  <c r="F167" i="13"/>
  <c r="F168" i="13"/>
  <c r="F169" i="13"/>
  <c r="F170" i="13"/>
  <c r="F171" i="13"/>
  <c r="F172" i="13"/>
  <c r="F173" i="13"/>
  <c r="F174" i="13"/>
  <c r="F175" i="13"/>
  <c r="F176" i="13"/>
  <c r="F177" i="13"/>
  <c r="F178" i="13"/>
  <c r="F179" i="13"/>
  <c r="F180" i="13"/>
  <c r="F181" i="13"/>
  <c r="F182" i="13"/>
  <c r="F183" i="13"/>
  <c r="F184" i="13"/>
  <c r="F185" i="13"/>
  <c r="F186" i="13"/>
  <c r="F187" i="13"/>
  <c r="F188" i="13"/>
  <c r="F189" i="13"/>
  <c r="F190" i="13"/>
  <c r="F191" i="13"/>
  <c r="F192" i="13"/>
  <c r="F193" i="13"/>
  <c r="F194" i="13"/>
  <c r="F195" i="13"/>
  <c r="F196" i="13"/>
  <c r="F197" i="13"/>
  <c r="F198" i="13"/>
  <c r="F199" i="13"/>
  <c r="F200" i="13"/>
  <c r="F201" i="13"/>
  <c r="F202" i="13"/>
  <c r="F203" i="13"/>
  <c r="F204" i="13"/>
  <c r="F205" i="13"/>
  <c r="F206" i="13"/>
  <c r="F207" i="13"/>
  <c r="F208" i="13"/>
  <c r="F209" i="13"/>
  <c r="F210" i="13"/>
  <c r="F211" i="13"/>
  <c r="F212" i="13"/>
  <c r="F213" i="13"/>
  <c r="F214" i="13"/>
  <c r="F215" i="13"/>
  <c r="F216" i="13"/>
  <c r="F217" i="13"/>
  <c r="F218" i="13"/>
  <c r="F219" i="13"/>
  <c r="F220" i="13"/>
  <c r="F221" i="13"/>
  <c r="F222" i="13"/>
  <c r="F223" i="13"/>
  <c r="F224" i="13"/>
  <c r="F225" i="13"/>
  <c r="F226" i="13"/>
  <c r="F227" i="13"/>
  <c r="F228" i="13"/>
  <c r="F229" i="13"/>
  <c r="F230" i="13"/>
  <c r="F231" i="13"/>
  <c r="F232" i="13"/>
  <c r="F233" i="13"/>
  <c r="F234" i="13"/>
  <c r="F235" i="13"/>
  <c r="F236" i="13"/>
  <c r="F237" i="13"/>
  <c r="F238" i="13"/>
  <c r="F239" i="13"/>
  <c r="F240" i="13"/>
  <c r="F241" i="13"/>
  <c r="F242" i="13"/>
  <c r="F243" i="13"/>
  <c r="F244" i="13"/>
  <c r="F245" i="13"/>
  <c r="F246" i="13"/>
  <c r="F247" i="13"/>
  <c r="F248" i="13"/>
  <c r="F249" i="13"/>
  <c r="F250" i="13"/>
  <c r="F251" i="13"/>
  <c r="F252" i="13"/>
  <c r="F253" i="13"/>
  <c r="F254" i="13"/>
  <c r="F255" i="13"/>
  <c r="F256" i="13"/>
  <c r="F257" i="13"/>
  <c r="F258" i="13"/>
  <c r="F259" i="13"/>
  <c r="F260" i="13"/>
  <c r="F261" i="13"/>
  <c r="F262" i="13"/>
  <c r="F263" i="13"/>
  <c r="F264" i="13"/>
  <c r="F265" i="13"/>
  <c r="F266" i="13"/>
  <c r="F267" i="13"/>
  <c r="F268" i="13"/>
  <c r="F269" i="13"/>
  <c r="F270" i="13"/>
  <c r="F271" i="13"/>
  <c r="F272" i="13"/>
  <c r="F273" i="13"/>
  <c r="F274" i="13"/>
  <c r="F275" i="13"/>
  <c r="F276" i="13"/>
  <c r="F277" i="13"/>
  <c r="F278" i="13"/>
  <c r="F279" i="13"/>
  <c r="F280" i="13"/>
  <c r="F281" i="13"/>
  <c r="F282" i="13"/>
  <c r="F283" i="13"/>
  <c r="F284" i="13"/>
  <c r="F285" i="13"/>
  <c r="F286" i="13"/>
  <c r="F287" i="13"/>
  <c r="F288" i="13"/>
  <c r="F289" i="13"/>
  <c r="F290" i="13"/>
  <c r="F291" i="13"/>
  <c r="F292" i="13"/>
  <c r="F293" i="13"/>
  <c r="F294" i="13"/>
  <c r="F295" i="13"/>
  <c r="F296" i="13"/>
  <c r="F297" i="13"/>
  <c r="F298" i="13"/>
  <c r="F299" i="13"/>
  <c r="F300" i="13"/>
  <c r="F301" i="13"/>
  <c r="F302" i="13"/>
  <c r="F303" i="13"/>
  <c r="F304" i="13"/>
  <c r="F305" i="13"/>
  <c r="F306" i="13"/>
  <c r="F307" i="13"/>
  <c r="F308" i="13"/>
  <c r="F309" i="13"/>
  <c r="F310" i="13"/>
  <c r="F311" i="13"/>
  <c r="F312" i="13"/>
  <c r="F313" i="13"/>
  <c r="F314" i="13"/>
  <c r="F315" i="13"/>
  <c r="F316" i="13"/>
  <c r="F317" i="13"/>
  <c r="F318" i="13"/>
  <c r="F319" i="13"/>
  <c r="F320" i="13"/>
  <c r="F321" i="13"/>
  <c r="F322" i="13"/>
  <c r="F323" i="13"/>
  <c r="F324" i="13"/>
  <c r="F325" i="13"/>
  <c r="F326" i="13"/>
  <c r="F327" i="13"/>
  <c r="F328" i="13"/>
  <c r="F329" i="13"/>
  <c r="F330" i="13"/>
  <c r="F331" i="13"/>
  <c r="F332" i="13"/>
  <c r="F333" i="13"/>
  <c r="F334" i="13"/>
  <c r="F335" i="13"/>
  <c r="F336" i="13"/>
  <c r="F337" i="13"/>
  <c r="F2" i="13"/>
  <c r="E337" i="13"/>
  <c r="D337" i="13"/>
  <c r="C337" i="13"/>
  <c r="B337" i="13"/>
  <c r="E336" i="13"/>
  <c r="D336" i="13"/>
  <c r="C336" i="13"/>
  <c r="B336" i="13"/>
  <c r="E335" i="13"/>
  <c r="D335" i="13"/>
  <c r="C335" i="13"/>
  <c r="B335" i="13"/>
  <c r="E334" i="13"/>
  <c r="D334" i="13"/>
  <c r="C334" i="13"/>
  <c r="B334" i="13"/>
  <c r="E333" i="13"/>
  <c r="D333" i="13"/>
  <c r="C333" i="13"/>
  <c r="B333" i="13"/>
  <c r="E332" i="13"/>
  <c r="D332" i="13"/>
  <c r="C332" i="13"/>
  <c r="B332" i="13"/>
  <c r="E331" i="13"/>
  <c r="D331" i="13"/>
  <c r="C331" i="13"/>
  <c r="B331" i="13"/>
  <c r="E330" i="13"/>
  <c r="D330" i="13"/>
  <c r="C330" i="13"/>
  <c r="B330" i="13"/>
  <c r="E329" i="13"/>
  <c r="D329" i="13"/>
  <c r="C329" i="13"/>
  <c r="B329" i="13"/>
  <c r="E328" i="13"/>
  <c r="D328" i="13"/>
  <c r="C328" i="13"/>
  <c r="B328" i="13"/>
  <c r="E327" i="13"/>
  <c r="D327" i="13"/>
  <c r="C327" i="13"/>
  <c r="B327" i="13"/>
  <c r="E326" i="13"/>
  <c r="D326" i="13"/>
  <c r="C326" i="13"/>
  <c r="B326" i="13"/>
  <c r="E325" i="13"/>
  <c r="D325" i="13"/>
  <c r="C325" i="13"/>
  <c r="B325" i="13"/>
  <c r="E324" i="13"/>
  <c r="D324" i="13"/>
  <c r="C324" i="13"/>
  <c r="B324" i="13"/>
  <c r="E323" i="13"/>
  <c r="D323" i="13"/>
  <c r="C323" i="13"/>
  <c r="B323" i="13"/>
  <c r="E322" i="13"/>
  <c r="D322" i="13"/>
  <c r="C322" i="13"/>
  <c r="B322" i="13"/>
  <c r="E321" i="13"/>
  <c r="D321" i="13"/>
  <c r="C321" i="13"/>
  <c r="B321" i="13"/>
  <c r="E320" i="13"/>
  <c r="D320" i="13"/>
  <c r="C320" i="13"/>
  <c r="B320" i="13"/>
  <c r="E319" i="13"/>
  <c r="D319" i="13"/>
  <c r="C319" i="13"/>
  <c r="B319" i="13"/>
  <c r="E318" i="13"/>
  <c r="D318" i="13"/>
  <c r="C318" i="13"/>
  <c r="B318" i="13"/>
  <c r="E317" i="13"/>
  <c r="D317" i="13"/>
  <c r="C317" i="13"/>
  <c r="B317" i="13"/>
  <c r="E316" i="13"/>
  <c r="D316" i="13"/>
  <c r="C316" i="13"/>
  <c r="B316" i="13"/>
  <c r="E315" i="13"/>
  <c r="D315" i="13"/>
  <c r="C315" i="13"/>
  <c r="B315" i="13"/>
  <c r="E314" i="13"/>
  <c r="D314" i="13"/>
  <c r="C314" i="13"/>
  <c r="B314" i="13"/>
  <c r="E313" i="13"/>
  <c r="D313" i="13"/>
  <c r="C313" i="13"/>
  <c r="B313" i="13"/>
  <c r="E312" i="13"/>
  <c r="D312" i="13"/>
  <c r="C312" i="13"/>
  <c r="B312" i="13"/>
  <c r="E311" i="13"/>
  <c r="D311" i="13"/>
  <c r="C311" i="13"/>
  <c r="B311" i="13"/>
  <c r="E310" i="13"/>
  <c r="D310" i="13"/>
  <c r="C310" i="13"/>
  <c r="B310" i="13"/>
  <c r="E309" i="13"/>
  <c r="D309" i="13"/>
  <c r="C309" i="13"/>
  <c r="B309" i="13"/>
  <c r="E308" i="13"/>
  <c r="D308" i="13"/>
  <c r="C308" i="13"/>
  <c r="B308" i="13"/>
  <c r="E307" i="13"/>
  <c r="D307" i="13"/>
  <c r="C307" i="13"/>
  <c r="B307" i="13"/>
  <c r="E306" i="13"/>
  <c r="D306" i="13"/>
  <c r="C306" i="13"/>
  <c r="B306" i="13"/>
  <c r="E305" i="13"/>
  <c r="D305" i="13"/>
  <c r="C305" i="13"/>
  <c r="B305" i="13"/>
  <c r="E304" i="13"/>
  <c r="D304" i="13"/>
  <c r="C304" i="13"/>
  <c r="B304" i="13"/>
  <c r="E303" i="13"/>
  <c r="D303" i="13"/>
  <c r="C303" i="13"/>
  <c r="B303" i="13"/>
  <c r="E302" i="13"/>
  <c r="D302" i="13"/>
  <c r="C302" i="13"/>
  <c r="B302" i="13"/>
  <c r="E301" i="13"/>
  <c r="D301" i="13"/>
  <c r="C301" i="13"/>
  <c r="B301" i="13"/>
  <c r="E300" i="13"/>
  <c r="D300" i="13"/>
  <c r="C300" i="13"/>
  <c r="B300" i="13"/>
  <c r="E299" i="13"/>
  <c r="D299" i="13"/>
  <c r="C299" i="13"/>
  <c r="B299" i="13"/>
  <c r="E298" i="13"/>
  <c r="D298" i="13"/>
  <c r="C298" i="13"/>
  <c r="B298" i="13"/>
  <c r="E297" i="13"/>
  <c r="D297" i="13"/>
  <c r="C297" i="13"/>
  <c r="B297" i="13"/>
  <c r="E296" i="13"/>
  <c r="D296" i="13"/>
  <c r="C296" i="13"/>
  <c r="B296" i="13"/>
  <c r="E295" i="13"/>
  <c r="D295" i="13"/>
  <c r="C295" i="13"/>
  <c r="B295" i="13"/>
  <c r="E294" i="13"/>
  <c r="D294" i="13"/>
  <c r="C294" i="13"/>
  <c r="B294" i="13"/>
  <c r="E293" i="13"/>
  <c r="D293" i="13"/>
  <c r="C293" i="13"/>
  <c r="B293" i="13"/>
  <c r="E292" i="13"/>
  <c r="D292" i="13"/>
  <c r="C292" i="13"/>
  <c r="B292" i="13"/>
  <c r="E291" i="13"/>
  <c r="D291" i="13"/>
  <c r="C291" i="13"/>
  <c r="B291" i="13"/>
  <c r="E290" i="13"/>
  <c r="D290" i="13"/>
  <c r="C290" i="13"/>
  <c r="B290" i="13"/>
  <c r="E289" i="13"/>
  <c r="D289" i="13"/>
  <c r="C289" i="13"/>
  <c r="B289" i="13"/>
  <c r="E288" i="13"/>
  <c r="D288" i="13"/>
  <c r="C288" i="13"/>
  <c r="B288" i="13"/>
  <c r="E287" i="13"/>
  <c r="D287" i="13"/>
  <c r="C287" i="13"/>
  <c r="B287" i="13"/>
  <c r="E286" i="13"/>
  <c r="D286" i="13"/>
  <c r="C286" i="13"/>
  <c r="B286" i="13"/>
  <c r="E285" i="13"/>
  <c r="D285" i="13"/>
  <c r="C285" i="13"/>
  <c r="B285" i="13"/>
  <c r="E284" i="13"/>
  <c r="D284" i="13"/>
  <c r="C284" i="13"/>
  <c r="B284" i="13"/>
  <c r="E283" i="13"/>
  <c r="D283" i="13"/>
  <c r="C283" i="13"/>
  <c r="B283" i="13"/>
  <c r="E282" i="13"/>
  <c r="D282" i="13"/>
  <c r="C282" i="13"/>
  <c r="B282" i="13"/>
  <c r="E281" i="13"/>
  <c r="D281" i="13"/>
  <c r="C281" i="13"/>
  <c r="B281" i="13"/>
  <c r="E280" i="13"/>
  <c r="D280" i="13"/>
  <c r="C280" i="13"/>
  <c r="B280" i="13"/>
  <c r="E279" i="13"/>
  <c r="D279" i="13"/>
  <c r="C279" i="13"/>
  <c r="B279" i="13"/>
  <c r="E278" i="13"/>
  <c r="D278" i="13"/>
  <c r="C278" i="13"/>
  <c r="B278" i="13"/>
  <c r="E277" i="13"/>
  <c r="D277" i="13"/>
  <c r="C277" i="13"/>
  <c r="B277" i="13"/>
  <c r="E276" i="13"/>
  <c r="D276" i="13"/>
  <c r="C276" i="13"/>
  <c r="B276" i="13"/>
  <c r="E275" i="13"/>
  <c r="D275" i="13"/>
  <c r="C275" i="13"/>
  <c r="B275" i="13"/>
  <c r="E274" i="13"/>
  <c r="D274" i="13"/>
  <c r="C274" i="13"/>
  <c r="B274" i="13"/>
  <c r="E273" i="13"/>
  <c r="D273" i="13"/>
  <c r="C273" i="13"/>
  <c r="B273" i="13"/>
  <c r="E272" i="13"/>
  <c r="D272" i="13"/>
  <c r="C272" i="13"/>
  <c r="B272" i="13"/>
  <c r="E271" i="13"/>
  <c r="D271" i="13"/>
  <c r="C271" i="13"/>
  <c r="B271" i="13"/>
  <c r="E270" i="13"/>
  <c r="D270" i="13"/>
  <c r="C270" i="13"/>
  <c r="B270" i="13"/>
  <c r="E269" i="13"/>
  <c r="D269" i="13"/>
  <c r="C269" i="13"/>
  <c r="B269" i="13"/>
  <c r="E268" i="13"/>
  <c r="D268" i="13"/>
  <c r="C268" i="13"/>
  <c r="B268" i="13"/>
  <c r="E267" i="13"/>
  <c r="D267" i="13"/>
  <c r="C267" i="13"/>
  <c r="B267" i="13"/>
  <c r="E266" i="13"/>
  <c r="D266" i="13"/>
  <c r="C266" i="13"/>
  <c r="B266" i="13"/>
  <c r="E265" i="13"/>
  <c r="D265" i="13"/>
  <c r="C265" i="13"/>
  <c r="B265" i="13"/>
  <c r="E264" i="13"/>
  <c r="D264" i="13"/>
  <c r="C264" i="13"/>
  <c r="B264" i="13"/>
  <c r="E263" i="13"/>
  <c r="D263" i="13"/>
  <c r="C263" i="13"/>
  <c r="B263" i="13"/>
  <c r="E262" i="13"/>
  <c r="D262" i="13"/>
  <c r="C262" i="13"/>
  <c r="B262" i="13"/>
  <c r="E261" i="13"/>
  <c r="D261" i="13"/>
  <c r="C261" i="13"/>
  <c r="B261" i="13"/>
  <c r="E260" i="13"/>
  <c r="D260" i="13"/>
  <c r="C260" i="13"/>
  <c r="B260" i="13"/>
  <c r="E259" i="13"/>
  <c r="D259" i="13"/>
  <c r="C259" i="13"/>
  <c r="B259" i="13"/>
  <c r="E258" i="13"/>
  <c r="D258" i="13"/>
  <c r="C258" i="13"/>
  <c r="B258" i="13"/>
  <c r="E257" i="13"/>
  <c r="D257" i="13"/>
  <c r="C257" i="13"/>
  <c r="B257" i="13"/>
  <c r="E256" i="13"/>
  <c r="D256" i="13"/>
  <c r="C256" i="13"/>
  <c r="B256" i="13"/>
  <c r="E255" i="13"/>
  <c r="D255" i="13"/>
  <c r="C255" i="13"/>
  <c r="B255" i="13"/>
  <c r="E254" i="13"/>
  <c r="D254" i="13"/>
  <c r="C254" i="13"/>
  <c r="B254" i="13"/>
  <c r="E253" i="13"/>
  <c r="D253" i="13"/>
  <c r="C253" i="13"/>
  <c r="B253" i="13"/>
  <c r="E252" i="13"/>
  <c r="D252" i="13"/>
  <c r="C252" i="13"/>
  <c r="B252" i="13"/>
  <c r="E251" i="13"/>
  <c r="D251" i="13"/>
  <c r="C251" i="13"/>
  <c r="B251" i="13"/>
  <c r="E250" i="13"/>
  <c r="D250" i="13"/>
  <c r="C250" i="13"/>
  <c r="B250" i="13"/>
  <c r="E249" i="13"/>
  <c r="D249" i="13"/>
  <c r="C249" i="13"/>
  <c r="B249" i="13"/>
  <c r="E248" i="13"/>
  <c r="D248" i="13"/>
  <c r="C248" i="13"/>
  <c r="B248" i="13"/>
  <c r="E247" i="13"/>
  <c r="D247" i="13"/>
  <c r="C247" i="13"/>
  <c r="B247" i="13"/>
  <c r="E246" i="13"/>
  <c r="D246" i="13"/>
  <c r="C246" i="13"/>
  <c r="B246" i="13"/>
  <c r="E245" i="13"/>
  <c r="D245" i="13"/>
  <c r="C245" i="13"/>
  <c r="B245" i="13"/>
  <c r="E244" i="13"/>
  <c r="D244" i="13"/>
  <c r="C244" i="13"/>
  <c r="B244" i="13"/>
  <c r="E243" i="13"/>
  <c r="D243" i="13"/>
  <c r="C243" i="13"/>
  <c r="B243" i="13"/>
  <c r="E242" i="13"/>
  <c r="D242" i="13"/>
  <c r="C242" i="13"/>
  <c r="B242" i="13"/>
  <c r="E241" i="13"/>
  <c r="D241" i="13"/>
  <c r="C241" i="13"/>
  <c r="B241" i="13"/>
  <c r="E240" i="13"/>
  <c r="D240" i="13"/>
  <c r="C240" i="13"/>
  <c r="B240" i="13"/>
  <c r="E239" i="13"/>
  <c r="D239" i="13"/>
  <c r="C239" i="13"/>
  <c r="B239" i="13"/>
  <c r="E238" i="13"/>
  <c r="D238" i="13"/>
  <c r="C238" i="13"/>
  <c r="B238" i="13"/>
  <c r="E237" i="13"/>
  <c r="D237" i="13"/>
  <c r="C237" i="13"/>
  <c r="B237" i="13"/>
  <c r="E236" i="13"/>
  <c r="D236" i="13"/>
  <c r="C236" i="13"/>
  <c r="B236" i="13"/>
  <c r="E235" i="13"/>
  <c r="D235" i="13"/>
  <c r="C235" i="13"/>
  <c r="B235" i="13"/>
  <c r="E234" i="13"/>
  <c r="D234" i="13"/>
  <c r="C234" i="13"/>
  <c r="B234" i="13"/>
  <c r="E233" i="13"/>
  <c r="D233" i="13"/>
  <c r="C233" i="13"/>
  <c r="B233" i="13"/>
  <c r="E232" i="13"/>
  <c r="D232" i="13"/>
  <c r="C232" i="13"/>
  <c r="B232" i="13"/>
  <c r="E231" i="13"/>
  <c r="D231" i="13"/>
  <c r="C231" i="13"/>
  <c r="B231" i="13"/>
  <c r="E230" i="13"/>
  <c r="D230" i="13"/>
  <c r="C230" i="13"/>
  <c r="B230" i="13"/>
  <c r="E229" i="13"/>
  <c r="D229" i="13"/>
  <c r="C229" i="13"/>
  <c r="B229" i="13"/>
  <c r="E228" i="13"/>
  <c r="D228" i="13"/>
  <c r="C228" i="13"/>
  <c r="B228" i="13"/>
  <c r="E227" i="13"/>
  <c r="D227" i="13"/>
  <c r="C227" i="13"/>
  <c r="B227" i="13"/>
  <c r="E226" i="13"/>
  <c r="D226" i="13"/>
  <c r="C226" i="13"/>
  <c r="B226" i="13"/>
  <c r="E225" i="13"/>
  <c r="D225" i="13"/>
  <c r="C225" i="13"/>
  <c r="B225" i="13"/>
  <c r="E224" i="13"/>
  <c r="D224" i="13"/>
  <c r="C224" i="13"/>
  <c r="B224" i="13"/>
  <c r="E223" i="13"/>
  <c r="D223" i="13"/>
  <c r="C223" i="13"/>
  <c r="B223" i="13"/>
  <c r="E222" i="13"/>
  <c r="D222" i="13"/>
  <c r="C222" i="13"/>
  <c r="B222" i="13"/>
  <c r="E221" i="13"/>
  <c r="D221" i="13"/>
  <c r="C221" i="13"/>
  <c r="B221" i="13"/>
  <c r="E220" i="13"/>
  <c r="D220" i="13"/>
  <c r="C220" i="13"/>
  <c r="B220" i="13"/>
  <c r="E219" i="13"/>
  <c r="D219" i="13"/>
  <c r="C219" i="13"/>
  <c r="B219" i="13"/>
  <c r="E218" i="13"/>
  <c r="D218" i="13"/>
  <c r="C218" i="13"/>
  <c r="B218" i="13"/>
  <c r="E217" i="13"/>
  <c r="D217" i="13"/>
  <c r="C217" i="13"/>
  <c r="B217" i="13"/>
  <c r="E216" i="13"/>
  <c r="D216" i="13"/>
  <c r="C216" i="13"/>
  <c r="B216" i="13"/>
  <c r="E215" i="13"/>
  <c r="D215" i="13"/>
  <c r="C215" i="13"/>
  <c r="B215" i="13"/>
  <c r="E214" i="13"/>
  <c r="D214" i="13"/>
  <c r="C214" i="13"/>
  <c r="B214" i="13"/>
  <c r="E213" i="13"/>
  <c r="D213" i="13"/>
  <c r="C213" i="13"/>
  <c r="B213" i="13"/>
  <c r="E212" i="13"/>
  <c r="D212" i="13"/>
  <c r="C212" i="13"/>
  <c r="B212" i="13"/>
  <c r="E211" i="13"/>
  <c r="D211" i="13"/>
  <c r="C211" i="13"/>
  <c r="B211" i="13"/>
  <c r="E210" i="13"/>
  <c r="D210" i="13"/>
  <c r="C210" i="13"/>
  <c r="B210" i="13"/>
  <c r="E209" i="13"/>
  <c r="D209" i="13"/>
  <c r="C209" i="13"/>
  <c r="B209" i="13"/>
  <c r="E208" i="13"/>
  <c r="D208" i="13"/>
  <c r="C208" i="13"/>
  <c r="B208" i="13"/>
  <c r="E207" i="13"/>
  <c r="D207" i="13"/>
  <c r="C207" i="13"/>
  <c r="B207" i="13"/>
  <c r="E206" i="13"/>
  <c r="D206" i="13"/>
  <c r="C206" i="13"/>
  <c r="B206" i="13"/>
  <c r="E205" i="13"/>
  <c r="D205" i="13"/>
  <c r="C205" i="13"/>
  <c r="B205" i="13"/>
  <c r="E204" i="13"/>
  <c r="D204" i="13"/>
  <c r="C204" i="13"/>
  <c r="B204" i="13"/>
  <c r="E203" i="13"/>
  <c r="D203" i="13"/>
  <c r="C203" i="13"/>
  <c r="B203" i="13"/>
  <c r="E202" i="13"/>
  <c r="D202" i="13"/>
  <c r="C202" i="13"/>
  <c r="B202" i="13"/>
  <c r="E201" i="13"/>
  <c r="D201" i="13"/>
  <c r="C201" i="13"/>
  <c r="B201" i="13"/>
  <c r="E200" i="13"/>
  <c r="D200" i="13"/>
  <c r="C200" i="13"/>
  <c r="B200" i="13"/>
  <c r="E199" i="13"/>
  <c r="D199" i="13"/>
  <c r="C199" i="13"/>
  <c r="B199" i="13"/>
  <c r="E198" i="13"/>
  <c r="D198" i="13"/>
  <c r="C198" i="13"/>
  <c r="B198" i="13"/>
  <c r="E197" i="13"/>
  <c r="D197" i="13"/>
  <c r="C197" i="13"/>
  <c r="B197" i="13"/>
  <c r="E196" i="13"/>
  <c r="D196" i="13"/>
  <c r="C196" i="13"/>
  <c r="B196" i="13"/>
  <c r="E195" i="13"/>
  <c r="D195" i="13"/>
  <c r="C195" i="13"/>
  <c r="B195" i="13"/>
  <c r="E194" i="13"/>
  <c r="D194" i="13"/>
  <c r="C194" i="13"/>
  <c r="B194" i="13"/>
  <c r="E193" i="13"/>
  <c r="D193" i="13"/>
  <c r="C193" i="13"/>
  <c r="B193" i="13"/>
  <c r="E192" i="13"/>
  <c r="D192" i="13"/>
  <c r="C192" i="13"/>
  <c r="B192" i="13"/>
  <c r="E191" i="13"/>
  <c r="D191" i="13"/>
  <c r="C191" i="13"/>
  <c r="B191" i="13"/>
  <c r="E190" i="13"/>
  <c r="D190" i="13"/>
  <c r="C190" i="13"/>
  <c r="B190" i="13"/>
  <c r="E189" i="13"/>
  <c r="D189" i="13"/>
  <c r="C189" i="13"/>
  <c r="B189" i="13"/>
  <c r="E188" i="13"/>
  <c r="D188" i="13"/>
  <c r="C188" i="13"/>
  <c r="B188" i="13"/>
  <c r="E187" i="13"/>
  <c r="D187" i="13"/>
  <c r="C187" i="13"/>
  <c r="B187" i="13"/>
  <c r="E186" i="13"/>
  <c r="D186" i="13"/>
  <c r="C186" i="13"/>
  <c r="B186" i="13"/>
  <c r="E185" i="13"/>
  <c r="D185" i="13"/>
  <c r="C185" i="13"/>
  <c r="B185" i="13"/>
  <c r="E184" i="13"/>
  <c r="D184" i="13"/>
  <c r="C184" i="13"/>
  <c r="B184" i="13"/>
  <c r="E183" i="13"/>
  <c r="D183" i="13"/>
  <c r="C183" i="13"/>
  <c r="B183" i="13"/>
  <c r="E182" i="13"/>
  <c r="D182" i="13"/>
  <c r="C182" i="13"/>
  <c r="B182" i="13"/>
  <c r="E181" i="13"/>
  <c r="D181" i="13"/>
  <c r="C181" i="13"/>
  <c r="B181" i="13"/>
  <c r="E180" i="13"/>
  <c r="D180" i="13"/>
  <c r="C180" i="13"/>
  <c r="B180" i="13"/>
  <c r="E179" i="13"/>
  <c r="D179" i="13"/>
  <c r="C179" i="13"/>
  <c r="B179" i="13"/>
  <c r="E178" i="13"/>
  <c r="D178" i="13"/>
  <c r="C178" i="13"/>
  <c r="B178" i="13"/>
  <c r="E177" i="13"/>
  <c r="D177" i="13"/>
  <c r="C177" i="13"/>
  <c r="B177" i="13"/>
  <c r="E176" i="13"/>
  <c r="D176" i="13"/>
  <c r="C176" i="13"/>
  <c r="B176" i="13"/>
  <c r="E175" i="13"/>
  <c r="D175" i="13"/>
  <c r="C175" i="13"/>
  <c r="B175" i="13"/>
  <c r="E174" i="13"/>
  <c r="D174" i="13"/>
  <c r="C174" i="13"/>
  <c r="B174" i="13"/>
  <c r="E173" i="13"/>
  <c r="D173" i="13"/>
  <c r="C173" i="13"/>
  <c r="B173" i="13"/>
  <c r="E172" i="13"/>
  <c r="D172" i="13"/>
  <c r="C172" i="13"/>
  <c r="B172" i="13"/>
  <c r="E171" i="13"/>
  <c r="D171" i="13"/>
  <c r="C171" i="13"/>
  <c r="B171" i="13"/>
  <c r="E170" i="13"/>
  <c r="D170" i="13"/>
  <c r="C170" i="13"/>
  <c r="B170" i="13"/>
  <c r="E169" i="13"/>
  <c r="D169" i="13"/>
  <c r="C169" i="13"/>
  <c r="B169" i="13"/>
  <c r="E168" i="13"/>
  <c r="D168" i="13"/>
  <c r="C168" i="13"/>
  <c r="B168" i="13"/>
  <c r="E167" i="13"/>
  <c r="D167" i="13"/>
  <c r="C167" i="13"/>
  <c r="B167" i="13"/>
  <c r="E166" i="13"/>
  <c r="D166" i="13"/>
  <c r="C166" i="13"/>
  <c r="B166" i="13"/>
  <c r="E165" i="13"/>
  <c r="D165" i="13"/>
  <c r="C165" i="13"/>
  <c r="B165" i="13"/>
  <c r="E164" i="13"/>
  <c r="D164" i="13"/>
  <c r="C164" i="13"/>
  <c r="B164" i="13"/>
  <c r="E163" i="13"/>
  <c r="D163" i="13"/>
  <c r="C163" i="13"/>
  <c r="B163" i="13"/>
  <c r="E162" i="13"/>
  <c r="D162" i="13"/>
  <c r="C162" i="13"/>
  <c r="B162" i="13"/>
  <c r="E161" i="13"/>
  <c r="D161" i="13"/>
  <c r="C161" i="13"/>
  <c r="B161" i="13"/>
  <c r="E160" i="13"/>
  <c r="D160" i="13"/>
  <c r="C160" i="13"/>
  <c r="B160" i="13"/>
  <c r="E159" i="13"/>
  <c r="D159" i="13"/>
  <c r="C159" i="13"/>
  <c r="B159" i="13"/>
  <c r="E158" i="13"/>
  <c r="D158" i="13"/>
  <c r="C158" i="13"/>
  <c r="B158" i="13"/>
  <c r="E157" i="13"/>
  <c r="D157" i="13"/>
  <c r="C157" i="13"/>
  <c r="B157" i="13"/>
  <c r="E156" i="13"/>
  <c r="D156" i="13"/>
  <c r="C156" i="13"/>
  <c r="B156" i="13"/>
  <c r="E155" i="13"/>
  <c r="D155" i="13"/>
  <c r="C155" i="13"/>
  <c r="B155" i="13"/>
  <c r="E154" i="13"/>
  <c r="D154" i="13"/>
  <c r="C154" i="13"/>
  <c r="B154" i="13"/>
  <c r="E153" i="13"/>
  <c r="D153" i="13"/>
  <c r="C153" i="13"/>
  <c r="B153" i="13"/>
  <c r="E152" i="13"/>
  <c r="D152" i="13"/>
  <c r="C152" i="13"/>
  <c r="B152" i="13"/>
  <c r="E151" i="13"/>
  <c r="D151" i="13"/>
  <c r="C151" i="13"/>
  <c r="B151" i="13"/>
  <c r="E150" i="13"/>
  <c r="D150" i="13"/>
  <c r="C150" i="13"/>
  <c r="B150" i="13"/>
  <c r="E149" i="13"/>
  <c r="D149" i="13"/>
  <c r="C149" i="13"/>
  <c r="B149" i="13"/>
  <c r="E148" i="13"/>
  <c r="D148" i="13"/>
  <c r="C148" i="13"/>
  <c r="B148" i="13"/>
  <c r="E147" i="13"/>
  <c r="D147" i="13"/>
  <c r="C147" i="13"/>
  <c r="B147" i="13"/>
  <c r="E146" i="13"/>
  <c r="D146" i="13"/>
  <c r="C146" i="13"/>
  <c r="B146" i="13"/>
  <c r="E145" i="13"/>
  <c r="D145" i="13"/>
  <c r="C145" i="13"/>
  <c r="B145" i="13"/>
  <c r="E144" i="13"/>
  <c r="D144" i="13"/>
  <c r="C144" i="13"/>
  <c r="B144" i="13"/>
  <c r="E143" i="13"/>
  <c r="D143" i="13"/>
  <c r="C143" i="13"/>
  <c r="B143" i="13"/>
  <c r="E142" i="13"/>
  <c r="D142" i="13"/>
  <c r="C142" i="13"/>
  <c r="B142" i="13"/>
  <c r="E141" i="13"/>
  <c r="D141" i="13"/>
  <c r="C141" i="13"/>
  <c r="B141" i="13"/>
  <c r="E140" i="13"/>
  <c r="D140" i="13"/>
  <c r="C140" i="13"/>
  <c r="B140" i="13"/>
  <c r="E139" i="13"/>
  <c r="D139" i="13"/>
  <c r="C139" i="13"/>
  <c r="B139" i="13"/>
  <c r="E138" i="13"/>
  <c r="D138" i="13"/>
  <c r="C138" i="13"/>
  <c r="B138" i="13"/>
  <c r="E137" i="13"/>
  <c r="D137" i="13"/>
  <c r="C137" i="13"/>
  <c r="B137" i="13"/>
  <c r="E136" i="13"/>
  <c r="D136" i="13"/>
  <c r="C136" i="13"/>
  <c r="B136" i="13"/>
  <c r="E135" i="13"/>
  <c r="D135" i="13"/>
  <c r="C135" i="13"/>
  <c r="B135" i="13"/>
  <c r="E134" i="13"/>
  <c r="D134" i="13"/>
  <c r="C134" i="13"/>
  <c r="B134" i="13"/>
  <c r="E133" i="13"/>
  <c r="D133" i="13"/>
  <c r="C133" i="13"/>
  <c r="B133" i="13"/>
  <c r="E132" i="13"/>
  <c r="D132" i="13"/>
  <c r="C132" i="13"/>
  <c r="B132" i="13"/>
  <c r="E131" i="13"/>
  <c r="D131" i="13"/>
  <c r="C131" i="13"/>
  <c r="B131" i="13"/>
  <c r="E130" i="13"/>
  <c r="D130" i="13"/>
  <c r="C130" i="13"/>
  <c r="B130" i="13"/>
  <c r="E129" i="13"/>
  <c r="D129" i="13"/>
  <c r="C129" i="13"/>
  <c r="B129" i="13"/>
  <c r="E128" i="13"/>
  <c r="D128" i="13"/>
  <c r="C128" i="13"/>
  <c r="B128" i="13"/>
  <c r="E127" i="13"/>
  <c r="D127" i="13"/>
  <c r="C127" i="13"/>
  <c r="B127" i="13"/>
  <c r="E126" i="13"/>
  <c r="D126" i="13"/>
  <c r="C126" i="13"/>
  <c r="B126" i="13"/>
  <c r="E125" i="13"/>
  <c r="D125" i="13"/>
  <c r="C125" i="13"/>
  <c r="B125" i="13"/>
  <c r="E124" i="13"/>
  <c r="D124" i="13"/>
  <c r="C124" i="13"/>
  <c r="B124" i="13"/>
  <c r="E123" i="13"/>
  <c r="D123" i="13"/>
  <c r="C123" i="13"/>
  <c r="B123" i="13"/>
  <c r="E122" i="13"/>
  <c r="D122" i="13"/>
  <c r="C122" i="13"/>
  <c r="B122" i="13"/>
  <c r="E121" i="13"/>
  <c r="D121" i="13"/>
  <c r="C121" i="13"/>
  <c r="B121" i="13"/>
  <c r="E120" i="13"/>
  <c r="D120" i="13"/>
  <c r="C120" i="13"/>
  <c r="B120" i="13"/>
  <c r="E119" i="13"/>
  <c r="D119" i="13"/>
  <c r="C119" i="13"/>
  <c r="B119" i="13"/>
  <c r="E118" i="13"/>
  <c r="D118" i="13"/>
  <c r="C118" i="13"/>
  <c r="B118" i="13"/>
  <c r="E117" i="13"/>
  <c r="D117" i="13"/>
  <c r="C117" i="13"/>
  <c r="B117" i="13"/>
  <c r="E116" i="13"/>
  <c r="D116" i="13"/>
  <c r="C116" i="13"/>
  <c r="B116" i="13"/>
  <c r="E115" i="13"/>
  <c r="D115" i="13"/>
  <c r="C115" i="13"/>
  <c r="B115" i="13"/>
  <c r="E114" i="13"/>
  <c r="D114" i="13"/>
  <c r="C114" i="13"/>
  <c r="B114" i="13"/>
  <c r="E113" i="13"/>
  <c r="D113" i="13"/>
  <c r="C113" i="13"/>
  <c r="B113" i="13"/>
  <c r="E112" i="13"/>
  <c r="D112" i="13"/>
  <c r="C112" i="13"/>
  <c r="B112" i="13"/>
  <c r="E111" i="13"/>
  <c r="D111" i="13"/>
  <c r="C111" i="13"/>
  <c r="B111" i="13"/>
  <c r="E110" i="13"/>
  <c r="D110" i="13"/>
  <c r="C110" i="13"/>
  <c r="B110" i="13"/>
  <c r="E109" i="13"/>
  <c r="D109" i="13"/>
  <c r="C109" i="13"/>
  <c r="B109" i="13"/>
  <c r="E108" i="13"/>
  <c r="D108" i="13"/>
  <c r="C108" i="13"/>
  <c r="B108" i="13"/>
  <c r="E107" i="13"/>
  <c r="D107" i="13"/>
  <c r="C107" i="13"/>
  <c r="B107" i="13"/>
  <c r="E106" i="13"/>
  <c r="D106" i="13"/>
  <c r="C106" i="13"/>
  <c r="B106" i="13"/>
  <c r="E105" i="13"/>
  <c r="D105" i="13"/>
  <c r="C105" i="13"/>
  <c r="B105" i="13"/>
  <c r="E104" i="13"/>
  <c r="D104" i="13"/>
  <c r="C104" i="13"/>
  <c r="B104" i="13"/>
  <c r="E103" i="13"/>
  <c r="D103" i="13"/>
  <c r="C103" i="13"/>
  <c r="B103" i="13"/>
  <c r="E102" i="13"/>
  <c r="D102" i="13"/>
  <c r="C102" i="13"/>
  <c r="B102" i="13"/>
  <c r="E101" i="13"/>
  <c r="D101" i="13"/>
  <c r="C101" i="13"/>
  <c r="B101" i="13"/>
  <c r="E100" i="13"/>
  <c r="D100" i="13"/>
  <c r="C100" i="13"/>
  <c r="B100" i="13"/>
  <c r="E99" i="13"/>
  <c r="D99" i="13"/>
  <c r="C99" i="13"/>
  <c r="B99" i="13"/>
  <c r="E98" i="13"/>
  <c r="D98" i="13"/>
  <c r="C98" i="13"/>
  <c r="B98" i="13"/>
  <c r="E97" i="13"/>
  <c r="D97" i="13"/>
  <c r="C97" i="13"/>
  <c r="B97" i="13"/>
  <c r="E96" i="13"/>
  <c r="D96" i="13"/>
  <c r="C96" i="13"/>
  <c r="B96" i="13"/>
  <c r="E95" i="13"/>
  <c r="D95" i="13"/>
  <c r="C95" i="13"/>
  <c r="B95" i="13"/>
  <c r="E94" i="13"/>
  <c r="D94" i="13"/>
  <c r="C94" i="13"/>
  <c r="B94" i="13"/>
  <c r="E93" i="13"/>
  <c r="D93" i="13"/>
  <c r="C93" i="13"/>
  <c r="B93" i="13"/>
  <c r="E92" i="13"/>
  <c r="D92" i="13"/>
  <c r="C92" i="13"/>
  <c r="B92" i="13"/>
  <c r="E91" i="13"/>
  <c r="D91" i="13"/>
  <c r="C91" i="13"/>
  <c r="B91" i="13"/>
  <c r="E90" i="13"/>
  <c r="D90" i="13"/>
  <c r="C90" i="13"/>
  <c r="B90" i="13"/>
  <c r="E89" i="13"/>
  <c r="D89" i="13"/>
  <c r="C89" i="13"/>
  <c r="B89" i="13"/>
  <c r="E88" i="13"/>
  <c r="D88" i="13"/>
  <c r="C88" i="13"/>
  <c r="B88" i="13"/>
  <c r="E87" i="13"/>
  <c r="D87" i="13"/>
  <c r="C87" i="13"/>
  <c r="B87" i="13"/>
  <c r="E86" i="13"/>
  <c r="D86" i="13"/>
  <c r="C86" i="13"/>
  <c r="B86" i="13"/>
  <c r="E85" i="13"/>
  <c r="D85" i="13"/>
  <c r="C85" i="13"/>
  <c r="B85" i="13"/>
  <c r="E84" i="13"/>
  <c r="D84" i="13"/>
  <c r="C84" i="13"/>
  <c r="B84" i="13"/>
  <c r="E83" i="13"/>
  <c r="D83" i="13"/>
  <c r="C83" i="13"/>
  <c r="B83" i="13"/>
  <c r="E82" i="13"/>
  <c r="D82" i="13"/>
  <c r="C82" i="13"/>
  <c r="B82" i="13"/>
  <c r="E81" i="13"/>
  <c r="D81" i="13"/>
  <c r="C81" i="13"/>
  <c r="B81" i="13"/>
  <c r="E80" i="13"/>
  <c r="D80" i="13"/>
  <c r="C80" i="13"/>
  <c r="B80" i="13"/>
  <c r="E79" i="13"/>
  <c r="D79" i="13"/>
  <c r="C79" i="13"/>
  <c r="B79" i="13"/>
  <c r="E78" i="13"/>
  <c r="D78" i="13"/>
  <c r="C78" i="13"/>
  <c r="B78" i="13"/>
  <c r="E77" i="13"/>
  <c r="D77" i="13"/>
  <c r="C77" i="13"/>
  <c r="B77" i="13"/>
  <c r="E76" i="13"/>
  <c r="D76" i="13"/>
  <c r="C76" i="13"/>
  <c r="B76" i="13"/>
  <c r="E75" i="13"/>
  <c r="D75" i="13"/>
  <c r="C75" i="13"/>
  <c r="B75" i="13"/>
  <c r="E74" i="13"/>
  <c r="D74" i="13"/>
  <c r="C74" i="13"/>
  <c r="B74" i="13"/>
  <c r="E73" i="13"/>
  <c r="D73" i="13"/>
  <c r="C73" i="13"/>
  <c r="B73" i="13"/>
  <c r="E72" i="13"/>
  <c r="D72" i="13"/>
  <c r="C72" i="13"/>
  <c r="B72" i="13"/>
  <c r="E71" i="13"/>
  <c r="D71" i="13"/>
  <c r="C71" i="13"/>
  <c r="B71" i="13"/>
  <c r="E70" i="13"/>
  <c r="D70" i="13"/>
  <c r="C70" i="13"/>
  <c r="B70" i="13"/>
  <c r="E69" i="13"/>
  <c r="D69" i="13"/>
  <c r="C69" i="13"/>
  <c r="B69" i="13"/>
  <c r="E68" i="13"/>
  <c r="D68" i="13"/>
  <c r="C68" i="13"/>
  <c r="B68" i="13"/>
  <c r="E67" i="13"/>
  <c r="D67" i="13"/>
  <c r="C67" i="13"/>
  <c r="B67" i="13"/>
  <c r="E66" i="13"/>
  <c r="D66" i="13"/>
  <c r="C66" i="13"/>
  <c r="B66" i="13"/>
  <c r="E65" i="13"/>
  <c r="D65" i="13"/>
  <c r="C65" i="13"/>
  <c r="B65" i="13"/>
  <c r="E64" i="13"/>
  <c r="D64" i="13"/>
  <c r="C64" i="13"/>
  <c r="B64" i="13"/>
  <c r="E63" i="13"/>
  <c r="D63" i="13"/>
  <c r="C63" i="13"/>
  <c r="B63" i="13"/>
  <c r="E62" i="13"/>
  <c r="D62" i="13"/>
  <c r="C62" i="13"/>
  <c r="B62" i="13"/>
  <c r="E61" i="13"/>
  <c r="D61" i="13"/>
  <c r="C61" i="13"/>
  <c r="B61" i="13"/>
  <c r="E60" i="13"/>
  <c r="D60" i="13"/>
  <c r="C60" i="13"/>
  <c r="B60" i="13"/>
  <c r="E59" i="13"/>
  <c r="D59" i="13"/>
  <c r="C59" i="13"/>
  <c r="B59" i="13"/>
  <c r="E58" i="13"/>
  <c r="D58" i="13"/>
  <c r="C58" i="13"/>
  <c r="B58" i="13"/>
  <c r="E57" i="13"/>
  <c r="D57" i="13"/>
  <c r="C57" i="13"/>
  <c r="B57" i="13"/>
  <c r="E56" i="13"/>
  <c r="D56" i="13"/>
  <c r="C56" i="13"/>
  <c r="B56" i="13"/>
  <c r="E55" i="13"/>
  <c r="D55" i="13"/>
  <c r="C55" i="13"/>
  <c r="B55" i="13"/>
  <c r="E54" i="13"/>
  <c r="D54" i="13"/>
  <c r="C54" i="13"/>
  <c r="B54" i="13"/>
  <c r="E53" i="13"/>
  <c r="D53" i="13"/>
  <c r="C53" i="13"/>
  <c r="B53" i="13"/>
  <c r="E52" i="13"/>
  <c r="D52" i="13"/>
  <c r="C52" i="13"/>
  <c r="B52" i="13"/>
  <c r="E51" i="13"/>
  <c r="D51" i="13"/>
  <c r="C51" i="13"/>
  <c r="B51" i="13"/>
  <c r="E50" i="13"/>
  <c r="D50" i="13"/>
  <c r="C50" i="13"/>
  <c r="B50" i="13"/>
  <c r="E49" i="13"/>
  <c r="D49" i="13"/>
  <c r="C49" i="13"/>
  <c r="B49" i="13"/>
  <c r="E48" i="13"/>
  <c r="D48" i="13"/>
  <c r="C48" i="13"/>
  <c r="B48" i="13"/>
  <c r="E47" i="13"/>
  <c r="D47" i="13"/>
  <c r="C47" i="13"/>
  <c r="B47" i="13"/>
  <c r="E46" i="13"/>
  <c r="D46" i="13"/>
  <c r="C46" i="13"/>
  <c r="B46" i="13"/>
  <c r="E45" i="13"/>
  <c r="D45" i="13"/>
  <c r="C45" i="13"/>
  <c r="B45" i="13"/>
  <c r="E44" i="13"/>
  <c r="D44" i="13"/>
  <c r="C44" i="13"/>
  <c r="B44" i="13"/>
  <c r="E43" i="13"/>
  <c r="D43" i="13"/>
  <c r="C43" i="13"/>
  <c r="B43" i="13"/>
  <c r="E42" i="13"/>
  <c r="D42" i="13"/>
  <c r="C42" i="13"/>
  <c r="B42" i="13"/>
  <c r="E41" i="13"/>
  <c r="D41" i="13"/>
  <c r="C41" i="13"/>
  <c r="B41" i="13"/>
  <c r="E40" i="13"/>
  <c r="D40" i="13"/>
  <c r="C40" i="13"/>
  <c r="B40" i="13"/>
  <c r="E39" i="13"/>
  <c r="D39" i="13"/>
  <c r="C39" i="13"/>
  <c r="B39" i="13"/>
  <c r="E38" i="13"/>
  <c r="D38" i="13"/>
  <c r="C38" i="13"/>
  <c r="B38" i="13"/>
  <c r="E37" i="13"/>
  <c r="D37" i="13"/>
  <c r="C37" i="13"/>
  <c r="B37" i="13"/>
  <c r="E36" i="13"/>
  <c r="D36" i="13"/>
  <c r="C36" i="13"/>
  <c r="B36" i="13"/>
  <c r="E35" i="13"/>
  <c r="D35" i="13"/>
  <c r="C35" i="13"/>
  <c r="B35" i="13"/>
  <c r="E34" i="13"/>
  <c r="D34" i="13"/>
  <c r="C34" i="13"/>
  <c r="B34" i="13"/>
  <c r="E33" i="13"/>
  <c r="D33" i="13"/>
  <c r="C33" i="13"/>
  <c r="B33" i="13"/>
  <c r="E32" i="13"/>
  <c r="D32" i="13"/>
  <c r="C32" i="13"/>
  <c r="B32" i="13"/>
  <c r="E31" i="13"/>
  <c r="D31" i="13"/>
  <c r="C31" i="13"/>
  <c r="B31" i="13"/>
  <c r="E30" i="13"/>
  <c r="D30" i="13"/>
  <c r="C30" i="13"/>
  <c r="B30" i="13"/>
  <c r="E29" i="13"/>
  <c r="D29" i="13"/>
  <c r="C29" i="13"/>
  <c r="B29" i="13"/>
  <c r="E28" i="13"/>
  <c r="D28" i="13"/>
  <c r="C28" i="13"/>
  <c r="B28" i="13"/>
  <c r="E27" i="13"/>
  <c r="D27" i="13"/>
  <c r="C27" i="13"/>
  <c r="B27" i="13"/>
  <c r="E26" i="13"/>
  <c r="D26" i="13"/>
  <c r="C26" i="13"/>
  <c r="B26" i="13"/>
  <c r="E25" i="13"/>
  <c r="D25" i="13"/>
  <c r="C25" i="13"/>
  <c r="B25" i="13"/>
  <c r="E24" i="13"/>
  <c r="D24" i="13"/>
  <c r="C24" i="13"/>
  <c r="B24" i="13"/>
  <c r="E23" i="13"/>
  <c r="D23" i="13"/>
  <c r="C23" i="13"/>
  <c r="B23" i="13"/>
  <c r="E22" i="13"/>
  <c r="D22" i="13"/>
  <c r="C22" i="13"/>
  <c r="B22" i="13"/>
  <c r="E21" i="13"/>
  <c r="D21" i="13"/>
  <c r="C21" i="13"/>
  <c r="B21" i="13"/>
  <c r="E20" i="13"/>
  <c r="D20" i="13"/>
  <c r="C20" i="13"/>
  <c r="B20" i="13"/>
  <c r="E19" i="13"/>
  <c r="D19" i="13"/>
  <c r="C19" i="13"/>
  <c r="B19" i="13"/>
  <c r="E18" i="13"/>
  <c r="D18" i="13"/>
  <c r="C18" i="13"/>
  <c r="B18" i="13"/>
  <c r="E17" i="13"/>
  <c r="D17" i="13"/>
  <c r="C17" i="13"/>
  <c r="B17" i="13"/>
  <c r="E16" i="13"/>
  <c r="D16" i="13"/>
  <c r="C16" i="13"/>
  <c r="B16" i="13"/>
  <c r="E15" i="13"/>
  <c r="D15" i="13"/>
  <c r="C15" i="13"/>
  <c r="B15" i="13"/>
  <c r="E14" i="13"/>
  <c r="D14" i="13"/>
  <c r="C14" i="13"/>
  <c r="B14" i="13"/>
  <c r="E13" i="13"/>
  <c r="D13" i="13"/>
  <c r="C13" i="13"/>
  <c r="B13" i="13"/>
  <c r="E12" i="13"/>
  <c r="D12" i="13"/>
  <c r="C12" i="13"/>
  <c r="B12" i="13"/>
  <c r="E11" i="13"/>
  <c r="D11" i="13"/>
  <c r="C11" i="13"/>
  <c r="B11" i="13"/>
  <c r="E10" i="13"/>
  <c r="D10" i="13"/>
  <c r="C10" i="13"/>
  <c r="B10" i="13"/>
  <c r="E9" i="13"/>
  <c r="D9" i="13"/>
  <c r="C9" i="13"/>
  <c r="B9" i="13"/>
  <c r="E8" i="13"/>
  <c r="D8" i="13"/>
  <c r="C8" i="13"/>
  <c r="B8" i="13"/>
  <c r="E7" i="13"/>
  <c r="D7" i="13"/>
  <c r="C7" i="13"/>
  <c r="B7" i="13"/>
  <c r="E6" i="13"/>
  <c r="D6" i="13"/>
  <c r="C6" i="13"/>
  <c r="B6" i="13"/>
  <c r="E5" i="13"/>
  <c r="D5" i="13"/>
  <c r="C5" i="13"/>
  <c r="B5" i="13"/>
  <c r="E4" i="13"/>
  <c r="D4" i="13"/>
  <c r="C4" i="13"/>
  <c r="B4" i="13"/>
  <c r="E3" i="13"/>
  <c r="D3" i="13"/>
  <c r="C3" i="13"/>
  <c r="B3" i="13"/>
  <c r="E2" i="13"/>
  <c r="D2" i="13"/>
  <c r="C2" i="13"/>
  <c r="B2" i="13"/>
  <c r="A23" i="12"/>
  <c r="A24" i="12"/>
  <c r="A25" i="12"/>
  <c r="A26" i="12"/>
  <c r="A27" i="12"/>
  <c r="A28" i="12"/>
  <c r="A29" i="12"/>
  <c r="A30" i="12"/>
  <c r="A31" i="12"/>
  <c r="A32" i="12"/>
  <c r="A33" i="12"/>
  <c r="A34" i="12"/>
  <c r="A35" i="12"/>
  <c r="A36" i="12"/>
  <c r="A37" i="12"/>
  <c r="A38" i="12"/>
  <c r="A39" i="12"/>
  <c r="A40" i="12"/>
  <c r="A41" i="12"/>
  <c r="A42" i="12"/>
  <c r="A43" i="12"/>
  <c r="A44" i="12"/>
  <c r="A45" i="12"/>
  <c r="A46" i="12"/>
  <c r="A47" i="12"/>
  <c r="A48" i="12"/>
  <c r="A49" i="12"/>
  <c r="A50" i="12"/>
  <c r="A51" i="12"/>
  <c r="A52" i="12"/>
  <c r="A53" i="12"/>
  <c r="A54" i="12"/>
  <c r="A55" i="12"/>
  <c r="A56" i="12"/>
  <c r="A57" i="12"/>
  <c r="A58" i="12"/>
  <c r="A59" i="12"/>
  <c r="A60" i="12"/>
  <c r="A61" i="12"/>
  <c r="A62" i="12"/>
  <c r="A63" i="12"/>
  <c r="A64" i="12"/>
  <c r="A65" i="12"/>
  <c r="A66" i="12"/>
  <c r="A67" i="12"/>
  <c r="A68" i="12"/>
  <c r="A69" i="12"/>
  <c r="A70" i="12"/>
  <c r="A71" i="12"/>
  <c r="A72" i="12"/>
  <c r="A73" i="12"/>
  <c r="A74" i="12"/>
  <c r="A75" i="12"/>
  <c r="A76" i="12"/>
  <c r="A77" i="12"/>
  <c r="A78" i="12"/>
  <c r="A79" i="12"/>
  <c r="A80" i="12"/>
  <c r="A81" i="12"/>
  <c r="A82" i="12"/>
  <c r="A83" i="12"/>
  <c r="A84" i="12"/>
  <c r="A85" i="12"/>
  <c r="A86" i="12"/>
  <c r="A87" i="12"/>
  <c r="A88" i="12"/>
  <c r="A89" i="12"/>
  <c r="A90" i="12"/>
  <c r="A91" i="12"/>
  <c r="A92" i="12"/>
  <c r="A93" i="12"/>
  <c r="A94" i="12"/>
  <c r="A95" i="12"/>
  <c r="A96" i="12"/>
  <c r="A97" i="12"/>
  <c r="A98" i="12"/>
  <c r="A99" i="12"/>
  <c r="A100" i="12"/>
  <c r="A101" i="12"/>
  <c r="A102" i="12"/>
  <c r="A103" i="12"/>
  <c r="A104" i="12"/>
  <c r="A105" i="12"/>
  <c r="A106" i="12"/>
  <c r="A107" i="12"/>
  <c r="A108" i="12"/>
  <c r="A109" i="12"/>
  <c r="A110" i="12"/>
  <c r="A111" i="12"/>
  <c r="A112" i="12"/>
  <c r="A113" i="12"/>
  <c r="A114" i="12"/>
  <c r="A115" i="12"/>
  <c r="A116" i="12"/>
  <c r="A117" i="12"/>
  <c r="A118" i="12"/>
  <c r="A119" i="12"/>
  <c r="A120" i="12"/>
  <c r="A121" i="12"/>
  <c r="A122" i="12"/>
  <c r="A123" i="12"/>
  <c r="A124" i="12"/>
  <c r="A125" i="12"/>
  <c r="A126" i="12"/>
  <c r="A127" i="12"/>
  <c r="A128" i="12"/>
  <c r="A129" i="12"/>
  <c r="A130" i="12"/>
  <c r="A131" i="12"/>
  <c r="A132" i="12"/>
  <c r="A133" i="12"/>
  <c r="A134" i="12"/>
  <c r="A135" i="12"/>
  <c r="A136" i="12"/>
  <c r="A137" i="12"/>
  <c r="A138" i="12"/>
  <c r="A139" i="12"/>
  <c r="A140" i="12"/>
  <c r="A141" i="12"/>
  <c r="A142" i="12"/>
  <c r="A15" i="12"/>
  <c r="A16" i="12"/>
  <c r="A17" i="12"/>
  <c r="A18" i="12"/>
  <c r="A19" i="12"/>
  <c r="A20" i="12"/>
  <c r="A21" i="12"/>
  <c r="A22" i="12"/>
  <c r="A13" i="12"/>
  <c r="A12" i="12"/>
  <c r="A11" i="12"/>
  <c r="A10" i="12"/>
  <c r="A9" i="12"/>
  <c r="A8" i="12"/>
  <c r="A7" i="12"/>
  <c r="A4" i="12"/>
  <c r="G1" i="17" s="1"/>
  <c r="B2" i="17" s="1"/>
  <c r="A5" i="12"/>
  <c r="A6" i="12"/>
  <c r="A14" i="12"/>
  <c r="J254" i="8"/>
  <c r="J255" i="8"/>
  <c r="J256" i="8"/>
  <c r="J257" i="8"/>
  <c r="J258" i="8"/>
  <c r="J259" i="8"/>
  <c r="J260" i="8"/>
  <c r="J261" i="8"/>
  <c r="J262" i="8"/>
  <c r="J263" i="8"/>
  <c r="J264" i="8"/>
  <c r="J265" i="8"/>
  <c r="J266" i="8"/>
  <c r="J267" i="8"/>
  <c r="J268" i="8"/>
  <c r="J269" i="8"/>
  <c r="J270" i="8"/>
  <c r="J271" i="8"/>
  <c r="J272" i="8"/>
  <c r="J273" i="8"/>
  <c r="J274" i="8"/>
  <c r="J275" i="8"/>
  <c r="J276" i="8"/>
  <c r="J277" i="8"/>
  <c r="J278" i="8"/>
  <c r="J279" i="8"/>
  <c r="J280" i="8"/>
  <c r="J281" i="8"/>
  <c r="J282" i="8"/>
  <c r="J283" i="8"/>
  <c r="J284" i="8"/>
  <c r="J285" i="8"/>
  <c r="J286" i="8"/>
  <c r="J287" i="8"/>
  <c r="J288" i="8"/>
  <c r="J289" i="8"/>
  <c r="J290" i="8"/>
  <c r="J291" i="8"/>
  <c r="J292" i="8"/>
  <c r="J293" i="8"/>
  <c r="J294" i="8"/>
  <c r="J295" i="8"/>
  <c r="J296" i="8"/>
  <c r="J297" i="8"/>
  <c r="J298" i="8"/>
  <c r="J299" i="8"/>
  <c r="J300" i="8"/>
  <c r="J301" i="8"/>
  <c r="J302" i="8"/>
  <c r="J303" i="8"/>
  <c r="J304" i="8"/>
  <c r="J305" i="8"/>
  <c r="J306" i="8"/>
  <c r="J307" i="8"/>
  <c r="J308" i="8"/>
  <c r="J309" i="8"/>
  <c r="J310" i="8"/>
  <c r="J311" i="8"/>
  <c r="J312" i="8"/>
  <c r="J313" i="8"/>
  <c r="J314" i="8"/>
  <c r="J315" i="8"/>
  <c r="J316" i="8"/>
  <c r="J317" i="8"/>
  <c r="J318" i="8"/>
  <c r="J319" i="8"/>
  <c r="J320" i="8"/>
  <c r="J321" i="8"/>
  <c r="J322" i="8"/>
  <c r="J323" i="8"/>
  <c r="J324" i="8"/>
  <c r="J325" i="8"/>
  <c r="J326" i="8"/>
  <c r="J327" i="8"/>
  <c r="J328" i="8"/>
  <c r="J329" i="8"/>
  <c r="J330" i="8"/>
  <c r="J331" i="8"/>
  <c r="J332" i="8"/>
  <c r="J333" i="8"/>
  <c r="J334" i="8"/>
  <c r="J335" i="8"/>
  <c r="J336" i="8"/>
  <c r="J337" i="8"/>
  <c r="J338" i="8"/>
  <c r="J339" i="8"/>
  <c r="J340" i="8"/>
  <c r="J341" i="8"/>
  <c r="J342" i="8"/>
  <c r="J343" i="8"/>
  <c r="J344" i="8"/>
  <c r="J345" i="8"/>
  <c r="J346" i="8"/>
  <c r="J347" i="8"/>
  <c r="J348" i="8"/>
  <c r="J349" i="8"/>
  <c r="J350" i="8"/>
  <c r="J351" i="8"/>
  <c r="J352" i="8"/>
  <c r="J353" i="8"/>
  <c r="J354" i="8"/>
  <c r="J355" i="8"/>
  <c r="J356" i="8"/>
  <c r="J357" i="8"/>
  <c r="J358" i="8"/>
  <c r="J359" i="8"/>
  <c r="J360" i="8"/>
  <c r="J361" i="8"/>
  <c r="J362" i="8"/>
  <c r="J363" i="8"/>
  <c r="J364" i="8"/>
  <c r="J365" i="8"/>
  <c r="J366" i="8"/>
  <c r="J367" i="8"/>
  <c r="J368" i="8"/>
  <c r="J369" i="8"/>
  <c r="J370" i="8"/>
  <c r="J371" i="8"/>
  <c r="J372" i="8"/>
  <c r="J373" i="8"/>
  <c r="J374" i="8"/>
  <c r="J375" i="8"/>
  <c r="J376" i="8"/>
  <c r="J377" i="8"/>
  <c r="J378" i="8"/>
  <c r="J379" i="8"/>
  <c r="J380" i="8"/>
  <c r="J381" i="8"/>
  <c r="J382" i="8"/>
  <c r="J383" i="8"/>
  <c r="J384" i="8"/>
  <c r="J385" i="8"/>
  <c r="J386" i="8"/>
  <c r="J387" i="8"/>
  <c r="J388" i="8"/>
  <c r="J389" i="8"/>
  <c r="J390" i="8"/>
  <c r="J391" i="8"/>
  <c r="J392" i="8"/>
  <c r="J393" i="8"/>
  <c r="J394" i="8"/>
  <c r="J395" i="8"/>
  <c r="J396" i="8"/>
  <c r="J397" i="8"/>
  <c r="J398" i="8"/>
  <c r="J399" i="8"/>
  <c r="J400" i="8"/>
  <c r="J401" i="8"/>
  <c r="J402" i="8"/>
  <c r="J403" i="8"/>
  <c r="J404" i="8"/>
  <c r="J405" i="8"/>
  <c r="J406" i="8"/>
  <c r="J407" i="8"/>
  <c r="J408" i="8"/>
  <c r="J409" i="8"/>
  <c r="J410" i="8"/>
  <c r="J411" i="8"/>
  <c r="J412" i="8"/>
  <c r="J413" i="8"/>
  <c r="J414" i="8"/>
  <c r="J415" i="8"/>
  <c r="J416" i="8"/>
  <c r="J417" i="8"/>
  <c r="J418" i="8"/>
  <c r="J419" i="8"/>
  <c r="J420" i="8"/>
  <c r="J421" i="8"/>
  <c r="J422" i="8"/>
  <c r="J423" i="8"/>
  <c r="J424" i="8"/>
  <c r="J425" i="8"/>
  <c r="J426" i="8"/>
  <c r="J427" i="8"/>
  <c r="J428" i="8"/>
  <c r="J429" i="8"/>
  <c r="J430" i="8"/>
  <c r="J431" i="8"/>
  <c r="J432" i="8"/>
  <c r="J433" i="8"/>
  <c r="J434" i="8"/>
  <c r="J435" i="8"/>
  <c r="J436" i="8"/>
  <c r="J437" i="8"/>
  <c r="J438" i="8"/>
  <c r="J439" i="8"/>
  <c r="J440" i="8"/>
  <c r="J441" i="8"/>
  <c r="J442" i="8"/>
  <c r="J443" i="8"/>
  <c r="J444" i="8"/>
  <c r="J445" i="8"/>
  <c r="J446" i="8"/>
  <c r="J447" i="8"/>
  <c r="J448" i="8"/>
  <c r="J449" i="8"/>
  <c r="J450" i="8"/>
  <c r="J451" i="8"/>
  <c r="J452" i="8"/>
  <c r="J453" i="8"/>
  <c r="J454" i="8"/>
  <c r="J455" i="8"/>
  <c r="J456" i="8"/>
  <c r="J457" i="8"/>
  <c r="J458" i="8"/>
  <c r="J459" i="8"/>
  <c r="J460" i="8"/>
  <c r="J461" i="8"/>
  <c r="J462" i="8"/>
  <c r="J463" i="8"/>
  <c r="J464" i="8"/>
  <c r="J465" i="8"/>
  <c r="J466" i="8"/>
  <c r="J467" i="8"/>
  <c r="J468" i="8"/>
  <c r="J469" i="8"/>
  <c r="J470" i="8"/>
  <c r="J471" i="8"/>
  <c r="J472" i="8"/>
  <c r="J473" i="8"/>
  <c r="J474" i="8"/>
  <c r="J475" i="8"/>
  <c r="J476" i="8"/>
  <c r="J477" i="8"/>
  <c r="J478" i="8"/>
  <c r="J479" i="8"/>
  <c r="J480" i="8"/>
  <c r="J481" i="8"/>
  <c r="J482" i="8"/>
  <c r="J483" i="8"/>
  <c r="J484" i="8"/>
  <c r="J485" i="8"/>
  <c r="J486" i="8"/>
  <c r="J487" i="8"/>
  <c r="J488" i="8"/>
  <c r="J489" i="8"/>
  <c r="J490" i="8"/>
  <c r="J491" i="8"/>
  <c r="J492" i="8"/>
  <c r="J493" i="8"/>
  <c r="J494" i="8"/>
  <c r="J495" i="8"/>
  <c r="J496" i="8"/>
  <c r="J497" i="8"/>
  <c r="J498" i="8"/>
  <c r="J499" i="8"/>
  <c r="J500" i="8"/>
  <c r="J501" i="8"/>
  <c r="J502" i="8"/>
  <c r="J503" i="8"/>
  <c r="J504" i="8"/>
  <c r="J505" i="8"/>
  <c r="J506" i="8"/>
  <c r="J507" i="8"/>
  <c r="J508" i="8"/>
  <c r="J509" i="8"/>
  <c r="J510" i="8"/>
  <c r="J511" i="8"/>
  <c r="J512" i="8"/>
  <c r="J513" i="8"/>
  <c r="J514" i="8"/>
  <c r="J515" i="8"/>
  <c r="J516" i="8"/>
  <c r="J517" i="8"/>
  <c r="J518" i="8"/>
  <c r="J519" i="8"/>
  <c r="J520" i="8"/>
  <c r="J521" i="8"/>
  <c r="J522" i="8"/>
  <c r="J523" i="8"/>
  <c r="J524" i="8"/>
  <c r="J525" i="8"/>
  <c r="J526" i="8"/>
  <c r="J527" i="8"/>
  <c r="J528" i="8"/>
  <c r="J529" i="8"/>
  <c r="J530" i="8"/>
  <c r="J531" i="8"/>
  <c r="J532" i="8"/>
  <c r="J533" i="8"/>
  <c r="J534" i="8"/>
  <c r="J535" i="8"/>
  <c r="J536" i="8"/>
  <c r="J537" i="8"/>
  <c r="J538" i="8"/>
  <c r="J539" i="8"/>
  <c r="J540" i="8"/>
  <c r="J541" i="8"/>
  <c r="J542" i="8"/>
  <c r="J543" i="8"/>
  <c r="J544" i="8"/>
  <c r="J545" i="8"/>
  <c r="J546" i="8"/>
  <c r="J547" i="8"/>
  <c r="J548" i="8"/>
  <c r="J549" i="8"/>
  <c r="J550" i="8"/>
  <c r="J551" i="8"/>
  <c r="J552" i="8"/>
  <c r="J553" i="8"/>
  <c r="J554" i="8"/>
  <c r="J555" i="8"/>
  <c r="J556" i="8"/>
  <c r="J557" i="8"/>
  <c r="J558" i="8"/>
  <c r="J559" i="8"/>
  <c r="J560" i="8"/>
  <c r="J561" i="8"/>
  <c r="J562" i="8"/>
  <c r="J563" i="8"/>
  <c r="J564" i="8"/>
  <c r="J565" i="8"/>
  <c r="J566" i="8"/>
  <c r="J567" i="8"/>
  <c r="J568" i="8"/>
  <c r="J569" i="8"/>
  <c r="J570" i="8"/>
  <c r="J571" i="8"/>
  <c r="J572" i="8"/>
  <c r="J573" i="8"/>
  <c r="J574" i="8"/>
  <c r="J575" i="8"/>
  <c r="J576" i="8"/>
  <c r="J577" i="8"/>
  <c r="J578" i="8"/>
  <c r="J579" i="8"/>
  <c r="J580" i="8"/>
  <c r="J581" i="8"/>
  <c r="J582" i="8"/>
  <c r="J583" i="8"/>
  <c r="J584" i="8"/>
  <c r="J585" i="8"/>
  <c r="J586" i="8"/>
  <c r="J587" i="8"/>
  <c r="J588" i="8"/>
  <c r="J589" i="8"/>
  <c r="J590" i="8"/>
  <c r="J591" i="8"/>
  <c r="J592" i="8"/>
  <c r="J593" i="8"/>
  <c r="J594" i="8"/>
  <c r="J595" i="8"/>
  <c r="J596" i="8"/>
  <c r="J597" i="8"/>
  <c r="J598" i="8"/>
  <c r="J599" i="8"/>
  <c r="J600" i="8"/>
  <c r="J601" i="8"/>
  <c r="J602" i="8"/>
  <c r="J603" i="8"/>
  <c r="J604" i="8"/>
  <c r="J605" i="8"/>
  <c r="J606" i="8"/>
  <c r="J607" i="8"/>
  <c r="J608" i="8"/>
  <c r="J609" i="8"/>
  <c r="J610" i="8"/>
  <c r="J611" i="8"/>
  <c r="J612" i="8"/>
  <c r="J613" i="8"/>
  <c r="J614" i="8"/>
  <c r="J615" i="8"/>
  <c r="J616" i="8"/>
  <c r="J617" i="8"/>
  <c r="J618" i="8"/>
  <c r="J619" i="8"/>
  <c r="J620" i="8"/>
  <c r="J621" i="8"/>
  <c r="J622" i="8"/>
  <c r="J623" i="8"/>
  <c r="J624" i="8"/>
  <c r="J625" i="8"/>
  <c r="J626" i="8"/>
  <c r="J627" i="8"/>
  <c r="J628" i="8"/>
  <c r="J629" i="8"/>
  <c r="J630" i="8"/>
  <c r="J631" i="8"/>
  <c r="J632" i="8"/>
  <c r="J633" i="8"/>
  <c r="J634" i="8"/>
  <c r="J635" i="8"/>
  <c r="J636" i="8"/>
  <c r="J637" i="8"/>
  <c r="J638" i="8"/>
  <c r="J639" i="8"/>
  <c r="J640" i="8"/>
  <c r="J641" i="8"/>
  <c r="J642" i="8"/>
  <c r="J643" i="8"/>
  <c r="J644" i="8"/>
  <c r="J645" i="8"/>
  <c r="J646" i="8"/>
  <c r="J647" i="8"/>
  <c r="J648" i="8"/>
  <c r="J649" i="8"/>
  <c r="J650" i="8"/>
  <c r="J651" i="8"/>
  <c r="J652" i="8"/>
  <c r="J653" i="8"/>
  <c r="J654" i="8"/>
  <c r="J655" i="8"/>
  <c r="J656" i="8"/>
  <c r="J657" i="8"/>
  <c r="J658" i="8"/>
  <c r="J659" i="8"/>
  <c r="J660" i="8"/>
  <c r="J661" i="8"/>
  <c r="J662" i="8"/>
  <c r="J663" i="8"/>
  <c r="J664" i="8"/>
  <c r="J665" i="8"/>
  <c r="J666" i="8"/>
  <c r="J667" i="8"/>
  <c r="J668" i="8"/>
  <c r="J669" i="8"/>
  <c r="J670" i="8"/>
  <c r="J671" i="8"/>
  <c r="J672" i="8"/>
  <c r="J673" i="8"/>
  <c r="J674" i="8"/>
  <c r="J675" i="8"/>
  <c r="J676" i="8"/>
  <c r="J677" i="8"/>
  <c r="J678" i="8"/>
  <c r="J679" i="8"/>
  <c r="J680" i="8"/>
  <c r="J681" i="8"/>
  <c r="J682" i="8"/>
  <c r="J683" i="8"/>
  <c r="J684" i="8"/>
  <c r="J685" i="8"/>
  <c r="J686" i="8"/>
  <c r="J687" i="8"/>
  <c r="J688" i="8"/>
  <c r="J689" i="8"/>
  <c r="J690" i="8"/>
  <c r="J691" i="8"/>
  <c r="J692" i="8"/>
  <c r="J693" i="8"/>
  <c r="J694" i="8"/>
  <c r="J695" i="8"/>
  <c r="J696" i="8"/>
  <c r="J697" i="8"/>
  <c r="J698" i="8"/>
  <c r="J699" i="8"/>
  <c r="J700" i="8"/>
  <c r="J701" i="8"/>
  <c r="J702" i="8"/>
  <c r="J703" i="8"/>
  <c r="J704" i="8"/>
  <c r="J705" i="8"/>
  <c r="J706" i="8"/>
  <c r="J707" i="8"/>
  <c r="J708" i="8"/>
  <c r="J709" i="8"/>
  <c r="J710" i="8"/>
  <c r="J711" i="8"/>
  <c r="J712" i="8"/>
  <c r="J713" i="8"/>
  <c r="J714" i="8"/>
  <c r="J715" i="8"/>
  <c r="J716" i="8"/>
  <c r="J717" i="8"/>
  <c r="J718" i="8"/>
  <c r="J719" i="8"/>
  <c r="J720" i="8"/>
  <c r="J721" i="8"/>
  <c r="J722" i="8"/>
  <c r="J723" i="8"/>
  <c r="J724" i="8"/>
  <c r="J725" i="8"/>
  <c r="J726" i="8"/>
  <c r="J727" i="8"/>
  <c r="J728" i="8"/>
  <c r="J729" i="8"/>
  <c r="J730" i="8"/>
  <c r="J731" i="8"/>
  <c r="J732" i="8"/>
  <c r="J733" i="8"/>
  <c r="J734" i="8"/>
  <c r="J735" i="8"/>
  <c r="J736" i="8"/>
  <c r="J737" i="8"/>
  <c r="J738" i="8"/>
  <c r="J739" i="8"/>
  <c r="J740" i="8"/>
  <c r="J741" i="8"/>
  <c r="J742" i="8"/>
  <c r="J743" i="8"/>
  <c r="J744" i="8"/>
  <c r="J745" i="8"/>
  <c r="J746" i="8"/>
  <c r="J747" i="8"/>
  <c r="J748" i="8"/>
  <c r="J749" i="8"/>
  <c r="J750" i="8"/>
  <c r="J751" i="8"/>
  <c r="J752" i="8"/>
  <c r="J753" i="8"/>
  <c r="J754" i="8"/>
  <c r="J755" i="8"/>
  <c r="J756" i="8"/>
  <c r="J757" i="8"/>
  <c r="J758" i="8"/>
  <c r="J759" i="8"/>
  <c r="J760" i="8"/>
  <c r="J761" i="8"/>
  <c r="J762" i="8"/>
  <c r="J763" i="8"/>
  <c r="J764" i="8"/>
  <c r="J765" i="8"/>
  <c r="J766" i="8"/>
  <c r="J767" i="8"/>
  <c r="J768" i="8"/>
  <c r="J769" i="8"/>
  <c r="J770" i="8"/>
  <c r="J771" i="8"/>
  <c r="J772" i="8"/>
  <c r="J773" i="8"/>
  <c r="J774" i="8"/>
  <c r="J775" i="8"/>
  <c r="J776" i="8"/>
  <c r="J777" i="8"/>
  <c r="J778" i="8"/>
  <c r="J779" i="8"/>
  <c r="J780" i="8"/>
  <c r="J781" i="8"/>
  <c r="J782" i="8"/>
  <c r="J783" i="8"/>
  <c r="J784" i="8"/>
  <c r="J785" i="8"/>
  <c r="J786" i="8"/>
  <c r="J787" i="8"/>
  <c r="J788" i="8"/>
  <c r="J789" i="8"/>
  <c r="J790" i="8"/>
  <c r="J791" i="8"/>
  <c r="J792" i="8"/>
  <c r="J793" i="8"/>
  <c r="J794" i="8"/>
  <c r="J795" i="8"/>
  <c r="J796" i="8"/>
  <c r="J797" i="8"/>
  <c r="J798" i="8"/>
  <c r="J799" i="8"/>
  <c r="J800" i="8"/>
  <c r="J801" i="8"/>
  <c r="J802" i="8"/>
  <c r="J803" i="8"/>
  <c r="J804" i="8"/>
  <c r="J805" i="8"/>
  <c r="J806" i="8"/>
  <c r="J807" i="8"/>
  <c r="J808" i="8"/>
  <c r="J809" i="8"/>
  <c r="J810" i="8"/>
  <c r="J811" i="8"/>
  <c r="J812" i="8"/>
  <c r="J813" i="8"/>
  <c r="J814" i="8"/>
  <c r="J815" i="8"/>
  <c r="J816" i="8"/>
  <c r="J817" i="8"/>
  <c r="J818" i="8"/>
  <c r="J819" i="8"/>
  <c r="J820" i="8"/>
  <c r="J821" i="8"/>
  <c r="J822" i="8"/>
  <c r="J823" i="8"/>
  <c r="J824" i="8"/>
  <c r="J825" i="8"/>
  <c r="J826" i="8"/>
  <c r="J827" i="8"/>
  <c r="J828" i="8"/>
  <c r="J829" i="8"/>
  <c r="J830" i="8"/>
  <c r="J831" i="8"/>
  <c r="J832" i="8"/>
  <c r="J833" i="8"/>
  <c r="J834" i="8"/>
  <c r="J835" i="8"/>
  <c r="J836" i="8"/>
  <c r="J837" i="8"/>
  <c r="J838" i="8"/>
  <c r="J839" i="8"/>
  <c r="J840" i="8"/>
  <c r="J841" i="8"/>
  <c r="J842" i="8"/>
  <c r="J843" i="8"/>
  <c r="J844" i="8"/>
  <c r="J845" i="8"/>
  <c r="J846" i="8"/>
  <c r="J847" i="8"/>
  <c r="J848" i="8"/>
  <c r="J849" i="8"/>
  <c r="J850" i="8"/>
  <c r="J851" i="8"/>
  <c r="J852" i="8"/>
  <c r="J853" i="8"/>
  <c r="J854" i="8"/>
  <c r="J855" i="8"/>
  <c r="J856" i="8"/>
  <c r="J857" i="8"/>
  <c r="J858" i="8"/>
  <c r="J859" i="8"/>
  <c r="J860" i="8"/>
  <c r="J861" i="8"/>
  <c r="J862" i="8"/>
  <c r="J863" i="8"/>
  <c r="J864" i="8"/>
  <c r="J865" i="8"/>
  <c r="J866" i="8"/>
  <c r="J867" i="8"/>
  <c r="J868" i="8"/>
  <c r="J869" i="8"/>
  <c r="J870" i="8"/>
  <c r="J871" i="8"/>
  <c r="J872" i="8"/>
  <c r="J873" i="8"/>
  <c r="J874" i="8"/>
  <c r="J875" i="8"/>
  <c r="J876" i="8"/>
  <c r="J877" i="8"/>
  <c r="J878" i="8"/>
  <c r="J879" i="8"/>
  <c r="J880" i="8"/>
  <c r="J881" i="8"/>
  <c r="J882" i="8"/>
  <c r="J883" i="8"/>
  <c r="J884" i="8"/>
  <c r="J885" i="8"/>
  <c r="J886" i="8"/>
  <c r="J887" i="8"/>
  <c r="J888" i="8"/>
  <c r="J889" i="8"/>
  <c r="J890" i="8"/>
  <c r="J891" i="8"/>
  <c r="J892" i="8"/>
  <c r="J893" i="8"/>
  <c r="J894" i="8"/>
  <c r="J895" i="8"/>
  <c r="J896" i="8"/>
  <c r="J897" i="8"/>
  <c r="J898" i="8"/>
  <c r="J899" i="8"/>
  <c r="J900" i="8"/>
  <c r="J901" i="8"/>
  <c r="J902" i="8"/>
  <c r="J903" i="8"/>
  <c r="J904" i="8"/>
  <c r="J905" i="8"/>
  <c r="J906" i="8"/>
  <c r="J907" i="8"/>
  <c r="J908" i="8"/>
  <c r="J909" i="8"/>
  <c r="J910" i="8"/>
  <c r="J911" i="8"/>
  <c r="J912" i="8"/>
  <c r="J913" i="8"/>
  <c r="J914" i="8"/>
  <c r="J915" i="8"/>
  <c r="J916" i="8"/>
  <c r="J917" i="8"/>
  <c r="J918" i="8"/>
  <c r="J919" i="8"/>
  <c r="J920" i="8"/>
  <c r="J921" i="8"/>
  <c r="J922" i="8"/>
  <c r="J923" i="8"/>
  <c r="J924" i="8"/>
  <c r="J925" i="8"/>
  <c r="J926" i="8"/>
  <c r="J927" i="8"/>
  <c r="J928" i="8"/>
  <c r="J929" i="8"/>
  <c r="J930" i="8"/>
  <c r="J931" i="8"/>
  <c r="J932" i="8"/>
  <c r="J933" i="8"/>
  <c r="J934" i="8"/>
  <c r="J935" i="8"/>
  <c r="J936" i="8"/>
  <c r="J937" i="8"/>
  <c r="J938" i="8"/>
  <c r="J939" i="8"/>
  <c r="J940" i="8"/>
  <c r="J941" i="8"/>
  <c r="J942" i="8"/>
  <c r="J943" i="8"/>
  <c r="J944" i="8"/>
  <c r="J945" i="8"/>
  <c r="J946" i="8"/>
  <c r="J947" i="8"/>
  <c r="J948" i="8"/>
  <c r="J949" i="8"/>
  <c r="J950" i="8"/>
  <c r="J951" i="8"/>
  <c r="J952" i="8"/>
  <c r="J953" i="8"/>
  <c r="J954" i="8"/>
  <c r="J955" i="8"/>
  <c r="J956" i="8"/>
  <c r="J957" i="8"/>
  <c r="J958" i="8"/>
  <c r="J959" i="8"/>
  <c r="J960" i="8"/>
  <c r="J961" i="8"/>
  <c r="J962" i="8"/>
  <c r="J963" i="8"/>
  <c r="J964" i="8"/>
  <c r="J965" i="8"/>
  <c r="J966" i="8"/>
  <c r="J967" i="8"/>
  <c r="J968" i="8"/>
  <c r="J969" i="8"/>
  <c r="J970" i="8"/>
  <c r="J971" i="8"/>
  <c r="J972" i="8"/>
  <c r="J973" i="8"/>
  <c r="J974" i="8"/>
  <c r="J975" i="8"/>
  <c r="J976" i="8"/>
  <c r="J977" i="8"/>
  <c r="J978" i="8"/>
  <c r="J979" i="8"/>
  <c r="J980" i="8"/>
  <c r="J981" i="8"/>
  <c r="J982" i="8"/>
  <c r="J983" i="8"/>
  <c r="J984" i="8"/>
  <c r="J985" i="8"/>
  <c r="J986" i="8"/>
  <c r="J987" i="8"/>
  <c r="J988" i="8"/>
  <c r="J989" i="8"/>
  <c r="J990" i="8"/>
  <c r="J991" i="8"/>
  <c r="J992" i="8"/>
  <c r="J993" i="8"/>
  <c r="J994" i="8"/>
  <c r="J995" i="8"/>
  <c r="J996" i="8"/>
  <c r="J997" i="8"/>
  <c r="J998" i="8"/>
  <c r="J999" i="8"/>
  <c r="J1000" i="8"/>
  <c r="J1001" i="8"/>
  <c r="J1002" i="8"/>
  <c r="J1003" i="8"/>
  <c r="J1004" i="8"/>
  <c r="J1005" i="8"/>
  <c r="J1006" i="8"/>
  <c r="J1007" i="8"/>
  <c r="J1008" i="8"/>
  <c r="J1009" i="8"/>
  <c r="J1010" i="8"/>
  <c r="J1011" i="8"/>
  <c r="J1012" i="8"/>
  <c r="J1013" i="8"/>
  <c r="J1014" i="8"/>
  <c r="J1015" i="8"/>
  <c r="J1016" i="8"/>
  <c r="J1017" i="8"/>
  <c r="J1018" i="8"/>
  <c r="J1019" i="8"/>
  <c r="J1020" i="8"/>
  <c r="J1021" i="8"/>
  <c r="J1022" i="8"/>
  <c r="J1023" i="8"/>
  <c r="J1024" i="8"/>
  <c r="J1025" i="8"/>
  <c r="J1026" i="8"/>
  <c r="J1027" i="8"/>
  <c r="J1028" i="8"/>
  <c r="J1029" i="8"/>
  <c r="J1030" i="8"/>
  <c r="J1031" i="8"/>
  <c r="J1032" i="8"/>
  <c r="J1033" i="8"/>
  <c r="J1034" i="8"/>
  <c r="J1035" i="8"/>
  <c r="J1036" i="8"/>
  <c r="J1037" i="8"/>
  <c r="J1038" i="8"/>
  <c r="J1039" i="8"/>
  <c r="J1040" i="8"/>
  <c r="J1041" i="8"/>
  <c r="J1042" i="8"/>
  <c r="J1043" i="8"/>
  <c r="J1044" i="8"/>
  <c r="J1045" i="8"/>
  <c r="J1046" i="8"/>
  <c r="J1047" i="8"/>
  <c r="J1048" i="8"/>
  <c r="J1049" i="8"/>
  <c r="J1050" i="8"/>
  <c r="J1051" i="8"/>
  <c r="J1052" i="8"/>
  <c r="J1053" i="8"/>
  <c r="J1054" i="8"/>
  <c r="J1055" i="8"/>
  <c r="J1056" i="8"/>
  <c r="J1057" i="8"/>
  <c r="J1058" i="8"/>
  <c r="J1059" i="8"/>
  <c r="J1060" i="8"/>
  <c r="J1061" i="8"/>
  <c r="J1062" i="8"/>
  <c r="J1063" i="8"/>
  <c r="J1064" i="8"/>
  <c r="J1065" i="8"/>
  <c r="J1066" i="8"/>
  <c r="J1067" i="8"/>
  <c r="J1068" i="8"/>
  <c r="J1069" i="8"/>
  <c r="J1070" i="8"/>
  <c r="J1071" i="8"/>
  <c r="J1072" i="8"/>
  <c r="J1073" i="8"/>
  <c r="J1074" i="8"/>
  <c r="J1075" i="8"/>
  <c r="J1076" i="8"/>
  <c r="J1077" i="8"/>
  <c r="J1078" i="8"/>
  <c r="J1079" i="8"/>
  <c r="J1080" i="8"/>
  <c r="J1081" i="8"/>
  <c r="J1082" i="8"/>
  <c r="J1083" i="8"/>
  <c r="J1084" i="8"/>
  <c r="J1085" i="8"/>
  <c r="J1086" i="8"/>
  <c r="J1087" i="8"/>
  <c r="J1088" i="8"/>
  <c r="J1089" i="8"/>
  <c r="J1090" i="8"/>
  <c r="J1091" i="8"/>
  <c r="J1092" i="8"/>
  <c r="J1093" i="8"/>
  <c r="J1094" i="8"/>
  <c r="J1095" i="8"/>
  <c r="J1096" i="8"/>
  <c r="J1097" i="8"/>
  <c r="J1098" i="8"/>
  <c r="J1099" i="8"/>
  <c r="J1100" i="8"/>
  <c r="J1101" i="8"/>
  <c r="J1102" i="8"/>
  <c r="J1103" i="8"/>
  <c r="J1104" i="8"/>
  <c r="J1105" i="8"/>
  <c r="J1106" i="8"/>
  <c r="J1107" i="8"/>
  <c r="J1108" i="8"/>
  <c r="J1109" i="8"/>
  <c r="J1110" i="8"/>
  <c r="J1111" i="8"/>
  <c r="J1112" i="8"/>
  <c r="J1113" i="8"/>
  <c r="J1114" i="8"/>
  <c r="J1115" i="8"/>
  <c r="J1116" i="8"/>
  <c r="J1117" i="8"/>
  <c r="J1118" i="8"/>
  <c r="J1119" i="8"/>
  <c r="J1120" i="8"/>
  <c r="J1121" i="8"/>
  <c r="J1122" i="8"/>
  <c r="J1123" i="8"/>
  <c r="J1124" i="8"/>
  <c r="J1125" i="8"/>
  <c r="J1126" i="8"/>
  <c r="J1127" i="8"/>
  <c r="J1128" i="8"/>
  <c r="J1129" i="8"/>
  <c r="J1130" i="8"/>
  <c r="J1131" i="8"/>
  <c r="J1132" i="8"/>
  <c r="J1133" i="8"/>
  <c r="J1134" i="8"/>
  <c r="J1135" i="8"/>
  <c r="J1136" i="8"/>
  <c r="J1137" i="8"/>
  <c r="J1138" i="8"/>
  <c r="J1139" i="8"/>
  <c r="J1140" i="8"/>
  <c r="J1141" i="8"/>
  <c r="J1142" i="8"/>
  <c r="J1143" i="8"/>
  <c r="J1144" i="8"/>
  <c r="J1145" i="8"/>
  <c r="J1146" i="8"/>
  <c r="J1147" i="8"/>
  <c r="J1148" i="8"/>
  <c r="J1149" i="8"/>
  <c r="J1150" i="8"/>
  <c r="J1151" i="8"/>
  <c r="J1152" i="8"/>
  <c r="J1153" i="8"/>
  <c r="J1154" i="8"/>
  <c r="J1155" i="8"/>
  <c r="J1156" i="8"/>
  <c r="J1157" i="8"/>
  <c r="J1158" i="8"/>
  <c r="J1159" i="8"/>
  <c r="J1160" i="8"/>
  <c r="J1161" i="8"/>
  <c r="J1162" i="8"/>
  <c r="J1163" i="8"/>
  <c r="J1164" i="8"/>
  <c r="J1165" i="8"/>
  <c r="J1166" i="8"/>
  <c r="J1167" i="8"/>
  <c r="J1168" i="8"/>
  <c r="J1169" i="8"/>
  <c r="J1170" i="8"/>
  <c r="J1171" i="8"/>
  <c r="J1172" i="8"/>
  <c r="J1173" i="8"/>
  <c r="J1174" i="8"/>
  <c r="J1175" i="8"/>
  <c r="J1176" i="8"/>
  <c r="J1177" i="8"/>
  <c r="J1178" i="8"/>
  <c r="J1179" i="8"/>
  <c r="J1180" i="8"/>
  <c r="J1181" i="8"/>
  <c r="J1182" i="8"/>
  <c r="J1183" i="8"/>
  <c r="J1184" i="8"/>
  <c r="J1185" i="8"/>
  <c r="J1186" i="8"/>
  <c r="J1187" i="8"/>
  <c r="J1188" i="8"/>
  <c r="J1189" i="8"/>
  <c r="J1190" i="8"/>
  <c r="J1191" i="8"/>
  <c r="J1192" i="8"/>
  <c r="J1193" i="8"/>
  <c r="J1194" i="8"/>
  <c r="J1195" i="8"/>
  <c r="J1196" i="8"/>
  <c r="J1197" i="8"/>
  <c r="J1198" i="8"/>
  <c r="J1199" i="8"/>
  <c r="J1200" i="8"/>
  <c r="J1201" i="8"/>
  <c r="J1202" i="8"/>
  <c r="J1203" i="8"/>
  <c r="J1204" i="8"/>
  <c r="J1205" i="8"/>
  <c r="J1206" i="8"/>
  <c r="J1207" i="8"/>
  <c r="J1208" i="8"/>
  <c r="J1209" i="8"/>
  <c r="J1210" i="8"/>
  <c r="J1211" i="8"/>
  <c r="J1212" i="8"/>
  <c r="J1213" i="8"/>
  <c r="J1214" i="8"/>
  <c r="J1215" i="8"/>
  <c r="J1216" i="8"/>
  <c r="J1217" i="8"/>
  <c r="J1218" i="8"/>
  <c r="J1219" i="8"/>
  <c r="J1220" i="8"/>
  <c r="J1221" i="8"/>
  <c r="J1222" i="8"/>
  <c r="J1223" i="8"/>
  <c r="J1224" i="8"/>
  <c r="J1225" i="8"/>
  <c r="J1226" i="8"/>
  <c r="J1227" i="8"/>
  <c r="J1228" i="8"/>
  <c r="J1229" i="8"/>
  <c r="J1230" i="8"/>
  <c r="J1231" i="8"/>
  <c r="J1232" i="8"/>
  <c r="J1233" i="8"/>
  <c r="J1234" i="8"/>
  <c r="J1235" i="8"/>
  <c r="J1236" i="8"/>
  <c r="J1237" i="8"/>
  <c r="J1238" i="8"/>
  <c r="J1239" i="8"/>
  <c r="J1240" i="8"/>
  <c r="J1241" i="8"/>
  <c r="J1242" i="8"/>
  <c r="J1243" i="8"/>
  <c r="J1244" i="8"/>
  <c r="J1245" i="8"/>
  <c r="J1246" i="8"/>
  <c r="J1247" i="8"/>
  <c r="J1248" i="8"/>
  <c r="J1249" i="8"/>
  <c r="J1250" i="8"/>
  <c r="J1251" i="8"/>
  <c r="J1252" i="8"/>
  <c r="J1253" i="8"/>
  <c r="J1254" i="8"/>
  <c r="J1255" i="8"/>
  <c r="J1256" i="8"/>
  <c r="J1257" i="8"/>
  <c r="J1258" i="8"/>
  <c r="J1259" i="8"/>
  <c r="J1260" i="8"/>
  <c r="J1261" i="8"/>
  <c r="J1262" i="8"/>
  <c r="J1263" i="8"/>
  <c r="J1264" i="8"/>
  <c r="J1265" i="8"/>
  <c r="J1266" i="8"/>
  <c r="J1267" i="8"/>
  <c r="J1268" i="8"/>
  <c r="J1269" i="8"/>
  <c r="J1270" i="8"/>
  <c r="J1271" i="8"/>
  <c r="J1272" i="8"/>
  <c r="J1273" i="8"/>
  <c r="J1274" i="8"/>
  <c r="J1275" i="8"/>
  <c r="J1276" i="8"/>
  <c r="J1277" i="8"/>
  <c r="J1278" i="8"/>
  <c r="J1279" i="8"/>
  <c r="J1280" i="8"/>
  <c r="J1281" i="8"/>
  <c r="J1282" i="8"/>
  <c r="J1283" i="8"/>
  <c r="J1284" i="8"/>
  <c r="J1285" i="8"/>
  <c r="J1286" i="8"/>
  <c r="J1287" i="8"/>
  <c r="J1288" i="8"/>
  <c r="J1289" i="8"/>
  <c r="J1290" i="8"/>
  <c r="J1291" i="8"/>
  <c r="J1292" i="8"/>
  <c r="J1293" i="8"/>
  <c r="J1294" i="8"/>
  <c r="J1295" i="8"/>
  <c r="J1296" i="8"/>
  <c r="J1297" i="8"/>
  <c r="J1298" i="8"/>
  <c r="J1299" i="8"/>
  <c r="J1300" i="8"/>
  <c r="J1301" i="8"/>
  <c r="J1302" i="8"/>
  <c r="J1303" i="8"/>
  <c r="J1304" i="8"/>
  <c r="J1305" i="8"/>
  <c r="J1306" i="8"/>
  <c r="J1307" i="8"/>
  <c r="J1308" i="8"/>
  <c r="J1309" i="8"/>
  <c r="J1310" i="8"/>
  <c r="J1311" i="8"/>
  <c r="J1312" i="8"/>
  <c r="J1313" i="8"/>
  <c r="J1314" i="8"/>
  <c r="J1315" i="8"/>
  <c r="J1316" i="8"/>
  <c r="J1317" i="8"/>
  <c r="J1318" i="8"/>
  <c r="J1319" i="8"/>
  <c r="J1320" i="8"/>
  <c r="J1321" i="8"/>
  <c r="J1322" i="8"/>
  <c r="J1323" i="8"/>
  <c r="J1324" i="8"/>
  <c r="J1325" i="8"/>
  <c r="J1326" i="8"/>
  <c r="J1327" i="8"/>
  <c r="J1328" i="8"/>
  <c r="J1329" i="8"/>
  <c r="J1330" i="8"/>
  <c r="J1331" i="8"/>
  <c r="J1332" i="8"/>
  <c r="J1333" i="8"/>
  <c r="J1334" i="8"/>
  <c r="J1335" i="8"/>
  <c r="J1336" i="8"/>
  <c r="J1337" i="8"/>
  <c r="J1338" i="8"/>
  <c r="J1339" i="8"/>
  <c r="J1340" i="8"/>
  <c r="J1341" i="8"/>
  <c r="J1342" i="8"/>
  <c r="J1343" i="8"/>
  <c r="J1344" i="8"/>
  <c r="J1345" i="8"/>
  <c r="J1346" i="8"/>
  <c r="J1347" i="8"/>
  <c r="J1348" i="8"/>
  <c r="J1349" i="8"/>
  <c r="J1350" i="8"/>
  <c r="J1351" i="8"/>
  <c r="J1352" i="8"/>
  <c r="J1353" i="8"/>
  <c r="J1354" i="8"/>
  <c r="J1355" i="8"/>
  <c r="J1356" i="8"/>
  <c r="J1357" i="8"/>
  <c r="J1358" i="8"/>
  <c r="J1359" i="8"/>
  <c r="J1360" i="8"/>
  <c r="J1361" i="8"/>
  <c r="J1362" i="8"/>
  <c r="J1363" i="8"/>
  <c r="J1364" i="8"/>
  <c r="J1365" i="8"/>
  <c r="J1366" i="8"/>
  <c r="J1367" i="8"/>
  <c r="J1368" i="8"/>
  <c r="J1369" i="8"/>
  <c r="J1370" i="8"/>
  <c r="J1371" i="8"/>
  <c r="J1372" i="8"/>
  <c r="J1373" i="8"/>
  <c r="J1374" i="8"/>
  <c r="J1375" i="8"/>
  <c r="J1376" i="8"/>
  <c r="J1377" i="8"/>
  <c r="J1378" i="8"/>
  <c r="J1379" i="8"/>
  <c r="J1380" i="8"/>
  <c r="J1381" i="8"/>
  <c r="J1382" i="8"/>
  <c r="J1383" i="8"/>
  <c r="J1384" i="8"/>
  <c r="J1385" i="8"/>
  <c r="J1386" i="8"/>
  <c r="J1387" i="8"/>
  <c r="J1388" i="8"/>
  <c r="J1389" i="8"/>
  <c r="J1390" i="8"/>
  <c r="J1391" i="8"/>
  <c r="J1392" i="8"/>
  <c r="J1393" i="8"/>
  <c r="J1394" i="8"/>
  <c r="J1395" i="8"/>
  <c r="J1396" i="8"/>
  <c r="J1397" i="8"/>
  <c r="J1398" i="8"/>
  <c r="J1399" i="8"/>
  <c r="J1400" i="8"/>
  <c r="J1401" i="8"/>
  <c r="J1402" i="8"/>
  <c r="J1403" i="8"/>
  <c r="J1404" i="8"/>
  <c r="J1405" i="8"/>
  <c r="J1406" i="8"/>
  <c r="J1407" i="8"/>
  <c r="J1408" i="8"/>
  <c r="J1409" i="8"/>
  <c r="J1410" i="8"/>
  <c r="J1411" i="8"/>
  <c r="J1412" i="8"/>
  <c r="J1413" i="8"/>
  <c r="J1414" i="8"/>
  <c r="J1415" i="8"/>
  <c r="J1416" i="8"/>
  <c r="J1417" i="8"/>
  <c r="J1418" i="8"/>
  <c r="J1419" i="8"/>
  <c r="J1420" i="8"/>
  <c r="J1421" i="8"/>
  <c r="J1422" i="8"/>
  <c r="J1423" i="8"/>
  <c r="J1424" i="8"/>
  <c r="J1425" i="8"/>
  <c r="J1426" i="8"/>
  <c r="J1427" i="8"/>
  <c r="J1428" i="8"/>
  <c r="J1429" i="8"/>
  <c r="J1430" i="8"/>
  <c r="J1431" i="8"/>
  <c r="J1432" i="8"/>
  <c r="J1433" i="8"/>
  <c r="J1434" i="8"/>
  <c r="J1435" i="8"/>
  <c r="J1436" i="8"/>
  <c r="J1437" i="8"/>
  <c r="J1438" i="8"/>
  <c r="J1439" i="8"/>
  <c r="J1440" i="8"/>
  <c r="J1441" i="8"/>
  <c r="J1442" i="8"/>
  <c r="J1443" i="8"/>
  <c r="J1444" i="8"/>
  <c r="J1445" i="8"/>
  <c r="J1446" i="8"/>
  <c r="J1447" i="8"/>
  <c r="J1448" i="8"/>
  <c r="J1449" i="8"/>
  <c r="J1450" i="8"/>
  <c r="J1451" i="8"/>
  <c r="J1452" i="8"/>
  <c r="J1453" i="8"/>
  <c r="J1454" i="8"/>
  <c r="J1455" i="8"/>
  <c r="J1456" i="8"/>
  <c r="J1457" i="8"/>
  <c r="J1458" i="8"/>
  <c r="J1459" i="8"/>
  <c r="J1460" i="8"/>
  <c r="J1461" i="8"/>
  <c r="J1462" i="8"/>
  <c r="J1463" i="8"/>
  <c r="J1464" i="8"/>
  <c r="J1465" i="8"/>
  <c r="J1466" i="8"/>
  <c r="J1467" i="8"/>
  <c r="J1468" i="8"/>
  <c r="J1469" i="8"/>
  <c r="J1470" i="8"/>
  <c r="J1471" i="8"/>
  <c r="J1472" i="8"/>
  <c r="J1473" i="8"/>
  <c r="J1474" i="8"/>
  <c r="J1475" i="8"/>
  <c r="J1476" i="8"/>
  <c r="J1477" i="8"/>
  <c r="J1478" i="8"/>
  <c r="J1479" i="8"/>
  <c r="J1480" i="8"/>
  <c r="J1481" i="8"/>
  <c r="J1482" i="8"/>
  <c r="J1483" i="8"/>
  <c r="J1484" i="8"/>
  <c r="J1485" i="8"/>
  <c r="J1486" i="8"/>
  <c r="J1487" i="8"/>
  <c r="J1488" i="8"/>
  <c r="J1489" i="8"/>
  <c r="J1490" i="8"/>
  <c r="J1491" i="8"/>
  <c r="J1492" i="8"/>
  <c r="J1493" i="8"/>
  <c r="J1494" i="8"/>
  <c r="J1495" i="8"/>
  <c r="J1496" i="8"/>
  <c r="J1497" i="8"/>
  <c r="J1498" i="8"/>
  <c r="J1499" i="8"/>
  <c r="J1500" i="8"/>
  <c r="J1501" i="8"/>
  <c r="J1502" i="8"/>
  <c r="J1503" i="8"/>
  <c r="J1504" i="8"/>
  <c r="J1505" i="8"/>
  <c r="J1506" i="8"/>
  <c r="J1507" i="8"/>
  <c r="J1508" i="8"/>
  <c r="J1509" i="8"/>
  <c r="J1510" i="8"/>
  <c r="J1511" i="8"/>
  <c r="J1512" i="8"/>
  <c r="J1513" i="8"/>
  <c r="J1514" i="8"/>
  <c r="J1515" i="8"/>
  <c r="J1516" i="8"/>
  <c r="J1517" i="8"/>
  <c r="J1518" i="8"/>
  <c r="J1519" i="8"/>
  <c r="J1520" i="8"/>
  <c r="J1521" i="8"/>
  <c r="J1522" i="8"/>
  <c r="J1523" i="8"/>
  <c r="J1524" i="8"/>
  <c r="J1525" i="8"/>
  <c r="J1526" i="8"/>
  <c r="J1527" i="8"/>
  <c r="J1528" i="8"/>
  <c r="J1529" i="8"/>
  <c r="J1530" i="8"/>
  <c r="J1531" i="8"/>
  <c r="J1532" i="8"/>
  <c r="J1533" i="8"/>
  <c r="J1534" i="8"/>
  <c r="J1535" i="8"/>
  <c r="J1536" i="8"/>
  <c r="J1537" i="8"/>
  <c r="J1538" i="8"/>
  <c r="J1539" i="8"/>
  <c r="J1540" i="8"/>
  <c r="J1541" i="8"/>
  <c r="J1542" i="8"/>
  <c r="J1543" i="8"/>
  <c r="J1544" i="8"/>
  <c r="J1545" i="8"/>
  <c r="J1546" i="8"/>
  <c r="J1547" i="8"/>
  <c r="J1548" i="8"/>
  <c r="J1549" i="8"/>
  <c r="J1550" i="8"/>
  <c r="J1551" i="8"/>
  <c r="J1552" i="8"/>
  <c r="J1553" i="8"/>
  <c r="J1554" i="8"/>
  <c r="J1555" i="8"/>
  <c r="J1556" i="8"/>
  <c r="J1557" i="8"/>
  <c r="J1558" i="8"/>
  <c r="J1559" i="8"/>
  <c r="J1560" i="8"/>
  <c r="J1561" i="8"/>
  <c r="J1562" i="8"/>
  <c r="J1563" i="8"/>
  <c r="J1564" i="8"/>
  <c r="J1565" i="8"/>
  <c r="J1566" i="8"/>
  <c r="J1567" i="8"/>
  <c r="J1568" i="8"/>
  <c r="J1569" i="8"/>
  <c r="J1570" i="8"/>
  <c r="J1571" i="8"/>
  <c r="J1572" i="8"/>
  <c r="J1573" i="8"/>
  <c r="J1574" i="8"/>
  <c r="J1575" i="8"/>
  <c r="J1576" i="8"/>
  <c r="J1577" i="8"/>
  <c r="J1578" i="8"/>
  <c r="J1579" i="8"/>
  <c r="J1580" i="8"/>
  <c r="J1581" i="8"/>
  <c r="J1582" i="8"/>
  <c r="J1583" i="8"/>
  <c r="J1584" i="8"/>
  <c r="J1585" i="8"/>
  <c r="J1586" i="8"/>
  <c r="J1587" i="8"/>
  <c r="J1588" i="8"/>
  <c r="J1589" i="8"/>
  <c r="J1590" i="8"/>
  <c r="J1591" i="8"/>
  <c r="J1592" i="8"/>
  <c r="J1593" i="8"/>
  <c r="J1594" i="8"/>
  <c r="J1595" i="8"/>
  <c r="J1596" i="8"/>
  <c r="J1597" i="8"/>
  <c r="J1598" i="8"/>
  <c r="J1599" i="8"/>
  <c r="J1600" i="8"/>
  <c r="J1601" i="8"/>
  <c r="J1602" i="8"/>
  <c r="J1603" i="8"/>
  <c r="J1604" i="8"/>
  <c r="J1605" i="8"/>
  <c r="J1606" i="8"/>
  <c r="J1607" i="8"/>
  <c r="J1608" i="8"/>
  <c r="J1609" i="8"/>
  <c r="J1610" i="8"/>
  <c r="J1611" i="8"/>
  <c r="J1612" i="8"/>
  <c r="J1613" i="8"/>
  <c r="J1614" i="8"/>
  <c r="J1615" i="8"/>
  <c r="J1616" i="8"/>
  <c r="J1617" i="8"/>
  <c r="J1618" i="8"/>
  <c r="J1619" i="8"/>
  <c r="J1620" i="8"/>
  <c r="J1621" i="8"/>
  <c r="J1622" i="8"/>
  <c r="J1623" i="8"/>
  <c r="J1624" i="8"/>
  <c r="J1625" i="8"/>
  <c r="J1626" i="8"/>
  <c r="J1627" i="8"/>
  <c r="J1628" i="8"/>
  <c r="J1629" i="8"/>
  <c r="J1630" i="8"/>
  <c r="J1631" i="8"/>
  <c r="J1632" i="8"/>
  <c r="J1633" i="8"/>
  <c r="J1634" i="8"/>
  <c r="J1635" i="8"/>
  <c r="J1636" i="8"/>
  <c r="J1637" i="8"/>
  <c r="J1638" i="8"/>
  <c r="J1639" i="8"/>
  <c r="J1640" i="8"/>
  <c r="J1641" i="8"/>
  <c r="J1642" i="8"/>
  <c r="J1643" i="8"/>
  <c r="J1644" i="8"/>
  <c r="J1645" i="8"/>
  <c r="J1646" i="8"/>
  <c r="J1647" i="8"/>
  <c r="J1648" i="8"/>
  <c r="J1649" i="8"/>
  <c r="J1650" i="8"/>
  <c r="J1651" i="8"/>
  <c r="J1652" i="8"/>
  <c r="J1653" i="8"/>
  <c r="J1654" i="8"/>
  <c r="J1655" i="8"/>
  <c r="J1656" i="8"/>
  <c r="J1657" i="8"/>
  <c r="J1658" i="8"/>
  <c r="J1659" i="8"/>
  <c r="J1660" i="8"/>
  <c r="J1661" i="8"/>
  <c r="J1662" i="8"/>
  <c r="J1663" i="8"/>
  <c r="J1664" i="8"/>
  <c r="J1665" i="8"/>
  <c r="J1666" i="8"/>
  <c r="J1667" i="8"/>
  <c r="J1668" i="8"/>
  <c r="J1669" i="8"/>
  <c r="J1670" i="8"/>
  <c r="J1671" i="8"/>
  <c r="J1672" i="8"/>
  <c r="J1673" i="8"/>
  <c r="J1674" i="8"/>
  <c r="J1675" i="8"/>
  <c r="J1676" i="8"/>
  <c r="J1677" i="8"/>
  <c r="J1678" i="8"/>
  <c r="J1679" i="8"/>
  <c r="J1680" i="8"/>
  <c r="J1681" i="8"/>
  <c r="J1682" i="8"/>
  <c r="J1683" i="8"/>
  <c r="J1684" i="8"/>
  <c r="J1685" i="8"/>
  <c r="J1686" i="8"/>
  <c r="J1687" i="8"/>
  <c r="J1688" i="8"/>
  <c r="J1689" i="8"/>
  <c r="J1690" i="8"/>
  <c r="J1691" i="8"/>
  <c r="J1692" i="8"/>
  <c r="J1693" i="8"/>
  <c r="J1694" i="8"/>
  <c r="J1695" i="8"/>
  <c r="J1696" i="8"/>
  <c r="J1697" i="8"/>
  <c r="J1698" i="8"/>
  <c r="J1699" i="8"/>
  <c r="J1700" i="8"/>
  <c r="J1701" i="8"/>
  <c r="J1702" i="8"/>
  <c r="J1703" i="8"/>
  <c r="J1704" i="8"/>
  <c r="J1705" i="8"/>
  <c r="J1706" i="8"/>
  <c r="J1707" i="8"/>
  <c r="J1708" i="8"/>
  <c r="J1709" i="8"/>
  <c r="J1710" i="8"/>
  <c r="J1711" i="8"/>
  <c r="J1712" i="8"/>
  <c r="J1713" i="8"/>
  <c r="J1714" i="8"/>
  <c r="J1715" i="8"/>
  <c r="J1716" i="8"/>
  <c r="J1717" i="8"/>
  <c r="J1718" i="8"/>
  <c r="J1719" i="8"/>
  <c r="J1720" i="8"/>
  <c r="J1721" i="8"/>
  <c r="J1722" i="8"/>
  <c r="J1723" i="8"/>
  <c r="J1724" i="8"/>
  <c r="J1725" i="8"/>
  <c r="J1726" i="8"/>
  <c r="J1727" i="8"/>
  <c r="J1728" i="8"/>
  <c r="J1729" i="8"/>
  <c r="J1730" i="8"/>
  <c r="J1731" i="8"/>
  <c r="J1732" i="8"/>
  <c r="J1733" i="8"/>
  <c r="J1734" i="8"/>
  <c r="J1735" i="8"/>
  <c r="J1736" i="8"/>
  <c r="J1737" i="8"/>
  <c r="J1738" i="8"/>
  <c r="J1739" i="8"/>
  <c r="J1740" i="8"/>
  <c r="J1741" i="8"/>
  <c r="J1742" i="8"/>
  <c r="J1743" i="8"/>
  <c r="J1744" i="8"/>
  <c r="J1745" i="8"/>
  <c r="J1746" i="8"/>
  <c r="J1747" i="8"/>
  <c r="J1748" i="8"/>
  <c r="J1749" i="8"/>
  <c r="J1750" i="8"/>
  <c r="J1751" i="8"/>
  <c r="J1752" i="8"/>
  <c r="J1753" i="8"/>
  <c r="J1754" i="8"/>
  <c r="J1755" i="8"/>
  <c r="J1756" i="8"/>
  <c r="J1757" i="8"/>
  <c r="J1758" i="8"/>
  <c r="J1759" i="8"/>
  <c r="J1760" i="8"/>
  <c r="J1761" i="8"/>
  <c r="J1762" i="8"/>
  <c r="J1763" i="8"/>
  <c r="J1764" i="8"/>
  <c r="J1765" i="8"/>
  <c r="J1766" i="8"/>
  <c r="J1767" i="8"/>
  <c r="J1768" i="8"/>
  <c r="J1769" i="8"/>
  <c r="J1770" i="8"/>
  <c r="J1771" i="8"/>
  <c r="J1772" i="8"/>
  <c r="J1773" i="8"/>
  <c r="J1774" i="8"/>
  <c r="J1775" i="8"/>
  <c r="J1776" i="8"/>
  <c r="J1777" i="8"/>
  <c r="J1778" i="8"/>
  <c r="J1779" i="8"/>
  <c r="J1780" i="8"/>
  <c r="J1781" i="8"/>
  <c r="J1782" i="8"/>
  <c r="J1783" i="8"/>
  <c r="J1784" i="8"/>
  <c r="J1785" i="8"/>
  <c r="J1786" i="8"/>
  <c r="J1787" i="8"/>
  <c r="J1788" i="8"/>
  <c r="J1789" i="8"/>
  <c r="J1790" i="8"/>
  <c r="J1791" i="8"/>
  <c r="J1792" i="8"/>
  <c r="J1793" i="8"/>
  <c r="J1794" i="8"/>
  <c r="J1795" i="8"/>
  <c r="J1796" i="8"/>
  <c r="J1797" i="8"/>
  <c r="J1798" i="8"/>
  <c r="J1799" i="8"/>
  <c r="J1800" i="8"/>
  <c r="J1801" i="8"/>
  <c r="J1802" i="8"/>
  <c r="J1803" i="8"/>
  <c r="J1804" i="8"/>
  <c r="J1805" i="8"/>
  <c r="J1806" i="8"/>
  <c r="J1807" i="8"/>
  <c r="J1808" i="8"/>
  <c r="J1809" i="8"/>
  <c r="J1810" i="8"/>
  <c r="J1811" i="8"/>
  <c r="J1812" i="8"/>
  <c r="J1813" i="8"/>
  <c r="J1814" i="8"/>
  <c r="J1815" i="8"/>
  <c r="J1816" i="8"/>
  <c r="J1817" i="8"/>
  <c r="J1818" i="8"/>
  <c r="J1819" i="8"/>
  <c r="J1820" i="8"/>
  <c r="J1821" i="8"/>
  <c r="J1822" i="8"/>
  <c r="J1823" i="8"/>
  <c r="J1824" i="8"/>
  <c r="J1825" i="8"/>
  <c r="J1826" i="8"/>
  <c r="J1827" i="8"/>
  <c r="J1828" i="8"/>
  <c r="J1829" i="8"/>
  <c r="J1830" i="8"/>
  <c r="J1831" i="8"/>
  <c r="J1832" i="8"/>
  <c r="J1833" i="8"/>
  <c r="J1834" i="8"/>
  <c r="J1835" i="8"/>
  <c r="J1836" i="8"/>
  <c r="J1837" i="8"/>
  <c r="J1838" i="8"/>
  <c r="J1839" i="8"/>
  <c r="J1840" i="8"/>
  <c r="J1841" i="8"/>
  <c r="J1842" i="8"/>
  <c r="J1843" i="8"/>
  <c r="J1844" i="8"/>
  <c r="J1845" i="8"/>
  <c r="J1846" i="8"/>
  <c r="J1847" i="8"/>
  <c r="J1848" i="8"/>
  <c r="J1849" i="8"/>
  <c r="J1850" i="8"/>
  <c r="J1851" i="8"/>
  <c r="J1852" i="8"/>
  <c r="J1853" i="8"/>
  <c r="J1854" i="8"/>
  <c r="J1855" i="8"/>
  <c r="J1856" i="8"/>
  <c r="J1857" i="8"/>
  <c r="J1858" i="8"/>
  <c r="J1859" i="8"/>
  <c r="J1860" i="8"/>
  <c r="J1861" i="8"/>
  <c r="J1862" i="8"/>
  <c r="J1863" i="8"/>
  <c r="J1864" i="8"/>
  <c r="J1865" i="8"/>
  <c r="J1866" i="8"/>
  <c r="J1867" i="8"/>
  <c r="J1868" i="8"/>
  <c r="J1869" i="8"/>
  <c r="J1870" i="8"/>
  <c r="J1871" i="8"/>
  <c r="J1872" i="8"/>
  <c r="J1873" i="8"/>
  <c r="J1874" i="8"/>
  <c r="J1875" i="8"/>
  <c r="J1876" i="8"/>
  <c r="J1877" i="8"/>
  <c r="J1878" i="8"/>
  <c r="J1879" i="8"/>
  <c r="J1880" i="8"/>
  <c r="J1881" i="8"/>
  <c r="J1882" i="8"/>
  <c r="J1883" i="8"/>
  <c r="J1884" i="8"/>
  <c r="J1885" i="8"/>
  <c r="J1886" i="8"/>
  <c r="J1887" i="8"/>
  <c r="J1888" i="8"/>
  <c r="J1889" i="8"/>
  <c r="J1890" i="8"/>
  <c r="J1891" i="8"/>
  <c r="J1892" i="8"/>
  <c r="J1893" i="8"/>
  <c r="J1894" i="8"/>
  <c r="J1895" i="8"/>
  <c r="J1896" i="8"/>
  <c r="J1897" i="8"/>
  <c r="J1898" i="8"/>
  <c r="J1899" i="8"/>
  <c r="J1900" i="8"/>
  <c r="J1901" i="8"/>
  <c r="J1902" i="8"/>
  <c r="J1903" i="8"/>
  <c r="J1904" i="8"/>
  <c r="J1905" i="8"/>
  <c r="J1906" i="8"/>
  <c r="J1907" i="8"/>
  <c r="J1908" i="8"/>
  <c r="J1909" i="8"/>
  <c r="J1910" i="8"/>
  <c r="J1911" i="8"/>
  <c r="J1912" i="8"/>
  <c r="J1913" i="8"/>
  <c r="J1914" i="8"/>
  <c r="J1915" i="8"/>
  <c r="J1916" i="8"/>
  <c r="J1917" i="8"/>
  <c r="J1918" i="8"/>
  <c r="J1919" i="8"/>
  <c r="J1920" i="8"/>
  <c r="J1921" i="8"/>
  <c r="J1922" i="8"/>
  <c r="J1923" i="8"/>
  <c r="J1924" i="8"/>
  <c r="J1925" i="8"/>
  <c r="J1926" i="8"/>
  <c r="J1927" i="8"/>
  <c r="J1928" i="8"/>
  <c r="J1929" i="8"/>
  <c r="J1930" i="8"/>
  <c r="J1931" i="8"/>
  <c r="J1932" i="8"/>
  <c r="J1933" i="8"/>
  <c r="J1934" i="8"/>
  <c r="J1935" i="8"/>
  <c r="J1936" i="8"/>
  <c r="J1937" i="8"/>
  <c r="J1938" i="8"/>
  <c r="J1939" i="8"/>
  <c r="J1940" i="8"/>
  <c r="J1941" i="8"/>
  <c r="J1942" i="8"/>
  <c r="J1943" i="8"/>
  <c r="J1944" i="8"/>
  <c r="J1945" i="8"/>
  <c r="J1946" i="8"/>
  <c r="J1947" i="8"/>
  <c r="J1948" i="8"/>
  <c r="J1949" i="8"/>
  <c r="J1950" i="8"/>
  <c r="J1951" i="8"/>
  <c r="J1952" i="8"/>
  <c r="J1953" i="8"/>
  <c r="J1954" i="8"/>
  <c r="J1955" i="8"/>
  <c r="J1956" i="8"/>
  <c r="J1957" i="8"/>
  <c r="J1958" i="8"/>
  <c r="J1959" i="8"/>
  <c r="J1960" i="8"/>
  <c r="J1961" i="8"/>
  <c r="J1962" i="8"/>
  <c r="J1963" i="8"/>
  <c r="J1964" i="8"/>
  <c r="J1965" i="8"/>
  <c r="J1966" i="8"/>
  <c r="J1967" i="8"/>
  <c r="J1968" i="8"/>
  <c r="J1969" i="8"/>
  <c r="J1970" i="8"/>
  <c r="J1971" i="8"/>
  <c r="J1972" i="8"/>
  <c r="J1973" i="8"/>
  <c r="J1974" i="8"/>
  <c r="J1975" i="8"/>
  <c r="J1976" i="8"/>
  <c r="J1977" i="8"/>
  <c r="J1978" i="8"/>
  <c r="J1979" i="8"/>
  <c r="J1980" i="8"/>
  <c r="J1981" i="8"/>
  <c r="J1982" i="8"/>
  <c r="J1983" i="8"/>
  <c r="J1984" i="8"/>
  <c r="J1985" i="8"/>
  <c r="J1986" i="8"/>
  <c r="J1987" i="8"/>
  <c r="J1988" i="8"/>
  <c r="J1989" i="8"/>
  <c r="J1990" i="8"/>
  <c r="J1991" i="8"/>
  <c r="J1992" i="8"/>
  <c r="J1993" i="8"/>
  <c r="J1994" i="8"/>
  <c r="J1995" i="8"/>
  <c r="J1996" i="8"/>
  <c r="J1997" i="8"/>
  <c r="J1998" i="8"/>
  <c r="J1999" i="8"/>
  <c r="J2000" i="8"/>
  <c r="J2001" i="8"/>
  <c r="J2002" i="8"/>
  <c r="J2003" i="8"/>
  <c r="J2004" i="8"/>
  <c r="J2005" i="8"/>
  <c r="J2006" i="8"/>
  <c r="J2007" i="8"/>
  <c r="J2008" i="8"/>
  <c r="J2009" i="8"/>
  <c r="J2010" i="8"/>
  <c r="J2011" i="8"/>
  <c r="J2012" i="8"/>
  <c r="J2013" i="8"/>
  <c r="J2014" i="8"/>
  <c r="J2015" i="8"/>
  <c r="J2016" i="8"/>
  <c r="J2017" i="8"/>
  <c r="J2018" i="8"/>
  <c r="J2019" i="8"/>
  <c r="J2020" i="8"/>
  <c r="J2021" i="8"/>
  <c r="J2022" i="8"/>
  <c r="J2023" i="8"/>
  <c r="J2024" i="8"/>
  <c r="J2025" i="8"/>
  <c r="J2026" i="8"/>
  <c r="J2027" i="8"/>
  <c r="J2028" i="8"/>
  <c r="J2029" i="8"/>
  <c r="J2030" i="8"/>
  <c r="J2031" i="8"/>
  <c r="J2032" i="8"/>
  <c r="J2033" i="8"/>
  <c r="J2034" i="8"/>
  <c r="J2035" i="8"/>
  <c r="J2036" i="8"/>
  <c r="J2037" i="8"/>
  <c r="J2038" i="8"/>
  <c r="J2039" i="8"/>
  <c r="J2040" i="8"/>
  <c r="J2041" i="8"/>
  <c r="J2042" i="8"/>
  <c r="J2043" i="8"/>
  <c r="J2044" i="8"/>
  <c r="J2045" i="8"/>
  <c r="J2046" i="8"/>
  <c r="J2047" i="8"/>
  <c r="J2048" i="8"/>
  <c r="J2049" i="8"/>
  <c r="J2050" i="8"/>
  <c r="J2051" i="8"/>
  <c r="J2052" i="8"/>
  <c r="J2053" i="8"/>
  <c r="J2054" i="8"/>
  <c r="J2055" i="8"/>
  <c r="J2056" i="8"/>
  <c r="J2057" i="8"/>
  <c r="J2058" i="8"/>
  <c r="J2059" i="8"/>
  <c r="J2060" i="8"/>
  <c r="J2061" i="8"/>
  <c r="J2062" i="8"/>
  <c r="J2063" i="8"/>
  <c r="J2064" i="8"/>
  <c r="J2065" i="8"/>
  <c r="J2066" i="8"/>
  <c r="J2067" i="8"/>
  <c r="J2068" i="8"/>
  <c r="J2069" i="8"/>
  <c r="J2070" i="8"/>
  <c r="J2071" i="8"/>
  <c r="J2072" i="8"/>
  <c r="J2073" i="8"/>
  <c r="J2074" i="8"/>
  <c r="J2075" i="8"/>
  <c r="J2076" i="8"/>
  <c r="J2077" i="8"/>
  <c r="J2078" i="8"/>
  <c r="J2079" i="8"/>
  <c r="J2080" i="8"/>
  <c r="J2081" i="8"/>
  <c r="J2082" i="8"/>
  <c r="J2083" i="8"/>
  <c r="J2084" i="8"/>
  <c r="J2085" i="8"/>
  <c r="J2086" i="8"/>
  <c r="J2087" i="8"/>
  <c r="J2088" i="8"/>
  <c r="J2089" i="8"/>
  <c r="J2090" i="8"/>
  <c r="J2091" i="8"/>
  <c r="J2092" i="8"/>
  <c r="J2093" i="8"/>
  <c r="J2094" i="8"/>
  <c r="J2095" i="8"/>
  <c r="J2096" i="8"/>
  <c r="J2097" i="8"/>
  <c r="J2098" i="8"/>
  <c r="J2099" i="8"/>
  <c r="J2100" i="8"/>
  <c r="J2101" i="8"/>
  <c r="J2102" i="8"/>
  <c r="J2103" i="8"/>
  <c r="J2104" i="8"/>
  <c r="J2105" i="8"/>
  <c r="J2106" i="8"/>
  <c r="J2107" i="8"/>
  <c r="J2108" i="8"/>
  <c r="J2109" i="8"/>
  <c r="J2110" i="8"/>
  <c r="J2111" i="8"/>
  <c r="J2112" i="8"/>
  <c r="J2113" i="8"/>
  <c r="J2114" i="8"/>
  <c r="J2115" i="8"/>
  <c r="J2116" i="8"/>
  <c r="J2117" i="8"/>
  <c r="J2118" i="8"/>
  <c r="J2119" i="8"/>
  <c r="J2120" i="8"/>
  <c r="J2121" i="8"/>
  <c r="J2122" i="8"/>
  <c r="J2123" i="8"/>
  <c r="J2124" i="8"/>
  <c r="J2125" i="8"/>
  <c r="J2126" i="8"/>
  <c r="J2127" i="8"/>
  <c r="J2128" i="8"/>
  <c r="J2129" i="8"/>
  <c r="J2130" i="8"/>
  <c r="J2131" i="8"/>
  <c r="J2132" i="8"/>
  <c r="J2133" i="8"/>
  <c r="J2134" i="8"/>
  <c r="J2135" i="8"/>
  <c r="J2136" i="8"/>
  <c r="J2137" i="8"/>
  <c r="J2138" i="8"/>
  <c r="J2139" i="8"/>
  <c r="J2140" i="8"/>
  <c r="J2141" i="8"/>
  <c r="J2142" i="8"/>
  <c r="J2143" i="8"/>
  <c r="J2144" i="8"/>
  <c r="J2145" i="8"/>
  <c r="J2146" i="8"/>
  <c r="J2147" i="8"/>
  <c r="J2148" i="8"/>
  <c r="J2149" i="8"/>
  <c r="J2150" i="8"/>
  <c r="J2151" i="8"/>
  <c r="J2152" i="8"/>
  <c r="J2153" i="8"/>
  <c r="J2154" i="8"/>
  <c r="J2155" i="8"/>
  <c r="J2156" i="8"/>
  <c r="J2157" i="8"/>
  <c r="J2158" i="8"/>
  <c r="J2159" i="8"/>
  <c r="J2160" i="8"/>
  <c r="J2161" i="8"/>
  <c r="J2162" i="8"/>
  <c r="J2163" i="8"/>
  <c r="J2164" i="8"/>
  <c r="J2165" i="8"/>
  <c r="J2166" i="8"/>
  <c r="J2167" i="8"/>
  <c r="J2168" i="8"/>
  <c r="J2169" i="8"/>
  <c r="J2170" i="8"/>
  <c r="J2171" i="8"/>
  <c r="J2172" i="8"/>
  <c r="J2173" i="8"/>
  <c r="J2174" i="8"/>
  <c r="J2175" i="8"/>
  <c r="J2176" i="8"/>
  <c r="J2177" i="8"/>
  <c r="J2178" i="8"/>
  <c r="J2179" i="8"/>
  <c r="J2180" i="8"/>
  <c r="J2181" i="8"/>
  <c r="J2182" i="8"/>
  <c r="J2183" i="8"/>
  <c r="J2184" i="8"/>
  <c r="J2185" i="8"/>
  <c r="J2186" i="8"/>
  <c r="J2187" i="8"/>
  <c r="J2188" i="8"/>
  <c r="J2189" i="8"/>
  <c r="J2190" i="8"/>
  <c r="J2191" i="8"/>
  <c r="J2192" i="8"/>
  <c r="J2193" i="8"/>
  <c r="J2194" i="8"/>
  <c r="J2195" i="8"/>
  <c r="J2196" i="8"/>
  <c r="J2197" i="8"/>
  <c r="J2198" i="8"/>
  <c r="J2199" i="8"/>
  <c r="J2200" i="8"/>
  <c r="J2201" i="8"/>
  <c r="J2202" i="8"/>
  <c r="J2203" i="8"/>
  <c r="J2204" i="8"/>
  <c r="J2205" i="8"/>
  <c r="J2206" i="8"/>
  <c r="J2207" i="8"/>
  <c r="J2208" i="8"/>
  <c r="J2209" i="8"/>
  <c r="J2210" i="8"/>
  <c r="J2211" i="8"/>
  <c r="J2212" i="8"/>
  <c r="J2213" i="8"/>
  <c r="J2214" i="8"/>
  <c r="J2215" i="8"/>
  <c r="J2216" i="8"/>
  <c r="J2217" i="8"/>
  <c r="J2218" i="8"/>
  <c r="J2219" i="8"/>
  <c r="J2220" i="8"/>
  <c r="J2221" i="8"/>
  <c r="J2222" i="8"/>
  <c r="J2223" i="8"/>
  <c r="J2224" i="8"/>
  <c r="J2225" i="8"/>
  <c r="J2226" i="8"/>
  <c r="J2227" i="8"/>
  <c r="J2228" i="8"/>
  <c r="J2229" i="8"/>
  <c r="J2230" i="8"/>
  <c r="J2231" i="8"/>
  <c r="J2232" i="8"/>
  <c r="J2233" i="8"/>
  <c r="J2234" i="8"/>
  <c r="J2235" i="8"/>
  <c r="J2236" i="8"/>
  <c r="J2237" i="8"/>
  <c r="J2238" i="8"/>
  <c r="J2239" i="8"/>
  <c r="J2240" i="8"/>
  <c r="J2241" i="8"/>
  <c r="J2242" i="8"/>
  <c r="J2243" i="8"/>
  <c r="J2244" i="8"/>
  <c r="J2245" i="8"/>
  <c r="J2246" i="8"/>
  <c r="J2247" i="8"/>
  <c r="J2248" i="8"/>
  <c r="J2249" i="8"/>
  <c r="J2250" i="8"/>
  <c r="J2251" i="8"/>
  <c r="J2252" i="8"/>
  <c r="J2253" i="8"/>
  <c r="J2254" i="8"/>
  <c r="J2255" i="8"/>
  <c r="J2256" i="8"/>
  <c r="J2257" i="8"/>
  <c r="J2258" i="8"/>
  <c r="J2259" i="8"/>
  <c r="J2260" i="8"/>
  <c r="J2261" i="8"/>
  <c r="J2262" i="8"/>
  <c r="J2263" i="8"/>
  <c r="J2264" i="8"/>
  <c r="J2265" i="8"/>
  <c r="J2266" i="8"/>
  <c r="J2267" i="8"/>
  <c r="J2268" i="8"/>
  <c r="J2269" i="8"/>
  <c r="J2270" i="8"/>
  <c r="J2271" i="8"/>
  <c r="J2272" i="8"/>
  <c r="J2273" i="8"/>
  <c r="J2274" i="8"/>
  <c r="J2275" i="8"/>
  <c r="J2276" i="8"/>
  <c r="J2277" i="8"/>
  <c r="J2278" i="8"/>
  <c r="J2279" i="8"/>
  <c r="J2280" i="8"/>
  <c r="J2281" i="8"/>
  <c r="J2282" i="8"/>
  <c r="J2283" i="8"/>
  <c r="J2284" i="8"/>
  <c r="J2285" i="8"/>
  <c r="J2286" i="8"/>
  <c r="J2287" i="8"/>
  <c r="J2288" i="8"/>
  <c r="J2289" i="8"/>
  <c r="J2290" i="8"/>
  <c r="J2291" i="8"/>
  <c r="J2292" i="8"/>
  <c r="J2293" i="8"/>
  <c r="J2294" i="8"/>
  <c r="J2295" i="8"/>
  <c r="J2296" i="8"/>
  <c r="J2297" i="8"/>
  <c r="J2298" i="8"/>
  <c r="J2299" i="8"/>
  <c r="J2300" i="8"/>
  <c r="J2301" i="8"/>
  <c r="J2302" i="8"/>
  <c r="J2303" i="8"/>
  <c r="J2304" i="8"/>
  <c r="J2305" i="8"/>
  <c r="J2306" i="8"/>
  <c r="J2307" i="8"/>
  <c r="J2308" i="8"/>
  <c r="J2309" i="8"/>
  <c r="J2310" i="8"/>
  <c r="J2311" i="8"/>
  <c r="J2312" i="8"/>
  <c r="J2313" i="8"/>
  <c r="J2314" i="8"/>
  <c r="J2315" i="8"/>
  <c r="J2316" i="8"/>
  <c r="J2317" i="8"/>
  <c r="J2318" i="8"/>
  <c r="J2319" i="8"/>
  <c r="J2320" i="8"/>
  <c r="J2321" i="8"/>
  <c r="J2322" i="8"/>
  <c r="J2323" i="8"/>
  <c r="J2324" i="8"/>
  <c r="J2325" i="8"/>
  <c r="J2326" i="8"/>
  <c r="J2327" i="8"/>
  <c r="J2328" i="8"/>
  <c r="J2329" i="8"/>
  <c r="J2330" i="8"/>
  <c r="J2331" i="8"/>
  <c r="J2332" i="8"/>
  <c r="J2333" i="8"/>
  <c r="J2334" i="8"/>
  <c r="J2335" i="8"/>
  <c r="J2336" i="8"/>
  <c r="J2337" i="8"/>
  <c r="J2338" i="8"/>
  <c r="J2339" i="8"/>
  <c r="J2340" i="8"/>
  <c r="J2341" i="8"/>
  <c r="J2342" i="8"/>
  <c r="J2343" i="8"/>
  <c r="J2344" i="8"/>
  <c r="J2345" i="8"/>
  <c r="J2346" i="8"/>
  <c r="J2347" i="8"/>
  <c r="J2348" i="8"/>
  <c r="J2349" i="8"/>
  <c r="J2350" i="8"/>
  <c r="J2351" i="8"/>
  <c r="J2352" i="8"/>
  <c r="J2353" i="8"/>
  <c r="J2354" i="8"/>
  <c r="J2355" i="8"/>
  <c r="J2356" i="8"/>
  <c r="J2357" i="8"/>
  <c r="J2358" i="8"/>
  <c r="J2359" i="8"/>
  <c r="J2360" i="8"/>
  <c r="J2361" i="8"/>
  <c r="J2362" i="8"/>
  <c r="J2363" i="8"/>
  <c r="J2364" i="8"/>
  <c r="J2365" i="8"/>
  <c r="J2366" i="8"/>
  <c r="J2367" i="8"/>
  <c r="J2368" i="8"/>
  <c r="J2369" i="8"/>
  <c r="J2370" i="8"/>
  <c r="J2371" i="8"/>
  <c r="J2372" i="8"/>
  <c r="J2373" i="8"/>
  <c r="J2374" i="8"/>
  <c r="J2375" i="8"/>
  <c r="J2376" i="8"/>
  <c r="J2377" i="8"/>
  <c r="J2378" i="8"/>
  <c r="J2379" i="8"/>
  <c r="J2380" i="8"/>
  <c r="J2381" i="8"/>
  <c r="J2382" i="8"/>
  <c r="J2383" i="8"/>
  <c r="J2384" i="8"/>
  <c r="J2385" i="8"/>
  <c r="J2386" i="8"/>
  <c r="J2387" i="8"/>
  <c r="J2388" i="8"/>
  <c r="J2389" i="8"/>
  <c r="J2390" i="8"/>
  <c r="J2391" i="8"/>
  <c r="J2392" i="8"/>
  <c r="J2393" i="8"/>
  <c r="J2394" i="8"/>
  <c r="J2395" i="8"/>
  <c r="J2396" i="8"/>
  <c r="J2397" i="8"/>
  <c r="J2398" i="8"/>
  <c r="J2399" i="8"/>
  <c r="J2400" i="8"/>
  <c r="J2401" i="8"/>
  <c r="J2402" i="8"/>
  <c r="J2403" i="8"/>
  <c r="J2404" i="8"/>
  <c r="J2405" i="8"/>
  <c r="J2406" i="8"/>
  <c r="J2407" i="8"/>
  <c r="J2408" i="8"/>
  <c r="J2409" i="8"/>
  <c r="J2410" i="8"/>
  <c r="J2411" i="8"/>
  <c r="J2412" i="8"/>
  <c r="J2413" i="8"/>
  <c r="J2414" i="8"/>
  <c r="J2415" i="8"/>
  <c r="J2416" i="8"/>
  <c r="J2417" i="8"/>
  <c r="J2418" i="8"/>
  <c r="J2419" i="8"/>
  <c r="J2420" i="8"/>
  <c r="J2421" i="8"/>
  <c r="J2422" i="8"/>
  <c r="J2423" i="8"/>
  <c r="J2424" i="8"/>
  <c r="J2425" i="8"/>
  <c r="J2426" i="8"/>
  <c r="J2427" i="8"/>
  <c r="J2428" i="8"/>
  <c r="J2429" i="8"/>
  <c r="J2430" i="8"/>
  <c r="J2431" i="8"/>
  <c r="J2432" i="8"/>
  <c r="J2433" i="8"/>
  <c r="J2434" i="8"/>
  <c r="J2435" i="8"/>
  <c r="J2436" i="8"/>
  <c r="J2437" i="8"/>
  <c r="J2438" i="8"/>
  <c r="J2439" i="8"/>
  <c r="J2440" i="8"/>
  <c r="J2441" i="8"/>
  <c r="J2442" i="8"/>
  <c r="J2443" i="8"/>
  <c r="J2444" i="8"/>
  <c r="J2445" i="8"/>
  <c r="J2446" i="8"/>
  <c r="J2447" i="8"/>
  <c r="J2448" i="8"/>
  <c r="J2449" i="8"/>
  <c r="J2450" i="8"/>
  <c r="J2451" i="8"/>
  <c r="J2452" i="8"/>
  <c r="J2453" i="8"/>
  <c r="J2454" i="8"/>
  <c r="J2455" i="8"/>
  <c r="J2456" i="8"/>
  <c r="J2457" i="8"/>
  <c r="J2458" i="8"/>
  <c r="J2459" i="8"/>
  <c r="J2460" i="8"/>
  <c r="J2461" i="8"/>
  <c r="J2462" i="8"/>
  <c r="J2463" i="8"/>
  <c r="J2464" i="8"/>
  <c r="J2465" i="8"/>
  <c r="J2466" i="8"/>
  <c r="J2467" i="8"/>
  <c r="J2468" i="8"/>
  <c r="J2469" i="8"/>
  <c r="J2470" i="8"/>
  <c r="J2471" i="8"/>
  <c r="J2472" i="8"/>
  <c r="J2473" i="8"/>
  <c r="J2474" i="8"/>
  <c r="J2475" i="8"/>
  <c r="J2476" i="8"/>
  <c r="J2477" i="8"/>
  <c r="J2478" i="8"/>
  <c r="J2479" i="8"/>
  <c r="J2480" i="8"/>
  <c r="J2481" i="8"/>
  <c r="J2482" i="8"/>
  <c r="J2483" i="8"/>
  <c r="J2484" i="8"/>
  <c r="J2485" i="8"/>
  <c r="J2486" i="8"/>
  <c r="J2487" i="8"/>
  <c r="J2488" i="8"/>
  <c r="J2489" i="8"/>
  <c r="J2490" i="8"/>
  <c r="J2491" i="8"/>
  <c r="J2492" i="8"/>
  <c r="J2493" i="8"/>
  <c r="J2494" i="8"/>
  <c r="J2495" i="8"/>
  <c r="J2496" i="8"/>
  <c r="J2497" i="8"/>
  <c r="J2498" i="8"/>
  <c r="J2499" i="8"/>
  <c r="J2500" i="8"/>
  <c r="J2501" i="8"/>
  <c r="J2502" i="8"/>
  <c r="J2503" i="8"/>
  <c r="J2504" i="8"/>
  <c r="J2505" i="8"/>
  <c r="J2506" i="8"/>
  <c r="J2507" i="8"/>
  <c r="J2508" i="8"/>
  <c r="J2509" i="8"/>
  <c r="J2510" i="8"/>
  <c r="J2511" i="8"/>
  <c r="J2512" i="8"/>
  <c r="J2513" i="8"/>
  <c r="J2514" i="8"/>
  <c r="J2515" i="8"/>
  <c r="J2516" i="8"/>
  <c r="J2517" i="8"/>
  <c r="J2518" i="8"/>
  <c r="J2519" i="8"/>
  <c r="J2520" i="8"/>
  <c r="J2521" i="8"/>
  <c r="J2522" i="8"/>
  <c r="J2523" i="8"/>
  <c r="J2524" i="8"/>
  <c r="J2525" i="8"/>
  <c r="J2526" i="8"/>
  <c r="J2527" i="8"/>
  <c r="J2528" i="8"/>
  <c r="J2529" i="8"/>
  <c r="J2530" i="8"/>
  <c r="J2531" i="8"/>
  <c r="J2532" i="8"/>
  <c r="J2533" i="8"/>
  <c r="J2534" i="8"/>
  <c r="J2535" i="8"/>
  <c r="J2536" i="8"/>
  <c r="J2537" i="8"/>
  <c r="J2538" i="8"/>
  <c r="J2539" i="8"/>
  <c r="J2540" i="8"/>
  <c r="J2541" i="8"/>
  <c r="J2542" i="8"/>
  <c r="J2543" i="8"/>
  <c r="J2544" i="8"/>
  <c r="J2545" i="8"/>
  <c r="J2546" i="8"/>
  <c r="J2547" i="8"/>
  <c r="J2548" i="8"/>
  <c r="J2549" i="8"/>
  <c r="J2550" i="8"/>
  <c r="J2551" i="8"/>
  <c r="J2552" i="8"/>
  <c r="J2553" i="8"/>
  <c r="J2554" i="8"/>
  <c r="J2555" i="8"/>
  <c r="J2556" i="8"/>
  <c r="J2557" i="8"/>
  <c r="J2558" i="8"/>
  <c r="J2559" i="8"/>
  <c r="J2560" i="8"/>
  <c r="J2561" i="8"/>
  <c r="J2562" i="8"/>
  <c r="J2563" i="8"/>
  <c r="J2564" i="8"/>
  <c r="J2565" i="8"/>
  <c r="J2566" i="8"/>
  <c r="J2567" i="8"/>
  <c r="J2568" i="8"/>
  <c r="J2569" i="8"/>
  <c r="J2570" i="8"/>
  <c r="J2571" i="8"/>
  <c r="J2572" i="8"/>
  <c r="J2573" i="8"/>
  <c r="J2574" i="8"/>
  <c r="J2575" i="8"/>
  <c r="J2576" i="8"/>
  <c r="J2577" i="8"/>
  <c r="J2578" i="8"/>
  <c r="J2579" i="8"/>
  <c r="J2580" i="8"/>
  <c r="J2581" i="8"/>
  <c r="J2582" i="8"/>
  <c r="J2583" i="8"/>
  <c r="J2584" i="8"/>
  <c r="J2585" i="8"/>
  <c r="J2586" i="8"/>
  <c r="J2587" i="8"/>
  <c r="J2588" i="8"/>
  <c r="J2589" i="8"/>
  <c r="J2590" i="8"/>
  <c r="J2591" i="8"/>
  <c r="J2592" i="8"/>
  <c r="J2593" i="8"/>
  <c r="J2594" i="8"/>
  <c r="J2595" i="8"/>
  <c r="J2596" i="8"/>
  <c r="J2597" i="8"/>
  <c r="J2598" i="8"/>
  <c r="J2599" i="8"/>
  <c r="J2600" i="8"/>
  <c r="J2601" i="8"/>
  <c r="J2602" i="8"/>
  <c r="J2603" i="8"/>
  <c r="J2604" i="8"/>
  <c r="J2605" i="8"/>
  <c r="J2606" i="8"/>
  <c r="J2607" i="8"/>
  <c r="J2608" i="8"/>
  <c r="J2609" i="8"/>
  <c r="J2610" i="8"/>
  <c r="J2611" i="8"/>
  <c r="J2612" i="8"/>
  <c r="J2613" i="8"/>
  <c r="J2614" i="8"/>
  <c r="J2615" i="8"/>
  <c r="J2616" i="8"/>
  <c r="J2617" i="8"/>
  <c r="J2618" i="8"/>
  <c r="J2619" i="8"/>
  <c r="J2620" i="8"/>
  <c r="J2621" i="8"/>
  <c r="J2622" i="8"/>
  <c r="J2623" i="8"/>
  <c r="J2624" i="8"/>
  <c r="J2625" i="8"/>
  <c r="J2626" i="8"/>
  <c r="J2627" i="8"/>
  <c r="J2628" i="8"/>
  <c r="J2629" i="8"/>
  <c r="J2630" i="8"/>
  <c r="J2631" i="8"/>
  <c r="J2632" i="8"/>
  <c r="J2633" i="8"/>
  <c r="J2634" i="8"/>
  <c r="J2635" i="8"/>
  <c r="J2636" i="8"/>
  <c r="J2637" i="8"/>
  <c r="J2638" i="8"/>
  <c r="J2639" i="8"/>
  <c r="J2640" i="8"/>
  <c r="J2641" i="8"/>
  <c r="J2642" i="8"/>
  <c r="J2643" i="8"/>
  <c r="J2644" i="8"/>
  <c r="J2645" i="8"/>
  <c r="J2646" i="8"/>
  <c r="J2647" i="8"/>
  <c r="J2648" i="8"/>
  <c r="J2649" i="8"/>
  <c r="J2650" i="8"/>
  <c r="J2651" i="8"/>
  <c r="J2652" i="8"/>
  <c r="J2653" i="8"/>
  <c r="J2654" i="8"/>
  <c r="J2655" i="8"/>
  <c r="J2656" i="8"/>
  <c r="J2657" i="8"/>
  <c r="J2658" i="8"/>
  <c r="J2659" i="8"/>
  <c r="J2660" i="8"/>
  <c r="J2661" i="8"/>
  <c r="J2662" i="8"/>
  <c r="J2663" i="8"/>
  <c r="J2664" i="8"/>
  <c r="J2665" i="8"/>
  <c r="J2666" i="8"/>
  <c r="J2667" i="8"/>
  <c r="J2668" i="8"/>
  <c r="J2669" i="8"/>
  <c r="J2670" i="8"/>
  <c r="J2671" i="8"/>
  <c r="J2672" i="8"/>
  <c r="J2673" i="8"/>
  <c r="J2674" i="8"/>
  <c r="J2675" i="8"/>
  <c r="J2676" i="8"/>
  <c r="J2677" i="8"/>
  <c r="J2678" i="8"/>
  <c r="J2679" i="8"/>
  <c r="J2680" i="8"/>
  <c r="J2681" i="8"/>
  <c r="J2682" i="8"/>
  <c r="J2683" i="8"/>
  <c r="J2684" i="8"/>
  <c r="J2685" i="8"/>
  <c r="J2686" i="8"/>
  <c r="J2687" i="8"/>
  <c r="J2688" i="8"/>
  <c r="J2689" i="8"/>
  <c r="J2690" i="8"/>
  <c r="J2691" i="8"/>
  <c r="J2692" i="8"/>
  <c r="J2693" i="8"/>
  <c r="J2694" i="8"/>
  <c r="J2695" i="8"/>
  <c r="J2696" i="8"/>
  <c r="J2697" i="8"/>
  <c r="J2698" i="8"/>
  <c r="J2699" i="8"/>
  <c r="J2700" i="8"/>
  <c r="J2701" i="8"/>
  <c r="J2702" i="8"/>
  <c r="J2703" i="8"/>
  <c r="J2704" i="8"/>
  <c r="J2705" i="8"/>
  <c r="J2706" i="8"/>
  <c r="J2707" i="8"/>
  <c r="J2708" i="8"/>
  <c r="J2709" i="8"/>
  <c r="J2710" i="8"/>
  <c r="J2711" i="8"/>
  <c r="J2712" i="8"/>
  <c r="J2713" i="8"/>
  <c r="J2714" i="8"/>
  <c r="J2715" i="8"/>
  <c r="J2716" i="8"/>
  <c r="J2717" i="8"/>
  <c r="J2718" i="8"/>
  <c r="J2719" i="8"/>
  <c r="J2720" i="8"/>
  <c r="J2721" i="8"/>
  <c r="J2722" i="8"/>
  <c r="J2723" i="8"/>
  <c r="J2724" i="8"/>
  <c r="J2725" i="8"/>
  <c r="J2726" i="8"/>
  <c r="J2727" i="8"/>
  <c r="J2728" i="8"/>
  <c r="J2729" i="8"/>
  <c r="J2730" i="8"/>
  <c r="J2731" i="8"/>
  <c r="J2732" i="8"/>
  <c r="J2733" i="8"/>
  <c r="J2734" i="8"/>
  <c r="J2735" i="8"/>
  <c r="J2736" i="8"/>
  <c r="J2737" i="8"/>
  <c r="J2738" i="8"/>
  <c r="J2739" i="8"/>
  <c r="J2740" i="8"/>
  <c r="J2741" i="8"/>
  <c r="J2742" i="8"/>
  <c r="J2743" i="8"/>
  <c r="J2744" i="8"/>
  <c r="J2745" i="8"/>
  <c r="J2746" i="8"/>
  <c r="J2747" i="8"/>
  <c r="J2748" i="8"/>
  <c r="J2749" i="8"/>
  <c r="J2750" i="8"/>
  <c r="J2751" i="8"/>
  <c r="J2752" i="8"/>
  <c r="J2753" i="8"/>
  <c r="J2754" i="8"/>
  <c r="J2755" i="8"/>
  <c r="J2756" i="8"/>
  <c r="J2757" i="8"/>
  <c r="J2758" i="8"/>
  <c r="J2759" i="8"/>
  <c r="J2760" i="8"/>
  <c r="J2761" i="8"/>
  <c r="J2762" i="8"/>
  <c r="J2763" i="8"/>
  <c r="J2764" i="8"/>
  <c r="J2765" i="8"/>
  <c r="J2766" i="8"/>
  <c r="J2767" i="8"/>
  <c r="J2768" i="8"/>
  <c r="J2769" i="8"/>
  <c r="J2770" i="8"/>
  <c r="J2771" i="8"/>
  <c r="J2772" i="8"/>
  <c r="J2773" i="8"/>
  <c r="J2774" i="8"/>
  <c r="J2775" i="8"/>
  <c r="J2776" i="8"/>
  <c r="J2777" i="8"/>
  <c r="J2778" i="8"/>
  <c r="J2779" i="8"/>
  <c r="J2780" i="8"/>
  <c r="J2781" i="8"/>
  <c r="J2782" i="8"/>
  <c r="J2783" i="8"/>
  <c r="J2784" i="8"/>
  <c r="J2785" i="8"/>
  <c r="J2786" i="8"/>
  <c r="J2787" i="8"/>
  <c r="J2788" i="8"/>
  <c r="J2789" i="8"/>
  <c r="J2790" i="8"/>
  <c r="J2791" i="8"/>
  <c r="J2792" i="8"/>
  <c r="J2793" i="8"/>
  <c r="J2794" i="8"/>
  <c r="J2795" i="8"/>
  <c r="J2796" i="8"/>
  <c r="J2797" i="8"/>
  <c r="J2798" i="8"/>
  <c r="J2799" i="8"/>
  <c r="J2800" i="8"/>
  <c r="J2801" i="8"/>
  <c r="J2802" i="8"/>
  <c r="J2803" i="8"/>
  <c r="J2804" i="8"/>
  <c r="J2805" i="8"/>
  <c r="J2806" i="8"/>
  <c r="J2807" i="8"/>
  <c r="J2808" i="8"/>
  <c r="J2809" i="8"/>
  <c r="J2810" i="8"/>
  <c r="J2811" i="8"/>
  <c r="J2812" i="8"/>
  <c r="J2813" i="8"/>
  <c r="J2814" i="8"/>
  <c r="J2815" i="8"/>
  <c r="J2816" i="8"/>
  <c r="J2817" i="8"/>
  <c r="J2818" i="8"/>
  <c r="J2819" i="8"/>
  <c r="J2820" i="8"/>
  <c r="J2821" i="8"/>
  <c r="J2822" i="8"/>
  <c r="J2823" i="8"/>
  <c r="J2824" i="8"/>
  <c r="J2825" i="8"/>
  <c r="J2826" i="8"/>
  <c r="J2827" i="8"/>
  <c r="J2828" i="8"/>
  <c r="J2829" i="8"/>
  <c r="J2830" i="8"/>
  <c r="J2831" i="8"/>
  <c r="J2832" i="8"/>
  <c r="J2833" i="8"/>
  <c r="J2834" i="8"/>
  <c r="J2835" i="8"/>
  <c r="J2836" i="8"/>
  <c r="J2837" i="8"/>
  <c r="J2838" i="8"/>
  <c r="J2839" i="8"/>
  <c r="J2840" i="8"/>
  <c r="J2841" i="8"/>
  <c r="J2842" i="8"/>
  <c r="J2843" i="8"/>
  <c r="J2844" i="8"/>
  <c r="J2845" i="8"/>
  <c r="J2846" i="8"/>
  <c r="J2847" i="8"/>
  <c r="J2848" i="8"/>
  <c r="J2849" i="8"/>
  <c r="J2850" i="8"/>
  <c r="J2851" i="8"/>
  <c r="J2852" i="8"/>
  <c r="J2853" i="8"/>
  <c r="J2854" i="8"/>
  <c r="J2855" i="8"/>
  <c r="J2856" i="8"/>
  <c r="J2857" i="8"/>
  <c r="J2858" i="8"/>
  <c r="J2859" i="8"/>
  <c r="J2860" i="8"/>
  <c r="J2861" i="8"/>
  <c r="J2862" i="8"/>
  <c r="J2863" i="8"/>
  <c r="J2864" i="8"/>
  <c r="J2865" i="8"/>
  <c r="J2866" i="8"/>
  <c r="J2867" i="8"/>
  <c r="J2868" i="8"/>
  <c r="J2869" i="8"/>
  <c r="J2870" i="8"/>
  <c r="J2871" i="8"/>
  <c r="J2872" i="8"/>
  <c r="J2873" i="8"/>
  <c r="J2874" i="8"/>
  <c r="J2875" i="8"/>
  <c r="J2876" i="8"/>
  <c r="J2877" i="8"/>
  <c r="J2878" i="8"/>
  <c r="J2879" i="8"/>
  <c r="J2880" i="8"/>
  <c r="J2881" i="8"/>
  <c r="J2882" i="8"/>
  <c r="J2883" i="8"/>
  <c r="J2884" i="8"/>
  <c r="J2885" i="8"/>
  <c r="J2886" i="8"/>
  <c r="J2887" i="8"/>
  <c r="J2888" i="8"/>
  <c r="J2889" i="8"/>
  <c r="J2890" i="8"/>
  <c r="J2891" i="8"/>
  <c r="J2892" i="8"/>
  <c r="J2893" i="8"/>
  <c r="J2894" i="8"/>
  <c r="J2895" i="8"/>
  <c r="J2896" i="8"/>
  <c r="J2897" i="8"/>
  <c r="J2898" i="8"/>
  <c r="J2899" i="8"/>
  <c r="J2900" i="8"/>
  <c r="J2901" i="8"/>
  <c r="J2902" i="8"/>
  <c r="J2903" i="8"/>
  <c r="J2904" i="8"/>
  <c r="J2905" i="8"/>
  <c r="J2906" i="8"/>
  <c r="J2907" i="8"/>
  <c r="J2908" i="8"/>
  <c r="J2909" i="8"/>
  <c r="J2910" i="8"/>
  <c r="J2911" i="8"/>
  <c r="J2912" i="8"/>
  <c r="J2913" i="8"/>
  <c r="J2914" i="8"/>
  <c r="J2915" i="8"/>
  <c r="J2916" i="8"/>
  <c r="J2917" i="8"/>
  <c r="J2918" i="8"/>
  <c r="J2919" i="8"/>
  <c r="J2920" i="8"/>
  <c r="J2921" i="8"/>
  <c r="J2922" i="8"/>
  <c r="J2923" i="8"/>
  <c r="J2924" i="8"/>
  <c r="J2925" i="8"/>
  <c r="J2926" i="8"/>
  <c r="J2927" i="8"/>
  <c r="J2928" i="8"/>
  <c r="J2929" i="8"/>
  <c r="J2930" i="8"/>
  <c r="J2931" i="8"/>
  <c r="J2932" i="8"/>
  <c r="J2933" i="8"/>
  <c r="J2934" i="8"/>
  <c r="J2935" i="8"/>
  <c r="J2936" i="8"/>
  <c r="J2937" i="8"/>
  <c r="J2938" i="8"/>
  <c r="J2939" i="8"/>
  <c r="J2940" i="8"/>
  <c r="J2941" i="8"/>
  <c r="J2942" i="8"/>
  <c r="J2943" i="8"/>
  <c r="J2944" i="8"/>
  <c r="J2945" i="8"/>
  <c r="J2946" i="8"/>
  <c r="J2947" i="8"/>
  <c r="J2948" i="8"/>
  <c r="J2949" i="8"/>
  <c r="J2950" i="8"/>
  <c r="J2951" i="8"/>
  <c r="J2952" i="8"/>
  <c r="J2953" i="8"/>
  <c r="J2954" i="8"/>
  <c r="J2955" i="8"/>
  <c r="J2956" i="8"/>
  <c r="J2957" i="8"/>
  <c r="J2958" i="8"/>
  <c r="J2959" i="8"/>
  <c r="J2960" i="8"/>
  <c r="J2961" i="8"/>
  <c r="J2962" i="8"/>
  <c r="J2963" i="8"/>
  <c r="J2964" i="8"/>
  <c r="J2965" i="8"/>
  <c r="J2966" i="8"/>
  <c r="J2967" i="8"/>
  <c r="J2968" i="8"/>
  <c r="J2969" i="8"/>
  <c r="J2970" i="8"/>
  <c r="J2971" i="8"/>
  <c r="J2972" i="8"/>
  <c r="J2973" i="8"/>
  <c r="J2974" i="8"/>
  <c r="J2975" i="8"/>
  <c r="J2976" i="8"/>
  <c r="J2977" i="8"/>
  <c r="J2978" i="8"/>
  <c r="J2979" i="8"/>
  <c r="J2980" i="8"/>
  <c r="J2981" i="8"/>
  <c r="J2982" i="8"/>
  <c r="J2983" i="8"/>
  <c r="J2984" i="8"/>
  <c r="J2985" i="8"/>
  <c r="J2986" i="8"/>
  <c r="J2987" i="8"/>
  <c r="J2988" i="8"/>
  <c r="J2989" i="8"/>
  <c r="J2990" i="8"/>
  <c r="J2991" i="8"/>
  <c r="J2992" i="8"/>
  <c r="J2993" i="8"/>
  <c r="J2994" i="8"/>
  <c r="J2995" i="8"/>
  <c r="J2996" i="8"/>
  <c r="J2997" i="8"/>
  <c r="J2998" i="8"/>
  <c r="J2999" i="8"/>
  <c r="J3000" i="8"/>
  <c r="J3001" i="8"/>
  <c r="J3002" i="8"/>
  <c r="J3003" i="8"/>
  <c r="J3004" i="8"/>
  <c r="J3005" i="8"/>
  <c r="J3006" i="8"/>
  <c r="J3007" i="8"/>
  <c r="J3008" i="8"/>
  <c r="J3009" i="8"/>
  <c r="J3010" i="8"/>
  <c r="J3011" i="8"/>
  <c r="J3012" i="8"/>
  <c r="J3013" i="8"/>
  <c r="J3014" i="8"/>
  <c r="J3015" i="8"/>
  <c r="J3016" i="8"/>
  <c r="J3017" i="8"/>
  <c r="J3018" i="8"/>
  <c r="J3019" i="8"/>
  <c r="J3020" i="8"/>
  <c r="J3021" i="8"/>
  <c r="J3022" i="8"/>
  <c r="J3023" i="8"/>
  <c r="J3024" i="8"/>
  <c r="J3025" i="8"/>
  <c r="J3026" i="8"/>
  <c r="J3027" i="8"/>
  <c r="J3028" i="8"/>
  <c r="J3029" i="8"/>
  <c r="J3030" i="8"/>
  <c r="J3031" i="8"/>
  <c r="J3032" i="8"/>
  <c r="J3033" i="8"/>
  <c r="J3034" i="8"/>
  <c r="J3035" i="8"/>
  <c r="J3036" i="8"/>
  <c r="J3037" i="8"/>
  <c r="J3038" i="8"/>
  <c r="J3039" i="8"/>
  <c r="J3040" i="8"/>
  <c r="J3041" i="8"/>
  <c r="J3042" i="8"/>
  <c r="J3043" i="8"/>
  <c r="J3044" i="8"/>
  <c r="J3045" i="8"/>
  <c r="J3046" i="8"/>
  <c r="J3047" i="8"/>
  <c r="J3048" i="8"/>
  <c r="J3049" i="8"/>
  <c r="J3050" i="8"/>
  <c r="J3051" i="8"/>
  <c r="J3052" i="8"/>
  <c r="J3053" i="8"/>
  <c r="J3054" i="8"/>
  <c r="J3055" i="8"/>
  <c r="J3056" i="8"/>
  <c r="J3057" i="8"/>
  <c r="J3058" i="8"/>
  <c r="J3059" i="8"/>
  <c r="J3060" i="8"/>
  <c r="J3061" i="8"/>
  <c r="J3062" i="8"/>
  <c r="J3063" i="8"/>
  <c r="J3064" i="8"/>
  <c r="J3065" i="8"/>
  <c r="J3066" i="8"/>
  <c r="J3067" i="8"/>
  <c r="J3068" i="8"/>
  <c r="J3069" i="8"/>
  <c r="J3070" i="8"/>
  <c r="J3071" i="8"/>
  <c r="J3072" i="8"/>
  <c r="J3073" i="8"/>
  <c r="J3074" i="8"/>
  <c r="J3075" i="8"/>
  <c r="J3076" i="8"/>
  <c r="J3077" i="8"/>
  <c r="J3078" i="8"/>
  <c r="J3079" i="8"/>
  <c r="J3080" i="8"/>
  <c r="J3081" i="8"/>
  <c r="J3082" i="8"/>
  <c r="J3083" i="8"/>
  <c r="J3084" i="8"/>
  <c r="J3085" i="8"/>
  <c r="J3086" i="8"/>
  <c r="J3087" i="8"/>
  <c r="J3088" i="8"/>
  <c r="J3089" i="8"/>
  <c r="J3090" i="8"/>
  <c r="J3091" i="8"/>
  <c r="J3092" i="8"/>
  <c r="J3093" i="8"/>
  <c r="J3094" i="8"/>
  <c r="J3095" i="8"/>
  <c r="J3096" i="8"/>
  <c r="J3097" i="8"/>
  <c r="J3098" i="8"/>
  <c r="J3099" i="8"/>
  <c r="J3100" i="8"/>
  <c r="J3101" i="8"/>
  <c r="J3102" i="8"/>
  <c r="J3103" i="8"/>
  <c r="J3104" i="8"/>
  <c r="J3105" i="8"/>
  <c r="J3106" i="8"/>
  <c r="J3107" i="8"/>
  <c r="J3108" i="8"/>
  <c r="J3109" i="8"/>
  <c r="J3110" i="8"/>
  <c r="J3111" i="8"/>
  <c r="J3112" i="8"/>
  <c r="J3113" i="8"/>
  <c r="J3114" i="8"/>
  <c r="J3115" i="8"/>
  <c r="J3116" i="8"/>
  <c r="J3117" i="8"/>
  <c r="J3118" i="8"/>
  <c r="J3119" i="8"/>
  <c r="J3120" i="8"/>
  <c r="J3121" i="8"/>
  <c r="J3122" i="8"/>
  <c r="J3123" i="8"/>
  <c r="J3124" i="8"/>
  <c r="J3125" i="8"/>
  <c r="J3126" i="8"/>
  <c r="J3127" i="8"/>
  <c r="J3128" i="8"/>
  <c r="J3129" i="8"/>
  <c r="J3130" i="8"/>
  <c r="J3131" i="8"/>
  <c r="J3132" i="8"/>
  <c r="J3133" i="8"/>
  <c r="J3134" i="8"/>
  <c r="J3135" i="8"/>
  <c r="J3136" i="8"/>
  <c r="J3137" i="8"/>
  <c r="J3138" i="8"/>
  <c r="J3139" i="8"/>
  <c r="J3140" i="8"/>
  <c r="J3141" i="8"/>
  <c r="J3142" i="8"/>
  <c r="J3143" i="8"/>
  <c r="J3144" i="8"/>
  <c r="J3145" i="8"/>
  <c r="J3146" i="8"/>
  <c r="J3147" i="8"/>
  <c r="J3148" i="8"/>
  <c r="J3149" i="8"/>
  <c r="J3150" i="8"/>
  <c r="J3151" i="8"/>
  <c r="J3152" i="8"/>
  <c r="J3153" i="8"/>
  <c r="J3154" i="8"/>
  <c r="J3155" i="8"/>
  <c r="J3156" i="8"/>
  <c r="J3157" i="8"/>
  <c r="J3158" i="8"/>
  <c r="J3159" i="8"/>
  <c r="J3160" i="8"/>
  <c r="J3161" i="8"/>
  <c r="J3162" i="8"/>
  <c r="J3163" i="8"/>
  <c r="J3164" i="8"/>
  <c r="J3165" i="8"/>
  <c r="J3166" i="8"/>
  <c r="J3167" i="8"/>
  <c r="J3168" i="8"/>
  <c r="J3169" i="8"/>
  <c r="J3170" i="8"/>
  <c r="J3171" i="8"/>
  <c r="J3172" i="8"/>
  <c r="J3173" i="8"/>
  <c r="J3174" i="8"/>
  <c r="J3175" i="8"/>
  <c r="J3176" i="8"/>
  <c r="J3177" i="8"/>
  <c r="J3178" i="8"/>
  <c r="J3179" i="8"/>
  <c r="J3180" i="8"/>
  <c r="J3181" i="8"/>
  <c r="J3182" i="8"/>
  <c r="J3183" i="8"/>
  <c r="J3184" i="8"/>
  <c r="J3185" i="8"/>
  <c r="J3186" i="8"/>
  <c r="J3187" i="8"/>
  <c r="J3188" i="8"/>
  <c r="J3189" i="8"/>
  <c r="J3190" i="8"/>
  <c r="J3191" i="8"/>
  <c r="J3192" i="8"/>
  <c r="J3193" i="8"/>
  <c r="J3194" i="8"/>
  <c r="J3195" i="8"/>
  <c r="J3196" i="8"/>
  <c r="J3197" i="8"/>
  <c r="J3198" i="8"/>
  <c r="J3199" i="8"/>
  <c r="J3200" i="8"/>
  <c r="J3201" i="8"/>
  <c r="J3202" i="8"/>
  <c r="J3203" i="8"/>
  <c r="J3204" i="8"/>
  <c r="J3205" i="8"/>
  <c r="J3206" i="8"/>
  <c r="J3207" i="8"/>
  <c r="J3208" i="8"/>
  <c r="J3209" i="8"/>
  <c r="J3210" i="8"/>
  <c r="J3211" i="8"/>
  <c r="J3212" i="8"/>
  <c r="J3213" i="8"/>
  <c r="J3214" i="8"/>
  <c r="J3215" i="8"/>
  <c r="J3216" i="8"/>
  <c r="J3217" i="8"/>
  <c r="J3218" i="8"/>
  <c r="J3219" i="8"/>
  <c r="J3220" i="8"/>
  <c r="J3221" i="8"/>
  <c r="J3222" i="8"/>
  <c r="J3223" i="8"/>
  <c r="J3224" i="8"/>
  <c r="J3225" i="8"/>
  <c r="J3226" i="8"/>
  <c r="J3227" i="8"/>
  <c r="J3228" i="8"/>
  <c r="J3229" i="8"/>
  <c r="J3230" i="8"/>
  <c r="J3231" i="8"/>
  <c r="J3232" i="8"/>
  <c r="J3233" i="8"/>
  <c r="J3234" i="8"/>
  <c r="J3235" i="8"/>
  <c r="J3236" i="8"/>
  <c r="J3237" i="8"/>
  <c r="J3238" i="8"/>
  <c r="J3239" i="8"/>
  <c r="J3240" i="8"/>
  <c r="J3241" i="8"/>
  <c r="J3242" i="8"/>
  <c r="J3243" i="8"/>
  <c r="J3244" i="8"/>
  <c r="J3245" i="8"/>
  <c r="J3246" i="8"/>
  <c r="J3247" i="8"/>
  <c r="J3248" i="8"/>
  <c r="J3249" i="8"/>
  <c r="J3250" i="8"/>
  <c r="J3251" i="8"/>
  <c r="J3252" i="8"/>
  <c r="J3253" i="8"/>
  <c r="J3254" i="8"/>
  <c r="J3255" i="8"/>
  <c r="J3256" i="8"/>
  <c r="J3257" i="8"/>
  <c r="J3258" i="8"/>
  <c r="J3259" i="8"/>
  <c r="J3260" i="8"/>
  <c r="J3261" i="8"/>
  <c r="J3262" i="8"/>
  <c r="J3263" i="8"/>
  <c r="J3264" i="8"/>
  <c r="J3265" i="8"/>
  <c r="J3266" i="8"/>
  <c r="J3267" i="8"/>
  <c r="J3268" i="8"/>
  <c r="J3269" i="8"/>
  <c r="J3270" i="8"/>
  <c r="J3271" i="8"/>
  <c r="J3272" i="8"/>
  <c r="J3273" i="8"/>
  <c r="J3274" i="8"/>
  <c r="J3275" i="8"/>
  <c r="J3276" i="8"/>
  <c r="J3277" i="8"/>
  <c r="J3278" i="8"/>
  <c r="J3279" i="8"/>
  <c r="J3280" i="8"/>
  <c r="J3281" i="8"/>
  <c r="J3282" i="8"/>
  <c r="J3283" i="8"/>
  <c r="J3284" i="8"/>
  <c r="J3285" i="8"/>
  <c r="J3286" i="8"/>
  <c r="J3287" i="8"/>
  <c r="J3288" i="8"/>
  <c r="J3289" i="8"/>
  <c r="J3290" i="8"/>
  <c r="J3291" i="8"/>
  <c r="J3292" i="8"/>
  <c r="J3293" i="8"/>
  <c r="J3294" i="8"/>
  <c r="J3295" i="8"/>
  <c r="J3296" i="8"/>
  <c r="J3297" i="8"/>
  <c r="J3298" i="8"/>
  <c r="J3299" i="8"/>
  <c r="J3300" i="8"/>
  <c r="J3301" i="8"/>
  <c r="J3302" i="8"/>
  <c r="J3303" i="8"/>
  <c r="J3304" i="8"/>
  <c r="J3305" i="8"/>
  <c r="J3306" i="8"/>
  <c r="J3307" i="8"/>
  <c r="J3308" i="8"/>
  <c r="J3309" i="8"/>
  <c r="J3310" i="8"/>
  <c r="J3311" i="8"/>
  <c r="J3312" i="8"/>
  <c r="J3313" i="8"/>
  <c r="J3314" i="8"/>
  <c r="J3315" i="8"/>
  <c r="J3316" i="8"/>
  <c r="J3317" i="8"/>
  <c r="J3318" i="8"/>
  <c r="J3319" i="8"/>
  <c r="J3320" i="8"/>
  <c r="J3321" i="8"/>
  <c r="J3322" i="8"/>
  <c r="J3323" i="8"/>
  <c r="J3324" i="8"/>
  <c r="J3325" i="8"/>
  <c r="J3326" i="8"/>
  <c r="J3327" i="8"/>
  <c r="J3328" i="8"/>
  <c r="J3329" i="8"/>
  <c r="J3330" i="8"/>
  <c r="J3331" i="8"/>
  <c r="J3332" i="8"/>
  <c r="J3333" i="8"/>
  <c r="J3334" i="8"/>
  <c r="J3335" i="8"/>
  <c r="J3336" i="8"/>
  <c r="J3337" i="8"/>
  <c r="J3338" i="8"/>
  <c r="J3339" i="8"/>
  <c r="J3340" i="8"/>
  <c r="J3341" i="8"/>
  <c r="J3342" i="8"/>
  <c r="J3343" i="8"/>
  <c r="J3344" i="8"/>
  <c r="J3345" i="8"/>
  <c r="J3346" i="8"/>
  <c r="J3347" i="8"/>
  <c r="J3348" i="8"/>
  <c r="J3349" i="8"/>
  <c r="J3350" i="8"/>
  <c r="J3351" i="8"/>
  <c r="J3352" i="8"/>
  <c r="J3353" i="8"/>
  <c r="J3354" i="8"/>
  <c r="J3355" i="8"/>
  <c r="J3356" i="8"/>
  <c r="J3357" i="8"/>
  <c r="J3358" i="8"/>
  <c r="J3359" i="8"/>
  <c r="J3360" i="8"/>
  <c r="J3361" i="8"/>
  <c r="J3362" i="8"/>
  <c r="J3363" i="8"/>
  <c r="J3364" i="8"/>
  <c r="J3365" i="8"/>
  <c r="J3366" i="8"/>
  <c r="J3367" i="8"/>
  <c r="J3368" i="8"/>
  <c r="J3369" i="8"/>
  <c r="J3370" i="8"/>
  <c r="J3371" i="8"/>
  <c r="J3372" i="8"/>
  <c r="J3373" i="8"/>
  <c r="J3374" i="8"/>
  <c r="J3375" i="8"/>
  <c r="J3376" i="8"/>
  <c r="J3377" i="8"/>
  <c r="J3378" i="8"/>
  <c r="J3379" i="8"/>
  <c r="J3380" i="8"/>
  <c r="J3381" i="8"/>
  <c r="J3382" i="8"/>
  <c r="J3383" i="8"/>
  <c r="J3384" i="8"/>
  <c r="J3385" i="8"/>
  <c r="J3386" i="8"/>
  <c r="J3387" i="8"/>
  <c r="J3388" i="8"/>
  <c r="J3389" i="8"/>
  <c r="J3390" i="8"/>
  <c r="J3391" i="8"/>
  <c r="J3392" i="8"/>
  <c r="J3393" i="8"/>
  <c r="J3394" i="8"/>
  <c r="J3395" i="8"/>
  <c r="J3396" i="8"/>
  <c r="J3397" i="8"/>
  <c r="J3398" i="8"/>
  <c r="J3399" i="8"/>
  <c r="J3400" i="8"/>
  <c r="J3401" i="8"/>
  <c r="J3402" i="8"/>
  <c r="J3403" i="8"/>
  <c r="J3404" i="8"/>
  <c r="J3405" i="8"/>
  <c r="J3406" i="8"/>
  <c r="J3407" i="8"/>
  <c r="J3408" i="8"/>
  <c r="J3409" i="8"/>
  <c r="J3410" i="8"/>
  <c r="J3411" i="8"/>
  <c r="J3412" i="8"/>
  <c r="J3413" i="8"/>
  <c r="J3414" i="8"/>
  <c r="J3415" i="8"/>
  <c r="J3416" i="8"/>
  <c r="J3417" i="8"/>
  <c r="J3418" i="8"/>
  <c r="J3419" i="8"/>
  <c r="J3420" i="8"/>
  <c r="J3421" i="8"/>
  <c r="J3422" i="8"/>
  <c r="J3423" i="8"/>
  <c r="J3424" i="8"/>
  <c r="J3425" i="8"/>
  <c r="J3426" i="8"/>
  <c r="J3427" i="8"/>
  <c r="J3428" i="8"/>
  <c r="J3429" i="8"/>
  <c r="J3430" i="8"/>
  <c r="J3431" i="8"/>
  <c r="J3432" i="8"/>
  <c r="J3433" i="8"/>
  <c r="J3434" i="8"/>
  <c r="J3435" i="8"/>
  <c r="J3436" i="8"/>
  <c r="J3437" i="8"/>
  <c r="J3438" i="8"/>
  <c r="J3439" i="8"/>
  <c r="J3440" i="8"/>
  <c r="J3441" i="8"/>
  <c r="J3442" i="8"/>
  <c r="J3443" i="8"/>
  <c r="J3444" i="8"/>
  <c r="J3445" i="8"/>
  <c r="J3446" i="8"/>
  <c r="J3447" i="8"/>
  <c r="J3448" i="8"/>
  <c r="J3449" i="8"/>
  <c r="J3450" i="8"/>
  <c r="J3451" i="8"/>
  <c r="J3452" i="8"/>
  <c r="J3453" i="8"/>
  <c r="J3454" i="8"/>
  <c r="J3455" i="8"/>
  <c r="J3456" i="8"/>
  <c r="J3457" i="8"/>
  <c r="J3458" i="8"/>
  <c r="J3459" i="8"/>
  <c r="J3460" i="8"/>
  <c r="J3461" i="8"/>
  <c r="J3462" i="8"/>
  <c r="J3463" i="8"/>
  <c r="J3464" i="8"/>
  <c r="J3465" i="8"/>
  <c r="J3466" i="8"/>
  <c r="J3467" i="8"/>
  <c r="J3468" i="8"/>
  <c r="J3469" i="8"/>
  <c r="J3470" i="8"/>
  <c r="J3471" i="8"/>
  <c r="J3472" i="8"/>
  <c r="J3473" i="8"/>
  <c r="J3474" i="8"/>
  <c r="J3475" i="8"/>
  <c r="J3476" i="8"/>
  <c r="J3477" i="8"/>
  <c r="J3478" i="8"/>
  <c r="J3479" i="8"/>
  <c r="J3480" i="8"/>
  <c r="J3481" i="8"/>
  <c r="J3482" i="8"/>
  <c r="J3483" i="8"/>
  <c r="J3484" i="8"/>
  <c r="J3485" i="8"/>
  <c r="J3486" i="8"/>
  <c r="J3487" i="8"/>
  <c r="J3488" i="8"/>
  <c r="J3489" i="8"/>
  <c r="J3490" i="8"/>
  <c r="J3491" i="8"/>
  <c r="J3492" i="8"/>
  <c r="J3493" i="8"/>
  <c r="J3494" i="8"/>
  <c r="J3495" i="8"/>
  <c r="J3496" i="8"/>
  <c r="J3497" i="8"/>
  <c r="J3498" i="8"/>
  <c r="J3499" i="8"/>
  <c r="J3500" i="8"/>
  <c r="J3501" i="8"/>
  <c r="J3502" i="8"/>
  <c r="J3503" i="8"/>
  <c r="J3504" i="8"/>
  <c r="J3505" i="8"/>
  <c r="J3506" i="8"/>
  <c r="J3507" i="8"/>
  <c r="J3508" i="8"/>
  <c r="J3509" i="8"/>
  <c r="J3510" i="8"/>
  <c r="J3511" i="8"/>
  <c r="J3512" i="8"/>
  <c r="J3513" i="8"/>
  <c r="J3514" i="8"/>
  <c r="J3515" i="8"/>
  <c r="J3516" i="8"/>
  <c r="J3517" i="8"/>
  <c r="J3518" i="8"/>
  <c r="J3519" i="8"/>
  <c r="J3520" i="8"/>
  <c r="J3521" i="8"/>
  <c r="J3522" i="8"/>
  <c r="J3523" i="8"/>
  <c r="J3524" i="8"/>
  <c r="J3525" i="8"/>
  <c r="J3526" i="8"/>
  <c r="J3527" i="8"/>
  <c r="J3528" i="8"/>
  <c r="J3529" i="8"/>
  <c r="J3530" i="8"/>
  <c r="J3531" i="8"/>
  <c r="J3532" i="8"/>
  <c r="J3533" i="8"/>
  <c r="J3534" i="8"/>
  <c r="J3535" i="8"/>
  <c r="J3536" i="8"/>
  <c r="J3537" i="8"/>
  <c r="J3538" i="8"/>
  <c r="J3539" i="8"/>
  <c r="J3540" i="8"/>
  <c r="J3541" i="8"/>
  <c r="J3542" i="8"/>
  <c r="J3543" i="8"/>
  <c r="J3544" i="8"/>
  <c r="J3545" i="8"/>
  <c r="J3546" i="8"/>
  <c r="J3547" i="8"/>
  <c r="J3548" i="8"/>
  <c r="J3549" i="8"/>
  <c r="J3550" i="8"/>
  <c r="J3551" i="8"/>
  <c r="J3552" i="8"/>
  <c r="J3553" i="8"/>
  <c r="J3554" i="8"/>
  <c r="J3555" i="8"/>
  <c r="J3556" i="8"/>
  <c r="J3557" i="8"/>
  <c r="J3558" i="8"/>
  <c r="J3559" i="8"/>
  <c r="J3560" i="8"/>
  <c r="J3561" i="8"/>
  <c r="J3562" i="8"/>
  <c r="J3563" i="8"/>
  <c r="J3564" i="8"/>
  <c r="J3565" i="8"/>
  <c r="J3566" i="8"/>
  <c r="J3567" i="8"/>
  <c r="J3568" i="8"/>
  <c r="J3569" i="8"/>
  <c r="J3570" i="8"/>
  <c r="J3571" i="8"/>
  <c r="J3572" i="8"/>
  <c r="J3573" i="8"/>
  <c r="J3574" i="8"/>
  <c r="J3575" i="8"/>
  <c r="J3576" i="8"/>
  <c r="J3577" i="8"/>
  <c r="J3578" i="8"/>
  <c r="J3579" i="8"/>
  <c r="J3580" i="8"/>
  <c r="J3581" i="8"/>
  <c r="J3582" i="8"/>
  <c r="J3583" i="8"/>
  <c r="J3584" i="8"/>
  <c r="J3585" i="8"/>
  <c r="J3586" i="8"/>
  <c r="J3587" i="8"/>
  <c r="J3588" i="8"/>
  <c r="J3589" i="8"/>
  <c r="J3590" i="8"/>
  <c r="J3591" i="8"/>
  <c r="J3592" i="8"/>
  <c r="J3593" i="8"/>
  <c r="J3594" i="8"/>
  <c r="J3595" i="8"/>
  <c r="J3596" i="8"/>
  <c r="J3597" i="8"/>
  <c r="J3598" i="8"/>
  <c r="J3599" i="8"/>
  <c r="J3600" i="8"/>
  <c r="J3601" i="8"/>
  <c r="J3602" i="8"/>
  <c r="J3603" i="8"/>
  <c r="J3604" i="8"/>
  <c r="J3605" i="8"/>
  <c r="J3606" i="8"/>
  <c r="J3607" i="8"/>
  <c r="J3608" i="8"/>
  <c r="J3609" i="8"/>
  <c r="J3610" i="8"/>
  <c r="J3611" i="8"/>
  <c r="J3612" i="8"/>
  <c r="J3613" i="8"/>
  <c r="J3614" i="8"/>
  <c r="J3615" i="8"/>
  <c r="J3616" i="8"/>
  <c r="J3617" i="8"/>
  <c r="J3618" i="8"/>
  <c r="J3619" i="8"/>
  <c r="J3620" i="8"/>
  <c r="J3621" i="8"/>
  <c r="J3622" i="8"/>
  <c r="J3623" i="8"/>
  <c r="J3624" i="8"/>
  <c r="J3625" i="8"/>
  <c r="J3626" i="8"/>
  <c r="J3627" i="8"/>
  <c r="J3628" i="8"/>
  <c r="J3629" i="8"/>
  <c r="J3630" i="8"/>
  <c r="J3631" i="8"/>
  <c r="J3632" i="8"/>
  <c r="J3633" i="8"/>
  <c r="J3634" i="8"/>
  <c r="J3635" i="8"/>
  <c r="J3636" i="8"/>
  <c r="J3637" i="8"/>
  <c r="J3638" i="8"/>
  <c r="J3639" i="8"/>
  <c r="J3640" i="8"/>
  <c r="J3641" i="8"/>
  <c r="J3642" i="8"/>
  <c r="J3643" i="8"/>
  <c r="J3644" i="8"/>
  <c r="J3645" i="8"/>
  <c r="J3646" i="8"/>
  <c r="J3647" i="8"/>
  <c r="J3648" i="8"/>
  <c r="J3649" i="8"/>
  <c r="J3650" i="8"/>
  <c r="J3651" i="8"/>
  <c r="J3652" i="8"/>
  <c r="J3653" i="8"/>
  <c r="J3654" i="8"/>
  <c r="J3655" i="8"/>
  <c r="J3656" i="8"/>
  <c r="J3657" i="8"/>
  <c r="J3658" i="8"/>
  <c r="J3659" i="8"/>
  <c r="J3660" i="8"/>
  <c r="J3661" i="8"/>
  <c r="J3662" i="8"/>
  <c r="J3663" i="8"/>
  <c r="J3664" i="8"/>
  <c r="J3665" i="8"/>
  <c r="J3666" i="8"/>
  <c r="J3667" i="8"/>
  <c r="J3668" i="8"/>
  <c r="J3669" i="8"/>
  <c r="J3670" i="8"/>
  <c r="J3671" i="8"/>
  <c r="J3672" i="8"/>
  <c r="J3673" i="8"/>
  <c r="J3674" i="8"/>
  <c r="J3675" i="8"/>
  <c r="J3676" i="8"/>
  <c r="J3677" i="8"/>
  <c r="J3678" i="8"/>
  <c r="J3679" i="8"/>
  <c r="J3680" i="8"/>
  <c r="J3681" i="8"/>
  <c r="J3682" i="8"/>
  <c r="J3683" i="8"/>
  <c r="J3684" i="8"/>
  <c r="J3685" i="8"/>
  <c r="J3686" i="8"/>
  <c r="J3687" i="8"/>
  <c r="J3688" i="8"/>
  <c r="J3689" i="8"/>
  <c r="J3690" i="8"/>
  <c r="J3691" i="8"/>
  <c r="J3692" i="8"/>
  <c r="J3693" i="8"/>
  <c r="J3694" i="8"/>
  <c r="J3695" i="8"/>
  <c r="J3696" i="8"/>
  <c r="J3697" i="8"/>
  <c r="J3698" i="8"/>
  <c r="J3699" i="8"/>
  <c r="J3700" i="8"/>
  <c r="J3701" i="8"/>
  <c r="J3702" i="8"/>
  <c r="J3703" i="8"/>
  <c r="J3704" i="8"/>
  <c r="J3705" i="8"/>
  <c r="J3706" i="8"/>
  <c r="J3707" i="8"/>
  <c r="J3708" i="8"/>
  <c r="J3709" i="8"/>
  <c r="J3710" i="8"/>
  <c r="J3711" i="8"/>
  <c r="J3712" i="8"/>
  <c r="J3713" i="8"/>
  <c r="J3714" i="8"/>
  <c r="J3715" i="8"/>
  <c r="J3716" i="8"/>
  <c r="J3717" i="8"/>
  <c r="J3718" i="8"/>
  <c r="J3719" i="8"/>
  <c r="J3720" i="8"/>
  <c r="J3721" i="8"/>
  <c r="J3722" i="8"/>
  <c r="J3723" i="8"/>
  <c r="J3724" i="8"/>
  <c r="J3725" i="8"/>
  <c r="J3726" i="8"/>
  <c r="J3727" i="8"/>
  <c r="J3728" i="8"/>
  <c r="J3729" i="8"/>
  <c r="J3730" i="8"/>
  <c r="J3731" i="8"/>
  <c r="J3732" i="8"/>
  <c r="J3733" i="8"/>
  <c r="J3734" i="8"/>
  <c r="J3735" i="8"/>
  <c r="J3736" i="8"/>
  <c r="J3737" i="8"/>
  <c r="J3738" i="8"/>
  <c r="J3739" i="8"/>
  <c r="J3740" i="8"/>
  <c r="J3741" i="8"/>
  <c r="J3742" i="8"/>
  <c r="J3743" i="8"/>
  <c r="J3744" i="8"/>
  <c r="J3745" i="8"/>
  <c r="J3746" i="8"/>
  <c r="J3747" i="8"/>
  <c r="J3748" i="8"/>
  <c r="J3749" i="8"/>
  <c r="J3750" i="8"/>
  <c r="J3751" i="8"/>
  <c r="J3752" i="8"/>
  <c r="J3753" i="8"/>
  <c r="J3754" i="8"/>
  <c r="J3755" i="8"/>
  <c r="J3756" i="8"/>
  <c r="J3757" i="8"/>
  <c r="J3758" i="8"/>
  <c r="J3759" i="8"/>
  <c r="J3760" i="8"/>
  <c r="J3761" i="8"/>
  <c r="J3762" i="8"/>
  <c r="J3763" i="8"/>
  <c r="J3764" i="8"/>
  <c r="J3765" i="8"/>
  <c r="J3766" i="8"/>
  <c r="J3767" i="8"/>
  <c r="J3768" i="8"/>
  <c r="J3769" i="8"/>
  <c r="J3770" i="8"/>
  <c r="J3771" i="8"/>
  <c r="J3772" i="8"/>
  <c r="J3773" i="8"/>
  <c r="J3774" i="8"/>
  <c r="J3775" i="8"/>
  <c r="J3776" i="8"/>
  <c r="J3777" i="8"/>
  <c r="J3778" i="8"/>
  <c r="J3779" i="8"/>
  <c r="J3780" i="8"/>
  <c r="J3781" i="8"/>
  <c r="J3782" i="8"/>
  <c r="J3783" i="8"/>
  <c r="J3784" i="8"/>
  <c r="J3785" i="8"/>
  <c r="J3786" i="8"/>
  <c r="J3787" i="8"/>
  <c r="J3788" i="8"/>
  <c r="J3789" i="8"/>
  <c r="J3790" i="8"/>
  <c r="J3791" i="8"/>
  <c r="J3792" i="8"/>
  <c r="J3793" i="8"/>
  <c r="J3794" i="8"/>
  <c r="J3795" i="8"/>
  <c r="J3796" i="8"/>
  <c r="J3797" i="8"/>
  <c r="J3798" i="8"/>
  <c r="J3799" i="8"/>
  <c r="J3800" i="8"/>
  <c r="J3801" i="8"/>
  <c r="J3802" i="8"/>
  <c r="J3803" i="8"/>
  <c r="J3804" i="8"/>
  <c r="J3805" i="8"/>
  <c r="J3806" i="8"/>
  <c r="J3807" i="8"/>
  <c r="J3808" i="8"/>
  <c r="J3809" i="8"/>
  <c r="J3810" i="8"/>
  <c r="J3811" i="8"/>
  <c r="J3812" i="8"/>
  <c r="J3813" i="8"/>
  <c r="J3814" i="8"/>
  <c r="J3815" i="8"/>
  <c r="J3816" i="8"/>
  <c r="J3817" i="8"/>
  <c r="J3818" i="8"/>
  <c r="J3819" i="8"/>
  <c r="J3820" i="8"/>
  <c r="J3821" i="8"/>
  <c r="J3822" i="8"/>
  <c r="J3823" i="8"/>
  <c r="J3824" i="8"/>
  <c r="J3825" i="8"/>
  <c r="J3826" i="8"/>
  <c r="J3827" i="8"/>
  <c r="J3828" i="8"/>
  <c r="J3829" i="8"/>
  <c r="J3830" i="8"/>
  <c r="J3831" i="8"/>
  <c r="J3832" i="8"/>
  <c r="J3833" i="8"/>
  <c r="J3834" i="8"/>
  <c r="J3835" i="8"/>
  <c r="J3836" i="8"/>
  <c r="J3837" i="8"/>
  <c r="J3838" i="8"/>
  <c r="J3839" i="8"/>
  <c r="J3840" i="8"/>
  <c r="J3841" i="8"/>
  <c r="J3842" i="8"/>
  <c r="J3843" i="8"/>
  <c r="J3844" i="8"/>
  <c r="J3845" i="8"/>
  <c r="J3846" i="8"/>
  <c r="J3847" i="8"/>
  <c r="J3848" i="8"/>
  <c r="J3849" i="8"/>
  <c r="J3850" i="8"/>
  <c r="J3851" i="8"/>
  <c r="J3852" i="8"/>
  <c r="J3853" i="8"/>
  <c r="J3854" i="8"/>
  <c r="J3855" i="8"/>
  <c r="J3856" i="8"/>
  <c r="J3857" i="8"/>
  <c r="J3858" i="8"/>
  <c r="J3859" i="8"/>
  <c r="J3860" i="8"/>
  <c r="J3861" i="8"/>
  <c r="J3862" i="8"/>
  <c r="J3863" i="8"/>
  <c r="J3864" i="8"/>
  <c r="J3865" i="8"/>
  <c r="J3866" i="8"/>
  <c r="J3867" i="8"/>
  <c r="J3868" i="8"/>
  <c r="J3869" i="8"/>
  <c r="J3870" i="8"/>
  <c r="J3871" i="8"/>
  <c r="J3872" i="8"/>
  <c r="J3873" i="8"/>
  <c r="J3874" i="8"/>
  <c r="J3875" i="8"/>
  <c r="J3876" i="8"/>
  <c r="J3877" i="8"/>
  <c r="J3878" i="8"/>
  <c r="J3879" i="8"/>
  <c r="J3880" i="8"/>
  <c r="J3881" i="8"/>
  <c r="J3882" i="8"/>
  <c r="J3883" i="8"/>
  <c r="J3884" i="8"/>
  <c r="J3885" i="8"/>
  <c r="J3886" i="8"/>
  <c r="J3887" i="8"/>
  <c r="J3888" i="8"/>
  <c r="J3889" i="8"/>
  <c r="J3890" i="8"/>
  <c r="J3891" i="8"/>
  <c r="J3892" i="8"/>
  <c r="J3893" i="8"/>
  <c r="J3894" i="8"/>
  <c r="J3895" i="8"/>
  <c r="J3896" i="8"/>
  <c r="J3897" i="8"/>
  <c r="J3898" i="8"/>
  <c r="J3899" i="8"/>
  <c r="J3900" i="8"/>
  <c r="J3901" i="8"/>
  <c r="J3902" i="8"/>
  <c r="J3903" i="8"/>
  <c r="J3904" i="8"/>
  <c r="J3905" i="8"/>
  <c r="J3906" i="8"/>
  <c r="J3907" i="8"/>
  <c r="J3908" i="8"/>
  <c r="J3909" i="8"/>
  <c r="J3910" i="8"/>
  <c r="J3911" i="8"/>
  <c r="J3912" i="8"/>
  <c r="J3913" i="8"/>
  <c r="J3914" i="8"/>
  <c r="J3915" i="8"/>
  <c r="J3916" i="8"/>
  <c r="J3917" i="8"/>
  <c r="J3918" i="8"/>
  <c r="J3919" i="8"/>
  <c r="J3920" i="8"/>
  <c r="J3921" i="8"/>
  <c r="J3922" i="8"/>
  <c r="J3923" i="8"/>
  <c r="J3924" i="8"/>
  <c r="J3925" i="8"/>
  <c r="J3926" i="8"/>
  <c r="J3927" i="8"/>
  <c r="J3928" i="8"/>
  <c r="J3929" i="8"/>
  <c r="J3930" i="8"/>
  <c r="J3931" i="8"/>
  <c r="J3932" i="8"/>
  <c r="J3933" i="8"/>
  <c r="J3934" i="8"/>
  <c r="J3935" i="8"/>
  <c r="J3936" i="8"/>
  <c r="J3937" i="8"/>
  <c r="J3938" i="8"/>
  <c r="J3939" i="8"/>
  <c r="J3940" i="8"/>
  <c r="J3941" i="8"/>
  <c r="J3942" i="8"/>
  <c r="J3943" i="8"/>
  <c r="J3944" i="8"/>
  <c r="J3945" i="8"/>
  <c r="J3946" i="8"/>
  <c r="J3947" i="8"/>
  <c r="J3948" i="8"/>
  <c r="J3949" i="8"/>
  <c r="J3950" i="8"/>
  <c r="J3951" i="8"/>
  <c r="J3952" i="8"/>
  <c r="J3953" i="8"/>
  <c r="J3954" i="8"/>
  <c r="J3955" i="8"/>
  <c r="J3956" i="8"/>
  <c r="J3957" i="8"/>
  <c r="J3958" i="8"/>
  <c r="J3959" i="8"/>
  <c r="J3960" i="8"/>
  <c r="J3961" i="8"/>
  <c r="J3962" i="8"/>
  <c r="J3963" i="8"/>
  <c r="J3964" i="8"/>
  <c r="J3965" i="8"/>
  <c r="J3966" i="8"/>
  <c r="J3967" i="8"/>
  <c r="J3968" i="8"/>
  <c r="J3969" i="8"/>
  <c r="J3970" i="8"/>
  <c r="J3971" i="8"/>
  <c r="J3972" i="8"/>
  <c r="J3973" i="8"/>
  <c r="J3974" i="8"/>
  <c r="J3975" i="8"/>
  <c r="J3976" i="8"/>
  <c r="J3977" i="8"/>
  <c r="J3978" i="8"/>
  <c r="J3979" i="8"/>
  <c r="J3980" i="8"/>
  <c r="J3981" i="8"/>
  <c r="J3982" i="8"/>
  <c r="J3983" i="8"/>
  <c r="J3984" i="8"/>
  <c r="J3985" i="8"/>
  <c r="J3986" i="8"/>
  <c r="J3987" i="8"/>
  <c r="J3988" i="8"/>
  <c r="J3989" i="8"/>
  <c r="J3990" i="8"/>
  <c r="J3991" i="8"/>
  <c r="J3992" i="8"/>
  <c r="J3993" i="8"/>
  <c r="J3994" i="8"/>
  <c r="J3995" i="8"/>
  <c r="J3996" i="8"/>
  <c r="J3997" i="8"/>
  <c r="J3998" i="8"/>
  <c r="J3999" i="8"/>
  <c r="J4000" i="8"/>
  <c r="J4001" i="8"/>
  <c r="J4002" i="8"/>
  <c r="J4003" i="8"/>
  <c r="J4004" i="8"/>
  <c r="J4005" i="8"/>
  <c r="J4006" i="8"/>
  <c r="J4007" i="8"/>
  <c r="J4008" i="8"/>
  <c r="J4009" i="8"/>
  <c r="J4010" i="8"/>
  <c r="J4011" i="8"/>
  <c r="J4012" i="8"/>
  <c r="J4013" i="8"/>
  <c r="J4014" i="8"/>
  <c r="J4015" i="8"/>
  <c r="J4016" i="8"/>
  <c r="J4017" i="8"/>
  <c r="J4018" i="8"/>
  <c r="J4019" i="8"/>
  <c r="J4020" i="8"/>
  <c r="J4021" i="8"/>
  <c r="J4022" i="8"/>
  <c r="J4023" i="8"/>
  <c r="J4024" i="8"/>
  <c r="J4025" i="8"/>
  <c r="J4026" i="8"/>
  <c r="J4027" i="8"/>
  <c r="J4028" i="8"/>
  <c r="J4029" i="8"/>
  <c r="J4030" i="8"/>
  <c r="J4031" i="8"/>
  <c r="J4032" i="8"/>
  <c r="J4033" i="8"/>
  <c r="J4034" i="8"/>
  <c r="J4035" i="8"/>
  <c r="J4036" i="8"/>
  <c r="J4037" i="8"/>
  <c r="J4038" i="8"/>
  <c r="J4039" i="8"/>
  <c r="J4040" i="8"/>
  <c r="J4041" i="8"/>
  <c r="J4042" i="8"/>
  <c r="J4043" i="8"/>
  <c r="J4044" i="8"/>
  <c r="J4045" i="8"/>
  <c r="J4046" i="8"/>
  <c r="J4047" i="8"/>
  <c r="J4048" i="8"/>
  <c r="J4049" i="8"/>
  <c r="J4050" i="8"/>
  <c r="J4051" i="8"/>
  <c r="J4052" i="8"/>
  <c r="J4053" i="8"/>
  <c r="J4054" i="8"/>
  <c r="J4055" i="8"/>
  <c r="J4056" i="8"/>
  <c r="J4057" i="8"/>
  <c r="J4058" i="8"/>
  <c r="J4059" i="8"/>
  <c r="J4060" i="8"/>
  <c r="J4061" i="8"/>
  <c r="J4062" i="8"/>
  <c r="J4063" i="8"/>
  <c r="J4064" i="8"/>
  <c r="J4065" i="8"/>
  <c r="J4066" i="8"/>
  <c r="J4067" i="8"/>
  <c r="J4068" i="8"/>
  <c r="J4069" i="8"/>
  <c r="J4070" i="8"/>
  <c r="J4071" i="8"/>
  <c r="J4072" i="8"/>
  <c r="J4073" i="8"/>
  <c r="J4074" i="8"/>
  <c r="J4075" i="8"/>
  <c r="J4076" i="8"/>
  <c r="J4077" i="8"/>
  <c r="J4078" i="8"/>
  <c r="J4079" i="8"/>
  <c r="J4080" i="8"/>
  <c r="J4081" i="8"/>
  <c r="J4082" i="8"/>
  <c r="J4083" i="8"/>
  <c r="J4084" i="8"/>
  <c r="J4085" i="8"/>
  <c r="J4086" i="8"/>
  <c r="J4087" i="8"/>
  <c r="J4088" i="8"/>
  <c r="J4089" i="8"/>
  <c r="J4090" i="8"/>
  <c r="J4091" i="8"/>
  <c r="J4092" i="8"/>
  <c r="J4093" i="8"/>
  <c r="J4094" i="8"/>
  <c r="J4095" i="8"/>
  <c r="J4096" i="8"/>
  <c r="J4097" i="8"/>
  <c r="J4098" i="8"/>
  <c r="J4099" i="8"/>
  <c r="J4100" i="8"/>
  <c r="J4101" i="8"/>
  <c r="J4102" i="8"/>
  <c r="J4103" i="8"/>
  <c r="J4104" i="8"/>
  <c r="J4105" i="8"/>
  <c r="J4106" i="8"/>
  <c r="J4107" i="8"/>
  <c r="J4108" i="8"/>
  <c r="J4109" i="8"/>
  <c r="J4110" i="8"/>
  <c r="J4111" i="8"/>
  <c r="J4112" i="8"/>
  <c r="J4113" i="8"/>
  <c r="J4114" i="8"/>
  <c r="J4115" i="8"/>
  <c r="J4116" i="8"/>
  <c r="J4117" i="8"/>
  <c r="J4118" i="8"/>
  <c r="J4119" i="8"/>
  <c r="J4120" i="8"/>
  <c r="J4121" i="8"/>
  <c r="J4122" i="8"/>
  <c r="J4123" i="8"/>
  <c r="J4124" i="8"/>
  <c r="J4125" i="8"/>
  <c r="J4126" i="8"/>
  <c r="J4127" i="8"/>
  <c r="J4128" i="8"/>
  <c r="J4129" i="8"/>
  <c r="J4130" i="8"/>
  <c r="J4131" i="8"/>
  <c r="J4132" i="8"/>
  <c r="J4133" i="8"/>
  <c r="J4134" i="8"/>
  <c r="J4135" i="8"/>
  <c r="J4136" i="8"/>
  <c r="J4137" i="8"/>
  <c r="J4138" i="8"/>
  <c r="J4139" i="8"/>
  <c r="J4140" i="8"/>
  <c r="J4141" i="8"/>
  <c r="J4142" i="8"/>
  <c r="J4143" i="8"/>
  <c r="J4144" i="8"/>
  <c r="J4145" i="8"/>
  <c r="J4146" i="8"/>
  <c r="J4147" i="8"/>
  <c r="J4148" i="8"/>
  <c r="J4149" i="8"/>
  <c r="J4150" i="8"/>
  <c r="J4151" i="8"/>
  <c r="J4152" i="8"/>
  <c r="J4153" i="8"/>
  <c r="J4154" i="8"/>
  <c r="J4155" i="8"/>
  <c r="J4156" i="8"/>
  <c r="J4157" i="8"/>
  <c r="J4158" i="8"/>
  <c r="J4159" i="8"/>
  <c r="J4160" i="8"/>
  <c r="J4161" i="8"/>
  <c r="J4162" i="8"/>
  <c r="J4163" i="8"/>
  <c r="J4164" i="8"/>
  <c r="J4165" i="8"/>
  <c r="J4166" i="8"/>
  <c r="J4167" i="8"/>
  <c r="J4168" i="8"/>
  <c r="J4169" i="8"/>
  <c r="J4170" i="8"/>
  <c r="J4171" i="8"/>
  <c r="J4172" i="8"/>
  <c r="J4173" i="8"/>
  <c r="J4174" i="8"/>
  <c r="J4175" i="8"/>
  <c r="J4176" i="8"/>
  <c r="J4177" i="8"/>
  <c r="J4178" i="8"/>
  <c r="J4179" i="8"/>
  <c r="J4180" i="8"/>
  <c r="J4181" i="8"/>
  <c r="J4182" i="8"/>
  <c r="J4183" i="8"/>
  <c r="J4184" i="8"/>
  <c r="J4185" i="8"/>
  <c r="J4186" i="8"/>
  <c r="J4187" i="8"/>
  <c r="J4188" i="8"/>
  <c r="J4189" i="8"/>
  <c r="J4190" i="8"/>
  <c r="J4191" i="8"/>
  <c r="J4192" i="8"/>
  <c r="J4193" i="8"/>
  <c r="J4194" i="8"/>
  <c r="J4195" i="8"/>
  <c r="J4196" i="8"/>
  <c r="J4197" i="8"/>
  <c r="J4198" i="8"/>
  <c r="J4199" i="8"/>
  <c r="J4200" i="8"/>
  <c r="J4201" i="8"/>
  <c r="J4202" i="8"/>
  <c r="J4203" i="8"/>
  <c r="J4204" i="8"/>
  <c r="J4205" i="8"/>
  <c r="J4206" i="8"/>
  <c r="J4207" i="8"/>
  <c r="J4208" i="8"/>
  <c r="J4209" i="8"/>
  <c r="J4210" i="8"/>
  <c r="J4211" i="8"/>
  <c r="J4212" i="8"/>
  <c r="J4213" i="8"/>
  <c r="J4214" i="8"/>
  <c r="J4215" i="8"/>
  <c r="J4216" i="8"/>
  <c r="J4217" i="8"/>
  <c r="J4218" i="8"/>
  <c r="J4219" i="8"/>
  <c r="J4220" i="8"/>
  <c r="J4221" i="8"/>
  <c r="J4222" i="8"/>
  <c r="J4223" i="8"/>
  <c r="J4224" i="8"/>
  <c r="J4225" i="8"/>
  <c r="J4226" i="8"/>
  <c r="J4227" i="8"/>
  <c r="J4228" i="8"/>
  <c r="J4229" i="8"/>
  <c r="J4230" i="8"/>
  <c r="J4231" i="8"/>
  <c r="J4232" i="8"/>
  <c r="J4233" i="8"/>
  <c r="J4234" i="8"/>
  <c r="J4235" i="8"/>
  <c r="J4236" i="8"/>
  <c r="J4237" i="8"/>
  <c r="J4238" i="8"/>
  <c r="J4239" i="8"/>
  <c r="J4240" i="8"/>
  <c r="J4241" i="8"/>
  <c r="J4242" i="8"/>
  <c r="J4243" i="8"/>
  <c r="J4244" i="8"/>
  <c r="J4245" i="8"/>
  <c r="J4246" i="8"/>
  <c r="J4247" i="8"/>
  <c r="J4248" i="8"/>
  <c r="J4249" i="8"/>
  <c r="J4250" i="8"/>
  <c r="J4251" i="8"/>
  <c r="J4252" i="8"/>
  <c r="J4253" i="8"/>
  <c r="J4254" i="8"/>
  <c r="J4255" i="8"/>
  <c r="J4256" i="8"/>
  <c r="J4257" i="8"/>
  <c r="J4258" i="8"/>
  <c r="J4259" i="8"/>
  <c r="J4260" i="8"/>
  <c r="J4261" i="8"/>
  <c r="J4262" i="8"/>
  <c r="J4263" i="8"/>
  <c r="J4264" i="8"/>
  <c r="J4265" i="8"/>
  <c r="J4266" i="8"/>
  <c r="J4267" i="8"/>
  <c r="J4268" i="8"/>
  <c r="J4269" i="8"/>
  <c r="J4270" i="8"/>
  <c r="J4271" i="8"/>
  <c r="J4272" i="8"/>
  <c r="J4273" i="8"/>
  <c r="J4274" i="8"/>
  <c r="J4275" i="8"/>
  <c r="J4276" i="8"/>
  <c r="J4277" i="8"/>
  <c r="J4278" i="8"/>
  <c r="J4279" i="8"/>
  <c r="J4280" i="8"/>
  <c r="J4281" i="8"/>
  <c r="J4282" i="8"/>
  <c r="J4283" i="8"/>
  <c r="J4284" i="8"/>
  <c r="J4285" i="8"/>
  <c r="J4286" i="8"/>
  <c r="J4287" i="8"/>
  <c r="J4288" i="8"/>
  <c r="J4289" i="8"/>
  <c r="J4290" i="8"/>
  <c r="J4291" i="8"/>
  <c r="J4292" i="8"/>
  <c r="J4293" i="8"/>
  <c r="J4294" i="8"/>
  <c r="J4295" i="8"/>
  <c r="J4296" i="8"/>
  <c r="J4297" i="8"/>
  <c r="J4298" i="8"/>
  <c r="J4299" i="8"/>
  <c r="J4300" i="8"/>
  <c r="J4301" i="8"/>
  <c r="J4302" i="8"/>
  <c r="J4303" i="8"/>
  <c r="J4304" i="8"/>
  <c r="J4305" i="8"/>
  <c r="J4306" i="8"/>
  <c r="J4307" i="8"/>
  <c r="J4308" i="8"/>
  <c r="J4309" i="8"/>
  <c r="J4310" i="8"/>
  <c r="J4311" i="8"/>
  <c r="J4312" i="8"/>
  <c r="J4313" i="8"/>
  <c r="J4314" i="8"/>
  <c r="J4315" i="8"/>
  <c r="J4316" i="8"/>
  <c r="J4317" i="8"/>
  <c r="J4318" i="8"/>
  <c r="J4319" i="8"/>
  <c r="J4320" i="8"/>
  <c r="J4321" i="8"/>
  <c r="J4322" i="8"/>
  <c r="J4323" i="8"/>
  <c r="J4324" i="8"/>
  <c r="J4325" i="8"/>
  <c r="J4326" i="8"/>
  <c r="J4327" i="8"/>
  <c r="J4328" i="8"/>
  <c r="J4329" i="8"/>
  <c r="J4330" i="8"/>
  <c r="J4331" i="8"/>
  <c r="J4332" i="8"/>
  <c r="J4333" i="8"/>
  <c r="J4334" i="8"/>
  <c r="J4335" i="8"/>
  <c r="J4336" i="8"/>
  <c r="J4337" i="8"/>
  <c r="J4338" i="8"/>
  <c r="J4339" i="8"/>
  <c r="J4340" i="8"/>
  <c r="J4341" i="8"/>
  <c r="J4342" i="8"/>
  <c r="J4343" i="8"/>
  <c r="J4344" i="8"/>
  <c r="J4345" i="8"/>
  <c r="J4346" i="8"/>
  <c r="J4347" i="8"/>
  <c r="J4348" i="8"/>
  <c r="J4349" i="8"/>
  <c r="J4350" i="8"/>
  <c r="J4351" i="8"/>
  <c r="J4352" i="8"/>
  <c r="J4353" i="8"/>
  <c r="J4354" i="8"/>
  <c r="J4355" i="8"/>
  <c r="J4356" i="8"/>
  <c r="J4357" i="8"/>
  <c r="J4358" i="8"/>
  <c r="J4359" i="8"/>
  <c r="J4360" i="8"/>
  <c r="J4361" i="8"/>
  <c r="J4362" i="8"/>
  <c r="J4363" i="8"/>
  <c r="J4364" i="8"/>
  <c r="J4365" i="8"/>
  <c r="J4366" i="8"/>
  <c r="J4367" i="8"/>
  <c r="J4368" i="8"/>
  <c r="J4369" i="8"/>
  <c r="J4370" i="8"/>
  <c r="J4371" i="8"/>
  <c r="J4372" i="8"/>
  <c r="J4373" i="8"/>
  <c r="J4374" i="8"/>
  <c r="J4375" i="8"/>
  <c r="J4376" i="8"/>
  <c r="J4377" i="8"/>
  <c r="J4378" i="8"/>
  <c r="J4379" i="8"/>
  <c r="J4380" i="8"/>
  <c r="J4381" i="8"/>
  <c r="J4382" i="8"/>
  <c r="J4383" i="8"/>
  <c r="J4384" i="8"/>
  <c r="J4385" i="8"/>
  <c r="J4386" i="8"/>
  <c r="J4387" i="8"/>
  <c r="J4388" i="8"/>
  <c r="J4389" i="8"/>
  <c r="J4390" i="8"/>
  <c r="J4391" i="8"/>
  <c r="J4392" i="8"/>
  <c r="J4393" i="8"/>
  <c r="J4394" i="8"/>
  <c r="J4395" i="8"/>
  <c r="J4396" i="8"/>
  <c r="J4397" i="8"/>
  <c r="J4398" i="8"/>
  <c r="J4399" i="8"/>
  <c r="J4400" i="8"/>
  <c r="J4401" i="8"/>
  <c r="J4402" i="8"/>
  <c r="J4403" i="8"/>
  <c r="J4404" i="8"/>
  <c r="J4405" i="8"/>
  <c r="J4406" i="8"/>
  <c r="J4407" i="8"/>
  <c r="J4408" i="8"/>
  <c r="J4409" i="8"/>
  <c r="J4410" i="8"/>
  <c r="J4411" i="8"/>
  <c r="J4412" i="8"/>
  <c r="J4413" i="8"/>
  <c r="J4414" i="8"/>
  <c r="J4415" i="8"/>
  <c r="J4416" i="8"/>
  <c r="J4417" i="8"/>
  <c r="J4418" i="8"/>
  <c r="J4419" i="8"/>
  <c r="J4420" i="8"/>
  <c r="J4421" i="8"/>
  <c r="J4422" i="8"/>
  <c r="J4423" i="8"/>
  <c r="J4424" i="8"/>
  <c r="J4425" i="8"/>
  <c r="J4426" i="8"/>
  <c r="J4427" i="8"/>
  <c r="J4428" i="8"/>
  <c r="J4429" i="8"/>
  <c r="J4430" i="8"/>
  <c r="J4431" i="8"/>
  <c r="J4432" i="8"/>
  <c r="J4433" i="8"/>
  <c r="J4434" i="8"/>
  <c r="J4435" i="8"/>
  <c r="J4436" i="8"/>
  <c r="J4437" i="8"/>
  <c r="J4438" i="8"/>
  <c r="J4439" i="8"/>
  <c r="J4440" i="8"/>
  <c r="J4441" i="8"/>
  <c r="J4442" i="8"/>
  <c r="J4443" i="8"/>
  <c r="J4444" i="8"/>
  <c r="J4445" i="8"/>
  <c r="J4446" i="8"/>
  <c r="J4447" i="8"/>
  <c r="J4448" i="8"/>
  <c r="J4449" i="8"/>
  <c r="J4450" i="8"/>
  <c r="J4451" i="8"/>
  <c r="J4452" i="8"/>
  <c r="J4453" i="8"/>
  <c r="J4454" i="8"/>
  <c r="J4455" i="8"/>
  <c r="J4456" i="8"/>
  <c r="J4457" i="8"/>
  <c r="J4458" i="8"/>
  <c r="J4459" i="8"/>
  <c r="J4460" i="8"/>
  <c r="J4461" i="8"/>
  <c r="J4462" i="8"/>
  <c r="J4463" i="8"/>
  <c r="J4464" i="8"/>
  <c r="J4465" i="8"/>
  <c r="J4466" i="8"/>
  <c r="J4467" i="8"/>
  <c r="J4468" i="8"/>
  <c r="J4469" i="8"/>
  <c r="J4470" i="8"/>
  <c r="J4471" i="8"/>
  <c r="J4472" i="8"/>
  <c r="J4473" i="8"/>
  <c r="J4474" i="8"/>
  <c r="J4475" i="8"/>
  <c r="J4476" i="8"/>
  <c r="J4477" i="8"/>
  <c r="J4478" i="8"/>
  <c r="J4479" i="8"/>
  <c r="J4480" i="8"/>
  <c r="J4481" i="8"/>
  <c r="J4482" i="8"/>
  <c r="J4483" i="8"/>
  <c r="J4484" i="8"/>
  <c r="J4485" i="8"/>
  <c r="J4486" i="8"/>
  <c r="J4487" i="8"/>
  <c r="J4488" i="8"/>
  <c r="J4489" i="8"/>
  <c r="J4490" i="8"/>
  <c r="J4491" i="8"/>
  <c r="J4492" i="8"/>
  <c r="J4493" i="8"/>
  <c r="J4494" i="8"/>
  <c r="J4495" i="8"/>
  <c r="J4496" i="8"/>
  <c r="J4497" i="8"/>
  <c r="J4498" i="8"/>
  <c r="J4499" i="8"/>
  <c r="J4500" i="8"/>
  <c r="J4501" i="8"/>
  <c r="J4502" i="8"/>
  <c r="J4503" i="8"/>
  <c r="J4504" i="8"/>
  <c r="J4505" i="8"/>
  <c r="J4506" i="8"/>
  <c r="J4507" i="8"/>
  <c r="J4508" i="8"/>
  <c r="J4509" i="8"/>
  <c r="J4510" i="8"/>
  <c r="J4511" i="8"/>
  <c r="J4512" i="8"/>
  <c r="J4513" i="8"/>
  <c r="J4514" i="8"/>
  <c r="J4515" i="8"/>
  <c r="J4516" i="8"/>
  <c r="J4517" i="8"/>
  <c r="J4518" i="8"/>
  <c r="J4519" i="8"/>
  <c r="J4520" i="8"/>
  <c r="J4521" i="8"/>
  <c r="J4522" i="8"/>
  <c r="J4523" i="8"/>
  <c r="J4524" i="8"/>
  <c r="J4525" i="8"/>
  <c r="J4526" i="8"/>
  <c r="J4527" i="8"/>
  <c r="J4528" i="8"/>
  <c r="J4529" i="8"/>
  <c r="J4530" i="8"/>
  <c r="J4531" i="8"/>
  <c r="J4532" i="8"/>
  <c r="J4533" i="8"/>
  <c r="J4534" i="8"/>
  <c r="J4535" i="8"/>
  <c r="J4536" i="8"/>
  <c r="J4537" i="8"/>
  <c r="J4538" i="8"/>
  <c r="J4539" i="8"/>
  <c r="J4540" i="8"/>
  <c r="J4541" i="8"/>
  <c r="J4542" i="8"/>
  <c r="J4543" i="8"/>
  <c r="J4544" i="8"/>
  <c r="J4545" i="8"/>
  <c r="J4546" i="8"/>
  <c r="J4547" i="8"/>
  <c r="J4548" i="8"/>
  <c r="J4549" i="8"/>
  <c r="J4550" i="8"/>
  <c r="J4551" i="8"/>
  <c r="J4552" i="8"/>
  <c r="J4553" i="8"/>
  <c r="J4554" i="8"/>
  <c r="J4555" i="8"/>
  <c r="J4556" i="8"/>
  <c r="J4557" i="8"/>
  <c r="J4558" i="8"/>
  <c r="J4559" i="8"/>
  <c r="J4560" i="8"/>
  <c r="J4561" i="8"/>
  <c r="J4562" i="8"/>
  <c r="J4563" i="8"/>
  <c r="J4564" i="8"/>
  <c r="J4565" i="8"/>
  <c r="J4566" i="8"/>
  <c r="J4567" i="8"/>
  <c r="J4568" i="8"/>
  <c r="J4569" i="8"/>
  <c r="J4570" i="8"/>
  <c r="J4571" i="8"/>
  <c r="J4572" i="8"/>
  <c r="J4573" i="8"/>
  <c r="J4574" i="8"/>
  <c r="J4575" i="8"/>
  <c r="J4576" i="8"/>
  <c r="J4577" i="8"/>
  <c r="J4578" i="8"/>
  <c r="J4579" i="8"/>
  <c r="J4580" i="8"/>
  <c r="J4581" i="8"/>
  <c r="J4582" i="8"/>
  <c r="J4583" i="8"/>
  <c r="J4584" i="8"/>
  <c r="J4585" i="8"/>
  <c r="J4586" i="8"/>
  <c r="J4587" i="8"/>
  <c r="J4588" i="8"/>
  <c r="J4589" i="8"/>
  <c r="J4590" i="8"/>
  <c r="J4591" i="8"/>
  <c r="J4592" i="8"/>
  <c r="J4593" i="8"/>
  <c r="J4594" i="8"/>
  <c r="J4595" i="8"/>
  <c r="J4596" i="8"/>
  <c r="J4597" i="8"/>
  <c r="J4598" i="8"/>
  <c r="J4599" i="8"/>
  <c r="J4600" i="8"/>
  <c r="J4601" i="8"/>
  <c r="J4602" i="8"/>
  <c r="J4603" i="8"/>
  <c r="J4604" i="8"/>
  <c r="J4605" i="8"/>
  <c r="J4606" i="8"/>
  <c r="J4607" i="8"/>
  <c r="J4608" i="8"/>
  <c r="J4609" i="8"/>
  <c r="J4610" i="8"/>
  <c r="J4611" i="8"/>
  <c r="J4612" i="8"/>
  <c r="J4613" i="8"/>
  <c r="J4614" i="8"/>
  <c r="J4615" i="8"/>
  <c r="J4616" i="8"/>
  <c r="J4617" i="8"/>
  <c r="J4618" i="8"/>
  <c r="J4619" i="8"/>
  <c r="J4620" i="8"/>
  <c r="J4621" i="8"/>
  <c r="J4622" i="8"/>
  <c r="J4623" i="8"/>
  <c r="J4624" i="8"/>
  <c r="J4625" i="8"/>
  <c r="J4626" i="8"/>
  <c r="J4627" i="8"/>
  <c r="J4628" i="8"/>
  <c r="J4629" i="8"/>
  <c r="J4630" i="8"/>
  <c r="J4631" i="8"/>
  <c r="J4632" i="8"/>
  <c r="J4633" i="8"/>
  <c r="J4634" i="8"/>
  <c r="J4635" i="8"/>
  <c r="J4636" i="8"/>
  <c r="J4637" i="8"/>
  <c r="J4638" i="8"/>
  <c r="J4639" i="8"/>
  <c r="J4640" i="8"/>
  <c r="J4641" i="8"/>
  <c r="J4642" i="8"/>
  <c r="J4643" i="8"/>
  <c r="J4644" i="8"/>
  <c r="J4645" i="8"/>
  <c r="J4646" i="8"/>
  <c r="J4647" i="8"/>
  <c r="J4648" i="8"/>
  <c r="J4649" i="8"/>
  <c r="J4650" i="8"/>
  <c r="J4651" i="8"/>
  <c r="J4652" i="8"/>
  <c r="J4653" i="8"/>
  <c r="J4654" i="8"/>
  <c r="J4655" i="8"/>
  <c r="J4656" i="8"/>
  <c r="J4657" i="8"/>
  <c r="J4658" i="8"/>
  <c r="J4659" i="8"/>
  <c r="J4660" i="8"/>
  <c r="J4661" i="8"/>
  <c r="J4662" i="8"/>
  <c r="J4663" i="8"/>
  <c r="J4664" i="8"/>
  <c r="J4665" i="8"/>
  <c r="J4666" i="8"/>
  <c r="J4667" i="8"/>
  <c r="J4668" i="8"/>
  <c r="J4669" i="8"/>
  <c r="J4670" i="8"/>
  <c r="J4671" i="8"/>
  <c r="J4672" i="8"/>
  <c r="J4673" i="8"/>
  <c r="J4674" i="8"/>
  <c r="J4675" i="8"/>
  <c r="J4676" i="8"/>
  <c r="J4677" i="8"/>
  <c r="J4678" i="8"/>
  <c r="J4679" i="8"/>
  <c r="J4680" i="8"/>
  <c r="J4681" i="8"/>
  <c r="J4682" i="8"/>
  <c r="J4683" i="8"/>
  <c r="J4684" i="8"/>
  <c r="J4685" i="8"/>
  <c r="J4686" i="8"/>
  <c r="J4687" i="8"/>
  <c r="J4688" i="8"/>
  <c r="J4689" i="8"/>
  <c r="J4690" i="8"/>
  <c r="J4691" i="8"/>
  <c r="J4692" i="8"/>
  <c r="J4693" i="8"/>
  <c r="J4694" i="8"/>
  <c r="J4695" i="8"/>
  <c r="J4696" i="8"/>
  <c r="J4697" i="8"/>
  <c r="J4698" i="8"/>
  <c r="J4699" i="8"/>
  <c r="J4700" i="8"/>
  <c r="J4701" i="8"/>
  <c r="J4702" i="8"/>
  <c r="J4703" i="8"/>
  <c r="J4704" i="8"/>
  <c r="J4705" i="8"/>
  <c r="J4706" i="8"/>
  <c r="J4707" i="8"/>
  <c r="J4708" i="8"/>
  <c r="J4709" i="8"/>
  <c r="J4710" i="8"/>
  <c r="J4711" i="8"/>
  <c r="J4712" i="8"/>
  <c r="J4713" i="8"/>
  <c r="J4714" i="8"/>
  <c r="J4715" i="8"/>
  <c r="J4716" i="8"/>
  <c r="J4717" i="8"/>
  <c r="J4718" i="8"/>
  <c r="J4719" i="8"/>
  <c r="J4720" i="8"/>
  <c r="J4721" i="8"/>
  <c r="J4722" i="8"/>
  <c r="J4723" i="8"/>
  <c r="J4724" i="8"/>
  <c r="J4725" i="8"/>
  <c r="J4726" i="8"/>
  <c r="J4727" i="8"/>
  <c r="J4728" i="8"/>
  <c r="J4729" i="8"/>
  <c r="J4730" i="8"/>
  <c r="J4731" i="8"/>
  <c r="J4732" i="8"/>
  <c r="J4733" i="8"/>
  <c r="J4734" i="8"/>
  <c r="J4735" i="8"/>
  <c r="J4736" i="8"/>
  <c r="J4737" i="8"/>
  <c r="J4738" i="8"/>
  <c r="J4739" i="8"/>
  <c r="J4740" i="8"/>
  <c r="J4741" i="8"/>
  <c r="J4742" i="8"/>
  <c r="J4743" i="8"/>
  <c r="J4744" i="8"/>
  <c r="J4745" i="8"/>
  <c r="J4746" i="8"/>
  <c r="J4747" i="8"/>
  <c r="J4748" i="8"/>
  <c r="J4749" i="8"/>
  <c r="J4750" i="8"/>
  <c r="J4751" i="8"/>
  <c r="J4752" i="8"/>
  <c r="J4753" i="8"/>
  <c r="J4754" i="8"/>
  <c r="J4755" i="8"/>
  <c r="J4756" i="8"/>
  <c r="J4757" i="8"/>
  <c r="J4758" i="8"/>
  <c r="J4759" i="8"/>
  <c r="J4760" i="8"/>
  <c r="J4761" i="8"/>
  <c r="J4762" i="8"/>
  <c r="J4763" i="8"/>
  <c r="J4764" i="8"/>
  <c r="J4765" i="8"/>
  <c r="J4766" i="8"/>
  <c r="J4767" i="8"/>
  <c r="J4768" i="8"/>
  <c r="J4769" i="8"/>
  <c r="J4770" i="8"/>
  <c r="J4771" i="8"/>
  <c r="J4772" i="8"/>
  <c r="J4773" i="8"/>
  <c r="J4774" i="8"/>
  <c r="J4775" i="8"/>
  <c r="J4776" i="8"/>
  <c r="J4777" i="8"/>
  <c r="J4778" i="8"/>
  <c r="J4779" i="8"/>
  <c r="J4780" i="8"/>
  <c r="J4781" i="8"/>
  <c r="J4782" i="8"/>
  <c r="J4783" i="8"/>
  <c r="J4784" i="8"/>
  <c r="J4785" i="8"/>
  <c r="J4786" i="8"/>
  <c r="J4787" i="8"/>
  <c r="J4788" i="8"/>
  <c r="J4789" i="8"/>
  <c r="J4790" i="8"/>
  <c r="J4791" i="8"/>
  <c r="J4792" i="8"/>
  <c r="J4793" i="8"/>
  <c r="J4794" i="8"/>
  <c r="J4795" i="8"/>
  <c r="J4796" i="8"/>
  <c r="J4797" i="8"/>
  <c r="J4798" i="8"/>
  <c r="J4799" i="8"/>
  <c r="J4800" i="8"/>
  <c r="J4801" i="8"/>
  <c r="J4802" i="8"/>
  <c r="J4803" i="8"/>
  <c r="J4804" i="8"/>
  <c r="J4805" i="8"/>
  <c r="J4806" i="8"/>
  <c r="J4807" i="8"/>
  <c r="J4808" i="8"/>
  <c r="J4809" i="8"/>
  <c r="J4810" i="8"/>
  <c r="J4811" i="8"/>
  <c r="J4812" i="8"/>
  <c r="J4813" i="8"/>
  <c r="J4814" i="8"/>
  <c r="J4815" i="8"/>
  <c r="J4816" i="8"/>
  <c r="J4817" i="8"/>
  <c r="J4818" i="8"/>
  <c r="J4819" i="8"/>
  <c r="J4820" i="8"/>
  <c r="J4821" i="8"/>
  <c r="J4822" i="8"/>
  <c r="J4823" i="8"/>
  <c r="J4824" i="8"/>
  <c r="J4825" i="8"/>
  <c r="J4826" i="8"/>
  <c r="J4827" i="8"/>
  <c r="J4828" i="8"/>
  <c r="J4829" i="8"/>
  <c r="J4830" i="8"/>
  <c r="J4831" i="8"/>
  <c r="J4832" i="8"/>
  <c r="J4833" i="8"/>
  <c r="J4834" i="8"/>
  <c r="J4835" i="8"/>
  <c r="J4836" i="8"/>
  <c r="J4837" i="8"/>
  <c r="J4838" i="8"/>
  <c r="J4839" i="8"/>
  <c r="J4840" i="8"/>
  <c r="J4841" i="8"/>
  <c r="J4842" i="8"/>
  <c r="J4843" i="8"/>
  <c r="J4844" i="8"/>
  <c r="J4845" i="8"/>
  <c r="J4846" i="8"/>
  <c r="J4847" i="8"/>
  <c r="J4848" i="8"/>
  <c r="J4849" i="8"/>
  <c r="J4850" i="8"/>
  <c r="J4851" i="8"/>
  <c r="J4852" i="8"/>
  <c r="J4853" i="8"/>
  <c r="J4854" i="8"/>
  <c r="J4855" i="8"/>
  <c r="J4856" i="8"/>
  <c r="J4857" i="8"/>
  <c r="J4858" i="8"/>
  <c r="J4859" i="8"/>
  <c r="J4860" i="8"/>
  <c r="J4861" i="8"/>
  <c r="J4862" i="8"/>
  <c r="J4863" i="8"/>
  <c r="J4864" i="8"/>
  <c r="J4865" i="8"/>
  <c r="J4866" i="8"/>
  <c r="J4867" i="8"/>
  <c r="J4868" i="8"/>
  <c r="J4869" i="8"/>
  <c r="J4870" i="8"/>
  <c r="J4871" i="8"/>
  <c r="J4872" i="8"/>
  <c r="J4873" i="8"/>
  <c r="J4874" i="8"/>
  <c r="J4875" i="8"/>
  <c r="J4876" i="8"/>
  <c r="J4877" i="8"/>
  <c r="J4878" i="8"/>
  <c r="J4879" i="8"/>
  <c r="J4880" i="8"/>
  <c r="J4881" i="8"/>
  <c r="J4882" i="8"/>
  <c r="J4883" i="8"/>
  <c r="J4884" i="8"/>
  <c r="J4885" i="8"/>
  <c r="J4886" i="8"/>
  <c r="J4887" i="8"/>
  <c r="J4888" i="8"/>
  <c r="J4889" i="8"/>
  <c r="J4890" i="8"/>
  <c r="J4891" i="8"/>
  <c r="J4892" i="8"/>
  <c r="J4893" i="8"/>
  <c r="J4894" i="8"/>
  <c r="J4895" i="8"/>
  <c r="J4896" i="8"/>
  <c r="J4897" i="8"/>
  <c r="J4898" i="8"/>
  <c r="J4899" i="8"/>
  <c r="J4900" i="8"/>
  <c r="J4901" i="8"/>
  <c r="J4902" i="8"/>
  <c r="J4903" i="8"/>
  <c r="J4904" i="8"/>
  <c r="J4905" i="8"/>
  <c r="J4906" i="8"/>
  <c r="J4907" i="8"/>
  <c r="J4908" i="8"/>
  <c r="J4909" i="8"/>
  <c r="J4910" i="8"/>
  <c r="J4911" i="8"/>
  <c r="J4912" i="8"/>
  <c r="J4913" i="8"/>
  <c r="J4914" i="8"/>
  <c r="J4915" i="8"/>
  <c r="J4916" i="8"/>
  <c r="J4917" i="8"/>
  <c r="J4918" i="8"/>
  <c r="J4919" i="8"/>
  <c r="J4920" i="8"/>
  <c r="J4921" i="8"/>
  <c r="J4922" i="8"/>
  <c r="J4923" i="8"/>
  <c r="J4924" i="8"/>
  <c r="J4925" i="8"/>
  <c r="J4926" i="8"/>
  <c r="J4927" i="8"/>
  <c r="J4928" i="8"/>
  <c r="J4929" i="8"/>
  <c r="J4930" i="8"/>
  <c r="J4931" i="8"/>
  <c r="J4932" i="8"/>
  <c r="J4933" i="8"/>
  <c r="J4934" i="8"/>
  <c r="J4935" i="8"/>
  <c r="J4936" i="8"/>
  <c r="J4937" i="8"/>
  <c r="J4938" i="8"/>
  <c r="J4939" i="8"/>
  <c r="J4940" i="8"/>
  <c r="J4941" i="8"/>
  <c r="J4942" i="8"/>
  <c r="J4943" i="8"/>
  <c r="J4944" i="8"/>
  <c r="J4945" i="8"/>
  <c r="J4946" i="8"/>
  <c r="J4947" i="8"/>
  <c r="J4948" i="8"/>
  <c r="J4949" i="8"/>
  <c r="J4950" i="8"/>
  <c r="J4951" i="8"/>
  <c r="J4952" i="8"/>
  <c r="J4953" i="8"/>
  <c r="J4954" i="8"/>
  <c r="J4955" i="8"/>
  <c r="J4956" i="8"/>
  <c r="J4957" i="8"/>
  <c r="J4958" i="8"/>
  <c r="J4959" i="8"/>
  <c r="J4960" i="8"/>
  <c r="J4961" i="8"/>
  <c r="J4962" i="8"/>
  <c r="J4963" i="8"/>
  <c r="J4964" i="8"/>
  <c r="J4965" i="8"/>
  <c r="J4966" i="8"/>
  <c r="J4967" i="8"/>
  <c r="J4968" i="8"/>
  <c r="J4969" i="8"/>
  <c r="J4970" i="8"/>
  <c r="J4971" i="8"/>
  <c r="J4972" i="8"/>
  <c r="J4973" i="8"/>
  <c r="J4974" i="8"/>
  <c r="J4975" i="8"/>
  <c r="J4976" i="8"/>
  <c r="J4977" i="8"/>
  <c r="J4978" i="8"/>
  <c r="J4979" i="8"/>
  <c r="J4980" i="8"/>
  <c r="J4981" i="8"/>
  <c r="J4982" i="8"/>
  <c r="J4983" i="8"/>
  <c r="J4984" i="8"/>
  <c r="J4985" i="8"/>
  <c r="J4986" i="8"/>
  <c r="J4987" i="8"/>
  <c r="J4988" i="8"/>
  <c r="J4989" i="8"/>
  <c r="J4990" i="8"/>
  <c r="J4991" i="8"/>
  <c r="J4992" i="8"/>
  <c r="J4993" i="8"/>
  <c r="J4994" i="8"/>
  <c r="J4995" i="8"/>
  <c r="J4996" i="8"/>
  <c r="J4997" i="8"/>
  <c r="J4998" i="8"/>
  <c r="J4999" i="8"/>
  <c r="J5000" i="8"/>
  <c r="J5001" i="8"/>
  <c r="J5002" i="8"/>
  <c r="J5003" i="8"/>
  <c r="J5004" i="8"/>
  <c r="J5005" i="8"/>
  <c r="J5006" i="8"/>
  <c r="J5007" i="8"/>
  <c r="J5008" i="8"/>
  <c r="J5009" i="8"/>
  <c r="J5010" i="8"/>
  <c r="J5011" i="8"/>
  <c r="J5012" i="8"/>
  <c r="J5013" i="8"/>
  <c r="J5014" i="8"/>
  <c r="J5015" i="8"/>
  <c r="J5016" i="8"/>
  <c r="J5017" i="8"/>
  <c r="J5018" i="8"/>
  <c r="J5019" i="8"/>
  <c r="J5020" i="8"/>
  <c r="J5021" i="8"/>
  <c r="J5022" i="8"/>
  <c r="J5023" i="8"/>
  <c r="J5024" i="8"/>
  <c r="J5025" i="8"/>
  <c r="J5026" i="8"/>
  <c r="J5027" i="8"/>
  <c r="J5028" i="8"/>
  <c r="J5029" i="8"/>
  <c r="J5030" i="8"/>
  <c r="J5031" i="8"/>
  <c r="J5032" i="8"/>
  <c r="J5033" i="8"/>
  <c r="J5034" i="8"/>
  <c r="J5035" i="8"/>
  <c r="J5036" i="8"/>
  <c r="J5037" i="8"/>
  <c r="J5038" i="8"/>
  <c r="J5039" i="8"/>
  <c r="J5040" i="8"/>
  <c r="J5041" i="8"/>
  <c r="J5042" i="8"/>
  <c r="J5043" i="8"/>
  <c r="J5044" i="8"/>
  <c r="J5045" i="8"/>
  <c r="J5046" i="8"/>
  <c r="J5047" i="8"/>
  <c r="J5048" i="8"/>
  <c r="J5049" i="8"/>
  <c r="J5050" i="8"/>
  <c r="J5051" i="8"/>
  <c r="J5052" i="8"/>
  <c r="J5053" i="8"/>
  <c r="J5054" i="8"/>
  <c r="J5055" i="8"/>
  <c r="J5056" i="8"/>
  <c r="J5057" i="8"/>
  <c r="J5058" i="8"/>
  <c r="J5059" i="8"/>
  <c r="J5060" i="8"/>
  <c r="J5061" i="8"/>
  <c r="J5062" i="8"/>
  <c r="J5063" i="8"/>
  <c r="J5064" i="8"/>
  <c r="J5065" i="8"/>
  <c r="J5066" i="8"/>
  <c r="J5067" i="8"/>
  <c r="J5068" i="8"/>
  <c r="J5069" i="8"/>
  <c r="J5070" i="8"/>
  <c r="J5071" i="8"/>
  <c r="J5072" i="8"/>
  <c r="J5073" i="8"/>
  <c r="J5074" i="8"/>
  <c r="J5075" i="8"/>
  <c r="J5076" i="8"/>
  <c r="J5077" i="8"/>
  <c r="J5078" i="8"/>
  <c r="J5079" i="8"/>
  <c r="J5080" i="8"/>
  <c r="J5081" i="8"/>
  <c r="J5082" i="8"/>
  <c r="J5083" i="8"/>
  <c r="J5084" i="8"/>
  <c r="J5085" i="8"/>
  <c r="J5086" i="8"/>
  <c r="J5087" i="8"/>
  <c r="J5088" i="8"/>
  <c r="J5089" i="8"/>
  <c r="J5090" i="8"/>
  <c r="J5091" i="8"/>
  <c r="J5092" i="8"/>
  <c r="J5093" i="8"/>
  <c r="J5094" i="8"/>
  <c r="J5095" i="8"/>
  <c r="J5096" i="8"/>
  <c r="J5097" i="8"/>
  <c r="J5098" i="8"/>
  <c r="J5099" i="8"/>
  <c r="J5100" i="8"/>
  <c r="J5101" i="8"/>
  <c r="J5102" i="8"/>
  <c r="J5103" i="8"/>
  <c r="J5104" i="8"/>
  <c r="J5105" i="8"/>
  <c r="J5106" i="8"/>
  <c r="J5107" i="8"/>
  <c r="J5108" i="8"/>
  <c r="J5109" i="8"/>
  <c r="J5110" i="8"/>
  <c r="J5111" i="8"/>
  <c r="J5112" i="8"/>
  <c r="J5113" i="8"/>
  <c r="J5114" i="8"/>
  <c r="J5115" i="8"/>
  <c r="J5116" i="8"/>
  <c r="J5117" i="8"/>
  <c r="J5118" i="8"/>
  <c r="J5119" i="8"/>
  <c r="J5120" i="8"/>
  <c r="J5121" i="8"/>
  <c r="J5122" i="8"/>
  <c r="J5123" i="8"/>
  <c r="J5124" i="8"/>
  <c r="J5125" i="8"/>
  <c r="J5126" i="8"/>
  <c r="J5127" i="8"/>
  <c r="J5128" i="8"/>
  <c r="J5129" i="8"/>
  <c r="J5130" i="8"/>
  <c r="J5131" i="8"/>
  <c r="J5132" i="8"/>
  <c r="J5133" i="8"/>
  <c r="J5134" i="8"/>
  <c r="J5135" i="8"/>
  <c r="J5136" i="8"/>
  <c r="J5137" i="8"/>
  <c r="J5138" i="8"/>
  <c r="J5139" i="8"/>
  <c r="J5140" i="8"/>
  <c r="J5141" i="8"/>
  <c r="J5142" i="8"/>
  <c r="J5143" i="8"/>
  <c r="J5144" i="8"/>
  <c r="J5145" i="8"/>
  <c r="J5146" i="8"/>
  <c r="J5147" i="8"/>
  <c r="J5148" i="8"/>
  <c r="J5149" i="8"/>
  <c r="J5150" i="8"/>
  <c r="J5151" i="8"/>
  <c r="J5152" i="8"/>
  <c r="J5153" i="8"/>
  <c r="J5154" i="8"/>
  <c r="J5155" i="8"/>
  <c r="J5156" i="8"/>
  <c r="J5157" i="8"/>
  <c r="J5158" i="8"/>
  <c r="J5159" i="8"/>
  <c r="J5160" i="8"/>
  <c r="J5161" i="8"/>
  <c r="J5162" i="8"/>
  <c r="J5163" i="8"/>
  <c r="J5164" i="8"/>
  <c r="J5165" i="8"/>
  <c r="J5166" i="8"/>
  <c r="J5167" i="8"/>
  <c r="J5168" i="8"/>
  <c r="J5169" i="8"/>
  <c r="J5170" i="8"/>
  <c r="J5171" i="8"/>
  <c r="J5172" i="8"/>
  <c r="J5173" i="8"/>
  <c r="J5174" i="8"/>
  <c r="J5175" i="8"/>
  <c r="J5176" i="8"/>
  <c r="J5177" i="8"/>
  <c r="J5178" i="8"/>
  <c r="J5179" i="8"/>
  <c r="J5180" i="8"/>
  <c r="J5181" i="8"/>
  <c r="J5182" i="8"/>
  <c r="J5183" i="8"/>
  <c r="J5184" i="8"/>
  <c r="J5185" i="8"/>
  <c r="J5186" i="8"/>
  <c r="J5187" i="8"/>
  <c r="J5188" i="8"/>
  <c r="J5189" i="8"/>
  <c r="J5190" i="8"/>
  <c r="J5191" i="8"/>
  <c r="J5192" i="8"/>
  <c r="J5193" i="8"/>
  <c r="J5194" i="8"/>
  <c r="J5195" i="8"/>
  <c r="J5196" i="8"/>
  <c r="J5197" i="8"/>
  <c r="J5198" i="8"/>
  <c r="J5199" i="8"/>
  <c r="J5200" i="8"/>
  <c r="J5201" i="8"/>
  <c r="J5202" i="8"/>
  <c r="J5203" i="8"/>
  <c r="J5204" i="8"/>
  <c r="J5205" i="8"/>
  <c r="J5206" i="8"/>
  <c r="J5207" i="8"/>
  <c r="J5208" i="8"/>
  <c r="J5209" i="8"/>
  <c r="J5210" i="8"/>
  <c r="J5211" i="8"/>
  <c r="J5212" i="8"/>
  <c r="J5213" i="8"/>
  <c r="J5214" i="8"/>
  <c r="J5215" i="8"/>
  <c r="J5216" i="8"/>
  <c r="J5217" i="8"/>
  <c r="J5218" i="8"/>
  <c r="J5219" i="8"/>
  <c r="J5220" i="8"/>
  <c r="J5221" i="8"/>
  <c r="J5222" i="8"/>
  <c r="J5223" i="8"/>
  <c r="J5224" i="8"/>
  <c r="J5225" i="8"/>
  <c r="J5226" i="8"/>
  <c r="J5227" i="8"/>
  <c r="J5228" i="8"/>
  <c r="J5229" i="8"/>
  <c r="J5230" i="8"/>
  <c r="J5231" i="8"/>
  <c r="J5232" i="8"/>
  <c r="J5233" i="8"/>
  <c r="J5234" i="8"/>
  <c r="J5235" i="8"/>
  <c r="J5236" i="8"/>
  <c r="J5237" i="8"/>
  <c r="J5238" i="8"/>
  <c r="J5239" i="8"/>
  <c r="J5240" i="8"/>
  <c r="J5241" i="8"/>
  <c r="J5242" i="8"/>
  <c r="J5243" i="8"/>
  <c r="J5244" i="8"/>
  <c r="J5245" i="8"/>
  <c r="J5246" i="8"/>
  <c r="J5247" i="8"/>
  <c r="J5248" i="8"/>
  <c r="J5249" i="8"/>
  <c r="J5250" i="8"/>
  <c r="J5251" i="8"/>
  <c r="J5252" i="8"/>
  <c r="J5253" i="8"/>
  <c r="J5254" i="8"/>
  <c r="J5255" i="8"/>
  <c r="J5256" i="8"/>
  <c r="J5257" i="8"/>
  <c r="J5258" i="8"/>
  <c r="J5259" i="8"/>
  <c r="J5260" i="8"/>
  <c r="J5261" i="8"/>
  <c r="J5262" i="8"/>
  <c r="J5263" i="8"/>
  <c r="J5264" i="8"/>
  <c r="J5265" i="8"/>
  <c r="J5266" i="8"/>
  <c r="J5267" i="8"/>
  <c r="J5268" i="8"/>
  <c r="J5269" i="8"/>
  <c r="J5270" i="8"/>
  <c r="J5271" i="8"/>
  <c r="J5272" i="8"/>
  <c r="J5273" i="8"/>
  <c r="J5274" i="8"/>
  <c r="J5275" i="8"/>
  <c r="J5276" i="8"/>
  <c r="J5277" i="8"/>
  <c r="J5278" i="8"/>
  <c r="J5279" i="8"/>
  <c r="J5280" i="8"/>
  <c r="J5281" i="8"/>
  <c r="J5282" i="8"/>
  <c r="J5283" i="8"/>
  <c r="J5284" i="8"/>
  <c r="J5285" i="8"/>
  <c r="J5286" i="8"/>
  <c r="J5287" i="8"/>
  <c r="J5288" i="8"/>
  <c r="J5289" i="8"/>
  <c r="J5290" i="8"/>
  <c r="J5291" i="8"/>
  <c r="J5292" i="8"/>
  <c r="J5293" i="8"/>
  <c r="J5294" i="8"/>
  <c r="J5295" i="8"/>
  <c r="J5296" i="8"/>
  <c r="J5297" i="8"/>
  <c r="J5298" i="8"/>
  <c r="J5299" i="8"/>
  <c r="J5300" i="8"/>
  <c r="J5301" i="8"/>
  <c r="J5302" i="8"/>
  <c r="J5303" i="8"/>
  <c r="J5304" i="8"/>
  <c r="J5305" i="8"/>
  <c r="J5306" i="8"/>
  <c r="J5307" i="8"/>
  <c r="J5308" i="8"/>
  <c r="J5309" i="8"/>
  <c r="J5310" i="8"/>
  <c r="J5311" i="8"/>
  <c r="J5312" i="8"/>
  <c r="J5313" i="8"/>
  <c r="J5314" i="8"/>
  <c r="J5315" i="8"/>
  <c r="J5316" i="8"/>
  <c r="J5317" i="8"/>
  <c r="J5318" i="8"/>
  <c r="J5319" i="8"/>
  <c r="J5320" i="8"/>
  <c r="J5321" i="8"/>
  <c r="J5322" i="8"/>
  <c r="J5323" i="8"/>
  <c r="J5324" i="8"/>
  <c r="J5325" i="8"/>
  <c r="J5326" i="8"/>
  <c r="J5327" i="8"/>
  <c r="J5328" i="8"/>
  <c r="J5329" i="8"/>
  <c r="J5330" i="8"/>
  <c r="J5331" i="8"/>
  <c r="J5332" i="8"/>
  <c r="J5333" i="8"/>
  <c r="J5334" i="8"/>
  <c r="J5335" i="8"/>
  <c r="J5336" i="8"/>
  <c r="J5337" i="8"/>
  <c r="J5338" i="8"/>
  <c r="J5339" i="8"/>
  <c r="J5340" i="8"/>
  <c r="J5341" i="8"/>
  <c r="J5342" i="8"/>
  <c r="J5343" i="8"/>
  <c r="J5344" i="8"/>
  <c r="J5345" i="8"/>
  <c r="J5346" i="8"/>
  <c r="J5347" i="8"/>
  <c r="J5348" i="8"/>
  <c r="J5349" i="8"/>
  <c r="J5350" i="8"/>
  <c r="J5351" i="8"/>
  <c r="J5352" i="8"/>
  <c r="J5353" i="8"/>
  <c r="J5354" i="8"/>
  <c r="J5355" i="8"/>
  <c r="J5356" i="8"/>
  <c r="J5357" i="8"/>
  <c r="J5358" i="8"/>
  <c r="J5359" i="8"/>
  <c r="J5360" i="8"/>
  <c r="J5361" i="8"/>
  <c r="J5362" i="8"/>
  <c r="J5363" i="8"/>
  <c r="J5364" i="8"/>
  <c r="J5365" i="8"/>
  <c r="J5366" i="8"/>
  <c r="J5367" i="8"/>
  <c r="J5368" i="8"/>
  <c r="J5369" i="8"/>
  <c r="J5370" i="8"/>
  <c r="J5371" i="8"/>
  <c r="J5372" i="8"/>
  <c r="J5373" i="8"/>
  <c r="J5374" i="8"/>
  <c r="J5375" i="8"/>
  <c r="J5376" i="8"/>
  <c r="J5377" i="8"/>
  <c r="J5378" i="8"/>
  <c r="J5379" i="8"/>
  <c r="J5380" i="8"/>
  <c r="J5381" i="8"/>
  <c r="J5382" i="8"/>
  <c r="J5383" i="8"/>
  <c r="J5384" i="8"/>
  <c r="J5385" i="8"/>
  <c r="J5386" i="8"/>
  <c r="J5387" i="8"/>
  <c r="J5388" i="8"/>
  <c r="J5389" i="8"/>
  <c r="J5390" i="8"/>
  <c r="J5391" i="8"/>
  <c r="J5392" i="8"/>
  <c r="J5393" i="8"/>
  <c r="J5394" i="8"/>
  <c r="J5395" i="8"/>
  <c r="J5396" i="8"/>
  <c r="J5397" i="8"/>
  <c r="J5398" i="8"/>
  <c r="J5399" i="8"/>
  <c r="J5400" i="8"/>
  <c r="J5401" i="8"/>
  <c r="J5402" i="8"/>
  <c r="J5403" i="8"/>
  <c r="J5404" i="8"/>
  <c r="J5405" i="8"/>
  <c r="J5406" i="8"/>
  <c r="J5407" i="8"/>
  <c r="J5408" i="8"/>
  <c r="J5409" i="8"/>
  <c r="J5410" i="8"/>
  <c r="J5411" i="8"/>
  <c r="J5412" i="8"/>
  <c r="J5413" i="8"/>
  <c r="J5414" i="8"/>
  <c r="J5415" i="8"/>
  <c r="J5416" i="8"/>
  <c r="J5417" i="8"/>
  <c r="J5418" i="8"/>
  <c r="J5419" i="8"/>
  <c r="J5420" i="8"/>
  <c r="J5421" i="8"/>
  <c r="J5422" i="8"/>
  <c r="J5423" i="8"/>
  <c r="J5424" i="8"/>
  <c r="J5425" i="8"/>
  <c r="J5426" i="8"/>
  <c r="J5427" i="8"/>
  <c r="J5428" i="8"/>
  <c r="J5429" i="8"/>
  <c r="J5430" i="8"/>
  <c r="J5431" i="8"/>
  <c r="J5432" i="8"/>
  <c r="J5433" i="8"/>
  <c r="J5434" i="8"/>
  <c r="J5435" i="8"/>
  <c r="J5436" i="8"/>
  <c r="J5437" i="8"/>
  <c r="J5438" i="8"/>
  <c r="J5439" i="8"/>
  <c r="J5440" i="8"/>
  <c r="J5441" i="8"/>
  <c r="J5442" i="8"/>
  <c r="J5443" i="8"/>
  <c r="J5444" i="8"/>
  <c r="J5445" i="8"/>
  <c r="J5446" i="8"/>
  <c r="J5447" i="8"/>
  <c r="J5448" i="8"/>
  <c r="J5449" i="8"/>
  <c r="J5450" i="8"/>
  <c r="J5451" i="8"/>
  <c r="J5452" i="8"/>
  <c r="J5453" i="8"/>
  <c r="J5454" i="8"/>
  <c r="J5455" i="8"/>
  <c r="J5456" i="8"/>
  <c r="J5457" i="8"/>
  <c r="J5458" i="8"/>
  <c r="J5459" i="8"/>
  <c r="J5460" i="8"/>
  <c r="J5461" i="8"/>
  <c r="J5462" i="8"/>
  <c r="J5463" i="8"/>
  <c r="J5464" i="8"/>
  <c r="J5465" i="8"/>
  <c r="J5466" i="8"/>
  <c r="J5467" i="8"/>
  <c r="J5468" i="8"/>
  <c r="J5469" i="8"/>
  <c r="J5470" i="8"/>
  <c r="J5471" i="8"/>
  <c r="J5472" i="8"/>
  <c r="J5473" i="8"/>
  <c r="J5474" i="8"/>
  <c r="J5475" i="8"/>
  <c r="J5476" i="8"/>
  <c r="J5477" i="8"/>
  <c r="J5478" i="8"/>
  <c r="J5479" i="8"/>
  <c r="J5480" i="8"/>
  <c r="J5481" i="8"/>
  <c r="J5482" i="8"/>
  <c r="J5483" i="8"/>
  <c r="J5484" i="8"/>
  <c r="J5485" i="8"/>
  <c r="J5486" i="8"/>
  <c r="J5487" i="8"/>
  <c r="J5488" i="8"/>
  <c r="J5489" i="8"/>
  <c r="J5490" i="8"/>
  <c r="J5491" i="8"/>
  <c r="J5492" i="8"/>
  <c r="J5493" i="8"/>
  <c r="J5494" i="8"/>
  <c r="J5495" i="8"/>
  <c r="J5496" i="8"/>
  <c r="J5497" i="8"/>
  <c r="J5498" i="8"/>
  <c r="J5499" i="8"/>
  <c r="J5500" i="8"/>
  <c r="J5501" i="8"/>
  <c r="J5502" i="8"/>
  <c r="J5503" i="8"/>
  <c r="J5504" i="8"/>
  <c r="J5505" i="8"/>
  <c r="J5506" i="8"/>
  <c r="J5507" i="8"/>
  <c r="J5508" i="8"/>
  <c r="J5509" i="8"/>
  <c r="J5510" i="8"/>
  <c r="J5511" i="8"/>
  <c r="J5512" i="8"/>
  <c r="J5513" i="8"/>
  <c r="J5514" i="8"/>
  <c r="J5515" i="8"/>
  <c r="J5516" i="8"/>
  <c r="J5517" i="8"/>
  <c r="J5518" i="8"/>
  <c r="J5519" i="8"/>
  <c r="J5520" i="8"/>
  <c r="J5521" i="8"/>
  <c r="J5522" i="8"/>
  <c r="J5523" i="8"/>
  <c r="J5524" i="8"/>
  <c r="J5525" i="8"/>
  <c r="J5526" i="8"/>
  <c r="J5527" i="8"/>
  <c r="J5528" i="8"/>
  <c r="J5529" i="8"/>
  <c r="J5530" i="8"/>
  <c r="J5531" i="8"/>
  <c r="J5532" i="8"/>
  <c r="J5533" i="8"/>
  <c r="J5534" i="8"/>
  <c r="J5535" i="8"/>
  <c r="J5536" i="8"/>
  <c r="J5537" i="8"/>
  <c r="J5538" i="8"/>
  <c r="J5539" i="8"/>
  <c r="J5540" i="8"/>
  <c r="J5541" i="8"/>
  <c r="J5542" i="8"/>
  <c r="J5543" i="8"/>
  <c r="J5544" i="8"/>
  <c r="J5545" i="8"/>
  <c r="J5546" i="8"/>
  <c r="J5547" i="8"/>
  <c r="J5548" i="8"/>
  <c r="J5549" i="8"/>
  <c r="J5550" i="8"/>
  <c r="J5551" i="8"/>
  <c r="J5552" i="8"/>
  <c r="J5553" i="8"/>
  <c r="J5554" i="8"/>
  <c r="J5555" i="8"/>
  <c r="J5556" i="8"/>
  <c r="J5557" i="8"/>
  <c r="J5558" i="8"/>
  <c r="J5559" i="8"/>
  <c r="J5560" i="8"/>
  <c r="J5561" i="8"/>
  <c r="J5562" i="8"/>
  <c r="J5563" i="8"/>
  <c r="J5564" i="8"/>
  <c r="J5565" i="8"/>
  <c r="J5566" i="8"/>
  <c r="J5567" i="8"/>
  <c r="J5568" i="8"/>
  <c r="J5569" i="8"/>
  <c r="J5570" i="8"/>
  <c r="J5571" i="8"/>
  <c r="J5572" i="8"/>
  <c r="J5573" i="8"/>
  <c r="J5574" i="8"/>
  <c r="J5575" i="8"/>
  <c r="J5576" i="8"/>
  <c r="J5577" i="8"/>
  <c r="J5578" i="8"/>
  <c r="J5579" i="8"/>
  <c r="J5580" i="8"/>
  <c r="J5581" i="8"/>
  <c r="J5582" i="8"/>
  <c r="J5583" i="8"/>
  <c r="J5584" i="8"/>
  <c r="J5585" i="8"/>
  <c r="J5586" i="8"/>
  <c r="J5587" i="8"/>
  <c r="J5588" i="8"/>
  <c r="J5589" i="8"/>
  <c r="J5590" i="8"/>
  <c r="J5591" i="8"/>
  <c r="J5592" i="8"/>
  <c r="J5593" i="8"/>
  <c r="J5594" i="8"/>
  <c r="J5595" i="8"/>
  <c r="J5596" i="8"/>
  <c r="J5597" i="8"/>
  <c r="J5598" i="8"/>
  <c r="J5599" i="8"/>
  <c r="J5600" i="8"/>
  <c r="J5601" i="8"/>
  <c r="J5602" i="8"/>
  <c r="J5603" i="8"/>
  <c r="J5604" i="8"/>
  <c r="J5605" i="8"/>
  <c r="J5606" i="8"/>
  <c r="J5607" i="8"/>
  <c r="J5608" i="8"/>
  <c r="J5609" i="8"/>
  <c r="J5610" i="8"/>
  <c r="J5611" i="8"/>
  <c r="J5612" i="8"/>
  <c r="J5613" i="8"/>
  <c r="J5614" i="8"/>
  <c r="J5615" i="8"/>
  <c r="J5616" i="8"/>
  <c r="J5617" i="8"/>
  <c r="J5618" i="8"/>
  <c r="J5619" i="8"/>
  <c r="J5620" i="8"/>
  <c r="J5621" i="8"/>
  <c r="J5622" i="8"/>
  <c r="J5623" i="8"/>
  <c r="J5624" i="8"/>
  <c r="J5625" i="8"/>
  <c r="J5626" i="8"/>
  <c r="J5627" i="8"/>
  <c r="J5628" i="8"/>
  <c r="J5629" i="8"/>
  <c r="J5630" i="8"/>
  <c r="J5631" i="8"/>
  <c r="J5632" i="8"/>
  <c r="J5633" i="8"/>
  <c r="J5634" i="8"/>
  <c r="J5635" i="8"/>
  <c r="J5636" i="8"/>
  <c r="J5637" i="8"/>
  <c r="J5638" i="8"/>
  <c r="J5639" i="8"/>
  <c r="J5640" i="8"/>
  <c r="J5641" i="8"/>
  <c r="J5642" i="8"/>
  <c r="J5643" i="8"/>
  <c r="J5644" i="8"/>
  <c r="J5645" i="8"/>
  <c r="J5646" i="8"/>
  <c r="J5647" i="8"/>
  <c r="J5648" i="8"/>
  <c r="J5649" i="8"/>
  <c r="J5650" i="8"/>
  <c r="J5651" i="8"/>
  <c r="J5652" i="8"/>
  <c r="J5653" i="8"/>
  <c r="J5654" i="8"/>
  <c r="J5655" i="8"/>
  <c r="J5656" i="8"/>
  <c r="J5657" i="8"/>
  <c r="J5658" i="8"/>
  <c r="J5659" i="8"/>
  <c r="J5660" i="8"/>
  <c r="J5661" i="8"/>
  <c r="J5662" i="8"/>
  <c r="J5663" i="8"/>
  <c r="J5664" i="8"/>
  <c r="J5665" i="8"/>
  <c r="J5666" i="8"/>
  <c r="J5667" i="8"/>
  <c r="J5668" i="8"/>
  <c r="J5669" i="8"/>
  <c r="J5670" i="8"/>
  <c r="J5671" i="8"/>
  <c r="J5672" i="8"/>
  <c r="J5673" i="8"/>
  <c r="J5674" i="8"/>
  <c r="J5675" i="8"/>
  <c r="J5676" i="8"/>
  <c r="J5677" i="8"/>
  <c r="J5678" i="8"/>
  <c r="J5679" i="8"/>
  <c r="J5680" i="8"/>
  <c r="J5681" i="8"/>
  <c r="J5682" i="8"/>
  <c r="J5683" i="8"/>
  <c r="J5684" i="8"/>
  <c r="J5685" i="8"/>
  <c r="J5686" i="8"/>
  <c r="J5687" i="8"/>
  <c r="J5688" i="8"/>
  <c r="J5689" i="8"/>
  <c r="J5690" i="8"/>
  <c r="J5691" i="8"/>
  <c r="J5692" i="8"/>
  <c r="J5693" i="8"/>
  <c r="J5694" i="8"/>
  <c r="J5695" i="8"/>
  <c r="J5696" i="8"/>
  <c r="J5697" i="8"/>
  <c r="J5698" i="8"/>
  <c r="J5699" i="8"/>
  <c r="J5700" i="8"/>
  <c r="J5701" i="8"/>
  <c r="J5702" i="8"/>
  <c r="J5703" i="8"/>
  <c r="J5704" i="8"/>
  <c r="J5705" i="8"/>
  <c r="J5706" i="8"/>
  <c r="J5707" i="8"/>
  <c r="J5708" i="8"/>
  <c r="J5709" i="8"/>
  <c r="J5710" i="8"/>
  <c r="J5711" i="8"/>
  <c r="J5712" i="8"/>
  <c r="J5713" i="8"/>
  <c r="J5714" i="8"/>
  <c r="J5715" i="8"/>
  <c r="J5716" i="8"/>
  <c r="J5717" i="8"/>
  <c r="J5718" i="8"/>
  <c r="J5719" i="8"/>
  <c r="J5720" i="8"/>
  <c r="J5721" i="8"/>
  <c r="J5722" i="8"/>
  <c r="J5723" i="8"/>
  <c r="J5724" i="8"/>
  <c r="J5725" i="8"/>
  <c r="J5726" i="8"/>
  <c r="J5727" i="8"/>
  <c r="J5728" i="8"/>
  <c r="J5729" i="8"/>
  <c r="J5730" i="8"/>
  <c r="J5731" i="8"/>
  <c r="J5732" i="8"/>
  <c r="J253" i="8"/>
  <c r="I253" i="8"/>
  <c r="H2189" i="8"/>
  <c r="K2189" i="8" s="1"/>
  <c r="I2189" i="8"/>
  <c r="H2190" i="8"/>
  <c r="K2190" i="8" s="1"/>
  <c r="I2190" i="8"/>
  <c r="H2191" i="8"/>
  <c r="K2191" i="8" s="1"/>
  <c r="I2191" i="8"/>
  <c r="H2192" i="8"/>
  <c r="K2192" i="8" s="1"/>
  <c r="I2192" i="8"/>
  <c r="H2193" i="8"/>
  <c r="K2193" i="8" s="1"/>
  <c r="I2193" i="8"/>
  <c r="H2194" i="8"/>
  <c r="K2194" i="8" s="1"/>
  <c r="I2194" i="8"/>
  <c r="H2195" i="8"/>
  <c r="K2195" i="8" s="1"/>
  <c r="I2195" i="8"/>
  <c r="H2196" i="8"/>
  <c r="K2196" i="8" s="1"/>
  <c r="I2196" i="8"/>
  <c r="H2197" i="8"/>
  <c r="K2197" i="8" s="1"/>
  <c r="I2197" i="8"/>
  <c r="H2198" i="8"/>
  <c r="K2198" i="8" s="1"/>
  <c r="I2198" i="8"/>
  <c r="H2199" i="8"/>
  <c r="K2199" i="8" s="1"/>
  <c r="I2199" i="8"/>
  <c r="H2200" i="8"/>
  <c r="K2200" i="8" s="1"/>
  <c r="I2200" i="8"/>
  <c r="H2201" i="8"/>
  <c r="K2201" i="8" s="1"/>
  <c r="I2201" i="8"/>
  <c r="H2202" i="8"/>
  <c r="K2202" i="8" s="1"/>
  <c r="I2202" i="8"/>
  <c r="H2203" i="8"/>
  <c r="K2203" i="8" s="1"/>
  <c r="I2203" i="8"/>
  <c r="H2204" i="8"/>
  <c r="K2204" i="8" s="1"/>
  <c r="I2204" i="8"/>
  <c r="H2205" i="8"/>
  <c r="K2205" i="8" s="1"/>
  <c r="I2205" i="8"/>
  <c r="H2206" i="8"/>
  <c r="K2206" i="8" s="1"/>
  <c r="I2206" i="8"/>
  <c r="H2207" i="8"/>
  <c r="K2207" i="8" s="1"/>
  <c r="I2207" i="8"/>
  <c r="H2208" i="8"/>
  <c r="K2208" i="8" s="1"/>
  <c r="I2208" i="8"/>
  <c r="H2209" i="8"/>
  <c r="K2209" i="8" s="1"/>
  <c r="I2209" i="8"/>
  <c r="H2210" i="8"/>
  <c r="K2210" i="8" s="1"/>
  <c r="I2210" i="8"/>
  <c r="H2211" i="8"/>
  <c r="K2211" i="8" s="1"/>
  <c r="I2211" i="8"/>
  <c r="H2212" i="8"/>
  <c r="K2212" i="8" s="1"/>
  <c r="I2212" i="8"/>
  <c r="H2213" i="8"/>
  <c r="K2213" i="8" s="1"/>
  <c r="I2213" i="8"/>
  <c r="H2214" i="8"/>
  <c r="K2214" i="8" s="1"/>
  <c r="I2214" i="8"/>
  <c r="H2215" i="8"/>
  <c r="K2215" i="8" s="1"/>
  <c r="I2215" i="8"/>
  <c r="H2216" i="8"/>
  <c r="K2216" i="8" s="1"/>
  <c r="I2216" i="8"/>
  <c r="H2217" i="8"/>
  <c r="K2217" i="8" s="1"/>
  <c r="I2217" i="8"/>
  <c r="H2218" i="8"/>
  <c r="K2218" i="8" s="1"/>
  <c r="I2218" i="8"/>
  <c r="H2219" i="8"/>
  <c r="K2219" i="8" s="1"/>
  <c r="I2219" i="8"/>
  <c r="H2220" i="8"/>
  <c r="K2220" i="8" s="1"/>
  <c r="I2220" i="8"/>
  <c r="H2221" i="8"/>
  <c r="K2221" i="8" s="1"/>
  <c r="I2221" i="8"/>
  <c r="H2222" i="8"/>
  <c r="K2222" i="8" s="1"/>
  <c r="I2222" i="8"/>
  <c r="H2223" i="8"/>
  <c r="K2223" i="8" s="1"/>
  <c r="I2223" i="8"/>
  <c r="H2224" i="8"/>
  <c r="K2224" i="8" s="1"/>
  <c r="I2224" i="8"/>
  <c r="H2225" i="8"/>
  <c r="K2225" i="8" s="1"/>
  <c r="I2225" i="8"/>
  <c r="H2226" i="8"/>
  <c r="K2226" i="8" s="1"/>
  <c r="I2226" i="8"/>
  <c r="H2227" i="8"/>
  <c r="K2227" i="8" s="1"/>
  <c r="I2227" i="8"/>
  <c r="H2228" i="8"/>
  <c r="K2228" i="8" s="1"/>
  <c r="I2228" i="8"/>
  <c r="H2229" i="8"/>
  <c r="K2229" i="8" s="1"/>
  <c r="I2229" i="8"/>
  <c r="H2230" i="8"/>
  <c r="K2230" i="8" s="1"/>
  <c r="I2230" i="8"/>
  <c r="H2231" i="8"/>
  <c r="K2231" i="8" s="1"/>
  <c r="I2231" i="8"/>
  <c r="H2232" i="8"/>
  <c r="K2232" i="8" s="1"/>
  <c r="I2232" i="8"/>
  <c r="H2233" i="8"/>
  <c r="K2233" i="8" s="1"/>
  <c r="I2233" i="8"/>
  <c r="H2234" i="8"/>
  <c r="K2234" i="8" s="1"/>
  <c r="I2234" i="8"/>
  <c r="H2235" i="8"/>
  <c r="K2235" i="8" s="1"/>
  <c r="I2235" i="8"/>
  <c r="H2236" i="8"/>
  <c r="K2236" i="8" s="1"/>
  <c r="I2236" i="8"/>
  <c r="H2237" i="8"/>
  <c r="K2237" i="8" s="1"/>
  <c r="I2237" i="8"/>
  <c r="H2238" i="8"/>
  <c r="K2238" i="8" s="1"/>
  <c r="I2238" i="8"/>
  <c r="H2239" i="8"/>
  <c r="K2239" i="8" s="1"/>
  <c r="I2239" i="8"/>
  <c r="H2240" i="8"/>
  <c r="K2240" i="8" s="1"/>
  <c r="I2240" i="8"/>
  <c r="H2241" i="8"/>
  <c r="K2241" i="8" s="1"/>
  <c r="I2241" i="8"/>
  <c r="H2242" i="8"/>
  <c r="K2242" i="8" s="1"/>
  <c r="I2242" i="8"/>
  <c r="H2243" i="8"/>
  <c r="K2243" i="8" s="1"/>
  <c r="I2243" i="8"/>
  <c r="H2244" i="8"/>
  <c r="K2244" i="8" s="1"/>
  <c r="I2244" i="8"/>
  <c r="H2245" i="8"/>
  <c r="K2245" i="8" s="1"/>
  <c r="I2245" i="8"/>
  <c r="H2246" i="8"/>
  <c r="K2246" i="8" s="1"/>
  <c r="I2246" i="8"/>
  <c r="H2247" i="8"/>
  <c r="K2247" i="8" s="1"/>
  <c r="I2247" i="8"/>
  <c r="H2248" i="8"/>
  <c r="K2248" i="8" s="1"/>
  <c r="I2248" i="8"/>
  <c r="H2249" i="8"/>
  <c r="K2249" i="8" s="1"/>
  <c r="I2249" i="8"/>
  <c r="H2250" i="8"/>
  <c r="K2250" i="8" s="1"/>
  <c r="I2250" i="8"/>
  <c r="H2251" i="8"/>
  <c r="K2251" i="8" s="1"/>
  <c r="I2251" i="8"/>
  <c r="H2252" i="8"/>
  <c r="K2252" i="8" s="1"/>
  <c r="I2252" i="8"/>
  <c r="H2253" i="8"/>
  <c r="K2253" i="8" s="1"/>
  <c r="I2253" i="8"/>
  <c r="H2254" i="8"/>
  <c r="K2254" i="8" s="1"/>
  <c r="I2254" i="8"/>
  <c r="H2255" i="8"/>
  <c r="K2255" i="8" s="1"/>
  <c r="I2255" i="8"/>
  <c r="H2256" i="8"/>
  <c r="K2256" i="8" s="1"/>
  <c r="I2256" i="8"/>
  <c r="H2257" i="8"/>
  <c r="K2257" i="8" s="1"/>
  <c r="I2257" i="8"/>
  <c r="H2258" i="8"/>
  <c r="K2258" i="8" s="1"/>
  <c r="I2258" i="8"/>
  <c r="H2259" i="8"/>
  <c r="K2259" i="8" s="1"/>
  <c r="I2259" i="8"/>
  <c r="H2260" i="8"/>
  <c r="K2260" i="8" s="1"/>
  <c r="I2260" i="8"/>
  <c r="H2261" i="8"/>
  <c r="K2261" i="8" s="1"/>
  <c r="I2261" i="8"/>
  <c r="H2262" i="8"/>
  <c r="K2262" i="8" s="1"/>
  <c r="I2262" i="8"/>
  <c r="H2263" i="8"/>
  <c r="K2263" i="8" s="1"/>
  <c r="I2263" i="8"/>
  <c r="H2264" i="8"/>
  <c r="K2264" i="8" s="1"/>
  <c r="I2264" i="8"/>
  <c r="H2265" i="8"/>
  <c r="K2265" i="8" s="1"/>
  <c r="I2265" i="8"/>
  <c r="H2266" i="8"/>
  <c r="K2266" i="8" s="1"/>
  <c r="I2266" i="8"/>
  <c r="H2267" i="8"/>
  <c r="K2267" i="8" s="1"/>
  <c r="I2267" i="8"/>
  <c r="H2268" i="8"/>
  <c r="K2268" i="8" s="1"/>
  <c r="I2268" i="8"/>
  <c r="H2269" i="8"/>
  <c r="K2269" i="8" s="1"/>
  <c r="I2269" i="8"/>
  <c r="H2270" i="8"/>
  <c r="K2270" i="8" s="1"/>
  <c r="I2270" i="8"/>
  <c r="H2271" i="8"/>
  <c r="K2271" i="8" s="1"/>
  <c r="I2271" i="8"/>
  <c r="H2272" i="8"/>
  <c r="K2272" i="8" s="1"/>
  <c r="I2272" i="8"/>
  <c r="H2273" i="8"/>
  <c r="K2273" i="8" s="1"/>
  <c r="I2273" i="8"/>
  <c r="H2274" i="8"/>
  <c r="K2274" i="8" s="1"/>
  <c r="I2274" i="8"/>
  <c r="H2275" i="8"/>
  <c r="K2275" i="8" s="1"/>
  <c r="I2275" i="8"/>
  <c r="H2276" i="8"/>
  <c r="K2276" i="8" s="1"/>
  <c r="I2276" i="8"/>
  <c r="H2277" i="8"/>
  <c r="K2277" i="8" s="1"/>
  <c r="I2277" i="8"/>
  <c r="H2278" i="8"/>
  <c r="K2278" i="8" s="1"/>
  <c r="I2278" i="8"/>
  <c r="H2279" i="8"/>
  <c r="K2279" i="8" s="1"/>
  <c r="I2279" i="8"/>
  <c r="H2280" i="8"/>
  <c r="K2280" i="8" s="1"/>
  <c r="I2280" i="8"/>
  <c r="H2281" i="8"/>
  <c r="K2281" i="8" s="1"/>
  <c r="I2281" i="8"/>
  <c r="H2282" i="8"/>
  <c r="K2282" i="8" s="1"/>
  <c r="I2282" i="8"/>
  <c r="H2283" i="8"/>
  <c r="K2283" i="8" s="1"/>
  <c r="I2283" i="8"/>
  <c r="H2284" i="8"/>
  <c r="K2284" i="8" s="1"/>
  <c r="I2284" i="8"/>
  <c r="H2285" i="8"/>
  <c r="K2285" i="8" s="1"/>
  <c r="I2285" i="8"/>
  <c r="H2286" i="8"/>
  <c r="K2286" i="8" s="1"/>
  <c r="I2286" i="8"/>
  <c r="H2287" i="8"/>
  <c r="K2287" i="8" s="1"/>
  <c r="I2287" i="8"/>
  <c r="H2288" i="8"/>
  <c r="K2288" i="8" s="1"/>
  <c r="I2288" i="8"/>
  <c r="H2289" i="8"/>
  <c r="K2289" i="8" s="1"/>
  <c r="I2289" i="8"/>
  <c r="H2290" i="8"/>
  <c r="K2290" i="8" s="1"/>
  <c r="I2290" i="8"/>
  <c r="H2291" i="8"/>
  <c r="K2291" i="8" s="1"/>
  <c r="I2291" i="8"/>
  <c r="H2292" i="8"/>
  <c r="K2292" i="8" s="1"/>
  <c r="I2292" i="8"/>
  <c r="H2293" i="8"/>
  <c r="K2293" i="8" s="1"/>
  <c r="I2293" i="8"/>
  <c r="H2294" i="8"/>
  <c r="K2294" i="8" s="1"/>
  <c r="I2294" i="8"/>
  <c r="H2295" i="8"/>
  <c r="K2295" i="8" s="1"/>
  <c r="I2295" i="8"/>
  <c r="H2296" i="8"/>
  <c r="K2296" i="8" s="1"/>
  <c r="I2296" i="8"/>
  <c r="H2297" i="8"/>
  <c r="K2297" i="8" s="1"/>
  <c r="I2297" i="8"/>
  <c r="H2298" i="8"/>
  <c r="K2298" i="8" s="1"/>
  <c r="I2298" i="8"/>
  <c r="H2299" i="8"/>
  <c r="K2299" i="8" s="1"/>
  <c r="I2299" i="8"/>
  <c r="H2300" i="8"/>
  <c r="K2300" i="8" s="1"/>
  <c r="I2300" i="8"/>
  <c r="H2301" i="8"/>
  <c r="K2301" i="8" s="1"/>
  <c r="I2301" i="8"/>
  <c r="H2302" i="8"/>
  <c r="K2302" i="8" s="1"/>
  <c r="I2302" i="8"/>
  <c r="H2303" i="8"/>
  <c r="K2303" i="8" s="1"/>
  <c r="I2303" i="8"/>
  <c r="H2304" i="8"/>
  <c r="K2304" i="8" s="1"/>
  <c r="I2304" i="8"/>
  <c r="H2305" i="8"/>
  <c r="K2305" i="8" s="1"/>
  <c r="I2305" i="8"/>
  <c r="H2306" i="8"/>
  <c r="K2306" i="8" s="1"/>
  <c r="I2306" i="8"/>
  <c r="H2307" i="8"/>
  <c r="K2307" i="8" s="1"/>
  <c r="I2307" i="8"/>
  <c r="H2308" i="8"/>
  <c r="K2308" i="8" s="1"/>
  <c r="I2308" i="8"/>
  <c r="H2309" i="8"/>
  <c r="K2309" i="8" s="1"/>
  <c r="I2309" i="8"/>
  <c r="H2310" i="8"/>
  <c r="K2310" i="8" s="1"/>
  <c r="I2310" i="8"/>
  <c r="H2311" i="8"/>
  <c r="K2311" i="8" s="1"/>
  <c r="I2311" i="8"/>
  <c r="H2312" i="8"/>
  <c r="K2312" i="8" s="1"/>
  <c r="I2312" i="8"/>
  <c r="H2313" i="8"/>
  <c r="K2313" i="8" s="1"/>
  <c r="I2313" i="8"/>
  <c r="H2314" i="8"/>
  <c r="K2314" i="8" s="1"/>
  <c r="I2314" i="8"/>
  <c r="H2315" i="8"/>
  <c r="K2315" i="8" s="1"/>
  <c r="I2315" i="8"/>
  <c r="H2316" i="8"/>
  <c r="K2316" i="8" s="1"/>
  <c r="I2316" i="8"/>
  <c r="H2317" i="8"/>
  <c r="K2317" i="8" s="1"/>
  <c r="I2317" i="8"/>
  <c r="H2318" i="8"/>
  <c r="K2318" i="8" s="1"/>
  <c r="I2318" i="8"/>
  <c r="H2319" i="8"/>
  <c r="K2319" i="8" s="1"/>
  <c r="I2319" i="8"/>
  <c r="H2320" i="8"/>
  <c r="K2320" i="8" s="1"/>
  <c r="I2320" i="8"/>
  <c r="H2321" i="8"/>
  <c r="K2321" i="8" s="1"/>
  <c r="I2321" i="8"/>
  <c r="H2322" i="8"/>
  <c r="K2322" i="8" s="1"/>
  <c r="I2322" i="8"/>
  <c r="H2323" i="8"/>
  <c r="K2323" i="8" s="1"/>
  <c r="I2323" i="8"/>
  <c r="H2324" i="8"/>
  <c r="K2324" i="8" s="1"/>
  <c r="I2324" i="8"/>
  <c r="H2325" i="8"/>
  <c r="K2325" i="8" s="1"/>
  <c r="I2325" i="8"/>
  <c r="H2326" i="8"/>
  <c r="K2326" i="8" s="1"/>
  <c r="I2326" i="8"/>
  <c r="H2327" i="8"/>
  <c r="K2327" i="8" s="1"/>
  <c r="I2327" i="8"/>
  <c r="H2328" i="8"/>
  <c r="K2328" i="8" s="1"/>
  <c r="I2328" i="8"/>
  <c r="H2329" i="8"/>
  <c r="K2329" i="8" s="1"/>
  <c r="I2329" i="8"/>
  <c r="H2330" i="8"/>
  <c r="K2330" i="8" s="1"/>
  <c r="I2330" i="8"/>
  <c r="H2331" i="8"/>
  <c r="K2331" i="8" s="1"/>
  <c r="I2331" i="8"/>
  <c r="H2332" i="8"/>
  <c r="K2332" i="8" s="1"/>
  <c r="I2332" i="8"/>
  <c r="H2333" i="8"/>
  <c r="K2333" i="8" s="1"/>
  <c r="I2333" i="8"/>
  <c r="H2334" i="8"/>
  <c r="K2334" i="8" s="1"/>
  <c r="I2334" i="8"/>
  <c r="H2335" i="8"/>
  <c r="K2335" i="8" s="1"/>
  <c r="I2335" i="8"/>
  <c r="H2336" i="8"/>
  <c r="K2336" i="8" s="1"/>
  <c r="I2336" i="8"/>
  <c r="H2337" i="8"/>
  <c r="K2337" i="8" s="1"/>
  <c r="I2337" i="8"/>
  <c r="H2338" i="8"/>
  <c r="K2338" i="8" s="1"/>
  <c r="I2338" i="8"/>
  <c r="H2339" i="8"/>
  <c r="K2339" i="8" s="1"/>
  <c r="I2339" i="8"/>
  <c r="H2340" i="8"/>
  <c r="K2340" i="8" s="1"/>
  <c r="I2340" i="8"/>
  <c r="H2341" i="8"/>
  <c r="K2341" i="8" s="1"/>
  <c r="I2341" i="8"/>
  <c r="H2342" i="8"/>
  <c r="K2342" i="8" s="1"/>
  <c r="I2342" i="8"/>
  <c r="H2343" i="8"/>
  <c r="K2343" i="8" s="1"/>
  <c r="I2343" i="8"/>
  <c r="H2344" i="8"/>
  <c r="K2344" i="8" s="1"/>
  <c r="I2344" i="8"/>
  <c r="H2345" i="8"/>
  <c r="K2345" i="8" s="1"/>
  <c r="I2345" i="8"/>
  <c r="H2346" i="8"/>
  <c r="K2346" i="8" s="1"/>
  <c r="I2346" i="8"/>
  <c r="H2347" i="8"/>
  <c r="K2347" i="8" s="1"/>
  <c r="I2347" i="8"/>
  <c r="H2348" i="8"/>
  <c r="K2348" i="8" s="1"/>
  <c r="I2348" i="8"/>
  <c r="H2349" i="8"/>
  <c r="K2349" i="8" s="1"/>
  <c r="I2349" i="8"/>
  <c r="H2350" i="8"/>
  <c r="K2350" i="8" s="1"/>
  <c r="I2350" i="8"/>
  <c r="H2351" i="8"/>
  <c r="K2351" i="8" s="1"/>
  <c r="I2351" i="8"/>
  <c r="H2352" i="8"/>
  <c r="K2352" i="8" s="1"/>
  <c r="I2352" i="8"/>
  <c r="H2353" i="8"/>
  <c r="K2353" i="8" s="1"/>
  <c r="I2353" i="8"/>
  <c r="H2354" i="8"/>
  <c r="K2354" i="8" s="1"/>
  <c r="I2354" i="8"/>
  <c r="H2355" i="8"/>
  <c r="K2355" i="8" s="1"/>
  <c r="I2355" i="8"/>
  <c r="H2356" i="8"/>
  <c r="K2356" i="8" s="1"/>
  <c r="I2356" i="8"/>
  <c r="H2357" i="8"/>
  <c r="K2357" i="8" s="1"/>
  <c r="I2357" i="8"/>
  <c r="H2358" i="8"/>
  <c r="K2358" i="8" s="1"/>
  <c r="I2358" i="8"/>
  <c r="H2359" i="8"/>
  <c r="K2359" i="8" s="1"/>
  <c r="I2359" i="8"/>
  <c r="H2360" i="8"/>
  <c r="K2360" i="8" s="1"/>
  <c r="I2360" i="8"/>
  <c r="H2361" i="8"/>
  <c r="K2361" i="8" s="1"/>
  <c r="I2361" i="8"/>
  <c r="H2362" i="8"/>
  <c r="K2362" i="8" s="1"/>
  <c r="I2362" i="8"/>
  <c r="H2363" i="8"/>
  <c r="K2363" i="8" s="1"/>
  <c r="I2363" i="8"/>
  <c r="H2364" i="8"/>
  <c r="K2364" i="8" s="1"/>
  <c r="I2364" i="8"/>
  <c r="H2365" i="8"/>
  <c r="K2365" i="8" s="1"/>
  <c r="I2365" i="8"/>
  <c r="H2366" i="8"/>
  <c r="K2366" i="8" s="1"/>
  <c r="I2366" i="8"/>
  <c r="H2367" i="8"/>
  <c r="K2367" i="8" s="1"/>
  <c r="I2367" i="8"/>
  <c r="H2368" i="8"/>
  <c r="K2368" i="8" s="1"/>
  <c r="I2368" i="8"/>
  <c r="H2369" i="8"/>
  <c r="K2369" i="8" s="1"/>
  <c r="I2369" i="8"/>
  <c r="H2370" i="8"/>
  <c r="K2370" i="8" s="1"/>
  <c r="I2370" i="8"/>
  <c r="H2371" i="8"/>
  <c r="K2371" i="8" s="1"/>
  <c r="I2371" i="8"/>
  <c r="H2372" i="8"/>
  <c r="K2372" i="8" s="1"/>
  <c r="I2372" i="8"/>
  <c r="H2373" i="8"/>
  <c r="K2373" i="8" s="1"/>
  <c r="I2373" i="8"/>
  <c r="H2374" i="8"/>
  <c r="K2374" i="8" s="1"/>
  <c r="I2374" i="8"/>
  <c r="H2375" i="8"/>
  <c r="K2375" i="8" s="1"/>
  <c r="I2375" i="8"/>
  <c r="H2376" i="8"/>
  <c r="K2376" i="8" s="1"/>
  <c r="I2376" i="8"/>
  <c r="H2377" i="8"/>
  <c r="K2377" i="8" s="1"/>
  <c r="I2377" i="8"/>
  <c r="H2378" i="8"/>
  <c r="K2378" i="8" s="1"/>
  <c r="I2378" i="8"/>
  <c r="H2379" i="8"/>
  <c r="K2379" i="8" s="1"/>
  <c r="I2379" i="8"/>
  <c r="H2380" i="8"/>
  <c r="K2380" i="8" s="1"/>
  <c r="I2380" i="8"/>
  <c r="H2381" i="8"/>
  <c r="K2381" i="8" s="1"/>
  <c r="I2381" i="8"/>
  <c r="H2382" i="8"/>
  <c r="K2382" i="8" s="1"/>
  <c r="I2382" i="8"/>
  <c r="H2383" i="8"/>
  <c r="K2383" i="8" s="1"/>
  <c r="I2383" i="8"/>
  <c r="H2384" i="8"/>
  <c r="K2384" i="8" s="1"/>
  <c r="I2384" i="8"/>
  <c r="H2385" i="8"/>
  <c r="K2385" i="8" s="1"/>
  <c r="I2385" i="8"/>
  <c r="H2386" i="8"/>
  <c r="K2386" i="8" s="1"/>
  <c r="I2386" i="8"/>
  <c r="H2387" i="8"/>
  <c r="K2387" i="8" s="1"/>
  <c r="I2387" i="8"/>
  <c r="H2388" i="8"/>
  <c r="K2388" i="8" s="1"/>
  <c r="I2388" i="8"/>
  <c r="H2389" i="8"/>
  <c r="K2389" i="8" s="1"/>
  <c r="I2389" i="8"/>
  <c r="H2390" i="8"/>
  <c r="K2390" i="8" s="1"/>
  <c r="I2390" i="8"/>
  <c r="H2391" i="8"/>
  <c r="K2391" i="8" s="1"/>
  <c r="I2391" i="8"/>
  <c r="H2392" i="8"/>
  <c r="K2392" i="8" s="1"/>
  <c r="I2392" i="8"/>
  <c r="H2393" i="8"/>
  <c r="K2393" i="8" s="1"/>
  <c r="I2393" i="8"/>
  <c r="H2394" i="8"/>
  <c r="K2394" i="8" s="1"/>
  <c r="I2394" i="8"/>
  <c r="H2395" i="8"/>
  <c r="K2395" i="8" s="1"/>
  <c r="I2395" i="8"/>
  <c r="H2396" i="8"/>
  <c r="K2396" i="8" s="1"/>
  <c r="I2396" i="8"/>
  <c r="H2397" i="8"/>
  <c r="K2397" i="8" s="1"/>
  <c r="I2397" i="8"/>
  <c r="H2398" i="8"/>
  <c r="K2398" i="8" s="1"/>
  <c r="I2398" i="8"/>
  <c r="H2399" i="8"/>
  <c r="K2399" i="8" s="1"/>
  <c r="I2399" i="8"/>
  <c r="H2400" i="8"/>
  <c r="K2400" i="8" s="1"/>
  <c r="I2400" i="8"/>
  <c r="H2401" i="8"/>
  <c r="K2401" i="8" s="1"/>
  <c r="I2401" i="8"/>
  <c r="H2402" i="8"/>
  <c r="K2402" i="8" s="1"/>
  <c r="I2402" i="8"/>
  <c r="H2403" i="8"/>
  <c r="K2403" i="8" s="1"/>
  <c r="I2403" i="8"/>
  <c r="H2404" i="8"/>
  <c r="K2404" i="8" s="1"/>
  <c r="I2404" i="8"/>
  <c r="H2405" i="8"/>
  <c r="K2405" i="8" s="1"/>
  <c r="I2405" i="8"/>
  <c r="H2406" i="8"/>
  <c r="K2406" i="8" s="1"/>
  <c r="I2406" i="8"/>
  <c r="H2407" i="8"/>
  <c r="K2407" i="8" s="1"/>
  <c r="I2407" i="8"/>
  <c r="H2408" i="8"/>
  <c r="K2408" i="8" s="1"/>
  <c r="I2408" i="8"/>
  <c r="H2409" i="8"/>
  <c r="K2409" i="8" s="1"/>
  <c r="I2409" i="8"/>
  <c r="H2410" i="8"/>
  <c r="K2410" i="8" s="1"/>
  <c r="I2410" i="8"/>
  <c r="H2411" i="8"/>
  <c r="K2411" i="8" s="1"/>
  <c r="I2411" i="8"/>
  <c r="H2412" i="8"/>
  <c r="K2412" i="8" s="1"/>
  <c r="I2412" i="8"/>
  <c r="H2413" i="8"/>
  <c r="K2413" i="8" s="1"/>
  <c r="I2413" i="8"/>
  <c r="H2414" i="8"/>
  <c r="K2414" i="8" s="1"/>
  <c r="I2414" i="8"/>
  <c r="H2415" i="8"/>
  <c r="K2415" i="8" s="1"/>
  <c r="I2415" i="8"/>
  <c r="H2416" i="8"/>
  <c r="K2416" i="8" s="1"/>
  <c r="I2416" i="8"/>
  <c r="H2417" i="8"/>
  <c r="K2417" i="8" s="1"/>
  <c r="I2417" i="8"/>
  <c r="H2418" i="8"/>
  <c r="K2418" i="8" s="1"/>
  <c r="I2418" i="8"/>
  <c r="H2419" i="8"/>
  <c r="K2419" i="8" s="1"/>
  <c r="I2419" i="8"/>
  <c r="H2420" i="8"/>
  <c r="K2420" i="8" s="1"/>
  <c r="I2420" i="8"/>
  <c r="H2421" i="8"/>
  <c r="K2421" i="8" s="1"/>
  <c r="I2421" i="8"/>
  <c r="H2422" i="8"/>
  <c r="K2422" i="8" s="1"/>
  <c r="I2422" i="8"/>
  <c r="H2423" i="8"/>
  <c r="K2423" i="8" s="1"/>
  <c r="I2423" i="8"/>
  <c r="H2424" i="8"/>
  <c r="K2424" i="8" s="1"/>
  <c r="I2424" i="8"/>
  <c r="H2425" i="8"/>
  <c r="K2425" i="8" s="1"/>
  <c r="I2425" i="8"/>
  <c r="H2426" i="8"/>
  <c r="K2426" i="8" s="1"/>
  <c r="I2426" i="8"/>
  <c r="H2427" i="8"/>
  <c r="K2427" i="8" s="1"/>
  <c r="I2427" i="8"/>
  <c r="H2428" i="8"/>
  <c r="K2428" i="8" s="1"/>
  <c r="I2428" i="8"/>
  <c r="H2429" i="8"/>
  <c r="K2429" i="8" s="1"/>
  <c r="I2429" i="8"/>
  <c r="H2430" i="8"/>
  <c r="K2430" i="8" s="1"/>
  <c r="I2430" i="8"/>
  <c r="H2431" i="8"/>
  <c r="K2431" i="8" s="1"/>
  <c r="I2431" i="8"/>
  <c r="H2432" i="8"/>
  <c r="K2432" i="8" s="1"/>
  <c r="I2432" i="8"/>
  <c r="H2433" i="8"/>
  <c r="K2433" i="8" s="1"/>
  <c r="I2433" i="8"/>
  <c r="H2434" i="8"/>
  <c r="K2434" i="8" s="1"/>
  <c r="I2434" i="8"/>
  <c r="H2435" i="8"/>
  <c r="K2435" i="8" s="1"/>
  <c r="I2435" i="8"/>
  <c r="H2436" i="8"/>
  <c r="K2436" i="8" s="1"/>
  <c r="I2436" i="8"/>
  <c r="H2437" i="8"/>
  <c r="K2437" i="8" s="1"/>
  <c r="I2437" i="8"/>
  <c r="H2438" i="8"/>
  <c r="K2438" i="8" s="1"/>
  <c r="I2438" i="8"/>
  <c r="H2439" i="8"/>
  <c r="K2439" i="8" s="1"/>
  <c r="I2439" i="8"/>
  <c r="H2440" i="8"/>
  <c r="K2440" i="8" s="1"/>
  <c r="I2440" i="8"/>
  <c r="H2441" i="8"/>
  <c r="K2441" i="8" s="1"/>
  <c r="I2441" i="8"/>
  <c r="H2442" i="8"/>
  <c r="K2442" i="8" s="1"/>
  <c r="I2442" i="8"/>
  <c r="H2443" i="8"/>
  <c r="K2443" i="8" s="1"/>
  <c r="I2443" i="8"/>
  <c r="H2444" i="8"/>
  <c r="K2444" i="8" s="1"/>
  <c r="I2444" i="8"/>
  <c r="H2445" i="8"/>
  <c r="K2445" i="8" s="1"/>
  <c r="I2445" i="8"/>
  <c r="H2446" i="8"/>
  <c r="K2446" i="8" s="1"/>
  <c r="I2446" i="8"/>
  <c r="H2447" i="8"/>
  <c r="K2447" i="8" s="1"/>
  <c r="I2447" i="8"/>
  <c r="H2448" i="8"/>
  <c r="K2448" i="8" s="1"/>
  <c r="I2448" i="8"/>
  <c r="H2449" i="8"/>
  <c r="K2449" i="8" s="1"/>
  <c r="I2449" i="8"/>
  <c r="H2450" i="8"/>
  <c r="K2450" i="8" s="1"/>
  <c r="I2450" i="8"/>
  <c r="H2451" i="8"/>
  <c r="K2451" i="8" s="1"/>
  <c r="I2451" i="8"/>
  <c r="H2452" i="8"/>
  <c r="K2452" i="8" s="1"/>
  <c r="I2452" i="8"/>
  <c r="H2453" i="8"/>
  <c r="K2453" i="8" s="1"/>
  <c r="I2453" i="8"/>
  <c r="H2454" i="8"/>
  <c r="K2454" i="8" s="1"/>
  <c r="I2454" i="8"/>
  <c r="H2455" i="8"/>
  <c r="K2455" i="8" s="1"/>
  <c r="I2455" i="8"/>
  <c r="H2456" i="8"/>
  <c r="K2456" i="8" s="1"/>
  <c r="I2456" i="8"/>
  <c r="H2457" i="8"/>
  <c r="K2457" i="8" s="1"/>
  <c r="I2457" i="8"/>
  <c r="H2458" i="8"/>
  <c r="K2458" i="8" s="1"/>
  <c r="I2458" i="8"/>
  <c r="H2459" i="8"/>
  <c r="K2459" i="8" s="1"/>
  <c r="I2459" i="8"/>
  <c r="H2460" i="8"/>
  <c r="K2460" i="8" s="1"/>
  <c r="I2460" i="8"/>
  <c r="H2461" i="8"/>
  <c r="K2461" i="8" s="1"/>
  <c r="I2461" i="8"/>
  <c r="H2462" i="8"/>
  <c r="K2462" i="8" s="1"/>
  <c r="I2462" i="8"/>
  <c r="H2463" i="8"/>
  <c r="K2463" i="8" s="1"/>
  <c r="I2463" i="8"/>
  <c r="H2464" i="8"/>
  <c r="K2464" i="8" s="1"/>
  <c r="I2464" i="8"/>
  <c r="H2465" i="8"/>
  <c r="K2465" i="8" s="1"/>
  <c r="I2465" i="8"/>
  <c r="H2466" i="8"/>
  <c r="K2466" i="8" s="1"/>
  <c r="I2466" i="8"/>
  <c r="H2467" i="8"/>
  <c r="K2467" i="8" s="1"/>
  <c r="I2467" i="8"/>
  <c r="H2468" i="8"/>
  <c r="K2468" i="8" s="1"/>
  <c r="I2468" i="8"/>
  <c r="H2469" i="8"/>
  <c r="K2469" i="8" s="1"/>
  <c r="I2469" i="8"/>
  <c r="H2470" i="8"/>
  <c r="K2470" i="8" s="1"/>
  <c r="I2470" i="8"/>
  <c r="H2471" i="8"/>
  <c r="K2471" i="8" s="1"/>
  <c r="I2471" i="8"/>
  <c r="H2472" i="8"/>
  <c r="K2472" i="8" s="1"/>
  <c r="I2472" i="8"/>
  <c r="H2473" i="8"/>
  <c r="K2473" i="8" s="1"/>
  <c r="I2473" i="8"/>
  <c r="H2474" i="8"/>
  <c r="K2474" i="8" s="1"/>
  <c r="I2474" i="8"/>
  <c r="H2475" i="8"/>
  <c r="K2475" i="8" s="1"/>
  <c r="I2475" i="8"/>
  <c r="H2476" i="8"/>
  <c r="K2476" i="8" s="1"/>
  <c r="I2476" i="8"/>
  <c r="H2477" i="8"/>
  <c r="K2477" i="8" s="1"/>
  <c r="I2477" i="8"/>
  <c r="H2478" i="8"/>
  <c r="K2478" i="8" s="1"/>
  <c r="I2478" i="8"/>
  <c r="H2479" i="8"/>
  <c r="K2479" i="8" s="1"/>
  <c r="I2479" i="8"/>
  <c r="H2480" i="8"/>
  <c r="K2480" i="8" s="1"/>
  <c r="I2480" i="8"/>
  <c r="H2481" i="8"/>
  <c r="K2481" i="8" s="1"/>
  <c r="I2481" i="8"/>
  <c r="H2482" i="8"/>
  <c r="K2482" i="8" s="1"/>
  <c r="I2482" i="8"/>
  <c r="H2483" i="8"/>
  <c r="K2483" i="8" s="1"/>
  <c r="I2483" i="8"/>
  <c r="H2484" i="8"/>
  <c r="K2484" i="8" s="1"/>
  <c r="I2484" i="8"/>
  <c r="H2485" i="8"/>
  <c r="K2485" i="8" s="1"/>
  <c r="I2485" i="8"/>
  <c r="H2486" i="8"/>
  <c r="K2486" i="8" s="1"/>
  <c r="I2486" i="8"/>
  <c r="H2487" i="8"/>
  <c r="K2487" i="8" s="1"/>
  <c r="I2487" i="8"/>
  <c r="H2488" i="8"/>
  <c r="K2488" i="8" s="1"/>
  <c r="I2488" i="8"/>
  <c r="H2489" i="8"/>
  <c r="K2489" i="8" s="1"/>
  <c r="I2489" i="8"/>
  <c r="H2490" i="8"/>
  <c r="K2490" i="8" s="1"/>
  <c r="I2490" i="8"/>
  <c r="H2491" i="8"/>
  <c r="K2491" i="8" s="1"/>
  <c r="I2491" i="8"/>
  <c r="H2492" i="8"/>
  <c r="K2492" i="8" s="1"/>
  <c r="I2492" i="8"/>
  <c r="H2493" i="8"/>
  <c r="K2493" i="8" s="1"/>
  <c r="I2493" i="8"/>
  <c r="H2494" i="8"/>
  <c r="K2494" i="8" s="1"/>
  <c r="I2494" i="8"/>
  <c r="H2495" i="8"/>
  <c r="K2495" i="8" s="1"/>
  <c r="I2495" i="8"/>
  <c r="H2496" i="8"/>
  <c r="K2496" i="8" s="1"/>
  <c r="I2496" i="8"/>
  <c r="H2497" i="8"/>
  <c r="K2497" i="8" s="1"/>
  <c r="I2497" i="8"/>
  <c r="H2498" i="8"/>
  <c r="K2498" i="8" s="1"/>
  <c r="I2498" i="8"/>
  <c r="H2499" i="8"/>
  <c r="K2499" i="8" s="1"/>
  <c r="I2499" i="8"/>
  <c r="H2500" i="8"/>
  <c r="K2500" i="8" s="1"/>
  <c r="I2500" i="8"/>
  <c r="H2501" i="8"/>
  <c r="K2501" i="8" s="1"/>
  <c r="I2501" i="8"/>
  <c r="H2502" i="8"/>
  <c r="K2502" i="8" s="1"/>
  <c r="I2502" i="8"/>
  <c r="H2503" i="8"/>
  <c r="K2503" i="8" s="1"/>
  <c r="I2503" i="8"/>
  <c r="H2504" i="8"/>
  <c r="K2504" i="8" s="1"/>
  <c r="I2504" i="8"/>
  <c r="H2505" i="8"/>
  <c r="K2505" i="8" s="1"/>
  <c r="I2505" i="8"/>
  <c r="H2506" i="8"/>
  <c r="K2506" i="8" s="1"/>
  <c r="I2506" i="8"/>
  <c r="H2507" i="8"/>
  <c r="K2507" i="8" s="1"/>
  <c r="I2507" i="8"/>
  <c r="H2508" i="8"/>
  <c r="K2508" i="8" s="1"/>
  <c r="I2508" i="8"/>
  <c r="H2509" i="8"/>
  <c r="K2509" i="8" s="1"/>
  <c r="I2509" i="8"/>
  <c r="H2510" i="8"/>
  <c r="K2510" i="8" s="1"/>
  <c r="I2510" i="8"/>
  <c r="H2511" i="8"/>
  <c r="K2511" i="8" s="1"/>
  <c r="I2511" i="8"/>
  <c r="H2512" i="8"/>
  <c r="K2512" i="8" s="1"/>
  <c r="I2512" i="8"/>
  <c r="H2513" i="8"/>
  <c r="K2513" i="8" s="1"/>
  <c r="I2513" i="8"/>
  <c r="H2514" i="8"/>
  <c r="K2514" i="8" s="1"/>
  <c r="I2514" i="8"/>
  <c r="H2515" i="8"/>
  <c r="K2515" i="8" s="1"/>
  <c r="I2515" i="8"/>
  <c r="H2516" i="8"/>
  <c r="K2516" i="8" s="1"/>
  <c r="I2516" i="8"/>
  <c r="H2517" i="8"/>
  <c r="K2517" i="8" s="1"/>
  <c r="I2517" i="8"/>
  <c r="H2518" i="8"/>
  <c r="K2518" i="8" s="1"/>
  <c r="I2518" i="8"/>
  <c r="H2519" i="8"/>
  <c r="K2519" i="8" s="1"/>
  <c r="I2519" i="8"/>
  <c r="H2520" i="8"/>
  <c r="K2520" i="8" s="1"/>
  <c r="I2520" i="8"/>
  <c r="H2521" i="8"/>
  <c r="K2521" i="8" s="1"/>
  <c r="I2521" i="8"/>
  <c r="H2522" i="8"/>
  <c r="K2522" i="8" s="1"/>
  <c r="I2522" i="8"/>
  <c r="H2523" i="8"/>
  <c r="K2523" i="8" s="1"/>
  <c r="I2523" i="8"/>
  <c r="H2524" i="8"/>
  <c r="K2524" i="8" s="1"/>
  <c r="I2524" i="8"/>
  <c r="H2525" i="8"/>
  <c r="K2525" i="8" s="1"/>
  <c r="I2525" i="8"/>
  <c r="H2526" i="8"/>
  <c r="K2526" i="8" s="1"/>
  <c r="I2526" i="8"/>
  <c r="H2527" i="8"/>
  <c r="K2527" i="8" s="1"/>
  <c r="I2527" i="8"/>
  <c r="H2528" i="8"/>
  <c r="K2528" i="8" s="1"/>
  <c r="I2528" i="8"/>
  <c r="H2529" i="8"/>
  <c r="K2529" i="8" s="1"/>
  <c r="I2529" i="8"/>
  <c r="H2530" i="8"/>
  <c r="K2530" i="8" s="1"/>
  <c r="I2530" i="8"/>
  <c r="H2531" i="8"/>
  <c r="K2531" i="8" s="1"/>
  <c r="I2531" i="8"/>
  <c r="H2532" i="8"/>
  <c r="K2532" i="8" s="1"/>
  <c r="I2532" i="8"/>
  <c r="H2533" i="8"/>
  <c r="K2533" i="8" s="1"/>
  <c r="I2533" i="8"/>
  <c r="H2534" i="8"/>
  <c r="K2534" i="8" s="1"/>
  <c r="I2534" i="8"/>
  <c r="H2535" i="8"/>
  <c r="K2535" i="8" s="1"/>
  <c r="I2535" i="8"/>
  <c r="H2536" i="8"/>
  <c r="K2536" i="8" s="1"/>
  <c r="I2536" i="8"/>
  <c r="H2537" i="8"/>
  <c r="K2537" i="8" s="1"/>
  <c r="I2537" i="8"/>
  <c r="H2538" i="8"/>
  <c r="K2538" i="8" s="1"/>
  <c r="I2538" i="8"/>
  <c r="H2539" i="8"/>
  <c r="K2539" i="8" s="1"/>
  <c r="I2539" i="8"/>
  <c r="H2540" i="8"/>
  <c r="K2540" i="8" s="1"/>
  <c r="I2540" i="8"/>
  <c r="H2541" i="8"/>
  <c r="K2541" i="8" s="1"/>
  <c r="I2541" i="8"/>
  <c r="H2542" i="8"/>
  <c r="K2542" i="8" s="1"/>
  <c r="I2542" i="8"/>
  <c r="H2543" i="8"/>
  <c r="K2543" i="8" s="1"/>
  <c r="I2543" i="8"/>
  <c r="H2544" i="8"/>
  <c r="K2544" i="8" s="1"/>
  <c r="I2544" i="8"/>
  <c r="H2545" i="8"/>
  <c r="K2545" i="8" s="1"/>
  <c r="I2545" i="8"/>
  <c r="H2546" i="8"/>
  <c r="K2546" i="8" s="1"/>
  <c r="I2546" i="8"/>
  <c r="H2547" i="8"/>
  <c r="K2547" i="8" s="1"/>
  <c r="I2547" i="8"/>
  <c r="H2548" i="8"/>
  <c r="K2548" i="8" s="1"/>
  <c r="I2548" i="8"/>
  <c r="H2549" i="8"/>
  <c r="K2549" i="8" s="1"/>
  <c r="I2549" i="8"/>
  <c r="H2550" i="8"/>
  <c r="K2550" i="8" s="1"/>
  <c r="I2550" i="8"/>
  <c r="H2551" i="8"/>
  <c r="K2551" i="8" s="1"/>
  <c r="I2551" i="8"/>
  <c r="H2552" i="8"/>
  <c r="K2552" i="8" s="1"/>
  <c r="I2552" i="8"/>
  <c r="H2553" i="8"/>
  <c r="K2553" i="8" s="1"/>
  <c r="I2553" i="8"/>
  <c r="H2554" i="8"/>
  <c r="K2554" i="8" s="1"/>
  <c r="I2554" i="8"/>
  <c r="H2555" i="8"/>
  <c r="K2555" i="8" s="1"/>
  <c r="I2555" i="8"/>
  <c r="H2556" i="8"/>
  <c r="K2556" i="8" s="1"/>
  <c r="I2556" i="8"/>
  <c r="H2557" i="8"/>
  <c r="K2557" i="8" s="1"/>
  <c r="I2557" i="8"/>
  <c r="H2558" i="8"/>
  <c r="K2558" i="8" s="1"/>
  <c r="I2558" i="8"/>
  <c r="H2559" i="8"/>
  <c r="K2559" i="8" s="1"/>
  <c r="I2559" i="8"/>
  <c r="H2560" i="8"/>
  <c r="K2560" i="8" s="1"/>
  <c r="I2560" i="8"/>
  <c r="H2561" i="8"/>
  <c r="K2561" i="8" s="1"/>
  <c r="I2561" i="8"/>
  <c r="H2562" i="8"/>
  <c r="K2562" i="8" s="1"/>
  <c r="I2562" i="8"/>
  <c r="H2563" i="8"/>
  <c r="K2563" i="8" s="1"/>
  <c r="I2563" i="8"/>
  <c r="H2564" i="8"/>
  <c r="K2564" i="8" s="1"/>
  <c r="I2564" i="8"/>
  <c r="H2565" i="8"/>
  <c r="K2565" i="8" s="1"/>
  <c r="I2565" i="8"/>
  <c r="H2566" i="8"/>
  <c r="K2566" i="8" s="1"/>
  <c r="I2566" i="8"/>
  <c r="H2567" i="8"/>
  <c r="K2567" i="8" s="1"/>
  <c r="I2567" i="8"/>
  <c r="H2568" i="8"/>
  <c r="K2568" i="8" s="1"/>
  <c r="I2568" i="8"/>
  <c r="H2569" i="8"/>
  <c r="K2569" i="8" s="1"/>
  <c r="I2569" i="8"/>
  <c r="H2570" i="8"/>
  <c r="K2570" i="8" s="1"/>
  <c r="I2570" i="8"/>
  <c r="H2571" i="8"/>
  <c r="K2571" i="8" s="1"/>
  <c r="I2571" i="8"/>
  <c r="H2572" i="8"/>
  <c r="K2572" i="8" s="1"/>
  <c r="I2572" i="8"/>
  <c r="H2573" i="8"/>
  <c r="K2573" i="8" s="1"/>
  <c r="I2573" i="8"/>
  <c r="H2574" i="8"/>
  <c r="K2574" i="8" s="1"/>
  <c r="I2574" i="8"/>
  <c r="H2575" i="8"/>
  <c r="K2575" i="8" s="1"/>
  <c r="I2575" i="8"/>
  <c r="H2576" i="8"/>
  <c r="K2576" i="8" s="1"/>
  <c r="I2576" i="8"/>
  <c r="H2577" i="8"/>
  <c r="K2577" i="8" s="1"/>
  <c r="I2577" i="8"/>
  <c r="H2578" i="8"/>
  <c r="K2578" i="8" s="1"/>
  <c r="I2578" i="8"/>
  <c r="H2579" i="8"/>
  <c r="K2579" i="8" s="1"/>
  <c r="I2579" i="8"/>
  <c r="H2580" i="8"/>
  <c r="K2580" i="8" s="1"/>
  <c r="I2580" i="8"/>
  <c r="H2581" i="8"/>
  <c r="K2581" i="8" s="1"/>
  <c r="I2581" i="8"/>
  <c r="H2582" i="8"/>
  <c r="K2582" i="8" s="1"/>
  <c r="I2582" i="8"/>
  <c r="H2583" i="8"/>
  <c r="K2583" i="8" s="1"/>
  <c r="I2583" i="8"/>
  <c r="H2584" i="8"/>
  <c r="K2584" i="8" s="1"/>
  <c r="I2584" i="8"/>
  <c r="H2585" i="8"/>
  <c r="K2585" i="8" s="1"/>
  <c r="I2585" i="8"/>
  <c r="H2586" i="8"/>
  <c r="K2586" i="8" s="1"/>
  <c r="I2586" i="8"/>
  <c r="H2587" i="8"/>
  <c r="K2587" i="8" s="1"/>
  <c r="I2587" i="8"/>
  <c r="H2588" i="8"/>
  <c r="K2588" i="8" s="1"/>
  <c r="I2588" i="8"/>
  <c r="H2589" i="8"/>
  <c r="K2589" i="8" s="1"/>
  <c r="I2589" i="8"/>
  <c r="H2590" i="8"/>
  <c r="K2590" i="8" s="1"/>
  <c r="I2590" i="8"/>
  <c r="H2591" i="8"/>
  <c r="K2591" i="8" s="1"/>
  <c r="I2591" i="8"/>
  <c r="H2592" i="8"/>
  <c r="K2592" i="8" s="1"/>
  <c r="I2592" i="8"/>
  <c r="H2593" i="8"/>
  <c r="K2593" i="8" s="1"/>
  <c r="I2593" i="8"/>
  <c r="H2594" i="8"/>
  <c r="K2594" i="8" s="1"/>
  <c r="I2594" i="8"/>
  <c r="H2595" i="8"/>
  <c r="K2595" i="8" s="1"/>
  <c r="I2595" i="8"/>
  <c r="H2596" i="8"/>
  <c r="K2596" i="8" s="1"/>
  <c r="I2596" i="8"/>
  <c r="H2597" i="8"/>
  <c r="K2597" i="8" s="1"/>
  <c r="I2597" i="8"/>
  <c r="H2598" i="8"/>
  <c r="K2598" i="8" s="1"/>
  <c r="I2598" i="8"/>
  <c r="H2599" i="8"/>
  <c r="K2599" i="8" s="1"/>
  <c r="I2599" i="8"/>
  <c r="H2600" i="8"/>
  <c r="K2600" i="8" s="1"/>
  <c r="I2600" i="8"/>
  <c r="H2601" i="8"/>
  <c r="K2601" i="8" s="1"/>
  <c r="I2601" i="8"/>
  <c r="H2602" i="8"/>
  <c r="K2602" i="8" s="1"/>
  <c r="I2602" i="8"/>
  <c r="H2603" i="8"/>
  <c r="K2603" i="8" s="1"/>
  <c r="I2603" i="8"/>
  <c r="H2604" i="8"/>
  <c r="K2604" i="8" s="1"/>
  <c r="I2604" i="8"/>
  <c r="H2605" i="8"/>
  <c r="K2605" i="8" s="1"/>
  <c r="I2605" i="8"/>
  <c r="H2606" i="8"/>
  <c r="K2606" i="8" s="1"/>
  <c r="I2606" i="8"/>
  <c r="H2607" i="8"/>
  <c r="K2607" i="8" s="1"/>
  <c r="I2607" i="8"/>
  <c r="H2608" i="8"/>
  <c r="K2608" i="8" s="1"/>
  <c r="I2608" i="8"/>
  <c r="H2609" i="8"/>
  <c r="K2609" i="8" s="1"/>
  <c r="I2609" i="8"/>
  <c r="H2610" i="8"/>
  <c r="K2610" i="8" s="1"/>
  <c r="I2610" i="8"/>
  <c r="H2611" i="8"/>
  <c r="K2611" i="8" s="1"/>
  <c r="I2611" i="8"/>
  <c r="H2612" i="8"/>
  <c r="K2612" i="8" s="1"/>
  <c r="I2612" i="8"/>
  <c r="H2613" i="8"/>
  <c r="K2613" i="8" s="1"/>
  <c r="I2613" i="8"/>
  <c r="H2614" i="8"/>
  <c r="K2614" i="8" s="1"/>
  <c r="I2614" i="8"/>
  <c r="H2615" i="8"/>
  <c r="K2615" i="8" s="1"/>
  <c r="I2615" i="8"/>
  <c r="H2616" i="8"/>
  <c r="K2616" i="8" s="1"/>
  <c r="I2616" i="8"/>
  <c r="H2617" i="8"/>
  <c r="K2617" i="8" s="1"/>
  <c r="I2617" i="8"/>
  <c r="H2618" i="8"/>
  <c r="K2618" i="8" s="1"/>
  <c r="I2618" i="8"/>
  <c r="H2619" i="8"/>
  <c r="K2619" i="8" s="1"/>
  <c r="I2619" i="8"/>
  <c r="H2620" i="8"/>
  <c r="K2620" i="8" s="1"/>
  <c r="I2620" i="8"/>
  <c r="H2621" i="8"/>
  <c r="K2621" i="8" s="1"/>
  <c r="I2621" i="8"/>
  <c r="H2622" i="8"/>
  <c r="K2622" i="8" s="1"/>
  <c r="I2622" i="8"/>
  <c r="H2623" i="8"/>
  <c r="K2623" i="8" s="1"/>
  <c r="I2623" i="8"/>
  <c r="H2624" i="8"/>
  <c r="K2624" i="8" s="1"/>
  <c r="I2624" i="8"/>
  <c r="H2625" i="8"/>
  <c r="K2625" i="8" s="1"/>
  <c r="I2625" i="8"/>
  <c r="H2626" i="8"/>
  <c r="K2626" i="8" s="1"/>
  <c r="I2626" i="8"/>
  <c r="H2627" i="8"/>
  <c r="K2627" i="8" s="1"/>
  <c r="I2627" i="8"/>
  <c r="H2628" i="8"/>
  <c r="K2628" i="8" s="1"/>
  <c r="I2628" i="8"/>
  <c r="H2629" i="8"/>
  <c r="K2629" i="8" s="1"/>
  <c r="I2629" i="8"/>
  <c r="H2630" i="8"/>
  <c r="K2630" i="8" s="1"/>
  <c r="I2630" i="8"/>
  <c r="H2631" i="8"/>
  <c r="K2631" i="8" s="1"/>
  <c r="I2631" i="8"/>
  <c r="H2632" i="8"/>
  <c r="K2632" i="8" s="1"/>
  <c r="I2632" i="8"/>
  <c r="H2633" i="8"/>
  <c r="K2633" i="8" s="1"/>
  <c r="I2633" i="8"/>
  <c r="H2634" i="8"/>
  <c r="K2634" i="8" s="1"/>
  <c r="I2634" i="8"/>
  <c r="H2635" i="8"/>
  <c r="K2635" i="8" s="1"/>
  <c r="I2635" i="8"/>
  <c r="H2636" i="8"/>
  <c r="K2636" i="8" s="1"/>
  <c r="I2636" i="8"/>
  <c r="H2637" i="8"/>
  <c r="K2637" i="8" s="1"/>
  <c r="I2637" i="8"/>
  <c r="H2638" i="8"/>
  <c r="K2638" i="8" s="1"/>
  <c r="I2638" i="8"/>
  <c r="H2639" i="8"/>
  <c r="K2639" i="8" s="1"/>
  <c r="I2639" i="8"/>
  <c r="H2640" i="8"/>
  <c r="K2640" i="8" s="1"/>
  <c r="I2640" i="8"/>
  <c r="H2641" i="8"/>
  <c r="K2641" i="8" s="1"/>
  <c r="I2641" i="8"/>
  <c r="H2642" i="8"/>
  <c r="K2642" i="8" s="1"/>
  <c r="I2642" i="8"/>
  <c r="H2643" i="8"/>
  <c r="K2643" i="8" s="1"/>
  <c r="I2643" i="8"/>
  <c r="H2644" i="8"/>
  <c r="K2644" i="8" s="1"/>
  <c r="I2644" i="8"/>
  <c r="H2645" i="8"/>
  <c r="K2645" i="8" s="1"/>
  <c r="I2645" i="8"/>
  <c r="H2646" i="8"/>
  <c r="K2646" i="8" s="1"/>
  <c r="I2646" i="8"/>
  <c r="H2647" i="8"/>
  <c r="K2647" i="8" s="1"/>
  <c r="I2647" i="8"/>
  <c r="H2648" i="8"/>
  <c r="K2648" i="8" s="1"/>
  <c r="I2648" i="8"/>
  <c r="H2649" i="8"/>
  <c r="K2649" i="8" s="1"/>
  <c r="I2649" i="8"/>
  <c r="H2650" i="8"/>
  <c r="K2650" i="8" s="1"/>
  <c r="I2650" i="8"/>
  <c r="H2651" i="8"/>
  <c r="K2651" i="8" s="1"/>
  <c r="I2651" i="8"/>
  <c r="H2652" i="8"/>
  <c r="K2652" i="8" s="1"/>
  <c r="I2652" i="8"/>
  <c r="H2653" i="8"/>
  <c r="K2653" i="8" s="1"/>
  <c r="I2653" i="8"/>
  <c r="H2654" i="8"/>
  <c r="K2654" i="8" s="1"/>
  <c r="I2654" i="8"/>
  <c r="H2655" i="8"/>
  <c r="K2655" i="8" s="1"/>
  <c r="I2655" i="8"/>
  <c r="H2656" i="8"/>
  <c r="K2656" i="8" s="1"/>
  <c r="I2656" i="8"/>
  <c r="H2657" i="8"/>
  <c r="K2657" i="8" s="1"/>
  <c r="I2657" i="8"/>
  <c r="H2658" i="8"/>
  <c r="K2658" i="8" s="1"/>
  <c r="I2658" i="8"/>
  <c r="H2659" i="8"/>
  <c r="K2659" i="8" s="1"/>
  <c r="I2659" i="8"/>
  <c r="H2660" i="8"/>
  <c r="K2660" i="8" s="1"/>
  <c r="I2660" i="8"/>
  <c r="H2661" i="8"/>
  <c r="K2661" i="8" s="1"/>
  <c r="I2661" i="8"/>
  <c r="H2662" i="8"/>
  <c r="K2662" i="8" s="1"/>
  <c r="I2662" i="8"/>
  <c r="H2663" i="8"/>
  <c r="K2663" i="8" s="1"/>
  <c r="I2663" i="8"/>
  <c r="H2664" i="8"/>
  <c r="K2664" i="8" s="1"/>
  <c r="I2664" i="8"/>
  <c r="H2665" i="8"/>
  <c r="K2665" i="8" s="1"/>
  <c r="I2665" i="8"/>
  <c r="H2666" i="8"/>
  <c r="K2666" i="8" s="1"/>
  <c r="I2666" i="8"/>
  <c r="H2667" i="8"/>
  <c r="K2667" i="8" s="1"/>
  <c r="I2667" i="8"/>
  <c r="H2668" i="8"/>
  <c r="K2668" i="8" s="1"/>
  <c r="I2668" i="8"/>
  <c r="H2669" i="8"/>
  <c r="K2669" i="8" s="1"/>
  <c r="I2669" i="8"/>
  <c r="H2670" i="8"/>
  <c r="K2670" i="8" s="1"/>
  <c r="I2670" i="8"/>
  <c r="H2671" i="8"/>
  <c r="K2671" i="8" s="1"/>
  <c r="I2671" i="8"/>
  <c r="H2672" i="8"/>
  <c r="K2672" i="8" s="1"/>
  <c r="I2672" i="8"/>
  <c r="H2673" i="8"/>
  <c r="K2673" i="8" s="1"/>
  <c r="I2673" i="8"/>
  <c r="H2674" i="8"/>
  <c r="K2674" i="8" s="1"/>
  <c r="I2674" i="8"/>
  <c r="H2675" i="8"/>
  <c r="K2675" i="8" s="1"/>
  <c r="I2675" i="8"/>
  <c r="H2676" i="8"/>
  <c r="K2676" i="8" s="1"/>
  <c r="I2676" i="8"/>
  <c r="H2677" i="8"/>
  <c r="K2677" i="8" s="1"/>
  <c r="I2677" i="8"/>
  <c r="H2678" i="8"/>
  <c r="K2678" i="8" s="1"/>
  <c r="I2678" i="8"/>
  <c r="H2679" i="8"/>
  <c r="K2679" i="8" s="1"/>
  <c r="I2679" i="8"/>
  <c r="H2680" i="8"/>
  <c r="K2680" i="8" s="1"/>
  <c r="I2680" i="8"/>
  <c r="H2681" i="8"/>
  <c r="K2681" i="8" s="1"/>
  <c r="I2681" i="8"/>
  <c r="H2682" i="8"/>
  <c r="K2682" i="8" s="1"/>
  <c r="I2682" i="8"/>
  <c r="H2683" i="8"/>
  <c r="K2683" i="8" s="1"/>
  <c r="I2683" i="8"/>
  <c r="H2684" i="8"/>
  <c r="K2684" i="8" s="1"/>
  <c r="I2684" i="8"/>
  <c r="H2685" i="8"/>
  <c r="K2685" i="8" s="1"/>
  <c r="I2685" i="8"/>
  <c r="H2686" i="8"/>
  <c r="K2686" i="8" s="1"/>
  <c r="I2686" i="8"/>
  <c r="H2687" i="8"/>
  <c r="K2687" i="8" s="1"/>
  <c r="I2687" i="8"/>
  <c r="H2688" i="8"/>
  <c r="K2688" i="8" s="1"/>
  <c r="I2688" i="8"/>
  <c r="H2689" i="8"/>
  <c r="K2689" i="8" s="1"/>
  <c r="I2689" i="8"/>
  <c r="H2690" i="8"/>
  <c r="K2690" i="8" s="1"/>
  <c r="I2690" i="8"/>
  <c r="H2691" i="8"/>
  <c r="K2691" i="8" s="1"/>
  <c r="I2691" i="8"/>
  <c r="H2692" i="8"/>
  <c r="K2692" i="8" s="1"/>
  <c r="I2692" i="8"/>
  <c r="H2693" i="8"/>
  <c r="K2693" i="8" s="1"/>
  <c r="I2693" i="8"/>
  <c r="H2694" i="8"/>
  <c r="K2694" i="8" s="1"/>
  <c r="I2694" i="8"/>
  <c r="H2695" i="8"/>
  <c r="K2695" i="8" s="1"/>
  <c r="I2695" i="8"/>
  <c r="H2696" i="8"/>
  <c r="K2696" i="8" s="1"/>
  <c r="I2696" i="8"/>
  <c r="H2697" i="8"/>
  <c r="K2697" i="8" s="1"/>
  <c r="I2697" i="8"/>
  <c r="H2698" i="8"/>
  <c r="K2698" i="8" s="1"/>
  <c r="I2698" i="8"/>
  <c r="H2699" i="8"/>
  <c r="K2699" i="8" s="1"/>
  <c r="I2699" i="8"/>
  <c r="H2700" i="8"/>
  <c r="K2700" i="8" s="1"/>
  <c r="I2700" i="8"/>
  <c r="H2701" i="8"/>
  <c r="K2701" i="8" s="1"/>
  <c r="I2701" i="8"/>
  <c r="H2702" i="8"/>
  <c r="K2702" i="8" s="1"/>
  <c r="I2702" i="8"/>
  <c r="H2703" i="8"/>
  <c r="K2703" i="8" s="1"/>
  <c r="I2703" i="8"/>
  <c r="H2704" i="8"/>
  <c r="K2704" i="8" s="1"/>
  <c r="I2704" i="8"/>
  <c r="H2705" i="8"/>
  <c r="K2705" i="8" s="1"/>
  <c r="I2705" i="8"/>
  <c r="H2706" i="8"/>
  <c r="K2706" i="8" s="1"/>
  <c r="I2706" i="8"/>
  <c r="H2707" i="8"/>
  <c r="K2707" i="8" s="1"/>
  <c r="I2707" i="8"/>
  <c r="H2708" i="8"/>
  <c r="K2708" i="8" s="1"/>
  <c r="I2708" i="8"/>
  <c r="H2709" i="8"/>
  <c r="K2709" i="8" s="1"/>
  <c r="I2709" i="8"/>
  <c r="H2710" i="8"/>
  <c r="K2710" i="8" s="1"/>
  <c r="I2710" i="8"/>
  <c r="H2711" i="8"/>
  <c r="K2711" i="8" s="1"/>
  <c r="I2711" i="8"/>
  <c r="H2712" i="8"/>
  <c r="K2712" i="8" s="1"/>
  <c r="I2712" i="8"/>
  <c r="H2713" i="8"/>
  <c r="K2713" i="8" s="1"/>
  <c r="I2713" i="8"/>
  <c r="H2714" i="8"/>
  <c r="K2714" i="8" s="1"/>
  <c r="I2714" i="8"/>
  <c r="H2715" i="8"/>
  <c r="K2715" i="8" s="1"/>
  <c r="I2715" i="8"/>
  <c r="H2716" i="8"/>
  <c r="K2716" i="8" s="1"/>
  <c r="I2716" i="8"/>
  <c r="H2717" i="8"/>
  <c r="K2717" i="8" s="1"/>
  <c r="I2717" i="8"/>
  <c r="H2718" i="8"/>
  <c r="K2718" i="8" s="1"/>
  <c r="I2718" i="8"/>
  <c r="H2719" i="8"/>
  <c r="K2719" i="8" s="1"/>
  <c r="I2719" i="8"/>
  <c r="H2720" i="8"/>
  <c r="K2720" i="8" s="1"/>
  <c r="I2720" i="8"/>
  <c r="H2721" i="8"/>
  <c r="K2721" i="8" s="1"/>
  <c r="I2721" i="8"/>
  <c r="H2722" i="8"/>
  <c r="K2722" i="8" s="1"/>
  <c r="I2722" i="8"/>
  <c r="H2723" i="8"/>
  <c r="K2723" i="8" s="1"/>
  <c r="I2723" i="8"/>
  <c r="H2724" i="8"/>
  <c r="K2724" i="8" s="1"/>
  <c r="I2724" i="8"/>
  <c r="H2725" i="8"/>
  <c r="K2725" i="8" s="1"/>
  <c r="I2725" i="8"/>
  <c r="H2726" i="8"/>
  <c r="K2726" i="8" s="1"/>
  <c r="I2726" i="8"/>
  <c r="H2727" i="8"/>
  <c r="K2727" i="8" s="1"/>
  <c r="I2727" i="8"/>
  <c r="H2728" i="8"/>
  <c r="K2728" i="8" s="1"/>
  <c r="I2728" i="8"/>
  <c r="H2729" i="8"/>
  <c r="K2729" i="8" s="1"/>
  <c r="I2729" i="8"/>
  <c r="H2730" i="8"/>
  <c r="K2730" i="8" s="1"/>
  <c r="I2730" i="8"/>
  <c r="H2731" i="8"/>
  <c r="K2731" i="8" s="1"/>
  <c r="I2731" i="8"/>
  <c r="H2732" i="8"/>
  <c r="K2732" i="8" s="1"/>
  <c r="I2732" i="8"/>
  <c r="H2733" i="8"/>
  <c r="K2733" i="8" s="1"/>
  <c r="I2733" i="8"/>
  <c r="H2734" i="8"/>
  <c r="K2734" i="8" s="1"/>
  <c r="I2734" i="8"/>
  <c r="H2735" i="8"/>
  <c r="K2735" i="8" s="1"/>
  <c r="I2735" i="8"/>
  <c r="H2736" i="8"/>
  <c r="K2736" i="8" s="1"/>
  <c r="I2736" i="8"/>
  <c r="H2737" i="8"/>
  <c r="K2737" i="8" s="1"/>
  <c r="I2737" i="8"/>
  <c r="H2738" i="8"/>
  <c r="K2738" i="8" s="1"/>
  <c r="I2738" i="8"/>
  <c r="H2739" i="8"/>
  <c r="K2739" i="8" s="1"/>
  <c r="I2739" i="8"/>
  <c r="H2740" i="8"/>
  <c r="K2740" i="8" s="1"/>
  <c r="I2740" i="8"/>
  <c r="H2741" i="8"/>
  <c r="K2741" i="8" s="1"/>
  <c r="I2741" i="8"/>
  <c r="H2742" i="8"/>
  <c r="K2742" i="8" s="1"/>
  <c r="I2742" i="8"/>
  <c r="H2743" i="8"/>
  <c r="K2743" i="8" s="1"/>
  <c r="I2743" i="8"/>
  <c r="H2744" i="8"/>
  <c r="K2744" i="8" s="1"/>
  <c r="I2744" i="8"/>
  <c r="H2745" i="8"/>
  <c r="K2745" i="8" s="1"/>
  <c r="I2745" i="8"/>
  <c r="H2746" i="8"/>
  <c r="K2746" i="8" s="1"/>
  <c r="I2746" i="8"/>
  <c r="H2747" i="8"/>
  <c r="K2747" i="8" s="1"/>
  <c r="I2747" i="8"/>
  <c r="H2748" i="8"/>
  <c r="K2748" i="8" s="1"/>
  <c r="I2748" i="8"/>
  <c r="H2749" i="8"/>
  <c r="K2749" i="8" s="1"/>
  <c r="I2749" i="8"/>
  <c r="H2750" i="8"/>
  <c r="K2750" i="8" s="1"/>
  <c r="I2750" i="8"/>
  <c r="H2751" i="8"/>
  <c r="K2751" i="8" s="1"/>
  <c r="I2751" i="8"/>
  <c r="H2752" i="8"/>
  <c r="K2752" i="8" s="1"/>
  <c r="I2752" i="8"/>
  <c r="H2753" i="8"/>
  <c r="K2753" i="8" s="1"/>
  <c r="I2753" i="8"/>
  <c r="H2754" i="8"/>
  <c r="K2754" i="8" s="1"/>
  <c r="I2754" i="8"/>
  <c r="H2755" i="8"/>
  <c r="K2755" i="8" s="1"/>
  <c r="I2755" i="8"/>
  <c r="H2756" i="8"/>
  <c r="K2756" i="8" s="1"/>
  <c r="I2756" i="8"/>
  <c r="H2757" i="8"/>
  <c r="K2757" i="8" s="1"/>
  <c r="I2757" i="8"/>
  <c r="H2758" i="8"/>
  <c r="K2758" i="8" s="1"/>
  <c r="I2758" i="8"/>
  <c r="H2759" i="8"/>
  <c r="K2759" i="8" s="1"/>
  <c r="I2759" i="8"/>
  <c r="H2760" i="8"/>
  <c r="K2760" i="8" s="1"/>
  <c r="I2760" i="8"/>
  <c r="H2761" i="8"/>
  <c r="K2761" i="8" s="1"/>
  <c r="I2761" i="8"/>
  <c r="H2762" i="8"/>
  <c r="K2762" i="8" s="1"/>
  <c r="I2762" i="8"/>
  <c r="H2763" i="8"/>
  <c r="K2763" i="8" s="1"/>
  <c r="I2763" i="8"/>
  <c r="H2764" i="8"/>
  <c r="K2764" i="8" s="1"/>
  <c r="I2764" i="8"/>
  <c r="H2765" i="8"/>
  <c r="K2765" i="8" s="1"/>
  <c r="I2765" i="8"/>
  <c r="H2766" i="8"/>
  <c r="K2766" i="8" s="1"/>
  <c r="I2766" i="8"/>
  <c r="H2767" i="8"/>
  <c r="K2767" i="8" s="1"/>
  <c r="I2767" i="8"/>
  <c r="H2768" i="8"/>
  <c r="K2768" i="8" s="1"/>
  <c r="I2768" i="8"/>
  <c r="H2769" i="8"/>
  <c r="K2769" i="8" s="1"/>
  <c r="I2769" i="8"/>
  <c r="H2770" i="8"/>
  <c r="K2770" i="8" s="1"/>
  <c r="I2770" i="8"/>
  <c r="H2771" i="8"/>
  <c r="K2771" i="8" s="1"/>
  <c r="I2771" i="8"/>
  <c r="H2772" i="8"/>
  <c r="K2772" i="8" s="1"/>
  <c r="I2772" i="8"/>
  <c r="H2773" i="8"/>
  <c r="K2773" i="8" s="1"/>
  <c r="I2773" i="8"/>
  <c r="H2774" i="8"/>
  <c r="K2774" i="8" s="1"/>
  <c r="I2774" i="8"/>
  <c r="H2775" i="8"/>
  <c r="K2775" i="8" s="1"/>
  <c r="I2775" i="8"/>
  <c r="H2776" i="8"/>
  <c r="K2776" i="8" s="1"/>
  <c r="I2776" i="8"/>
  <c r="H2777" i="8"/>
  <c r="K2777" i="8" s="1"/>
  <c r="I2777" i="8"/>
  <c r="H2778" i="8"/>
  <c r="K2778" i="8" s="1"/>
  <c r="I2778" i="8"/>
  <c r="H2779" i="8"/>
  <c r="K2779" i="8" s="1"/>
  <c r="I2779" i="8"/>
  <c r="H2780" i="8"/>
  <c r="K2780" i="8" s="1"/>
  <c r="I2780" i="8"/>
  <c r="H2781" i="8"/>
  <c r="K2781" i="8" s="1"/>
  <c r="I2781" i="8"/>
  <c r="H2782" i="8"/>
  <c r="K2782" i="8" s="1"/>
  <c r="I2782" i="8"/>
  <c r="H2783" i="8"/>
  <c r="K2783" i="8" s="1"/>
  <c r="I2783" i="8"/>
  <c r="H2784" i="8"/>
  <c r="K2784" i="8" s="1"/>
  <c r="I2784" i="8"/>
  <c r="H2785" i="8"/>
  <c r="K2785" i="8" s="1"/>
  <c r="I2785" i="8"/>
  <c r="H2786" i="8"/>
  <c r="K2786" i="8" s="1"/>
  <c r="I2786" i="8"/>
  <c r="H2787" i="8"/>
  <c r="K2787" i="8" s="1"/>
  <c r="I2787" i="8"/>
  <c r="H2788" i="8"/>
  <c r="K2788" i="8" s="1"/>
  <c r="I2788" i="8"/>
  <c r="H2789" i="8"/>
  <c r="K2789" i="8" s="1"/>
  <c r="I2789" i="8"/>
  <c r="H2790" i="8"/>
  <c r="K2790" i="8" s="1"/>
  <c r="I2790" i="8"/>
  <c r="H2791" i="8"/>
  <c r="K2791" i="8" s="1"/>
  <c r="I2791" i="8"/>
  <c r="H2792" i="8"/>
  <c r="K2792" i="8" s="1"/>
  <c r="I2792" i="8"/>
  <c r="H2793" i="8"/>
  <c r="K2793" i="8" s="1"/>
  <c r="I2793" i="8"/>
  <c r="H2794" i="8"/>
  <c r="K2794" i="8" s="1"/>
  <c r="I2794" i="8"/>
  <c r="H2795" i="8"/>
  <c r="K2795" i="8" s="1"/>
  <c r="I2795" i="8"/>
  <c r="H2796" i="8"/>
  <c r="K2796" i="8" s="1"/>
  <c r="I2796" i="8"/>
  <c r="H2797" i="8"/>
  <c r="K2797" i="8" s="1"/>
  <c r="I2797" i="8"/>
  <c r="H2798" i="8"/>
  <c r="K2798" i="8" s="1"/>
  <c r="I2798" i="8"/>
  <c r="H2799" i="8"/>
  <c r="K2799" i="8" s="1"/>
  <c r="I2799" i="8"/>
  <c r="H2800" i="8"/>
  <c r="K2800" i="8" s="1"/>
  <c r="I2800" i="8"/>
  <c r="H2801" i="8"/>
  <c r="K2801" i="8" s="1"/>
  <c r="I2801" i="8"/>
  <c r="H2802" i="8"/>
  <c r="K2802" i="8" s="1"/>
  <c r="I2802" i="8"/>
  <c r="H2803" i="8"/>
  <c r="K2803" i="8" s="1"/>
  <c r="I2803" i="8"/>
  <c r="H2804" i="8"/>
  <c r="K2804" i="8" s="1"/>
  <c r="I2804" i="8"/>
  <c r="H2805" i="8"/>
  <c r="K2805" i="8" s="1"/>
  <c r="I2805" i="8"/>
  <c r="H2806" i="8"/>
  <c r="K2806" i="8" s="1"/>
  <c r="I2806" i="8"/>
  <c r="H2807" i="8"/>
  <c r="K2807" i="8" s="1"/>
  <c r="I2807" i="8"/>
  <c r="H2808" i="8"/>
  <c r="K2808" i="8" s="1"/>
  <c r="I2808" i="8"/>
  <c r="H2809" i="8"/>
  <c r="K2809" i="8" s="1"/>
  <c r="I2809" i="8"/>
  <c r="H2810" i="8"/>
  <c r="K2810" i="8" s="1"/>
  <c r="I2810" i="8"/>
  <c r="H2811" i="8"/>
  <c r="K2811" i="8" s="1"/>
  <c r="I2811" i="8"/>
  <c r="H2812" i="8"/>
  <c r="K2812" i="8" s="1"/>
  <c r="I2812" i="8"/>
  <c r="H2813" i="8"/>
  <c r="K2813" i="8" s="1"/>
  <c r="I2813" i="8"/>
  <c r="H2814" i="8"/>
  <c r="K2814" i="8" s="1"/>
  <c r="I2814" i="8"/>
  <c r="H2815" i="8"/>
  <c r="K2815" i="8" s="1"/>
  <c r="I2815" i="8"/>
  <c r="H2816" i="8"/>
  <c r="K2816" i="8" s="1"/>
  <c r="I2816" i="8"/>
  <c r="H2817" i="8"/>
  <c r="K2817" i="8" s="1"/>
  <c r="I2817" i="8"/>
  <c r="H2818" i="8"/>
  <c r="K2818" i="8" s="1"/>
  <c r="I2818" i="8"/>
  <c r="H2819" i="8"/>
  <c r="K2819" i="8" s="1"/>
  <c r="I2819" i="8"/>
  <c r="H2820" i="8"/>
  <c r="K2820" i="8" s="1"/>
  <c r="I2820" i="8"/>
  <c r="H2821" i="8"/>
  <c r="K2821" i="8" s="1"/>
  <c r="I2821" i="8"/>
  <c r="H2822" i="8"/>
  <c r="K2822" i="8" s="1"/>
  <c r="I2822" i="8"/>
  <c r="H2823" i="8"/>
  <c r="K2823" i="8" s="1"/>
  <c r="I2823" i="8"/>
  <c r="H2824" i="8"/>
  <c r="K2824" i="8" s="1"/>
  <c r="I2824" i="8"/>
  <c r="H2825" i="8"/>
  <c r="K2825" i="8" s="1"/>
  <c r="I2825" i="8"/>
  <c r="H2826" i="8"/>
  <c r="K2826" i="8" s="1"/>
  <c r="I2826" i="8"/>
  <c r="H2827" i="8"/>
  <c r="K2827" i="8" s="1"/>
  <c r="I2827" i="8"/>
  <c r="H2828" i="8"/>
  <c r="K2828" i="8" s="1"/>
  <c r="I2828" i="8"/>
  <c r="H2829" i="8"/>
  <c r="K2829" i="8" s="1"/>
  <c r="I2829" i="8"/>
  <c r="H2830" i="8"/>
  <c r="K2830" i="8" s="1"/>
  <c r="I2830" i="8"/>
  <c r="H2831" i="8"/>
  <c r="K2831" i="8" s="1"/>
  <c r="I2831" i="8"/>
  <c r="H2832" i="8"/>
  <c r="K2832" i="8" s="1"/>
  <c r="I2832" i="8"/>
  <c r="H2833" i="8"/>
  <c r="K2833" i="8" s="1"/>
  <c r="I2833" i="8"/>
  <c r="H2834" i="8"/>
  <c r="K2834" i="8" s="1"/>
  <c r="I2834" i="8"/>
  <c r="H2835" i="8"/>
  <c r="K2835" i="8" s="1"/>
  <c r="I2835" i="8"/>
  <c r="H2836" i="8"/>
  <c r="K2836" i="8" s="1"/>
  <c r="I2836" i="8"/>
  <c r="H2837" i="8"/>
  <c r="K2837" i="8" s="1"/>
  <c r="I2837" i="8"/>
  <c r="H2838" i="8"/>
  <c r="K2838" i="8" s="1"/>
  <c r="I2838" i="8"/>
  <c r="H2839" i="8"/>
  <c r="K2839" i="8" s="1"/>
  <c r="I2839" i="8"/>
  <c r="H2840" i="8"/>
  <c r="K2840" i="8" s="1"/>
  <c r="I2840" i="8"/>
  <c r="H2841" i="8"/>
  <c r="K2841" i="8" s="1"/>
  <c r="I2841" i="8"/>
  <c r="H2842" i="8"/>
  <c r="K2842" i="8" s="1"/>
  <c r="I2842" i="8"/>
  <c r="H2843" i="8"/>
  <c r="K2843" i="8" s="1"/>
  <c r="I2843" i="8"/>
  <c r="H2844" i="8"/>
  <c r="K2844" i="8" s="1"/>
  <c r="I2844" i="8"/>
  <c r="H2845" i="8"/>
  <c r="K2845" i="8" s="1"/>
  <c r="I2845" i="8"/>
  <c r="H2846" i="8"/>
  <c r="K2846" i="8" s="1"/>
  <c r="I2846" i="8"/>
  <c r="H2847" i="8"/>
  <c r="K2847" i="8" s="1"/>
  <c r="I2847" i="8"/>
  <c r="H2848" i="8"/>
  <c r="K2848" i="8" s="1"/>
  <c r="I2848" i="8"/>
  <c r="H2849" i="8"/>
  <c r="K2849" i="8" s="1"/>
  <c r="I2849" i="8"/>
  <c r="H2850" i="8"/>
  <c r="K2850" i="8" s="1"/>
  <c r="I2850" i="8"/>
  <c r="H2851" i="8"/>
  <c r="K2851" i="8" s="1"/>
  <c r="I2851" i="8"/>
  <c r="H2852" i="8"/>
  <c r="K2852" i="8" s="1"/>
  <c r="I2852" i="8"/>
  <c r="H2853" i="8"/>
  <c r="K2853" i="8" s="1"/>
  <c r="I2853" i="8"/>
  <c r="H2854" i="8"/>
  <c r="K2854" i="8" s="1"/>
  <c r="I2854" i="8"/>
  <c r="H2855" i="8"/>
  <c r="K2855" i="8" s="1"/>
  <c r="I2855" i="8"/>
  <c r="H2856" i="8"/>
  <c r="K2856" i="8" s="1"/>
  <c r="I2856" i="8"/>
  <c r="H2857" i="8"/>
  <c r="K2857" i="8" s="1"/>
  <c r="I2857" i="8"/>
  <c r="H2858" i="8"/>
  <c r="K2858" i="8" s="1"/>
  <c r="I2858" i="8"/>
  <c r="H2859" i="8"/>
  <c r="K2859" i="8" s="1"/>
  <c r="I2859" i="8"/>
  <c r="H2860" i="8"/>
  <c r="K2860" i="8" s="1"/>
  <c r="I2860" i="8"/>
  <c r="H2861" i="8"/>
  <c r="K2861" i="8" s="1"/>
  <c r="I2861" i="8"/>
  <c r="H2862" i="8"/>
  <c r="K2862" i="8" s="1"/>
  <c r="I2862" i="8"/>
  <c r="H2863" i="8"/>
  <c r="K2863" i="8" s="1"/>
  <c r="I2863" i="8"/>
  <c r="H2864" i="8"/>
  <c r="K2864" i="8" s="1"/>
  <c r="I2864" i="8"/>
  <c r="H2865" i="8"/>
  <c r="K2865" i="8" s="1"/>
  <c r="I2865" i="8"/>
  <c r="H2866" i="8"/>
  <c r="K2866" i="8" s="1"/>
  <c r="I2866" i="8"/>
  <c r="H2867" i="8"/>
  <c r="K2867" i="8" s="1"/>
  <c r="I2867" i="8"/>
  <c r="H2868" i="8"/>
  <c r="K2868" i="8" s="1"/>
  <c r="I2868" i="8"/>
  <c r="H2869" i="8"/>
  <c r="K2869" i="8" s="1"/>
  <c r="I2869" i="8"/>
  <c r="H2870" i="8"/>
  <c r="K2870" i="8" s="1"/>
  <c r="I2870" i="8"/>
  <c r="H2871" i="8"/>
  <c r="K2871" i="8" s="1"/>
  <c r="I2871" i="8"/>
  <c r="H2872" i="8"/>
  <c r="K2872" i="8" s="1"/>
  <c r="I2872" i="8"/>
  <c r="H2873" i="8"/>
  <c r="K2873" i="8" s="1"/>
  <c r="I2873" i="8"/>
  <c r="H2874" i="8"/>
  <c r="K2874" i="8" s="1"/>
  <c r="I2874" i="8"/>
  <c r="H2875" i="8"/>
  <c r="K2875" i="8" s="1"/>
  <c r="I2875" i="8"/>
  <c r="H2876" i="8"/>
  <c r="K2876" i="8" s="1"/>
  <c r="I2876" i="8"/>
  <c r="H2877" i="8"/>
  <c r="K2877" i="8" s="1"/>
  <c r="I2877" i="8"/>
  <c r="H2878" i="8"/>
  <c r="K2878" i="8" s="1"/>
  <c r="I2878" i="8"/>
  <c r="H2879" i="8"/>
  <c r="K2879" i="8" s="1"/>
  <c r="I2879" i="8"/>
  <c r="H2880" i="8"/>
  <c r="K2880" i="8" s="1"/>
  <c r="I2880" i="8"/>
  <c r="H2881" i="8"/>
  <c r="K2881" i="8" s="1"/>
  <c r="I2881" i="8"/>
  <c r="H2882" i="8"/>
  <c r="K2882" i="8" s="1"/>
  <c r="I2882" i="8"/>
  <c r="H2883" i="8"/>
  <c r="K2883" i="8" s="1"/>
  <c r="I2883" i="8"/>
  <c r="H2884" i="8"/>
  <c r="K2884" i="8" s="1"/>
  <c r="I2884" i="8"/>
  <c r="H2885" i="8"/>
  <c r="K2885" i="8" s="1"/>
  <c r="I2885" i="8"/>
  <c r="H2886" i="8"/>
  <c r="K2886" i="8" s="1"/>
  <c r="I2886" i="8"/>
  <c r="H2887" i="8"/>
  <c r="K2887" i="8" s="1"/>
  <c r="I2887" i="8"/>
  <c r="H2888" i="8"/>
  <c r="K2888" i="8" s="1"/>
  <c r="I2888" i="8"/>
  <c r="H2889" i="8"/>
  <c r="K2889" i="8" s="1"/>
  <c r="I2889" i="8"/>
  <c r="H2890" i="8"/>
  <c r="K2890" i="8" s="1"/>
  <c r="I2890" i="8"/>
  <c r="H2891" i="8"/>
  <c r="K2891" i="8" s="1"/>
  <c r="I2891" i="8"/>
  <c r="H2892" i="8"/>
  <c r="K2892" i="8" s="1"/>
  <c r="I2892" i="8"/>
  <c r="H2893" i="8"/>
  <c r="K2893" i="8" s="1"/>
  <c r="I2893" i="8"/>
  <c r="H2894" i="8"/>
  <c r="K2894" i="8" s="1"/>
  <c r="I2894" i="8"/>
  <c r="H2895" i="8"/>
  <c r="K2895" i="8" s="1"/>
  <c r="I2895" i="8"/>
  <c r="H2896" i="8"/>
  <c r="K2896" i="8" s="1"/>
  <c r="I2896" i="8"/>
  <c r="H2897" i="8"/>
  <c r="K2897" i="8" s="1"/>
  <c r="I2897" i="8"/>
  <c r="H2898" i="8"/>
  <c r="K2898" i="8" s="1"/>
  <c r="I2898" i="8"/>
  <c r="H2899" i="8"/>
  <c r="K2899" i="8" s="1"/>
  <c r="I2899" i="8"/>
  <c r="H2900" i="8"/>
  <c r="K2900" i="8" s="1"/>
  <c r="I2900" i="8"/>
  <c r="H2901" i="8"/>
  <c r="K2901" i="8" s="1"/>
  <c r="I2901" i="8"/>
  <c r="H2902" i="8"/>
  <c r="K2902" i="8" s="1"/>
  <c r="I2902" i="8"/>
  <c r="H2903" i="8"/>
  <c r="K2903" i="8" s="1"/>
  <c r="I2903" i="8"/>
  <c r="H2904" i="8"/>
  <c r="K2904" i="8" s="1"/>
  <c r="I2904" i="8"/>
  <c r="H2905" i="8"/>
  <c r="K2905" i="8" s="1"/>
  <c r="I2905" i="8"/>
  <c r="H2906" i="8"/>
  <c r="K2906" i="8" s="1"/>
  <c r="I2906" i="8"/>
  <c r="H2907" i="8"/>
  <c r="K2907" i="8" s="1"/>
  <c r="I2907" i="8"/>
  <c r="H2908" i="8"/>
  <c r="K2908" i="8" s="1"/>
  <c r="I2908" i="8"/>
  <c r="H2909" i="8"/>
  <c r="K2909" i="8" s="1"/>
  <c r="I2909" i="8"/>
  <c r="H2910" i="8"/>
  <c r="K2910" i="8" s="1"/>
  <c r="I2910" i="8"/>
  <c r="H2911" i="8"/>
  <c r="K2911" i="8" s="1"/>
  <c r="I2911" i="8"/>
  <c r="H2912" i="8"/>
  <c r="K2912" i="8" s="1"/>
  <c r="I2912" i="8"/>
  <c r="H2913" i="8"/>
  <c r="K2913" i="8" s="1"/>
  <c r="I2913" i="8"/>
  <c r="H2914" i="8"/>
  <c r="K2914" i="8" s="1"/>
  <c r="I2914" i="8"/>
  <c r="H2915" i="8"/>
  <c r="K2915" i="8" s="1"/>
  <c r="I2915" i="8"/>
  <c r="H2916" i="8"/>
  <c r="K2916" i="8" s="1"/>
  <c r="I2916" i="8"/>
  <c r="H2917" i="8"/>
  <c r="K2917" i="8" s="1"/>
  <c r="I2917" i="8"/>
  <c r="H2918" i="8"/>
  <c r="K2918" i="8" s="1"/>
  <c r="I2918" i="8"/>
  <c r="H2919" i="8"/>
  <c r="K2919" i="8" s="1"/>
  <c r="I2919" i="8"/>
  <c r="H2920" i="8"/>
  <c r="K2920" i="8" s="1"/>
  <c r="I2920" i="8"/>
  <c r="H2921" i="8"/>
  <c r="K2921" i="8" s="1"/>
  <c r="I2921" i="8"/>
  <c r="H2922" i="8"/>
  <c r="K2922" i="8" s="1"/>
  <c r="I2922" i="8"/>
  <c r="H2923" i="8"/>
  <c r="K2923" i="8" s="1"/>
  <c r="I2923" i="8"/>
  <c r="H2924" i="8"/>
  <c r="K2924" i="8" s="1"/>
  <c r="I2924" i="8"/>
  <c r="H2925" i="8"/>
  <c r="K2925" i="8" s="1"/>
  <c r="I2925" i="8"/>
  <c r="H2926" i="8"/>
  <c r="K2926" i="8" s="1"/>
  <c r="I2926" i="8"/>
  <c r="H2927" i="8"/>
  <c r="K2927" i="8" s="1"/>
  <c r="I2927" i="8"/>
  <c r="H2928" i="8"/>
  <c r="K2928" i="8" s="1"/>
  <c r="I2928" i="8"/>
  <c r="H2929" i="8"/>
  <c r="K2929" i="8" s="1"/>
  <c r="I2929" i="8"/>
  <c r="H2930" i="8"/>
  <c r="K2930" i="8" s="1"/>
  <c r="I2930" i="8"/>
  <c r="H2931" i="8"/>
  <c r="K2931" i="8" s="1"/>
  <c r="I2931" i="8"/>
  <c r="H2932" i="8"/>
  <c r="K2932" i="8" s="1"/>
  <c r="I2932" i="8"/>
  <c r="H2933" i="8"/>
  <c r="K2933" i="8" s="1"/>
  <c r="I2933" i="8"/>
  <c r="H2934" i="8"/>
  <c r="K2934" i="8" s="1"/>
  <c r="I2934" i="8"/>
  <c r="H2935" i="8"/>
  <c r="K2935" i="8" s="1"/>
  <c r="I2935" i="8"/>
  <c r="H2936" i="8"/>
  <c r="K2936" i="8" s="1"/>
  <c r="I2936" i="8"/>
  <c r="H2937" i="8"/>
  <c r="K2937" i="8" s="1"/>
  <c r="I2937" i="8"/>
  <c r="H2938" i="8"/>
  <c r="K2938" i="8" s="1"/>
  <c r="I2938" i="8"/>
  <c r="H2939" i="8"/>
  <c r="K2939" i="8" s="1"/>
  <c r="I2939" i="8"/>
  <c r="H2940" i="8"/>
  <c r="K2940" i="8" s="1"/>
  <c r="I2940" i="8"/>
  <c r="H2941" i="8"/>
  <c r="K2941" i="8" s="1"/>
  <c r="I2941" i="8"/>
  <c r="H2942" i="8"/>
  <c r="K2942" i="8" s="1"/>
  <c r="I2942" i="8"/>
  <c r="H2943" i="8"/>
  <c r="K2943" i="8" s="1"/>
  <c r="I2943" i="8"/>
  <c r="H2944" i="8"/>
  <c r="K2944" i="8" s="1"/>
  <c r="I2944" i="8"/>
  <c r="H2945" i="8"/>
  <c r="K2945" i="8" s="1"/>
  <c r="I2945" i="8"/>
  <c r="H2946" i="8"/>
  <c r="K2946" i="8" s="1"/>
  <c r="I2946" i="8"/>
  <c r="H2947" i="8"/>
  <c r="K2947" i="8" s="1"/>
  <c r="I2947" i="8"/>
  <c r="H2948" i="8"/>
  <c r="K2948" i="8" s="1"/>
  <c r="I2948" i="8"/>
  <c r="H2949" i="8"/>
  <c r="K2949" i="8" s="1"/>
  <c r="I2949" i="8"/>
  <c r="H2950" i="8"/>
  <c r="K2950" i="8" s="1"/>
  <c r="I2950" i="8"/>
  <c r="H2951" i="8"/>
  <c r="K2951" i="8" s="1"/>
  <c r="I2951" i="8"/>
  <c r="H2952" i="8"/>
  <c r="K2952" i="8" s="1"/>
  <c r="I2952" i="8"/>
  <c r="H2953" i="8"/>
  <c r="K2953" i="8" s="1"/>
  <c r="I2953" i="8"/>
  <c r="H2954" i="8"/>
  <c r="K2954" i="8" s="1"/>
  <c r="I2954" i="8"/>
  <c r="H2955" i="8"/>
  <c r="K2955" i="8" s="1"/>
  <c r="I2955" i="8"/>
  <c r="H2956" i="8"/>
  <c r="K2956" i="8" s="1"/>
  <c r="I2956" i="8"/>
  <c r="H2957" i="8"/>
  <c r="K2957" i="8" s="1"/>
  <c r="I2957" i="8"/>
  <c r="H2958" i="8"/>
  <c r="K2958" i="8" s="1"/>
  <c r="I2958" i="8"/>
  <c r="H2959" i="8"/>
  <c r="K2959" i="8" s="1"/>
  <c r="I2959" i="8"/>
  <c r="H2960" i="8"/>
  <c r="K2960" i="8" s="1"/>
  <c r="I2960" i="8"/>
  <c r="H2961" i="8"/>
  <c r="K2961" i="8" s="1"/>
  <c r="I2961" i="8"/>
  <c r="H2962" i="8"/>
  <c r="K2962" i="8" s="1"/>
  <c r="I2962" i="8"/>
  <c r="H2963" i="8"/>
  <c r="K2963" i="8" s="1"/>
  <c r="I2963" i="8"/>
  <c r="H2964" i="8"/>
  <c r="K2964" i="8" s="1"/>
  <c r="I2964" i="8"/>
  <c r="H2965" i="8"/>
  <c r="K2965" i="8" s="1"/>
  <c r="I2965" i="8"/>
  <c r="H2966" i="8"/>
  <c r="K2966" i="8" s="1"/>
  <c r="I2966" i="8"/>
  <c r="H2967" i="8"/>
  <c r="K2967" i="8" s="1"/>
  <c r="I2967" i="8"/>
  <c r="H2968" i="8"/>
  <c r="K2968" i="8" s="1"/>
  <c r="I2968" i="8"/>
  <c r="H2969" i="8"/>
  <c r="K2969" i="8" s="1"/>
  <c r="I2969" i="8"/>
  <c r="H2970" i="8"/>
  <c r="K2970" i="8" s="1"/>
  <c r="I2970" i="8"/>
  <c r="H2971" i="8"/>
  <c r="K2971" i="8" s="1"/>
  <c r="I2971" i="8"/>
  <c r="H2972" i="8"/>
  <c r="K2972" i="8" s="1"/>
  <c r="I2972" i="8"/>
  <c r="H2973" i="8"/>
  <c r="K2973" i="8" s="1"/>
  <c r="I2973" i="8"/>
  <c r="H2974" i="8"/>
  <c r="K2974" i="8" s="1"/>
  <c r="I2974" i="8"/>
  <c r="H2975" i="8"/>
  <c r="K2975" i="8" s="1"/>
  <c r="I2975" i="8"/>
  <c r="H2976" i="8"/>
  <c r="K2976" i="8" s="1"/>
  <c r="I2976" i="8"/>
  <c r="H2977" i="8"/>
  <c r="K2977" i="8" s="1"/>
  <c r="I2977" i="8"/>
  <c r="H2978" i="8"/>
  <c r="K2978" i="8" s="1"/>
  <c r="I2978" i="8"/>
  <c r="H2979" i="8"/>
  <c r="K2979" i="8" s="1"/>
  <c r="I2979" i="8"/>
  <c r="H2980" i="8"/>
  <c r="K2980" i="8" s="1"/>
  <c r="I2980" i="8"/>
  <c r="H2981" i="8"/>
  <c r="K2981" i="8" s="1"/>
  <c r="I2981" i="8"/>
  <c r="H2982" i="8"/>
  <c r="K2982" i="8" s="1"/>
  <c r="I2982" i="8"/>
  <c r="H2983" i="8"/>
  <c r="K2983" i="8" s="1"/>
  <c r="I2983" i="8"/>
  <c r="H2984" i="8"/>
  <c r="K2984" i="8" s="1"/>
  <c r="I2984" i="8"/>
  <c r="H2985" i="8"/>
  <c r="K2985" i="8" s="1"/>
  <c r="I2985" i="8"/>
  <c r="H2986" i="8"/>
  <c r="K2986" i="8" s="1"/>
  <c r="I2986" i="8"/>
  <c r="H2987" i="8"/>
  <c r="K2987" i="8" s="1"/>
  <c r="I2987" i="8"/>
  <c r="H2988" i="8"/>
  <c r="K2988" i="8" s="1"/>
  <c r="I2988" i="8"/>
  <c r="H2989" i="8"/>
  <c r="K2989" i="8" s="1"/>
  <c r="I2989" i="8"/>
  <c r="H2990" i="8"/>
  <c r="K2990" i="8" s="1"/>
  <c r="I2990" i="8"/>
  <c r="H2991" i="8"/>
  <c r="K2991" i="8" s="1"/>
  <c r="I2991" i="8"/>
  <c r="H2992" i="8"/>
  <c r="K2992" i="8" s="1"/>
  <c r="I2992" i="8"/>
  <c r="H2993" i="8"/>
  <c r="K2993" i="8" s="1"/>
  <c r="I2993" i="8"/>
  <c r="H2994" i="8"/>
  <c r="K2994" i="8" s="1"/>
  <c r="I2994" i="8"/>
  <c r="H2995" i="8"/>
  <c r="K2995" i="8" s="1"/>
  <c r="I2995" i="8"/>
  <c r="H2996" i="8"/>
  <c r="K2996" i="8" s="1"/>
  <c r="I2996" i="8"/>
  <c r="H2997" i="8"/>
  <c r="K2997" i="8" s="1"/>
  <c r="I2997" i="8"/>
  <c r="H2998" i="8"/>
  <c r="K2998" i="8" s="1"/>
  <c r="I2998" i="8"/>
  <c r="H2999" i="8"/>
  <c r="K2999" i="8" s="1"/>
  <c r="I2999" i="8"/>
  <c r="H3000" i="8"/>
  <c r="K3000" i="8" s="1"/>
  <c r="I3000" i="8"/>
  <c r="H3001" i="8"/>
  <c r="K3001" i="8" s="1"/>
  <c r="I3001" i="8"/>
  <c r="H3002" i="8"/>
  <c r="K3002" i="8" s="1"/>
  <c r="I3002" i="8"/>
  <c r="H3003" i="8"/>
  <c r="K3003" i="8" s="1"/>
  <c r="I3003" i="8"/>
  <c r="H3004" i="8"/>
  <c r="K3004" i="8" s="1"/>
  <c r="I3004" i="8"/>
  <c r="H3005" i="8"/>
  <c r="K3005" i="8" s="1"/>
  <c r="I3005" i="8"/>
  <c r="H3006" i="8"/>
  <c r="K3006" i="8" s="1"/>
  <c r="I3006" i="8"/>
  <c r="H3007" i="8"/>
  <c r="K3007" i="8" s="1"/>
  <c r="I3007" i="8"/>
  <c r="H3008" i="8"/>
  <c r="K3008" i="8" s="1"/>
  <c r="I3008" i="8"/>
  <c r="H3009" i="8"/>
  <c r="K3009" i="8" s="1"/>
  <c r="I3009" i="8"/>
  <c r="H3010" i="8"/>
  <c r="K3010" i="8" s="1"/>
  <c r="I3010" i="8"/>
  <c r="H3011" i="8"/>
  <c r="K3011" i="8" s="1"/>
  <c r="I3011" i="8"/>
  <c r="H3012" i="8"/>
  <c r="K3012" i="8" s="1"/>
  <c r="I3012" i="8"/>
  <c r="H3013" i="8"/>
  <c r="K3013" i="8" s="1"/>
  <c r="I3013" i="8"/>
  <c r="H3014" i="8"/>
  <c r="K3014" i="8" s="1"/>
  <c r="I3014" i="8"/>
  <c r="H3015" i="8"/>
  <c r="K3015" i="8" s="1"/>
  <c r="I3015" i="8"/>
  <c r="H3016" i="8"/>
  <c r="K3016" i="8" s="1"/>
  <c r="I3016" i="8"/>
  <c r="H3017" i="8"/>
  <c r="K3017" i="8" s="1"/>
  <c r="I3017" i="8"/>
  <c r="H3018" i="8"/>
  <c r="K3018" i="8" s="1"/>
  <c r="I3018" i="8"/>
  <c r="H3019" i="8"/>
  <c r="K3019" i="8" s="1"/>
  <c r="I3019" i="8"/>
  <c r="H3020" i="8"/>
  <c r="K3020" i="8" s="1"/>
  <c r="I3020" i="8"/>
  <c r="H3021" i="8"/>
  <c r="K3021" i="8" s="1"/>
  <c r="I3021" i="8"/>
  <c r="H3022" i="8"/>
  <c r="K3022" i="8" s="1"/>
  <c r="I3022" i="8"/>
  <c r="H3023" i="8"/>
  <c r="K3023" i="8" s="1"/>
  <c r="I3023" i="8"/>
  <c r="H3024" i="8"/>
  <c r="K3024" i="8" s="1"/>
  <c r="I3024" i="8"/>
  <c r="H3025" i="8"/>
  <c r="K3025" i="8" s="1"/>
  <c r="I3025" i="8"/>
  <c r="H3026" i="8"/>
  <c r="K3026" i="8" s="1"/>
  <c r="I3026" i="8"/>
  <c r="H3027" i="8"/>
  <c r="K3027" i="8" s="1"/>
  <c r="I3027" i="8"/>
  <c r="H3028" i="8"/>
  <c r="K3028" i="8" s="1"/>
  <c r="I3028" i="8"/>
  <c r="H3029" i="8"/>
  <c r="K3029" i="8" s="1"/>
  <c r="I3029" i="8"/>
  <c r="H3030" i="8"/>
  <c r="K3030" i="8" s="1"/>
  <c r="I3030" i="8"/>
  <c r="H3031" i="8"/>
  <c r="K3031" i="8" s="1"/>
  <c r="I3031" i="8"/>
  <c r="H3032" i="8"/>
  <c r="K3032" i="8" s="1"/>
  <c r="I3032" i="8"/>
  <c r="H3033" i="8"/>
  <c r="K3033" i="8" s="1"/>
  <c r="I3033" i="8"/>
  <c r="H3034" i="8"/>
  <c r="K3034" i="8" s="1"/>
  <c r="I3034" i="8"/>
  <c r="H3035" i="8"/>
  <c r="K3035" i="8" s="1"/>
  <c r="I3035" i="8"/>
  <c r="H3036" i="8"/>
  <c r="K3036" i="8" s="1"/>
  <c r="I3036" i="8"/>
  <c r="H3037" i="8"/>
  <c r="K3037" i="8" s="1"/>
  <c r="I3037" i="8"/>
  <c r="H3038" i="8"/>
  <c r="K3038" i="8" s="1"/>
  <c r="I3038" i="8"/>
  <c r="H3039" i="8"/>
  <c r="K3039" i="8" s="1"/>
  <c r="I3039" i="8"/>
  <c r="H3040" i="8"/>
  <c r="K3040" i="8" s="1"/>
  <c r="I3040" i="8"/>
  <c r="H3041" i="8"/>
  <c r="K3041" i="8" s="1"/>
  <c r="I3041" i="8"/>
  <c r="H3042" i="8"/>
  <c r="K3042" i="8" s="1"/>
  <c r="I3042" i="8"/>
  <c r="H3043" i="8"/>
  <c r="K3043" i="8" s="1"/>
  <c r="I3043" i="8"/>
  <c r="H3044" i="8"/>
  <c r="K3044" i="8" s="1"/>
  <c r="I3044" i="8"/>
  <c r="H3045" i="8"/>
  <c r="K3045" i="8" s="1"/>
  <c r="I3045" i="8"/>
  <c r="H3046" i="8"/>
  <c r="K3046" i="8" s="1"/>
  <c r="I3046" i="8"/>
  <c r="H3047" i="8"/>
  <c r="K3047" i="8" s="1"/>
  <c r="I3047" i="8"/>
  <c r="H3048" i="8"/>
  <c r="K3048" i="8" s="1"/>
  <c r="I3048" i="8"/>
  <c r="H3049" i="8"/>
  <c r="K3049" i="8" s="1"/>
  <c r="I3049" i="8"/>
  <c r="H3050" i="8"/>
  <c r="K3050" i="8" s="1"/>
  <c r="I3050" i="8"/>
  <c r="H3051" i="8"/>
  <c r="K3051" i="8" s="1"/>
  <c r="I3051" i="8"/>
  <c r="H3052" i="8"/>
  <c r="K3052" i="8" s="1"/>
  <c r="I3052" i="8"/>
  <c r="H3053" i="8"/>
  <c r="K3053" i="8" s="1"/>
  <c r="I3053" i="8"/>
  <c r="H3054" i="8"/>
  <c r="K3054" i="8" s="1"/>
  <c r="I3054" i="8"/>
  <c r="H3055" i="8"/>
  <c r="K3055" i="8" s="1"/>
  <c r="I3055" i="8"/>
  <c r="H3056" i="8"/>
  <c r="K3056" i="8" s="1"/>
  <c r="I3056" i="8"/>
  <c r="H3057" i="8"/>
  <c r="K3057" i="8" s="1"/>
  <c r="I3057" i="8"/>
  <c r="H3058" i="8"/>
  <c r="K3058" i="8" s="1"/>
  <c r="I3058" i="8"/>
  <c r="H3059" i="8"/>
  <c r="K3059" i="8" s="1"/>
  <c r="I3059" i="8"/>
  <c r="H3060" i="8"/>
  <c r="K3060" i="8" s="1"/>
  <c r="I3060" i="8"/>
  <c r="H3061" i="8"/>
  <c r="K3061" i="8" s="1"/>
  <c r="I3061" i="8"/>
  <c r="H3062" i="8"/>
  <c r="K3062" i="8" s="1"/>
  <c r="I3062" i="8"/>
  <c r="H3063" i="8"/>
  <c r="K3063" i="8" s="1"/>
  <c r="I3063" i="8"/>
  <c r="H3064" i="8"/>
  <c r="K3064" i="8" s="1"/>
  <c r="I3064" i="8"/>
  <c r="H3065" i="8"/>
  <c r="K3065" i="8" s="1"/>
  <c r="I3065" i="8"/>
  <c r="H3066" i="8"/>
  <c r="K3066" i="8" s="1"/>
  <c r="I3066" i="8"/>
  <c r="H3067" i="8"/>
  <c r="K3067" i="8" s="1"/>
  <c r="I3067" i="8"/>
  <c r="H3068" i="8"/>
  <c r="K3068" i="8" s="1"/>
  <c r="I3068" i="8"/>
  <c r="H3069" i="8"/>
  <c r="K3069" i="8" s="1"/>
  <c r="I3069" i="8"/>
  <c r="H3070" i="8"/>
  <c r="K3070" i="8" s="1"/>
  <c r="I3070" i="8"/>
  <c r="H3071" i="8"/>
  <c r="K3071" i="8" s="1"/>
  <c r="I3071" i="8"/>
  <c r="H3072" i="8"/>
  <c r="K3072" i="8" s="1"/>
  <c r="I3072" i="8"/>
  <c r="H3073" i="8"/>
  <c r="K3073" i="8" s="1"/>
  <c r="I3073" i="8"/>
  <c r="H3074" i="8"/>
  <c r="K3074" i="8" s="1"/>
  <c r="I3074" i="8"/>
  <c r="H3075" i="8"/>
  <c r="K3075" i="8" s="1"/>
  <c r="I3075" i="8"/>
  <c r="H3076" i="8"/>
  <c r="K3076" i="8" s="1"/>
  <c r="I3076" i="8"/>
  <c r="H3077" i="8"/>
  <c r="K3077" i="8" s="1"/>
  <c r="I3077" i="8"/>
  <c r="H3078" i="8"/>
  <c r="K3078" i="8" s="1"/>
  <c r="I3078" i="8"/>
  <c r="H3079" i="8"/>
  <c r="K3079" i="8" s="1"/>
  <c r="I3079" i="8"/>
  <c r="H3080" i="8"/>
  <c r="K3080" i="8" s="1"/>
  <c r="I3080" i="8"/>
  <c r="H3081" i="8"/>
  <c r="K3081" i="8" s="1"/>
  <c r="I3081" i="8"/>
  <c r="H3082" i="8"/>
  <c r="K3082" i="8" s="1"/>
  <c r="I3082" i="8"/>
  <c r="H3083" i="8"/>
  <c r="K3083" i="8" s="1"/>
  <c r="I3083" i="8"/>
  <c r="H3084" i="8"/>
  <c r="K3084" i="8" s="1"/>
  <c r="I3084" i="8"/>
  <c r="H3085" i="8"/>
  <c r="K3085" i="8" s="1"/>
  <c r="I3085" i="8"/>
  <c r="H3086" i="8"/>
  <c r="K3086" i="8" s="1"/>
  <c r="I3086" i="8"/>
  <c r="H3087" i="8"/>
  <c r="K3087" i="8" s="1"/>
  <c r="I3087" i="8"/>
  <c r="H3088" i="8"/>
  <c r="K3088" i="8" s="1"/>
  <c r="I3088" i="8"/>
  <c r="H3089" i="8"/>
  <c r="K3089" i="8" s="1"/>
  <c r="I3089" i="8"/>
  <c r="H3090" i="8"/>
  <c r="K3090" i="8" s="1"/>
  <c r="I3090" i="8"/>
  <c r="H3091" i="8"/>
  <c r="K3091" i="8" s="1"/>
  <c r="I3091" i="8"/>
  <c r="H3092" i="8"/>
  <c r="K3092" i="8" s="1"/>
  <c r="I3092" i="8"/>
  <c r="H3093" i="8"/>
  <c r="K3093" i="8" s="1"/>
  <c r="I3093" i="8"/>
  <c r="H3094" i="8"/>
  <c r="K3094" i="8" s="1"/>
  <c r="I3094" i="8"/>
  <c r="H3095" i="8"/>
  <c r="K3095" i="8" s="1"/>
  <c r="I3095" i="8"/>
  <c r="H3096" i="8"/>
  <c r="K3096" i="8" s="1"/>
  <c r="I3096" i="8"/>
  <c r="H3097" i="8"/>
  <c r="K3097" i="8" s="1"/>
  <c r="I3097" i="8"/>
  <c r="H3098" i="8"/>
  <c r="K3098" i="8" s="1"/>
  <c r="I3098" i="8"/>
  <c r="H3099" i="8"/>
  <c r="K3099" i="8" s="1"/>
  <c r="I3099" i="8"/>
  <c r="H3100" i="8"/>
  <c r="K3100" i="8" s="1"/>
  <c r="I3100" i="8"/>
  <c r="H3101" i="8"/>
  <c r="K3101" i="8" s="1"/>
  <c r="I3101" i="8"/>
  <c r="H3102" i="8"/>
  <c r="K3102" i="8" s="1"/>
  <c r="I3102" i="8"/>
  <c r="H3103" i="8"/>
  <c r="K3103" i="8" s="1"/>
  <c r="I3103" i="8"/>
  <c r="H3104" i="8"/>
  <c r="K3104" i="8" s="1"/>
  <c r="I3104" i="8"/>
  <c r="H3105" i="8"/>
  <c r="K3105" i="8" s="1"/>
  <c r="I3105" i="8"/>
  <c r="H3106" i="8"/>
  <c r="K3106" i="8" s="1"/>
  <c r="I3106" i="8"/>
  <c r="H3107" i="8"/>
  <c r="K3107" i="8" s="1"/>
  <c r="I3107" i="8"/>
  <c r="H3108" i="8"/>
  <c r="K3108" i="8" s="1"/>
  <c r="I3108" i="8"/>
  <c r="H3109" i="8"/>
  <c r="K3109" i="8" s="1"/>
  <c r="I3109" i="8"/>
  <c r="H3110" i="8"/>
  <c r="K3110" i="8" s="1"/>
  <c r="I3110" i="8"/>
  <c r="H3111" i="8"/>
  <c r="K3111" i="8" s="1"/>
  <c r="I3111" i="8"/>
  <c r="H3112" i="8"/>
  <c r="K3112" i="8" s="1"/>
  <c r="I3112" i="8"/>
  <c r="H3113" i="8"/>
  <c r="K3113" i="8" s="1"/>
  <c r="I3113" i="8"/>
  <c r="H3114" i="8"/>
  <c r="K3114" i="8" s="1"/>
  <c r="I3114" i="8"/>
  <c r="H3115" i="8"/>
  <c r="K3115" i="8" s="1"/>
  <c r="I3115" i="8"/>
  <c r="H3116" i="8"/>
  <c r="K3116" i="8" s="1"/>
  <c r="I3116" i="8"/>
  <c r="H3117" i="8"/>
  <c r="K3117" i="8" s="1"/>
  <c r="I3117" i="8"/>
  <c r="H3118" i="8"/>
  <c r="K3118" i="8" s="1"/>
  <c r="I3118" i="8"/>
  <c r="H3119" i="8"/>
  <c r="K3119" i="8" s="1"/>
  <c r="I3119" i="8"/>
  <c r="H3120" i="8"/>
  <c r="K3120" i="8" s="1"/>
  <c r="I3120" i="8"/>
  <c r="H3121" i="8"/>
  <c r="K3121" i="8" s="1"/>
  <c r="I3121" i="8"/>
  <c r="H3122" i="8"/>
  <c r="K3122" i="8" s="1"/>
  <c r="I3122" i="8"/>
  <c r="H3123" i="8"/>
  <c r="K3123" i="8" s="1"/>
  <c r="I3123" i="8"/>
  <c r="H3124" i="8"/>
  <c r="K3124" i="8" s="1"/>
  <c r="I3124" i="8"/>
  <c r="H3125" i="8"/>
  <c r="K3125" i="8" s="1"/>
  <c r="I3125" i="8"/>
  <c r="H3126" i="8"/>
  <c r="K3126" i="8" s="1"/>
  <c r="I3126" i="8"/>
  <c r="H3127" i="8"/>
  <c r="K3127" i="8" s="1"/>
  <c r="I3127" i="8"/>
  <c r="H3128" i="8"/>
  <c r="K3128" i="8" s="1"/>
  <c r="I3128" i="8"/>
  <c r="H3129" i="8"/>
  <c r="K3129" i="8" s="1"/>
  <c r="I3129" i="8"/>
  <c r="H3130" i="8"/>
  <c r="K3130" i="8" s="1"/>
  <c r="I3130" i="8"/>
  <c r="H3131" i="8"/>
  <c r="K3131" i="8" s="1"/>
  <c r="I3131" i="8"/>
  <c r="H3132" i="8"/>
  <c r="K3132" i="8" s="1"/>
  <c r="I3132" i="8"/>
  <c r="H3133" i="8"/>
  <c r="K3133" i="8" s="1"/>
  <c r="I3133" i="8"/>
  <c r="H3134" i="8"/>
  <c r="K3134" i="8" s="1"/>
  <c r="I3134" i="8"/>
  <c r="H3135" i="8"/>
  <c r="K3135" i="8" s="1"/>
  <c r="I3135" i="8"/>
  <c r="H3136" i="8"/>
  <c r="K3136" i="8" s="1"/>
  <c r="I3136" i="8"/>
  <c r="H3137" i="8"/>
  <c r="K3137" i="8" s="1"/>
  <c r="I3137" i="8"/>
  <c r="H3138" i="8"/>
  <c r="K3138" i="8" s="1"/>
  <c r="I3138" i="8"/>
  <c r="H3139" i="8"/>
  <c r="K3139" i="8" s="1"/>
  <c r="I3139" i="8"/>
  <c r="H3140" i="8"/>
  <c r="K3140" i="8" s="1"/>
  <c r="I3140" i="8"/>
  <c r="H3141" i="8"/>
  <c r="K3141" i="8" s="1"/>
  <c r="I3141" i="8"/>
  <c r="H3142" i="8"/>
  <c r="K3142" i="8" s="1"/>
  <c r="I3142" i="8"/>
  <c r="H3143" i="8"/>
  <c r="K3143" i="8" s="1"/>
  <c r="I3143" i="8"/>
  <c r="H3144" i="8"/>
  <c r="K3144" i="8" s="1"/>
  <c r="I3144" i="8"/>
  <c r="H3145" i="8"/>
  <c r="K3145" i="8" s="1"/>
  <c r="I3145" i="8"/>
  <c r="H3146" i="8"/>
  <c r="K3146" i="8" s="1"/>
  <c r="I3146" i="8"/>
  <c r="H3147" i="8"/>
  <c r="K3147" i="8" s="1"/>
  <c r="I3147" i="8"/>
  <c r="H3148" i="8"/>
  <c r="K3148" i="8" s="1"/>
  <c r="I3148" i="8"/>
  <c r="H3149" i="8"/>
  <c r="K3149" i="8" s="1"/>
  <c r="I3149" i="8"/>
  <c r="H3150" i="8"/>
  <c r="K3150" i="8" s="1"/>
  <c r="I3150" i="8"/>
  <c r="H3151" i="8"/>
  <c r="K3151" i="8" s="1"/>
  <c r="I3151" i="8"/>
  <c r="H3152" i="8"/>
  <c r="K3152" i="8" s="1"/>
  <c r="I3152" i="8"/>
  <c r="H3153" i="8"/>
  <c r="K3153" i="8" s="1"/>
  <c r="I3153" i="8"/>
  <c r="H3154" i="8"/>
  <c r="K3154" i="8" s="1"/>
  <c r="I3154" i="8"/>
  <c r="H3155" i="8"/>
  <c r="K3155" i="8" s="1"/>
  <c r="I3155" i="8"/>
  <c r="H3156" i="8"/>
  <c r="K3156" i="8" s="1"/>
  <c r="I3156" i="8"/>
  <c r="H3157" i="8"/>
  <c r="K3157" i="8" s="1"/>
  <c r="I3157" i="8"/>
  <c r="H3158" i="8"/>
  <c r="K3158" i="8" s="1"/>
  <c r="I3158" i="8"/>
  <c r="H3159" i="8"/>
  <c r="K3159" i="8" s="1"/>
  <c r="I3159" i="8"/>
  <c r="H3160" i="8"/>
  <c r="K3160" i="8" s="1"/>
  <c r="I3160" i="8"/>
  <c r="H3161" i="8"/>
  <c r="K3161" i="8" s="1"/>
  <c r="I3161" i="8"/>
  <c r="H3162" i="8"/>
  <c r="K3162" i="8" s="1"/>
  <c r="I3162" i="8"/>
  <c r="H3163" i="8"/>
  <c r="K3163" i="8" s="1"/>
  <c r="I3163" i="8"/>
  <c r="H3164" i="8"/>
  <c r="K3164" i="8" s="1"/>
  <c r="I3164" i="8"/>
  <c r="H3165" i="8"/>
  <c r="K3165" i="8" s="1"/>
  <c r="I3165" i="8"/>
  <c r="H3166" i="8"/>
  <c r="K3166" i="8" s="1"/>
  <c r="I3166" i="8"/>
  <c r="H3167" i="8"/>
  <c r="K3167" i="8" s="1"/>
  <c r="I3167" i="8"/>
  <c r="H3168" i="8"/>
  <c r="K3168" i="8" s="1"/>
  <c r="I3168" i="8"/>
  <c r="H3169" i="8"/>
  <c r="K3169" i="8" s="1"/>
  <c r="I3169" i="8"/>
  <c r="H3170" i="8"/>
  <c r="K3170" i="8" s="1"/>
  <c r="I3170" i="8"/>
  <c r="H3171" i="8"/>
  <c r="K3171" i="8" s="1"/>
  <c r="I3171" i="8"/>
  <c r="H3172" i="8"/>
  <c r="K3172" i="8" s="1"/>
  <c r="I3172" i="8"/>
  <c r="H3173" i="8"/>
  <c r="K3173" i="8" s="1"/>
  <c r="I3173" i="8"/>
  <c r="H3174" i="8"/>
  <c r="K3174" i="8" s="1"/>
  <c r="I3174" i="8"/>
  <c r="H3175" i="8"/>
  <c r="K3175" i="8" s="1"/>
  <c r="I3175" i="8"/>
  <c r="H3176" i="8"/>
  <c r="K3176" i="8" s="1"/>
  <c r="I3176" i="8"/>
  <c r="H3177" i="8"/>
  <c r="K3177" i="8" s="1"/>
  <c r="I3177" i="8"/>
  <c r="H3178" i="8"/>
  <c r="K3178" i="8" s="1"/>
  <c r="I3178" i="8"/>
  <c r="H3179" i="8"/>
  <c r="K3179" i="8" s="1"/>
  <c r="I3179" i="8"/>
  <c r="H3180" i="8"/>
  <c r="K3180" i="8" s="1"/>
  <c r="I3180" i="8"/>
  <c r="H3181" i="8"/>
  <c r="K3181" i="8" s="1"/>
  <c r="I3181" i="8"/>
  <c r="H3182" i="8"/>
  <c r="K3182" i="8" s="1"/>
  <c r="I3182" i="8"/>
  <c r="H3183" i="8"/>
  <c r="K3183" i="8" s="1"/>
  <c r="I3183" i="8"/>
  <c r="H3184" i="8"/>
  <c r="K3184" i="8" s="1"/>
  <c r="I3184" i="8"/>
  <c r="H3185" i="8"/>
  <c r="K3185" i="8" s="1"/>
  <c r="I3185" i="8"/>
  <c r="H3186" i="8"/>
  <c r="K3186" i="8" s="1"/>
  <c r="I3186" i="8"/>
  <c r="H3187" i="8"/>
  <c r="K3187" i="8" s="1"/>
  <c r="I3187" i="8"/>
  <c r="H3188" i="8"/>
  <c r="K3188" i="8" s="1"/>
  <c r="I3188" i="8"/>
  <c r="H3189" i="8"/>
  <c r="K3189" i="8" s="1"/>
  <c r="I3189" i="8"/>
  <c r="H3190" i="8"/>
  <c r="K3190" i="8" s="1"/>
  <c r="I3190" i="8"/>
  <c r="H3191" i="8"/>
  <c r="K3191" i="8" s="1"/>
  <c r="I3191" i="8"/>
  <c r="H3192" i="8"/>
  <c r="K3192" i="8" s="1"/>
  <c r="I3192" i="8"/>
  <c r="H3193" i="8"/>
  <c r="K3193" i="8" s="1"/>
  <c r="I3193" i="8"/>
  <c r="H3194" i="8"/>
  <c r="K3194" i="8" s="1"/>
  <c r="I3194" i="8"/>
  <c r="H3195" i="8"/>
  <c r="K3195" i="8" s="1"/>
  <c r="I3195" i="8"/>
  <c r="H3196" i="8"/>
  <c r="K3196" i="8" s="1"/>
  <c r="I3196" i="8"/>
  <c r="H3197" i="8"/>
  <c r="K3197" i="8" s="1"/>
  <c r="I3197" i="8"/>
  <c r="H3198" i="8"/>
  <c r="K3198" i="8" s="1"/>
  <c r="I3198" i="8"/>
  <c r="H3199" i="8"/>
  <c r="K3199" i="8" s="1"/>
  <c r="I3199" i="8"/>
  <c r="H3200" i="8"/>
  <c r="K3200" i="8" s="1"/>
  <c r="I3200" i="8"/>
  <c r="H3201" i="8"/>
  <c r="K3201" i="8" s="1"/>
  <c r="I3201" i="8"/>
  <c r="H3202" i="8"/>
  <c r="K3202" i="8" s="1"/>
  <c r="I3202" i="8"/>
  <c r="H3203" i="8"/>
  <c r="K3203" i="8" s="1"/>
  <c r="I3203" i="8"/>
  <c r="H3204" i="8"/>
  <c r="K3204" i="8" s="1"/>
  <c r="I3204" i="8"/>
  <c r="H3205" i="8"/>
  <c r="K3205" i="8" s="1"/>
  <c r="I3205" i="8"/>
  <c r="H3206" i="8"/>
  <c r="K3206" i="8" s="1"/>
  <c r="I3206" i="8"/>
  <c r="H3207" i="8"/>
  <c r="K3207" i="8" s="1"/>
  <c r="I3207" i="8"/>
  <c r="H3208" i="8"/>
  <c r="K3208" i="8" s="1"/>
  <c r="I3208" i="8"/>
  <c r="H3209" i="8"/>
  <c r="K3209" i="8" s="1"/>
  <c r="I3209" i="8"/>
  <c r="H3210" i="8"/>
  <c r="K3210" i="8" s="1"/>
  <c r="I3210" i="8"/>
  <c r="H3211" i="8"/>
  <c r="K3211" i="8" s="1"/>
  <c r="I3211" i="8"/>
  <c r="H3212" i="8"/>
  <c r="K3212" i="8" s="1"/>
  <c r="I3212" i="8"/>
  <c r="H3213" i="8"/>
  <c r="K3213" i="8" s="1"/>
  <c r="I3213" i="8"/>
  <c r="H3214" i="8"/>
  <c r="K3214" i="8" s="1"/>
  <c r="I3214" i="8"/>
  <c r="H3215" i="8"/>
  <c r="K3215" i="8" s="1"/>
  <c r="I3215" i="8"/>
  <c r="H3216" i="8"/>
  <c r="K3216" i="8" s="1"/>
  <c r="I3216" i="8"/>
  <c r="H3217" i="8"/>
  <c r="K3217" i="8" s="1"/>
  <c r="I3217" i="8"/>
  <c r="H3218" i="8"/>
  <c r="K3218" i="8" s="1"/>
  <c r="I3218" i="8"/>
  <c r="H3219" i="8"/>
  <c r="K3219" i="8" s="1"/>
  <c r="I3219" i="8"/>
  <c r="H3220" i="8"/>
  <c r="K3220" i="8" s="1"/>
  <c r="I3220" i="8"/>
  <c r="H3221" i="8"/>
  <c r="K3221" i="8" s="1"/>
  <c r="I3221" i="8"/>
  <c r="H3222" i="8"/>
  <c r="K3222" i="8" s="1"/>
  <c r="I3222" i="8"/>
  <c r="H3223" i="8"/>
  <c r="K3223" i="8" s="1"/>
  <c r="I3223" i="8"/>
  <c r="H3224" i="8"/>
  <c r="K3224" i="8" s="1"/>
  <c r="I3224" i="8"/>
  <c r="H3225" i="8"/>
  <c r="K3225" i="8" s="1"/>
  <c r="I3225" i="8"/>
  <c r="H3226" i="8"/>
  <c r="K3226" i="8" s="1"/>
  <c r="I3226" i="8"/>
  <c r="H3227" i="8"/>
  <c r="K3227" i="8" s="1"/>
  <c r="I3227" i="8"/>
  <c r="H3228" i="8"/>
  <c r="K3228" i="8" s="1"/>
  <c r="I3228" i="8"/>
  <c r="H3229" i="8"/>
  <c r="K3229" i="8" s="1"/>
  <c r="I3229" i="8"/>
  <c r="H3230" i="8"/>
  <c r="K3230" i="8" s="1"/>
  <c r="I3230" i="8"/>
  <c r="H3231" i="8"/>
  <c r="K3231" i="8" s="1"/>
  <c r="I3231" i="8"/>
  <c r="H3232" i="8"/>
  <c r="K3232" i="8" s="1"/>
  <c r="I3232" i="8"/>
  <c r="H3233" i="8"/>
  <c r="K3233" i="8" s="1"/>
  <c r="I3233" i="8"/>
  <c r="H3234" i="8"/>
  <c r="K3234" i="8" s="1"/>
  <c r="I3234" i="8"/>
  <c r="H3235" i="8"/>
  <c r="K3235" i="8" s="1"/>
  <c r="I3235" i="8"/>
  <c r="H3236" i="8"/>
  <c r="K3236" i="8" s="1"/>
  <c r="I3236" i="8"/>
  <c r="H3237" i="8"/>
  <c r="K3237" i="8" s="1"/>
  <c r="I3237" i="8"/>
  <c r="H3238" i="8"/>
  <c r="K3238" i="8" s="1"/>
  <c r="I3238" i="8"/>
  <c r="H3239" i="8"/>
  <c r="K3239" i="8" s="1"/>
  <c r="I3239" i="8"/>
  <c r="H3240" i="8"/>
  <c r="K3240" i="8" s="1"/>
  <c r="I3240" i="8"/>
  <c r="H3241" i="8"/>
  <c r="K3241" i="8" s="1"/>
  <c r="I3241" i="8"/>
  <c r="H3242" i="8"/>
  <c r="K3242" i="8" s="1"/>
  <c r="I3242" i="8"/>
  <c r="H3243" i="8"/>
  <c r="K3243" i="8" s="1"/>
  <c r="I3243" i="8"/>
  <c r="H3244" i="8"/>
  <c r="K3244" i="8" s="1"/>
  <c r="I3244" i="8"/>
  <c r="H3245" i="8"/>
  <c r="K3245" i="8" s="1"/>
  <c r="I3245" i="8"/>
  <c r="H3246" i="8"/>
  <c r="K3246" i="8" s="1"/>
  <c r="I3246" i="8"/>
  <c r="H3247" i="8"/>
  <c r="K3247" i="8" s="1"/>
  <c r="I3247" i="8"/>
  <c r="H3248" i="8"/>
  <c r="K3248" i="8" s="1"/>
  <c r="I3248" i="8"/>
  <c r="H3249" i="8"/>
  <c r="K3249" i="8" s="1"/>
  <c r="I3249" i="8"/>
  <c r="H3250" i="8"/>
  <c r="K3250" i="8" s="1"/>
  <c r="I3250" i="8"/>
  <c r="H3251" i="8"/>
  <c r="K3251" i="8" s="1"/>
  <c r="I3251" i="8"/>
  <c r="H3252" i="8"/>
  <c r="K3252" i="8" s="1"/>
  <c r="I3252" i="8"/>
  <c r="H3253" i="8"/>
  <c r="K3253" i="8" s="1"/>
  <c r="I3253" i="8"/>
  <c r="H3254" i="8"/>
  <c r="K3254" i="8" s="1"/>
  <c r="I3254" i="8"/>
  <c r="H3255" i="8"/>
  <c r="K3255" i="8" s="1"/>
  <c r="I3255" i="8"/>
  <c r="H3256" i="8"/>
  <c r="K3256" i="8" s="1"/>
  <c r="I3256" i="8"/>
  <c r="H3257" i="8"/>
  <c r="K3257" i="8" s="1"/>
  <c r="I3257" i="8"/>
  <c r="H3258" i="8"/>
  <c r="K3258" i="8" s="1"/>
  <c r="I3258" i="8"/>
  <c r="H3259" i="8"/>
  <c r="K3259" i="8" s="1"/>
  <c r="I3259" i="8"/>
  <c r="H3260" i="8"/>
  <c r="K3260" i="8" s="1"/>
  <c r="I3260" i="8"/>
  <c r="H3261" i="8"/>
  <c r="K3261" i="8" s="1"/>
  <c r="I3261" i="8"/>
  <c r="H3262" i="8"/>
  <c r="K3262" i="8" s="1"/>
  <c r="I3262" i="8"/>
  <c r="H3263" i="8"/>
  <c r="K3263" i="8" s="1"/>
  <c r="I3263" i="8"/>
  <c r="H3264" i="8"/>
  <c r="K3264" i="8" s="1"/>
  <c r="I3264" i="8"/>
  <c r="H3265" i="8"/>
  <c r="K3265" i="8" s="1"/>
  <c r="I3265" i="8"/>
  <c r="H3266" i="8"/>
  <c r="K3266" i="8" s="1"/>
  <c r="I3266" i="8"/>
  <c r="H3267" i="8"/>
  <c r="K3267" i="8" s="1"/>
  <c r="I3267" i="8"/>
  <c r="H3268" i="8"/>
  <c r="K3268" i="8" s="1"/>
  <c r="I3268" i="8"/>
  <c r="H3269" i="8"/>
  <c r="K3269" i="8" s="1"/>
  <c r="I3269" i="8"/>
  <c r="H3270" i="8"/>
  <c r="K3270" i="8" s="1"/>
  <c r="I3270" i="8"/>
  <c r="H3271" i="8"/>
  <c r="K3271" i="8" s="1"/>
  <c r="I3271" i="8"/>
  <c r="H3272" i="8"/>
  <c r="K3272" i="8" s="1"/>
  <c r="I3272" i="8"/>
  <c r="H3273" i="8"/>
  <c r="K3273" i="8" s="1"/>
  <c r="I3273" i="8"/>
  <c r="H3274" i="8"/>
  <c r="K3274" i="8" s="1"/>
  <c r="I3274" i="8"/>
  <c r="H3275" i="8"/>
  <c r="K3275" i="8" s="1"/>
  <c r="I3275" i="8"/>
  <c r="H3276" i="8"/>
  <c r="K3276" i="8" s="1"/>
  <c r="I3276" i="8"/>
  <c r="H3277" i="8"/>
  <c r="K3277" i="8" s="1"/>
  <c r="I3277" i="8"/>
  <c r="H3278" i="8"/>
  <c r="K3278" i="8" s="1"/>
  <c r="I3278" i="8"/>
  <c r="H3279" i="8"/>
  <c r="K3279" i="8" s="1"/>
  <c r="I3279" i="8"/>
  <c r="H3280" i="8"/>
  <c r="K3280" i="8" s="1"/>
  <c r="I3280" i="8"/>
  <c r="H3281" i="8"/>
  <c r="K3281" i="8" s="1"/>
  <c r="I3281" i="8"/>
  <c r="H3282" i="8"/>
  <c r="K3282" i="8" s="1"/>
  <c r="I3282" i="8"/>
  <c r="H3283" i="8"/>
  <c r="K3283" i="8" s="1"/>
  <c r="I3283" i="8"/>
  <c r="H3284" i="8"/>
  <c r="K3284" i="8" s="1"/>
  <c r="I3284" i="8"/>
  <c r="H3285" i="8"/>
  <c r="K3285" i="8" s="1"/>
  <c r="I3285" i="8"/>
  <c r="H3286" i="8"/>
  <c r="K3286" i="8" s="1"/>
  <c r="I3286" i="8"/>
  <c r="H3287" i="8"/>
  <c r="K3287" i="8" s="1"/>
  <c r="I3287" i="8"/>
  <c r="H3288" i="8"/>
  <c r="K3288" i="8" s="1"/>
  <c r="I3288" i="8"/>
  <c r="H3289" i="8"/>
  <c r="K3289" i="8" s="1"/>
  <c r="I3289" i="8"/>
  <c r="H3290" i="8"/>
  <c r="K3290" i="8" s="1"/>
  <c r="I3290" i="8"/>
  <c r="H3291" i="8"/>
  <c r="K3291" i="8" s="1"/>
  <c r="I3291" i="8"/>
  <c r="H3292" i="8"/>
  <c r="K3292" i="8" s="1"/>
  <c r="I3292" i="8"/>
  <c r="H3293" i="8"/>
  <c r="K3293" i="8" s="1"/>
  <c r="I3293" i="8"/>
  <c r="H3294" i="8"/>
  <c r="K3294" i="8" s="1"/>
  <c r="I3294" i="8"/>
  <c r="H3295" i="8"/>
  <c r="K3295" i="8" s="1"/>
  <c r="I3295" i="8"/>
  <c r="H3296" i="8"/>
  <c r="K3296" i="8" s="1"/>
  <c r="I3296" i="8"/>
  <c r="H3297" i="8"/>
  <c r="K3297" i="8" s="1"/>
  <c r="I3297" i="8"/>
  <c r="H3298" i="8"/>
  <c r="K3298" i="8" s="1"/>
  <c r="I3298" i="8"/>
  <c r="H3299" i="8"/>
  <c r="K3299" i="8" s="1"/>
  <c r="I3299" i="8"/>
  <c r="H3300" i="8"/>
  <c r="K3300" i="8" s="1"/>
  <c r="I3300" i="8"/>
  <c r="H3301" i="8"/>
  <c r="K3301" i="8" s="1"/>
  <c r="I3301" i="8"/>
  <c r="H3302" i="8"/>
  <c r="K3302" i="8" s="1"/>
  <c r="I3302" i="8"/>
  <c r="H3303" i="8"/>
  <c r="K3303" i="8" s="1"/>
  <c r="I3303" i="8"/>
  <c r="H3304" i="8"/>
  <c r="K3304" i="8" s="1"/>
  <c r="I3304" i="8"/>
  <c r="H3305" i="8"/>
  <c r="K3305" i="8" s="1"/>
  <c r="I3305" i="8"/>
  <c r="H3306" i="8"/>
  <c r="K3306" i="8" s="1"/>
  <c r="I3306" i="8"/>
  <c r="H3307" i="8"/>
  <c r="K3307" i="8" s="1"/>
  <c r="I3307" i="8"/>
  <c r="H3308" i="8"/>
  <c r="K3308" i="8" s="1"/>
  <c r="I3308" i="8"/>
  <c r="H3309" i="8"/>
  <c r="K3309" i="8" s="1"/>
  <c r="I3309" i="8"/>
  <c r="H3310" i="8"/>
  <c r="K3310" i="8" s="1"/>
  <c r="I3310" i="8"/>
  <c r="H3311" i="8"/>
  <c r="K3311" i="8" s="1"/>
  <c r="I3311" i="8"/>
  <c r="H3312" i="8"/>
  <c r="K3312" i="8" s="1"/>
  <c r="I3312" i="8"/>
  <c r="H3313" i="8"/>
  <c r="K3313" i="8" s="1"/>
  <c r="I3313" i="8"/>
  <c r="H3314" i="8"/>
  <c r="K3314" i="8" s="1"/>
  <c r="I3314" i="8"/>
  <c r="H3315" i="8"/>
  <c r="K3315" i="8" s="1"/>
  <c r="I3315" i="8"/>
  <c r="H3316" i="8"/>
  <c r="K3316" i="8" s="1"/>
  <c r="I3316" i="8"/>
  <c r="H3317" i="8"/>
  <c r="K3317" i="8" s="1"/>
  <c r="I3317" i="8"/>
  <c r="H3318" i="8"/>
  <c r="K3318" i="8" s="1"/>
  <c r="I3318" i="8"/>
  <c r="H3319" i="8"/>
  <c r="K3319" i="8" s="1"/>
  <c r="I3319" i="8"/>
  <c r="H3320" i="8"/>
  <c r="K3320" i="8" s="1"/>
  <c r="I3320" i="8"/>
  <c r="H3321" i="8"/>
  <c r="K3321" i="8" s="1"/>
  <c r="I3321" i="8"/>
  <c r="H3322" i="8"/>
  <c r="K3322" i="8" s="1"/>
  <c r="I3322" i="8"/>
  <c r="H3323" i="8"/>
  <c r="K3323" i="8" s="1"/>
  <c r="I3323" i="8"/>
  <c r="H3324" i="8"/>
  <c r="K3324" i="8" s="1"/>
  <c r="I3324" i="8"/>
  <c r="H3325" i="8"/>
  <c r="K3325" i="8" s="1"/>
  <c r="I3325" i="8"/>
  <c r="H3326" i="8"/>
  <c r="K3326" i="8" s="1"/>
  <c r="I3326" i="8"/>
  <c r="H3327" i="8"/>
  <c r="K3327" i="8" s="1"/>
  <c r="I3327" i="8"/>
  <c r="H3328" i="8"/>
  <c r="K3328" i="8" s="1"/>
  <c r="I3328" i="8"/>
  <c r="H3329" i="8"/>
  <c r="K3329" i="8" s="1"/>
  <c r="I3329" i="8"/>
  <c r="H3330" i="8"/>
  <c r="K3330" i="8" s="1"/>
  <c r="I3330" i="8"/>
  <c r="H3331" i="8"/>
  <c r="K3331" i="8" s="1"/>
  <c r="I3331" i="8"/>
  <c r="H3332" i="8"/>
  <c r="K3332" i="8" s="1"/>
  <c r="I3332" i="8"/>
  <c r="H3333" i="8"/>
  <c r="K3333" i="8" s="1"/>
  <c r="I3333" i="8"/>
  <c r="H3334" i="8"/>
  <c r="K3334" i="8" s="1"/>
  <c r="I3334" i="8"/>
  <c r="H3335" i="8"/>
  <c r="K3335" i="8" s="1"/>
  <c r="I3335" i="8"/>
  <c r="H3336" i="8"/>
  <c r="K3336" i="8" s="1"/>
  <c r="I3336" i="8"/>
  <c r="H3337" i="8"/>
  <c r="K3337" i="8" s="1"/>
  <c r="I3337" i="8"/>
  <c r="H3338" i="8"/>
  <c r="K3338" i="8" s="1"/>
  <c r="I3338" i="8"/>
  <c r="H3339" i="8"/>
  <c r="K3339" i="8" s="1"/>
  <c r="I3339" i="8"/>
  <c r="H3340" i="8"/>
  <c r="K3340" i="8" s="1"/>
  <c r="I3340" i="8"/>
  <c r="H3341" i="8"/>
  <c r="K3341" i="8" s="1"/>
  <c r="I3341" i="8"/>
  <c r="H3342" i="8"/>
  <c r="K3342" i="8" s="1"/>
  <c r="I3342" i="8"/>
  <c r="H3343" i="8"/>
  <c r="K3343" i="8" s="1"/>
  <c r="I3343" i="8"/>
  <c r="H3344" i="8"/>
  <c r="K3344" i="8" s="1"/>
  <c r="I3344" i="8"/>
  <c r="H3345" i="8"/>
  <c r="K3345" i="8" s="1"/>
  <c r="I3345" i="8"/>
  <c r="H3346" i="8"/>
  <c r="K3346" i="8" s="1"/>
  <c r="I3346" i="8"/>
  <c r="H3347" i="8"/>
  <c r="K3347" i="8" s="1"/>
  <c r="I3347" i="8"/>
  <c r="H3348" i="8"/>
  <c r="K3348" i="8" s="1"/>
  <c r="I3348" i="8"/>
  <c r="H3349" i="8"/>
  <c r="K3349" i="8" s="1"/>
  <c r="I3349" i="8"/>
  <c r="H3350" i="8"/>
  <c r="K3350" i="8" s="1"/>
  <c r="I3350" i="8"/>
  <c r="H3351" i="8"/>
  <c r="K3351" i="8" s="1"/>
  <c r="I3351" i="8"/>
  <c r="H3352" i="8"/>
  <c r="K3352" i="8" s="1"/>
  <c r="I3352" i="8"/>
  <c r="H3353" i="8"/>
  <c r="K3353" i="8" s="1"/>
  <c r="I3353" i="8"/>
  <c r="H3354" i="8"/>
  <c r="K3354" i="8" s="1"/>
  <c r="I3354" i="8"/>
  <c r="H3355" i="8"/>
  <c r="K3355" i="8" s="1"/>
  <c r="I3355" i="8"/>
  <c r="H3356" i="8"/>
  <c r="K3356" i="8" s="1"/>
  <c r="I3356" i="8"/>
  <c r="H3357" i="8"/>
  <c r="K3357" i="8" s="1"/>
  <c r="I3357" i="8"/>
  <c r="H3358" i="8"/>
  <c r="K3358" i="8" s="1"/>
  <c r="I3358" i="8"/>
  <c r="H3359" i="8"/>
  <c r="K3359" i="8" s="1"/>
  <c r="I3359" i="8"/>
  <c r="H3360" i="8"/>
  <c r="K3360" i="8" s="1"/>
  <c r="I3360" i="8"/>
  <c r="H3361" i="8"/>
  <c r="K3361" i="8" s="1"/>
  <c r="I3361" i="8"/>
  <c r="H3362" i="8"/>
  <c r="K3362" i="8" s="1"/>
  <c r="I3362" i="8"/>
  <c r="H3363" i="8"/>
  <c r="K3363" i="8" s="1"/>
  <c r="I3363" i="8"/>
  <c r="H3364" i="8"/>
  <c r="K3364" i="8" s="1"/>
  <c r="I3364" i="8"/>
  <c r="H3365" i="8"/>
  <c r="K3365" i="8" s="1"/>
  <c r="I3365" i="8"/>
  <c r="H3366" i="8"/>
  <c r="K3366" i="8" s="1"/>
  <c r="I3366" i="8"/>
  <c r="H3367" i="8"/>
  <c r="K3367" i="8" s="1"/>
  <c r="I3367" i="8"/>
  <c r="H3368" i="8"/>
  <c r="K3368" i="8" s="1"/>
  <c r="I3368" i="8"/>
  <c r="H3369" i="8"/>
  <c r="K3369" i="8" s="1"/>
  <c r="I3369" i="8"/>
  <c r="H3370" i="8"/>
  <c r="K3370" i="8" s="1"/>
  <c r="I3370" i="8"/>
  <c r="H3371" i="8"/>
  <c r="K3371" i="8" s="1"/>
  <c r="I3371" i="8"/>
  <c r="H3372" i="8"/>
  <c r="K3372" i="8" s="1"/>
  <c r="I3372" i="8"/>
  <c r="H3373" i="8"/>
  <c r="K3373" i="8" s="1"/>
  <c r="I3373" i="8"/>
  <c r="H3374" i="8"/>
  <c r="K3374" i="8" s="1"/>
  <c r="I3374" i="8"/>
  <c r="H3375" i="8"/>
  <c r="K3375" i="8" s="1"/>
  <c r="I3375" i="8"/>
  <c r="H3376" i="8"/>
  <c r="K3376" i="8" s="1"/>
  <c r="I3376" i="8"/>
  <c r="H3377" i="8"/>
  <c r="K3377" i="8" s="1"/>
  <c r="I3377" i="8"/>
  <c r="H3378" i="8"/>
  <c r="K3378" i="8" s="1"/>
  <c r="I3378" i="8"/>
  <c r="H3379" i="8"/>
  <c r="K3379" i="8" s="1"/>
  <c r="I3379" i="8"/>
  <c r="H3380" i="8"/>
  <c r="K3380" i="8" s="1"/>
  <c r="I3380" i="8"/>
  <c r="H3381" i="8"/>
  <c r="K3381" i="8" s="1"/>
  <c r="I3381" i="8"/>
  <c r="H3382" i="8"/>
  <c r="K3382" i="8" s="1"/>
  <c r="I3382" i="8"/>
  <c r="H3383" i="8"/>
  <c r="K3383" i="8" s="1"/>
  <c r="I3383" i="8"/>
  <c r="H3384" i="8"/>
  <c r="K3384" i="8" s="1"/>
  <c r="I3384" i="8"/>
  <c r="H3385" i="8"/>
  <c r="K3385" i="8" s="1"/>
  <c r="I3385" i="8"/>
  <c r="H3386" i="8"/>
  <c r="K3386" i="8" s="1"/>
  <c r="I3386" i="8"/>
  <c r="H3387" i="8"/>
  <c r="K3387" i="8" s="1"/>
  <c r="I3387" i="8"/>
  <c r="H3388" i="8"/>
  <c r="K3388" i="8" s="1"/>
  <c r="I3388" i="8"/>
  <c r="H3389" i="8"/>
  <c r="K3389" i="8" s="1"/>
  <c r="I3389" i="8"/>
  <c r="H3390" i="8"/>
  <c r="K3390" i="8" s="1"/>
  <c r="I3390" i="8"/>
  <c r="H3391" i="8"/>
  <c r="K3391" i="8" s="1"/>
  <c r="I3391" i="8"/>
  <c r="H3392" i="8"/>
  <c r="K3392" i="8" s="1"/>
  <c r="I3392" i="8"/>
  <c r="H3393" i="8"/>
  <c r="K3393" i="8" s="1"/>
  <c r="I3393" i="8"/>
  <c r="H3394" i="8"/>
  <c r="K3394" i="8" s="1"/>
  <c r="I3394" i="8"/>
  <c r="H3395" i="8"/>
  <c r="K3395" i="8" s="1"/>
  <c r="I3395" i="8"/>
  <c r="H3396" i="8"/>
  <c r="K3396" i="8" s="1"/>
  <c r="I3396" i="8"/>
  <c r="H3397" i="8"/>
  <c r="K3397" i="8" s="1"/>
  <c r="I3397" i="8"/>
  <c r="H3398" i="8"/>
  <c r="K3398" i="8" s="1"/>
  <c r="I3398" i="8"/>
  <c r="H3399" i="8"/>
  <c r="K3399" i="8" s="1"/>
  <c r="I3399" i="8"/>
  <c r="H3400" i="8"/>
  <c r="K3400" i="8" s="1"/>
  <c r="I3400" i="8"/>
  <c r="H3401" i="8"/>
  <c r="K3401" i="8" s="1"/>
  <c r="I3401" i="8"/>
  <c r="H3402" i="8"/>
  <c r="K3402" i="8" s="1"/>
  <c r="I3402" i="8"/>
  <c r="H3403" i="8"/>
  <c r="K3403" i="8" s="1"/>
  <c r="I3403" i="8"/>
  <c r="H3404" i="8"/>
  <c r="K3404" i="8" s="1"/>
  <c r="I3404" i="8"/>
  <c r="H3405" i="8"/>
  <c r="K3405" i="8" s="1"/>
  <c r="I3405" i="8"/>
  <c r="H3406" i="8"/>
  <c r="K3406" i="8" s="1"/>
  <c r="I3406" i="8"/>
  <c r="H3407" i="8"/>
  <c r="K3407" i="8" s="1"/>
  <c r="I3407" i="8"/>
  <c r="H3408" i="8"/>
  <c r="K3408" i="8" s="1"/>
  <c r="I3408" i="8"/>
  <c r="H3409" i="8"/>
  <c r="K3409" i="8" s="1"/>
  <c r="I3409" i="8"/>
  <c r="H3410" i="8"/>
  <c r="K3410" i="8" s="1"/>
  <c r="I3410" i="8"/>
  <c r="H3411" i="8"/>
  <c r="K3411" i="8" s="1"/>
  <c r="I3411" i="8"/>
  <c r="H3412" i="8"/>
  <c r="K3412" i="8" s="1"/>
  <c r="I3412" i="8"/>
  <c r="H3413" i="8"/>
  <c r="K3413" i="8" s="1"/>
  <c r="I3413" i="8"/>
  <c r="H3414" i="8"/>
  <c r="K3414" i="8" s="1"/>
  <c r="I3414" i="8"/>
  <c r="H3415" i="8"/>
  <c r="K3415" i="8" s="1"/>
  <c r="I3415" i="8"/>
  <c r="H3416" i="8"/>
  <c r="K3416" i="8" s="1"/>
  <c r="I3416" i="8"/>
  <c r="H3417" i="8"/>
  <c r="K3417" i="8" s="1"/>
  <c r="I3417" i="8"/>
  <c r="H3418" i="8"/>
  <c r="K3418" i="8" s="1"/>
  <c r="I3418" i="8"/>
  <c r="H3419" i="8"/>
  <c r="K3419" i="8" s="1"/>
  <c r="I3419" i="8"/>
  <c r="H3420" i="8"/>
  <c r="K3420" i="8" s="1"/>
  <c r="I3420" i="8"/>
  <c r="H3421" i="8"/>
  <c r="K3421" i="8" s="1"/>
  <c r="I3421" i="8"/>
  <c r="H3422" i="8"/>
  <c r="K3422" i="8" s="1"/>
  <c r="I3422" i="8"/>
  <c r="H3423" i="8"/>
  <c r="K3423" i="8" s="1"/>
  <c r="I3423" i="8"/>
  <c r="H3424" i="8"/>
  <c r="K3424" i="8" s="1"/>
  <c r="I3424" i="8"/>
  <c r="H3425" i="8"/>
  <c r="K3425" i="8" s="1"/>
  <c r="I3425" i="8"/>
  <c r="H3426" i="8"/>
  <c r="K3426" i="8" s="1"/>
  <c r="I3426" i="8"/>
  <c r="H3427" i="8"/>
  <c r="K3427" i="8" s="1"/>
  <c r="I3427" i="8"/>
  <c r="H3428" i="8"/>
  <c r="K3428" i="8" s="1"/>
  <c r="I3428" i="8"/>
  <c r="H3429" i="8"/>
  <c r="K3429" i="8" s="1"/>
  <c r="I3429" i="8"/>
  <c r="H3430" i="8"/>
  <c r="K3430" i="8" s="1"/>
  <c r="I3430" i="8"/>
  <c r="H3431" i="8"/>
  <c r="K3431" i="8" s="1"/>
  <c r="I3431" i="8"/>
  <c r="H3432" i="8"/>
  <c r="K3432" i="8" s="1"/>
  <c r="I3432" i="8"/>
  <c r="H3433" i="8"/>
  <c r="K3433" i="8" s="1"/>
  <c r="I3433" i="8"/>
  <c r="H3434" i="8"/>
  <c r="K3434" i="8" s="1"/>
  <c r="I3434" i="8"/>
  <c r="H3435" i="8"/>
  <c r="K3435" i="8" s="1"/>
  <c r="I3435" i="8"/>
  <c r="H3436" i="8"/>
  <c r="K3436" i="8" s="1"/>
  <c r="I3436" i="8"/>
  <c r="H3437" i="8"/>
  <c r="K3437" i="8" s="1"/>
  <c r="I3437" i="8"/>
  <c r="H3438" i="8"/>
  <c r="K3438" i="8" s="1"/>
  <c r="I3438" i="8"/>
  <c r="H3439" i="8"/>
  <c r="K3439" i="8" s="1"/>
  <c r="I3439" i="8"/>
  <c r="H3440" i="8"/>
  <c r="K3440" i="8" s="1"/>
  <c r="I3440" i="8"/>
  <c r="H3441" i="8"/>
  <c r="K3441" i="8" s="1"/>
  <c r="I3441" i="8"/>
  <c r="H3442" i="8"/>
  <c r="K3442" i="8" s="1"/>
  <c r="I3442" i="8"/>
  <c r="H3443" i="8"/>
  <c r="K3443" i="8" s="1"/>
  <c r="I3443" i="8"/>
  <c r="H3444" i="8"/>
  <c r="K3444" i="8" s="1"/>
  <c r="I3444" i="8"/>
  <c r="H3445" i="8"/>
  <c r="K3445" i="8" s="1"/>
  <c r="I3445" i="8"/>
  <c r="H3446" i="8"/>
  <c r="K3446" i="8" s="1"/>
  <c r="I3446" i="8"/>
  <c r="H3447" i="8"/>
  <c r="K3447" i="8" s="1"/>
  <c r="I3447" i="8"/>
  <c r="H3448" i="8"/>
  <c r="K3448" i="8" s="1"/>
  <c r="I3448" i="8"/>
  <c r="H3449" i="8"/>
  <c r="K3449" i="8" s="1"/>
  <c r="I3449" i="8"/>
  <c r="H3450" i="8"/>
  <c r="K3450" i="8" s="1"/>
  <c r="I3450" i="8"/>
  <c r="H3451" i="8"/>
  <c r="K3451" i="8" s="1"/>
  <c r="I3451" i="8"/>
  <c r="H3452" i="8"/>
  <c r="K3452" i="8" s="1"/>
  <c r="I3452" i="8"/>
  <c r="H3453" i="8"/>
  <c r="K3453" i="8" s="1"/>
  <c r="I3453" i="8"/>
  <c r="H3454" i="8"/>
  <c r="K3454" i="8" s="1"/>
  <c r="I3454" i="8"/>
  <c r="H3455" i="8"/>
  <c r="K3455" i="8" s="1"/>
  <c r="I3455" i="8"/>
  <c r="H3456" i="8"/>
  <c r="K3456" i="8" s="1"/>
  <c r="I3456" i="8"/>
  <c r="H3457" i="8"/>
  <c r="K3457" i="8" s="1"/>
  <c r="I3457" i="8"/>
  <c r="H3458" i="8"/>
  <c r="K3458" i="8" s="1"/>
  <c r="I3458" i="8"/>
  <c r="H3459" i="8"/>
  <c r="K3459" i="8" s="1"/>
  <c r="I3459" i="8"/>
  <c r="H3460" i="8"/>
  <c r="K3460" i="8" s="1"/>
  <c r="I3460" i="8"/>
  <c r="H3461" i="8"/>
  <c r="K3461" i="8" s="1"/>
  <c r="I3461" i="8"/>
  <c r="H3462" i="8"/>
  <c r="K3462" i="8" s="1"/>
  <c r="I3462" i="8"/>
  <c r="H3463" i="8"/>
  <c r="K3463" i="8" s="1"/>
  <c r="I3463" i="8"/>
  <c r="H3464" i="8"/>
  <c r="K3464" i="8" s="1"/>
  <c r="I3464" i="8"/>
  <c r="H3465" i="8"/>
  <c r="K3465" i="8" s="1"/>
  <c r="I3465" i="8"/>
  <c r="H3466" i="8"/>
  <c r="K3466" i="8" s="1"/>
  <c r="I3466" i="8"/>
  <c r="H3467" i="8"/>
  <c r="K3467" i="8" s="1"/>
  <c r="I3467" i="8"/>
  <c r="H3468" i="8"/>
  <c r="K3468" i="8" s="1"/>
  <c r="I3468" i="8"/>
  <c r="H3469" i="8"/>
  <c r="K3469" i="8" s="1"/>
  <c r="I3469" i="8"/>
  <c r="H3470" i="8"/>
  <c r="K3470" i="8" s="1"/>
  <c r="I3470" i="8"/>
  <c r="H3471" i="8"/>
  <c r="K3471" i="8" s="1"/>
  <c r="I3471" i="8"/>
  <c r="H3472" i="8"/>
  <c r="K3472" i="8" s="1"/>
  <c r="I3472" i="8"/>
  <c r="H3473" i="8"/>
  <c r="K3473" i="8" s="1"/>
  <c r="I3473" i="8"/>
  <c r="H3474" i="8"/>
  <c r="K3474" i="8" s="1"/>
  <c r="I3474" i="8"/>
  <c r="H3475" i="8"/>
  <c r="K3475" i="8" s="1"/>
  <c r="I3475" i="8"/>
  <c r="H3476" i="8"/>
  <c r="K3476" i="8" s="1"/>
  <c r="I3476" i="8"/>
  <c r="H3477" i="8"/>
  <c r="K3477" i="8" s="1"/>
  <c r="I3477" i="8"/>
  <c r="H3478" i="8"/>
  <c r="K3478" i="8" s="1"/>
  <c r="I3478" i="8"/>
  <c r="H3479" i="8"/>
  <c r="K3479" i="8" s="1"/>
  <c r="I3479" i="8"/>
  <c r="H3480" i="8"/>
  <c r="K3480" i="8" s="1"/>
  <c r="I3480" i="8"/>
  <c r="H3481" i="8"/>
  <c r="K3481" i="8" s="1"/>
  <c r="I3481" i="8"/>
  <c r="H3482" i="8"/>
  <c r="K3482" i="8" s="1"/>
  <c r="I3482" i="8"/>
  <c r="H3483" i="8"/>
  <c r="K3483" i="8" s="1"/>
  <c r="I3483" i="8"/>
  <c r="H3484" i="8"/>
  <c r="K3484" i="8" s="1"/>
  <c r="I3484" i="8"/>
  <c r="H3485" i="8"/>
  <c r="K3485" i="8" s="1"/>
  <c r="I3485" i="8"/>
  <c r="H3486" i="8"/>
  <c r="K3486" i="8" s="1"/>
  <c r="I3486" i="8"/>
  <c r="H3487" i="8"/>
  <c r="K3487" i="8" s="1"/>
  <c r="I3487" i="8"/>
  <c r="H3488" i="8"/>
  <c r="K3488" i="8" s="1"/>
  <c r="I3488" i="8"/>
  <c r="H3489" i="8"/>
  <c r="K3489" i="8" s="1"/>
  <c r="I3489" i="8"/>
  <c r="H3490" i="8"/>
  <c r="K3490" i="8" s="1"/>
  <c r="I3490" i="8"/>
  <c r="H3491" i="8"/>
  <c r="K3491" i="8" s="1"/>
  <c r="I3491" i="8"/>
  <c r="H3492" i="8"/>
  <c r="K3492" i="8" s="1"/>
  <c r="I3492" i="8"/>
  <c r="H3493" i="8"/>
  <c r="K3493" i="8" s="1"/>
  <c r="I3493" i="8"/>
  <c r="H3494" i="8"/>
  <c r="K3494" i="8" s="1"/>
  <c r="I3494" i="8"/>
  <c r="H3495" i="8"/>
  <c r="K3495" i="8" s="1"/>
  <c r="I3495" i="8"/>
  <c r="H3496" i="8"/>
  <c r="K3496" i="8" s="1"/>
  <c r="I3496" i="8"/>
  <c r="H3497" i="8"/>
  <c r="K3497" i="8" s="1"/>
  <c r="I3497" i="8"/>
  <c r="H3498" i="8"/>
  <c r="K3498" i="8" s="1"/>
  <c r="I3498" i="8"/>
  <c r="H3499" i="8"/>
  <c r="K3499" i="8" s="1"/>
  <c r="I3499" i="8"/>
  <c r="H3500" i="8"/>
  <c r="K3500" i="8" s="1"/>
  <c r="I3500" i="8"/>
  <c r="H3501" i="8"/>
  <c r="K3501" i="8" s="1"/>
  <c r="I3501" i="8"/>
  <c r="H3502" i="8"/>
  <c r="K3502" i="8" s="1"/>
  <c r="I3502" i="8"/>
  <c r="H3503" i="8"/>
  <c r="K3503" i="8" s="1"/>
  <c r="I3503" i="8"/>
  <c r="H3504" i="8"/>
  <c r="K3504" i="8" s="1"/>
  <c r="I3504" i="8"/>
  <c r="H3505" i="8"/>
  <c r="K3505" i="8" s="1"/>
  <c r="I3505" i="8"/>
  <c r="H3506" i="8"/>
  <c r="K3506" i="8" s="1"/>
  <c r="I3506" i="8"/>
  <c r="H3507" i="8"/>
  <c r="K3507" i="8" s="1"/>
  <c r="I3507" i="8"/>
  <c r="H3508" i="8"/>
  <c r="K3508" i="8" s="1"/>
  <c r="I3508" i="8"/>
  <c r="H3509" i="8"/>
  <c r="K3509" i="8" s="1"/>
  <c r="I3509" i="8"/>
  <c r="H3510" i="8"/>
  <c r="K3510" i="8" s="1"/>
  <c r="I3510" i="8"/>
  <c r="H3511" i="8"/>
  <c r="K3511" i="8" s="1"/>
  <c r="I3511" i="8"/>
  <c r="H3512" i="8"/>
  <c r="K3512" i="8" s="1"/>
  <c r="I3512" i="8"/>
  <c r="H3513" i="8"/>
  <c r="K3513" i="8" s="1"/>
  <c r="I3513" i="8"/>
  <c r="H3514" i="8"/>
  <c r="K3514" i="8" s="1"/>
  <c r="I3514" i="8"/>
  <c r="H3515" i="8"/>
  <c r="K3515" i="8" s="1"/>
  <c r="I3515" i="8"/>
  <c r="H3516" i="8"/>
  <c r="K3516" i="8" s="1"/>
  <c r="I3516" i="8"/>
  <c r="H3517" i="8"/>
  <c r="K3517" i="8" s="1"/>
  <c r="I3517" i="8"/>
  <c r="H3518" i="8"/>
  <c r="K3518" i="8" s="1"/>
  <c r="I3518" i="8"/>
  <c r="H3519" i="8"/>
  <c r="K3519" i="8" s="1"/>
  <c r="I3519" i="8"/>
  <c r="H3520" i="8"/>
  <c r="K3520" i="8" s="1"/>
  <c r="I3520" i="8"/>
  <c r="H3521" i="8"/>
  <c r="K3521" i="8" s="1"/>
  <c r="I3521" i="8"/>
  <c r="H3522" i="8"/>
  <c r="K3522" i="8" s="1"/>
  <c r="I3522" i="8"/>
  <c r="H3523" i="8"/>
  <c r="K3523" i="8" s="1"/>
  <c r="I3523" i="8"/>
  <c r="H3524" i="8"/>
  <c r="K3524" i="8" s="1"/>
  <c r="I3524" i="8"/>
  <c r="H3525" i="8"/>
  <c r="K3525" i="8" s="1"/>
  <c r="I3525" i="8"/>
  <c r="H3526" i="8"/>
  <c r="K3526" i="8" s="1"/>
  <c r="I3526" i="8"/>
  <c r="H3527" i="8"/>
  <c r="K3527" i="8" s="1"/>
  <c r="I3527" i="8"/>
  <c r="H3528" i="8"/>
  <c r="K3528" i="8" s="1"/>
  <c r="I3528" i="8"/>
  <c r="H3529" i="8"/>
  <c r="K3529" i="8" s="1"/>
  <c r="I3529" i="8"/>
  <c r="H3530" i="8"/>
  <c r="K3530" i="8" s="1"/>
  <c r="I3530" i="8"/>
  <c r="H3531" i="8"/>
  <c r="K3531" i="8" s="1"/>
  <c r="I3531" i="8"/>
  <c r="H3532" i="8"/>
  <c r="K3532" i="8" s="1"/>
  <c r="I3532" i="8"/>
  <c r="H3533" i="8"/>
  <c r="K3533" i="8" s="1"/>
  <c r="I3533" i="8"/>
  <c r="H3534" i="8"/>
  <c r="K3534" i="8" s="1"/>
  <c r="I3534" i="8"/>
  <c r="H3535" i="8"/>
  <c r="K3535" i="8" s="1"/>
  <c r="I3535" i="8"/>
  <c r="H3536" i="8"/>
  <c r="K3536" i="8" s="1"/>
  <c r="I3536" i="8"/>
  <c r="H3537" i="8"/>
  <c r="K3537" i="8" s="1"/>
  <c r="I3537" i="8"/>
  <c r="H3538" i="8"/>
  <c r="K3538" i="8" s="1"/>
  <c r="I3538" i="8"/>
  <c r="H3539" i="8"/>
  <c r="K3539" i="8" s="1"/>
  <c r="I3539" i="8"/>
  <c r="H3540" i="8"/>
  <c r="K3540" i="8" s="1"/>
  <c r="I3540" i="8"/>
  <c r="H3541" i="8"/>
  <c r="K3541" i="8" s="1"/>
  <c r="I3541" i="8"/>
  <c r="H3542" i="8"/>
  <c r="K3542" i="8" s="1"/>
  <c r="I3542" i="8"/>
  <c r="H3543" i="8"/>
  <c r="K3543" i="8" s="1"/>
  <c r="I3543" i="8"/>
  <c r="H3544" i="8"/>
  <c r="K3544" i="8" s="1"/>
  <c r="I3544" i="8"/>
  <c r="H3545" i="8"/>
  <c r="K3545" i="8" s="1"/>
  <c r="I3545" i="8"/>
  <c r="H3546" i="8"/>
  <c r="K3546" i="8" s="1"/>
  <c r="I3546" i="8"/>
  <c r="H3547" i="8"/>
  <c r="K3547" i="8" s="1"/>
  <c r="I3547" i="8"/>
  <c r="H3548" i="8"/>
  <c r="K3548" i="8" s="1"/>
  <c r="I3548" i="8"/>
  <c r="H3549" i="8"/>
  <c r="K3549" i="8" s="1"/>
  <c r="I3549" i="8"/>
  <c r="H3550" i="8"/>
  <c r="K3550" i="8" s="1"/>
  <c r="I3550" i="8"/>
  <c r="H3551" i="8"/>
  <c r="K3551" i="8" s="1"/>
  <c r="I3551" i="8"/>
  <c r="H3552" i="8"/>
  <c r="K3552" i="8" s="1"/>
  <c r="I3552" i="8"/>
  <c r="H3553" i="8"/>
  <c r="K3553" i="8" s="1"/>
  <c r="I3553" i="8"/>
  <c r="H3554" i="8"/>
  <c r="K3554" i="8" s="1"/>
  <c r="I3554" i="8"/>
  <c r="H3555" i="8"/>
  <c r="K3555" i="8" s="1"/>
  <c r="I3555" i="8"/>
  <c r="H3556" i="8"/>
  <c r="K3556" i="8" s="1"/>
  <c r="I3556" i="8"/>
  <c r="H3557" i="8"/>
  <c r="K3557" i="8" s="1"/>
  <c r="I3557" i="8"/>
  <c r="H3558" i="8"/>
  <c r="K3558" i="8" s="1"/>
  <c r="I3558" i="8"/>
  <c r="H3559" i="8"/>
  <c r="K3559" i="8" s="1"/>
  <c r="I3559" i="8"/>
  <c r="H3560" i="8"/>
  <c r="K3560" i="8" s="1"/>
  <c r="I3560" i="8"/>
  <c r="H3561" i="8"/>
  <c r="K3561" i="8" s="1"/>
  <c r="I3561" i="8"/>
  <c r="H3562" i="8"/>
  <c r="K3562" i="8" s="1"/>
  <c r="I3562" i="8"/>
  <c r="H3563" i="8"/>
  <c r="K3563" i="8" s="1"/>
  <c r="I3563" i="8"/>
  <c r="H3564" i="8"/>
  <c r="K3564" i="8" s="1"/>
  <c r="I3564" i="8"/>
  <c r="H3565" i="8"/>
  <c r="K3565" i="8" s="1"/>
  <c r="I3565" i="8"/>
  <c r="H3566" i="8"/>
  <c r="K3566" i="8" s="1"/>
  <c r="I3566" i="8"/>
  <c r="H3567" i="8"/>
  <c r="K3567" i="8" s="1"/>
  <c r="I3567" i="8"/>
  <c r="H3568" i="8"/>
  <c r="K3568" i="8" s="1"/>
  <c r="I3568" i="8"/>
  <c r="H3569" i="8"/>
  <c r="K3569" i="8" s="1"/>
  <c r="I3569" i="8"/>
  <c r="H3570" i="8"/>
  <c r="K3570" i="8" s="1"/>
  <c r="I3570" i="8"/>
  <c r="H3571" i="8"/>
  <c r="K3571" i="8" s="1"/>
  <c r="I3571" i="8"/>
  <c r="H3572" i="8"/>
  <c r="K3572" i="8" s="1"/>
  <c r="I3572" i="8"/>
  <c r="H3573" i="8"/>
  <c r="K3573" i="8" s="1"/>
  <c r="I3573" i="8"/>
  <c r="H3574" i="8"/>
  <c r="K3574" i="8" s="1"/>
  <c r="I3574" i="8"/>
  <c r="H3575" i="8"/>
  <c r="K3575" i="8" s="1"/>
  <c r="I3575" i="8"/>
  <c r="H3576" i="8"/>
  <c r="K3576" i="8" s="1"/>
  <c r="I3576" i="8"/>
  <c r="H3577" i="8"/>
  <c r="K3577" i="8" s="1"/>
  <c r="I3577" i="8"/>
  <c r="H3578" i="8"/>
  <c r="K3578" i="8" s="1"/>
  <c r="I3578" i="8"/>
  <c r="H3579" i="8"/>
  <c r="K3579" i="8" s="1"/>
  <c r="I3579" i="8"/>
  <c r="H3580" i="8"/>
  <c r="K3580" i="8" s="1"/>
  <c r="I3580" i="8"/>
  <c r="H3581" i="8"/>
  <c r="K3581" i="8" s="1"/>
  <c r="I3581" i="8"/>
  <c r="H3582" i="8"/>
  <c r="K3582" i="8" s="1"/>
  <c r="I3582" i="8"/>
  <c r="H3583" i="8"/>
  <c r="K3583" i="8" s="1"/>
  <c r="I3583" i="8"/>
  <c r="H3584" i="8"/>
  <c r="K3584" i="8" s="1"/>
  <c r="I3584" i="8"/>
  <c r="H3585" i="8"/>
  <c r="K3585" i="8" s="1"/>
  <c r="I3585" i="8"/>
  <c r="H3586" i="8"/>
  <c r="K3586" i="8" s="1"/>
  <c r="I3586" i="8"/>
  <c r="H3587" i="8"/>
  <c r="K3587" i="8" s="1"/>
  <c r="I3587" i="8"/>
  <c r="H3588" i="8"/>
  <c r="K3588" i="8" s="1"/>
  <c r="I3588" i="8"/>
  <c r="H3589" i="8"/>
  <c r="K3589" i="8" s="1"/>
  <c r="I3589" i="8"/>
  <c r="H3590" i="8"/>
  <c r="K3590" i="8" s="1"/>
  <c r="I3590" i="8"/>
  <c r="H3591" i="8"/>
  <c r="K3591" i="8" s="1"/>
  <c r="I3591" i="8"/>
  <c r="H3592" i="8"/>
  <c r="K3592" i="8" s="1"/>
  <c r="I3592" i="8"/>
  <c r="H3593" i="8"/>
  <c r="K3593" i="8" s="1"/>
  <c r="I3593" i="8"/>
  <c r="H3594" i="8"/>
  <c r="K3594" i="8" s="1"/>
  <c r="I3594" i="8"/>
  <c r="H3595" i="8"/>
  <c r="K3595" i="8" s="1"/>
  <c r="I3595" i="8"/>
  <c r="H3596" i="8"/>
  <c r="K3596" i="8" s="1"/>
  <c r="I3596" i="8"/>
  <c r="H3597" i="8"/>
  <c r="K3597" i="8" s="1"/>
  <c r="I3597" i="8"/>
  <c r="H3598" i="8"/>
  <c r="K3598" i="8" s="1"/>
  <c r="I3598" i="8"/>
  <c r="H3599" i="8"/>
  <c r="K3599" i="8" s="1"/>
  <c r="I3599" i="8"/>
  <c r="H3600" i="8"/>
  <c r="K3600" i="8" s="1"/>
  <c r="I3600" i="8"/>
  <c r="H3601" i="8"/>
  <c r="K3601" i="8" s="1"/>
  <c r="I3601" i="8"/>
  <c r="H3602" i="8"/>
  <c r="K3602" i="8" s="1"/>
  <c r="I3602" i="8"/>
  <c r="H3603" i="8"/>
  <c r="K3603" i="8" s="1"/>
  <c r="I3603" i="8"/>
  <c r="H3604" i="8"/>
  <c r="K3604" i="8" s="1"/>
  <c r="I3604" i="8"/>
  <c r="H3605" i="8"/>
  <c r="K3605" i="8" s="1"/>
  <c r="I3605" i="8"/>
  <c r="H3606" i="8"/>
  <c r="K3606" i="8" s="1"/>
  <c r="I3606" i="8"/>
  <c r="H3607" i="8"/>
  <c r="K3607" i="8" s="1"/>
  <c r="I3607" i="8"/>
  <c r="H3608" i="8"/>
  <c r="K3608" i="8" s="1"/>
  <c r="I3608" i="8"/>
  <c r="H3609" i="8"/>
  <c r="K3609" i="8" s="1"/>
  <c r="I3609" i="8"/>
  <c r="H3610" i="8"/>
  <c r="K3610" i="8" s="1"/>
  <c r="I3610" i="8"/>
  <c r="H3611" i="8"/>
  <c r="K3611" i="8" s="1"/>
  <c r="I3611" i="8"/>
  <c r="H3612" i="8"/>
  <c r="K3612" i="8" s="1"/>
  <c r="I3612" i="8"/>
  <c r="H3613" i="8"/>
  <c r="K3613" i="8" s="1"/>
  <c r="I3613" i="8"/>
  <c r="H3614" i="8"/>
  <c r="K3614" i="8" s="1"/>
  <c r="I3614" i="8"/>
  <c r="H3615" i="8"/>
  <c r="K3615" i="8" s="1"/>
  <c r="I3615" i="8"/>
  <c r="H3616" i="8"/>
  <c r="K3616" i="8" s="1"/>
  <c r="I3616" i="8"/>
  <c r="H3617" i="8"/>
  <c r="K3617" i="8" s="1"/>
  <c r="I3617" i="8"/>
  <c r="H3618" i="8"/>
  <c r="K3618" i="8" s="1"/>
  <c r="I3618" i="8"/>
  <c r="H3619" i="8"/>
  <c r="K3619" i="8" s="1"/>
  <c r="I3619" i="8"/>
  <c r="H3620" i="8"/>
  <c r="K3620" i="8" s="1"/>
  <c r="I3620" i="8"/>
  <c r="H3621" i="8"/>
  <c r="K3621" i="8" s="1"/>
  <c r="I3621" i="8"/>
  <c r="H3622" i="8"/>
  <c r="K3622" i="8" s="1"/>
  <c r="I3622" i="8"/>
  <c r="H3623" i="8"/>
  <c r="K3623" i="8" s="1"/>
  <c r="I3623" i="8"/>
  <c r="H3624" i="8"/>
  <c r="K3624" i="8" s="1"/>
  <c r="I3624" i="8"/>
  <c r="H3625" i="8"/>
  <c r="K3625" i="8" s="1"/>
  <c r="I3625" i="8"/>
  <c r="H3626" i="8"/>
  <c r="K3626" i="8" s="1"/>
  <c r="I3626" i="8"/>
  <c r="H3627" i="8"/>
  <c r="K3627" i="8" s="1"/>
  <c r="I3627" i="8"/>
  <c r="H3628" i="8"/>
  <c r="K3628" i="8" s="1"/>
  <c r="I3628" i="8"/>
  <c r="H3629" i="8"/>
  <c r="K3629" i="8" s="1"/>
  <c r="I3629" i="8"/>
  <c r="H3630" i="8"/>
  <c r="K3630" i="8" s="1"/>
  <c r="I3630" i="8"/>
  <c r="H3631" i="8"/>
  <c r="K3631" i="8" s="1"/>
  <c r="I3631" i="8"/>
  <c r="H3632" i="8"/>
  <c r="K3632" i="8" s="1"/>
  <c r="I3632" i="8"/>
  <c r="H3633" i="8"/>
  <c r="K3633" i="8" s="1"/>
  <c r="I3633" i="8"/>
  <c r="H3634" i="8"/>
  <c r="K3634" i="8" s="1"/>
  <c r="I3634" i="8"/>
  <c r="H3635" i="8"/>
  <c r="K3635" i="8" s="1"/>
  <c r="I3635" i="8"/>
  <c r="H3636" i="8"/>
  <c r="K3636" i="8" s="1"/>
  <c r="I3636" i="8"/>
  <c r="H3637" i="8"/>
  <c r="K3637" i="8" s="1"/>
  <c r="I3637" i="8"/>
  <c r="H3638" i="8"/>
  <c r="K3638" i="8" s="1"/>
  <c r="I3638" i="8"/>
  <c r="H3639" i="8"/>
  <c r="K3639" i="8" s="1"/>
  <c r="I3639" i="8"/>
  <c r="H3640" i="8"/>
  <c r="K3640" i="8" s="1"/>
  <c r="I3640" i="8"/>
  <c r="H3641" i="8"/>
  <c r="K3641" i="8" s="1"/>
  <c r="I3641" i="8"/>
  <c r="H3642" i="8"/>
  <c r="K3642" i="8" s="1"/>
  <c r="I3642" i="8"/>
  <c r="H3643" i="8"/>
  <c r="K3643" i="8" s="1"/>
  <c r="I3643" i="8"/>
  <c r="H3644" i="8"/>
  <c r="K3644" i="8" s="1"/>
  <c r="I3644" i="8"/>
  <c r="H3645" i="8"/>
  <c r="K3645" i="8" s="1"/>
  <c r="I3645" i="8"/>
  <c r="H3646" i="8"/>
  <c r="K3646" i="8" s="1"/>
  <c r="I3646" i="8"/>
  <c r="H3647" i="8"/>
  <c r="K3647" i="8" s="1"/>
  <c r="I3647" i="8"/>
  <c r="H3648" i="8"/>
  <c r="K3648" i="8" s="1"/>
  <c r="I3648" i="8"/>
  <c r="H3649" i="8"/>
  <c r="K3649" i="8" s="1"/>
  <c r="I3649" i="8"/>
  <c r="H3650" i="8"/>
  <c r="K3650" i="8" s="1"/>
  <c r="I3650" i="8"/>
  <c r="H3651" i="8"/>
  <c r="K3651" i="8" s="1"/>
  <c r="I3651" i="8"/>
  <c r="H3652" i="8"/>
  <c r="K3652" i="8" s="1"/>
  <c r="I3652" i="8"/>
  <c r="H3653" i="8"/>
  <c r="K3653" i="8" s="1"/>
  <c r="I3653" i="8"/>
  <c r="H3654" i="8"/>
  <c r="K3654" i="8" s="1"/>
  <c r="I3654" i="8"/>
  <c r="H3655" i="8"/>
  <c r="K3655" i="8" s="1"/>
  <c r="I3655" i="8"/>
  <c r="H3656" i="8"/>
  <c r="K3656" i="8" s="1"/>
  <c r="I3656" i="8"/>
  <c r="H3657" i="8"/>
  <c r="K3657" i="8" s="1"/>
  <c r="I3657" i="8"/>
  <c r="H3658" i="8"/>
  <c r="K3658" i="8" s="1"/>
  <c r="I3658" i="8"/>
  <c r="H3659" i="8"/>
  <c r="K3659" i="8" s="1"/>
  <c r="I3659" i="8"/>
  <c r="H3660" i="8"/>
  <c r="K3660" i="8" s="1"/>
  <c r="I3660" i="8"/>
  <c r="H3661" i="8"/>
  <c r="K3661" i="8" s="1"/>
  <c r="I3661" i="8"/>
  <c r="H3662" i="8"/>
  <c r="K3662" i="8" s="1"/>
  <c r="I3662" i="8"/>
  <c r="H3663" i="8"/>
  <c r="K3663" i="8" s="1"/>
  <c r="I3663" i="8"/>
  <c r="H3664" i="8"/>
  <c r="K3664" i="8" s="1"/>
  <c r="I3664" i="8"/>
  <c r="H3665" i="8"/>
  <c r="K3665" i="8" s="1"/>
  <c r="I3665" i="8"/>
  <c r="H3666" i="8"/>
  <c r="K3666" i="8" s="1"/>
  <c r="I3666" i="8"/>
  <c r="H3667" i="8"/>
  <c r="K3667" i="8" s="1"/>
  <c r="I3667" i="8"/>
  <c r="H3668" i="8"/>
  <c r="K3668" i="8" s="1"/>
  <c r="I3668" i="8"/>
  <c r="H3669" i="8"/>
  <c r="K3669" i="8" s="1"/>
  <c r="I3669" i="8"/>
  <c r="H3670" i="8"/>
  <c r="K3670" i="8" s="1"/>
  <c r="I3670" i="8"/>
  <c r="H3671" i="8"/>
  <c r="K3671" i="8" s="1"/>
  <c r="I3671" i="8"/>
  <c r="H3672" i="8"/>
  <c r="K3672" i="8" s="1"/>
  <c r="I3672" i="8"/>
  <c r="H3673" i="8"/>
  <c r="K3673" i="8" s="1"/>
  <c r="I3673" i="8"/>
  <c r="H3674" i="8"/>
  <c r="K3674" i="8" s="1"/>
  <c r="I3674" i="8"/>
  <c r="H3675" i="8"/>
  <c r="K3675" i="8" s="1"/>
  <c r="I3675" i="8"/>
  <c r="H3676" i="8"/>
  <c r="K3676" i="8" s="1"/>
  <c r="I3676" i="8"/>
  <c r="H3677" i="8"/>
  <c r="K3677" i="8" s="1"/>
  <c r="I3677" i="8"/>
  <c r="H3678" i="8"/>
  <c r="K3678" i="8" s="1"/>
  <c r="I3678" i="8"/>
  <c r="H3679" i="8"/>
  <c r="K3679" i="8" s="1"/>
  <c r="I3679" i="8"/>
  <c r="H3680" i="8"/>
  <c r="K3680" i="8" s="1"/>
  <c r="I3680" i="8"/>
  <c r="H3681" i="8"/>
  <c r="K3681" i="8" s="1"/>
  <c r="I3681" i="8"/>
  <c r="H3682" i="8"/>
  <c r="K3682" i="8" s="1"/>
  <c r="I3682" i="8"/>
  <c r="H3683" i="8"/>
  <c r="K3683" i="8" s="1"/>
  <c r="I3683" i="8"/>
  <c r="H3684" i="8"/>
  <c r="K3684" i="8" s="1"/>
  <c r="I3684" i="8"/>
  <c r="H3685" i="8"/>
  <c r="K3685" i="8" s="1"/>
  <c r="I3685" i="8"/>
  <c r="H3686" i="8"/>
  <c r="K3686" i="8" s="1"/>
  <c r="I3686" i="8"/>
  <c r="H3687" i="8"/>
  <c r="K3687" i="8" s="1"/>
  <c r="I3687" i="8"/>
  <c r="H3688" i="8"/>
  <c r="K3688" i="8" s="1"/>
  <c r="I3688" i="8"/>
  <c r="H3689" i="8"/>
  <c r="K3689" i="8" s="1"/>
  <c r="I3689" i="8"/>
  <c r="H3690" i="8"/>
  <c r="K3690" i="8" s="1"/>
  <c r="I3690" i="8"/>
  <c r="H3691" i="8"/>
  <c r="K3691" i="8" s="1"/>
  <c r="I3691" i="8"/>
  <c r="H3692" i="8"/>
  <c r="K3692" i="8" s="1"/>
  <c r="I3692" i="8"/>
  <c r="H3693" i="8"/>
  <c r="K3693" i="8" s="1"/>
  <c r="I3693" i="8"/>
  <c r="H3694" i="8"/>
  <c r="K3694" i="8" s="1"/>
  <c r="I3694" i="8"/>
  <c r="H3695" i="8"/>
  <c r="K3695" i="8" s="1"/>
  <c r="I3695" i="8"/>
  <c r="H3696" i="8"/>
  <c r="K3696" i="8" s="1"/>
  <c r="I3696" i="8"/>
  <c r="H3697" i="8"/>
  <c r="K3697" i="8" s="1"/>
  <c r="I3697" i="8"/>
  <c r="H3698" i="8"/>
  <c r="K3698" i="8" s="1"/>
  <c r="I3698" i="8"/>
  <c r="H3699" i="8"/>
  <c r="K3699" i="8" s="1"/>
  <c r="I3699" i="8"/>
  <c r="H3700" i="8"/>
  <c r="K3700" i="8" s="1"/>
  <c r="I3700" i="8"/>
  <c r="H3701" i="8"/>
  <c r="K3701" i="8" s="1"/>
  <c r="I3701" i="8"/>
  <c r="H3702" i="8"/>
  <c r="K3702" i="8" s="1"/>
  <c r="I3702" i="8"/>
  <c r="H3703" i="8"/>
  <c r="K3703" i="8" s="1"/>
  <c r="I3703" i="8"/>
  <c r="H3704" i="8"/>
  <c r="K3704" i="8" s="1"/>
  <c r="I3704" i="8"/>
  <c r="H3705" i="8"/>
  <c r="K3705" i="8" s="1"/>
  <c r="I3705" i="8"/>
  <c r="H3706" i="8"/>
  <c r="K3706" i="8" s="1"/>
  <c r="I3706" i="8"/>
  <c r="H3707" i="8"/>
  <c r="K3707" i="8" s="1"/>
  <c r="I3707" i="8"/>
  <c r="H3708" i="8"/>
  <c r="K3708" i="8" s="1"/>
  <c r="I3708" i="8"/>
  <c r="H3709" i="8"/>
  <c r="K3709" i="8" s="1"/>
  <c r="I3709" i="8"/>
  <c r="H3710" i="8"/>
  <c r="K3710" i="8" s="1"/>
  <c r="I3710" i="8"/>
  <c r="H3711" i="8"/>
  <c r="K3711" i="8" s="1"/>
  <c r="I3711" i="8"/>
  <c r="H3712" i="8"/>
  <c r="K3712" i="8" s="1"/>
  <c r="I3712" i="8"/>
  <c r="H3713" i="8"/>
  <c r="K3713" i="8" s="1"/>
  <c r="I3713" i="8"/>
  <c r="H3714" i="8"/>
  <c r="K3714" i="8" s="1"/>
  <c r="I3714" i="8"/>
  <c r="H3715" i="8"/>
  <c r="K3715" i="8" s="1"/>
  <c r="I3715" i="8"/>
  <c r="H3716" i="8"/>
  <c r="K3716" i="8" s="1"/>
  <c r="I3716" i="8"/>
  <c r="H3717" i="8"/>
  <c r="K3717" i="8" s="1"/>
  <c r="I3717" i="8"/>
  <c r="H3718" i="8"/>
  <c r="K3718" i="8" s="1"/>
  <c r="I3718" i="8"/>
  <c r="H3719" i="8"/>
  <c r="K3719" i="8" s="1"/>
  <c r="I3719" i="8"/>
  <c r="H3720" i="8"/>
  <c r="K3720" i="8" s="1"/>
  <c r="I3720" i="8"/>
  <c r="H3721" i="8"/>
  <c r="K3721" i="8" s="1"/>
  <c r="I3721" i="8"/>
  <c r="H3722" i="8"/>
  <c r="K3722" i="8" s="1"/>
  <c r="I3722" i="8"/>
  <c r="H3723" i="8"/>
  <c r="K3723" i="8" s="1"/>
  <c r="I3723" i="8"/>
  <c r="H3724" i="8"/>
  <c r="K3724" i="8" s="1"/>
  <c r="I3724" i="8"/>
  <c r="H3725" i="8"/>
  <c r="K3725" i="8" s="1"/>
  <c r="I3725" i="8"/>
  <c r="H3726" i="8"/>
  <c r="K3726" i="8" s="1"/>
  <c r="I3726" i="8"/>
  <c r="H3727" i="8"/>
  <c r="K3727" i="8" s="1"/>
  <c r="I3727" i="8"/>
  <c r="H3728" i="8"/>
  <c r="K3728" i="8" s="1"/>
  <c r="I3728" i="8"/>
  <c r="H3729" i="8"/>
  <c r="K3729" i="8" s="1"/>
  <c r="I3729" i="8"/>
  <c r="H3730" i="8"/>
  <c r="K3730" i="8" s="1"/>
  <c r="I3730" i="8"/>
  <c r="H3731" i="8"/>
  <c r="K3731" i="8" s="1"/>
  <c r="I3731" i="8"/>
  <c r="H3732" i="8"/>
  <c r="K3732" i="8" s="1"/>
  <c r="I3732" i="8"/>
  <c r="H3733" i="8"/>
  <c r="K3733" i="8" s="1"/>
  <c r="I3733" i="8"/>
  <c r="H3734" i="8"/>
  <c r="K3734" i="8" s="1"/>
  <c r="I3734" i="8"/>
  <c r="H3735" i="8"/>
  <c r="K3735" i="8" s="1"/>
  <c r="I3735" i="8"/>
  <c r="H3736" i="8"/>
  <c r="K3736" i="8" s="1"/>
  <c r="I3736" i="8"/>
  <c r="H3737" i="8"/>
  <c r="K3737" i="8" s="1"/>
  <c r="I3737" i="8"/>
  <c r="H3738" i="8"/>
  <c r="K3738" i="8" s="1"/>
  <c r="I3738" i="8"/>
  <c r="H3739" i="8"/>
  <c r="K3739" i="8" s="1"/>
  <c r="I3739" i="8"/>
  <c r="H3740" i="8"/>
  <c r="K3740" i="8" s="1"/>
  <c r="I3740" i="8"/>
  <c r="H3741" i="8"/>
  <c r="K3741" i="8" s="1"/>
  <c r="I3741" i="8"/>
  <c r="H3742" i="8"/>
  <c r="K3742" i="8" s="1"/>
  <c r="I3742" i="8"/>
  <c r="H3743" i="8"/>
  <c r="K3743" i="8" s="1"/>
  <c r="I3743" i="8"/>
  <c r="H3744" i="8"/>
  <c r="K3744" i="8" s="1"/>
  <c r="I3744" i="8"/>
  <c r="H3745" i="8"/>
  <c r="K3745" i="8" s="1"/>
  <c r="I3745" i="8"/>
  <c r="H3746" i="8"/>
  <c r="K3746" i="8" s="1"/>
  <c r="I3746" i="8"/>
  <c r="H3747" i="8"/>
  <c r="K3747" i="8" s="1"/>
  <c r="I3747" i="8"/>
  <c r="H3748" i="8"/>
  <c r="K3748" i="8" s="1"/>
  <c r="I3748" i="8"/>
  <c r="H3749" i="8"/>
  <c r="K3749" i="8" s="1"/>
  <c r="I3749" i="8"/>
  <c r="H3750" i="8"/>
  <c r="K3750" i="8" s="1"/>
  <c r="I3750" i="8"/>
  <c r="H3751" i="8"/>
  <c r="K3751" i="8" s="1"/>
  <c r="I3751" i="8"/>
  <c r="H3752" i="8"/>
  <c r="K3752" i="8" s="1"/>
  <c r="I3752" i="8"/>
  <c r="H3753" i="8"/>
  <c r="K3753" i="8" s="1"/>
  <c r="I3753" i="8"/>
  <c r="H3754" i="8"/>
  <c r="K3754" i="8" s="1"/>
  <c r="I3754" i="8"/>
  <c r="H3755" i="8"/>
  <c r="K3755" i="8" s="1"/>
  <c r="I3755" i="8"/>
  <c r="H3756" i="8"/>
  <c r="K3756" i="8" s="1"/>
  <c r="I3756" i="8"/>
  <c r="H3757" i="8"/>
  <c r="K3757" i="8" s="1"/>
  <c r="I3757" i="8"/>
  <c r="H3758" i="8"/>
  <c r="K3758" i="8" s="1"/>
  <c r="I3758" i="8"/>
  <c r="H3759" i="8"/>
  <c r="K3759" i="8" s="1"/>
  <c r="I3759" i="8"/>
  <c r="H3760" i="8"/>
  <c r="K3760" i="8" s="1"/>
  <c r="I3760" i="8"/>
  <c r="H3761" i="8"/>
  <c r="K3761" i="8" s="1"/>
  <c r="I3761" i="8"/>
  <c r="H3762" i="8"/>
  <c r="K3762" i="8" s="1"/>
  <c r="I3762" i="8"/>
  <c r="H3763" i="8"/>
  <c r="K3763" i="8" s="1"/>
  <c r="I3763" i="8"/>
  <c r="H3764" i="8"/>
  <c r="K3764" i="8" s="1"/>
  <c r="I3764" i="8"/>
  <c r="H3765" i="8"/>
  <c r="K3765" i="8" s="1"/>
  <c r="I3765" i="8"/>
  <c r="H3766" i="8"/>
  <c r="K3766" i="8" s="1"/>
  <c r="I3766" i="8"/>
  <c r="H3767" i="8"/>
  <c r="K3767" i="8" s="1"/>
  <c r="I3767" i="8"/>
  <c r="H3768" i="8"/>
  <c r="K3768" i="8" s="1"/>
  <c r="I3768" i="8"/>
  <c r="H3769" i="8"/>
  <c r="K3769" i="8" s="1"/>
  <c r="I3769" i="8"/>
  <c r="H3770" i="8"/>
  <c r="K3770" i="8" s="1"/>
  <c r="I3770" i="8"/>
  <c r="H3771" i="8"/>
  <c r="K3771" i="8" s="1"/>
  <c r="I3771" i="8"/>
  <c r="H3772" i="8"/>
  <c r="K3772" i="8" s="1"/>
  <c r="I3772" i="8"/>
  <c r="H3773" i="8"/>
  <c r="K3773" i="8" s="1"/>
  <c r="I3773" i="8"/>
  <c r="H3774" i="8"/>
  <c r="K3774" i="8" s="1"/>
  <c r="I3774" i="8"/>
  <c r="H3775" i="8"/>
  <c r="K3775" i="8" s="1"/>
  <c r="I3775" i="8"/>
  <c r="H3776" i="8"/>
  <c r="K3776" i="8" s="1"/>
  <c r="I3776" i="8"/>
  <c r="H3777" i="8"/>
  <c r="K3777" i="8" s="1"/>
  <c r="I3777" i="8"/>
  <c r="H3778" i="8"/>
  <c r="K3778" i="8" s="1"/>
  <c r="I3778" i="8"/>
  <c r="H3779" i="8"/>
  <c r="K3779" i="8" s="1"/>
  <c r="I3779" i="8"/>
  <c r="H3780" i="8"/>
  <c r="K3780" i="8" s="1"/>
  <c r="I3780" i="8"/>
  <c r="H3781" i="8"/>
  <c r="K3781" i="8" s="1"/>
  <c r="I3781" i="8"/>
  <c r="H3782" i="8"/>
  <c r="K3782" i="8" s="1"/>
  <c r="I3782" i="8"/>
  <c r="H3783" i="8"/>
  <c r="K3783" i="8" s="1"/>
  <c r="I3783" i="8"/>
  <c r="H3784" i="8"/>
  <c r="K3784" i="8" s="1"/>
  <c r="I3784" i="8"/>
  <c r="H3785" i="8"/>
  <c r="K3785" i="8" s="1"/>
  <c r="I3785" i="8"/>
  <c r="H3786" i="8"/>
  <c r="K3786" i="8" s="1"/>
  <c r="I3786" i="8"/>
  <c r="H3787" i="8"/>
  <c r="K3787" i="8" s="1"/>
  <c r="I3787" i="8"/>
  <c r="H3788" i="8"/>
  <c r="K3788" i="8" s="1"/>
  <c r="I3788" i="8"/>
  <c r="H3789" i="8"/>
  <c r="K3789" i="8" s="1"/>
  <c r="I3789" i="8"/>
  <c r="H3790" i="8"/>
  <c r="K3790" i="8" s="1"/>
  <c r="I3790" i="8"/>
  <c r="H3791" i="8"/>
  <c r="K3791" i="8" s="1"/>
  <c r="I3791" i="8"/>
  <c r="H3792" i="8"/>
  <c r="K3792" i="8" s="1"/>
  <c r="I3792" i="8"/>
  <c r="H3793" i="8"/>
  <c r="K3793" i="8" s="1"/>
  <c r="I3793" i="8"/>
  <c r="H3794" i="8"/>
  <c r="K3794" i="8" s="1"/>
  <c r="I3794" i="8"/>
  <c r="H3795" i="8"/>
  <c r="K3795" i="8" s="1"/>
  <c r="I3795" i="8"/>
  <c r="H3796" i="8"/>
  <c r="K3796" i="8" s="1"/>
  <c r="I3796" i="8"/>
  <c r="H3797" i="8"/>
  <c r="K3797" i="8" s="1"/>
  <c r="I3797" i="8"/>
  <c r="H3798" i="8"/>
  <c r="K3798" i="8" s="1"/>
  <c r="I3798" i="8"/>
  <c r="H3799" i="8"/>
  <c r="K3799" i="8" s="1"/>
  <c r="I3799" i="8"/>
  <c r="H3800" i="8"/>
  <c r="K3800" i="8" s="1"/>
  <c r="I3800" i="8"/>
  <c r="H3801" i="8"/>
  <c r="K3801" i="8" s="1"/>
  <c r="I3801" i="8"/>
  <c r="H3802" i="8"/>
  <c r="K3802" i="8" s="1"/>
  <c r="I3802" i="8"/>
  <c r="H3803" i="8"/>
  <c r="K3803" i="8" s="1"/>
  <c r="I3803" i="8"/>
  <c r="H3804" i="8"/>
  <c r="K3804" i="8" s="1"/>
  <c r="I3804" i="8"/>
  <c r="H3805" i="8"/>
  <c r="K3805" i="8" s="1"/>
  <c r="I3805" i="8"/>
  <c r="H3806" i="8"/>
  <c r="K3806" i="8" s="1"/>
  <c r="I3806" i="8"/>
  <c r="H3807" i="8"/>
  <c r="K3807" i="8" s="1"/>
  <c r="I3807" i="8"/>
  <c r="H3808" i="8"/>
  <c r="K3808" i="8" s="1"/>
  <c r="I3808" i="8"/>
  <c r="H3809" i="8"/>
  <c r="K3809" i="8" s="1"/>
  <c r="I3809" i="8"/>
  <c r="H3810" i="8"/>
  <c r="K3810" i="8" s="1"/>
  <c r="I3810" i="8"/>
  <c r="H3811" i="8"/>
  <c r="K3811" i="8" s="1"/>
  <c r="I3811" i="8"/>
  <c r="H3812" i="8"/>
  <c r="K3812" i="8" s="1"/>
  <c r="I3812" i="8"/>
  <c r="H3813" i="8"/>
  <c r="K3813" i="8" s="1"/>
  <c r="I3813" i="8"/>
  <c r="H3814" i="8"/>
  <c r="K3814" i="8" s="1"/>
  <c r="I3814" i="8"/>
  <c r="H3815" i="8"/>
  <c r="K3815" i="8" s="1"/>
  <c r="I3815" i="8"/>
  <c r="H3816" i="8"/>
  <c r="K3816" i="8" s="1"/>
  <c r="I3816" i="8"/>
  <c r="H3817" i="8"/>
  <c r="K3817" i="8" s="1"/>
  <c r="I3817" i="8"/>
  <c r="H3818" i="8"/>
  <c r="K3818" i="8" s="1"/>
  <c r="I3818" i="8"/>
  <c r="H3819" i="8"/>
  <c r="K3819" i="8" s="1"/>
  <c r="I3819" i="8"/>
  <c r="H3820" i="8"/>
  <c r="K3820" i="8" s="1"/>
  <c r="I3820" i="8"/>
  <c r="H3821" i="8"/>
  <c r="K3821" i="8" s="1"/>
  <c r="I3821" i="8"/>
  <c r="H3822" i="8"/>
  <c r="K3822" i="8" s="1"/>
  <c r="I3822" i="8"/>
  <c r="H3823" i="8"/>
  <c r="K3823" i="8" s="1"/>
  <c r="I3823" i="8"/>
  <c r="H3824" i="8"/>
  <c r="K3824" i="8" s="1"/>
  <c r="I3824" i="8"/>
  <c r="H3825" i="8"/>
  <c r="K3825" i="8" s="1"/>
  <c r="I3825" i="8"/>
  <c r="H3826" i="8"/>
  <c r="K3826" i="8" s="1"/>
  <c r="I3826" i="8"/>
  <c r="H3827" i="8"/>
  <c r="K3827" i="8" s="1"/>
  <c r="I3827" i="8"/>
  <c r="H3828" i="8"/>
  <c r="K3828" i="8" s="1"/>
  <c r="I3828" i="8"/>
  <c r="H3829" i="8"/>
  <c r="K3829" i="8" s="1"/>
  <c r="I3829" i="8"/>
  <c r="H3830" i="8"/>
  <c r="K3830" i="8" s="1"/>
  <c r="I3830" i="8"/>
  <c r="H3831" i="8"/>
  <c r="K3831" i="8" s="1"/>
  <c r="I3831" i="8"/>
  <c r="H3832" i="8"/>
  <c r="K3832" i="8" s="1"/>
  <c r="I3832" i="8"/>
  <c r="H3833" i="8"/>
  <c r="K3833" i="8" s="1"/>
  <c r="I3833" i="8"/>
  <c r="H3834" i="8"/>
  <c r="K3834" i="8" s="1"/>
  <c r="I3834" i="8"/>
  <c r="H3835" i="8"/>
  <c r="K3835" i="8" s="1"/>
  <c r="I3835" i="8"/>
  <c r="H3836" i="8"/>
  <c r="K3836" i="8" s="1"/>
  <c r="I3836" i="8"/>
  <c r="H3837" i="8"/>
  <c r="K3837" i="8" s="1"/>
  <c r="I3837" i="8"/>
  <c r="H3838" i="8"/>
  <c r="K3838" i="8" s="1"/>
  <c r="I3838" i="8"/>
  <c r="H3839" i="8"/>
  <c r="K3839" i="8" s="1"/>
  <c r="I3839" i="8"/>
  <c r="H3840" i="8"/>
  <c r="K3840" i="8" s="1"/>
  <c r="I3840" i="8"/>
  <c r="H3841" i="8"/>
  <c r="K3841" i="8" s="1"/>
  <c r="I3841" i="8"/>
  <c r="H3842" i="8"/>
  <c r="K3842" i="8" s="1"/>
  <c r="I3842" i="8"/>
  <c r="H3843" i="8"/>
  <c r="K3843" i="8" s="1"/>
  <c r="I3843" i="8"/>
  <c r="H3844" i="8"/>
  <c r="K3844" i="8" s="1"/>
  <c r="I3844" i="8"/>
  <c r="H3845" i="8"/>
  <c r="K3845" i="8" s="1"/>
  <c r="I3845" i="8"/>
  <c r="H3846" i="8"/>
  <c r="K3846" i="8" s="1"/>
  <c r="I3846" i="8"/>
  <c r="H3847" i="8"/>
  <c r="K3847" i="8" s="1"/>
  <c r="I3847" i="8"/>
  <c r="H3848" i="8"/>
  <c r="K3848" i="8" s="1"/>
  <c r="I3848" i="8"/>
  <c r="H3849" i="8"/>
  <c r="K3849" i="8" s="1"/>
  <c r="I3849" i="8"/>
  <c r="H3850" i="8"/>
  <c r="K3850" i="8" s="1"/>
  <c r="I3850" i="8"/>
  <c r="H3851" i="8"/>
  <c r="K3851" i="8" s="1"/>
  <c r="I3851" i="8"/>
  <c r="H3852" i="8"/>
  <c r="K3852" i="8" s="1"/>
  <c r="I3852" i="8"/>
  <c r="H3853" i="8"/>
  <c r="K3853" i="8" s="1"/>
  <c r="I3853" i="8"/>
  <c r="H3854" i="8"/>
  <c r="K3854" i="8" s="1"/>
  <c r="I3854" i="8"/>
  <c r="H3855" i="8"/>
  <c r="K3855" i="8" s="1"/>
  <c r="I3855" i="8"/>
  <c r="H3856" i="8"/>
  <c r="K3856" i="8" s="1"/>
  <c r="I3856" i="8"/>
  <c r="H3857" i="8"/>
  <c r="K3857" i="8" s="1"/>
  <c r="I3857" i="8"/>
  <c r="H3858" i="8"/>
  <c r="K3858" i="8" s="1"/>
  <c r="I3858" i="8"/>
  <c r="H3859" i="8"/>
  <c r="K3859" i="8" s="1"/>
  <c r="I3859" i="8"/>
  <c r="H3860" i="8"/>
  <c r="K3860" i="8" s="1"/>
  <c r="I3860" i="8"/>
  <c r="H3861" i="8"/>
  <c r="K3861" i="8" s="1"/>
  <c r="I3861" i="8"/>
  <c r="H3862" i="8"/>
  <c r="K3862" i="8" s="1"/>
  <c r="I3862" i="8"/>
  <c r="H3863" i="8"/>
  <c r="K3863" i="8" s="1"/>
  <c r="I3863" i="8"/>
  <c r="H3864" i="8"/>
  <c r="K3864" i="8" s="1"/>
  <c r="I3864" i="8"/>
  <c r="H3865" i="8"/>
  <c r="K3865" i="8" s="1"/>
  <c r="I3865" i="8"/>
  <c r="H3866" i="8"/>
  <c r="K3866" i="8" s="1"/>
  <c r="I3866" i="8"/>
  <c r="H3867" i="8"/>
  <c r="K3867" i="8" s="1"/>
  <c r="I3867" i="8"/>
  <c r="H3868" i="8"/>
  <c r="K3868" i="8" s="1"/>
  <c r="I3868" i="8"/>
  <c r="H3869" i="8"/>
  <c r="K3869" i="8" s="1"/>
  <c r="I3869" i="8"/>
  <c r="H3870" i="8"/>
  <c r="K3870" i="8" s="1"/>
  <c r="I3870" i="8"/>
  <c r="H3871" i="8"/>
  <c r="K3871" i="8" s="1"/>
  <c r="I3871" i="8"/>
  <c r="H3872" i="8"/>
  <c r="K3872" i="8" s="1"/>
  <c r="I3872" i="8"/>
  <c r="H3873" i="8"/>
  <c r="K3873" i="8" s="1"/>
  <c r="I3873" i="8"/>
  <c r="H3874" i="8"/>
  <c r="K3874" i="8" s="1"/>
  <c r="I3874" i="8"/>
  <c r="H3875" i="8"/>
  <c r="K3875" i="8" s="1"/>
  <c r="I3875" i="8"/>
  <c r="H3876" i="8"/>
  <c r="K3876" i="8" s="1"/>
  <c r="I3876" i="8"/>
  <c r="H3877" i="8"/>
  <c r="K3877" i="8" s="1"/>
  <c r="I3877" i="8"/>
  <c r="H3878" i="8"/>
  <c r="K3878" i="8" s="1"/>
  <c r="I3878" i="8"/>
  <c r="H3879" i="8"/>
  <c r="K3879" i="8" s="1"/>
  <c r="I3879" i="8"/>
  <c r="H3880" i="8"/>
  <c r="K3880" i="8" s="1"/>
  <c r="I3880" i="8"/>
  <c r="H3881" i="8"/>
  <c r="K3881" i="8" s="1"/>
  <c r="I3881" i="8"/>
  <c r="H3882" i="8"/>
  <c r="K3882" i="8" s="1"/>
  <c r="I3882" i="8"/>
  <c r="H3883" i="8"/>
  <c r="K3883" i="8" s="1"/>
  <c r="I3883" i="8"/>
  <c r="H3884" i="8"/>
  <c r="K3884" i="8" s="1"/>
  <c r="I3884" i="8"/>
  <c r="H3885" i="8"/>
  <c r="K3885" i="8" s="1"/>
  <c r="I3885" i="8"/>
  <c r="H3886" i="8"/>
  <c r="K3886" i="8" s="1"/>
  <c r="I3886" i="8"/>
  <c r="H3887" i="8"/>
  <c r="K3887" i="8" s="1"/>
  <c r="I3887" i="8"/>
  <c r="H3888" i="8"/>
  <c r="K3888" i="8" s="1"/>
  <c r="I3888" i="8"/>
  <c r="H3889" i="8"/>
  <c r="K3889" i="8" s="1"/>
  <c r="I3889" i="8"/>
  <c r="H3890" i="8"/>
  <c r="K3890" i="8" s="1"/>
  <c r="I3890" i="8"/>
  <c r="H3891" i="8"/>
  <c r="K3891" i="8" s="1"/>
  <c r="I3891" i="8"/>
  <c r="H3892" i="8"/>
  <c r="K3892" i="8" s="1"/>
  <c r="I3892" i="8"/>
  <c r="H3893" i="8"/>
  <c r="K3893" i="8" s="1"/>
  <c r="I3893" i="8"/>
  <c r="H3894" i="8"/>
  <c r="K3894" i="8" s="1"/>
  <c r="I3894" i="8"/>
  <c r="H3895" i="8"/>
  <c r="K3895" i="8" s="1"/>
  <c r="I3895" i="8"/>
  <c r="H3896" i="8"/>
  <c r="K3896" i="8" s="1"/>
  <c r="I3896" i="8"/>
  <c r="H3897" i="8"/>
  <c r="K3897" i="8" s="1"/>
  <c r="I3897" i="8"/>
  <c r="H3898" i="8"/>
  <c r="K3898" i="8" s="1"/>
  <c r="I3898" i="8"/>
  <c r="H3899" i="8"/>
  <c r="K3899" i="8" s="1"/>
  <c r="I3899" i="8"/>
  <c r="H3900" i="8"/>
  <c r="K3900" i="8" s="1"/>
  <c r="I3900" i="8"/>
  <c r="H3901" i="8"/>
  <c r="K3901" i="8" s="1"/>
  <c r="I3901" i="8"/>
  <c r="H3902" i="8"/>
  <c r="K3902" i="8" s="1"/>
  <c r="I3902" i="8"/>
  <c r="H3903" i="8"/>
  <c r="K3903" i="8" s="1"/>
  <c r="I3903" i="8"/>
  <c r="H3904" i="8"/>
  <c r="K3904" i="8" s="1"/>
  <c r="I3904" i="8"/>
  <c r="H3905" i="8"/>
  <c r="K3905" i="8" s="1"/>
  <c r="I3905" i="8"/>
  <c r="H3906" i="8"/>
  <c r="K3906" i="8" s="1"/>
  <c r="I3906" i="8"/>
  <c r="H3907" i="8"/>
  <c r="K3907" i="8" s="1"/>
  <c r="I3907" i="8"/>
  <c r="H3908" i="8"/>
  <c r="K3908" i="8" s="1"/>
  <c r="I3908" i="8"/>
  <c r="H3909" i="8"/>
  <c r="K3909" i="8" s="1"/>
  <c r="I3909" i="8"/>
  <c r="H3910" i="8"/>
  <c r="K3910" i="8" s="1"/>
  <c r="I3910" i="8"/>
  <c r="H3911" i="8"/>
  <c r="K3911" i="8" s="1"/>
  <c r="I3911" i="8"/>
  <c r="H3912" i="8"/>
  <c r="K3912" i="8" s="1"/>
  <c r="I3912" i="8"/>
  <c r="H3913" i="8"/>
  <c r="K3913" i="8" s="1"/>
  <c r="I3913" i="8"/>
  <c r="H3914" i="8"/>
  <c r="K3914" i="8" s="1"/>
  <c r="I3914" i="8"/>
  <c r="H3915" i="8"/>
  <c r="K3915" i="8" s="1"/>
  <c r="I3915" i="8"/>
  <c r="H3916" i="8"/>
  <c r="K3916" i="8" s="1"/>
  <c r="I3916" i="8"/>
  <c r="H3917" i="8"/>
  <c r="K3917" i="8" s="1"/>
  <c r="I3917" i="8"/>
  <c r="H3918" i="8"/>
  <c r="K3918" i="8" s="1"/>
  <c r="I3918" i="8"/>
  <c r="H3919" i="8"/>
  <c r="K3919" i="8" s="1"/>
  <c r="I3919" i="8"/>
  <c r="H3920" i="8"/>
  <c r="K3920" i="8" s="1"/>
  <c r="I3920" i="8"/>
  <c r="H3921" i="8"/>
  <c r="K3921" i="8" s="1"/>
  <c r="I3921" i="8"/>
  <c r="H3922" i="8"/>
  <c r="K3922" i="8" s="1"/>
  <c r="I3922" i="8"/>
  <c r="H3923" i="8"/>
  <c r="K3923" i="8" s="1"/>
  <c r="I3923" i="8"/>
  <c r="H3924" i="8"/>
  <c r="K3924" i="8" s="1"/>
  <c r="I3924" i="8"/>
  <c r="H3925" i="8"/>
  <c r="K3925" i="8" s="1"/>
  <c r="I3925" i="8"/>
  <c r="H3926" i="8"/>
  <c r="K3926" i="8" s="1"/>
  <c r="I3926" i="8"/>
  <c r="H3927" i="8"/>
  <c r="K3927" i="8" s="1"/>
  <c r="I3927" i="8"/>
  <c r="H3928" i="8"/>
  <c r="K3928" i="8" s="1"/>
  <c r="I3928" i="8"/>
  <c r="H3929" i="8"/>
  <c r="K3929" i="8" s="1"/>
  <c r="I3929" i="8"/>
  <c r="H3930" i="8"/>
  <c r="K3930" i="8" s="1"/>
  <c r="I3930" i="8"/>
  <c r="H3931" i="8"/>
  <c r="K3931" i="8" s="1"/>
  <c r="I3931" i="8"/>
  <c r="H3932" i="8"/>
  <c r="K3932" i="8" s="1"/>
  <c r="I3932" i="8"/>
  <c r="H3933" i="8"/>
  <c r="K3933" i="8" s="1"/>
  <c r="I3933" i="8"/>
  <c r="H3934" i="8"/>
  <c r="K3934" i="8" s="1"/>
  <c r="I3934" i="8"/>
  <c r="H3935" i="8"/>
  <c r="K3935" i="8" s="1"/>
  <c r="I3935" i="8"/>
  <c r="H3936" i="8"/>
  <c r="K3936" i="8" s="1"/>
  <c r="I3936" i="8"/>
  <c r="H3937" i="8"/>
  <c r="K3937" i="8" s="1"/>
  <c r="I3937" i="8"/>
  <c r="H3938" i="8"/>
  <c r="K3938" i="8" s="1"/>
  <c r="I3938" i="8"/>
  <c r="H3939" i="8"/>
  <c r="K3939" i="8" s="1"/>
  <c r="I3939" i="8"/>
  <c r="H3940" i="8"/>
  <c r="K3940" i="8" s="1"/>
  <c r="I3940" i="8"/>
  <c r="H3941" i="8"/>
  <c r="K3941" i="8" s="1"/>
  <c r="I3941" i="8"/>
  <c r="H3942" i="8"/>
  <c r="K3942" i="8" s="1"/>
  <c r="I3942" i="8"/>
  <c r="H3943" i="8"/>
  <c r="K3943" i="8" s="1"/>
  <c r="I3943" i="8"/>
  <c r="H3944" i="8"/>
  <c r="K3944" i="8" s="1"/>
  <c r="I3944" i="8"/>
  <c r="H3945" i="8"/>
  <c r="K3945" i="8" s="1"/>
  <c r="I3945" i="8"/>
  <c r="H3946" i="8"/>
  <c r="K3946" i="8" s="1"/>
  <c r="I3946" i="8"/>
  <c r="H3947" i="8"/>
  <c r="K3947" i="8" s="1"/>
  <c r="I3947" i="8"/>
  <c r="H3948" i="8"/>
  <c r="K3948" i="8" s="1"/>
  <c r="I3948" i="8"/>
  <c r="H3949" i="8"/>
  <c r="K3949" i="8" s="1"/>
  <c r="I3949" i="8"/>
  <c r="H3950" i="8"/>
  <c r="K3950" i="8" s="1"/>
  <c r="I3950" i="8"/>
  <c r="H3951" i="8"/>
  <c r="K3951" i="8" s="1"/>
  <c r="I3951" i="8"/>
  <c r="H3952" i="8"/>
  <c r="K3952" i="8" s="1"/>
  <c r="I3952" i="8"/>
  <c r="H3953" i="8"/>
  <c r="K3953" i="8" s="1"/>
  <c r="I3953" i="8"/>
  <c r="H3954" i="8"/>
  <c r="K3954" i="8" s="1"/>
  <c r="I3954" i="8"/>
  <c r="H3955" i="8"/>
  <c r="K3955" i="8" s="1"/>
  <c r="I3955" i="8"/>
  <c r="H3956" i="8"/>
  <c r="K3956" i="8" s="1"/>
  <c r="I3956" i="8"/>
  <c r="H3957" i="8"/>
  <c r="K3957" i="8" s="1"/>
  <c r="I3957" i="8"/>
  <c r="H3958" i="8"/>
  <c r="K3958" i="8" s="1"/>
  <c r="I3958" i="8"/>
  <c r="H3959" i="8"/>
  <c r="K3959" i="8" s="1"/>
  <c r="I3959" i="8"/>
  <c r="H3960" i="8"/>
  <c r="K3960" i="8" s="1"/>
  <c r="I3960" i="8"/>
  <c r="H3961" i="8"/>
  <c r="K3961" i="8" s="1"/>
  <c r="I3961" i="8"/>
  <c r="H3962" i="8"/>
  <c r="K3962" i="8" s="1"/>
  <c r="I3962" i="8"/>
  <c r="H3963" i="8"/>
  <c r="K3963" i="8" s="1"/>
  <c r="I3963" i="8"/>
  <c r="H3964" i="8"/>
  <c r="K3964" i="8" s="1"/>
  <c r="I3964" i="8"/>
  <c r="H3965" i="8"/>
  <c r="K3965" i="8" s="1"/>
  <c r="I3965" i="8"/>
  <c r="H3966" i="8"/>
  <c r="K3966" i="8" s="1"/>
  <c r="I3966" i="8"/>
  <c r="H3967" i="8"/>
  <c r="K3967" i="8" s="1"/>
  <c r="I3967" i="8"/>
  <c r="H3968" i="8"/>
  <c r="K3968" i="8" s="1"/>
  <c r="I3968" i="8"/>
  <c r="H3969" i="8"/>
  <c r="K3969" i="8" s="1"/>
  <c r="I3969" i="8"/>
  <c r="H3970" i="8"/>
  <c r="K3970" i="8" s="1"/>
  <c r="I3970" i="8"/>
  <c r="H3971" i="8"/>
  <c r="K3971" i="8" s="1"/>
  <c r="I3971" i="8"/>
  <c r="H3972" i="8"/>
  <c r="K3972" i="8" s="1"/>
  <c r="I3972" i="8"/>
  <c r="H3973" i="8"/>
  <c r="K3973" i="8" s="1"/>
  <c r="I3973" i="8"/>
  <c r="H3974" i="8"/>
  <c r="K3974" i="8" s="1"/>
  <c r="I3974" i="8"/>
  <c r="H3975" i="8"/>
  <c r="K3975" i="8" s="1"/>
  <c r="I3975" i="8"/>
  <c r="H3976" i="8"/>
  <c r="K3976" i="8" s="1"/>
  <c r="I3976" i="8"/>
  <c r="H3977" i="8"/>
  <c r="K3977" i="8" s="1"/>
  <c r="I3977" i="8"/>
  <c r="H3978" i="8"/>
  <c r="K3978" i="8" s="1"/>
  <c r="I3978" i="8"/>
  <c r="H3979" i="8"/>
  <c r="K3979" i="8" s="1"/>
  <c r="I3979" i="8"/>
  <c r="H3980" i="8"/>
  <c r="K3980" i="8" s="1"/>
  <c r="I3980" i="8"/>
  <c r="H3981" i="8"/>
  <c r="K3981" i="8" s="1"/>
  <c r="I3981" i="8"/>
  <c r="H3982" i="8"/>
  <c r="K3982" i="8" s="1"/>
  <c r="I3982" i="8"/>
  <c r="H3983" i="8"/>
  <c r="K3983" i="8" s="1"/>
  <c r="I3983" i="8"/>
  <c r="H3984" i="8"/>
  <c r="K3984" i="8" s="1"/>
  <c r="I3984" i="8"/>
  <c r="H3985" i="8"/>
  <c r="K3985" i="8" s="1"/>
  <c r="I3985" i="8"/>
  <c r="H3986" i="8"/>
  <c r="K3986" i="8" s="1"/>
  <c r="I3986" i="8"/>
  <c r="H3987" i="8"/>
  <c r="K3987" i="8" s="1"/>
  <c r="I3987" i="8"/>
  <c r="H3988" i="8"/>
  <c r="K3988" i="8" s="1"/>
  <c r="I3988" i="8"/>
  <c r="H3989" i="8"/>
  <c r="K3989" i="8" s="1"/>
  <c r="I3989" i="8"/>
  <c r="H3990" i="8"/>
  <c r="K3990" i="8" s="1"/>
  <c r="I3990" i="8"/>
  <c r="H3991" i="8"/>
  <c r="K3991" i="8" s="1"/>
  <c r="I3991" i="8"/>
  <c r="H3992" i="8"/>
  <c r="K3992" i="8" s="1"/>
  <c r="I3992" i="8"/>
  <c r="H3993" i="8"/>
  <c r="K3993" i="8" s="1"/>
  <c r="I3993" i="8"/>
  <c r="H3994" i="8"/>
  <c r="K3994" i="8" s="1"/>
  <c r="I3994" i="8"/>
  <c r="H3995" i="8"/>
  <c r="K3995" i="8" s="1"/>
  <c r="I3995" i="8"/>
  <c r="H3996" i="8"/>
  <c r="K3996" i="8" s="1"/>
  <c r="I3996" i="8"/>
  <c r="H3997" i="8"/>
  <c r="K3997" i="8" s="1"/>
  <c r="I3997" i="8"/>
  <c r="H3998" i="8"/>
  <c r="K3998" i="8" s="1"/>
  <c r="I3998" i="8"/>
  <c r="H3999" i="8"/>
  <c r="K3999" i="8" s="1"/>
  <c r="I3999" i="8"/>
  <c r="H4000" i="8"/>
  <c r="K4000" i="8" s="1"/>
  <c r="I4000" i="8"/>
  <c r="H4001" i="8"/>
  <c r="K4001" i="8" s="1"/>
  <c r="I4001" i="8"/>
  <c r="H4002" i="8"/>
  <c r="K4002" i="8" s="1"/>
  <c r="I4002" i="8"/>
  <c r="H4003" i="8"/>
  <c r="K4003" i="8" s="1"/>
  <c r="I4003" i="8"/>
  <c r="H4004" i="8"/>
  <c r="K4004" i="8" s="1"/>
  <c r="I4004" i="8"/>
  <c r="H4005" i="8"/>
  <c r="K4005" i="8" s="1"/>
  <c r="I4005" i="8"/>
  <c r="H4006" i="8"/>
  <c r="K4006" i="8" s="1"/>
  <c r="I4006" i="8"/>
  <c r="H4007" i="8"/>
  <c r="K4007" i="8" s="1"/>
  <c r="I4007" i="8"/>
  <c r="H4008" i="8"/>
  <c r="K4008" i="8" s="1"/>
  <c r="I4008" i="8"/>
  <c r="H4009" i="8"/>
  <c r="K4009" i="8" s="1"/>
  <c r="I4009" i="8"/>
  <c r="H4010" i="8"/>
  <c r="K4010" i="8" s="1"/>
  <c r="I4010" i="8"/>
  <c r="H4011" i="8"/>
  <c r="K4011" i="8" s="1"/>
  <c r="I4011" i="8"/>
  <c r="H4012" i="8"/>
  <c r="K4012" i="8" s="1"/>
  <c r="I4012" i="8"/>
  <c r="H4013" i="8"/>
  <c r="K4013" i="8" s="1"/>
  <c r="I4013" i="8"/>
  <c r="H4014" i="8"/>
  <c r="K4014" i="8" s="1"/>
  <c r="I4014" i="8"/>
  <c r="H4015" i="8"/>
  <c r="K4015" i="8" s="1"/>
  <c r="I4015" i="8"/>
  <c r="H4016" i="8"/>
  <c r="K4016" i="8" s="1"/>
  <c r="I4016" i="8"/>
  <c r="H4017" i="8"/>
  <c r="K4017" i="8" s="1"/>
  <c r="I4017" i="8"/>
  <c r="H4018" i="8"/>
  <c r="K4018" i="8" s="1"/>
  <c r="I4018" i="8"/>
  <c r="H4019" i="8"/>
  <c r="K4019" i="8" s="1"/>
  <c r="I4019" i="8"/>
  <c r="H4020" i="8"/>
  <c r="K4020" i="8" s="1"/>
  <c r="I4020" i="8"/>
  <c r="H4021" i="8"/>
  <c r="K4021" i="8" s="1"/>
  <c r="I4021" i="8"/>
  <c r="H4022" i="8"/>
  <c r="K4022" i="8" s="1"/>
  <c r="I4022" i="8"/>
  <c r="H4023" i="8"/>
  <c r="K4023" i="8" s="1"/>
  <c r="I4023" i="8"/>
  <c r="H4024" i="8"/>
  <c r="K4024" i="8" s="1"/>
  <c r="I4024" i="8"/>
  <c r="H4025" i="8"/>
  <c r="K4025" i="8" s="1"/>
  <c r="I4025" i="8"/>
  <c r="H4026" i="8"/>
  <c r="K4026" i="8" s="1"/>
  <c r="I4026" i="8"/>
  <c r="H4027" i="8"/>
  <c r="K4027" i="8" s="1"/>
  <c r="I4027" i="8"/>
  <c r="H4028" i="8"/>
  <c r="K4028" i="8" s="1"/>
  <c r="I4028" i="8"/>
  <c r="H4029" i="8"/>
  <c r="K4029" i="8" s="1"/>
  <c r="I4029" i="8"/>
  <c r="H4030" i="8"/>
  <c r="K4030" i="8" s="1"/>
  <c r="I4030" i="8"/>
  <c r="H4031" i="8"/>
  <c r="K4031" i="8" s="1"/>
  <c r="I4031" i="8"/>
  <c r="H4032" i="8"/>
  <c r="K4032" i="8" s="1"/>
  <c r="I4032" i="8"/>
  <c r="H4033" i="8"/>
  <c r="K4033" i="8" s="1"/>
  <c r="I4033" i="8"/>
  <c r="H4034" i="8"/>
  <c r="K4034" i="8" s="1"/>
  <c r="I4034" i="8"/>
  <c r="H4035" i="8"/>
  <c r="K4035" i="8" s="1"/>
  <c r="I4035" i="8"/>
  <c r="H4036" i="8"/>
  <c r="K4036" i="8" s="1"/>
  <c r="I4036" i="8"/>
  <c r="H4037" i="8"/>
  <c r="K4037" i="8" s="1"/>
  <c r="I4037" i="8"/>
  <c r="H4038" i="8"/>
  <c r="K4038" i="8" s="1"/>
  <c r="I4038" i="8"/>
  <c r="H4039" i="8"/>
  <c r="K4039" i="8" s="1"/>
  <c r="I4039" i="8"/>
  <c r="H4040" i="8"/>
  <c r="K4040" i="8" s="1"/>
  <c r="I4040" i="8"/>
  <c r="H4041" i="8"/>
  <c r="K4041" i="8" s="1"/>
  <c r="I4041" i="8"/>
  <c r="H4042" i="8"/>
  <c r="K4042" i="8" s="1"/>
  <c r="I4042" i="8"/>
  <c r="H4043" i="8"/>
  <c r="K4043" i="8" s="1"/>
  <c r="I4043" i="8"/>
  <c r="H4044" i="8"/>
  <c r="K4044" i="8" s="1"/>
  <c r="I4044" i="8"/>
  <c r="H4045" i="8"/>
  <c r="K4045" i="8" s="1"/>
  <c r="I4045" i="8"/>
  <c r="H4046" i="8"/>
  <c r="K4046" i="8" s="1"/>
  <c r="I4046" i="8"/>
  <c r="H4047" i="8"/>
  <c r="K4047" i="8" s="1"/>
  <c r="I4047" i="8"/>
  <c r="H4048" i="8"/>
  <c r="K4048" i="8" s="1"/>
  <c r="I4048" i="8"/>
  <c r="H4049" i="8"/>
  <c r="K4049" i="8" s="1"/>
  <c r="I4049" i="8"/>
  <c r="H4050" i="8"/>
  <c r="K4050" i="8" s="1"/>
  <c r="I4050" i="8"/>
  <c r="H4051" i="8"/>
  <c r="K4051" i="8" s="1"/>
  <c r="I4051" i="8"/>
  <c r="H4052" i="8"/>
  <c r="K4052" i="8" s="1"/>
  <c r="I4052" i="8"/>
  <c r="H4053" i="8"/>
  <c r="K4053" i="8" s="1"/>
  <c r="I4053" i="8"/>
  <c r="H4054" i="8"/>
  <c r="K4054" i="8" s="1"/>
  <c r="I4054" i="8"/>
  <c r="H4055" i="8"/>
  <c r="K4055" i="8" s="1"/>
  <c r="I4055" i="8"/>
  <c r="H4056" i="8"/>
  <c r="K4056" i="8" s="1"/>
  <c r="I4056" i="8"/>
  <c r="H4057" i="8"/>
  <c r="K4057" i="8" s="1"/>
  <c r="I4057" i="8"/>
  <c r="H4058" i="8"/>
  <c r="K4058" i="8" s="1"/>
  <c r="I4058" i="8"/>
  <c r="H4059" i="8"/>
  <c r="K4059" i="8" s="1"/>
  <c r="I4059" i="8"/>
  <c r="H4060" i="8"/>
  <c r="K4060" i="8" s="1"/>
  <c r="I4060" i="8"/>
  <c r="H4061" i="8"/>
  <c r="K4061" i="8" s="1"/>
  <c r="I4061" i="8"/>
  <c r="H4062" i="8"/>
  <c r="K4062" i="8" s="1"/>
  <c r="I4062" i="8"/>
  <c r="H4063" i="8"/>
  <c r="K4063" i="8" s="1"/>
  <c r="I4063" i="8"/>
  <c r="H4064" i="8"/>
  <c r="K4064" i="8" s="1"/>
  <c r="I4064" i="8"/>
  <c r="H4065" i="8"/>
  <c r="K4065" i="8" s="1"/>
  <c r="I4065" i="8"/>
  <c r="H4066" i="8"/>
  <c r="K4066" i="8" s="1"/>
  <c r="I4066" i="8"/>
  <c r="H4067" i="8"/>
  <c r="K4067" i="8" s="1"/>
  <c r="I4067" i="8"/>
  <c r="H4068" i="8"/>
  <c r="K4068" i="8" s="1"/>
  <c r="I4068" i="8"/>
  <c r="H4069" i="8"/>
  <c r="K4069" i="8" s="1"/>
  <c r="I4069" i="8"/>
  <c r="H4070" i="8"/>
  <c r="K4070" i="8" s="1"/>
  <c r="I4070" i="8"/>
  <c r="H4071" i="8"/>
  <c r="K4071" i="8" s="1"/>
  <c r="I4071" i="8"/>
  <c r="H4072" i="8"/>
  <c r="K4072" i="8" s="1"/>
  <c r="I4072" i="8"/>
  <c r="H4073" i="8"/>
  <c r="K4073" i="8" s="1"/>
  <c r="I4073" i="8"/>
  <c r="H4074" i="8"/>
  <c r="K4074" i="8" s="1"/>
  <c r="I4074" i="8"/>
  <c r="H4075" i="8"/>
  <c r="K4075" i="8" s="1"/>
  <c r="I4075" i="8"/>
  <c r="H4076" i="8"/>
  <c r="K4076" i="8" s="1"/>
  <c r="I4076" i="8"/>
  <c r="H4077" i="8"/>
  <c r="K4077" i="8" s="1"/>
  <c r="I4077" i="8"/>
  <c r="H4078" i="8"/>
  <c r="K4078" i="8" s="1"/>
  <c r="I4078" i="8"/>
  <c r="H4079" i="8"/>
  <c r="K4079" i="8" s="1"/>
  <c r="I4079" i="8"/>
  <c r="H4080" i="8"/>
  <c r="K4080" i="8" s="1"/>
  <c r="I4080" i="8"/>
  <c r="H4081" i="8"/>
  <c r="K4081" i="8" s="1"/>
  <c r="I4081" i="8"/>
  <c r="H4082" i="8"/>
  <c r="K4082" i="8" s="1"/>
  <c r="I4082" i="8"/>
  <c r="H4083" i="8"/>
  <c r="K4083" i="8" s="1"/>
  <c r="I4083" i="8"/>
  <c r="H4084" i="8"/>
  <c r="K4084" i="8" s="1"/>
  <c r="I4084" i="8"/>
  <c r="H4085" i="8"/>
  <c r="K4085" i="8" s="1"/>
  <c r="I4085" i="8"/>
  <c r="H4086" i="8"/>
  <c r="K4086" i="8" s="1"/>
  <c r="I4086" i="8"/>
  <c r="H4087" i="8"/>
  <c r="K4087" i="8" s="1"/>
  <c r="I4087" i="8"/>
  <c r="H4088" i="8"/>
  <c r="K4088" i="8" s="1"/>
  <c r="I4088" i="8"/>
  <c r="H4089" i="8"/>
  <c r="K4089" i="8" s="1"/>
  <c r="I4089" i="8"/>
  <c r="H4090" i="8"/>
  <c r="K4090" i="8" s="1"/>
  <c r="I4090" i="8"/>
  <c r="H4091" i="8"/>
  <c r="K4091" i="8" s="1"/>
  <c r="I4091" i="8"/>
  <c r="H4092" i="8"/>
  <c r="K4092" i="8" s="1"/>
  <c r="I4092" i="8"/>
  <c r="H4093" i="8"/>
  <c r="K4093" i="8" s="1"/>
  <c r="I4093" i="8"/>
  <c r="H4094" i="8"/>
  <c r="K4094" i="8" s="1"/>
  <c r="I4094" i="8"/>
  <c r="H4095" i="8"/>
  <c r="K4095" i="8" s="1"/>
  <c r="I4095" i="8"/>
  <c r="H4096" i="8"/>
  <c r="K4096" i="8" s="1"/>
  <c r="I4096" i="8"/>
  <c r="H4097" i="8"/>
  <c r="K4097" i="8" s="1"/>
  <c r="I4097" i="8"/>
  <c r="H4098" i="8"/>
  <c r="K4098" i="8" s="1"/>
  <c r="I4098" i="8"/>
  <c r="H4099" i="8"/>
  <c r="K4099" i="8" s="1"/>
  <c r="I4099" i="8"/>
  <c r="H4100" i="8"/>
  <c r="K4100" i="8" s="1"/>
  <c r="I4100" i="8"/>
  <c r="H4101" i="8"/>
  <c r="K4101" i="8" s="1"/>
  <c r="I4101" i="8"/>
  <c r="H4102" i="8"/>
  <c r="K4102" i="8" s="1"/>
  <c r="I4102" i="8"/>
  <c r="H4103" i="8"/>
  <c r="K4103" i="8" s="1"/>
  <c r="I4103" i="8"/>
  <c r="H4104" i="8"/>
  <c r="K4104" i="8" s="1"/>
  <c r="I4104" i="8"/>
  <c r="H4105" i="8"/>
  <c r="K4105" i="8" s="1"/>
  <c r="I4105" i="8"/>
  <c r="H4106" i="8"/>
  <c r="K4106" i="8" s="1"/>
  <c r="I4106" i="8"/>
  <c r="H4107" i="8"/>
  <c r="K4107" i="8" s="1"/>
  <c r="I4107" i="8"/>
  <c r="H4108" i="8"/>
  <c r="K4108" i="8" s="1"/>
  <c r="I4108" i="8"/>
  <c r="H4109" i="8"/>
  <c r="K4109" i="8" s="1"/>
  <c r="I4109" i="8"/>
  <c r="H4110" i="8"/>
  <c r="K4110" i="8" s="1"/>
  <c r="I4110" i="8"/>
  <c r="H4111" i="8"/>
  <c r="K4111" i="8" s="1"/>
  <c r="I4111" i="8"/>
  <c r="H4112" i="8"/>
  <c r="K4112" i="8" s="1"/>
  <c r="I4112" i="8"/>
  <c r="H4113" i="8"/>
  <c r="K4113" i="8" s="1"/>
  <c r="I4113" i="8"/>
  <c r="H4114" i="8"/>
  <c r="K4114" i="8" s="1"/>
  <c r="I4114" i="8"/>
  <c r="H4115" i="8"/>
  <c r="K4115" i="8" s="1"/>
  <c r="I4115" i="8"/>
  <c r="H4116" i="8"/>
  <c r="K4116" i="8" s="1"/>
  <c r="I4116" i="8"/>
  <c r="H4117" i="8"/>
  <c r="K4117" i="8" s="1"/>
  <c r="I4117" i="8"/>
  <c r="H4118" i="8"/>
  <c r="K4118" i="8" s="1"/>
  <c r="I4118" i="8"/>
  <c r="H4119" i="8"/>
  <c r="K4119" i="8" s="1"/>
  <c r="I4119" i="8"/>
  <c r="H4120" i="8"/>
  <c r="K4120" i="8" s="1"/>
  <c r="I4120" i="8"/>
  <c r="H4121" i="8"/>
  <c r="K4121" i="8" s="1"/>
  <c r="I4121" i="8"/>
  <c r="H4122" i="8"/>
  <c r="K4122" i="8" s="1"/>
  <c r="I4122" i="8"/>
  <c r="H4123" i="8"/>
  <c r="K4123" i="8" s="1"/>
  <c r="I4123" i="8"/>
  <c r="H4124" i="8"/>
  <c r="K4124" i="8" s="1"/>
  <c r="I4124" i="8"/>
  <c r="H4125" i="8"/>
  <c r="K4125" i="8" s="1"/>
  <c r="I4125" i="8"/>
  <c r="H4126" i="8"/>
  <c r="K4126" i="8" s="1"/>
  <c r="I4126" i="8"/>
  <c r="H4127" i="8"/>
  <c r="K4127" i="8" s="1"/>
  <c r="I4127" i="8"/>
  <c r="H4128" i="8"/>
  <c r="K4128" i="8" s="1"/>
  <c r="I4128" i="8"/>
  <c r="H4129" i="8"/>
  <c r="K4129" i="8" s="1"/>
  <c r="I4129" i="8"/>
  <c r="H4130" i="8"/>
  <c r="K4130" i="8" s="1"/>
  <c r="I4130" i="8"/>
  <c r="H4131" i="8"/>
  <c r="K4131" i="8" s="1"/>
  <c r="I4131" i="8"/>
  <c r="H4132" i="8"/>
  <c r="K4132" i="8" s="1"/>
  <c r="I4132" i="8"/>
  <c r="H4133" i="8"/>
  <c r="K4133" i="8" s="1"/>
  <c r="I4133" i="8"/>
  <c r="H4134" i="8"/>
  <c r="K4134" i="8" s="1"/>
  <c r="I4134" i="8"/>
  <c r="H4135" i="8"/>
  <c r="K4135" i="8" s="1"/>
  <c r="I4135" i="8"/>
  <c r="H4136" i="8"/>
  <c r="K4136" i="8" s="1"/>
  <c r="I4136" i="8"/>
  <c r="H4137" i="8"/>
  <c r="K4137" i="8" s="1"/>
  <c r="I4137" i="8"/>
  <c r="H4138" i="8"/>
  <c r="K4138" i="8" s="1"/>
  <c r="I4138" i="8"/>
  <c r="H4139" i="8"/>
  <c r="K4139" i="8" s="1"/>
  <c r="I4139" i="8"/>
  <c r="H4140" i="8"/>
  <c r="K4140" i="8" s="1"/>
  <c r="I4140" i="8"/>
  <c r="H4141" i="8"/>
  <c r="K4141" i="8" s="1"/>
  <c r="I4141" i="8"/>
  <c r="H4142" i="8"/>
  <c r="K4142" i="8" s="1"/>
  <c r="I4142" i="8"/>
  <c r="H4143" i="8"/>
  <c r="K4143" i="8" s="1"/>
  <c r="I4143" i="8"/>
  <c r="H4144" i="8"/>
  <c r="K4144" i="8" s="1"/>
  <c r="I4144" i="8"/>
  <c r="H4145" i="8"/>
  <c r="K4145" i="8" s="1"/>
  <c r="I4145" i="8"/>
  <c r="H4146" i="8"/>
  <c r="K4146" i="8" s="1"/>
  <c r="I4146" i="8"/>
  <c r="H4147" i="8"/>
  <c r="K4147" i="8" s="1"/>
  <c r="I4147" i="8"/>
  <c r="H4148" i="8"/>
  <c r="K4148" i="8" s="1"/>
  <c r="I4148" i="8"/>
  <c r="H4149" i="8"/>
  <c r="K4149" i="8" s="1"/>
  <c r="I4149" i="8"/>
  <c r="H4150" i="8"/>
  <c r="K4150" i="8" s="1"/>
  <c r="I4150" i="8"/>
  <c r="H4151" i="8"/>
  <c r="K4151" i="8" s="1"/>
  <c r="I4151" i="8"/>
  <c r="H4152" i="8"/>
  <c r="K4152" i="8" s="1"/>
  <c r="I4152" i="8"/>
  <c r="H4153" i="8"/>
  <c r="K4153" i="8" s="1"/>
  <c r="I4153" i="8"/>
  <c r="H4154" i="8"/>
  <c r="K4154" i="8" s="1"/>
  <c r="I4154" i="8"/>
  <c r="H4155" i="8"/>
  <c r="K4155" i="8" s="1"/>
  <c r="I4155" i="8"/>
  <c r="H4156" i="8"/>
  <c r="K4156" i="8" s="1"/>
  <c r="I4156" i="8"/>
  <c r="H4157" i="8"/>
  <c r="K4157" i="8" s="1"/>
  <c r="I4157" i="8"/>
  <c r="H4158" i="8"/>
  <c r="K4158" i="8" s="1"/>
  <c r="I4158" i="8"/>
  <c r="H4159" i="8"/>
  <c r="K4159" i="8" s="1"/>
  <c r="I4159" i="8"/>
  <c r="H4160" i="8"/>
  <c r="K4160" i="8" s="1"/>
  <c r="I4160" i="8"/>
  <c r="H4161" i="8"/>
  <c r="K4161" i="8" s="1"/>
  <c r="I4161" i="8"/>
  <c r="H4162" i="8"/>
  <c r="K4162" i="8" s="1"/>
  <c r="I4162" i="8"/>
  <c r="H4163" i="8"/>
  <c r="K4163" i="8" s="1"/>
  <c r="I4163" i="8"/>
  <c r="H4164" i="8"/>
  <c r="K4164" i="8" s="1"/>
  <c r="I4164" i="8"/>
  <c r="H4165" i="8"/>
  <c r="K4165" i="8" s="1"/>
  <c r="I4165" i="8"/>
  <c r="H4166" i="8"/>
  <c r="K4166" i="8" s="1"/>
  <c r="I4166" i="8"/>
  <c r="H4167" i="8"/>
  <c r="K4167" i="8" s="1"/>
  <c r="I4167" i="8"/>
  <c r="H4168" i="8"/>
  <c r="K4168" i="8" s="1"/>
  <c r="I4168" i="8"/>
  <c r="H4169" i="8"/>
  <c r="K4169" i="8" s="1"/>
  <c r="I4169" i="8"/>
  <c r="H4170" i="8"/>
  <c r="K4170" i="8" s="1"/>
  <c r="I4170" i="8"/>
  <c r="H4171" i="8"/>
  <c r="K4171" i="8" s="1"/>
  <c r="I4171" i="8"/>
  <c r="H4172" i="8"/>
  <c r="K4172" i="8" s="1"/>
  <c r="I4172" i="8"/>
  <c r="H4173" i="8"/>
  <c r="K4173" i="8" s="1"/>
  <c r="I4173" i="8"/>
  <c r="H4174" i="8"/>
  <c r="K4174" i="8" s="1"/>
  <c r="I4174" i="8"/>
  <c r="H4175" i="8"/>
  <c r="K4175" i="8" s="1"/>
  <c r="I4175" i="8"/>
  <c r="H4176" i="8"/>
  <c r="K4176" i="8" s="1"/>
  <c r="I4176" i="8"/>
  <c r="H4177" i="8"/>
  <c r="K4177" i="8" s="1"/>
  <c r="I4177" i="8"/>
  <c r="H4178" i="8"/>
  <c r="K4178" i="8" s="1"/>
  <c r="I4178" i="8"/>
  <c r="H4179" i="8"/>
  <c r="K4179" i="8" s="1"/>
  <c r="I4179" i="8"/>
  <c r="H4180" i="8"/>
  <c r="K4180" i="8" s="1"/>
  <c r="I4180" i="8"/>
  <c r="H4181" i="8"/>
  <c r="K4181" i="8" s="1"/>
  <c r="I4181" i="8"/>
  <c r="H4182" i="8"/>
  <c r="K4182" i="8" s="1"/>
  <c r="I4182" i="8"/>
  <c r="H4183" i="8"/>
  <c r="K4183" i="8" s="1"/>
  <c r="I4183" i="8"/>
  <c r="H4184" i="8"/>
  <c r="K4184" i="8" s="1"/>
  <c r="I4184" i="8"/>
  <c r="H4185" i="8"/>
  <c r="K4185" i="8" s="1"/>
  <c r="I4185" i="8"/>
  <c r="H4186" i="8"/>
  <c r="K4186" i="8" s="1"/>
  <c r="I4186" i="8"/>
  <c r="H4187" i="8"/>
  <c r="K4187" i="8" s="1"/>
  <c r="I4187" i="8"/>
  <c r="H4188" i="8"/>
  <c r="K4188" i="8" s="1"/>
  <c r="I4188" i="8"/>
  <c r="H4189" i="8"/>
  <c r="K4189" i="8" s="1"/>
  <c r="I4189" i="8"/>
  <c r="H4190" i="8"/>
  <c r="K4190" i="8" s="1"/>
  <c r="I4190" i="8"/>
  <c r="H4191" i="8"/>
  <c r="K4191" i="8" s="1"/>
  <c r="I4191" i="8"/>
  <c r="H4192" i="8"/>
  <c r="K4192" i="8" s="1"/>
  <c r="I4192" i="8"/>
  <c r="H4193" i="8"/>
  <c r="K4193" i="8" s="1"/>
  <c r="I4193" i="8"/>
  <c r="H4194" i="8"/>
  <c r="K4194" i="8" s="1"/>
  <c r="I4194" i="8"/>
  <c r="H4195" i="8"/>
  <c r="K4195" i="8" s="1"/>
  <c r="I4195" i="8"/>
  <c r="H4196" i="8"/>
  <c r="K4196" i="8" s="1"/>
  <c r="I4196" i="8"/>
  <c r="H4197" i="8"/>
  <c r="K4197" i="8" s="1"/>
  <c r="I4197" i="8"/>
  <c r="H4198" i="8"/>
  <c r="K4198" i="8" s="1"/>
  <c r="I4198" i="8"/>
  <c r="H4199" i="8"/>
  <c r="K4199" i="8" s="1"/>
  <c r="I4199" i="8"/>
  <c r="H4200" i="8"/>
  <c r="K4200" i="8" s="1"/>
  <c r="I4200" i="8"/>
  <c r="H4201" i="8"/>
  <c r="K4201" i="8" s="1"/>
  <c r="I4201" i="8"/>
  <c r="H4202" i="8"/>
  <c r="K4202" i="8" s="1"/>
  <c r="I4202" i="8"/>
  <c r="H4203" i="8"/>
  <c r="K4203" i="8" s="1"/>
  <c r="I4203" i="8"/>
  <c r="H4204" i="8"/>
  <c r="K4204" i="8" s="1"/>
  <c r="I4204" i="8"/>
  <c r="H4205" i="8"/>
  <c r="K4205" i="8" s="1"/>
  <c r="I4205" i="8"/>
  <c r="H4206" i="8"/>
  <c r="K4206" i="8" s="1"/>
  <c r="I4206" i="8"/>
  <c r="H4207" i="8"/>
  <c r="K4207" i="8" s="1"/>
  <c r="I4207" i="8"/>
  <c r="H4208" i="8"/>
  <c r="K4208" i="8" s="1"/>
  <c r="I4208" i="8"/>
  <c r="H4209" i="8"/>
  <c r="K4209" i="8" s="1"/>
  <c r="I4209" i="8"/>
  <c r="H4210" i="8"/>
  <c r="K4210" i="8" s="1"/>
  <c r="I4210" i="8"/>
  <c r="H4211" i="8"/>
  <c r="K4211" i="8" s="1"/>
  <c r="I4211" i="8"/>
  <c r="H4212" i="8"/>
  <c r="K4212" i="8" s="1"/>
  <c r="I4212" i="8"/>
  <c r="H4213" i="8"/>
  <c r="K4213" i="8" s="1"/>
  <c r="I4213" i="8"/>
  <c r="H4214" i="8"/>
  <c r="K4214" i="8" s="1"/>
  <c r="I4214" i="8"/>
  <c r="H4215" i="8"/>
  <c r="K4215" i="8" s="1"/>
  <c r="I4215" i="8"/>
  <c r="H4216" i="8"/>
  <c r="K4216" i="8" s="1"/>
  <c r="I4216" i="8"/>
  <c r="H4217" i="8"/>
  <c r="K4217" i="8" s="1"/>
  <c r="I4217" i="8"/>
  <c r="H4218" i="8"/>
  <c r="K4218" i="8" s="1"/>
  <c r="I4218" i="8"/>
  <c r="H4219" i="8"/>
  <c r="K4219" i="8" s="1"/>
  <c r="I4219" i="8"/>
  <c r="H4220" i="8"/>
  <c r="K4220" i="8" s="1"/>
  <c r="I4220" i="8"/>
  <c r="H4221" i="8"/>
  <c r="K4221" i="8" s="1"/>
  <c r="I4221" i="8"/>
  <c r="H4222" i="8"/>
  <c r="K4222" i="8" s="1"/>
  <c r="I4222" i="8"/>
  <c r="H4223" i="8"/>
  <c r="K4223" i="8" s="1"/>
  <c r="I4223" i="8"/>
  <c r="H4224" i="8"/>
  <c r="K4224" i="8" s="1"/>
  <c r="I4224" i="8"/>
  <c r="H4225" i="8"/>
  <c r="K4225" i="8" s="1"/>
  <c r="I4225" i="8"/>
  <c r="H4226" i="8"/>
  <c r="K4226" i="8" s="1"/>
  <c r="I4226" i="8"/>
  <c r="H4227" i="8"/>
  <c r="K4227" i="8" s="1"/>
  <c r="I4227" i="8"/>
  <c r="H4228" i="8"/>
  <c r="K4228" i="8" s="1"/>
  <c r="I4228" i="8"/>
  <c r="H4229" i="8"/>
  <c r="K4229" i="8" s="1"/>
  <c r="I4229" i="8"/>
  <c r="H4230" i="8"/>
  <c r="K4230" i="8" s="1"/>
  <c r="I4230" i="8"/>
  <c r="H4231" i="8"/>
  <c r="K4231" i="8" s="1"/>
  <c r="I4231" i="8"/>
  <c r="H4232" i="8"/>
  <c r="K4232" i="8" s="1"/>
  <c r="I4232" i="8"/>
  <c r="H4233" i="8"/>
  <c r="K4233" i="8" s="1"/>
  <c r="I4233" i="8"/>
  <c r="H4234" i="8"/>
  <c r="K4234" i="8" s="1"/>
  <c r="I4234" i="8"/>
  <c r="H4235" i="8"/>
  <c r="K4235" i="8" s="1"/>
  <c r="I4235" i="8"/>
  <c r="H4236" i="8"/>
  <c r="K4236" i="8" s="1"/>
  <c r="I4236" i="8"/>
  <c r="H4237" i="8"/>
  <c r="K4237" i="8" s="1"/>
  <c r="I4237" i="8"/>
  <c r="H4238" i="8"/>
  <c r="K4238" i="8" s="1"/>
  <c r="I4238" i="8"/>
  <c r="H4239" i="8"/>
  <c r="K4239" i="8" s="1"/>
  <c r="I4239" i="8"/>
  <c r="H4240" i="8"/>
  <c r="K4240" i="8" s="1"/>
  <c r="I4240" i="8"/>
  <c r="H4241" i="8"/>
  <c r="K4241" i="8" s="1"/>
  <c r="I4241" i="8"/>
  <c r="H4242" i="8"/>
  <c r="K4242" i="8" s="1"/>
  <c r="I4242" i="8"/>
  <c r="H4243" i="8"/>
  <c r="K4243" i="8" s="1"/>
  <c r="I4243" i="8"/>
  <c r="H4244" i="8"/>
  <c r="K4244" i="8" s="1"/>
  <c r="I4244" i="8"/>
  <c r="H4245" i="8"/>
  <c r="K4245" i="8" s="1"/>
  <c r="I4245" i="8"/>
  <c r="H4246" i="8"/>
  <c r="K4246" i="8" s="1"/>
  <c r="I4246" i="8"/>
  <c r="H4247" i="8"/>
  <c r="K4247" i="8" s="1"/>
  <c r="I4247" i="8"/>
  <c r="H4248" i="8"/>
  <c r="K4248" i="8" s="1"/>
  <c r="I4248" i="8"/>
  <c r="H4249" i="8"/>
  <c r="K4249" i="8" s="1"/>
  <c r="I4249" i="8"/>
  <c r="H4250" i="8"/>
  <c r="K4250" i="8" s="1"/>
  <c r="I4250" i="8"/>
  <c r="H4251" i="8"/>
  <c r="K4251" i="8" s="1"/>
  <c r="I4251" i="8"/>
  <c r="H4252" i="8"/>
  <c r="K4252" i="8" s="1"/>
  <c r="I4252" i="8"/>
  <c r="H4253" i="8"/>
  <c r="K4253" i="8" s="1"/>
  <c r="I4253" i="8"/>
  <c r="H4254" i="8"/>
  <c r="K4254" i="8" s="1"/>
  <c r="I4254" i="8"/>
  <c r="H4255" i="8"/>
  <c r="K4255" i="8" s="1"/>
  <c r="I4255" i="8"/>
  <c r="H4256" i="8"/>
  <c r="K4256" i="8" s="1"/>
  <c r="I4256" i="8"/>
  <c r="H4257" i="8"/>
  <c r="K4257" i="8" s="1"/>
  <c r="I4257" i="8"/>
  <c r="H4258" i="8"/>
  <c r="K4258" i="8" s="1"/>
  <c r="I4258" i="8"/>
  <c r="H4259" i="8"/>
  <c r="K4259" i="8" s="1"/>
  <c r="I4259" i="8"/>
  <c r="H4260" i="8"/>
  <c r="K4260" i="8" s="1"/>
  <c r="I4260" i="8"/>
  <c r="H4261" i="8"/>
  <c r="K4261" i="8" s="1"/>
  <c r="I4261" i="8"/>
  <c r="H4262" i="8"/>
  <c r="K4262" i="8" s="1"/>
  <c r="I4262" i="8"/>
  <c r="H4263" i="8"/>
  <c r="K4263" i="8" s="1"/>
  <c r="I4263" i="8"/>
  <c r="H4264" i="8"/>
  <c r="K4264" i="8" s="1"/>
  <c r="I4264" i="8"/>
  <c r="H4265" i="8"/>
  <c r="K4265" i="8" s="1"/>
  <c r="I4265" i="8"/>
  <c r="H4266" i="8"/>
  <c r="K4266" i="8" s="1"/>
  <c r="I4266" i="8"/>
  <c r="H4267" i="8"/>
  <c r="K4267" i="8" s="1"/>
  <c r="I4267" i="8"/>
  <c r="H4268" i="8"/>
  <c r="K4268" i="8" s="1"/>
  <c r="I4268" i="8"/>
  <c r="H4269" i="8"/>
  <c r="K4269" i="8" s="1"/>
  <c r="I4269" i="8"/>
  <c r="H4270" i="8"/>
  <c r="K4270" i="8" s="1"/>
  <c r="I4270" i="8"/>
  <c r="H4271" i="8"/>
  <c r="K4271" i="8" s="1"/>
  <c r="I4271" i="8"/>
  <c r="H4272" i="8"/>
  <c r="K4272" i="8" s="1"/>
  <c r="I4272" i="8"/>
  <c r="H4273" i="8"/>
  <c r="K4273" i="8" s="1"/>
  <c r="I4273" i="8"/>
  <c r="H4274" i="8"/>
  <c r="K4274" i="8" s="1"/>
  <c r="I4274" i="8"/>
  <c r="H4275" i="8"/>
  <c r="K4275" i="8" s="1"/>
  <c r="I4275" i="8"/>
  <c r="H4276" i="8"/>
  <c r="K4276" i="8" s="1"/>
  <c r="I4276" i="8"/>
  <c r="H4277" i="8"/>
  <c r="K4277" i="8" s="1"/>
  <c r="I4277" i="8"/>
  <c r="H4278" i="8"/>
  <c r="K4278" i="8" s="1"/>
  <c r="I4278" i="8"/>
  <c r="H4279" i="8"/>
  <c r="K4279" i="8" s="1"/>
  <c r="I4279" i="8"/>
  <c r="H4280" i="8"/>
  <c r="K4280" i="8" s="1"/>
  <c r="I4280" i="8"/>
  <c r="H4281" i="8"/>
  <c r="K4281" i="8" s="1"/>
  <c r="I4281" i="8"/>
  <c r="H4282" i="8"/>
  <c r="K4282" i="8" s="1"/>
  <c r="I4282" i="8"/>
  <c r="H4283" i="8"/>
  <c r="K4283" i="8" s="1"/>
  <c r="I4283" i="8"/>
  <c r="H4284" i="8"/>
  <c r="K4284" i="8" s="1"/>
  <c r="I4284" i="8"/>
  <c r="H4285" i="8"/>
  <c r="K4285" i="8" s="1"/>
  <c r="I4285" i="8"/>
  <c r="H4286" i="8"/>
  <c r="K4286" i="8" s="1"/>
  <c r="I4286" i="8"/>
  <c r="H4287" i="8"/>
  <c r="K4287" i="8" s="1"/>
  <c r="I4287" i="8"/>
  <c r="H4288" i="8"/>
  <c r="K4288" i="8" s="1"/>
  <c r="I4288" i="8"/>
  <c r="H4289" i="8"/>
  <c r="K4289" i="8" s="1"/>
  <c r="I4289" i="8"/>
  <c r="H4290" i="8"/>
  <c r="K4290" i="8" s="1"/>
  <c r="I4290" i="8"/>
  <c r="H4291" i="8"/>
  <c r="K4291" i="8" s="1"/>
  <c r="I4291" i="8"/>
  <c r="H4292" i="8"/>
  <c r="K4292" i="8" s="1"/>
  <c r="I4292" i="8"/>
  <c r="H4293" i="8"/>
  <c r="K4293" i="8" s="1"/>
  <c r="I4293" i="8"/>
  <c r="H4294" i="8"/>
  <c r="K4294" i="8" s="1"/>
  <c r="I4294" i="8"/>
  <c r="H4295" i="8"/>
  <c r="K4295" i="8" s="1"/>
  <c r="I4295" i="8"/>
  <c r="H4296" i="8"/>
  <c r="K4296" i="8" s="1"/>
  <c r="I4296" i="8"/>
  <c r="H4297" i="8"/>
  <c r="K4297" i="8" s="1"/>
  <c r="I4297" i="8"/>
  <c r="H4298" i="8"/>
  <c r="K4298" i="8" s="1"/>
  <c r="I4298" i="8"/>
  <c r="H4299" i="8"/>
  <c r="K4299" i="8" s="1"/>
  <c r="I4299" i="8"/>
  <c r="H4300" i="8"/>
  <c r="K4300" i="8" s="1"/>
  <c r="I4300" i="8"/>
  <c r="H4301" i="8"/>
  <c r="K4301" i="8" s="1"/>
  <c r="I4301" i="8"/>
  <c r="H4302" i="8"/>
  <c r="K4302" i="8" s="1"/>
  <c r="I4302" i="8"/>
  <c r="H4303" i="8"/>
  <c r="K4303" i="8" s="1"/>
  <c r="I4303" i="8"/>
  <c r="H4304" i="8"/>
  <c r="K4304" i="8" s="1"/>
  <c r="I4304" i="8"/>
  <c r="H4305" i="8"/>
  <c r="K4305" i="8" s="1"/>
  <c r="I4305" i="8"/>
  <c r="H4306" i="8"/>
  <c r="K4306" i="8" s="1"/>
  <c r="I4306" i="8"/>
  <c r="H4307" i="8"/>
  <c r="K4307" i="8" s="1"/>
  <c r="I4307" i="8"/>
  <c r="H4308" i="8"/>
  <c r="K4308" i="8" s="1"/>
  <c r="I4308" i="8"/>
  <c r="H4309" i="8"/>
  <c r="K4309" i="8" s="1"/>
  <c r="I4309" i="8"/>
  <c r="H4310" i="8"/>
  <c r="K4310" i="8" s="1"/>
  <c r="I4310" i="8"/>
  <c r="H4311" i="8"/>
  <c r="K4311" i="8" s="1"/>
  <c r="I4311" i="8"/>
  <c r="H4312" i="8"/>
  <c r="K4312" i="8" s="1"/>
  <c r="I4312" i="8"/>
  <c r="H4313" i="8"/>
  <c r="K4313" i="8" s="1"/>
  <c r="I4313" i="8"/>
  <c r="H4314" i="8"/>
  <c r="K4314" i="8" s="1"/>
  <c r="I4314" i="8"/>
  <c r="H4315" i="8"/>
  <c r="K4315" i="8" s="1"/>
  <c r="I4315" i="8"/>
  <c r="H4316" i="8"/>
  <c r="K4316" i="8" s="1"/>
  <c r="I4316" i="8"/>
  <c r="H4317" i="8"/>
  <c r="K4317" i="8" s="1"/>
  <c r="I4317" i="8"/>
  <c r="H4318" i="8"/>
  <c r="K4318" i="8" s="1"/>
  <c r="I4318" i="8"/>
  <c r="H4319" i="8"/>
  <c r="K4319" i="8" s="1"/>
  <c r="I4319" i="8"/>
  <c r="H4320" i="8"/>
  <c r="K4320" i="8" s="1"/>
  <c r="I4320" i="8"/>
  <c r="H4321" i="8"/>
  <c r="K4321" i="8" s="1"/>
  <c r="I4321" i="8"/>
  <c r="H4322" i="8"/>
  <c r="K4322" i="8" s="1"/>
  <c r="I4322" i="8"/>
  <c r="H4323" i="8"/>
  <c r="K4323" i="8" s="1"/>
  <c r="I4323" i="8"/>
  <c r="H4324" i="8"/>
  <c r="K4324" i="8" s="1"/>
  <c r="I4324" i="8"/>
  <c r="H4325" i="8"/>
  <c r="K4325" i="8" s="1"/>
  <c r="I4325" i="8"/>
  <c r="H4326" i="8"/>
  <c r="K4326" i="8" s="1"/>
  <c r="I4326" i="8"/>
  <c r="H4327" i="8"/>
  <c r="K4327" i="8" s="1"/>
  <c r="I4327" i="8"/>
  <c r="H4328" i="8"/>
  <c r="K4328" i="8" s="1"/>
  <c r="I4328" i="8"/>
  <c r="H4329" i="8"/>
  <c r="K4329" i="8" s="1"/>
  <c r="I4329" i="8"/>
  <c r="H4330" i="8"/>
  <c r="K4330" i="8" s="1"/>
  <c r="I4330" i="8"/>
  <c r="H4331" i="8"/>
  <c r="K4331" i="8" s="1"/>
  <c r="I4331" i="8"/>
  <c r="H4332" i="8"/>
  <c r="K4332" i="8" s="1"/>
  <c r="I4332" i="8"/>
  <c r="H4333" i="8"/>
  <c r="K4333" i="8" s="1"/>
  <c r="I4333" i="8"/>
  <c r="H4334" i="8"/>
  <c r="K4334" i="8" s="1"/>
  <c r="I4334" i="8"/>
  <c r="H4335" i="8"/>
  <c r="K4335" i="8" s="1"/>
  <c r="I4335" i="8"/>
  <c r="H4336" i="8"/>
  <c r="K4336" i="8" s="1"/>
  <c r="I4336" i="8"/>
  <c r="H4337" i="8"/>
  <c r="K4337" i="8" s="1"/>
  <c r="I4337" i="8"/>
  <c r="H4338" i="8"/>
  <c r="K4338" i="8" s="1"/>
  <c r="I4338" i="8"/>
  <c r="H4339" i="8"/>
  <c r="K4339" i="8" s="1"/>
  <c r="I4339" i="8"/>
  <c r="H4340" i="8"/>
  <c r="K4340" i="8" s="1"/>
  <c r="I4340" i="8"/>
  <c r="H4341" i="8"/>
  <c r="K4341" i="8" s="1"/>
  <c r="I4341" i="8"/>
  <c r="H4342" i="8"/>
  <c r="K4342" i="8" s="1"/>
  <c r="I4342" i="8"/>
  <c r="H4343" i="8"/>
  <c r="K4343" i="8" s="1"/>
  <c r="I4343" i="8"/>
  <c r="H4344" i="8"/>
  <c r="K4344" i="8" s="1"/>
  <c r="I4344" i="8"/>
  <c r="H4345" i="8"/>
  <c r="K4345" i="8" s="1"/>
  <c r="I4345" i="8"/>
  <c r="H4346" i="8"/>
  <c r="K4346" i="8" s="1"/>
  <c r="I4346" i="8"/>
  <c r="H4347" i="8"/>
  <c r="K4347" i="8" s="1"/>
  <c r="I4347" i="8"/>
  <c r="H4348" i="8"/>
  <c r="K4348" i="8" s="1"/>
  <c r="I4348" i="8"/>
  <c r="H4349" i="8"/>
  <c r="K4349" i="8" s="1"/>
  <c r="I4349" i="8"/>
  <c r="H4350" i="8"/>
  <c r="K4350" i="8" s="1"/>
  <c r="I4350" i="8"/>
  <c r="H4351" i="8"/>
  <c r="K4351" i="8" s="1"/>
  <c r="I4351" i="8"/>
  <c r="H4352" i="8"/>
  <c r="K4352" i="8" s="1"/>
  <c r="I4352" i="8"/>
  <c r="H4353" i="8"/>
  <c r="K4353" i="8" s="1"/>
  <c r="I4353" i="8"/>
  <c r="H4354" i="8"/>
  <c r="K4354" i="8" s="1"/>
  <c r="I4354" i="8"/>
  <c r="H4355" i="8"/>
  <c r="K4355" i="8" s="1"/>
  <c r="I4355" i="8"/>
  <c r="H4356" i="8"/>
  <c r="K4356" i="8" s="1"/>
  <c r="I4356" i="8"/>
  <c r="H4357" i="8"/>
  <c r="K4357" i="8" s="1"/>
  <c r="I4357" i="8"/>
  <c r="H4358" i="8"/>
  <c r="K4358" i="8" s="1"/>
  <c r="I4358" i="8"/>
  <c r="H4359" i="8"/>
  <c r="K4359" i="8" s="1"/>
  <c r="I4359" i="8"/>
  <c r="H4360" i="8"/>
  <c r="K4360" i="8" s="1"/>
  <c r="I4360" i="8"/>
  <c r="H4361" i="8"/>
  <c r="K4361" i="8" s="1"/>
  <c r="I4361" i="8"/>
  <c r="H4362" i="8"/>
  <c r="K4362" i="8" s="1"/>
  <c r="I4362" i="8"/>
  <c r="H4363" i="8"/>
  <c r="K4363" i="8" s="1"/>
  <c r="I4363" i="8"/>
  <c r="H4364" i="8"/>
  <c r="K4364" i="8" s="1"/>
  <c r="I4364" i="8"/>
  <c r="H4365" i="8"/>
  <c r="K4365" i="8" s="1"/>
  <c r="I4365" i="8"/>
  <c r="H4366" i="8"/>
  <c r="K4366" i="8" s="1"/>
  <c r="I4366" i="8"/>
  <c r="H4367" i="8"/>
  <c r="K4367" i="8" s="1"/>
  <c r="I4367" i="8"/>
  <c r="H4368" i="8"/>
  <c r="K4368" i="8" s="1"/>
  <c r="I4368" i="8"/>
  <c r="H4369" i="8"/>
  <c r="K4369" i="8" s="1"/>
  <c r="I4369" i="8"/>
  <c r="H4370" i="8"/>
  <c r="K4370" i="8" s="1"/>
  <c r="I4370" i="8"/>
  <c r="H4371" i="8"/>
  <c r="K4371" i="8" s="1"/>
  <c r="I4371" i="8"/>
  <c r="H4372" i="8"/>
  <c r="K4372" i="8" s="1"/>
  <c r="I4372" i="8"/>
  <c r="H4373" i="8"/>
  <c r="K4373" i="8" s="1"/>
  <c r="I4373" i="8"/>
  <c r="H4374" i="8"/>
  <c r="K4374" i="8" s="1"/>
  <c r="I4374" i="8"/>
  <c r="H4375" i="8"/>
  <c r="K4375" i="8" s="1"/>
  <c r="I4375" i="8"/>
  <c r="H4376" i="8"/>
  <c r="K4376" i="8" s="1"/>
  <c r="I4376" i="8"/>
  <c r="H4377" i="8"/>
  <c r="K4377" i="8" s="1"/>
  <c r="I4377" i="8"/>
  <c r="H4378" i="8"/>
  <c r="K4378" i="8" s="1"/>
  <c r="I4378" i="8"/>
  <c r="H4379" i="8"/>
  <c r="K4379" i="8" s="1"/>
  <c r="I4379" i="8"/>
  <c r="H4380" i="8"/>
  <c r="K4380" i="8" s="1"/>
  <c r="I4380" i="8"/>
  <c r="H4381" i="8"/>
  <c r="K4381" i="8" s="1"/>
  <c r="I4381" i="8"/>
  <c r="H4382" i="8"/>
  <c r="K4382" i="8" s="1"/>
  <c r="I4382" i="8"/>
  <c r="H4383" i="8"/>
  <c r="K4383" i="8" s="1"/>
  <c r="I4383" i="8"/>
  <c r="H4384" i="8"/>
  <c r="K4384" i="8" s="1"/>
  <c r="I4384" i="8"/>
  <c r="H4385" i="8"/>
  <c r="K4385" i="8" s="1"/>
  <c r="I4385" i="8"/>
  <c r="H4386" i="8"/>
  <c r="K4386" i="8" s="1"/>
  <c r="I4386" i="8"/>
  <c r="H4387" i="8"/>
  <c r="K4387" i="8" s="1"/>
  <c r="I4387" i="8"/>
  <c r="H4388" i="8"/>
  <c r="K4388" i="8" s="1"/>
  <c r="I4388" i="8"/>
  <c r="H4389" i="8"/>
  <c r="K4389" i="8" s="1"/>
  <c r="I4389" i="8"/>
  <c r="H4390" i="8"/>
  <c r="K4390" i="8" s="1"/>
  <c r="I4390" i="8"/>
  <c r="H4391" i="8"/>
  <c r="K4391" i="8" s="1"/>
  <c r="I4391" i="8"/>
  <c r="H4392" i="8"/>
  <c r="K4392" i="8" s="1"/>
  <c r="I4392" i="8"/>
  <c r="H4393" i="8"/>
  <c r="K4393" i="8" s="1"/>
  <c r="I4393" i="8"/>
  <c r="H4394" i="8"/>
  <c r="K4394" i="8" s="1"/>
  <c r="I4394" i="8"/>
  <c r="H4395" i="8"/>
  <c r="K4395" i="8" s="1"/>
  <c r="I4395" i="8"/>
  <c r="H4396" i="8"/>
  <c r="K4396" i="8" s="1"/>
  <c r="I4396" i="8"/>
  <c r="H4397" i="8"/>
  <c r="K4397" i="8" s="1"/>
  <c r="I4397" i="8"/>
  <c r="H4398" i="8"/>
  <c r="K4398" i="8" s="1"/>
  <c r="I4398" i="8"/>
  <c r="H4399" i="8"/>
  <c r="K4399" i="8" s="1"/>
  <c r="I4399" i="8"/>
  <c r="H4400" i="8"/>
  <c r="K4400" i="8" s="1"/>
  <c r="I4400" i="8"/>
  <c r="H4401" i="8"/>
  <c r="K4401" i="8" s="1"/>
  <c r="I4401" i="8"/>
  <c r="H4402" i="8"/>
  <c r="K4402" i="8" s="1"/>
  <c r="I4402" i="8"/>
  <c r="H4403" i="8"/>
  <c r="K4403" i="8" s="1"/>
  <c r="I4403" i="8"/>
  <c r="H4404" i="8"/>
  <c r="K4404" i="8" s="1"/>
  <c r="I4404" i="8"/>
  <c r="H4405" i="8"/>
  <c r="K4405" i="8" s="1"/>
  <c r="I4405" i="8"/>
  <c r="H4406" i="8"/>
  <c r="K4406" i="8" s="1"/>
  <c r="I4406" i="8"/>
  <c r="H4407" i="8"/>
  <c r="K4407" i="8" s="1"/>
  <c r="I4407" i="8"/>
  <c r="H4408" i="8"/>
  <c r="K4408" i="8" s="1"/>
  <c r="I4408" i="8"/>
  <c r="H4409" i="8"/>
  <c r="K4409" i="8" s="1"/>
  <c r="I4409" i="8"/>
  <c r="H4410" i="8"/>
  <c r="K4410" i="8" s="1"/>
  <c r="I4410" i="8"/>
  <c r="H4411" i="8"/>
  <c r="K4411" i="8" s="1"/>
  <c r="I4411" i="8"/>
  <c r="H4412" i="8"/>
  <c r="K4412" i="8" s="1"/>
  <c r="I4412" i="8"/>
  <c r="H4413" i="8"/>
  <c r="K4413" i="8" s="1"/>
  <c r="I4413" i="8"/>
  <c r="H4414" i="8"/>
  <c r="K4414" i="8" s="1"/>
  <c r="I4414" i="8"/>
  <c r="H4415" i="8"/>
  <c r="K4415" i="8" s="1"/>
  <c r="I4415" i="8"/>
  <c r="H4416" i="8"/>
  <c r="K4416" i="8" s="1"/>
  <c r="I4416" i="8"/>
  <c r="H4417" i="8"/>
  <c r="K4417" i="8" s="1"/>
  <c r="I4417" i="8"/>
  <c r="H4418" i="8"/>
  <c r="K4418" i="8" s="1"/>
  <c r="I4418" i="8"/>
  <c r="H4419" i="8"/>
  <c r="K4419" i="8" s="1"/>
  <c r="I4419" i="8"/>
  <c r="H4420" i="8"/>
  <c r="K4420" i="8" s="1"/>
  <c r="I4420" i="8"/>
  <c r="H4421" i="8"/>
  <c r="K4421" i="8" s="1"/>
  <c r="I4421" i="8"/>
  <c r="H4422" i="8"/>
  <c r="K4422" i="8" s="1"/>
  <c r="I4422" i="8"/>
  <c r="H4423" i="8"/>
  <c r="K4423" i="8" s="1"/>
  <c r="I4423" i="8"/>
  <c r="H4424" i="8"/>
  <c r="K4424" i="8" s="1"/>
  <c r="I4424" i="8"/>
  <c r="H4425" i="8"/>
  <c r="K4425" i="8" s="1"/>
  <c r="I4425" i="8"/>
  <c r="H4426" i="8"/>
  <c r="K4426" i="8" s="1"/>
  <c r="I4426" i="8"/>
  <c r="H4427" i="8"/>
  <c r="K4427" i="8" s="1"/>
  <c r="I4427" i="8"/>
  <c r="H4428" i="8"/>
  <c r="K4428" i="8" s="1"/>
  <c r="I4428" i="8"/>
  <c r="H4429" i="8"/>
  <c r="K4429" i="8" s="1"/>
  <c r="I4429" i="8"/>
  <c r="H4430" i="8"/>
  <c r="K4430" i="8" s="1"/>
  <c r="I4430" i="8"/>
  <c r="H4431" i="8"/>
  <c r="K4431" i="8" s="1"/>
  <c r="I4431" i="8"/>
  <c r="H4432" i="8"/>
  <c r="K4432" i="8" s="1"/>
  <c r="I4432" i="8"/>
  <c r="H4433" i="8"/>
  <c r="K4433" i="8" s="1"/>
  <c r="I4433" i="8"/>
  <c r="H4434" i="8"/>
  <c r="K4434" i="8" s="1"/>
  <c r="I4434" i="8"/>
  <c r="H4435" i="8"/>
  <c r="K4435" i="8" s="1"/>
  <c r="I4435" i="8"/>
  <c r="H4436" i="8"/>
  <c r="K4436" i="8" s="1"/>
  <c r="I4436" i="8"/>
  <c r="H4437" i="8"/>
  <c r="K4437" i="8" s="1"/>
  <c r="I4437" i="8"/>
  <c r="H4438" i="8"/>
  <c r="K4438" i="8" s="1"/>
  <c r="I4438" i="8"/>
  <c r="H4439" i="8"/>
  <c r="K4439" i="8" s="1"/>
  <c r="I4439" i="8"/>
  <c r="H4440" i="8"/>
  <c r="K4440" i="8" s="1"/>
  <c r="I4440" i="8"/>
  <c r="H4441" i="8"/>
  <c r="K4441" i="8" s="1"/>
  <c r="I4441" i="8"/>
  <c r="H4442" i="8"/>
  <c r="K4442" i="8" s="1"/>
  <c r="I4442" i="8"/>
  <c r="H4443" i="8"/>
  <c r="K4443" i="8" s="1"/>
  <c r="I4443" i="8"/>
  <c r="H4444" i="8"/>
  <c r="K4444" i="8" s="1"/>
  <c r="I4444" i="8"/>
  <c r="H4445" i="8"/>
  <c r="K4445" i="8" s="1"/>
  <c r="I4445" i="8"/>
  <c r="H4446" i="8"/>
  <c r="K4446" i="8" s="1"/>
  <c r="I4446" i="8"/>
  <c r="H4447" i="8"/>
  <c r="K4447" i="8" s="1"/>
  <c r="I4447" i="8"/>
  <c r="H4448" i="8"/>
  <c r="K4448" i="8" s="1"/>
  <c r="I4448" i="8"/>
  <c r="H4449" i="8"/>
  <c r="K4449" i="8" s="1"/>
  <c r="I4449" i="8"/>
  <c r="H4450" i="8"/>
  <c r="K4450" i="8" s="1"/>
  <c r="I4450" i="8"/>
  <c r="H4451" i="8"/>
  <c r="K4451" i="8" s="1"/>
  <c r="I4451" i="8"/>
  <c r="H4452" i="8"/>
  <c r="K4452" i="8" s="1"/>
  <c r="I4452" i="8"/>
  <c r="H4453" i="8"/>
  <c r="K4453" i="8" s="1"/>
  <c r="I4453" i="8"/>
  <c r="H4454" i="8"/>
  <c r="K4454" i="8" s="1"/>
  <c r="I4454" i="8"/>
  <c r="H4455" i="8"/>
  <c r="K4455" i="8" s="1"/>
  <c r="I4455" i="8"/>
  <c r="H4456" i="8"/>
  <c r="K4456" i="8" s="1"/>
  <c r="I4456" i="8"/>
  <c r="H4457" i="8"/>
  <c r="K4457" i="8" s="1"/>
  <c r="I4457" i="8"/>
  <c r="H4458" i="8"/>
  <c r="K4458" i="8" s="1"/>
  <c r="I4458" i="8"/>
  <c r="H4459" i="8"/>
  <c r="K4459" i="8" s="1"/>
  <c r="I4459" i="8"/>
  <c r="H4460" i="8"/>
  <c r="K4460" i="8" s="1"/>
  <c r="I4460" i="8"/>
  <c r="H4461" i="8"/>
  <c r="K4461" i="8" s="1"/>
  <c r="I4461" i="8"/>
  <c r="H4462" i="8"/>
  <c r="K4462" i="8" s="1"/>
  <c r="I4462" i="8"/>
  <c r="H4463" i="8"/>
  <c r="K4463" i="8" s="1"/>
  <c r="I4463" i="8"/>
  <c r="H4464" i="8"/>
  <c r="K4464" i="8" s="1"/>
  <c r="I4464" i="8"/>
  <c r="H4465" i="8"/>
  <c r="K4465" i="8" s="1"/>
  <c r="I4465" i="8"/>
  <c r="H4466" i="8"/>
  <c r="K4466" i="8" s="1"/>
  <c r="I4466" i="8"/>
  <c r="H4467" i="8"/>
  <c r="K4467" i="8" s="1"/>
  <c r="I4467" i="8"/>
  <c r="H4468" i="8"/>
  <c r="K4468" i="8" s="1"/>
  <c r="I4468" i="8"/>
  <c r="H4469" i="8"/>
  <c r="K4469" i="8" s="1"/>
  <c r="I4469" i="8"/>
  <c r="H4470" i="8"/>
  <c r="K4470" i="8" s="1"/>
  <c r="I4470" i="8"/>
  <c r="H4471" i="8"/>
  <c r="K4471" i="8" s="1"/>
  <c r="I4471" i="8"/>
  <c r="H4472" i="8"/>
  <c r="K4472" i="8" s="1"/>
  <c r="I4472" i="8"/>
  <c r="H4473" i="8"/>
  <c r="K4473" i="8" s="1"/>
  <c r="I4473" i="8"/>
  <c r="H4474" i="8"/>
  <c r="K4474" i="8" s="1"/>
  <c r="I4474" i="8"/>
  <c r="H4475" i="8"/>
  <c r="K4475" i="8" s="1"/>
  <c r="I4475" i="8"/>
  <c r="H4476" i="8"/>
  <c r="K4476" i="8" s="1"/>
  <c r="I4476" i="8"/>
  <c r="H4477" i="8"/>
  <c r="K4477" i="8" s="1"/>
  <c r="I4477" i="8"/>
  <c r="H4478" i="8"/>
  <c r="K4478" i="8" s="1"/>
  <c r="I4478" i="8"/>
  <c r="H4479" i="8"/>
  <c r="K4479" i="8" s="1"/>
  <c r="I4479" i="8"/>
  <c r="H4480" i="8"/>
  <c r="K4480" i="8" s="1"/>
  <c r="I4480" i="8"/>
  <c r="H4481" i="8"/>
  <c r="K4481" i="8" s="1"/>
  <c r="I4481" i="8"/>
  <c r="H4482" i="8"/>
  <c r="K4482" i="8" s="1"/>
  <c r="I4482" i="8"/>
  <c r="H4483" i="8"/>
  <c r="K4483" i="8" s="1"/>
  <c r="I4483" i="8"/>
  <c r="H4484" i="8"/>
  <c r="K4484" i="8" s="1"/>
  <c r="I4484" i="8"/>
  <c r="H4485" i="8"/>
  <c r="K4485" i="8" s="1"/>
  <c r="I4485" i="8"/>
  <c r="H4486" i="8"/>
  <c r="K4486" i="8" s="1"/>
  <c r="I4486" i="8"/>
  <c r="H4487" i="8"/>
  <c r="K4487" i="8" s="1"/>
  <c r="I4487" i="8"/>
  <c r="H4488" i="8"/>
  <c r="K4488" i="8" s="1"/>
  <c r="I4488" i="8"/>
  <c r="H4489" i="8"/>
  <c r="K4489" i="8" s="1"/>
  <c r="I4489" i="8"/>
  <c r="H4490" i="8"/>
  <c r="K4490" i="8" s="1"/>
  <c r="I4490" i="8"/>
  <c r="H4491" i="8"/>
  <c r="K4491" i="8" s="1"/>
  <c r="I4491" i="8"/>
  <c r="H4492" i="8"/>
  <c r="K4492" i="8" s="1"/>
  <c r="I4492" i="8"/>
  <c r="H4493" i="8"/>
  <c r="K4493" i="8" s="1"/>
  <c r="I4493" i="8"/>
  <c r="H4494" i="8"/>
  <c r="K4494" i="8" s="1"/>
  <c r="I4494" i="8"/>
  <c r="H4495" i="8"/>
  <c r="K4495" i="8" s="1"/>
  <c r="I4495" i="8"/>
  <c r="H4496" i="8"/>
  <c r="K4496" i="8" s="1"/>
  <c r="I4496" i="8"/>
  <c r="H4497" i="8"/>
  <c r="K4497" i="8" s="1"/>
  <c r="I4497" i="8"/>
  <c r="H4498" i="8"/>
  <c r="K4498" i="8" s="1"/>
  <c r="I4498" i="8"/>
  <c r="H4499" i="8"/>
  <c r="K4499" i="8" s="1"/>
  <c r="I4499" i="8"/>
  <c r="H4500" i="8"/>
  <c r="K4500" i="8" s="1"/>
  <c r="I4500" i="8"/>
  <c r="H4501" i="8"/>
  <c r="K4501" i="8" s="1"/>
  <c r="I4501" i="8"/>
  <c r="H4502" i="8"/>
  <c r="K4502" i="8" s="1"/>
  <c r="I4502" i="8"/>
  <c r="H4503" i="8"/>
  <c r="K4503" i="8" s="1"/>
  <c r="I4503" i="8"/>
  <c r="H4504" i="8"/>
  <c r="K4504" i="8" s="1"/>
  <c r="I4504" i="8"/>
  <c r="H4505" i="8"/>
  <c r="K4505" i="8" s="1"/>
  <c r="I4505" i="8"/>
  <c r="H4506" i="8"/>
  <c r="K4506" i="8" s="1"/>
  <c r="I4506" i="8"/>
  <c r="H4507" i="8"/>
  <c r="K4507" i="8" s="1"/>
  <c r="I4507" i="8"/>
  <c r="H4508" i="8"/>
  <c r="K4508" i="8" s="1"/>
  <c r="I4508" i="8"/>
  <c r="H4509" i="8"/>
  <c r="K4509" i="8" s="1"/>
  <c r="I4509" i="8"/>
  <c r="H4510" i="8"/>
  <c r="K4510" i="8" s="1"/>
  <c r="I4510" i="8"/>
  <c r="H4511" i="8"/>
  <c r="K4511" i="8" s="1"/>
  <c r="I4511" i="8"/>
  <c r="H4512" i="8"/>
  <c r="K4512" i="8" s="1"/>
  <c r="I4512" i="8"/>
  <c r="H4513" i="8"/>
  <c r="K4513" i="8" s="1"/>
  <c r="I4513" i="8"/>
  <c r="H4514" i="8"/>
  <c r="K4514" i="8" s="1"/>
  <c r="I4514" i="8"/>
  <c r="H4515" i="8"/>
  <c r="K4515" i="8" s="1"/>
  <c r="I4515" i="8"/>
  <c r="H4516" i="8"/>
  <c r="K4516" i="8" s="1"/>
  <c r="I4516" i="8"/>
  <c r="H4517" i="8"/>
  <c r="K4517" i="8" s="1"/>
  <c r="I4517" i="8"/>
  <c r="H4518" i="8"/>
  <c r="K4518" i="8" s="1"/>
  <c r="I4518" i="8"/>
  <c r="H4519" i="8"/>
  <c r="K4519" i="8" s="1"/>
  <c r="I4519" i="8"/>
  <c r="H4520" i="8"/>
  <c r="K4520" i="8" s="1"/>
  <c r="I4520" i="8"/>
  <c r="H4521" i="8"/>
  <c r="K4521" i="8" s="1"/>
  <c r="I4521" i="8"/>
  <c r="H4522" i="8"/>
  <c r="K4522" i="8" s="1"/>
  <c r="I4522" i="8"/>
  <c r="H4523" i="8"/>
  <c r="K4523" i="8" s="1"/>
  <c r="I4523" i="8"/>
  <c r="H4524" i="8"/>
  <c r="K4524" i="8" s="1"/>
  <c r="I4524" i="8"/>
  <c r="H4525" i="8"/>
  <c r="K4525" i="8" s="1"/>
  <c r="I4525" i="8"/>
  <c r="H4526" i="8"/>
  <c r="K4526" i="8" s="1"/>
  <c r="I4526" i="8"/>
  <c r="H4527" i="8"/>
  <c r="K4527" i="8" s="1"/>
  <c r="I4527" i="8"/>
  <c r="H4528" i="8"/>
  <c r="K4528" i="8" s="1"/>
  <c r="I4528" i="8"/>
  <c r="H4529" i="8"/>
  <c r="K4529" i="8" s="1"/>
  <c r="I4529" i="8"/>
  <c r="H4530" i="8"/>
  <c r="K4530" i="8" s="1"/>
  <c r="I4530" i="8"/>
  <c r="H4531" i="8"/>
  <c r="K4531" i="8" s="1"/>
  <c r="I4531" i="8"/>
  <c r="H4532" i="8"/>
  <c r="K4532" i="8" s="1"/>
  <c r="I4532" i="8"/>
  <c r="H4533" i="8"/>
  <c r="K4533" i="8" s="1"/>
  <c r="I4533" i="8"/>
  <c r="H4534" i="8"/>
  <c r="K4534" i="8" s="1"/>
  <c r="I4534" i="8"/>
  <c r="H4535" i="8"/>
  <c r="K4535" i="8" s="1"/>
  <c r="I4535" i="8"/>
  <c r="H4536" i="8"/>
  <c r="K4536" i="8" s="1"/>
  <c r="I4536" i="8"/>
  <c r="H4537" i="8"/>
  <c r="K4537" i="8" s="1"/>
  <c r="I4537" i="8"/>
  <c r="H4538" i="8"/>
  <c r="K4538" i="8" s="1"/>
  <c r="I4538" i="8"/>
  <c r="H4539" i="8"/>
  <c r="K4539" i="8" s="1"/>
  <c r="I4539" i="8"/>
  <c r="H4540" i="8"/>
  <c r="K4540" i="8" s="1"/>
  <c r="I4540" i="8"/>
  <c r="H4541" i="8"/>
  <c r="K4541" i="8" s="1"/>
  <c r="I4541" i="8"/>
  <c r="H4542" i="8"/>
  <c r="K4542" i="8" s="1"/>
  <c r="I4542" i="8"/>
  <c r="H4543" i="8"/>
  <c r="K4543" i="8" s="1"/>
  <c r="I4543" i="8"/>
  <c r="H4544" i="8"/>
  <c r="K4544" i="8" s="1"/>
  <c r="I4544" i="8"/>
  <c r="H4545" i="8"/>
  <c r="K4545" i="8" s="1"/>
  <c r="I4545" i="8"/>
  <c r="H4546" i="8"/>
  <c r="K4546" i="8" s="1"/>
  <c r="I4546" i="8"/>
  <c r="H4547" i="8"/>
  <c r="K4547" i="8" s="1"/>
  <c r="I4547" i="8"/>
  <c r="H4548" i="8"/>
  <c r="K4548" i="8" s="1"/>
  <c r="I4548" i="8"/>
  <c r="H4549" i="8"/>
  <c r="K4549" i="8" s="1"/>
  <c r="I4549" i="8"/>
  <c r="H4550" i="8"/>
  <c r="K4550" i="8" s="1"/>
  <c r="I4550" i="8"/>
  <c r="H4551" i="8"/>
  <c r="K4551" i="8" s="1"/>
  <c r="I4551" i="8"/>
  <c r="H4552" i="8"/>
  <c r="K4552" i="8" s="1"/>
  <c r="I4552" i="8"/>
  <c r="H4553" i="8"/>
  <c r="K4553" i="8" s="1"/>
  <c r="I4553" i="8"/>
  <c r="H4554" i="8"/>
  <c r="K4554" i="8" s="1"/>
  <c r="I4554" i="8"/>
  <c r="H4555" i="8"/>
  <c r="K4555" i="8" s="1"/>
  <c r="I4555" i="8"/>
  <c r="H4556" i="8"/>
  <c r="K4556" i="8" s="1"/>
  <c r="I4556" i="8"/>
  <c r="H4557" i="8"/>
  <c r="K4557" i="8" s="1"/>
  <c r="I4557" i="8"/>
  <c r="H4558" i="8"/>
  <c r="K4558" i="8" s="1"/>
  <c r="I4558" i="8"/>
  <c r="H4559" i="8"/>
  <c r="K4559" i="8" s="1"/>
  <c r="I4559" i="8"/>
  <c r="H4560" i="8"/>
  <c r="K4560" i="8" s="1"/>
  <c r="I4560" i="8"/>
  <c r="H4561" i="8"/>
  <c r="K4561" i="8" s="1"/>
  <c r="I4561" i="8"/>
  <c r="H4562" i="8"/>
  <c r="K4562" i="8" s="1"/>
  <c r="I4562" i="8"/>
  <c r="H4563" i="8"/>
  <c r="K4563" i="8" s="1"/>
  <c r="I4563" i="8"/>
  <c r="H4564" i="8"/>
  <c r="K4564" i="8" s="1"/>
  <c r="I4564" i="8"/>
  <c r="H4565" i="8"/>
  <c r="K4565" i="8" s="1"/>
  <c r="I4565" i="8"/>
  <c r="H4566" i="8"/>
  <c r="K4566" i="8" s="1"/>
  <c r="I4566" i="8"/>
  <c r="H4567" i="8"/>
  <c r="K4567" i="8" s="1"/>
  <c r="I4567" i="8"/>
  <c r="H4568" i="8"/>
  <c r="K4568" i="8" s="1"/>
  <c r="I4568" i="8"/>
  <c r="H4569" i="8"/>
  <c r="K4569" i="8" s="1"/>
  <c r="I4569" i="8"/>
  <c r="H4570" i="8"/>
  <c r="K4570" i="8" s="1"/>
  <c r="I4570" i="8"/>
  <c r="H4571" i="8"/>
  <c r="K4571" i="8" s="1"/>
  <c r="I4571" i="8"/>
  <c r="H4572" i="8"/>
  <c r="K4572" i="8" s="1"/>
  <c r="I4572" i="8"/>
  <c r="H4573" i="8"/>
  <c r="K4573" i="8" s="1"/>
  <c r="I4573" i="8"/>
  <c r="H4574" i="8"/>
  <c r="K4574" i="8" s="1"/>
  <c r="I4574" i="8"/>
  <c r="H4575" i="8"/>
  <c r="K4575" i="8" s="1"/>
  <c r="I4575" i="8"/>
  <c r="H4576" i="8"/>
  <c r="K4576" i="8" s="1"/>
  <c r="I4576" i="8"/>
  <c r="H4577" i="8"/>
  <c r="K4577" i="8" s="1"/>
  <c r="I4577" i="8"/>
  <c r="H4578" i="8"/>
  <c r="K4578" i="8" s="1"/>
  <c r="I4578" i="8"/>
  <c r="H4579" i="8"/>
  <c r="K4579" i="8" s="1"/>
  <c r="I4579" i="8"/>
  <c r="H4580" i="8"/>
  <c r="K4580" i="8" s="1"/>
  <c r="I4580" i="8"/>
  <c r="H4581" i="8"/>
  <c r="K4581" i="8" s="1"/>
  <c r="I4581" i="8"/>
  <c r="H4582" i="8"/>
  <c r="K4582" i="8" s="1"/>
  <c r="I4582" i="8"/>
  <c r="H4583" i="8"/>
  <c r="K4583" i="8" s="1"/>
  <c r="I4583" i="8"/>
  <c r="H4584" i="8"/>
  <c r="K4584" i="8" s="1"/>
  <c r="I4584" i="8"/>
  <c r="H4585" i="8"/>
  <c r="K4585" i="8" s="1"/>
  <c r="I4585" i="8"/>
  <c r="H4586" i="8"/>
  <c r="K4586" i="8" s="1"/>
  <c r="I4586" i="8"/>
  <c r="H4587" i="8"/>
  <c r="K4587" i="8" s="1"/>
  <c r="I4587" i="8"/>
  <c r="H4588" i="8"/>
  <c r="K4588" i="8" s="1"/>
  <c r="I4588" i="8"/>
  <c r="H4589" i="8"/>
  <c r="K4589" i="8" s="1"/>
  <c r="I4589" i="8"/>
  <c r="H4590" i="8"/>
  <c r="K4590" i="8" s="1"/>
  <c r="I4590" i="8"/>
  <c r="H4591" i="8"/>
  <c r="K4591" i="8" s="1"/>
  <c r="I4591" i="8"/>
  <c r="H4592" i="8"/>
  <c r="K4592" i="8" s="1"/>
  <c r="I4592" i="8"/>
  <c r="H4593" i="8"/>
  <c r="K4593" i="8" s="1"/>
  <c r="I4593" i="8"/>
  <c r="H4594" i="8"/>
  <c r="K4594" i="8" s="1"/>
  <c r="I4594" i="8"/>
  <c r="H4595" i="8"/>
  <c r="K4595" i="8" s="1"/>
  <c r="I4595" i="8"/>
  <c r="H4596" i="8"/>
  <c r="K4596" i="8" s="1"/>
  <c r="I4596" i="8"/>
  <c r="H4597" i="8"/>
  <c r="K4597" i="8" s="1"/>
  <c r="I4597" i="8"/>
  <c r="H4598" i="8"/>
  <c r="K4598" i="8" s="1"/>
  <c r="I4598" i="8"/>
  <c r="H4599" i="8"/>
  <c r="K4599" i="8" s="1"/>
  <c r="I4599" i="8"/>
  <c r="H4600" i="8"/>
  <c r="K4600" i="8" s="1"/>
  <c r="I4600" i="8"/>
  <c r="H4601" i="8"/>
  <c r="K4601" i="8" s="1"/>
  <c r="I4601" i="8"/>
  <c r="H4602" i="8"/>
  <c r="K4602" i="8" s="1"/>
  <c r="I4602" i="8"/>
  <c r="H4603" i="8"/>
  <c r="K4603" i="8" s="1"/>
  <c r="I4603" i="8"/>
  <c r="H4604" i="8"/>
  <c r="K4604" i="8" s="1"/>
  <c r="I4604" i="8"/>
  <c r="H4605" i="8"/>
  <c r="K4605" i="8" s="1"/>
  <c r="I4605" i="8"/>
  <c r="H4606" i="8"/>
  <c r="K4606" i="8" s="1"/>
  <c r="I4606" i="8"/>
  <c r="H4607" i="8"/>
  <c r="K4607" i="8" s="1"/>
  <c r="I4607" i="8"/>
  <c r="H4608" i="8"/>
  <c r="K4608" i="8" s="1"/>
  <c r="I4608" i="8"/>
  <c r="H4609" i="8"/>
  <c r="K4609" i="8" s="1"/>
  <c r="I4609" i="8"/>
  <c r="H4610" i="8"/>
  <c r="K4610" i="8" s="1"/>
  <c r="I4610" i="8"/>
  <c r="H4611" i="8"/>
  <c r="K4611" i="8" s="1"/>
  <c r="I4611" i="8"/>
  <c r="H4612" i="8"/>
  <c r="K4612" i="8" s="1"/>
  <c r="I4612" i="8"/>
  <c r="H4613" i="8"/>
  <c r="K4613" i="8" s="1"/>
  <c r="I4613" i="8"/>
  <c r="H4614" i="8"/>
  <c r="K4614" i="8" s="1"/>
  <c r="I4614" i="8"/>
  <c r="H4615" i="8"/>
  <c r="K4615" i="8" s="1"/>
  <c r="I4615" i="8"/>
  <c r="H4616" i="8"/>
  <c r="K4616" i="8" s="1"/>
  <c r="I4616" i="8"/>
  <c r="H4617" i="8"/>
  <c r="K4617" i="8" s="1"/>
  <c r="I4617" i="8"/>
  <c r="H4618" i="8"/>
  <c r="K4618" i="8" s="1"/>
  <c r="I4618" i="8"/>
  <c r="H4619" i="8"/>
  <c r="K4619" i="8" s="1"/>
  <c r="I4619" i="8"/>
  <c r="H4620" i="8"/>
  <c r="K4620" i="8" s="1"/>
  <c r="I4620" i="8"/>
  <c r="H4621" i="8"/>
  <c r="K4621" i="8" s="1"/>
  <c r="I4621" i="8"/>
  <c r="H4622" i="8"/>
  <c r="K4622" i="8" s="1"/>
  <c r="I4622" i="8"/>
  <c r="H4623" i="8"/>
  <c r="K4623" i="8" s="1"/>
  <c r="I4623" i="8"/>
  <c r="H4624" i="8"/>
  <c r="K4624" i="8" s="1"/>
  <c r="I4624" i="8"/>
  <c r="H4625" i="8"/>
  <c r="K4625" i="8" s="1"/>
  <c r="I4625" i="8"/>
  <c r="H4626" i="8"/>
  <c r="K4626" i="8" s="1"/>
  <c r="I4626" i="8"/>
  <c r="H4627" i="8"/>
  <c r="K4627" i="8" s="1"/>
  <c r="I4627" i="8"/>
  <c r="H4628" i="8"/>
  <c r="K4628" i="8" s="1"/>
  <c r="I4628" i="8"/>
  <c r="H4629" i="8"/>
  <c r="K4629" i="8" s="1"/>
  <c r="I4629" i="8"/>
  <c r="H4630" i="8"/>
  <c r="K4630" i="8" s="1"/>
  <c r="I4630" i="8"/>
  <c r="H4631" i="8"/>
  <c r="K4631" i="8" s="1"/>
  <c r="I4631" i="8"/>
  <c r="H4632" i="8"/>
  <c r="K4632" i="8" s="1"/>
  <c r="I4632" i="8"/>
  <c r="H4633" i="8"/>
  <c r="K4633" i="8" s="1"/>
  <c r="I4633" i="8"/>
  <c r="H4634" i="8"/>
  <c r="K4634" i="8" s="1"/>
  <c r="I4634" i="8"/>
  <c r="H4635" i="8"/>
  <c r="K4635" i="8" s="1"/>
  <c r="I4635" i="8"/>
  <c r="H4636" i="8"/>
  <c r="K4636" i="8" s="1"/>
  <c r="I4636" i="8"/>
  <c r="H4637" i="8"/>
  <c r="K4637" i="8" s="1"/>
  <c r="I4637" i="8"/>
  <c r="H4638" i="8"/>
  <c r="K4638" i="8" s="1"/>
  <c r="I4638" i="8"/>
  <c r="H4639" i="8"/>
  <c r="K4639" i="8" s="1"/>
  <c r="I4639" i="8"/>
  <c r="H4640" i="8"/>
  <c r="K4640" i="8" s="1"/>
  <c r="I4640" i="8"/>
  <c r="H4641" i="8"/>
  <c r="K4641" i="8" s="1"/>
  <c r="I4641" i="8"/>
  <c r="H4642" i="8"/>
  <c r="K4642" i="8" s="1"/>
  <c r="I4642" i="8"/>
  <c r="H4643" i="8"/>
  <c r="K4643" i="8" s="1"/>
  <c r="I4643" i="8"/>
  <c r="H4644" i="8"/>
  <c r="K4644" i="8" s="1"/>
  <c r="I4644" i="8"/>
  <c r="H4645" i="8"/>
  <c r="K4645" i="8" s="1"/>
  <c r="I4645" i="8"/>
  <c r="H4646" i="8"/>
  <c r="K4646" i="8" s="1"/>
  <c r="I4646" i="8"/>
  <c r="H4647" i="8"/>
  <c r="K4647" i="8" s="1"/>
  <c r="I4647" i="8"/>
  <c r="H4648" i="8"/>
  <c r="K4648" i="8" s="1"/>
  <c r="I4648" i="8"/>
  <c r="H4649" i="8"/>
  <c r="K4649" i="8" s="1"/>
  <c r="I4649" i="8"/>
  <c r="H4650" i="8"/>
  <c r="K4650" i="8" s="1"/>
  <c r="I4650" i="8"/>
  <c r="H4651" i="8"/>
  <c r="K4651" i="8" s="1"/>
  <c r="I4651" i="8"/>
  <c r="H4652" i="8"/>
  <c r="K4652" i="8" s="1"/>
  <c r="I4652" i="8"/>
  <c r="H4653" i="8"/>
  <c r="K4653" i="8" s="1"/>
  <c r="I4653" i="8"/>
  <c r="H4654" i="8"/>
  <c r="K4654" i="8" s="1"/>
  <c r="I4654" i="8"/>
  <c r="H4655" i="8"/>
  <c r="K4655" i="8" s="1"/>
  <c r="I4655" i="8"/>
  <c r="H4656" i="8"/>
  <c r="K4656" i="8" s="1"/>
  <c r="I4656" i="8"/>
  <c r="H4657" i="8"/>
  <c r="K4657" i="8" s="1"/>
  <c r="I4657" i="8"/>
  <c r="H4658" i="8"/>
  <c r="K4658" i="8" s="1"/>
  <c r="I4658" i="8"/>
  <c r="H4659" i="8"/>
  <c r="K4659" i="8" s="1"/>
  <c r="I4659" i="8"/>
  <c r="H4660" i="8"/>
  <c r="K4660" i="8" s="1"/>
  <c r="I4660" i="8"/>
  <c r="H4661" i="8"/>
  <c r="K4661" i="8" s="1"/>
  <c r="I4661" i="8"/>
  <c r="H4662" i="8"/>
  <c r="K4662" i="8" s="1"/>
  <c r="I4662" i="8"/>
  <c r="H4663" i="8"/>
  <c r="K4663" i="8" s="1"/>
  <c r="I4663" i="8"/>
  <c r="H4664" i="8"/>
  <c r="K4664" i="8" s="1"/>
  <c r="I4664" i="8"/>
  <c r="H4665" i="8"/>
  <c r="K4665" i="8" s="1"/>
  <c r="I4665" i="8"/>
  <c r="H4666" i="8"/>
  <c r="K4666" i="8" s="1"/>
  <c r="I4666" i="8"/>
  <c r="H4667" i="8"/>
  <c r="K4667" i="8" s="1"/>
  <c r="I4667" i="8"/>
  <c r="H4668" i="8"/>
  <c r="K4668" i="8" s="1"/>
  <c r="I4668" i="8"/>
  <c r="H4669" i="8"/>
  <c r="K4669" i="8" s="1"/>
  <c r="I4669" i="8"/>
  <c r="H4670" i="8"/>
  <c r="K4670" i="8" s="1"/>
  <c r="I4670" i="8"/>
  <c r="H4671" i="8"/>
  <c r="K4671" i="8" s="1"/>
  <c r="I4671" i="8"/>
  <c r="H4672" i="8"/>
  <c r="K4672" i="8" s="1"/>
  <c r="I4672" i="8"/>
  <c r="H4673" i="8"/>
  <c r="K4673" i="8" s="1"/>
  <c r="I4673" i="8"/>
  <c r="H4674" i="8"/>
  <c r="K4674" i="8" s="1"/>
  <c r="I4674" i="8"/>
  <c r="H4675" i="8"/>
  <c r="K4675" i="8" s="1"/>
  <c r="I4675" i="8"/>
  <c r="H4676" i="8"/>
  <c r="K4676" i="8" s="1"/>
  <c r="I4676" i="8"/>
  <c r="H4677" i="8"/>
  <c r="K4677" i="8" s="1"/>
  <c r="I4677" i="8"/>
  <c r="H4678" i="8"/>
  <c r="K4678" i="8" s="1"/>
  <c r="I4678" i="8"/>
  <c r="H4679" i="8"/>
  <c r="K4679" i="8" s="1"/>
  <c r="I4679" i="8"/>
  <c r="H4680" i="8"/>
  <c r="K4680" i="8" s="1"/>
  <c r="I4680" i="8"/>
  <c r="H4681" i="8"/>
  <c r="K4681" i="8" s="1"/>
  <c r="I4681" i="8"/>
  <c r="H4682" i="8"/>
  <c r="K4682" i="8" s="1"/>
  <c r="I4682" i="8"/>
  <c r="H4683" i="8"/>
  <c r="K4683" i="8" s="1"/>
  <c r="I4683" i="8"/>
  <c r="H4684" i="8"/>
  <c r="K4684" i="8" s="1"/>
  <c r="I4684" i="8"/>
  <c r="H4685" i="8"/>
  <c r="K4685" i="8" s="1"/>
  <c r="I4685" i="8"/>
  <c r="H4686" i="8"/>
  <c r="K4686" i="8" s="1"/>
  <c r="I4686" i="8"/>
  <c r="H4687" i="8"/>
  <c r="K4687" i="8" s="1"/>
  <c r="I4687" i="8"/>
  <c r="H4688" i="8"/>
  <c r="K4688" i="8" s="1"/>
  <c r="I4688" i="8"/>
  <c r="H4689" i="8"/>
  <c r="K4689" i="8" s="1"/>
  <c r="I4689" i="8"/>
  <c r="H4690" i="8"/>
  <c r="K4690" i="8" s="1"/>
  <c r="I4690" i="8"/>
  <c r="H4691" i="8"/>
  <c r="K4691" i="8" s="1"/>
  <c r="I4691" i="8"/>
  <c r="H4692" i="8"/>
  <c r="K4692" i="8" s="1"/>
  <c r="I4692" i="8"/>
  <c r="H4693" i="8"/>
  <c r="K4693" i="8" s="1"/>
  <c r="I4693" i="8"/>
  <c r="H4694" i="8"/>
  <c r="K4694" i="8" s="1"/>
  <c r="I4694" i="8"/>
  <c r="H4695" i="8"/>
  <c r="K4695" i="8" s="1"/>
  <c r="I4695" i="8"/>
  <c r="H4696" i="8"/>
  <c r="K4696" i="8" s="1"/>
  <c r="I4696" i="8"/>
  <c r="H4697" i="8"/>
  <c r="K4697" i="8" s="1"/>
  <c r="I4697" i="8"/>
  <c r="H4698" i="8"/>
  <c r="K4698" i="8" s="1"/>
  <c r="I4698" i="8"/>
  <c r="H4699" i="8"/>
  <c r="K4699" i="8" s="1"/>
  <c r="I4699" i="8"/>
  <c r="H4700" i="8"/>
  <c r="K4700" i="8" s="1"/>
  <c r="I4700" i="8"/>
  <c r="H4701" i="8"/>
  <c r="K4701" i="8" s="1"/>
  <c r="I4701" i="8"/>
  <c r="H4702" i="8"/>
  <c r="K4702" i="8" s="1"/>
  <c r="I4702" i="8"/>
  <c r="H4703" i="8"/>
  <c r="K4703" i="8" s="1"/>
  <c r="I4703" i="8"/>
  <c r="H4704" i="8"/>
  <c r="K4704" i="8" s="1"/>
  <c r="I4704" i="8"/>
  <c r="H4705" i="8"/>
  <c r="K4705" i="8" s="1"/>
  <c r="I4705" i="8"/>
  <c r="H4706" i="8"/>
  <c r="K4706" i="8" s="1"/>
  <c r="I4706" i="8"/>
  <c r="H4707" i="8"/>
  <c r="K4707" i="8" s="1"/>
  <c r="I4707" i="8"/>
  <c r="H4708" i="8"/>
  <c r="K4708" i="8" s="1"/>
  <c r="I4708" i="8"/>
  <c r="H4709" i="8"/>
  <c r="K4709" i="8" s="1"/>
  <c r="I4709" i="8"/>
  <c r="H4710" i="8"/>
  <c r="K4710" i="8" s="1"/>
  <c r="I4710" i="8"/>
  <c r="H4711" i="8"/>
  <c r="K4711" i="8" s="1"/>
  <c r="I4711" i="8"/>
  <c r="H4712" i="8"/>
  <c r="K4712" i="8" s="1"/>
  <c r="I4712" i="8"/>
  <c r="H4713" i="8"/>
  <c r="K4713" i="8" s="1"/>
  <c r="I4713" i="8"/>
  <c r="H4714" i="8"/>
  <c r="K4714" i="8" s="1"/>
  <c r="I4714" i="8"/>
  <c r="H4715" i="8"/>
  <c r="K4715" i="8" s="1"/>
  <c r="I4715" i="8"/>
  <c r="H4716" i="8"/>
  <c r="K4716" i="8" s="1"/>
  <c r="I4716" i="8"/>
  <c r="H4717" i="8"/>
  <c r="K4717" i="8" s="1"/>
  <c r="I4717" i="8"/>
  <c r="H4718" i="8"/>
  <c r="K4718" i="8" s="1"/>
  <c r="I4718" i="8"/>
  <c r="H4719" i="8"/>
  <c r="K4719" i="8" s="1"/>
  <c r="I4719" i="8"/>
  <c r="H4720" i="8"/>
  <c r="K4720" i="8" s="1"/>
  <c r="I4720" i="8"/>
  <c r="H4721" i="8"/>
  <c r="K4721" i="8" s="1"/>
  <c r="I4721" i="8"/>
  <c r="H4722" i="8"/>
  <c r="K4722" i="8" s="1"/>
  <c r="I4722" i="8"/>
  <c r="H4723" i="8"/>
  <c r="K4723" i="8" s="1"/>
  <c r="I4723" i="8"/>
  <c r="H4724" i="8"/>
  <c r="K4724" i="8" s="1"/>
  <c r="I4724" i="8"/>
  <c r="H4725" i="8"/>
  <c r="K4725" i="8" s="1"/>
  <c r="I4725" i="8"/>
  <c r="H4726" i="8"/>
  <c r="K4726" i="8" s="1"/>
  <c r="I4726" i="8"/>
  <c r="H4727" i="8"/>
  <c r="K4727" i="8" s="1"/>
  <c r="I4727" i="8"/>
  <c r="H4728" i="8"/>
  <c r="K4728" i="8" s="1"/>
  <c r="I4728" i="8"/>
  <c r="H4729" i="8"/>
  <c r="K4729" i="8" s="1"/>
  <c r="I4729" i="8"/>
  <c r="H4730" i="8"/>
  <c r="K4730" i="8" s="1"/>
  <c r="I4730" i="8"/>
  <c r="H4731" i="8"/>
  <c r="K4731" i="8" s="1"/>
  <c r="I4731" i="8"/>
  <c r="H4732" i="8"/>
  <c r="K4732" i="8" s="1"/>
  <c r="I4732" i="8"/>
  <c r="H4733" i="8"/>
  <c r="K4733" i="8" s="1"/>
  <c r="I4733" i="8"/>
  <c r="H4734" i="8"/>
  <c r="K4734" i="8" s="1"/>
  <c r="I4734" i="8"/>
  <c r="H4735" i="8"/>
  <c r="K4735" i="8" s="1"/>
  <c r="I4735" i="8"/>
  <c r="H4736" i="8"/>
  <c r="K4736" i="8" s="1"/>
  <c r="I4736" i="8"/>
  <c r="H4737" i="8"/>
  <c r="K4737" i="8" s="1"/>
  <c r="I4737" i="8"/>
  <c r="H4738" i="8"/>
  <c r="K4738" i="8" s="1"/>
  <c r="I4738" i="8"/>
  <c r="H4739" i="8"/>
  <c r="K4739" i="8" s="1"/>
  <c r="I4739" i="8"/>
  <c r="H4740" i="8"/>
  <c r="K4740" i="8" s="1"/>
  <c r="I4740" i="8"/>
  <c r="H4741" i="8"/>
  <c r="K4741" i="8" s="1"/>
  <c r="I4741" i="8"/>
  <c r="H4742" i="8"/>
  <c r="K4742" i="8" s="1"/>
  <c r="I4742" i="8"/>
  <c r="H4743" i="8"/>
  <c r="K4743" i="8" s="1"/>
  <c r="I4743" i="8"/>
  <c r="H4744" i="8"/>
  <c r="K4744" i="8" s="1"/>
  <c r="I4744" i="8"/>
  <c r="H4745" i="8"/>
  <c r="K4745" i="8" s="1"/>
  <c r="I4745" i="8"/>
  <c r="H4746" i="8"/>
  <c r="K4746" i="8" s="1"/>
  <c r="I4746" i="8"/>
  <c r="H4747" i="8"/>
  <c r="K4747" i="8" s="1"/>
  <c r="I4747" i="8"/>
  <c r="H4748" i="8"/>
  <c r="K4748" i="8" s="1"/>
  <c r="I4748" i="8"/>
  <c r="H4749" i="8"/>
  <c r="K4749" i="8" s="1"/>
  <c r="I4749" i="8"/>
  <c r="H4750" i="8"/>
  <c r="K4750" i="8" s="1"/>
  <c r="I4750" i="8"/>
  <c r="H4751" i="8"/>
  <c r="K4751" i="8" s="1"/>
  <c r="I4751" i="8"/>
  <c r="H4752" i="8"/>
  <c r="K4752" i="8" s="1"/>
  <c r="I4752" i="8"/>
  <c r="H4753" i="8"/>
  <c r="K4753" i="8" s="1"/>
  <c r="I4753" i="8"/>
  <c r="H4754" i="8"/>
  <c r="K4754" i="8" s="1"/>
  <c r="I4754" i="8"/>
  <c r="H4755" i="8"/>
  <c r="K4755" i="8" s="1"/>
  <c r="I4755" i="8"/>
  <c r="H4756" i="8"/>
  <c r="K4756" i="8" s="1"/>
  <c r="I4756" i="8"/>
  <c r="H4757" i="8"/>
  <c r="K4757" i="8" s="1"/>
  <c r="I4757" i="8"/>
  <c r="H4758" i="8"/>
  <c r="K4758" i="8" s="1"/>
  <c r="I4758" i="8"/>
  <c r="H4759" i="8"/>
  <c r="K4759" i="8" s="1"/>
  <c r="I4759" i="8"/>
  <c r="H4760" i="8"/>
  <c r="K4760" i="8" s="1"/>
  <c r="I4760" i="8"/>
  <c r="H4761" i="8"/>
  <c r="K4761" i="8" s="1"/>
  <c r="I4761" i="8"/>
  <c r="H4762" i="8"/>
  <c r="K4762" i="8" s="1"/>
  <c r="I4762" i="8"/>
  <c r="H4763" i="8"/>
  <c r="K4763" i="8" s="1"/>
  <c r="I4763" i="8"/>
  <c r="H4764" i="8"/>
  <c r="K4764" i="8" s="1"/>
  <c r="I4764" i="8"/>
  <c r="H4765" i="8"/>
  <c r="K4765" i="8" s="1"/>
  <c r="I4765" i="8"/>
  <c r="H4766" i="8"/>
  <c r="K4766" i="8" s="1"/>
  <c r="I4766" i="8"/>
  <c r="H4767" i="8"/>
  <c r="K4767" i="8" s="1"/>
  <c r="I4767" i="8"/>
  <c r="H4768" i="8"/>
  <c r="K4768" i="8" s="1"/>
  <c r="I4768" i="8"/>
  <c r="H4769" i="8"/>
  <c r="K4769" i="8" s="1"/>
  <c r="I4769" i="8"/>
  <c r="H4770" i="8"/>
  <c r="K4770" i="8" s="1"/>
  <c r="I4770" i="8"/>
  <c r="H4771" i="8"/>
  <c r="K4771" i="8" s="1"/>
  <c r="I4771" i="8"/>
  <c r="H4772" i="8"/>
  <c r="K4772" i="8" s="1"/>
  <c r="I4772" i="8"/>
  <c r="H4773" i="8"/>
  <c r="K4773" i="8" s="1"/>
  <c r="I4773" i="8"/>
  <c r="H4774" i="8"/>
  <c r="K4774" i="8" s="1"/>
  <c r="I4774" i="8"/>
  <c r="H4775" i="8"/>
  <c r="K4775" i="8" s="1"/>
  <c r="I4775" i="8"/>
  <c r="H4776" i="8"/>
  <c r="K4776" i="8" s="1"/>
  <c r="I4776" i="8"/>
  <c r="H4777" i="8"/>
  <c r="K4777" i="8" s="1"/>
  <c r="I4777" i="8"/>
  <c r="H4778" i="8"/>
  <c r="K4778" i="8" s="1"/>
  <c r="I4778" i="8"/>
  <c r="H4779" i="8"/>
  <c r="K4779" i="8" s="1"/>
  <c r="I4779" i="8"/>
  <c r="H4780" i="8"/>
  <c r="K4780" i="8" s="1"/>
  <c r="I4780" i="8"/>
  <c r="H4781" i="8"/>
  <c r="K4781" i="8" s="1"/>
  <c r="I4781" i="8"/>
  <c r="H4782" i="8"/>
  <c r="K4782" i="8" s="1"/>
  <c r="I4782" i="8"/>
  <c r="H4783" i="8"/>
  <c r="K4783" i="8" s="1"/>
  <c r="I4783" i="8"/>
  <c r="H4784" i="8"/>
  <c r="K4784" i="8" s="1"/>
  <c r="I4784" i="8"/>
  <c r="H4785" i="8"/>
  <c r="K4785" i="8" s="1"/>
  <c r="I4785" i="8"/>
  <c r="H4786" i="8"/>
  <c r="K4786" i="8" s="1"/>
  <c r="I4786" i="8"/>
  <c r="H4787" i="8"/>
  <c r="K4787" i="8" s="1"/>
  <c r="I4787" i="8"/>
  <c r="H4788" i="8"/>
  <c r="K4788" i="8" s="1"/>
  <c r="I4788" i="8"/>
  <c r="H4789" i="8"/>
  <c r="K4789" i="8" s="1"/>
  <c r="I4789" i="8"/>
  <c r="H4790" i="8"/>
  <c r="K4790" i="8" s="1"/>
  <c r="I4790" i="8"/>
  <c r="H4791" i="8"/>
  <c r="K4791" i="8" s="1"/>
  <c r="I4791" i="8"/>
  <c r="H4792" i="8"/>
  <c r="K4792" i="8" s="1"/>
  <c r="I4792" i="8"/>
  <c r="H4793" i="8"/>
  <c r="K4793" i="8" s="1"/>
  <c r="I4793" i="8"/>
  <c r="H4794" i="8"/>
  <c r="K4794" i="8" s="1"/>
  <c r="I4794" i="8"/>
  <c r="H4795" i="8"/>
  <c r="K4795" i="8" s="1"/>
  <c r="I4795" i="8"/>
  <c r="H4796" i="8"/>
  <c r="K4796" i="8" s="1"/>
  <c r="I4796" i="8"/>
  <c r="H4797" i="8"/>
  <c r="K4797" i="8" s="1"/>
  <c r="I4797" i="8"/>
  <c r="H4798" i="8"/>
  <c r="K4798" i="8" s="1"/>
  <c r="I4798" i="8"/>
  <c r="H4799" i="8"/>
  <c r="K4799" i="8" s="1"/>
  <c r="I4799" i="8"/>
  <c r="H4800" i="8"/>
  <c r="K4800" i="8" s="1"/>
  <c r="I4800" i="8"/>
  <c r="H4801" i="8"/>
  <c r="K4801" i="8" s="1"/>
  <c r="I4801" i="8"/>
  <c r="H4802" i="8"/>
  <c r="K4802" i="8" s="1"/>
  <c r="I4802" i="8"/>
  <c r="H4803" i="8"/>
  <c r="K4803" i="8" s="1"/>
  <c r="I4803" i="8"/>
  <c r="H4804" i="8"/>
  <c r="K4804" i="8" s="1"/>
  <c r="I4804" i="8"/>
  <c r="H4805" i="8"/>
  <c r="K4805" i="8" s="1"/>
  <c r="I4805" i="8"/>
  <c r="H4806" i="8"/>
  <c r="K4806" i="8" s="1"/>
  <c r="I4806" i="8"/>
  <c r="H4807" i="8"/>
  <c r="K4807" i="8" s="1"/>
  <c r="I4807" i="8"/>
  <c r="H4808" i="8"/>
  <c r="K4808" i="8" s="1"/>
  <c r="I4808" i="8"/>
  <c r="H4809" i="8"/>
  <c r="K4809" i="8" s="1"/>
  <c r="I4809" i="8"/>
  <c r="H4810" i="8"/>
  <c r="K4810" i="8" s="1"/>
  <c r="I4810" i="8"/>
  <c r="H4811" i="8"/>
  <c r="K4811" i="8" s="1"/>
  <c r="I4811" i="8"/>
  <c r="H4812" i="8"/>
  <c r="K4812" i="8" s="1"/>
  <c r="I4812" i="8"/>
  <c r="H4813" i="8"/>
  <c r="K4813" i="8" s="1"/>
  <c r="I4813" i="8"/>
  <c r="H4814" i="8"/>
  <c r="K4814" i="8" s="1"/>
  <c r="I4814" i="8"/>
  <c r="H4815" i="8"/>
  <c r="K4815" i="8" s="1"/>
  <c r="I4815" i="8"/>
  <c r="H4816" i="8"/>
  <c r="K4816" i="8" s="1"/>
  <c r="I4816" i="8"/>
  <c r="H4817" i="8"/>
  <c r="K4817" i="8" s="1"/>
  <c r="I4817" i="8"/>
  <c r="H4818" i="8"/>
  <c r="K4818" i="8" s="1"/>
  <c r="I4818" i="8"/>
  <c r="H4819" i="8"/>
  <c r="K4819" i="8" s="1"/>
  <c r="I4819" i="8"/>
  <c r="H4820" i="8"/>
  <c r="K4820" i="8" s="1"/>
  <c r="I4820" i="8"/>
  <c r="H4821" i="8"/>
  <c r="K4821" i="8" s="1"/>
  <c r="I4821" i="8"/>
  <c r="H4822" i="8"/>
  <c r="K4822" i="8" s="1"/>
  <c r="I4822" i="8"/>
  <c r="H4823" i="8"/>
  <c r="K4823" i="8" s="1"/>
  <c r="I4823" i="8"/>
  <c r="H4824" i="8"/>
  <c r="K4824" i="8" s="1"/>
  <c r="I4824" i="8"/>
  <c r="H4825" i="8"/>
  <c r="K4825" i="8" s="1"/>
  <c r="I4825" i="8"/>
  <c r="H4826" i="8"/>
  <c r="K4826" i="8" s="1"/>
  <c r="I4826" i="8"/>
  <c r="H4827" i="8"/>
  <c r="K4827" i="8" s="1"/>
  <c r="I4827" i="8"/>
  <c r="H4828" i="8"/>
  <c r="K4828" i="8" s="1"/>
  <c r="I4828" i="8"/>
  <c r="H4829" i="8"/>
  <c r="K4829" i="8" s="1"/>
  <c r="I4829" i="8"/>
  <c r="H4830" i="8"/>
  <c r="K4830" i="8" s="1"/>
  <c r="I4830" i="8"/>
  <c r="H4831" i="8"/>
  <c r="K4831" i="8" s="1"/>
  <c r="I4831" i="8"/>
  <c r="H4832" i="8"/>
  <c r="K4832" i="8" s="1"/>
  <c r="I4832" i="8"/>
  <c r="H4833" i="8"/>
  <c r="K4833" i="8" s="1"/>
  <c r="I4833" i="8"/>
  <c r="H4834" i="8"/>
  <c r="K4834" i="8" s="1"/>
  <c r="I4834" i="8"/>
  <c r="H4835" i="8"/>
  <c r="K4835" i="8" s="1"/>
  <c r="I4835" i="8"/>
  <c r="H4836" i="8"/>
  <c r="K4836" i="8" s="1"/>
  <c r="I4836" i="8"/>
  <c r="H4837" i="8"/>
  <c r="K4837" i="8" s="1"/>
  <c r="I4837" i="8"/>
  <c r="H4838" i="8"/>
  <c r="K4838" i="8" s="1"/>
  <c r="I4838" i="8"/>
  <c r="H4839" i="8"/>
  <c r="K4839" i="8" s="1"/>
  <c r="I4839" i="8"/>
  <c r="H4840" i="8"/>
  <c r="K4840" i="8" s="1"/>
  <c r="I4840" i="8"/>
  <c r="H4841" i="8"/>
  <c r="K4841" i="8" s="1"/>
  <c r="I4841" i="8"/>
  <c r="H4842" i="8"/>
  <c r="K4842" i="8" s="1"/>
  <c r="I4842" i="8"/>
  <c r="H4843" i="8"/>
  <c r="K4843" i="8" s="1"/>
  <c r="I4843" i="8"/>
  <c r="H4844" i="8"/>
  <c r="K4844" i="8" s="1"/>
  <c r="I4844" i="8"/>
  <c r="H4845" i="8"/>
  <c r="K4845" i="8" s="1"/>
  <c r="I4845" i="8"/>
  <c r="H4846" i="8"/>
  <c r="K4846" i="8" s="1"/>
  <c r="I4846" i="8"/>
  <c r="H4847" i="8"/>
  <c r="K4847" i="8" s="1"/>
  <c r="I4847" i="8"/>
  <c r="H4848" i="8"/>
  <c r="K4848" i="8" s="1"/>
  <c r="I4848" i="8"/>
  <c r="H4849" i="8"/>
  <c r="K4849" i="8" s="1"/>
  <c r="I4849" i="8"/>
  <c r="H4850" i="8"/>
  <c r="K4850" i="8" s="1"/>
  <c r="I4850" i="8"/>
  <c r="H4851" i="8"/>
  <c r="K4851" i="8" s="1"/>
  <c r="I4851" i="8"/>
  <c r="H4852" i="8"/>
  <c r="K4852" i="8" s="1"/>
  <c r="I4852" i="8"/>
  <c r="H4853" i="8"/>
  <c r="K4853" i="8" s="1"/>
  <c r="I4853" i="8"/>
  <c r="H4854" i="8"/>
  <c r="K4854" i="8" s="1"/>
  <c r="I4854" i="8"/>
  <c r="H4855" i="8"/>
  <c r="K4855" i="8" s="1"/>
  <c r="I4855" i="8"/>
  <c r="H4856" i="8"/>
  <c r="K4856" i="8" s="1"/>
  <c r="I4856" i="8"/>
  <c r="H4857" i="8"/>
  <c r="K4857" i="8" s="1"/>
  <c r="I4857" i="8"/>
  <c r="H4858" i="8"/>
  <c r="K4858" i="8" s="1"/>
  <c r="I4858" i="8"/>
  <c r="H4859" i="8"/>
  <c r="K4859" i="8" s="1"/>
  <c r="I4859" i="8"/>
  <c r="H4860" i="8"/>
  <c r="K4860" i="8" s="1"/>
  <c r="I4860" i="8"/>
  <c r="H4861" i="8"/>
  <c r="K4861" i="8" s="1"/>
  <c r="I4861" i="8"/>
  <c r="H4862" i="8"/>
  <c r="K4862" i="8" s="1"/>
  <c r="I4862" i="8"/>
  <c r="H4863" i="8"/>
  <c r="K4863" i="8" s="1"/>
  <c r="I4863" i="8"/>
  <c r="H4864" i="8"/>
  <c r="K4864" i="8" s="1"/>
  <c r="I4864" i="8"/>
  <c r="H4865" i="8"/>
  <c r="K4865" i="8" s="1"/>
  <c r="I4865" i="8"/>
  <c r="H4866" i="8"/>
  <c r="K4866" i="8" s="1"/>
  <c r="I4866" i="8"/>
  <c r="H4867" i="8"/>
  <c r="K4867" i="8" s="1"/>
  <c r="I4867" i="8"/>
  <c r="H4868" i="8"/>
  <c r="K4868" i="8" s="1"/>
  <c r="I4868" i="8"/>
  <c r="H4869" i="8"/>
  <c r="K4869" i="8" s="1"/>
  <c r="I4869" i="8"/>
  <c r="H4870" i="8"/>
  <c r="K4870" i="8" s="1"/>
  <c r="I4870" i="8"/>
  <c r="H4871" i="8"/>
  <c r="K4871" i="8" s="1"/>
  <c r="I4871" i="8"/>
  <c r="H4872" i="8"/>
  <c r="K4872" i="8" s="1"/>
  <c r="I4872" i="8"/>
  <c r="H4873" i="8"/>
  <c r="K4873" i="8" s="1"/>
  <c r="I4873" i="8"/>
  <c r="H4874" i="8"/>
  <c r="K4874" i="8" s="1"/>
  <c r="I4874" i="8"/>
  <c r="H4875" i="8"/>
  <c r="K4875" i="8" s="1"/>
  <c r="I4875" i="8"/>
  <c r="H4876" i="8"/>
  <c r="K4876" i="8" s="1"/>
  <c r="I4876" i="8"/>
  <c r="H4877" i="8"/>
  <c r="K4877" i="8" s="1"/>
  <c r="I4877" i="8"/>
  <c r="H4878" i="8"/>
  <c r="K4878" i="8" s="1"/>
  <c r="I4878" i="8"/>
  <c r="H4879" i="8"/>
  <c r="K4879" i="8" s="1"/>
  <c r="I4879" i="8"/>
  <c r="H4880" i="8"/>
  <c r="K4880" i="8" s="1"/>
  <c r="I4880" i="8"/>
  <c r="H4881" i="8"/>
  <c r="K4881" i="8" s="1"/>
  <c r="I4881" i="8"/>
  <c r="H4882" i="8"/>
  <c r="K4882" i="8" s="1"/>
  <c r="I4882" i="8"/>
  <c r="H4883" i="8"/>
  <c r="K4883" i="8" s="1"/>
  <c r="I4883" i="8"/>
  <c r="H4884" i="8"/>
  <c r="K4884" i="8" s="1"/>
  <c r="I4884" i="8"/>
  <c r="H4885" i="8"/>
  <c r="K4885" i="8" s="1"/>
  <c r="I4885" i="8"/>
  <c r="H4886" i="8"/>
  <c r="K4886" i="8" s="1"/>
  <c r="I4886" i="8"/>
  <c r="H4887" i="8"/>
  <c r="K4887" i="8" s="1"/>
  <c r="I4887" i="8"/>
  <c r="H4888" i="8"/>
  <c r="K4888" i="8" s="1"/>
  <c r="I4888" i="8"/>
  <c r="H4889" i="8"/>
  <c r="K4889" i="8" s="1"/>
  <c r="I4889" i="8"/>
  <c r="H4890" i="8"/>
  <c r="K4890" i="8" s="1"/>
  <c r="I4890" i="8"/>
  <c r="H4891" i="8"/>
  <c r="K4891" i="8" s="1"/>
  <c r="I4891" i="8"/>
  <c r="H4892" i="8"/>
  <c r="K4892" i="8" s="1"/>
  <c r="I4892" i="8"/>
  <c r="H4893" i="8"/>
  <c r="K4893" i="8" s="1"/>
  <c r="I4893" i="8"/>
  <c r="H4894" i="8"/>
  <c r="K4894" i="8" s="1"/>
  <c r="I4894" i="8"/>
  <c r="H4895" i="8"/>
  <c r="K4895" i="8" s="1"/>
  <c r="I4895" i="8"/>
  <c r="H4896" i="8"/>
  <c r="K4896" i="8" s="1"/>
  <c r="I4896" i="8"/>
  <c r="H4897" i="8"/>
  <c r="K4897" i="8" s="1"/>
  <c r="I4897" i="8"/>
  <c r="H4898" i="8"/>
  <c r="K4898" i="8" s="1"/>
  <c r="I4898" i="8"/>
  <c r="H4899" i="8"/>
  <c r="K4899" i="8" s="1"/>
  <c r="I4899" i="8"/>
  <c r="H4900" i="8"/>
  <c r="K4900" i="8" s="1"/>
  <c r="I4900" i="8"/>
  <c r="H4901" i="8"/>
  <c r="K4901" i="8" s="1"/>
  <c r="I4901" i="8"/>
  <c r="H4902" i="8"/>
  <c r="K4902" i="8" s="1"/>
  <c r="I4902" i="8"/>
  <c r="H4903" i="8"/>
  <c r="K4903" i="8" s="1"/>
  <c r="I4903" i="8"/>
  <c r="H4904" i="8"/>
  <c r="K4904" i="8" s="1"/>
  <c r="I4904" i="8"/>
  <c r="H4905" i="8"/>
  <c r="K4905" i="8" s="1"/>
  <c r="I4905" i="8"/>
  <c r="H4906" i="8"/>
  <c r="K4906" i="8" s="1"/>
  <c r="I4906" i="8"/>
  <c r="H4907" i="8"/>
  <c r="K4907" i="8" s="1"/>
  <c r="I4907" i="8"/>
  <c r="H4908" i="8"/>
  <c r="K4908" i="8" s="1"/>
  <c r="I4908" i="8"/>
  <c r="H4909" i="8"/>
  <c r="K4909" i="8" s="1"/>
  <c r="I4909" i="8"/>
  <c r="H4910" i="8"/>
  <c r="K4910" i="8" s="1"/>
  <c r="I4910" i="8"/>
  <c r="H4911" i="8"/>
  <c r="K4911" i="8" s="1"/>
  <c r="I4911" i="8"/>
  <c r="H4912" i="8"/>
  <c r="K4912" i="8" s="1"/>
  <c r="I4912" i="8"/>
  <c r="H4913" i="8"/>
  <c r="K4913" i="8" s="1"/>
  <c r="I4913" i="8"/>
  <c r="H4914" i="8"/>
  <c r="K4914" i="8" s="1"/>
  <c r="I4914" i="8"/>
  <c r="H4915" i="8"/>
  <c r="K4915" i="8" s="1"/>
  <c r="I4915" i="8"/>
  <c r="H4916" i="8"/>
  <c r="K4916" i="8" s="1"/>
  <c r="I4916" i="8"/>
  <c r="H4917" i="8"/>
  <c r="K4917" i="8" s="1"/>
  <c r="I4917" i="8"/>
  <c r="H4918" i="8"/>
  <c r="K4918" i="8" s="1"/>
  <c r="I4918" i="8"/>
  <c r="H4919" i="8"/>
  <c r="K4919" i="8" s="1"/>
  <c r="I4919" i="8"/>
  <c r="H4920" i="8"/>
  <c r="K4920" i="8" s="1"/>
  <c r="I4920" i="8"/>
  <c r="H4921" i="8"/>
  <c r="K4921" i="8" s="1"/>
  <c r="I4921" i="8"/>
  <c r="H4922" i="8"/>
  <c r="K4922" i="8" s="1"/>
  <c r="I4922" i="8"/>
  <c r="H4923" i="8"/>
  <c r="K4923" i="8" s="1"/>
  <c r="I4923" i="8"/>
  <c r="H4924" i="8"/>
  <c r="K4924" i="8" s="1"/>
  <c r="I4924" i="8"/>
  <c r="H4925" i="8"/>
  <c r="K4925" i="8" s="1"/>
  <c r="I4925" i="8"/>
  <c r="H4926" i="8"/>
  <c r="K4926" i="8" s="1"/>
  <c r="I4926" i="8"/>
  <c r="H4927" i="8"/>
  <c r="K4927" i="8" s="1"/>
  <c r="I4927" i="8"/>
  <c r="H4928" i="8"/>
  <c r="K4928" i="8" s="1"/>
  <c r="I4928" i="8"/>
  <c r="H4929" i="8"/>
  <c r="K4929" i="8" s="1"/>
  <c r="I4929" i="8"/>
  <c r="H4930" i="8"/>
  <c r="K4930" i="8" s="1"/>
  <c r="I4930" i="8"/>
  <c r="H4931" i="8"/>
  <c r="K4931" i="8" s="1"/>
  <c r="I4931" i="8"/>
  <c r="H4932" i="8"/>
  <c r="K4932" i="8" s="1"/>
  <c r="I4932" i="8"/>
  <c r="H4933" i="8"/>
  <c r="K4933" i="8" s="1"/>
  <c r="I4933" i="8"/>
  <c r="H4934" i="8"/>
  <c r="K4934" i="8" s="1"/>
  <c r="I4934" i="8"/>
  <c r="H4935" i="8"/>
  <c r="K4935" i="8" s="1"/>
  <c r="I4935" i="8"/>
  <c r="H4936" i="8"/>
  <c r="K4936" i="8" s="1"/>
  <c r="I4936" i="8"/>
  <c r="H4937" i="8"/>
  <c r="K4937" i="8" s="1"/>
  <c r="I4937" i="8"/>
  <c r="H4938" i="8"/>
  <c r="K4938" i="8" s="1"/>
  <c r="I4938" i="8"/>
  <c r="H4939" i="8"/>
  <c r="K4939" i="8" s="1"/>
  <c r="I4939" i="8"/>
  <c r="H4940" i="8"/>
  <c r="K4940" i="8" s="1"/>
  <c r="I4940" i="8"/>
  <c r="H4941" i="8"/>
  <c r="K4941" i="8" s="1"/>
  <c r="I4941" i="8"/>
  <c r="H4942" i="8"/>
  <c r="K4942" i="8" s="1"/>
  <c r="I4942" i="8"/>
  <c r="H4943" i="8"/>
  <c r="K4943" i="8" s="1"/>
  <c r="I4943" i="8"/>
  <c r="H4944" i="8"/>
  <c r="K4944" i="8" s="1"/>
  <c r="I4944" i="8"/>
  <c r="H4945" i="8"/>
  <c r="K4945" i="8" s="1"/>
  <c r="I4945" i="8"/>
  <c r="H4946" i="8"/>
  <c r="K4946" i="8" s="1"/>
  <c r="I4946" i="8"/>
  <c r="H4947" i="8"/>
  <c r="K4947" i="8" s="1"/>
  <c r="I4947" i="8"/>
  <c r="H4948" i="8"/>
  <c r="K4948" i="8" s="1"/>
  <c r="I4948" i="8"/>
  <c r="H4949" i="8"/>
  <c r="K4949" i="8" s="1"/>
  <c r="I4949" i="8"/>
  <c r="H4950" i="8"/>
  <c r="K4950" i="8" s="1"/>
  <c r="I4950" i="8"/>
  <c r="H4951" i="8"/>
  <c r="K4951" i="8" s="1"/>
  <c r="I4951" i="8"/>
  <c r="H4952" i="8"/>
  <c r="K4952" i="8" s="1"/>
  <c r="I4952" i="8"/>
  <c r="H4953" i="8"/>
  <c r="K4953" i="8" s="1"/>
  <c r="I4953" i="8"/>
  <c r="H4954" i="8"/>
  <c r="K4954" i="8" s="1"/>
  <c r="I4954" i="8"/>
  <c r="H4955" i="8"/>
  <c r="K4955" i="8" s="1"/>
  <c r="I4955" i="8"/>
  <c r="H4956" i="8"/>
  <c r="K4956" i="8" s="1"/>
  <c r="I4956" i="8"/>
  <c r="H4957" i="8"/>
  <c r="K4957" i="8" s="1"/>
  <c r="I4957" i="8"/>
  <c r="H4958" i="8"/>
  <c r="K4958" i="8" s="1"/>
  <c r="I4958" i="8"/>
  <c r="H4959" i="8"/>
  <c r="K4959" i="8" s="1"/>
  <c r="I4959" i="8"/>
  <c r="H4960" i="8"/>
  <c r="K4960" i="8" s="1"/>
  <c r="I4960" i="8"/>
  <c r="H4961" i="8"/>
  <c r="K4961" i="8" s="1"/>
  <c r="I4961" i="8"/>
  <c r="H4962" i="8"/>
  <c r="K4962" i="8" s="1"/>
  <c r="I4962" i="8"/>
  <c r="H4963" i="8"/>
  <c r="K4963" i="8" s="1"/>
  <c r="I4963" i="8"/>
  <c r="H4964" i="8"/>
  <c r="K4964" i="8" s="1"/>
  <c r="I4964" i="8"/>
  <c r="H4965" i="8"/>
  <c r="K4965" i="8" s="1"/>
  <c r="I4965" i="8"/>
  <c r="H4966" i="8"/>
  <c r="K4966" i="8" s="1"/>
  <c r="I4966" i="8"/>
  <c r="H4967" i="8"/>
  <c r="K4967" i="8" s="1"/>
  <c r="I4967" i="8"/>
  <c r="H4968" i="8"/>
  <c r="K4968" i="8" s="1"/>
  <c r="I4968" i="8"/>
  <c r="H4969" i="8"/>
  <c r="K4969" i="8" s="1"/>
  <c r="I4969" i="8"/>
  <c r="H4970" i="8"/>
  <c r="K4970" i="8" s="1"/>
  <c r="I4970" i="8"/>
  <c r="H4971" i="8"/>
  <c r="K4971" i="8" s="1"/>
  <c r="I4971" i="8"/>
  <c r="H4972" i="8"/>
  <c r="K4972" i="8" s="1"/>
  <c r="I4972" i="8"/>
  <c r="H4973" i="8"/>
  <c r="K4973" i="8" s="1"/>
  <c r="I4973" i="8"/>
  <c r="H4974" i="8"/>
  <c r="K4974" i="8" s="1"/>
  <c r="I4974" i="8"/>
  <c r="H4975" i="8"/>
  <c r="K4975" i="8" s="1"/>
  <c r="I4975" i="8"/>
  <c r="H4976" i="8"/>
  <c r="K4976" i="8" s="1"/>
  <c r="I4976" i="8"/>
  <c r="H4977" i="8"/>
  <c r="K4977" i="8" s="1"/>
  <c r="I4977" i="8"/>
  <c r="H4978" i="8"/>
  <c r="K4978" i="8" s="1"/>
  <c r="I4978" i="8"/>
  <c r="H4979" i="8"/>
  <c r="K4979" i="8" s="1"/>
  <c r="I4979" i="8"/>
  <c r="H4980" i="8"/>
  <c r="K4980" i="8" s="1"/>
  <c r="I4980" i="8"/>
  <c r="H4981" i="8"/>
  <c r="K4981" i="8" s="1"/>
  <c r="I4981" i="8"/>
  <c r="H4982" i="8"/>
  <c r="K4982" i="8" s="1"/>
  <c r="I4982" i="8"/>
  <c r="H4983" i="8"/>
  <c r="K4983" i="8" s="1"/>
  <c r="I4983" i="8"/>
  <c r="H4984" i="8"/>
  <c r="K4984" i="8" s="1"/>
  <c r="I4984" i="8"/>
  <c r="H4985" i="8"/>
  <c r="K4985" i="8" s="1"/>
  <c r="I4985" i="8"/>
  <c r="H4986" i="8"/>
  <c r="K4986" i="8" s="1"/>
  <c r="I4986" i="8"/>
  <c r="H4987" i="8"/>
  <c r="K4987" i="8" s="1"/>
  <c r="I4987" i="8"/>
  <c r="H4988" i="8"/>
  <c r="K4988" i="8" s="1"/>
  <c r="I4988" i="8"/>
  <c r="H4989" i="8"/>
  <c r="K4989" i="8" s="1"/>
  <c r="I4989" i="8"/>
  <c r="H4990" i="8"/>
  <c r="K4990" i="8" s="1"/>
  <c r="I4990" i="8"/>
  <c r="H4991" i="8"/>
  <c r="K4991" i="8" s="1"/>
  <c r="I4991" i="8"/>
  <c r="H4992" i="8"/>
  <c r="K4992" i="8" s="1"/>
  <c r="I4992" i="8"/>
  <c r="H4993" i="8"/>
  <c r="K4993" i="8" s="1"/>
  <c r="I4993" i="8"/>
  <c r="H4994" i="8"/>
  <c r="K4994" i="8" s="1"/>
  <c r="I4994" i="8"/>
  <c r="H4995" i="8"/>
  <c r="K4995" i="8" s="1"/>
  <c r="I4995" i="8"/>
  <c r="H4996" i="8"/>
  <c r="K4996" i="8" s="1"/>
  <c r="I4996" i="8"/>
  <c r="H4997" i="8"/>
  <c r="K4997" i="8" s="1"/>
  <c r="I4997" i="8"/>
  <c r="H4998" i="8"/>
  <c r="K4998" i="8" s="1"/>
  <c r="I4998" i="8"/>
  <c r="H4999" i="8"/>
  <c r="K4999" i="8" s="1"/>
  <c r="I4999" i="8"/>
  <c r="H5000" i="8"/>
  <c r="K5000" i="8" s="1"/>
  <c r="I5000" i="8"/>
  <c r="H5001" i="8"/>
  <c r="K5001" i="8" s="1"/>
  <c r="I5001" i="8"/>
  <c r="H5002" i="8"/>
  <c r="K5002" i="8" s="1"/>
  <c r="I5002" i="8"/>
  <c r="H5003" i="8"/>
  <c r="K5003" i="8" s="1"/>
  <c r="I5003" i="8"/>
  <c r="H5004" i="8"/>
  <c r="K5004" i="8" s="1"/>
  <c r="I5004" i="8"/>
  <c r="H5005" i="8"/>
  <c r="K5005" i="8" s="1"/>
  <c r="I5005" i="8"/>
  <c r="H5006" i="8"/>
  <c r="K5006" i="8" s="1"/>
  <c r="I5006" i="8"/>
  <c r="H5007" i="8"/>
  <c r="K5007" i="8" s="1"/>
  <c r="I5007" i="8"/>
  <c r="H5008" i="8"/>
  <c r="K5008" i="8" s="1"/>
  <c r="I5008" i="8"/>
  <c r="H5009" i="8"/>
  <c r="K5009" i="8" s="1"/>
  <c r="I5009" i="8"/>
  <c r="H5010" i="8"/>
  <c r="K5010" i="8" s="1"/>
  <c r="I5010" i="8"/>
  <c r="H5011" i="8"/>
  <c r="K5011" i="8" s="1"/>
  <c r="I5011" i="8"/>
  <c r="H5012" i="8"/>
  <c r="K5012" i="8" s="1"/>
  <c r="I5012" i="8"/>
  <c r="H5013" i="8"/>
  <c r="K5013" i="8" s="1"/>
  <c r="I5013" i="8"/>
  <c r="H5014" i="8"/>
  <c r="K5014" i="8" s="1"/>
  <c r="I5014" i="8"/>
  <c r="H5015" i="8"/>
  <c r="K5015" i="8" s="1"/>
  <c r="I5015" i="8"/>
  <c r="H5016" i="8"/>
  <c r="K5016" i="8" s="1"/>
  <c r="I5016" i="8"/>
  <c r="H5017" i="8"/>
  <c r="K5017" i="8" s="1"/>
  <c r="I5017" i="8"/>
  <c r="H5018" i="8"/>
  <c r="K5018" i="8" s="1"/>
  <c r="I5018" i="8"/>
  <c r="H5019" i="8"/>
  <c r="K5019" i="8" s="1"/>
  <c r="I5019" i="8"/>
  <c r="H5020" i="8"/>
  <c r="K5020" i="8" s="1"/>
  <c r="I5020" i="8"/>
  <c r="H5021" i="8"/>
  <c r="K5021" i="8" s="1"/>
  <c r="I5021" i="8"/>
  <c r="H5022" i="8"/>
  <c r="K5022" i="8" s="1"/>
  <c r="I5022" i="8"/>
  <c r="H5023" i="8"/>
  <c r="K5023" i="8" s="1"/>
  <c r="I5023" i="8"/>
  <c r="H5024" i="8"/>
  <c r="K5024" i="8" s="1"/>
  <c r="I5024" i="8"/>
  <c r="H5025" i="8"/>
  <c r="K5025" i="8" s="1"/>
  <c r="I5025" i="8"/>
  <c r="H5026" i="8"/>
  <c r="K5026" i="8" s="1"/>
  <c r="I5026" i="8"/>
  <c r="H5027" i="8"/>
  <c r="K5027" i="8" s="1"/>
  <c r="I5027" i="8"/>
  <c r="H5028" i="8"/>
  <c r="K5028" i="8" s="1"/>
  <c r="I5028" i="8"/>
  <c r="H5029" i="8"/>
  <c r="K5029" i="8" s="1"/>
  <c r="I5029" i="8"/>
  <c r="H5030" i="8"/>
  <c r="K5030" i="8" s="1"/>
  <c r="I5030" i="8"/>
  <c r="H5031" i="8"/>
  <c r="K5031" i="8" s="1"/>
  <c r="I5031" i="8"/>
  <c r="H5032" i="8"/>
  <c r="K5032" i="8" s="1"/>
  <c r="I5032" i="8"/>
  <c r="H5033" i="8"/>
  <c r="K5033" i="8" s="1"/>
  <c r="I5033" i="8"/>
  <c r="H5034" i="8"/>
  <c r="K5034" i="8" s="1"/>
  <c r="I5034" i="8"/>
  <c r="H5035" i="8"/>
  <c r="K5035" i="8" s="1"/>
  <c r="I5035" i="8"/>
  <c r="H5036" i="8"/>
  <c r="K5036" i="8" s="1"/>
  <c r="I5036" i="8"/>
  <c r="H5037" i="8"/>
  <c r="K5037" i="8" s="1"/>
  <c r="I5037" i="8"/>
  <c r="H5038" i="8"/>
  <c r="K5038" i="8" s="1"/>
  <c r="I5038" i="8"/>
  <c r="H5039" i="8"/>
  <c r="K5039" i="8" s="1"/>
  <c r="I5039" i="8"/>
  <c r="H5040" i="8"/>
  <c r="K5040" i="8" s="1"/>
  <c r="I5040" i="8"/>
  <c r="H5041" i="8"/>
  <c r="K5041" i="8" s="1"/>
  <c r="I5041" i="8"/>
  <c r="H5042" i="8"/>
  <c r="K5042" i="8" s="1"/>
  <c r="I5042" i="8"/>
  <c r="H5043" i="8"/>
  <c r="K5043" i="8" s="1"/>
  <c r="I5043" i="8"/>
  <c r="H5044" i="8"/>
  <c r="K5044" i="8" s="1"/>
  <c r="I5044" i="8"/>
  <c r="H5045" i="8"/>
  <c r="K5045" i="8" s="1"/>
  <c r="I5045" i="8"/>
  <c r="H5046" i="8"/>
  <c r="K5046" i="8" s="1"/>
  <c r="I5046" i="8"/>
  <c r="H5047" i="8"/>
  <c r="K5047" i="8" s="1"/>
  <c r="I5047" i="8"/>
  <c r="H5048" i="8"/>
  <c r="K5048" i="8" s="1"/>
  <c r="I5048" i="8"/>
  <c r="H5049" i="8"/>
  <c r="K5049" i="8" s="1"/>
  <c r="I5049" i="8"/>
  <c r="H5050" i="8"/>
  <c r="K5050" i="8" s="1"/>
  <c r="I5050" i="8"/>
  <c r="H5051" i="8"/>
  <c r="K5051" i="8" s="1"/>
  <c r="I5051" i="8"/>
  <c r="H5052" i="8"/>
  <c r="K5052" i="8" s="1"/>
  <c r="I5052" i="8"/>
  <c r="H5053" i="8"/>
  <c r="K5053" i="8" s="1"/>
  <c r="I5053" i="8"/>
  <c r="H5054" i="8"/>
  <c r="K5054" i="8" s="1"/>
  <c r="I5054" i="8"/>
  <c r="H5055" i="8"/>
  <c r="K5055" i="8" s="1"/>
  <c r="I5055" i="8"/>
  <c r="H5056" i="8"/>
  <c r="K5056" i="8" s="1"/>
  <c r="I5056" i="8"/>
  <c r="H5057" i="8"/>
  <c r="K5057" i="8" s="1"/>
  <c r="I5057" i="8"/>
  <c r="H5058" i="8"/>
  <c r="K5058" i="8" s="1"/>
  <c r="I5058" i="8"/>
  <c r="H5059" i="8"/>
  <c r="K5059" i="8" s="1"/>
  <c r="I5059" i="8"/>
  <c r="H5060" i="8"/>
  <c r="K5060" i="8" s="1"/>
  <c r="I5060" i="8"/>
  <c r="H5061" i="8"/>
  <c r="K5061" i="8" s="1"/>
  <c r="I5061" i="8"/>
  <c r="H5062" i="8"/>
  <c r="K5062" i="8" s="1"/>
  <c r="I5062" i="8"/>
  <c r="H5063" i="8"/>
  <c r="K5063" i="8" s="1"/>
  <c r="I5063" i="8"/>
  <c r="H5064" i="8"/>
  <c r="K5064" i="8" s="1"/>
  <c r="I5064" i="8"/>
  <c r="H5065" i="8"/>
  <c r="K5065" i="8" s="1"/>
  <c r="I5065" i="8"/>
  <c r="H5066" i="8"/>
  <c r="K5066" i="8" s="1"/>
  <c r="I5066" i="8"/>
  <c r="H5067" i="8"/>
  <c r="K5067" i="8" s="1"/>
  <c r="I5067" i="8"/>
  <c r="H5068" i="8"/>
  <c r="K5068" i="8" s="1"/>
  <c r="I5068" i="8"/>
  <c r="H5069" i="8"/>
  <c r="K5069" i="8" s="1"/>
  <c r="I5069" i="8"/>
  <c r="H5070" i="8"/>
  <c r="K5070" i="8" s="1"/>
  <c r="I5070" i="8"/>
  <c r="H5071" i="8"/>
  <c r="K5071" i="8" s="1"/>
  <c r="I5071" i="8"/>
  <c r="H5072" i="8"/>
  <c r="K5072" i="8" s="1"/>
  <c r="I5072" i="8"/>
  <c r="H5073" i="8"/>
  <c r="K5073" i="8" s="1"/>
  <c r="I5073" i="8"/>
  <c r="H5074" i="8"/>
  <c r="K5074" i="8" s="1"/>
  <c r="I5074" i="8"/>
  <c r="H5075" i="8"/>
  <c r="K5075" i="8" s="1"/>
  <c r="I5075" i="8"/>
  <c r="H5076" i="8"/>
  <c r="K5076" i="8" s="1"/>
  <c r="I5076" i="8"/>
  <c r="H5077" i="8"/>
  <c r="K5077" i="8" s="1"/>
  <c r="I5077" i="8"/>
  <c r="H5078" i="8"/>
  <c r="K5078" i="8" s="1"/>
  <c r="I5078" i="8"/>
  <c r="H5079" i="8"/>
  <c r="K5079" i="8" s="1"/>
  <c r="I5079" i="8"/>
  <c r="H5080" i="8"/>
  <c r="K5080" i="8" s="1"/>
  <c r="I5080" i="8"/>
  <c r="H5081" i="8"/>
  <c r="K5081" i="8" s="1"/>
  <c r="I5081" i="8"/>
  <c r="H5082" i="8"/>
  <c r="K5082" i="8" s="1"/>
  <c r="I5082" i="8"/>
  <c r="H5083" i="8"/>
  <c r="K5083" i="8" s="1"/>
  <c r="I5083" i="8"/>
  <c r="H5084" i="8"/>
  <c r="K5084" i="8" s="1"/>
  <c r="I5084" i="8"/>
  <c r="H5085" i="8"/>
  <c r="K5085" i="8" s="1"/>
  <c r="I5085" i="8"/>
  <c r="H5086" i="8"/>
  <c r="K5086" i="8" s="1"/>
  <c r="I5086" i="8"/>
  <c r="H5087" i="8"/>
  <c r="K5087" i="8" s="1"/>
  <c r="I5087" i="8"/>
  <c r="H5088" i="8"/>
  <c r="K5088" i="8" s="1"/>
  <c r="I5088" i="8"/>
  <c r="H5089" i="8"/>
  <c r="K5089" i="8" s="1"/>
  <c r="I5089" i="8"/>
  <c r="H5090" i="8"/>
  <c r="K5090" i="8" s="1"/>
  <c r="I5090" i="8"/>
  <c r="H5091" i="8"/>
  <c r="K5091" i="8" s="1"/>
  <c r="I5091" i="8"/>
  <c r="H5092" i="8"/>
  <c r="K5092" i="8" s="1"/>
  <c r="I5092" i="8"/>
  <c r="H5093" i="8"/>
  <c r="K5093" i="8" s="1"/>
  <c r="I5093" i="8"/>
  <c r="H5094" i="8"/>
  <c r="K5094" i="8" s="1"/>
  <c r="I5094" i="8"/>
  <c r="H5095" i="8"/>
  <c r="K5095" i="8" s="1"/>
  <c r="I5095" i="8"/>
  <c r="H5096" i="8"/>
  <c r="K5096" i="8" s="1"/>
  <c r="I5096" i="8"/>
  <c r="H5097" i="8"/>
  <c r="K5097" i="8" s="1"/>
  <c r="I5097" i="8"/>
  <c r="H5098" i="8"/>
  <c r="K5098" i="8" s="1"/>
  <c r="I5098" i="8"/>
  <c r="H5099" i="8"/>
  <c r="K5099" i="8" s="1"/>
  <c r="I5099" i="8"/>
  <c r="H5100" i="8"/>
  <c r="K5100" i="8" s="1"/>
  <c r="I5100" i="8"/>
  <c r="H5101" i="8"/>
  <c r="K5101" i="8" s="1"/>
  <c r="I5101" i="8"/>
  <c r="H5102" i="8"/>
  <c r="K5102" i="8" s="1"/>
  <c r="I5102" i="8"/>
  <c r="H5103" i="8"/>
  <c r="K5103" i="8" s="1"/>
  <c r="I5103" i="8"/>
  <c r="H5104" i="8"/>
  <c r="K5104" i="8" s="1"/>
  <c r="I5104" i="8"/>
  <c r="H5105" i="8"/>
  <c r="K5105" i="8" s="1"/>
  <c r="I5105" i="8"/>
  <c r="H5106" i="8"/>
  <c r="K5106" i="8" s="1"/>
  <c r="I5106" i="8"/>
  <c r="H5107" i="8"/>
  <c r="K5107" i="8" s="1"/>
  <c r="I5107" i="8"/>
  <c r="H5108" i="8"/>
  <c r="K5108" i="8" s="1"/>
  <c r="I5108" i="8"/>
  <c r="H5109" i="8"/>
  <c r="K5109" i="8" s="1"/>
  <c r="I5109" i="8"/>
  <c r="H5110" i="8"/>
  <c r="K5110" i="8" s="1"/>
  <c r="I5110" i="8"/>
  <c r="H5111" i="8"/>
  <c r="K5111" i="8" s="1"/>
  <c r="I5111" i="8"/>
  <c r="H5112" i="8"/>
  <c r="K5112" i="8" s="1"/>
  <c r="I5112" i="8"/>
  <c r="H5113" i="8"/>
  <c r="K5113" i="8" s="1"/>
  <c r="I5113" i="8"/>
  <c r="H5114" i="8"/>
  <c r="K5114" i="8" s="1"/>
  <c r="I5114" i="8"/>
  <c r="H5115" i="8"/>
  <c r="K5115" i="8" s="1"/>
  <c r="I5115" i="8"/>
  <c r="H5116" i="8"/>
  <c r="K5116" i="8" s="1"/>
  <c r="I5116" i="8"/>
  <c r="H5117" i="8"/>
  <c r="K5117" i="8" s="1"/>
  <c r="I5117" i="8"/>
  <c r="H5118" i="8"/>
  <c r="K5118" i="8" s="1"/>
  <c r="I5118" i="8"/>
  <c r="H5119" i="8"/>
  <c r="K5119" i="8" s="1"/>
  <c r="I5119" i="8"/>
  <c r="H5120" i="8"/>
  <c r="K5120" i="8" s="1"/>
  <c r="I5120" i="8"/>
  <c r="H5121" i="8"/>
  <c r="K5121" i="8" s="1"/>
  <c r="I5121" i="8"/>
  <c r="H5122" i="8"/>
  <c r="K5122" i="8" s="1"/>
  <c r="I5122" i="8"/>
  <c r="H5123" i="8"/>
  <c r="K5123" i="8" s="1"/>
  <c r="I5123" i="8"/>
  <c r="H5124" i="8"/>
  <c r="K5124" i="8" s="1"/>
  <c r="I5124" i="8"/>
  <c r="H5125" i="8"/>
  <c r="K5125" i="8" s="1"/>
  <c r="I5125" i="8"/>
  <c r="H5126" i="8"/>
  <c r="K5126" i="8" s="1"/>
  <c r="I5126" i="8"/>
  <c r="H5127" i="8"/>
  <c r="K5127" i="8" s="1"/>
  <c r="I5127" i="8"/>
  <c r="H5128" i="8"/>
  <c r="K5128" i="8" s="1"/>
  <c r="I5128" i="8"/>
  <c r="H5129" i="8"/>
  <c r="K5129" i="8" s="1"/>
  <c r="I5129" i="8"/>
  <c r="H5130" i="8"/>
  <c r="K5130" i="8" s="1"/>
  <c r="I5130" i="8"/>
  <c r="H5131" i="8"/>
  <c r="K5131" i="8" s="1"/>
  <c r="I5131" i="8"/>
  <c r="H5132" i="8"/>
  <c r="K5132" i="8" s="1"/>
  <c r="I5132" i="8"/>
  <c r="H5133" i="8"/>
  <c r="K5133" i="8" s="1"/>
  <c r="I5133" i="8"/>
  <c r="H5134" i="8"/>
  <c r="K5134" i="8" s="1"/>
  <c r="I5134" i="8"/>
  <c r="H5135" i="8"/>
  <c r="K5135" i="8" s="1"/>
  <c r="I5135" i="8"/>
  <c r="H5136" i="8"/>
  <c r="K5136" i="8" s="1"/>
  <c r="I5136" i="8"/>
  <c r="H5137" i="8"/>
  <c r="K5137" i="8" s="1"/>
  <c r="I5137" i="8"/>
  <c r="H5138" i="8"/>
  <c r="K5138" i="8" s="1"/>
  <c r="I5138" i="8"/>
  <c r="H5139" i="8"/>
  <c r="K5139" i="8" s="1"/>
  <c r="I5139" i="8"/>
  <c r="H5140" i="8"/>
  <c r="K5140" i="8" s="1"/>
  <c r="I5140" i="8"/>
  <c r="H5141" i="8"/>
  <c r="K5141" i="8" s="1"/>
  <c r="I5141" i="8"/>
  <c r="H5142" i="8"/>
  <c r="K5142" i="8" s="1"/>
  <c r="I5142" i="8"/>
  <c r="H5143" i="8"/>
  <c r="K5143" i="8" s="1"/>
  <c r="I5143" i="8"/>
  <c r="H5144" i="8"/>
  <c r="K5144" i="8" s="1"/>
  <c r="I5144" i="8"/>
  <c r="H5145" i="8"/>
  <c r="K5145" i="8" s="1"/>
  <c r="I5145" i="8"/>
  <c r="H5146" i="8"/>
  <c r="K5146" i="8" s="1"/>
  <c r="I5146" i="8"/>
  <c r="H5147" i="8"/>
  <c r="K5147" i="8" s="1"/>
  <c r="I5147" i="8"/>
  <c r="H5148" i="8"/>
  <c r="K5148" i="8" s="1"/>
  <c r="I5148" i="8"/>
  <c r="H5149" i="8"/>
  <c r="K5149" i="8" s="1"/>
  <c r="I5149" i="8"/>
  <c r="H5150" i="8"/>
  <c r="K5150" i="8" s="1"/>
  <c r="I5150" i="8"/>
  <c r="H5151" i="8"/>
  <c r="K5151" i="8" s="1"/>
  <c r="I5151" i="8"/>
  <c r="H5152" i="8"/>
  <c r="K5152" i="8" s="1"/>
  <c r="I5152" i="8"/>
  <c r="H5153" i="8"/>
  <c r="K5153" i="8" s="1"/>
  <c r="I5153" i="8"/>
  <c r="H5154" i="8"/>
  <c r="K5154" i="8" s="1"/>
  <c r="I5154" i="8"/>
  <c r="H5155" i="8"/>
  <c r="K5155" i="8" s="1"/>
  <c r="I5155" i="8"/>
  <c r="H5156" i="8"/>
  <c r="K5156" i="8" s="1"/>
  <c r="I5156" i="8"/>
  <c r="H5157" i="8"/>
  <c r="K5157" i="8" s="1"/>
  <c r="I5157" i="8"/>
  <c r="H5158" i="8"/>
  <c r="K5158" i="8" s="1"/>
  <c r="I5158" i="8"/>
  <c r="H5159" i="8"/>
  <c r="K5159" i="8" s="1"/>
  <c r="I5159" i="8"/>
  <c r="H5160" i="8"/>
  <c r="K5160" i="8" s="1"/>
  <c r="I5160" i="8"/>
  <c r="H5161" i="8"/>
  <c r="K5161" i="8" s="1"/>
  <c r="I5161" i="8"/>
  <c r="H5162" i="8"/>
  <c r="K5162" i="8" s="1"/>
  <c r="I5162" i="8"/>
  <c r="H5163" i="8"/>
  <c r="K5163" i="8" s="1"/>
  <c r="I5163" i="8"/>
  <c r="H5164" i="8"/>
  <c r="K5164" i="8" s="1"/>
  <c r="I5164" i="8"/>
  <c r="H5165" i="8"/>
  <c r="K5165" i="8" s="1"/>
  <c r="I5165" i="8"/>
  <c r="H5166" i="8"/>
  <c r="K5166" i="8" s="1"/>
  <c r="I5166" i="8"/>
  <c r="H5167" i="8"/>
  <c r="K5167" i="8" s="1"/>
  <c r="I5167" i="8"/>
  <c r="H5168" i="8"/>
  <c r="K5168" i="8" s="1"/>
  <c r="I5168" i="8"/>
  <c r="H5169" i="8"/>
  <c r="K5169" i="8" s="1"/>
  <c r="I5169" i="8"/>
  <c r="H5170" i="8"/>
  <c r="K5170" i="8" s="1"/>
  <c r="I5170" i="8"/>
  <c r="H5171" i="8"/>
  <c r="K5171" i="8" s="1"/>
  <c r="I5171" i="8"/>
  <c r="H5172" i="8"/>
  <c r="K5172" i="8" s="1"/>
  <c r="I5172" i="8"/>
  <c r="H5173" i="8"/>
  <c r="K5173" i="8" s="1"/>
  <c r="I5173" i="8"/>
  <c r="H5174" i="8"/>
  <c r="K5174" i="8" s="1"/>
  <c r="I5174" i="8"/>
  <c r="H5175" i="8"/>
  <c r="K5175" i="8" s="1"/>
  <c r="I5175" i="8"/>
  <c r="H5176" i="8"/>
  <c r="K5176" i="8" s="1"/>
  <c r="I5176" i="8"/>
  <c r="H5177" i="8"/>
  <c r="K5177" i="8" s="1"/>
  <c r="I5177" i="8"/>
  <c r="H5178" i="8"/>
  <c r="K5178" i="8" s="1"/>
  <c r="I5178" i="8"/>
  <c r="H5179" i="8"/>
  <c r="K5179" i="8" s="1"/>
  <c r="I5179" i="8"/>
  <c r="H5180" i="8"/>
  <c r="K5180" i="8" s="1"/>
  <c r="I5180" i="8"/>
  <c r="H5181" i="8"/>
  <c r="K5181" i="8" s="1"/>
  <c r="I5181" i="8"/>
  <c r="H5182" i="8"/>
  <c r="K5182" i="8" s="1"/>
  <c r="I5182" i="8"/>
  <c r="H5183" i="8"/>
  <c r="K5183" i="8" s="1"/>
  <c r="I5183" i="8"/>
  <c r="H5184" i="8"/>
  <c r="K5184" i="8" s="1"/>
  <c r="I5184" i="8"/>
  <c r="H5185" i="8"/>
  <c r="K5185" i="8" s="1"/>
  <c r="I5185" i="8"/>
  <c r="H5186" i="8"/>
  <c r="K5186" i="8" s="1"/>
  <c r="I5186" i="8"/>
  <c r="H5187" i="8"/>
  <c r="K5187" i="8" s="1"/>
  <c r="I5187" i="8"/>
  <c r="H5188" i="8"/>
  <c r="K5188" i="8" s="1"/>
  <c r="I5188" i="8"/>
  <c r="H5189" i="8"/>
  <c r="K5189" i="8" s="1"/>
  <c r="I5189" i="8"/>
  <c r="H5190" i="8"/>
  <c r="K5190" i="8" s="1"/>
  <c r="I5190" i="8"/>
  <c r="H5191" i="8"/>
  <c r="K5191" i="8" s="1"/>
  <c r="I5191" i="8"/>
  <c r="H5192" i="8"/>
  <c r="K5192" i="8" s="1"/>
  <c r="I5192" i="8"/>
  <c r="H5193" i="8"/>
  <c r="K5193" i="8" s="1"/>
  <c r="I5193" i="8"/>
  <c r="H5194" i="8"/>
  <c r="K5194" i="8" s="1"/>
  <c r="I5194" i="8"/>
  <c r="H5195" i="8"/>
  <c r="K5195" i="8" s="1"/>
  <c r="I5195" i="8"/>
  <c r="H5196" i="8"/>
  <c r="K5196" i="8" s="1"/>
  <c r="I5196" i="8"/>
  <c r="H5197" i="8"/>
  <c r="K5197" i="8" s="1"/>
  <c r="I5197" i="8"/>
  <c r="H5198" i="8"/>
  <c r="K5198" i="8" s="1"/>
  <c r="I5198" i="8"/>
  <c r="H5199" i="8"/>
  <c r="K5199" i="8" s="1"/>
  <c r="I5199" i="8"/>
  <c r="H5200" i="8"/>
  <c r="K5200" i="8" s="1"/>
  <c r="I5200" i="8"/>
  <c r="H5201" i="8"/>
  <c r="K5201" i="8" s="1"/>
  <c r="I5201" i="8"/>
  <c r="H5202" i="8"/>
  <c r="K5202" i="8" s="1"/>
  <c r="I5202" i="8"/>
  <c r="H5203" i="8"/>
  <c r="K5203" i="8" s="1"/>
  <c r="I5203" i="8"/>
  <c r="H5204" i="8"/>
  <c r="K5204" i="8" s="1"/>
  <c r="I5204" i="8"/>
  <c r="H5205" i="8"/>
  <c r="K5205" i="8" s="1"/>
  <c r="I5205" i="8"/>
  <c r="H5206" i="8"/>
  <c r="K5206" i="8" s="1"/>
  <c r="I5206" i="8"/>
  <c r="H5207" i="8"/>
  <c r="K5207" i="8" s="1"/>
  <c r="I5207" i="8"/>
  <c r="H5208" i="8"/>
  <c r="K5208" i="8" s="1"/>
  <c r="I5208" i="8"/>
  <c r="H5209" i="8"/>
  <c r="K5209" i="8" s="1"/>
  <c r="I5209" i="8"/>
  <c r="H5210" i="8"/>
  <c r="K5210" i="8" s="1"/>
  <c r="I5210" i="8"/>
  <c r="H5211" i="8"/>
  <c r="K5211" i="8" s="1"/>
  <c r="I5211" i="8"/>
  <c r="H5212" i="8"/>
  <c r="K5212" i="8" s="1"/>
  <c r="I5212" i="8"/>
  <c r="H5213" i="8"/>
  <c r="K5213" i="8" s="1"/>
  <c r="I5213" i="8"/>
  <c r="H5214" i="8"/>
  <c r="K5214" i="8" s="1"/>
  <c r="I5214" i="8"/>
  <c r="H5215" i="8"/>
  <c r="K5215" i="8" s="1"/>
  <c r="I5215" i="8"/>
  <c r="H5216" i="8"/>
  <c r="K5216" i="8" s="1"/>
  <c r="I5216" i="8"/>
  <c r="H5217" i="8"/>
  <c r="K5217" i="8" s="1"/>
  <c r="I5217" i="8"/>
  <c r="H5218" i="8"/>
  <c r="K5218" i="8" s="1"/>
  <c r="I5218" i="8"/>
  <c r="H5219" i="8"/>
  <c r="K5219" i="8" s="1"/>
  <c r="I5219" i="8"/>
  <c r="H5220" i="8"/>
  <c r="K5220" i="8" s="1"/>
  <c r="I5220" i="8"/>
  <c r="H5221" i="8"/>
  <c r="K5221" i="8" s="1"/>
  <c r="I5221" i="8"/>
  <c r="H5222" i="8"/>
  <c r="K5222" i="8" s="1"/>
  <c r="I5222" i="8"/>
  <c r="H5223" i="8"/>
  <c r="K5223" i="8" s="1"/>
  <c r="I5223" i="8"/>
  <c r="H5224" i="8"/>
  <c r="K5224" i="8" s="1"/>
  <c r="I5224" i="8"/>
  <c r="H5225" i="8"/>
  <c r="K5225" i="8" s="1"/>
  <c r="I5225" i="8"/>
  <c r="H5226" i="8"/>
  <c r="K5226" i="8" s="1"/>
  <c r="I5226" i="8"/>
  <c r="H5227" i="8"/>
  <c r="K5227" i="8" s="1"/>
  <c r="I5227" i="8"/>
  <c r="H5228" i="8"/>
  <c r="K5228" i="8" s="1"/>
  <c r="I5228" i="8"/>
  <c r="H5229" i="8"/>
  <c r="K5229" i="8" s="1"/>
  <c r="I5229" i="8"/>
  <c r="H5230" i="8"/>
  <c r="K5230" i="8" s="1"/>
  <c r="I5230" i="8"/>
  <c r="H5231" i="8"/>
  <c r="K5231" i="8" s="1"/>
  <c r="I5231" i="8"/>
  <c r="H5232" i="8"/>
  <c r="K5232" i="8" s="1"/>
  <c r="I5232" i="8"/>
  <c r="H5233" i="8"/>
  <c r="K5233" i="8" s="1"/>
  <c r="I5233" i="8"/>
  <c r="H5234" i="8"/>
  <c r="K5234" i="8" s="1"/>
  <c r="I5234" i="8"/>
  <c r="H5235" i="8"/>
  <c r="K5235" i="8" s="1"/>
  <c r="I5235" i="8"/>
  <c r="H5236" i="8"/>
  <c r="K5236" i="8" s="1"/>
  <c r="I5236" i="8"/>
  <c r="H5237" i="8"/>
  <c r="K5237" i="8" s="1"/>
  <c r="I5237" i="8"/>
  <c r="H5238" i="8"/>
  <c r="K5238" i="8" s="1"/>
  <c r="I5238" i="8"/>
  <c r="H5239" i="8"/>
  <c r="K5239" i="8" s="1"/>
  <c r="I5239" i="8"/>
  <c r="H5240" i="8"/>
  <c r="K5240" i="8" s="1"/>
  <c r="I5240" i="8"/>
  <c r="H5241" i="8"/>
  <c r="K5241" i="8" s="1"/>
  <c r="I5241" i="8"/>
  <c r="H5242" i="8"/>
  <c r="K5242" i="8" s="1"/>
  <c r="I5242" i="8"/>
  <c r="H5243" i="8"/>
  <c r="K5243" i="8" s="1"/>
  <c r="I5243" i="8"/>
  <c r="H5244" i="8"/>
  <c r="K5244" i="8" s="1"/>
  <c r="I5244" i="8"/>
  <c r="H5245" i="8"/>
  <c r="K5245" i="8" s="1"/>
  <c r="I5245" i="8"/>
  <c r="H5246" i="8"/>
  <c r="K5246" i="8" s="1"/>
  <c r="I5246" i="8"/>
  <c r="H5247" i="8"/>
  <c r="K5247" i="8" s="1"/>
  <c r="I5247" i="8"/>
  <c r="H5248" i="8"/>
  <c r="K5248" i="8" s="1"/>
  <c r="I5248" i="8"/>
  <c r="H5249" i="8"/>
  <c r="K5249" i="8" s="1"/>
  <c r="I5249" i="8"/>
  <c r="H5250" i="8"/>
  <c r="K5250" i="8" s="1"/>
  <c r="I5250" i="8"/>
  <c r="H5251" i="8"/>
  <c r="K5251" i="8" s="1"/>
  <c r="I5251" i="8"/>
  <c r="H5252" i="8"/>
  <c r="K5252" i="8" s="1"/>
  <c r="I5252" i="8"/>
  <c r="H5253" i="8"/>
  <c r="K5253" i="8" s="1"/>
  <c r="I5253" i="8"/>
  <c r="H5254" i="8"/>
  <c r="K5254" i="8" s="1"/>
  <c r="I5254" i="8"/>
  <c r="H5255" i="8"/>
  <c r="K5255" i="8" s="1"/>
  <c r="I5255" i="8"/>
  <c r="H5256" i="8"/>
  <c r="K5256" i="8" s="1"/>
  <c r="I5256" i="8"/>
  <c r="H5257" i="8"/>
  <c r="K5257" i="8" s="1"/>
  <c r="I5257" i="8"/>
  <c r="H5258" i="8"/>
  <c r="K5258" i="8" s="1"/>
  <c r="I5258" i="8"/>
  <c r="H5259" i="8"/>
  <c r="K5259" i="8" s="1"/>
  <c r="I5259" i="8"/>
  <c r="H5260" i="8"/>
  <c r="K5260" i="8" s="1"/>
  <c r="I5260" i="8"/>
  <c r="H5261" i="8"/>
  <c r="K5261" i="8" s="1"/>
  <c r="I5261" i="8"/>
  <c r="H5262" i="8"/>
  <c r="K5262" i="8" s="1"/>
  <c r="I5262" i="8"/>
  <c r="H5263" i="8"/>
  <c r="K5263" i="8" s="1"/>
  <c r="I5263" i="8"/>
  <c r="H5264" i="8"/>
  <c r="K5264" i="8" s="1"/>
  <c r="I5264" i="8"/>
  <c r="H5265" i="8"/>
  <c r="K5265" i="8" s="1"/>
  <c r="I5265" i="8"/>
  <c r="H5266" i="8"/>
  <c r="K5266" i="8" s="1"/>
  <c r="I5266" i="8"/>
  <c r="H5267" i="8"/>
  <c r="K5267" i="8" s="1"/>
  <c r="I5267" i="8"/>
  <c r="H5268" i="8"/>
  <c r="K5268" i="8" s="1"/>
  <c r="I5268" i="8"/>
  <c r="H5269" i="8"/>
  <c r="K5269" i="8" s="1"/>
  <c r="I5269" i="8"/>
  <c r="H5270" i="8"/>
  <c r="K5270" i="8" s="1"/>
  <c r="I5270" i="8"/>
  <c r="H5271" i="8"/>
  <c r="K5271" i="8" s="1"/>
  <c r="I5271" i="8"/>
  <c r="H5272" i="8"/>
  <c r="K5272" i="8" s="1"/>
  <c r="I5272" i="8"/>
  <c r="H5273" i="8"/>
  <c r="K5273" i="8" s="1"/>
  <c r="I5273" i="8"/>
  <c r="H5274" i="8"/>
  <c r="K5274" i="8" s="1"/>
  <c r="I5274" i="8"/>
  <c r="H5275" i="8"/>
  <c r="K5275" i="8" s="1"/>
  <c r="I5275" i="8"/>
  <c r="H5276" i="8"/>
  <c r="K5276" i="8" s="1"/>
  <c r="I5276" i="8"/>
  <c r="H5277" i="8"/>
  <c r="K5277" i="8" s="1"/>
  <c r="I5277" i="8"/>
  <c r="H5278" i="8"/>
  <c r="K5278" i="8" s="1"/>
  <c r="I5278" i="8"/>
  <c r="H5279" i="8"/>
  <c r="K5279" i="8" s="1"/>
  <c r="I5279" i="8"/>
  <c r="H5280" i="8"/>
  <c r="K5280" i="8" s="1"/>
  <c r="I5280" i="8"/>
  <c r="H5281" i="8"/>
  <c r="K5281" i="8" s="1"/>
  <c r="I5281" i="8"/>
  <c r="H5282" i="8"/>
  <c r="K5282" i="8" s="1"/>
  <c r="I5282" i="8"/>
  <c r="H5283" i="8"/>
  <c r="K5283" i="8" s="1"/>
  <c r="I5283" i="8"/>
  <c r="H5284" i="8"/>
  <c r="K5284" i="8" s="1"/>
  <c r="I5284" i="8"/>
  <c r="H5285" i="8"/>
  <c r="K5285" i="8" s="1"/>
  <c r="I5285" i="8"/>
  <c r="H5286" i="8"/>
  <c r="K5286" i="8" s="1"/>
  <c r="I5286" i="8"/>
  <c r="H5287" i="8"/>
  <c r="K5287" i="8" s="1"/>
  <c r="I5287" i="8"/>
  <c r="H5288" i="8"/>
  <c r="K5288" i="8" s="1"/>
  <c r="I5288" i="8"/>
  <c r="H5289" i="8"/>
  <c r="K5289" i="8" s="1"/>
  <c r="I5289" i="8"/>
  <c r="H5290" i="8"/>
  <c r="K5290" i="8" s="1"/>
  <c r="I5290" i="8"/>
  <c r="H5291" i="8"/>
  <c r="K5291" i="8" s="1"/>
  <c r="I5291" i="8"/>
  <c r="H5292" i="8"/>
  <c r="K5292" i="8" s="1"/>
  <c r="I5292" i="8"/>
  <c r="H5293" i="8"/>
  <c r="K5293" i="8" s="1"/>
  <c r="I5293" i="8"/>
  <c r="H5294" i="8"/>
  <c r="K5294" i="8" s="1"/>
  <c r="I5294" i="8"/>
  <c r="H5295" i="8"/>
  <c r="K5295" i="8" s="1"/>
  <c r="I5295" i="8"/>
  <c r="H5296" i="8"/>
  <c r="K5296" i="8" s="1"/>
  <c r="I5296" i="8"/>
  <c r="H5297" i="8"/>
  <c r="K5297" i="8" s="1"/>
  <c r="I5297" i="8"/>
  <c r="H5298" i="8"/>
  <c r="K5298" i="8" s="1"/>
  <c r="I5298" i="8"/>
  <c r="H5299" i="8"/>
  <c r="K5299" i="8" s="1"/>
  <c r="I5299" i="8"/>
  <c r="H5300" i="8"/>
  <c r="K5300" i="8" s="1"/>
  <c r="I5300" i="8"/>
  <c r="H5301" i="8"/>
  <c r="K5301" i="8" s="1"/>
  <c r="I5301" i="8"/>
  <c r="H5302" i="8"/>
  <c r="K5302" i="8" s="1"/>
  <c r="I5302" i="8"/>
  <c r="H5303" i="8"/>
  <c r="K5303" i="8" s="1"/>
  <c r="I5303" i="8"/>
  <c r="H5304" i="8"/>
  <c r="K5304" i="8" s="1"/>
  <c r="I5304" i="8"/>
  <c r="H5305" i="8"/>
  <c r="K5305" i="8" s="1"/>
  <c r="I5305" i="8"/>
  <c r="H5306" i="8"/>
  <c r="K5306" i="8" s="1"/>
  <c r="I5306" i="8"/>
  <c r="H5307" i="8"/>
  <c r="K5307" i="8" s="1"/>
  <c r="I5307" i="8"/>
  <c r="H5308" i="8"/>
  <c r="K5308" i="8" s="1"/>
  <c r="I5308" i="8"/>
  <c r="H5309" i="8"/>
  <c r="K5309" i="8" s="1"/>
  <c r="I5309" i="8"/>
  <c r="H5310" i="8"/>
  <c r="K5310" i="8" s="1"/>
  <c r="I5310" i="8"/>
  <c r="H5311" i="8"/>
  <c r="K5311" i="8" s="1"/>
  <c r="I5311" i="8"/>
  <c r="H5312" i="8"/>
  <c r="K5312" i="8" s="1"/>
  <c r="I5312" i="8"/>
  <c r="H5313" i="8"/>
  <c r="K5313" i="8" s="1"/>
  <c r="I5313" i="8"/>
  <c r="H5314" i="8"/>
  <c r="K5314" i="8" s="1"/>
  <c r="I5314" i="8"/>
  <c r="H5315" i="8"/>
  <c r="K5315" i="8" s="1"/>
  <c r="I5315" i="8"/>
  <c r="H5316" i="8"/>
  <c r="K5316" i="8" s="1"/>
  <c r="I5316" i="8"/>
  <c r="H5317" i="8"/>
  <c r="K5317" i="8" s="1"/>
  <c r="I5317" i="8"/>
  <c r="H5318" i="8"/>
  <c r="K5318" i="8" s="1"/>
  <c r="I5318" i="8"/>
  <c r="H5319" i="8"/>
  <c r="K5319" i="8" s="1"/>
  <c r="I5319" i="8"/>
  <c r="H5320" i="8"/>
  <c r="K5320" i="8" s="1"/>
  <c r="I5320" i="8"/>
  <c r="H5321" i="8"/>
  <c r="K5321" i="8" s="1"/>
  <c r="I5321" i="8"/>
  <c r="H5322" i="8"/>
  <c r="K5322" i="8" s="1"/>
  <c r="I5322" i="8"/>
  <c r="H5323" i="8"/>
  <c r="K5323" i="8" s="1"/>
  <c r="I5323" i="8"/>
  <c r="H5324" i="8"/>
  <c r="K5324" i="8" s="1"/>
  <c r="I5324" i="8"/>
  <c r="H5325" i="8"/>
  <c r="K5325" i="8" s="1"/>
  <c r="I5325" i="8"/>
  <c r="H5326" i="8"/>
  <c r="K5326" i="8" s="1"/>
  <c r="I5326" i="8"/>
  <c r="H5327" i="8"/>
  <c r="K5327" i="8" s="1"/>
  <c r="I5327" i="8"/>
  <c r="H5328" i="8"/>
  <c r="K5328" i="8" s="1"/>
  <c r="I5328" i="8"/>
  <c r="H5329" i="8"/>
  <c r="K5329" i="8" s="1"/>
  <c r="I5329" i="8"/>
  <c r="H5330" i="8"/>
  <c r="K5330" i="8" s="1"/>
  <c r="I5330" i="8"/>
  <c r="H5331" i="8"/>
  <c r="K5331" i="8" s="1"/>
  <c r="I5331" i="8"/>
  <c r="H5332" i="8"/>
  <c r="K5332" i="8" s="1"/>
  <c r="I5332" i="8"/>
  <c r="H5333" i="8"/>
  <c r="K5333" i="8" s="1"/>
  <c r="I5333" i="8"/>
  <c r="H5334" i="8"/>
  <c r="K5334" i="8" s="1"/>
  <c r="I5334" i="8"/>
  <c r="H5335" i="8"/>
  <c r="K5335" i="8" s="1"/>
  <c r="I5335" i="8"/>
  <c r="H5336" i="8"/>
  <c r="K5336" i="8" s="1"/>
  <c r="I5336" i="8"/>
  <c r="H5337" i="8"/>
  <c r="K5337" i="8" s="1"/>
  <c r="I5337" i="8"/>
  <c r="H5338" i="8"/>
  <c r="K5338" i="8" s="1"/>
  <c r="I5338" i="8"/>
  <c r="H5339" i="8"/>
  <c r="K5339" i="8" s="1"/>
  <c r="I5339" i="8"/>
  <c r="H5340" i="8"/>
  <c r="K5340" i="8" s="1"/>
  <c r="I5340" i="8"/>
  <c r="H5341" i="8"/>
  <c r="K5341" i="8" s="1"/>
  <c r="I5341" i="8"/>
  <c r="H5342" i="8"/>
  <c r="K5342" i="8" s="1"/>
  <c r="I5342" i="8"/>
  <c r="H5343" i="8"/>
  <c r="K5343" i="8" s="1"/>
  <c r="I5343" i="8"/>
  <c r="H5344" i="8"/>
  <c r="K5344" i="8" s="1"/>
  <c r="I5344" i="8"/>
  <c r="H5345" i="8"/>
  <c r="K5345" i="8" s="1"/>
  <c r="I5345" i="8"/>
  <c r="H5346" i="8"/>
  <c r="K5346" i="8" s="1"/>
  <c r="I5346" i="8"/>
  <c r="H5347" i="8"/>
  <c r="K5347" i="8" s="1"/>
  <c r="I5347" i="8"/>
  <c r="H5348" i="8"/>
  <c r="K5348" i="8" s="1"/>
  <c r="I5348" i="8"/>
  <c r="H5349" i="8"/>
  <c r="K5349" i="8" s="1"/>
  <c r="I5349" i="8"/>
  <c r="H5350" i="8"/>
  <c r="K5350" i="8" s="1"/>
  <c r="I5350" i="8"/>
  <c r="H5351" i="8"/>
  <c r="K5351" i="8" s="1"/>
  <c r="I5351" i="8"/>
  <c r="H5352" i="8"/>
  <c r="K5352" i="8" s="1"/>
  <c r="I5352" i="8"/>
  <c r="H5353" i="8"/>
  <c r="K5353" i="8" s="1"/>
  <c r="I5353" i="8"/>
  <c r="H5354" i="8"/>
  <c r="K5354" i="8" s="1"/>
  <c r="I5354" i="8"/>
  <c r="H5355" i="8"/>
  <c r="K5355" i="8" s="1"/>
  <c r="I5355" i="8"/>
  <c r="H5356" i="8"/>
  <c r="K5356" i="8" s="1"/>
  <c r="I5356" i="8"/>
  <c r="H5357" i="8"/>
  <c r="K5357" i="8" s="1"/>
  <c r="I5357" i="8"/>
  <c r="H5358" i="8"/>
  <c r="K5358" i="8" s="1"/>
  <c r="I5358" i="8"/>
  <c r="H5359" i="8"/>
  <c r="K5359" i="8" s="1"/>
  <c r="I5359" i="8"/>
  <c r="H5360" i="8"/>
  <c r="K5360" i="8" s="1"/>
  <c r="I5360" i="8"/>
  <c r="H5361" i="8"/>
  <c r="K5361" i="8" s="1"/>
  <c r="I5361" i="8"/>
  <c r="H5362" i="8"/>
  <c r="K5362" i="8" s="1"/>
  <c r="I5362" i="8"/>
  <c r="H5363" i="8"/>
  <c r="K5363" i="8" s="1"/>
  <c r="I5363" i="8"/>
  <c r="H5364" i="8"/>
  <c r="K5364" i="8" s="1"/>
  <c r="I5364" i="8"/>
  <c r="H5365" i="8"/>
  <c r="K5365" i="8" s="1"/>
  <c r="I5365" i="8"/>
  <c r="H5366" i="8"/>
  <c r="K5366" i="8" s="1"/>
  <c r="I5366" i="8"/>
  <c r="H5367" i="8"/>
  <c r="K5367" i="8" s="1"/>
  <c r="I5367" i="8"/>
  <c r="H5368" i="8"/>
  <c r="K5368" i="8" s="1"/>
  <c r="I5368" i="8"/>
  <c r="H5369" i="8"/>
  <c r="K5369" i="8" s="1"/>
  <c r="I5369" i="8"/>
  <c r="H5370" i="8"/>
  <c r="K5370" i="8" s="1"/>
  <c r="I5370" i="8"/>
  <c r="H5371" i="8"/>
  <c r="K5371" i="8" s="1"/>
  <c r="I5371" i="8"/>
  <c r="H5372" i="8"/>
  <c r="K5372" i="8" s="1"/>
  <c r="I5372" i="8"/>
  <c r="H5373" i="8"/>
  <c r="K5373" i="8" s="1"/>
  <c r="I5373" i="8"/>
  <c r="H5374" i="8"/>
  <c r="K5374" i="8" s="1"/>
  <c r="I5374" i="8"/>
  <c r="H5375" i="8"/>
  <c r="K5375" i="8" s="1"/>
  <c r="I5375" i="8"/>
  <c r="H5376" i="8"/>
  <c r="K5376" i="8" s="1"/>
  <c r="I5376" i="8"/>
  <c r="H5377" i="8"/>
  <c r="K5377" i="8" s="1"/>
  <c r="I5377" i="8"/>
  <c r="H5378" i="8"/>
  <c r="K5378" i="8" s="1"/>
  <c r="I5378" i="8"/>
  <c r="H5379" i="8"/>
  <c r="K5379" i="8" s="1"/>
  <c r="I5379" i="8"/>
  <c r="H5380" i="8"/>
  <c r="K5380" i="8" s="1"/>
  <c r="I5380" i="8"/>
  <c r="H5381" i="8"/>
  <c r="K5381" i="8" s="1"/>
  <c r="I5381" i="8"/>
  <c r="H5382" i="8"/>
  <c r="K5382" i="8" s="1"/>
  <c r="I5382" i="8"/>
  <c r="H5383" i="8"/>
  <c r="K5383" i="8" s="1"/>
  <c r="I5383" i="8"/>
  <c r="H5384" i="8"/>
  <c r="K5384" i="8" s="1"/>
  <c r="I5384" i="8"/>
  <c r="H5385" i="8"/>
  <c r="K5385" i="8" s="1"/>
  <c r="I5385" i="8"/>
  <c r="H5386" i="8"/>
  <c r="K5386" i="8" s="1"/>
  <c r="I5386" i="8"/>
  <c r="H5387" i="8"/>
  <c r="K5387" i="8" s="1"/>
  <c r="I5387" i="8"/>
  <c r="H5388" i="8"/>
  <c r="K5388" i="8" s="1"/>
  <c r="I5388" i="8"/>
  <c r="H5389" i="8"/>
  <c r="K5389" i="8" s="1"/>
  <c r="I5389" i="8"/>
  <c r="H5390" i="8"/>
  <c r="K5390" i="8" s="1"/>
  <c r="I5390" i="8"/>
  <c r="H5391" i="8"/>
  <c r="K5391" i="8" s="1"/>
  <c r="I5391" i="8"/>
  <c r="H5392" i="8"/>
  <c r="K5392" i="8" s="1"/>
  <c r="I5392" i="8"/>
  <c r="H5393" i="8"/>
  <c r="K5393" i="8" s="1"/>
  <c r="I5393" i="8"/>
  <c r="H5394" i="8"/>
  <c r="K5394" i="8" s="1"/>
  <c r="I5394" i="8"/>
  <c r="H5395" i="8"/>
  <c r="K5395" i="8" s="1"/>
  <c r="I5395" i="8"/>
  <c r="H5396" i="8"/>
  <c r="K5396" i="8" s="1"/>
  <c r="I5396" i="8"/>
  <c r="H5397" i="8"/>
  <c r="K5397" i="8" s="1"/>
  <c r="I5397" i="8"/>
  <c r="H5398" i="8"/>
  <c r="K5398" i="8" s="1"/>
  <c r="I5398" i="8"/>
  <c r="H5399" i="8"/>
  <c r="K5399" i="8" s="1"/>
  <c r="I5399" i="8"/>
  <c r="H5400" i="8"/>
  <c r="K5400" i="8" s="1"/>
  <c r="I5400" i="8"/>
  <c r="H5401" i="8"/>
  <c r="K5401" i="8" s="1"/>
  <c r="I5401" i="8"/>
  <c r="H5402" i="8"/>
  <c r="K5402" i="8" s="1"/>
  <c r="I5402" i="8"/>
  <c r="H5403" i="8"/>
  <c r="K5403" i="8" s="1"/>
  <c r="I5403" i="8"/>
  <c r="H5404" i="8"/>
  <c r="K5404" i="8" s="1"/>
  <c r="I5404" i="8"/>
  <c r="H5405" i="8"/>
  <c r="K5405" i="8" s="1"/>
  <c r="I5405" i="8"/>
  <c r="H5406" i="8"/>
  <c r="K5406" i="8" s="1"/>
  <c r="I5406" i="8"/>
  <c r="H5407" i="8"/>
  <c r="K5407" i="8" s="1"/>
  <c r="I5407" i="8"/>
  <c r="H5408" i="8"/>
  <c r="K5408" i="8" s="1"/>
  <c r="I5408" i="8"/>
  <c r="H5409" i="8"/>
  <c r="K5409" i="8" s="1"/>
  <c r="I5409" i="8"/>
  <c r="H5410" i="8"/>
  <c r="K5410" i="8" s="1"/>
  <c r="I5410" i="8"/>
  <c r="H5411" i="8"/>
  <c r="K5411" i="8" s="1"/>
  <c r="I5411" i="8"/>
  <c r="H5412" i="8"/>
  <c r="K5412" i="8" s="1"/>
  <c r="I5412" i="8"/>
  <c r="H5413" i="8"/>
  <c r="K5413" i="8" s="1"/>
  <c r="I5413" i="8"/>
  <c r="H5414" i="8"/>
  <c r="K5414" i="8" s="1"/>
  <c r="I5414" i="8"/>
  <c r="H5415" i="8"/>
  <c r="K5415" i="8" s="1"/>
  <c r="I5415" i="8"/>
  <c r="H5416" i="8"/>
  <c r="K5416" i="8" s="1"/>
  <c r="I5416" i="8"/>
  <c r="H5417" i="8"/>
  <c r="K5417" i="8" s="1"/>
  <c r="I5417" i="8"/>
  <c r="H5418" i="8"/>
  <c r="K5418" i="8" s="1"/>
  <c r="I5418" i="8"/>
  <c r="H5419" i="8"/>
  <c r="K5419" i="8" s="1"/>
  <c r="I5419" i="8"/>
  <c r="H5420" i="8"/>
  <c r="K5420" i="8" s="1"/>
  <c r="I5420" i="8"/>
  <c r="H5421" i="8"/>
  <c r="K5421" i="8" s="1"/>
  <c r="I5421" i="8"/>
  <c r="H5422" i="8"/>
  <c r="K5422" i="8" s="1"/>
  <c r="I5422" i="8"/>
  <c r="H5423" i="8"/>
  <c r="K5423" i="8" s="1"/>
  <c r="I5423" i="8"/>
  <c r="H5424" i="8"/>
  <c r="K5424" i="8" s="1"/>
  <c r="I5424" i="8"/>
  <c r="H5425" i="8"/>
  <c r="K5425" i="8" s="1"/>
  <c r="I5425" i="8"/>
  <c r="H5426" i="8"/>
  <c r="K5426" i="8" s="1"/>
  <c r="I5426" i="8"/>
  <c r="H5427" i="8"/>
  <c r="K5427" i="8" s="1"/>
  <c r="I5427" i="8"/>
  <c r="H5428" i="8"/>
  <c r="K5428" i="8" s="1"/>
  <c r="I5428" i="8"/>
  <c r="H5429" i="8"/>
  <c r="K5429" i="8" s="1"/>
  <c r="I5429" i="8"/>
  <c r="H5430" i="8"/>
  <c r="K5430" i="8" s="1"/>
  <c r="I5430" i="8"/>
  <c r="H5431" i="8"/>
  <c r="K5431" i="8" s="1"/>
  <c r="I5431" i="8"/>
  <c r="H5432" i="8"/>
  <c r="K5432" i="8" s="1"/>
  <c r="I5432" i="8"/>
  <c r="H5433" i="8"/>
  <c r="K5433" i="8" s="1"/>
  <c r="I5433" i="8"/>
  <c r="H5434" i="8"/>
  <c r="K5434" i="8" s="1"/>
  <c r="I5434" i="8"/>
  <c r="H5435" i="8"/>
  <c r="K5435" i="8" s="1"/>
  <c r="I5435" i="8"/>
  <c r="H5436" i="8"/>
  <c r="K5436" i="8" s="1"/>
  <c r="I5436" i="8"/>
  <c r="H5437" i="8"/>
  <c r="K5437" i="8" s="1"/>
  <c r="I5437" i="8"/>
  <c r="H5438" i="8"/>
  <c r="K5438" i="8" s="1"/>
  <c r="I5438" i="8"/>
  <c r="H5439" i="8"/>
  <c r="K5439" i="8" s="1"/>
  <c r="I5439" i="8"/>
  <c r="H5440" i="8"/>
  <c r="K5440" i="8" s="1"/>
  <c r="I5440" i="8"/>
  <c r="H5441" i="8"/>
  <c r="K5441" i="8" s="1"/>
  <c r="I5441" i="8"/>
  <c r="H5442" i="8"/>
  <c r="K5442" i="8" s="1"/>
  <c r="I5442" i="8"/>
  <c r="H5443" i="8"/>
  <c r="K5443" i="8" s="1"/>
  <c r="I5443" i="8"/>
  <c r="H5444" i="8"/>
  <c r="K5444" i="8" s="1"/>
  <c r="I5444" i="8"/>
  <c r="H5445" i="8"/>
  <c r="K5445" i="8" s="1"/>
  <c r="I5445" i="8"/>
  <c r="H5446" i="8"/>
  <c r="K5446" i="8" s="1"/>
  <c r="I5446" i="8"/>
  <c r="H5447" i="8"/>
  <c r="K5447" i="8" s="1"/>
  <c r="I5447" i="8"/>
  <c r="H5448" i="8"/>
  <c r="K5448" i="8" s="1"/>
  <c r="I5448" i="8"/>
  <c r="H5449" i="8"/>
  <c r="K5449" i="8" s="1"/>
  <c r="I5449" i="8"/>
  <c r="H5450" i="8"/>
  <c r="K5450" i="8" s="1"/>
  <c r="I5450" i="8"/>
  <c r="H5451" i="8"/>
  <c r="K5451" i="8" s="1"/>
  <c r="I5451" i="8"/>
  <c r="H5452" i="8"/>
  <c r="K5452" i="8" s="1"/>
  <c r="I5452" i="8"/>
  <c r="H5453" i="8"/>
  <c r="K5453" i="8" s="1"/>
  <c r="I5453" i="8"/>
  <c r="H5454" i="8"/>
  <c r="K5454" i="8" s="1"/>
  <c r="I5454" i="8"/>
  <c r="H5455" i="8"/>
  <c r="K5455" i="8" s="1"/>
  <c r="I5455" i="8"/>
  <c r="H5456" i="8"/>
  <c r="K5456" i="8" s="1"/>
  <c r="I5456" i="8"/>
  <c r="H5457" i="8"/>
  <c r="K5457" i="8" s="1"/>
  <c r="I5457" i="8"/>
  <c r="H5458" i="8"/>
  <c r="K5458" i="8" s="1"/>
  <c r="I5458" i="8"/>
  <c r="H5459" i="8"/>
  <c r="K5459" i="8" s="1"/>
  <c r="I5459" i="8"/>
  <c r="H5460" i="8"/>
  <c r="K5460" i="8" s="1"/>
  <c r="I5460" i="8"/>
  <c r="H5461" i="8"/>
  <c r="K5461" i="8" s="1"/>
  <c r="I5461" i="8"/>
  <c r="H5462" i="8"/>
  <c r="K5462" i="8" s="1"/>
  <c r="I5462" i="8"/>
  <c r="H5463" i="8"/>
  <c r="K5463" i="8" s="1"/>
  <c r="I5463" i="8"/>
  <c r="H5464" i="8"/>
  <c r="K5464" i="8" s="1"/>
  <c r="I5464" i="8"/>
  <c r="H5465" i="8"/>
  <c r="K5465" i="8" s="1"/>
  <c r="I5465" i="8"/>
  <c r="H5466" i="8"/>
  <c r="K5466" i="8" s="1"/>
  <c r="I5466" i="8"/>
  <c r="H5467" i="8"/>
  <c r="K5467" i="8" s="1"/>
  <c r="I5467" i="8"/>
  <c r="H5468" i="8"/>
  <c r="K5468" i="8" s="1"/>
  <c r="I5468" i="8"/>
  <c r="H5469" i="8"/>
  <c r="K5469" i="8" s="1"/>
  <c r="I5469" i="8"/>
  <c r="H5470" i="8"/>
  <c r="K5470" i="8" s="1"/>
  <c r="I5470" i="8"/>
  <c r="H5471" i="8"/>
  <c r="K5471" i="8" s="1"/>
  <c r="I5471" i="8"/>
  <c r="H5472" i="8"/>
  <c r="K5472" i="8" s="1"/>
  <c r="I5472" i="8"/>
  <c r="H5473" i="8"/>
  <c r="K5473" i="8" s="1"/>
  <c r="I5473" i="8"/>
  <c r="H5474" i="8"/>
  <c r="K5474" i="8" s="1"/>
  <c r="I5474" i="8"/>
  <c r="H5475" i="8"/>
  <c r="K5475" i="8" s="1"/>
  <c r="I5475" i="8"/>
  <c r="H5476" i="8"/>
  <c r="K5476" i="8" s="1"/>
  <c r="I5476" i="8"/>
  <c r="H5477" i="8"/>
  <c r="K5477" i="8" s="1"/>
  <c r="I5477" i="8"/>
  <c r="H5478" i="8"/>
  <c r="K5478" i="8" s="1"/>
  <c r="I5478" i="8"/>
  <c r="H5479" i="8"/>
  <c r="K5479" i="8" s="1"/>
  <c r="I5479" i="8"/>
  <c r="H5480" i="8"/>
  <c r="K5480" i="8" s="1"/>
  <c r="I5480" i="8"/>
  <c r="H5481" i="8"/>
  <c r="K5481" i="8" s="1"/>
  <c r="I5481" i="8"/>
  <c r="H5482" i="8"/>
  <c r="K5482" i="8" s="1"/>
  <c r="I5482" i="8"/>
  <c r="H5483" i="8"/>
  <c r="K5483" i="8" s="1"/>
  <c r="I5483" i="8"/>
  <c r="H5484" i="8"/>
  <c r="K5484" i="8" s="1"/>
  <c r="I5484" i="8"/>
  <c r="H5485" i="8"/>
  <c r="K5485" i="8" s="1"/>
  <c r="I5485" i="8"/>
  <c r="H5486" i="8"/>
  <c r="K5486" i="8" s="1"/>
  <c r="I5486" i="8"/>
  <c r="H5487" i="8"/>
  <c r="K5487" i="8" s="1"/>
  <c r="I5487" i="8"/>
  <c r="H5488" i="8"/>
  <c r="K5488" i="8" s="1"/>
  <c r="I5488" i="8"/>
  <c r="H5489" i="8"/>
  <c r="K5489" i="8" s="1"/>
  <c r="I5489" i="8"/>
  <c r="H5490" i="8"/>
  <c r="K5490" i="8" s="1"/>
  <c r="I5490" i="8"/>
  <c r="H5491" i="8"/>
  <c r="K5491" i="8" s="1"/>
  <c r="I5491" i="8"/>
  <c r="H5492" i="8"/>
  <c r="K5492" i="8" s="1"/>
  <c r="I5492" i="8"/>
  <c r="H5493" i="8"/>
  <c r="K5493" i="8" s="1"/>
  <c r="I5493" i="8"/>
  <c r="H5494" i="8"/>
  <c r="K5494" i="8" s="1"/>
  <c r="I5494" i="8"/>
  <c r="H5495" i="8"/>
  <c r="K5495" i="8" s="1"/>
  <c r="I5495" i="8"/>
  <c r="H5496" i="8"/>
  <c r="K5496" i="8" s="1"/>
  <c r="I5496" i="8"/>
  <c r="H5497" i="8"/>
  <c r="K5497" i="8" s="1"/>
  <c r="I5497" i="8"/>
  <c r="H5498" i="8"/>
  <c r="K5498" i="8" s="1"/>
  <c r="I5498" i="8"/>
  <c r="H5499" i="8"/>
  <c r="K5499" i="8" s="1"/>
  <c r="I5499" i="8"/>
  <c r="H5500" i="8"/>
  <c r="K5500" i="8" s="1"/>
  <c r="I5500" i="8"/>
  <c r="H5501" i="8"/>
  <c r="K5501" i="8" s="1"/>
  <c r="I5501" i="8"/>
  <c r="H5502" i="8"/>
  <c r="K5502" i="8" s="1"/>
  <c r="I5502" i="8"/>
  <c r="H5503" i="8"/>
  <c r="K5503" i="8" s="1"/>
  <c r="I5503" i="8"/>
  <c r="H5504" i="8"/>
  <c r="K5504" i="8" s="1"/>
  <c r="I5504" i="8"/>
  <c r="H5505" i="8"/>
  <c r="K5505" i="8" s="1"/>
  <c r="I5505" i="8"/>
  <c r="H5506" i="8"/>
  <c r="K5506" i="8" s="1"/>
  <c r="I5506" i="8"/>
  <c r="H5507" i="8"/>
  <c r="K5507" i="8" s="1"/>
  <c r="I5507" i="8"/>
  <c r="H5508" i="8"/>
  <c r="K5508" i="8" s="1"/>
  <c r="I5508" i="8"/>
  <c r="H5509" i="8"/>
  <c r="K5509" i="8" s="1"/>
  <c r="I5509" i="8"/>
  <c r="H5510" i="8"/>
  <c r="K5510" i="8" s="1"/>
  <c r="I5510" i="8"/>
  <c r="H5511" i="8"/>
  <c r="K5511" i="8" s="1"/>
  <c r="I5511" i="8"/>
  <c r="H5512" i="8"/>
  <c r="K5512" i="8" s="1"/>
  <c r="I5512" i="8"/>
  <c r="H5513" i="8"/>
  <c r="K5513" i="8" s="1"/>
  <c r="I5513" i="8"/>
  <c r="H5514" i="8"/>
  <c r="K5514" i="8" s="1"/>
  <c r="I5514" i="8"/>
  <c r="H5515" i="8"/>
  <c r="K5515" i="8" s="1"/>
  <c r="I5515" i="8"/>
  <c r="H5516" i="8"/>
  <c r="K5516" i="8" s="1"/>
  <c r="I5516" i="8"/>
  <c r="H5517" i="8"/>
  <c r="K5517" i="8" s="1"/>
  <c r="I5517" i="8"/>
  <c r="H5518" i="8"/>
  <c r="K5518" i="8" s="1"/>
  <c r="I5518" i="8"/>
  <c r="H5519" i="8"/>
  <c r="K5519" i="8" s="1"/>
  <c r="I5519" i="8"/>
  <c r="H5520" i="8"/>
  <c r="K5520" i="8" s="1"/>
  <c r="I5520" i="8"/>
  <c r="H5521" i="8"/>
  <c r="K5521" i="8" s="1"/>
  <c r="I5521" i="8"/>
  <c r="H5522" i="8"/>
  <c r="K5522" i="8" s="1"/>
  <c r="I5522" i="8"/>
  <c r="H5523" i="8"/>
  <c r="K5523" i="8" s="1"/>
  <c r="I5523" i="8"/>
  <c r="H5524" i="8"/>
  <c r="K5524" i="8" s="1"/>
  <c r="I5524" i="8"/>
  <c r="H5525" i="8"/>
  <c r="K5525" i="8" s="1"/>
  <c r="I5525" i="8"/>
  <c r="H5526" i="8"/>
  <c r="K5526" i="8" s="1"/>
  <c r="I5526" i="8"/>
  <c r="H5527" i="8"/>
  <c r="K5527" i="8" s="1"/>
  <c r="I5527" i="8"/>
  <c r="H5528" i="8"/>
  <c r="K5528" i="8" s="1"/>
  <c r="I5528" i="8"/>
  <c r="H5529" i="8"/>
  <c r="K5529" i="8" s="1"/>
  <c r="I5529" i="8"/>
  <c r="H5530" i="8"/>
  <c r="K5530" i="8" s="1"/>
  <c r="I5530" i="8"/>
  <c r="H5531" i="8"/>
  <c r="K5531" i="8" s="1"/>
  <c r="I5531" i="8"/>
  <c r="H5532" i="8"/>
  <c r="K5532" i="8" s="1"/>
  <c r="I5532" i="8"/>
  <c r="H5533" i="8"/>
  <c r="K5533" i="8" s="1"/>
  <c r="I5533" i="8"/>
  <c r="H5534" i="8"/>
  <c r="K5534" i="8" s="1"/>
  <c r="I5534" i="8"/>
  <c r="H5535" i="8"/>
  <c r="K5535" i="8" s="1"/>
  <c r="I5535" i="8"/>
  <c r="H5536" i="8"/>
  <c r="K5536" i="8" s="1"/>
  <c r="I5536" i="8"/>
  <c r="H5537" i="8"/>
  <c r="K5537" i="8" s="1"/>
  <c r="I5537" i="8"/>
  <c r="H5538" i="8"/>
  <c r="K5538" i="8" s="1"/>
  <c r="I5538" i="8"/>
  <c r="H5539" i="8"/>
  <c r="K5539" i="8" s="1"/>
  <c r="I5539" i="8"/>
  <c r="H5540" i="8"/>
  <c r="K5540" i="8" s="1"/>
  <c r="I5540" i="8"/>
  <c r="H5541" i="8"/>
  <c r="K5541" i="8" s="1"/>
  <c r="I5541" i="8"/>
  <c r="H5542" i="8"/>
  <c r="K5542" i="8" s="1"/>
  <c r="I5542" i="8"/>
  <c r="H5543" i="8"/>
  <c r="K5543" i="8" s="1"/>
  <c r="I5543" i="8"/>
  <c r="H5544" i="8"/>
  <c r="K5544" i="8" s="1"/>
  <c r="I5544" i="8"/>
  <c r="H5545" i="8"/>
  <c r="K5545" i="8" s="1"/>
  <c r="I5545" i="8"/>
  <c r="H5546" i="8"/>
  <c r="K5546" i="8" s="1"/>
  <c r="I5546" i="8"/>
  <c r="H5547" i="8"/>
  <c r="K5547" i="8" s="1"/>
  <c r="I5547" i="8"/>
  <c r="H5548" i="8"/>
  <c r="K5548" i="8" s="1"/>
  <c r="I5548" i="8"/>
  <c r="H5549" i="8"/>
  <c r="K5549" i="8" s="1"/>
  <c r="I5549" i="8"/>
  <c r="H5550" i="8"/>
  <c r="K5550" i="8" s="1"/>
  <c r="I5550" i="8"/>
  <c r="H5551" i="8"/>
  <c r="K5551" i="8" s="1"/>
  <c r="I5551" i="8"/>
  <c r="H5552" i="8"/>
  <c r="K5552" i="8" s="1"/>
  <c r="I5552" i="8"/>
  <c r="H5553" i="8"/>
  <c r="K5553" i="8" s="1"/>
  <c r="I5553" i="8"/>
  <c r="H5554" i="8"/>
  <c r="K5554" i="8" s="1"/>
  <c r="I5554" i="8"/>
  <c r="H5555" i="8"/>
  <c r="K5555" i="8" s="1"/>
  <c r="I5555" i="8"/>
  <c r="H5556" i="8"/>
  <c r="K5556" i="8" s="1"/>
  <c r="I5556" i="8"/>
  <c r="H5557" i="8"/>
  <c r="K5557" i="8" s="1"/>
  <c r="I5557" i="8"/>
  <c r="H5558" i="8"/>
  <c r="K5558" i="8" s="1"/>
  <c r="I5558" i="8"/>
  <c r="H5559" i="8"/>
  <c r="K5559" i="8" s="1"/>
  <c r="I5559" i="8"/>
  <c r="H5560" i="8"/>
  <c r="K5560" i="8" s="1"/>
  <c r="I5560" i="8"/>
  <c r="H5561" i="8"/>
  <c r="K5561" i="8" s="1"/>
  <c r="I5561" i="8"/>
  <c r="H5562" i="8"/>
  <c r="K5562" i="8" s="1"/>
  <c r="I5562" i="8"/>
  <c r="H5563" i="8"/>
  <c r="K5563" i="8" s="1"/>
  <c r="I5563" i="8"/>
  <c r="H5564" i="8"/>
  <c r="K5564" i="8" s="1"/>
  <c r="I5564" i="8"/>
  <c r="H5565" i="8"/>
  <c r="K5565" i="8" s="1"/>
  <c r="I5565" i="8"/>
  <c r="H5566" i="8"/>
  <c r="K5566" i="8" s="1"/>
  <c r="I5566" i="8"/>
  <c r="H5567" i="8"/>
  <c r="K5567" i="8" s="1"/>
  <c r="I5567" i="8"/>
  <c r="H5568" i="8"/>
  <c r="K5568" i="8" s="1"/>
  <c r="I5568" i="8"/>
  <c r="H5569" i="8"/>
  <c r="K5569" i="8" s="1"/>
  <c r="I5569" i="8"/>
  <c r="H5570" i="8"/>
  <c r="K5570" i="8" s="1"/>
  <c r="I5570" i="8"/>
  <c r="H5571" i="8"/>
  <c r="K5571" i="8" s="1"/>
  <c r="I5571" i="8"/>
  <c r="H5572" i="8"/>
  <c r="K5572" i="8" s="1"/>
  <c r="I5572" i="8"/>
  <c r="H5573" i="8"/>
  <c r="K5573" i="8" s="1"/>
  <c r="I5573" i="8"/>
  <c r="H5574" i="8"/>
  <c r="K5574" i="8" s="1"/>
  <c r="I5574" i="8"/>
  <c r="H5575" i="8"/>
  <c r="K5575" i="8" s="1"/>
  <c r="I5575" i="8"/>
  <c r="H5576" i="8"/>
  <c r="K5576" i="8" s="1"/>
  <c r="I5576" i="8"/>
  <c r="H5577" i="8"/>
  <c r="K5577" i="8" s="1"/>
  <c r="I5577" i="8"/>
  <c r="H5578" i="8"/>
  <c r="K5578" i="8" s="1"/>
  <c r="I5578" i="8"/>
  <c r="H5579" i="8"/>
  <c r="K5579" i="8" s="1"/>
  <c r="I5579" i="8"/>
  <c r="H5580" i="8"/>
  <c r="K5580" i="8" s="1"/>
  <c r="I5580" i="8"/>
  <c r="H5581" i="8"/>
  <c r="K5581" i="8" s="1"/>
  <c r="I5581" i="8"/>
  <c r="H5582" i="8"/>
  <c r="K5582" i="8" s="1"/>
  <c r="I5582" i="8"/>
  <c r="H5583" i="8"/>
  <c r="K5583" i="8" s="1"/>
  <c r="I5583" i="8"/>
  <c r="H5584" i="8"/>
  <c r="K5584" i="8" s="1"/>
  <c r="I5584" i="8"/>
  <c r="H5585" i="8"/>
  <c r="K5585" i="8" s="1"/>
  <c r="I5585" i="8"/>
  <c r="H5586" i="8"/>
  <c r="K5586" i="8" s="1"/>
  <c r="I5586" i="8"/>
  <c r="H5587" i="8"/>
  <c r="K5587" i="8" s="1"/>
  <c r="I5587" i="8"/>
  <c r="H5588" i="8"/>
  <c r="K5588" i="8" s="1"/>
  <c r="I5588" i="8"/>
  <c r="H5589" i="8"/>
  <c r="K5589" i="8" s="1"/>
  <c r="I5589" i="8"/>
  <c r="H5590" i="8"/>
  <c r="K5590" i="8" s="1"/>
  <c r="I5590" i="8"/>
  <c r="H5591" i="8"/>
  <c r="K5591" i="8" s="1"/>
  <c r="I5591" i="8"/>
  <c r="H5592" i="8"/>
  <c r="K5592" i="8" s="1"/>
  <c r="I5592" i="8"/>
  <c r="H5593" i="8"/>
  <c r="K5593" i="8" s="1"/>
  <c r="I5593" i="8"/>
  <c r="H5594" i="8"/>
  <c r="K5594" i="8" s="1"/>
  <c r="I5594" i="8"/>
  <c r="H5595" i="8"/>
  <c r="K5595" i="8" s="1"/>
  <c r="I5595" i="8"/>
  <c r="H5596" i="8"/>
  <c r="K5596" i="8" s="1"/>
  <c r="I5596" i="8"/>
  <c r="H5597" i="8"/>
  <c r="K5597" i="8" s="1"/>
  <c r="I5597" i="8"/>
  <c r="H5598" i="8"/>
  <c r="K5598" i="8" s="1"/>
  <c r="I5598" i="8"/>
  <c r="H5599" i="8"/>
  <c r="K5599" i="8" s="1"/>
  <c r="I5599" i="8"/>
  <c r="H5600" i="8"/>
  <c r="K5600" i="8" s="1"/>
  <c r="I5600" i="8"/>
  <c r="H5601" i="8"/>
  <c r="K5601" i="8" s="1"/>
  <c r="I5601" i="8"/>
  <c r="H5602" i="8"/>
  <c r="K5602" i="8" s="1"/>
  <c r="I5602" i="8"/>
  <c r="H5603" i="8"/>
  <c r="K5603" i="8" s="1"/>
  <c r="I5603" i="8"/>
  <c r="H5604" i="8"/>
  <c r="K5604" i="8" s="1"/>
  <c r="I5604" i="8"/>
  <c r="H5605" i="8"/>
  <c r="K5605" i="8" s="1"/>
  <c r="I5605" i="8"/>
  <c r="H5606" i="8"/>
  <c r="K5606" i="8" s="1"/>
  <c r="I5606" i="8"/>
  <c r="H5607" i="8"/>
  <c r="K5607" i="8" s="1"/>
  <c r="I5607" i="8"/>
  <c r="H5608" i="8"/>
  <c r="K5608" i="8" s="1"/>
  <c r="I5608" i="8"/>
  <c r="H5609" i="8"/>
  <c r="K5609" i="8" s="1"/>
  <c r="I5609" i="8"/>
  <c r="H5610" i="8"/>
  <c r="K5610" i="8" s="1"/>
  <c r="I5610" i="8"/>
  <c r="H5611" i="8"/>
  <c r="K5611" i="8" s="1"/>
  <c r="I5611" i="8"/>
  <c r="H5612" i="8"/>
  <c r="K5612" i="8" s="1"/>
  <c r="I5612" i="8"/>
  <c r="H5613" i="8"/>
  <c r="K5613" i="8" s="1"/>
  <c r="I5613" i="8"/>
  <c r="H5614" i="8"/>
  <c r="K5614" i="8" s="1"/>
  <c r="I5614" i="8"/>
  <c r="H5615" i="8"/>
  <c r="K5615" i="8" s="1"/>
  <c r="I5615" i="8"/>
  <c r="H5616" i="8"/>
  <c r="K5616" i="8" s="1"/>
  <c r="I5616" i="8"/>
  <c r="H5617" i="8"/>
  <c r="K5617" i="8" s="1"/>
  <c r="I5617" i="8"/>
  <c r="H5618" i="8"/>
  <c r="K5618" i="8" s="1"/>
  <c r="I5618" i="8"/>
  <c r="H5619" i="8"/>
  <c r="K5619" i="8" s="1"/>
  <c r="I5619" i="8"/>
  <c r="H5620" i="8"/>
  <c r="K5620" i="8" s="1"/>
  <c r="I5620" i="8"/>
  <c r="H5621" i="8"/>
  <c r="K5621" i="8" s="1"/>
  <c r="I5621" i="8"/>
  <c r="H5622" i="8"/>
  <c r="K5622" i="8" s="1"/>
  <c r="I5622" i="8"/>
  <c r="H5623" i="8"/>
  <c r="K5623" i="8" s="1"/>
  <c r="I5623" i="8"/>
  <c r="H5624" i="8"/>
  <c r="K5624" i="8" s="1"/>
  <c r="I5624" i="8"/>
  <c r="H5625" i="8"/>
  <c r="K5625" i="8" s="1"/>
  <c r="I5625" i="8"/>
  <c r="H5626" i="8"/>
  <c r="K5626" i="8" s="1"/>
  <c r="I5626" i="8"/>
  <c r="H5627" i="8"/>
  <c r="K5627" i="8" s="1"/>
  <c r="I5627" i="8"/>
  <c r="H5628" i="8"/>
  <c r="K5628" i="8" s="1"/>
  <c r="I5628" i="8"/>
  <c r="H5629" i="8"/>
  <c r="K5629" i="8" s="1"/>
  <c r="I5629" i="8"/>
  <c r="H5630" i="8"/>
  <c r="K5630" i="8" s="1"/>
  <c r="I5630" i="8"/>
  <c r="H5631" i="8"/>
  <c r="K5631" i="8" s="1"/>
  <c r="I5631" i="8"/>
  <c r="H5632" i="8"/>
  <c r="K5632" i="8" s="1"/>
  <c r="I5632" i="8"/>
  <c r="H5633" i="8"/>
  <c r="K5633" i="8" s="1"/>
  <c r="I5633" i="8"/>
  <c r="H5634" i="8"/>
  <c r="K5634" i="8" s="1"/>
  <c r="I5634" i="8"/>
  <c r="H5635" i="8"/>
  <c r="K5635" i="8" s="1"/>
  <c r="I5635" i="8"/>
  <c r="H5636" i="8"/>
  <c r="K5636" i="8" s="1"/>
  <c r="I5636" i="8"/>
  <c r="H5637" i="8"/>
  <c r="K5637" i="8" s="1"/>
  <c r="I5637" i="8"/>
  <c r="H5638" i="8"/>
  <c r="K5638" i="8" s="1"/>
  <c r="I5638" i="8"/>
  <c r="H5639" i="8"/>
  <c r="K5639" i="8" s="1"/>
  <c r="I5639" i="8"/>
  <c r="H5640" i="8"/>
  <c r="K5640" i="8" s="1"/>
  <c r="I5640" i="8"/>
  <c r="H5641" i="8"/>
  <c r="K5641" i="8" s="1"/>
  <c r="I5641" i="8"/>
  <c r="H5642" i="8"/>
  <c r="K5642" i="8" s="1"/>
  <c r="I5642" i="8"/>
  <c r="H5643" i="8"/>
  <c r="K5643" i="8" s="1"/>
  <c r="I5643" i="8"/>
  <c r="H5644" i="8"/>
  <c r="K5644" i="8" s="1"/>
  <c r="I5644" i="8"/>
  <c r="H5645" i="8"/>
  <c r="K5645" i="8" s="1"/>
  <c r="I5645" i="8"/>
  <c r="H5646" i="8"/>
  <c r="K5646" i="8" s="1"/>
  <c r="I5646" i="8"/>
  <c r="H5647" i="8"/>
  <c r="K5647" i="8" s="1"/>
  <c r="I5647" i="8"/>
  <c r="H5648" i="8"/>
  <c r="K5648" i="8" s="1"/>
  <c r="I5648" i="8"/>
  <c r="H5649" i="8"/>
  <c r="K5649" i="8" s="1"/>
  <c r="I5649" i="8"/>
  <c r="H5650" i="8"/>
  <c r="K5650" i="8" s="1"/>
  <c r="I5650" i="8"/>
  <c r="H5651" i="8"/>
  <c r="K5651" i="8" s="1"/>
  <c r="I5651" i="8"/>
  <c r="H5652" i="8"/>
  <c r="K5652" i="8" s="1"/>
  <c r="I5652" i="8"/>
  <c r="H5653" i="8"/>
  <c r="K5653" i="8" s="1"/>
  <c r="I5653" i="8"/>
  <c r="H5654" i="8"/>
  <c r="K5654" i="8" s="1"/>
  <c r="I5654" i="8"/>
  <c r="H5655" i="8"/>
  <c r="K5655" i="8" s="1"/>
  <c r="I5655" i="8"/>
  <c r="H5656" i="8"/>
  <c r="K5656" i="8" s="1"/>
  <c r="I5656" i="8"/>
  <c r="H5657" i="8"/>
  <c r="K5657" i="8" s="1"/>
  <c r="I5657" i="8"/>
  <c r="H5658" i="8"/>
  <c r="K5658" i="8" s="1"/>
  <c r="I5658" i="8"/>
  <c r="H5659" i="8"/>
  <c r="K5659" i="8" s="1"/>
  <c r="I5659" i="8"/>
  <c r="H5660" i="8"/>
  <c r="K5660" i="8" s="1"/>
  <c r="I5660" i="8"/>
  <c r="H5661" i="8"/>
  <c r="K5661" i="8" s="1"/>
  <c r="I5661" i="8"/>
  <c r="H5662" i="8"/>
  <c r="K5662" i="8" s="1"/>
  <c r="I5662" i="8"/>
  <c r="H5663" i="8"/>
  <c r="K5663" i="8" s="1"/>
  <c r="I5663" i="8"/>
  <c r="H5664" i="8"/>
  <c r="K5664" i="8" s="1"/>
  <c r="I5664" i="8"/>
  <c r="H5665" i="8"/>
  <c r="K5665" i="8" s="1"/>
  <c r="I5665" i="8"/>
  <c r="H5666" i="8"/>
  <c r="K5666" i="8" s="1"/>
  <c r="I5666" i="8"/>
  <c r="H5667" i="8"/>
  <c r="K5667" i="8" s="1"/>
  <c r="I5667" i="8"/>
  <c r="H5668" i="8"/>
  <c r="K5668" i="8" s="1"/>
  <c r="I5668" i="8"/>
  <c r="H5669" i="8"/>
  <c r="K5669" i="8" s="1"/>
  <c r="I5669" i="8"/>
  <c r="H5670" i="8"/>
  <c r="K5670" i="8" s="1"/>
  <c r="I5670" i="8"/>
  <c r="H5671" i="8"/>
  <c r="K5671" i="8" s="1"/>
  <c r="I5671" i="8"/>
  <c r="H5672" i="8"/>
  <c r="K5672" i="8" s="1"/>
  <c r="I5672" i="8"/>
  <c r="H5673" i="8"/>
  <c r="K5673" i="8" s="1"/>
  <c r="I5673" i="8"/>
  <c r="H5674" i="8"/>
  <c r="K5674" i="8" s="1"/>
  <c r="I5674" i="8"/>
  <c r="H5675" i="8"/>
  <c r="K5675" i="8" s="1"/>
  <c r="I5675" i="8"/>
  <c r="H5676" i="8"/>
  <c r="K5676" i="8" s="1"/>
  <c r="I5676" i="8"/>
  <c r="H5677" i="8"/>
  <c r="K5677" i="8" s="1"/>
  <c r="I5677" i="8"/>
  <c r="H5678" i="8"/>
  <c r="K5678" i="8" s="1"/>
  <c r="I5678" i="8"/>
  <c r="H5679" i="8"/>
  <c r="K5679" i="8" s="1"/>
  <c r="I5679" i="8"/>
  <c r="H5680" i="8"/>
  <c r="K5680" i="8" s="1"/>
  <c r="I5680" i="8"/>
  <c r="H5681" i="8"/>
  <c r="K5681" i="8" s="1"/>
  <c r="I5681" i="8"/>
  <c r="H5682" i="8"/>
  <c r="K5682" i="8" s="1"/>
  <c r="I5682" i="8"/>
  <c r="H5683" i="8"/>
  <c r="K5683" i="8" s="1"/>
  <c r="I5683" i="8"/>
  <c r="H5684" i="8"/>
  <c r="K5684" i="8" s="1"/>
  <c r="I5684" i="8"/>
  <c r="H5685" i="8"/>
  <c r="K5685" i="8" s="1"/>
  <c r="I5685" i="8"/>
  <c r="H5686" i="8"/>
  <c r="K5686" i="8" s="1"/>
  <c r="I5686" i="8"/>
  <c r="H5687" i="8"/>
  <c r="K5687" i="8" s="1"/>
  <c r="I5687" i="8"/>
  <c r="H5688" i="8"/>
  <c r="K5688" i="8" s="1"/>
  <c r="I5688" i="8"/>
  <c r="H5689" i="8"/>
  <c r="K5689" i="8" s="1"/>
  <c r="I5689" i="8"/>
  <c r="H5690" i="8"/>
  <c r="K5690" i="8" s="1"/>
  <c r="I5690" i="8"/>
  <c r="H5691" i="8"/>
  <c r="K5691" i="8" s="1"/>
  <c r="I5691" i="8"/>
  <c r="H5692" i="8"/>
  <c r="K5692" i="8" s="1"/>
  <c r="I5692" i="8"/>
  <c r="H5693" i="8"/>
  <c r="K5693" i="8" s="1"/>
  <c r="I5693" i="8"/>
  <c r="H5694" i="8"/>
  <c r="K5694" i="8" s="1"/>
  <c r="I5694" i="8"/>
  <c r="H5695" i="8"/>
  <c r="K5695" i="8" s="1"/>
  <c r="I5695" i="8"/>
  <c r="H5696" i="8"/>
  <c r="K5696" i="8" s="1"/>
  <c r="I5696" i="8"/>
  <c r="H5697" i="8"/>
  <c r="K5697" i="8" s="1"/>
  <c r="I5697" i="8"/>
  <c r="H5698" i="8"/>
  <c r="K5698" i="8" s="1"/>
  <c r="I5698" i="8"/>
  <c r="H5699" i="8"/>
  <c r="K5699" i="8" s="1"/>
  <c r="I5699" i="8"/>
  <c r="H5700" i="8"/>
  <c r="K5700" i="8" s="1"/>
  <c r="I5700" i="8"/>
  <c r="H5701" i="8"/>
  <c r="K5701" i="8" s="1"/>
  <c r="I5701" i="8"/>
  <c r="H5702" i="8"/>
  <c r="K5702" i="8" s="1"/>
  <c r="I5702" i="8"/>
  <c r="H5703" i="8"/>
  <c r="K5703" i="8" s="1"/>
  <c r="I5703" i="8"/>
  <c r="H5704" i="8"/>
  <c r="K5704" i="8" s="1"/>
  <c r="I5704" i="8"/>
  <c r="H5705" i="8"/>
  <c r="K5705" i="8" s="1"/>
  <c r="I5705" i="8"/>
  <c r="H5706" i="8"/>
  <c r="K5706" i="8" s="1"/>
  <c r="I5706" i="8"/>
  <c r="H5707" i="8"/>
  <c r="K5707" i="8" s="1"/>
  <c r="I5707" i="8"/>
  <c r="H5708" i="8"/>
  <c r="K5708" i="8" s="1"/>
  <c r="I5708" i="8"/>
  <c r="H5709" i="8"/>
  <c r="K5709" i="8" s="1"/>
  <c r="I5709" i="8"/>
  <c r="H5710" i="8"/>
  <c r="K5710" i="8" s="1"/>
  <c r="I5710" i="8"/>
  <c r="H5711" i="8"/>
  <c r="K5711" i="8" s="1"/>
  <c r="I5711" i="8"/>
  <c r="H5712" i="8"/>
  <c r="K5712" i="8" s="1"/>
  <c r="I5712" i="8"/>
  <c r="H5713" i="8"/>
  <c r="K5713" i="8" s="1"/>
  <c r="I5713" i="8"/>
  <c r="H5714" i="8"/>
  <c r="K5714" i="8" s="1"/>
  <c r="I5714" i="8"/>
  <c r="H5715" i="8"/>
  <c r="K5715" i="8" s="1"/>
  <c r="I5715" i="8"/>
  <c r="H5716" i="8"/>
  <c r="K5716" i="8" s="1"/>
  <c r="I5716" i="8"/>
  <c r="H5717" i="8"/>
  <c r="K5717" i="8" s="1"/>
  <c r="I5717" i="8"/>
  <c r="H5718" i="8"/>
  <c r="K5718" i="8" s="1"/>
  <c r="I5718" i="8"/>
  <c r="H5719" i="8"/>
  <c r="K5719" i="8" s="1"/>
  <c r="I5719" i="8"/>
  <c r="H5720" i="8"/>
  <c r="K5720" i="8" s="1"/>
  <c r="I5720" i="8"/>
  <c r="H5721" i="8"/>
  <c r="K5721" i="8" s="1"/>
  <c r="I5721" i="8"/>
  <c r="H5722" i="8"/>
  <c r="K5722" i="8" s="1"/>
  <c r="I5722" i="8"/>
  <c r="H5723" i="8"/>
  <c r="K5723" i="8" s="1"/>
  <c r="I5723" i="8"/>
  <c r="H5724" i="8"/>
  <c r="K5724" i="8" s="1"/>
  <c r="I5724" i="8"/>
  <c r="H5725" i="8"/>
  <c r="K5725" i="8" s="1"/>
  <c r="I5725" i="8"/>
  <c r="H5726" i="8"/>
  <c r="K5726" i="8" s="1"/>
  <c r="I5726" i="8"/>
  <c r="H5727" i="8"/>
  <c r="K5727" i="8" s="1"/>
  <c r="I5727" i="8"/>
  <c r="H5728" i="8"/>
  <c r="K5728" i="8" s="1"/>
  <c r="I5728" i="8"/>
  <c r="H5729" i="8"/>
  <c r="K5729" i="8" s="1"/>
  <c r="I5729" i="8"/>
  <c r="H5730" i="8"/>
  <c r="K5730" i="8" s="1"/>
  <c r="I5730" i="8"/>
  <c r="H5731" i="8"/>
  <c r="K5731" i="8" s="1"/>
  <c r="I5731" i="8"/>
  <c r="H5732" i="8"/>
  <c r="K5732" i="8" s="1"/>
  <c r="I5732" i="8"/>
  <c r="H254" i="8"/>
  <c r="K254" i="8" s="1"/>
  <c r="I254" i="8"/>
  <c r="H255" i="8"/>
  <c r="K255" i="8" s="1"/>
  <c r="I255" i="8"/>
  <c r="H256" i="8"/>
  <c r="K256" i="8" s="1"/>
  <c r="I256" i="8"/>
  <c r="H257" i="8"/>
  <c r="K257" i="8" s="1"/>
  <c r="I257" i="8"/>
  <c r="H258" i="8"/>
  <c r="K258" i="8" s="1"/>
  <c r="I258" i="8"/>
  <c r="H259" i="8"/>
  <c r="K259" i="8" s="1"/>
  <c r="I259" i="8"/>
  <c r="H260" i="8"/>
  <c r="K260" i="8" s="1"/>
  <c r="I260" i="8"/>
  <c r="H261" i="8"/>
  <c r="K261" i="8" s="1"/>
  <c r="I261" i="8"/>
  <c r="H262" i="8"/>
  <c r="K262" i="8" s="1"/>
  <c r="I262" i="8"/>
  <c r="H263" i="8"/>
  <c r="K263" i="8" s="1"/>
  <c r="I263" i="8"/>
  <c r="H264" i="8"/>
  <c r="K264" i="8" s="1"/>
  <c r="I264" i="8"/>
  <c r="H265" i="8"/>
  <c r="K265" i="8" s="1"/>
  <c r="I265" i="8"/>
  <c r="H266" i="8"/>
  <c r="K266" i="8" s="1"/>
  <c r="I266" i="8"/>
  <c r="H267" i="8"/>
  <c r="K267" i="8" s="1"/>
  <c r="I267" i="8"/>
  <c r="H268" i="8"/>
  <c r="K268" i="8" s="1"/>
  <c r="I268" i="8"/>
  <c r="H269" i="8"/>
  <c r="K269" i="8" s="1"/>
  <c r="I269" i="8"/>
  <c r="H270" i="8"/>
  <c r="K270" i="8" s="1"/>
  <c r="I270" i="8"/>
  <c r="H271" i="8"/>
  <c r="K271" i="8" s="1"/>
  <c r="I271" i="8"/>
  <c r="H272" i="8"/>
  <c r="K272" i="8" s="1"/>
  <c r="I272" i="8"/>
  <c r="H273" i="8"/>
  <c r="K273" i="8" s="1"/>
  <c r="I273" i="8"/>
  <c r="H274" i="8"/>
  <c r="K274" i="8" s="1"/>
  <c r="I274" i="8"/>
  <c r="H275" i="8"/>
  <c r="K275" i="8" s="1"/>
  <c r="I275" i="8"/>
  <c r="H276" i="8"/>
  <c r="K276" i="8" s="1"/>
  <c r="I276" i="8"/>
  <c r="H277" i="8"/>
  <c r="K277" i="8" s="1"/>
  <c r="I277" i="8"/>
  <c r="H278" i="8"/>
  <c r="K278" i="8" s="1"/>
  <c r="I278" i="8"/>
  <c r="H279" i="8"/>
  <c r="K279" i="8" s="1"/>
  <c r="I279" i="8"/>
  <c r="H280" i="8"/>
  <c r="K280" i="8" s="1"/>
  <c r="I280" i="8"/>
  <c r="H281" i="8"/>
  <c r="K281" i="8" s="1"/>
  <c r="I281" i="8"/>
  <c r="H282" i="8"/>
  <c r="K282" i="8" s="1"/>
  <c r="I282" i="8"/>
  <c r="H283" i="8"/>
  <c r="K283" i="8" s="1"/>
  <c r="I283" i="8"/>
  <c r="H284" i="8"/>
  <c r="K284" i="8" s="1"/>
  <c r="I284" i="8"/>
  <c r="H285" i="8"/>
  <c r="K285" i="8" s="1"/>
  <c r="I285" i="8"/>
  <c r="H286" i="8"/>
  <c r="K286" i="8" s="1"/>
  <c r="I286" i="8"/>
  <c r="H287" i="8"/>
  <c r="K287" i="8" s="1"/>
  <c r="I287" i="8"/>
  <c r="H288" i="8"/>
  <c r="K288" i="8" s="1"/>
  <c r="I288" i="8"/>
  <c r="H289" i="8"/>
  <c r="K289" i="8" s="1"/>
  <c r="I289" i="8"/>
  <c r="H290" i="8"/>
  <c r="K290" i="8" s="1"/>
  <c r="I290" i="8"/>
  <c r="H291" i="8"/>
  <c r="K291" i="8" s="1"/>
  <c r="I291" i="8"/>
  <c r="H292" i="8"/>
  <c r="K292" i="8" s="1"/>
  <c r="I292" i="8"/>
  <c r="H293" i="8"/>
  <c r="K293" i="8" s="1"/>
  <c r="I293" i="8"/>
  <c r="H294" i="8"/>
  <c r="K294" i="8" s="1"/>
  <c r="I294" i="8"/>
  <c r="H295" i="8"/>
  <c r="K295" i="8" s="1"/>
  <c r="I295" i="8"/>
  <c r="H296" i="8"/>
  <c r="K296" i="8" s="1"/>
  <c r="I296" i="8"/>
  <c r="H297" i="8"/>
  <c r="K297" i="8" s="1"/>
  <c r="I297" i="8"/>
  <c r="H298" i="8"/>
  <c r="K298" i="8" s="1"/>
  <c r="I298" i="8"/>
  <c r="H299" i="8"/>
  <c r="K299" i="8" s="1"/>
  <c r="I299" i="8"/>
  <c r="H300" i="8"/>
  <c r="K300" i="8" s="1"/>
  <c r="I300" i="8"/>
  <c r="H301" i="8"/>
  <c r="K301" i="8" s="1"/>
  <c r="I301" i="8"/>
  <c r="H302" i="8"/>
  <c r="K302" i="8" s="1"/>
  <c r="I302" i="8"/>
  <c r="H303" i="8"/>
  <c r="K303" i="8" s="1"/>
  <c r="I303" i="8"/>
  <c r="H304" i="8"/>
  <c r="K304" i="8" s="1"/>
  <c r="I304" i="8"/>
  <c r="H305" i="8"/>
  <c r="K305" i="8" s="1"/>
  <c r="I305" i="8"/>
  <c r="H306" i="8"/>
  <c r="K306" i="8" s="1"/>
  <c r="I306" i="8"/>
  <c r="H307" i="8"/>
  <c r="K307" i="8" s="1"/>
  <c r="I307" i="8"/>
  <c r="H308" i="8"/>
  <c r="K308" i="8" s="1"/>
  <c r="I308" i="8"/>
  <c r="H309" i="8"/>
  <c r="K309" i="8" s="1"/>
  <c r="I309" i="8"/>
  <c r="H310" i="8"/>
  <c r="K310" i="8" s="1"/>
  <c r="I310" i="8"/>
  <c r="H311" i="8"/>
  <c r="K311" i="8" s="1"/>
  <c r="I311" i="8"/>
  <c r="H312" i="8"/>
  <c r="K312" i="8" s="1"/>
  <c r="I312" i="8"/>
  <c r="H313" i="8"/>
  <c r="K313" i="8" s="1"/>
  <c r="I313" i="8"/>
  <c r="H314" i="8"/>
  <c r="K314" i="8" s="1"/>
  <c r="I314" i="8"/>
  <c r="H315" i="8"/>
  <c r="K315" i="8" s="1"/>
  <c r="I315" i="8"/>
  <c r="H316" i="8"/>
  <c r="K316" i="8" s="1"/>
  <c r="I316" i="8"/>
  <c r="H317" i="8"/>
  <c r="K317" i="8" s="1"/>
  <c r="I317" i="8"/>
  <c r="H318" i="8"/>
  <c r="K318" i="8" s="1"/>
  <c r="I318" i="8"/>
  <c r="H319" i="8"/>
  <c r="K319" i="8" s="1"/>
  <c r="I319" i="8"/>
  <c r="H320" i="8"/>
  <c r="K320" i="8" s="1"/>
  <c r="I320" i="8"/>
  <c r="H321" i="8"/>
  <c r="K321" i="8" s="1"/>
  <c r="I321" i="8"/>
  <c r="H322" i="8"/>
  <c r="K322" i="8" s="1"/>
  <c r="I322" i="8"/>
  <c r="H323" i="8"/>
  <c r="K323" i="8" s="1"/>
  <c r="I323" i="8"/>
  <c r="H324" i="8"/>
  <c r="K324" i="8" s="1"/>
  <c r="I324" i="8"/>
  <c r="H325" i="8"/>
  <c r="K325" i="8" s="1"/>
  <c r="I325" i="8"/>
  <c r="H326" i="8"/>
  <c r="K326" i="8" s="1"/>
  <c r="I326" i="8"/>
  <c r="H327" i="8"/>
  <c r="K327" i="8" s="1"/>
  <c r="I327" i="8"/>
  <c r="H328" i="8"/>
  <c r="K328" i="8" s="1"/>
  <c r="I328" i="8"/>
  <c r="H329" i="8"/>
  <c r="K329" i="8" s="1"/>
  <c r="I329" i="8"/>
  <c r="H330" i="8"/>
  <c r="K330" i="8" s="1"/>
  <c r="I330" i="8"/>
  <c r="H331" i="8"/>
  <c r="K331" i="8" s="1"/>
  <c r="I331" i="8"/>
  <c r="H332" i="8"/>
  <c r="K332" i="8" s="1"/>
  <c r="I332" i="8"/>
  <c r="H333" i="8"/>
  <c r="K333" i="8" s="1"/>
  <c r="I333" i="8"/>
  <c r="H334" i="8"/>
  <c r="K334" i="8" s="1"/>
  <c r="I334" i="8"/>
  <c r="H335" i="8"/>
  <c r="K335" i="8" s="1"/>
  <c r="I335" i="8"/>
  <c r="H336" i="8"/>
  <c r="K336" i="8" s="1"/>
  <c r="I336" i="8"/>
  <c r="H337" i="8"/>
  <c r="K337" i="8" s="1"/>
  <c r="I337" i="8"/>
  <c r="H338" i="8"/>
  <c r="K338" i="8" s="1"/>
  <c r="I338" i="8"/>
  <c r="H339" i="8"/>
  <c r="K339" i="8" s="1"/>
  <c r="I339" i="8"/>
  <c r="H340" i="8"/>
  <c r="K340" i="8" s="1"/>
  <c r="I340" i="8"/>
  <c r="H341" i="8"/>
  <c r="K341" i="8" s="1"/>
  <c r="I341" i="8"/>
  <c r="H342" i="8"/>
  <c r="K342" i="8" s="1"/>
  <c r="I342" i="8"/>
  <c r="H343" i="8"/>
  <c r="K343" i="8" s="1"/>
  <c r="I343" i="8"/>
  <c r="H344" i="8"/>
  <c r="K344" i="8" s="1"/>
  <c r="I344" i="8"/>
  <c r="H345" i="8"/>
  <c r="K345" i="8" s="1"/>
  <c r="I345" i="8"/>
  <c r="H346" i="8"/>
  <c r="K346" i="8" s="1"/>
  <c r="I346" i="8"/>
  <c r="H347" i="8"/>
  <c r="K347" i="8" s="1"/>
  <c r="I347" i="8"/>
  <c r="H348" i="8"/>
  <c r="K348" i="8" s="1"/>
  <c r="I348" i="8"/>
  <c r="H349" i="8"/>
  <c r="K349" i="8" s="1"/>
  <c r="I349" i="8"/>
  <c r="H350" i="8"/>
  <c r="K350" i="8" s="1"/>
  <c r="I350" i="8"/>
  <c r="H351" i="8"/>
  <c r="K351" i="8" s="1"/>
  <c r="I351" i="8"/>
  <c r="H352" i="8"/>
  <c r="K352" i="8" s="1"/>
  <c r="I352" i="8"/>
  <c r="H353" i="8"/>
  <c r="K353" i="8" s="1"/>
  <c r="I353" i="8"/>
  <c r="H354" i="8"/>
  <c r="K354" i="8" s="1"/>
  <c r="I354" i="8"/>
  <c r="H355" i="8"/>
  <c r="K355" i="8" s="1"/>
  <c r="I355" i="8"/>
  <c r="H356" i="8"/>
  <c r="K356" i="8" s="1"/>
  <c r="I356" i="8"/>
  <c r="H357" i="8"/>
  <c r="K357" i="8" s="1"/>
  <c r="I357" i="8"/>
  <c r="H358" i="8"/>
  <c r="K358" i="8" s="1"/>
  <c r="I358" i="8"/>
  <c r="H359" i="8"/>
  <c r="K359" i="8" s="1"/>
  <c r="I359" i="8"/>
  <c r="H360" i="8"/>
  <c r="K360" i="8" s="1"/>
  <c r="I360" i="8"/>
  <c r="H361" i="8"/>
  <c r="K361" i="8" s="1"/>
  <c r="I361" i="8"/>
  <c r="H362" i="8"/>
  <c r="K362" i="8" s="1"/>
  <c r="I362" i="8"/>
  <c r="H363" i="8"/>
  <c r="K363" i="8" s="1"/>
  <c r="I363" i="8"/>
  <c r="H364" i="8"/>
  <c r="K364" i="8" s="1"/>
  <c r="I364" i="8"/>
  <c r="H365" i="8"/>
  <c r="K365" i="8" s="1"/>
  <c r="I365" i="8"/>
  <c r="H366" i="8"/>
  <c r="K366" i="8" s="1"/>
  <c r="I366" i="8"/>
  <c r="H367" i="8"/>
  <c r="K367" i="8" s="1"/>
  <c r="I367" i="8"/>
  <c r="H368" i="8"/>
  <c r="K368" i="8" s="1"/>
  <c r="I368" i="8"/>
  <c r="H369" i="8"/>
  <c r="K369" i="8" s="1"/>
  <c r="I369" i="8"/>
  <c r="H370" i="8"/>
  <c r="K370" i="8" s="1"/>
  <c r="I370" i="8"/>
  <c r="H371" i="8"/>
  <c r="K371" i="8" s="1"/>
  <c r="I371" i="8"/>
  <c r="H372" i="8"/>
  <c r="K372" i="8" s="1"/>
  <c r="I372" i="8"/>
  <c r="H373" i="8"/>
  <c r="K373" i="8" s="1"/>
  <c r="I373" i="8"/>
  <c r="H374" i="8"/>
  <c r="K374" i="8" s="1"/>
  <c r="I374" i="8"/>
  <c r="H375" i="8"/>
  <c r="K375" i="8" s="1"/>
  <c r="I375" i="8"/>
  <c r="H376" i="8"/>
  <c r="K376" i="8" s="1"/>
  <c r="I376" i="8"/>
  <c r="H377" i="8"/>
  <c r="K377" i="8" s="1"/>
  <c r="I377" i="8"/>
  <c r="H378" i="8"/>
  <c r="K378" i="8" s="1"/>
  <c r="I378" i="8"/>
  <c r="H379" i="8"/>
  <c r="K379" i="8" s="1"/>
  <c r="I379" i="8"/>
  <c r="H380" i="8"/>
  <c r="K380" i="8" s="1"/>
  <c r="I380" i="8"/>
  <c r="H381" i="8"/>
  <c r="K381" i="8" s="1"/>
  <c r="I381" i="8"/>
  <c r="H382" i="8"/>
  <c r="K382" i="8" s="1"/>
  <c r="I382" i="8"/>
  <c r="H383" i="8"/>
  <c r="K383" i="8" s="1"/>
  <c r="I383" i="8"/>
  <c r="H384" i="8"/>
  <c r="K384" i="8" s="1"/>
  <c r="I384" i="8"/>
  <c r="H385" i="8"/>
  <c r="K385" i="8" s="1"/>
  <c r="I385" i="8"/>
  <c r="H386" i="8"/>
  <c r="K386" i="8" s="1"/>
  <c r="I386" i="8"/>
  <c r="H387" i="8"/>
  <c r="K387" i="8" s="1"/>
  <c r="I387" i="8"/>
  <c r="H388" i="8"/>
  <c r="K388" i="8" s="1"/>
  <c r="I388" i="8"/>
  <c r="H389" i="8"/>
  <c r="K389" i="8" s="1"/>
  <c r="I389" i="8"/>
  <c r="H390" i="8"/>
  <c r="K390" i="8" s="1"/>
  <c r="I390" i="8"/>
  <c r="H391" i="8"/>
  <c r="K391" i="8" s="1"/>
  <c r="I391" i="8"/>
  <c r="H392" i="8"/>
  <c r="K392" i="8" s="1"/>
  <c r="I392" i="8"/>
  <c r="H393" i="8"/>
  <c r="K393" i="8" s="1"/>
  <c r="I393" i="8"/>
  <c r="H394" i="8"/>
  <c r="K394" i="8" s="1"/>
  <c r="I394" i="8"/>
  <c r="H395" i="8"/>
  <c r="K395" i="8" s="1"/>
  <c r="I395" i="8"/>
  <c r="H396" i="8"/>
  <c r="K396" i="8" s="1"/>
  <c r="I396" i="8"/>
  <c r="H397" i="8"/>
  <c r="K397" i="8" s="1"/>
  <c r="I397" i="8"/>
  <c r="H398" i="8"/>
  <c r="K398" i="8" s="1"/>
  <c r="I398" i="8"/>
  <c r="H399" i="8"/>
  <c r="K399" i="8" s="1"/>
  <c r="I399" i="8"/>
  <c r="H400" i="8"/>
  <c r="K400" i="8" s="1"/>
  <c r="I400" i="8"/>
  <c r="H401" i="8"/>
  <c r="K401" i="8" s="1"/>
  <c r="I401" i="8"/>
  <c r="H402" i="8"/>
  <c r="K402" i="8" s="1"/>
  <c r="I402" i="8"/>
  <c r="H403" i="8"/>
  <c r="K403" i="8" s="1"/>
  <c r="I403" i="8"/>
  <c r="H404" i="8"/>
  <c r="K404" i="8" s="1"/>
  <c r="I404" i="8"/>
  <c r="H405" i="8"/>
  <c r="K405" i="8" s="1"/>
  <c r="I405" i="8"/>
  <c r="H406" i="8"/>
  <c r="K406" i="8" s="1"/>
  <c r="I406" i="8"/>
  <c r="H407" i="8"/>
  <c r="K407" i="8" s="1"/>
  <c r="I407" i="8"/>
  <c r="H408" i="8"/>
  <c r="K408" i="8" s="1"/>
  <c r="I408" i="8"/>
  <c r="H409" i="8"/>
  <c r="K409" i="8" s="1"/>
  <c r="I409" i="8"/>
  <c r="H410" i="8"/>
  <c r="K410" i="8" s="1"/>
  <c r="I410" i="8"/>
  <c r="H411" i="8"/>
  <c r="K411" i="8" s="1"/>
  <c r="I411" i="8"/>
  <c r="H412" i="8"/>
  <c r="K412" i="8" s="1"/>
  <c r="I412" i="8"/>
  <c r="H413" i="8"/>
  <c r="K413" i="8" s="1"/>
  <c r="I413" i="8"/>
  <c r="H414" i="8"/>
  <c r="K414" i="8" s="1"/>
  <c r="I414" i="8"/>
  <c r="H415" i="8"/>
  <c r="K415" i="8" s="1"/>
  <c r="I415" i="8"/>
  <c r="H416" i="8"/>
  <c r="K416" i="8" s="1"/>
  <c r="I416" i="8"/>
  <c r="H417" i="8"/>
  <c r="K417" i="8" s="1"/>
  <c r="I417" i="8"/>
  <c r="H418" i="8"/>
  <c r="K418" i="8" s="1"/>
  <c r="I418" i="8"/>
  <c r="H419" i="8"/>
  <c r="K419" i="8" s="1"/>
  <c r="I419" i="8"/>
  <c r="H420" i="8"/>
  <c r="K420" i="8" s="1"/>
  <c r="I420" i="8"/>
  <c r="H421" i="8"/>
  <c r="K421" i="8" s="1"/>
  <c r="I421" i="8"/>
  <c r="H422" i="8"/>
  <c r="K422" i="8" s="1"/>
  <c r="I422" i="8"/>
  <c r="H423" i="8"/>
  <c r="K423" i="8" s="1"/>
  <c r="I423" i="8"/>
  <c r="H424" i="8"/>
  <c r="K424" i="8" s="1"/>
  <c r="I424" i="8"/>
  <c r="H425" i="8"/>
  <c r="K425" i="8" s="1"/>
  <c r="I425" i="8"/>
  <c r="H426" i="8"/>
  <c r="K426" i="8" s="1"/>
  <c r="I426" i="8"/>
  <c r="H427" i="8"/>
  <c r="K427" i="8" s="1"/>
  <c r="I427" i="8"/>
  <c r="H428" i="8"/>
  <c r="K428" i="8" s="1"/>
  <c r="I428" i="8"/>
  <c r="H429" i="8"/>
  <c r="K429" i="8" s="1"/>
  <c r="I429" i="8"/>
  <c r="H430" i="8"/>
  <c r="K430" i="8" s="1"/>
  <c r="I430" i="8"/>
  <c r="H431" i="8"/>
  <c r="K431" i="8" s="1"/>
  <c r="I431" i="8"/>
  <c r="H432" i="8"/>
  <c r="K432" i="8" s="1"/>
  <c r="I432" i="8"/>
  <c r="H433" i="8"/>
  <c r="K433" i="8" s="1"/>
  <c r="I433" i="8"/>
  <c r="H434" i="8"/>
  <c r="K434" i="8" s="1"/>
  <c r="I434" i="8"/>
  <c r="H435" i="8"/>
  <c r="K435" i="8" s="1"/>
  <c r="I435" i="8"/>
  <c r="H436" i="8"/>
  <c r="K436" i="8" s="1"/>
  <c r="I436" i="8"/>
  <c r="H437" i="8"/>
  <c r="K437" i="8" s="1"/>
  <c r="I437" i="8"/>
  <c r="H438" i="8"/>
  <c r="K438" i="8" s="1"/>
  <c r="I438" i="8"/>
  <c r="H439" i="8"/>
  <c r="K439" i="8" s="1"/>
  <c r="I439" i="8"/>
  <c r="H440" i="8"/>
  <c r="K440" i="8" s="1"/>
  <c r="I440" i="8"/>
  <c r="H441" i="8"/>
  <c r="K441" i="8" s="1"/>
  <c r="I441" i="8"/>
  <c r="H442" i="8"/>
  <c r="K442" i="8" s="1"/>
  <c r="I442" i="8"/>
  <c r="H443" i="8"/>
  <c r="K443" i="8" s="1"/>
  <c r="I443" i="8"/>
  <c r="H444" i="8"/>
  <c r="K444" i="8" s="1"/>
  <c r="I444" i="8"/>
  <c r="H445" i="8"/>
  <c r="K445" i="8" s="1"/>
  <c r="I445" i="8"/>
  <c r="H446" i="8"/>
  <c r="K446" i="8" s="1"/>
  <c r="I446" i="8"/>
  <c r="H447" i="8"/>
  <c r="K447" i="8" s="1"/>
  <c r="I447" i="8"/>
  <c r="H448" i="8"/>
  <c r="K448" i="8" s="1"/>
  <c r="I448" i="8"/>
  <c r="H449" i="8"/>
  <c r="K449" i="8" s="1"/>
  <c r="I449" i="8"/>
  <c r="H450" i="8"/>
  <c r="K450" i="8" s="1"/>
  <c r="I450" i="8"/>
  <c r="H451" i="8"/>
  <c r="K451" i="8" s="1"/>
  <c r="I451" i="8"/>
  <c r="H452" i="8"/>
  <c r="K452" i="8" s="1"/>
  <c r="I452" i="8"/>
  <c r="H453" i="8"/>
  <c r="K453" i="8" s="1"/>
  <c r="I453" i="8"/>
  <c r="H454" i="8"/>
  <c r="K454" i="8" s="1"/>
  <c r="I454" i="8"/>
  <c r="H455" i="8"/>
  <c r="K455" i="8" s="1"/>
  <c r="I455" i="8"/>
  <c r="H456" i="8"/>
  <c r="K456" i="8" s="1"/>
  <c r="I456" i="8"/>
  <c r="H457" i="8"/>
  <c r="K457" i="8" s="1"/>
  <c r="I457" i="8"/>
  <c r="H458" i="8"/>
  <c r="K458" i="8" s="1"/>
  <c r="I458" i="8"/>
  <c r="H459" i="8"/>
  <c r="K459" i="8" s="1"/>
  <c r="I459" i="8"/>
  <c r="H460" i="8"/>
  <c r="K460" i="8" s="1"/>
  <c r="I460" i="8"/>
  <c r="H461" i="8"/>
  <c r="K461" i="8" s="1"/>
  <c r="I461" i="8"/>
  <c r="H462" i="8"/>
  <c r="K462" i="8" s="1"/>
  <c r="I462" i="8"/>
  <c r="H463" i="8"/>
  <c r="K463" i="8" s="1"/>
  <c r="I463" i="8"/>
  <c r="H464" i="8"/>
  <c r="K464" i="8" s="1"/>
  <c r="I464" i="8"/>
  <c r="H465" i="8"/>
  <c r="K465" i="8" s="1"/>
  <c r="I465" i="8"/>
  <c r="H466" i="8"/>
  <c r="K466" i="8" s="1"/>
  <c r="I466" i="8"/>
  <c r="H467" i="8"/>
  <c r="K467" i="8" s="1"/>
  <c r="I467" i="8"/>
  <c r="H468" i="8"/>
  <c r="K468" i="8" s="1"/>
  <c r="I468" i="8"/>
  <c r="H469" i="8"/>
  <c r="K469" i="8" s="1"/>
  <c r="I469" i="8"/>
  <c r="H470" i="8"/>
  <c r="K470" i="8" s="1"/>
  <c r="I470" i="8"/>
  <c r="H471" i="8"/>
  <c r="K471" i="8" s="1"/>
  <c r="I471" i="8"/>
  <c r="H472" i="8"/>
  <c r="K472" i="8" s="1"/>
  <c r="I472" i="8"/>
  <c r="H473" i="8"/>
  <c r="K473" i="8" s="1"/>
  <c r="I473" i="8"/>
  <c r="H474" i="8"/>
  <c r="K474" i="8" s="1"/>
  <c r="I474" i="8"/>
  <c r="H475" i="8"/>
  <c r="K475" i="8" s="1"/>
  <c r="I475" i="8"/>
  <c r="H476" i="8"/>
  <c r="K476" i="8" s="1"/>
  <c r="I476" i="8"/>
  <c r="H477" i="8"/>
  <c r="K477" i="8" s="1"/>
  <c r="I477" i="8"/>
  <c r="H478" i="8"/>
  <c r="K478" i="8" s="1"/>
  <c r="I478" i="8"/>
  <c r="H479" i="8"/>
  <c r="K479" i="8" s="1"/>
  <c r="I479" i="8"/>
  <c r="H480" i="8"/>
  <c r="K480" i="8" s="1"/>
  <c r="I480" i="8"/>
  <c r="H481" i="8"/>
  <c r="K481" i="8" s="1"/>
  <c r="I481" i="8"/>
  <c r="H482" i="8"/>
  <c r="K482" i="8" s="1"/>
  <c r="I482" i="8"/>
  <c r="H483" i="8"/>
  <c r="K483" i="8" s="1"/>
  <c r="I483" i="8"/>
  <c r="H484" i="8"/>
  <c r="K484" i="8" s="1"/>
  <c r="I484" i="8"/>
  <c r="H485" i="8"/>
  <c r="K485" i="8" s="1"/>
  <c r="I485" i="8"/>
  <c r="H486" i="8"/>
  <c r="K486" i="8" s="1"/>
  <c r="I486" i="8"/>
  <c r="H487" i="8"/>
  <c r="K487" i="8" s="1"/>
  <c r="I487" i="8"/>
  <c r="H488" i="8"/>
  <c r="K488" i="8" s="1"/>
  <c r="I488" i="8"/>
  <c r="H489" i="8"/>
  <c r="K489" i="8" s="1"/>
  <c r="I489" i="8"/>
  <c r="H490" i="8"/>
  <c r="K490" i="8" s="1"/>
  <c r="I490" i="8"/>
  <c r="H491" i="8"/>
  <c r="K491" i="8" s="1"/>
  <c r="I491" i="8"/>
  <c r="H492" i="8"/>
  <c r="K492" i="8" s="1"/>
  <c r="I492" i="8"/>
  <c r="H493" i="8"/>
  <c r="K493" i="8" s="1"/>
  <c r="I493" i="8"/>
  <c r="H494" i="8"/>
  <c r="K494" i="8" s="1"/>
  <c r="I494" i="8"/>
  <c r="H495" i="8"/>
  <c r="K495" i="8" s="1"/>
  <c r="I495" i="8"/>
  <c r="H496" i="8"/>
  <c r="K496" i="8" s="1"/>
  <c r="I496" i="8"/>
  <c r="H497" i="8"/>
  <c r="K497" i="8" s="1"/>
  <c r="I497" i="8"/>
  <c r="H498" i="8"/>
  <c r="K498" i="8" s="1"/>
  <c r="I498" i="8"/>
  <c r="H499" i="8"/>
  <c r="K499" i="8" s="1"/>
  <c r="I499" i="8"/>
  <c r="H500" i="8"/>
  <c r="K500" i="8" s="1"/>
  <c r="I500" i="8"/>
  <c r="H501" i="8"/>
  <c r="K501" i="8" s="1"/>
  <c r="I501" i="8"/>
  <c r="H502" i="8"/>
  <c r="K502" i="8" s="1"/>
  <c r="I502" i="8"/>
  <c r="H503" i="8"/>
  <c r="K503" i="8" s="1"/>
  <c r="I503" i="8"/>
  <c r="H504" i="8"/>
  <c r="K504" i="8" s="1"/>
  <c r="I504" i="8"/>
  <c r="H505" i="8"/>
  <c r="K505" i="8" s="1"/>
  <c r="I505" i="8"/>
  <c r="H506" i="8"/>
  <c r="K506" i="8" s="1"/>
  <c r="I506" i="8"/>
  <c r="H507" i="8"/>
  <c r="K507" i="8" s="1"/>
  <c r="I507" i="8"/>
  <c r="H508" i="8"/>
  <c r="K508" i="8" s="1"/>
  <c r="I508" i="8"/>
  <c r="H509" i="8"/>
  <c r="K509" i="8" s="1"/>
  <c r="I509" i="8"/>
  <c r="H510" i="8"/>
  <c r="K510" i="8" s="1"/>
  <c r="I510" i="8"/>
  <c r="H511" i="8"/>
  <c r="K511" i="8" s="1"/>
  <c r="I511" i="8"/>
  <c r="H512" i="8"/>
  <c r="K512" i="8" s="1"/>
  <c r="I512" i="8"/>
  <c r="H513" i="8"/>
  <c r="K513" i="8" s="1"/>
  <c r="I513" i="8"/>
  <c r="H514" i="8"/>
  <c r="K514" i="8" s="1"/>
  <c r="I514" i="8"/>
  <c r="H515" i="8"/>
  <c r="K515" i="8" s="1"/>
  <c r="I515" i="8"/>
  <c r="H516" i="8"/>
  <c r="K516" i="8" s="1"/>
  <c r="I516" i="8"/>
  <c r="H517" i="8"/>
  <c r="K517" i="8" s="1"/>
  <c r="I517" i="8"/>
  <c r="H518" i="8"/>
  <c r="K518" i="8" s="1"/>
  <c r="I518" i="8"/>
  <c r="H519" i="8"/>
  <c r="K519" i="8" s="1"/>
  <c r="I519" i="8"/>
  <c r="H520" i="8"/>
  <c r="K520" i="8" s="1"/>
  <c r="I520" i="8"/>
  <c r="H521" i="8"/>
  <c r="K521" i="8" s="1"/>
  <c r="I521" i="8"/>
  <c r="H522" i="8"/>
  <c r="K522" i="8" s="1"/>
  <c r="I522" i="8"/>
  <c r="H523" i="8"/>
  <c r="K523" i="8" s="1"/>
  <c r="I523" i="8"/>
  <c r="H524" i="8"/>
  <c r="K524" i="8" s="1"/>
  <c r="I524" i="8"/>
  <c r="H525" i="8"/>
  <c r="K525" i="8" s="1"/>
  <c r="I525" i="8"/>
  <c r="H526" i="8"/>
  <c r="K526" i="8" s="1"/>
  <c r="I526" i="8"/>
  <c r="H527" i="8"/>
  <c r="K527" i="8" s="1"/>
  <c r="I527" i="8"/>
  <c r="H528" i="8"/>
  <c r="K528" i="8" s="1"/>
  <c r="I528" i="8"/>
  <c r="H529" i="8"/>
  <c r="K529" i="8" s="1"/>
  <c r="I529" i="8"/>
  <c r="H530" i="8"/>
  <c r="K530" i="8" s="1"/>
  <c r="I530" i="8"/>
  <c r="H531" i="8"/>
  <c r="K531" i="8" s="1"/>
  <c r="I531" i="8"/>
  <c r="H532" i="8"/>
  <c r="K532" i="8" s="1"/>
  <c r="I532" i="8"/>
  <c r="H533" i="8"/>
  <c r="K533" i="8" s="1"/>
  <c r="I533" i="8"/>
  <c r="H534" i="8"/>
  <c r="K534" i="8" s="1"/>
  <c r="I534" i="8"/>
  <c r="H535" i="8"/>
  <c r="K535" i="8" s="1"/>
  <c r="I535" i="8"/>
  <c r="H536" i="8"/>
  <c r="K536" i="8" s="1"/>
  <c r="I536" i="8"/>
  <c r="H537" i="8"/>
  <c r="K537" i="8" s="1"/>
  <c r="I537" i="8"/>
  <c r="H538" i="8"/>
  <c r="K538" i="8" s="1"/>
  <c r="I538" i="8"/>
  <c r="H539" i="8"/>
  <c r="K539" i="8" s="1"/>
  <c r="I539" i="8"/>
  <c r="H540" i="8"/>
  <c r="K540" i="8" s="1"/>
  <c r="I540" i="8"/>
  <c r="H541" i="8"/>
  <c r="K541" i="8" s="1"/>
  <c r="I541" i="8"/>
  <c r="H542" i="8"/>
  <c r="K542" i="8" s="1"/>
  <c r="I542" i="8"/>
  <c r="H543" i="8"/>
  <c r="K543" i="8" s="1"/>
  <c r="I543" i="8"/>
  <c r="H544" i="8"/>
  <c r="K544" i="8" s="1"/>
  <c r="I544" i="8"/>
  <c r="H545" i="8"/>
  <c r="K545" i="8" s="1"/>
  <c r="I545" i="8"/>
  <c r="H546" i="8"/>
  <c r="K546" i="8" s="1"/>
  <c r="I546" i="8"/>
  <c r="H547" i="8"/>
  <c r="K547" i="8" s="1"/>
  <c r="I547" i="8"/>
  <c r="H548" i="8"/>
  <c r="K548" i="8" s="1"/>
  <c r="I548" i="8"/>
  <c r="H549" i="8"/>
  <c r="K549" i="8" s="1"/>
  <c r="I549" i="8"/>
  <c r="H550" i="8"/>
  <c r="K550" i="8" s="1"/>
  <c r="I550" i="8"/>
  <c r="H551" i="8"/>
  <c r="K551" i="8" s="1"/>
  <c r="I551" i="8"/>
  <c r="H552" i="8"/>
  <c r="K552" i="8" s="1"/>
  <c r="I552" i="8"/>
  <c r="H553" i="8"/>
  <c r="K553" i="8" s="1"/>
  <c r="I553" i="8"/>
  <c r="H554" i="8"/>
  <c r="K554" i="8" s="1"/>
  <c r="I554" i="8"/>
  <c r="H555" i="8"/>
  <c r="K555" i="8" s="1"/>
  <c r="I555" i="8"/>
  <c r="H556" i="8"/>
  <c r="K556" i="8" s="1"/>
  <c r="I556" i="8"/>
  <c r="H557" i="8"/>
  <c r="K557" i="8" s="1"/>
  <c r="I557" i="8"/>
  <c r="H558" i="8"/>
  <c r="K558" i="8" s="1"/>
  <c r="I558" i="8"/>
  <c r="H559" i="8"/>
  <c r="K559" i="8" s="1"/>
  <c r="I559" i="8"/>
  <c r="H560" i="8"/>
  <c r="K560" i="8" s="1"/>
  <c r="I560" i="8"/>
  <c r="H561" i="8"/>
  <c r="K561" i="8" s="1"/>
  <c r="I561" i="8"/>
  <c r="H562" i="8"/>
  <c r="K562" i="8" s="1"/>
  <c r="I562" i="8"/>
  <c r="H563" i="8"/>
  <c r="K563" i="8" s="1"/>
  <c r="I563" i="8"/>
  <c r="H564" i="8"/>
  <c r="K564" i="8" s="1"/>
  <c r="I564" i="8"/>
  <c r="H565" i="8"/>
  <c r="K565" i="8" s="1"/>
  <c r="I565" i="8"/>
  <c r="H566" i="8"/>
  <c r="K566" i="8" s="1"/>
  <c r="I566" i="8"/>
  <c r="H567" i="8"/>
  <c r="K567" i="8" s="1"/>
  <c r="I567" i="8"/>
  <c r="H568" i="8"/>
  <c r="K568" i="8" s="1"/>
  <c r="I568" i="8"/>
  <c r="H569" i="8"/>
  <c r="K569" i="8" s="1"/>
  <c r="I569" i="8"/>
  <c r="H570" i="8"/>
  <c r="K570" i="8" s="1"/>
  <c r="I570" i="8"/>
  <c r="H571" i="8"/>
  <c r="K571" i="8" s="1"/>
  <c r="I571" i="8"/>
  <c r="H572" i="8"/>
  <c r="K572" i="8" s="1"/>
  <c r="I572" i="8"/>
  <c r="H573" i="8"/>
  <c r="K573" i="8" s="1"/>
  <c r="I573" i="8"/>
  <c r="H574" i="8"/>
  <c r="K574" i="8" s="1"/>
  <c r="I574" i="8"/>
  <c r="H575" i="8"/>
  <c r="K575" i="8" s="1"/>
  <c r="I575" i="8"/>
  <c r="H576" i="8"/>
  <c r="K576" i="8" s="1"/>
  <c r="I576" i="8"/>
  <c r="H577" i="8"/>
  <c r="K577" i="8" s="1"/>
  <c r="I577" i="8"/>
  <c r="H578" i="8"/>
  <c r="K578" i="8" s="1"/>
  <c r="I578" i="8"/>
  <c r="H579" i="8"/>
  <c r="K579" i="8" s="1"/>
  <c r="I579" i="8"/>
  <c r="H580" i="8"/>
  <c r="K580" i="8" s="1"/>
  <c r="I580" i="8"/>
  <c r="H581" i="8"/>
  <c r="K581" i="8" s="1"/>
  <c r="I581" i="8"/>
  <c r="H582" i="8"/>
  <c r="K582" i="8" s="1"/>
  <c r="I582" i="8"/>
  <c r="H583" i="8"/>
  <c r="K583" i="8" s="1"/>
  <c r="I583" i="8"/>
  <c r="H584" i="8"/>
  <c r="K584" i="8" s="1"/>
  <c r="I584" i="8"/>
  <c r="H585" i="8"/>
  <c r="K585" i="8" s="1"/>
  <c r="I585" i="8"/>
  <c r="H586" i="8"/>
  <c r="K586" i="8" s="1"/>
  <c r="I586" i="8"/>
  <c r="H587" i="8"/>
  <c r="K587" i="8" s="1"/>
  <c r="I587" i="8"/>
  <c r="H588" i="8"/>
  <c r="K588" i="8" s="1"/>
  <c r="I588" i="8"/>
  <c r="H589" i="8"/>
  <c r="K589" i="8" s="1"/>
  <c r="I589" i="8"/>
  <c r="H590" i="8"/>
  <c r="K590" i="8" s="1"/>
  <c r="I590" i="8"/>
  <c r="H591" i="8"/>
  <c r="K591" i="8" s="1"/>
  <c r="I591" i="8"/>
  <c r="H592" i="8"/>
  <c r="K592" i="8" s="1"/>
  <c r="I592" i="8"/>
  <c r="H593" i="8"/>
  <c r="K593" i="8" s="1"/>
  <c r="I593" i="8"/>
  <c r="H594" i="8"/>
  <c r="K594" i="8" s="1"/>
  <c r="I594" i="8"/>
  <c r="H595" i="8"/>
  <c r="K595" i="8" s="1"/>
  <c r="I595" i="8"/>
  <c r="H596" i="8"/>
  <c r="K596" i="8" s="1"/>
  <c r="I596" i="8"/>
  <c r="H597" i="8"/>
  <c r="K597" i="8" s="1"/>
  <c r="I597" i="8"/>
  <c r="H598" i="8"/>
  <c r="K598" i="8" s="1"/>
  <c r="I598" i="8"/>
  <c r="H599" i="8"/>
  <c r="K599" i="8" s="1"/>
  <c r="I599" i="8"/>
  <c r="H600" i="8"/>
  <c r="K600" i="8" s="1"/>
  <c r="I600" i="8"/>
  <c r="H601" i="8"/>
  <c r="K601" i="8" s="1"/>
  <c r="I601" i="8"/>
  <c r="H602" i="8"/>
  <c r="K602" i="8" s="1"/>
  <c r="I602" i="8"/>
  <c r="H603" i="8"/>
  <c r="K603" i="8" s="1"/>
  <c r="I603" i="8"/>
  <c r="H604" i="8"/>
  <c r="K604" i="8" s="1"/>
  <c r="I604" i="8"/>
  <c r="H605" i="8"/>
  <c r="K605" i="8" s="1"/>
  <c r="I605" i="8"/>
  <c r="H606" i="8"/>
  <c r="K606" i="8" s="1"/>
  <c r="I606" i="8"/>
  <c r="H607" i="8"/>
  <c r="K607" i="8" s="1"/>
  <c r="I607" i="8"/>
  <c r="H608" i="8"/>
  <c r="K608" i="8" s="1"/>
  <c r="I608" i="8"/>
  <c r="H609" i="8"/>
  <c r="K609" i="8" s="1"/>
  <c r="I609" i="8"/>
  <c r="H610" i="8"/>
  <c r="K610" i="8" s="1"/>
  <c r="I610" i="8"/>
  <c r="H611" i="8"/>
  <c r="K611" i="8" s="1"/>
  <c r="I611" i="8"/>
  <c r="H612" i="8"/>
  <c r="K612" i="8" s="1"/>
  <c r="I612" i="8"/>
  <c r="H613" i="8"/>
  <c r="K613" i="8" s="1"/>
  <c r="I613" i="8"/>
  <c r="H614" i="8"/>
  <c r="K614" i="8" s="1"/>
  <c r="I614" i="8"/>
  <c r="H615" i="8"/>
  <c r="K615" i="8" s="1"/>
  <c r="I615" i="8"/>
  <c r="H616" i="8"/>
  <c r="K616" i="8" s="1"/>
  <c r="I616" i="8"/>
  <c r="H617" i="8"/>
  <c r="K617" i="8" s="1"/>
  <c r="I617" i="8"/>
  <c r="H618" i="8"/>
  <c r="K618" i="8" s="1"/>
  <c r="I618" i="8"/>
  <c r="H619" i="8"/>
  <c r="K619" i="8" s="1"/>
  <c r="I619" i="8"/>
  <c r="H620" i="8"/>
  <c r="K620" i="8" s="1"/>
  <c r="I620" i="8"/>
  <c r="H621" i="8"/>
  <c r="K621" i="8" s="1"/>
  <c r="I621" i="8"/>
  <c r="H622" i="8"/>
  <c r="K622" i="8" s="1"/>
  <c r="I622" i="8"/>
  <c r="H623" i="8"/>
  <c r="K623" i="8" s="1"/>
  <c r="I623" i="8"/>
  <c r="H624" i="8"/>
  <c r="K624" i="8" s="1"/>
  <c r="I624" i="8"/>
  <c r="H625" i="8"/>
  <c r="K625" i="8" s="1"/>
  <c r="I625" i="8"/>
  <c r="H626" i="8"/>
  <c r="K626" i="8" s="1"/>
  <c r="I626" i="8"/>
  <c r="H627" i="8"/>
  <c r="K627" i="8" s="1"/>
  <c r="I627" i="8"/>
  <c r="H628" i="8"/>
  <c r="K628" i="8" s="1"/>
  <c r="I628" i="8"/>
  <c r="H629" i="8"/>
  <c r="K629" i="8" s="1"/>
  <c r="I629" i="8"/>
  <c r="H630" i="8"/>
  <c r="K630" i="8" s="1"/>
  <c r="I630" i="8"/>
  <c r="H631" i="8"/>
  <c r="K631" i="8" s="1"/>
  <c r="I631" i="8"/>
  <c r="H632" i="8"/>
  <c r="K632" i="8" s="1"/>
  <c r="I632" i="8"/>
  <c r="H633" i="8"/>
  <c r="K633" i="8" s="1"/>
  <c r="I633" i="8"/>
  <c r="H634" i="8"/>
  <c r="K634" i="8" s="1"/>
  <c r="I634" i="8"/>
  <c r="H635" i="8"/>
  <c r="K635" i="8" s="1"/>
  <c r="I635" i="8"/>
  <c r="H636" i="8"/>
  <c r="K636" i="8" s="1"/>
  <c r="I636" i="8"/>
  <c r="H637" i="8"/>
  <c r="K637" i="8" s="1"/>
  <c r="I637" i="8"/>
  <c r="H638" i="8"/>
  <c r="K638" i="8" s="1"/>
  <c r="I638" i="8"/>
  <c r="H639" i="8"/>
  <c r="K639" i="8" s="1"/>
  <c r="I639" i="8"/>
  <c r="H640" i="8"/>
  <c r="K640" i="8" s="1"/>
  <c r="I640" i="8"/>
  <c r="H641" i="8"/>
  <c r="K641" i="8" s="1"/>
  <c r="I641" i="8"/>
  <c r="H642" i="8"/>
  <c r="K642" i="8" s="1"/>
  <c r="I642" i="8"/>
  <c r="H643" i="8"/>
  <c r="K643" i="8" s="1"/>
  <c r="I643" i="8"/>
  <c r="H644" i="8"/>
  <c r="K644" i="8" s="1"/>
  <c r="I644" i="8"/>
  <c r="H645" i="8"/>
  <c r="K645" i="8" s="1"/>
  <c r="I645" i="8"/>
  <c r="H646" i="8"/>
  <c r="K646" i="8" s="1"/>
  <c r="I646" i="8"/>
  <c r="H647" i="8"/>
  <c r="K647" i="8" s="1"/>
  <c r="I647" i="8"/>
  <c r="H648" i="8"/>
  <c r="K648" i="8" s="1"/>
  <c r="I648" i="8"/>
  <c r="H649" i="8"/>
  <c r="K649" i="8" s="1"/>
  <c r="I649" i="8"/>
  <c r="H650" i="8"/>
  <c r="K650" i="8" s="1"/>
  <c r="I650" i="8"/>
  <c r="H651" i="8"/>
  <c r="K651" i="8" s="1"/>
  <c r="I651" i="8"/>
  <c r="H652" i="8"/>
  <c r="K652" i="8" s="1"/>
  <c r="I652" i="8"/>
  <c r="H653" i="8"/>
  <c r="K653" i="8" s="1"/>
  <c r="I653" i="8"/>
  <c r="H654" i="8"/>
  <c r="K654" i="8" s="1"/>
  <c r="I654" i="8"/>
  <c r="H655" i="8"/>
  <c r="K655" i="8" s="1"/>
  <c r="I655" i="8"/>
  <c r="H656" i="8"/>
  <c r="K656" i="8" s="1"/>
  <c r="I656" i="8"/>
  <c r="H657" i="8"/>
  <c r="K657" i="8" s="1"/>
  <c r="I657" i="8"/>
  <c r="H658" i="8"/>
  <c r="K658" i="8" s="1"/>
  <c r="I658" i="8"/>
  <c r="H659" i="8"/>
  <c r="K659" i="8" s="1"/>
  <c r="I659" i="8"/>
  <c r="H660" i="8"/>
  <c r="K660" i="8" s="1"/>
  <c r="I660" i="8"/>
  <c r="H661" i="8"/>
  <c r="K661" i="8" s="1"/>
  <c r="I661" i="8"/>
  <c r="H662" i="8"/>
  <c r="K662" i="8" s="1"/>
  <c r="I662" i="8"/>
  <c r="H663" i="8"/>
  <c r="K663" i="8" s="1"/>
  <c r="I663" i="8"/>
  <c r="H664" i="8"/>
  <c r="K664" i="8" s="1"/>
  <c r="I664" i="8"/>
  <c r="H665" i="8"/>
  <c r="K665" i="8" s="1"/>
  <c r="I665" i="8"/>
  <c r="H666" i="8"/>
  <c r="K666" i="8" s="1"/>
  <c r="I666" i="8"/>
  <c r="H667" i="8"/>
  <c r="K667" i="8" s="1"/>
  <c r="I667" i="8"/>
  <c r="H668" i="8"/>
  <c r="K668" i="8" s="1"/>
  <c r="I668" i="8"/>
  <c r="H669" i="8"/>
  <c r="K669" i="8" s="1"/>
  <c r="I669" i="8"/>
  <c r="H670" i="8"/>
  <c r="K670" i="8" s="1"/>
  <c r="I670" i="8"/>
  <c r="H671" i="8"/>
  <c r="K671" i="8" s="1"/>
  <c r="I671" i="8"/>
  <c r="H672" i="8"/>
  <c r="K672" i="8" s="1"/>
  <c r="I672" i="8"/>
  <c r="H673" i="8"/>
  <c r="K673" i="8" s="1"/>
  <c r="I673" i="8"/>
  <c r="H674" i="8"/>
  <c r="K674" i="8" s="1"/>
  <c r="I674" i="8"/>
  <c r="H675" i="8"/>
  <c r="K675" i="8" s="1"/>
  <c r="I675" i="8"/>
  <c r="H676" i="8"/>
  <c r="K676" i="8" s="1"/>
  <c r="I676" i="8"/>
  <c r="H677" i="8"/>
  <c r="K677" i="8" s="1"/>
  <c r="I677" i="8"/>
  <c r="H678" i="8"/>
  <c r="K678" i="8" s="1"/>
  <c r="I678" i="8"/>
  <c r="H679" i="8"/>
  <c r="K679" i="8" s="1"/>
  <c r="I679" i="8"/>
  <c r="H680" i="8"/>
  <c r="K680" i="8" s="1"/>
  <c r="I680" i="8"/>
  <c r="H681" i="8"/>
  <c r="K681" i="8" s="1"/>
  <c r="I681" i="8"/>
  <c r="H682" i="8"/>
  <c r="K682" i="8" s="1"/>
  <c r="I682" i="8"/>
  <c r="H683" i="8"/>
  <c r="K683" i="8" s="1"/>
  <c r="I683" i="8"/>
  <c r="H684" i="8"/>
  <c r="K684" i="8" s="1"/>
  <c r="I684" i="8"/>
  <c r="H685" i="8"/>
  <c r="K685" i="8" s="1"/>
  <c r="I685" i="8"/>
  <c r="H686" i="8"/>
  <c r="K686" i="8" s="1"/>
  <c r="I686" i="8"/>
  <c r="H687" i="8"/>
  <c r="K687" i="8" s="1"/>
  <c r="I687" i="8"/>
  <c r="H688" i="8"/>
  <c r="K688" i="8" s="1"/>
  <c r="I688" i="8"/>
  <c r="H689" i="8"/>
  <c r="K689" i="8" s="1"/>
  <c r="I689" i="8"/>
  <c r="H690" i="8"/>
  <c r="K690" i="8" s="1"/>
  <c r="I690" i="8"/>
  <c r="H691" i="8"/>
  <c r="K691" i="8" s="1"/>
  <c r="I691" i="8"/>
  <c r="H692" i="8"/>
  <c r="K692" i="8" s="1"/>
  <c r="I692" i="8"/>
  <c r="H693" i="8"/>
  <c r="K693" i="8" s="1"/>
  <c r="I693" i="8"/>
  <c r="H694" i="8"/>
  <c r="K694" i="8" s="1"/>
  <c r="I694" i="8"/>
  <c r="H695" i="8"/>
  <c r="K695" i="8" s="1"/>
  <c r="I695" i="8"/>
  <c r="H696" i="8"/>
  <c r="K696" i="8" s="1"/>
  <c r="I696" i="8"/>
  <c r="H697" i="8"/>
  <c r="K697" i="8" s="1"/>
  <c r="I697" i="8"/>
  <c r="H698" i="8"/>
  <c r="K698" i="8" s="1"/>
  <c r="I698" i="8"/>
  <c r="H699" i="8"/>
  <c r="K699" i="8" s="1"/>
  <c r="I699" i="8"/>
  <c r="H700" i="8"/>
  <c r="K700" i="8" s="1"/>
  <c r="I700" i="8"/>
  <c r="H701" i="8"/>
  <c r="K701" i="8" s="1"/>
  <c r="I701" i="8"/>
  <c r="H702" i="8"/>
  <c r="K702" i="8" s="1"/>
  <c r="I702" i="8"/>
  <c r="H703" i="8"/>
  <c r="K703" i="8" s="1"/>
  <c r="I703" i="8"/>
  <c r="H704" i="8"/>
  <c r="K704" i="8" s="1"/>
  <c r="I704" i="8"/>
  <c r="H705" i="8"/>
  <c r="K705" i="8" s="1"/>
  <c r="I705" i="8"/>
  <c r="H706" i="8"/>
  <c r="K706" i="8" s="1"/>
  <c r="I706" i="8"/>
  <c r="H707" i="8"/>
  <c r="K707" i="8" s="1"/>
  <c r="I707" i="8"/>
  <c r="H708" i="8"/>
  <c r="K708" i="8" s="1"/>
  <c r="I708" i="8"/>
  <c r="H709" i="8"/>
  <c r="K709" i="8" s="1"/>
  <c r="I709" i="8"/>
  <c r="H710" i="8"/>
  <c r="K710" i="8" s="1"/>
  <c r="I710" i="8"/>
  <c r="H711" i="8"/>
  <c r="K711" i="8" s="1"/>
  <c r="I711" i="8"/>
  <c r="H712" i="8"/>
  <c r="K712" i="8" s="1"/>
  <c r="I712" i="8"/>
  <c r="H713" i="8"/>
  <c r="K713" i="8" s="1"/>
  <c r="I713" i="8"/>
  <c r="H714" i="8"/>
  <c r="K714" i="8" s="1"/>
  <c r="I714" i="8"/>
  <c r="H715" i="8"/>
  <c r="K715" i="8" s="1"/>
  <c r="I715" i="8"/>
  <c r="H716" i="8"/>
  <c r="K716" i="8" s="1"/>
  <c r="I716" i="8"/>
  <c r="H717" i="8"/>
  <c r="K717" i="8" s="1"/>
  <c r="I717" i="8"/>
  <c r="H718" i="8"/>
  <c r="K718" i="8" s="1"/>
  <c r="I718" i="8"/>
  <c r="H719" i="8"/>
  <c r="K719" i="8" s="1"/>
  <c r="I719" i="8"/>
  <c r="H720" i="8"/>
  <c r="K720" i="8" s="1"/>
  <c r="I720" i="8"/>
  <c r="H721" i="8"/>
  <c r="K721" i="8" s="1"/>
  <c r="I721" i="8"/>
  <c r="H722" i="8"/>
  <c r="K722" i="8" s="1"/>
  <c r="I722" i="8"/>
  <c r="H723" i="8"/>
  <c r="K723" i="8" s="1"/>
  <c r="I723" i="8"/>
  <c r="H724" i="8"/>
  <c r="K724" i="8" s="1"/>
  <c r="I724" i="8"/>
  <c r="H725" i="8"/>
  <c r="K725" i="8" s="1"/>
  <c r="I725" i="8"/>
  <c r="H726" i="8"/>
  <c r="K726" i="8" s="1"/>
  <c r="I726" i="8"/>
  <c r="H727" i="8"/>
  <c r="K727" i="8" s="1"/>
  <c r="I727" i="8"/>
  <c r="H728" i="8"/>
  <c r="K728" i="8" s="1"/>
  <c r="I728" i="8"/>
  <c r="H729" i="8"/>
  <c r="K729" i="8" s="1"/>
  <c r="I729" i="8"/>
  <c r="H730" i="8"/>
  <c r="K730" i="8" s="1"/>
  <c r="I730" i="8"/>
  <c r="H731" i="8"/>
  <c r="K731" i="8" s="1"/>
  <c r="I731" i="8"/>
  <c r="H732" i="8"/>
  <c r="K732" i="8" s="1"/>
  <c r="I732" i="8"/>
  <c r="H733" i="8"/>
  <c r="K733" i="8" s="1"/>
  <c r="I733" i="8"/>
  <c r="H734" i="8"/>
  <c r="K734" i="8" s="1"/>
  <c r="I734" i="8"/>
  <c r="H735" i="8"/>
  <c r="K735" i="8" s="1"/>
  <c r="I735" i="8"/>
  <c r="H736" i="8"/>
  <c r="K736" i="8" s="1"/>
  <c r="I736" i="8"/>
  <c r="H737" i="8"/>
  <c r="K737" i="8" s="1"/>
  <c r="I737" i="8"/>
  <c r="H738" i="8"/>
  <c r="K738" i="8" s="1"/>
  <c r="I738" i="8"/>
  <c r="H739" i="8"/>
  <c r="K739" i="8" s="1"/>
  <c r="I739" i="8"/>
  <c r="H740" i="8"/>
  <c r="K740" i="8" s="1"/>
  <c r="I740" i="8"/>
  <c r="H741" i="8"/>
  <c r="K741" i="8" s="1"/>
  <c r="I741" i="8"/>
  <c r="H742" i="8"/>
  <c r="K742" i="8" s="1"/>
  <c r="I742" i="8"/>
  <c r="H743" i="8"/>
  <c r="K743" i="8" s="1"/>
  <c r="I743" i="8"/>
  <c r="H744" i="8"/>
  <c r="K744" i="8" s="1"/>
  <c r="I744" i="8"/>
  <c r="H745" i="8"/>
  <c r="K745" i="8" s="1"/>
  <c r="I745" i="8"/>
  <c r="H746" i="8"/>
  <c r="K746" i="8" s="1"/>
  <c r="I746" i="8"/>
  <c r="H747" i="8"/>
  <c r="K747" i="8" s="1"/>
  <c r="I747" i="8"/>
  <c r="H748" i="8"/>
  <c r="K748" i="8" s="1"/>
  <c r="I748" i="8"/>
  <c r="H749" i="8"/>
  <c r="K749" i="8" s="1"/>
  <c r="I749" i="8"/>
  <c r="H750" i="8"/>
  <c r="K750" i="8" s="1"/>
  <c r="I750" i="8"/>
  <c r="H751" i="8"/>
  <c r="K751" i="8" s="1"/>
  <c r="I751" i="8"/>
  <c r="H752" i="8"/>
  <c r="K752" i="8" s="1"/>
  <c r="I752" i="8"/>
  <c r="H753" i="8"/>
  <c r="K753" i="8" s="1"/>
  <c r="I753" i="8"/>
  <c r="H754" i="8"/>
  <c r="K754" i="8" s="1"/>
  <c r="I754" i="8"/>
  <c r="H755" i="8"/>
  <c r="K755" i="8" s="1"/>
  <c r="I755" i="8"/>
  <c r="H756" i="8"/>
  <c r="K756" i="8" s="1"/>
  <c r="I756" i="8"/>
  <c r="H757" i="8"/>
  <c r="K757" i="8" s="1"/>
  <c r="I757" i="8"/>
  <c r="H758" i="8"/>
  <c r="K758" i="8" s="1"/>
  <c r="I758" i="8"/>
  <c r="H759" i="8"/>
  <c r="K759" i="8" s="1"/>
  <c r="I759" i="8"/>
  <c r="H760" i="8"/>
  <c r="K760" i="8" s="1"/>
  <c r="I760" i="8"/>
  <c r="H761" i="8"/>
  <c r="K761" i="8" s="1"/>
  <c r="I761" i="8"/>
  <c r="H762" i="8"/>
  <c r="K762" i="8" s="1"/>
  <c r="I762" i="8"/>
  <c r="H763" i="8"/>
  <c r="K763" i="8" s="1"/>
  <c r="I763" i="8"/>
  <c r="H764" i="8"/>
  <c r="K764" i="8" s="1"/>
  <c r="I764" i="8"/>
  <c r="H765" i="8"/>
  <c r="K765" i="8" s="1"/>
  <c r="I765" i="8"/>
  <c r="H766" i="8"/>
  <c r="K766" i="8" s="1"/>
  <c r="I766" i="8"/>
  <c r="H767" i="8"/>
  <c r="K767" i="8" s="1"/>
  <c r="I767" i="8"/>
  <c r="H768" i="8"/>
  <c r="K768" i="8" s="1"/>
  <c r="I768" i="8"/>
  <c r="H769" i="8"/>
  <c r="K769" i="8" s="1"/>
  <c r="I769" i="8"/>
  <c r="H770" i="8"/>
  <c r="K770" i="8" s="1"/>
  <c r="I770" i="8"/>
  <c r="H771" i="8"/>
  <c r="K771" i="8" s="1"/>
  <c r="I771" i="8"/>
  <c r="H772" i="8"/>
  <c r="K772" i="8" s="1"/>
  <c r="I772" i="8"/>
  <c r="H773" i="8"/>
  <c r="K773" i="8" s="1"/>
  <c r="I773" i="8"/>
  <c r="H774" i="8"/>
  <c r="K774" i="8" s="1"/>
  <c r="I774" i="8"/>
  <c r="H775" i="8"/>
  <c r="K775" i="8" s="1"/>
  <c r="I775" i="8"/>
  <c r="H776" i="8"/>
  <c r="K776" i="8" s="1"/>
  <c r="I776" i="8"/>
  <c r="H777" i="8"/>
  <c r="K777" i="8" s="1"/>
  <c r="I777" i="8"/>
  <c r="H778" i="8"/>
  <c r="K778" i="8" s="1"/>
  <c r="I778" i="8"/>
  <c r="H779" i="8"/>
  <c r="K779" i="8" s="1"/>
  <c r="I779" i="8"/>
  <c r="H780" i="8"/>
  <c r="K780" i="8" s="1"/>
  <c r="I780" i="8"/>
  <c r="H781" i="8"/>
  <c r="K781" i="8" s="1"/>
  <c r="I781" i="8"/>
  <c r="H782" i="8"/>
  <c r="K782" i="8" s="1"/>
  <c r="I782" i="8"/>
  <c r="H783" i="8"/>
  <c r="K783" i="8" s="1"/>
  <c r="I783" i="8"/>
  <c r="H784" i="8"/>
  <c r="K784" i="8" s="1"/>
  <c r="I784" i="8"/>
  <c r="H785" i="8"/>
  <c r="K785" i="8" s="1"/>
  <c r="I785" i="8"/>
  <c r="H786" i="8"/>
  <c r="K786" i="8" s="1"/>
  <c r="I786" i="8"/>
  <c r="H787" i="8"/>
  <c r="K787" i="8" s="1"/>
  <c r="I787" i="8"/>
  <c r="H788" i="8"/>
  <c r="K788" i="8" s="1"/>
  <c r="I788" i="8"/>
  <c r="H789" i="8"/>
  <c r="K789" i="8" s="1"/>
  <c r="I789" i="8"/>
  <c r="H790" i="8"/>
  <c r="K790" i="8" s="1"/>
  <c r="I790" i="8"/>
  <c r="H791" i="8"/>
  <c r="K791" i="8" s="1"/>
  <c r="I791" i="8"/>
  <c r="H792" i="8"/>
  <c r="K792" i="8" s="1"/>
  <c r="I792" i="8"/>
  <c r="H793" i="8"/>
  <c r="K793" i="8" s="1"/>
  <c r="I793" i="8"/>
  <c r="H794" i="8"/>
  <c r="K794" i="8" s="1"/>
  <c r="I794" i="8"/>
  <c r="H795" i="8"/>
  <c r="K795" i="8" s="1"/>
  <c r="I795" i="8"/>
  <c r="H796" i="8"/>
  <c r="K796" i="8" s="1"/>
  <c r="I796" i="8"/>
  <c r="H797" i="8"/>
  <c r="K797" i="8" s="1"/>
  <c r="I797" i="8"/>
  <c r="H798" i="8"/>
  <c r="K798" i="8" s="1"/>
  <c r="I798" i="8"/>
  <c r="H799" i="8"/>
  <c r="K799" i="8" s="1"/>
  <c r="I799" i="8"/>
  <c r="H800" i="8"/>
  <c r="K800" i="8" s="1"/>
  <c r="I800" i="8"/>
  <c r="H801" i="8"/>
  <c r="K801" i="8" s="1"/>
  <c r="I801" i="8"/>
  <c r="H802" i="8"/>
  <c r="K802" i="8" s="1"/>
  <c r="I802" i="8"/>
  <c r="H803" i="8"/>
  <c r="K803" i="8" s="1"/>
  <c r="I803" i="8"/>
  <c r="H804" i="8"/>
  <c r="K804" i="8" s="1"/>
  <c r="I804" i="8"/>
  <c r="H805" i="8"/>
  <c r="K805" i="8" s="1"/>
  <c r="I805" i="8"/>
  <c r="H806" i="8"/>
  <c r="K806" i="8" s="1"/>
  <c r="I806" i="8"/>
  <c r="H807" i="8"/>
  <c r="K807" i="8" s="1"/>
  <c r="I807" i="8"/>
  <c r="H808" i="8"/>
  <c r="K808" i="8" s="1"/>
  <c r="I808" i="8"/>
  <c r="H809" i="8"/>
  <c r="K809" i="8" s="1"/>
  <c r="I809" i="8"/>
  <c r="H810" i="8"/>
  <c r="K810" i="8" s="1"/>
  <c r="I810" i="8"/>
  <c r="H811" i="8"/>
  <c r="K811" i="8" s="1"/>
  <c r="I811" i="8"/>
  <c r="H812" i="8"/>
  <c r="K812" i="8" s="1"/>
  <c r="I812" i="8"/>
  <c r="H813" i="8"/>
  <c r="K813" i="8" s="1"/>
  <c r="I813" i="8"/>
  <c r="H814" i="8"/>
  <c r="K814" i="8" s="1"/>
  <c r="I814" i="8"/>
  <c r="H815" i="8"/>
  <c r="K815" i="8" s="1"/>
  <c r="I815" i="8"/>
  <c r="H816" i="8"/>
  <c r="K816" i="8" s="1"/>
  <c r="I816" i="8"/>
  <c r="H817" i="8"/>
  <c r="K817" i="8" s="1"/>
  <c r="I817" i="8"/>
  <c r="H818" i="8"/>
  <c r="K818" i="8" s="1"/>
  <c r="I818" i="8"/>
  <c r="H819" i="8"/>
  <c r="K819" i="8" s="1"/>
  <c r="I819" i="8"/>
  <c r="H820" i="8"/>
  <c r="K820" i="8" s="1"/>
  <c r="I820" i="8"/>
  <c r="H821" i="8"/>
  <c r="K821" i="8" s="1"/>
  <c r="I821" i="8"/>
  <c r="H822" i="8"/>
  <c r="K822" i="8" s="1"/>
  <c r="I822" i="8"/>
  <c r="H823" i="8"/>
  <c r="K823" i="8" s="1"/>
  <c r="I823" i="8"/>
  <c r="H824" i="8"/>
  <c r="K824" i="8" s="1"/>
  <c r="I824" i="8"/>
  <c r="H825" i="8"/>
  <c r="K825" i="8" s="1"/>
  <c r="I825" i="8"/>
  <c r="H826" i="8"/>
  <c r="K826" i="8" s="1"/>
  <c r="I826" i="8"/>
  <c r="H827" i="8"/>
  <c r="K827" i="8" s="1"/>
  <c r="I827" i="8"/>
  <c r="H828" i="8"/>
  <c r="K828" i="8" s="1"/>
  <c r="I828" i="8"/>
  <c r="H829" i="8"/>
  <c r="K829" i="8" s="1"/>
  <c r="I829" i="8"/>
  <c r="H830" i="8"/>
  <c r="K830" i="8" s="1"/>
  <c r="I830" i="8"/>
  <c r="H831" i="8"/>
  <c r="K831" i="8" s="1"/>
  <c r="I831" i="8"/>
  <c r="H832" i="8"/>
  <c r="K832" i="8" s="1"/>
  <c r="I832" i="8"/>
  <c r="H833" i="8"/>
  <c r="K833" i="8" s="1"/>
  <c r="I833" i="8"/>
  <c r="H834" i="8"/>
  <c r="K834" i="8" s="1"/>
  <c r="I834" i="8"/>
  <c r="H835" i="8"/>
  <c r="K835" i="8" s="1"/>
  <c r="I835" i="8"/>
  <c r="H836" i="8"/>
  <c r="K836" i="8" s="1"/>
  <c r="I836" i="8"/>
  <c r="H837" i="8"/>
  <c r="K837" i="8" s="1"/>
  <c r="I837" i="8"/>
  <c r="H838" i="8"/>
  <c r="K838" i="8" s="1"/>
  <c r="I838" i="8"/>
  <c r="H839" i="8"/>
  <c r="K839" i="8" s="1"/>
  <c r="I839" i="8"/>
  <c r="H840" i="8"/>
  <c r="K840" i="8" s="1"/>
  <c r="I840" i="8"/>
  <c r="H841" i="8"/>
  <c r="K841" i="8" s="1"/>
  <c r="I841" i="8"/>
  <c r="H842" i="8"/>
  <c r="K842" i="8" s="1"/>
  <c r="I842" i="8"/>
  <c r="H843" i="8"/>
  <c r="K843" i="8" s="1"/>
  <c r="I843" i="8"/>
  <c r="H844" i="8"/>
  <c r="K844" i="8" s="1"/>
  <c r="I844" i="8"/>
  <c r="H845" i="8"/>
  <c r="K845" i="8" s="1"/>
  <c r="I845" i="8"/>
  <c r="H846" i="8"/>
  <c r="K846" i="8" s="1"/>
  <c r="I846" i="8"/>
  <c r="H847" i="8"/>
  <c r="K847" i="8" s="1"/>
  <c r="I847" i="8"/>
  <c r="H848" i="8"/>
  <c r="K848" i="8" s="1"/>
  <c r="I848" i="8"/>
  <c r="H849" i="8"/>
  <c r="K849" i="8" s="1"/>
  <c r="I849" i="8"/>
  <c r="H850" i="8"/>
  <c r="K850" i="8" s="1"/>
  <c r="I850" i="8"/>
  <c r="H851" i="8"/>
  <c r="K851" i="8" s="1"/>
  <c r="I851" i="8"/>
  <c r="H852" i="8"/>
  <c r="K852" i="8" s="1"/>
  <c r="I852" i="8"/>
  <c r="H853" i="8"/>
  <c r="K853" i="8" s="1"/>
  <c r="I853" i="8"/>
  <c r="H854" i="8"/>
  <c r="K854" i="8" s="1"/>
  <c r="I854" i="8"/>
  <c r="H855" i="8"/>
  <c r="K855" i="8" s="1"/>
  <c r="I855" i="8"/>
  <c r="H856" i="8"/>
  <c r="K856" i="8" s="1"/>
  <c r="I856" i="8"/>
  <c r="H857" i="8"/>
  <c r="K857" i="8" s="1"/>
  <c r="I857" i="8"/>
  <c r="H858" i="8"/>
  <c r="K858" i="8" s="1"/>
  <c r="I858" i="8"/>
  <c r="H859" i="8"/>
  <c r="K859" i="8" s="1"/>
  <c r="I859" i="8"/>
  <c r="H860" i="8"/>
  <c r="K860" i="8" s="1"/>
  <c r="I860" i="8"/>
  <c r="H861" i="8"/>
  <c r="K861" i="8" s="1"/>
  <c r="I861" i="8"/>
  <c r="H862" i="8"/>
  <c r="K862" i="8" s="1"/>
  <c r="I862" i="8"/>
  <c r="H863" i="8"/>
  <c r="K863" i="8" s="1"/>
  <c r="I863" i="8"/>
  <c r="H864" i="8"/>
  <c r="K864" i="8" s="1"/>
  <c r="I864" i="8"/>
  <c r="H865" i="8"/>
  <c r="K865" i="8" s="1"/>
  <c r="I865" i="8"/>
  <c r="H866" i="8"/>
  <c r="K866" i="8" s="1"/>
  <c r="I866" i="8"/>
  <c r="H867" i="8"/>
  <c r="K867" i="8" s="1"/>
  <c r="I867" i="8"/>
  <c r="H868" i="8"/>
  <c r="K868" i="8" s="1"/>
  <c r="I868" i="8"/>
  <c r="H869" i="8"/>
  <c r="K869" i="8" s="1"/>
  <c r="I869" i="8"/>
  <c r="H870" i="8"/>
  <c r="K870" i="8" s="1"/>
  <c r="I870" i="8"/>
  <c r="H871" i="8"/>
  <c r="K871" i="8" s="1"/>
  <c r="I871" i="8"/>
  <c r="H872" i="8"/>
  <c r="K872" i="8" s="1"/>
  <c r="I872" i="8"/>
  <c r="H873" i="8"/>
  <c r="K873" i="8" s="1"/>
  <c r="I873" i="8"/>
  <c r="H874" i="8"/>
  <c r="K874" i="8" s="1"/>
  <c r="I874" i="8"/>
  <c r="H875" i="8"/>
  <c r="K875" i="8" s="1"/>
  <c r="I875" i="8"/>
  <c r="H876" i="8"/>
  <c r="K876" i="8" s="1"/>
  <c r="I876" i="8"/>
  <c r="H877" i="8"/>
  <c r="K877" i="8" s="1"/>
  <c r="I877" i="8"/>
  <c r="H878" i="8"/>
  <c r="K878" i="8" s="1"/>
  <c r="I878" i="8"/>
  <c r="H879" i="8"/>
  <c r="K879" i="8" s="1"/>
  <c r="I879" i="8"/>
  <c r="H880" i="8"/>
  <c r="K880" i="8" s="1"/>
  <c r="I880" i="8"/>
  <c r="H881" i="8"/>
  <c r="K881" i="8" s="1"/>
  <c r="I881" i="8"/>
  <c r="H882" i="8"/>
  <c r="K882" i="8" s="1"/>
  <c r="I882" i="8"/>
  <c r="H883" i="8"/>
  <c r="K883" i="8" s="1"/>
  <c r="I883" i="8"/>
  <c r="H884" i="8"/>
  <c r="K884" i="8" s="1"/>
  <c r="I884" i="8"/>
  <c r="H885" i="8"/>
  <c r="K885" i="8" s="1"/>
  <c r="I885" i="8"/>
  <c r="H886" i="8"/>
  <c r="K886" i="8" s="1"/>
  <c r="I886" i="8"/>
  <c r="H887" i="8"/>
  <c r="K887" i="8" s="1"/>
  <c r="I887" i="8"/>
  <c r="H888" i="8"/>
  <c r="K888" i="8" s="1"/>
  <c r="I888" i="8"/>
  <c r="H889" i="8"/>
  <c r="K889" i="8" s="1"/>
  <c r="I889" i="8"/>
  <c r="H890" i="8"/>
  <c r="K890" i="8" s="1"/>
  <c r="I890" i="8"/>
  <c r="H891" i="8"/>
  <c r="K891" i="8" s="1"/>
  <c r="I891" i="8"/>
  <c r="H892" i="8"/>
  <c r="K892" i="8" s="1"/>
  <c r="I892" i="8"/>
  <c r="H893" i="8"/>
  <c r="K893" i="8" s="1"/>
  <c r="I893" i="8"/>
  <c r="H894" i="8"/>
  <c r="K894" i="8" s="1"/>
  <c r="I894" i="8"/>
  <c r="H895" i="8"/>
  <c r="K895" i="8" s="1"/>
  <c r="I895" i="8"/>
  <c r="H896" i="8"/>
  <c r="K896" i="8" s="1"/>
  <c r="I896" i="8"/>
  <c r="H897" i="8"/>
  <c r="K897" i="8" s="1"/>
  <c r="I897" i="8"/>
  <c r="H898" i="8"/>
  <c r="K898" i="8" s="1"/>
  <c r="I898" i="8"/>
  <c r="H899" i="8"/>
  <c r="K899" i="8" s="1"/>
  <c r="I899" i="8"/>
  <c r="H900" i="8"/>
  <c r="K900" i="8" s="1"/>
  <c r="I900" i="8"/>
  <c r="H901" i="8"/>
  <c r="K901" i="8" s="1"/>
  <c r="I901" i="8"/>
  <c r="H902" i="8"/>
  <c r="K902" i="8" s="1"/>
  <c r="I902" i="8"/>
  <c r="H903" i="8"/>
  <c r="K903" i="8" s="1"/>
  <c r="I903" i="8"/>
  <c r="H904" i="8"/>
  <c r="K904" i="8" s="1"/>
  <c r="I904" i="8"/>
  <c r="H905" i="8"/>
  <c r="K905" i="8" s="1"/>
  <c r="I905" i="8"/>
  <c r="H906" i="8"/>
  <c r="K906" i="8" s="1"/>
  <c r="I906" i="8"/>
  <c r="H907" i="8"/>
  <c r="K907" i="8" s="1"/>
  <c r="I907" i="8"/>
  <c r="H908" i="8"/>
  <c r="K908" i="8" s="1"/>
  <c r="I908" i="8"/>
  <c r="H909" i="8"/>
  <c r="K909" i="8" s="1"/>
  <c r="I909" i="8"/>
  <c r="H910" i="8"/>
  <c r="K910" i="8" s="1"/>
  <c r="I910" i="8"/>
  <c r="H911" i="8"/>
  <c r="K911" i="8" s="1"/>
  <c r="I911" i="8"/>
  <c r="H912" i="8"/>
  <c r="K912" i="8" s="1"/>
  <c r="I912" i="8"/>
  <c r="H913" i="8"/>
  <c r="K913" i="8" s="1"/>
  <c r="I913" i="8"/>
  <c r="H914" i="8"/>
  <c r="K914" i="8" s="1"/>
  <c r="I914" i="8"/>
  <c r="H915" i="8"/>
  <c r="K915" i="8" s="1"/>
  <c r="I915" i="8"/>
  <c r="H916" i="8"/>
  <c r="K916" i="8" s="1"/>
  <c r="I916" i="8"/>
  <c r="H917" i="8"/>
  <c r="K917" i="8" s="1"/>
  <c r="I917" i="8"/>
  <c r="H918" i="8"/>
  <c r="K918" i="8" s="1"/>
  <c r="I918" i="8"/>
  <c r="H919" i="8"/>
  <c r="K919" i="8" s="1"/>
  <c r="I919" i="8"/>
  <c r="H920" i="8"/>
  <c r="K920" i="8" s="1"/>
  <c r="I920" i="8"/>
  <c r="H921" i="8"/>
  <c r="K921" i="8" s="1"/>
  <c r="I921" i="8"/>
  <c r="H922" i="8"/>
  <c r="K922" i="8" s="1"/>
  <c r="I922" i="8"/>
  <c r="H923" i="8"/>
  <c r="K923" i="8" s="1"/>
  <c r="I923" i="8"/>
  <c r="H924" i="8"/>
  <c r="K924" i="8" s="1"/>
  <c r="I924" i="8"/>
  <c r="H925" i="8"/>
  <c r="K925" i="8" s="1"/>
  <c r="I925" i="8"/>
  <c r="H926" i="8"/>
  <c r="K926" i="8" s="1"/>
  <c r="I926" i="8"/>
  <c r="H927" i="8"/>
  <c r="K927" i="8" s="1"/>
  <c r="I927" i="8"/>
  <c r="H928" i="8"/>
  <c r="K928" i="8" s="1"/>
  <c r="I928" i="8"/>
  <c r="H929" i="8"/>
  <c r="K929" i="8" s="1"/>
  <c r="I929" i="8"/>
  <c r="H930" i="8"/>
  <c r="K930" i="8" s="1"/>
  <c r="I930" i="8"/>
  <c r="H931" i="8"/>
  <c r="K931" i="8" s="1"/>
  <c r="I931" i="8"/>
  <c r="H932" i="8"/>
  <c r="K932" i="8" s="1"/>
  <c r="I932" i="8"/>
  <c r="H933" i="8"/>
  <c r="K933" i="8" s="1"/>
  <c r="I933" i="8"/>
  <c r="H934" i="8"/>
  <c r="K934" i="8" s="1"/>
  <c r="I934" i="8"/>
  <c r="H935" i="8"/>
  <c r="K935" i="8" s="1"/>
  <c r="I935" i="8"/>
  <c r="H936" i="8"/>
  <c r="K936" i="8" s="1"/>
  <c r="I936" i="8"/>
  <c r="H937" i="8"/>
  <c r="K937" i="8" s="1"/>
  <c r="I937" i="8"/>
  <c r="H938" i="8"/>
  <c r="K938" i="8" s="1"/>
  <c r="I938" i="8"/>
  <c r="H939" i="8"/>
  <c r="K939" i="8" s="1"/>
  <c r="I939" i="8"/>
  <c r="H940" i="8"/>
  <c r="K940" i="8" s="1"/>
  <c r="I940" i="8"/>
  <c r="H941" i="8"/>
  <c r="K941" i="8" s="1"/>
  <c r="I941" i="8"/>
  <c r="H942" i="8"/>
  <c r="K942" i="8" s="1"/>
  <c r="I942" i="8"/>
  <c r="H943" i="8"/>
  <c r="K943" i="8" s="1"/>
  <c r="I943" i="8"/>
  <c r="H944" i="8"/>
  <c r="K944" i="8" s="1"/>
  <c r="I944" i="8"/>
  <c r="H945" i="8"/>
  <c r="K945" i="8" s="1"/>
  <c r="I945" i="8"/>
  <c r="H946" i="8"/>
  <c r="K946" i="8" s="1"/>
  <c r="I946" i="8"/>
  <c r="H947" i="8"/>
  <c r="K947" i="8" s="1"/>
  <c r="I947" i="8"/>
  <c r="H948" i="8"/>
  <c r="K948" i="8" s="1"/>
  <c r="I948" i="8"/>
  <c r="H949" i="8"/>
  <c r="K949" i="8" s="1"/>
  <c r="I949" i="8"/>
  <c r="H950" i="8"/>
  <c r="K950" i="8" s="1"/>
  <c r="I950" i="8"/>
  <c r="H951" i="8"/>
  <c r="K951" i="8" s="1"/>
  <c r="I951" i="8"/>
  <c r="H952" i="8"/>
  <c r="K952" i="8" s="1"/>
  <c r="I952" i="8"/>
  <c r="H953" i="8"/>
  <c r="K953" i="8" s="1"/>
  <c r="I953" i="8"/>
  <c r="H954" i="8"/>
  <c r="K954" i="8" s="1"/>
  <c r="I954" i="8"/>
  <c r="H955" i="8"/>
  <c r="K955" i="8" s="1"/>
  <c r="I955" i="8"/>
  <c r="H956" i="8"/>
  <c r="K956" i="8" s="1"/>
  <c r="I956" i="8"/>
  <c r="H957" i="8"/>
  <c r="K957" i="8" s="1"/>
  <c r="I957" i="8"/>
  <c r="H958" i="8"/>
  <c r="K958" i="8" s="1"/>
  <c r="I958" i="8"/>
  <c r="H959" i="8"/>
  <c r="K959" i="8" s="1"/>
  <c r="I959" i="8"/>
  <c r="H960" i="8"/>
  <c r="K960" i="8" s="1"/>
  <c r="I960" i="8"/>
  <c r="H961" i="8"/>
  <c r="K961" i="8" s="1"/>
  <c r="I961" i="8"/>
  <c r="H962" i="8"/>
  <c r="K962" i="8" s="1"/>
  <c r="I962" i="8"/>
  <c r="H963" i="8"/>
  <c r="K963" i="8" s="1"/>
  <c r="I963" i="8"/>
  <c r="H964" i="8"/>
  <c r="K964" i="8" s="1"/>
  <c r="I964" i="8"/>
  <c r="H965" i="8"/>
  <c r="K965" i="8" s="1"/>
  <c r="I965" i="8"/>
  <c r="H966" i="8"/>
  <c r="K966" i="8" s="1"/>
  <c r="I966" i="8"/>
  <c r="H967" i="8"/>
  <c r="K967" i="8" s="1"/>
  <c r="I967" i="8"/>
  <c r="H968" i="8"/>
  <c r="K968" i="8" s="1"/>
  <c r="I968" i="8"/>
  <c r="H969" i="8"/>
  <c r="K969" i="8" s="1"/>
  <c r="I969" i="8"/>
  <c r="H970" i="8"/>
  <c r="K970" i="8" s="1"/>
  <c r="I970" i="8"/>
  <c r="H971" i="8"/>
  <c r="K971" i="8" s="1"/>
  <c r="I971" i="8"/>
  <c r="H972" i="8"/>
  <c r="K972" i="8" s="1"/>
  <c r="I972" i="8"/>
  <c r="H973" i="8"/>
  <c r="K973" i="8" s="1"/>
  <c r="I973" i="8"/>
  <c r="H974" i="8"/>
  <c r="K974" i="8" s="1"/>
  <c r="I974" i="8"/>
  <c r="H975" i="8"/>
  <c r="K975" i="8" s="1"/>
  <c r="I975" i="8"/>
  <c r="H976" i="8"/>
  <c r="K976" i="8" s="1"/>
  <c r="I976" i="8"/>
  <c r="H977" i="8"/>
  <c r="K977" i="8" s="1"/>
  <c r="I977" i="8"/>
  <c r="H978" i="8"/>
  <c r="K978" i="8" s="1"/>
  <c r="I978" i="8"/>
  <c r="H979" i="8"/>
  <c r="K979" i="8" s="1"/>
  <c r="I979" i="8"/>
  <c r="H980" i="8"/>
  <c r="K980" i="8" s="1"/>
  <c r="I980" i="8"/>
  <c r="H981" i="8"/>
  <c r="K981" i="8" s="1"/>
  <c r="I981" i="8"/>
  <c r="H982" i="8"/>
  <c r="K982" i="8" s="1"/>
  <c r="I982" i="8"/>
  <c r="H983" i="8"/>
  <c r="K983" i="8" s="1"/>
  <c r="I983" i="8"/>
  <c r="H984" i="8"/>
  <c r="K984" i="8" s="1"/>
  <c r="I984" i="8"/>
  <c r="H985" i="8"/>
  <c r="K985" i="8" s="1"/>
  <c r="I985" i="8"/>
  <c r="H986" i="8"/>
  <c r="K986" i="8" s="1"/>
  <c r="I986" i="8"/>
  <c r="H987" i="8"/>
  <c r="K987" i="8" s="1"/>
  <c r="I987" i="8"/>
  <c r="H988" i="8"/>
  <c r="K988" i="8" s="1"/>
  <c r="I988" i="8"/>
  <c r="H989" i="8"/>
  <c r="K989" i="8" s="1"/>
  <c r="I989" i="8"/>
  <c r="H990" i="8"/>
  <c r="K990" i="8" s="1"/>
  <c r="I990" i="8"/>
  <c r="H991" i="8"/>
  <c r="K991" i="8" s="1"/>
  <c r="I991" i="8"/>
  <c r="H992" i="8"/>
  <c r="K992" i="8" s="1"/>
  <c r="I992" i="8"/>
  <c r="H993" i="8"/>
  <c r="K993" i="8" s="1"/>
  <c r="I993" i="8"/>
  <c r="H994" i="8"/>
  <c r="K994" i="8" s="1"/>
  <c r="I994" i="8"/>
  <c r="H995" i="8"/>
  <c r="K995" i="8" s="1"/>
  <c r="I995" i="8"/>
  <c r="H996" i="8"/>
  <c r="K996" i="8" s="1"/>
  <c r="I996" i="8"/>
  <c r="H997" i="8"/>
  <c r="K997" i="8" s="1"/>
  <c r="I997" i="8"/>
  <c r="H998" i="8"/>
  <c r="K998" i="8" s="1"/>
  <c r="I998" i="8"/>
  <c r="H999" i="8"/>
  <c r="K999" i="8" s="1"/>
  <c r="I999" i="8"/>
  <c r="H1000" i="8"/>
  <c r="K1000" i="8" s="1"/>
  <c r="I1000" i="8"/>
  <c r="H1001" i="8"/>
  <c r="K1001" i="8" s="1"/>
  <c r="I1001" i="8"/>
  <c r="H1002" i="8"/>
  <c r="K1002" i="8" s="1"/>
  <c r="I1002" i="8"/>
  <c r="H1003" i="8"/>
  <c r="K1003" i="8" s="1"/>
  <c r="I1003" i="8"/>
  <c r="H1004" i="8"/>
  <c r="K1004" i="8" s="1"/>
  <c r="I1004" i="8"/>
  <c r="H1005" i="8"/>
  <c r="K1005" i="8" s="1"/>
  <c r="I1005" i="8"/>
  <c r="H1006" i="8"/>
  <c r="K1006" i="8" s="1"/>
  <c r="I1006" i="8"/>
  <c r="H1007" i="8"/>
  <c r="K1007" i="8" s="1"/>
  <c r="I1007" i="8"/>
  <c r="H1008" i="8"/>
  <c r="K1008" i="8" s="1"/>
  <c r="I1008" i="8"/>
  <c r="H1009" i="8"/>
  <c r="K1009" i="8" s="1"/>
  <c r="I1009" i="8"/>
  <c r="H1010" i="8"/>
  <c r="K1010" i="8" s="1"/>
  <c r="I1010" i="8"/>
  <c r="H1011" i="8"/>
  <c r="K1011" i="8" s="1"/>
  <c r="I1011" i="8"/>
  <c r="H1012" i="8"/>
  <c r="K1012" i="8" s="1"/>
  <c r="I1012" i="8"/>
  <c r="H1013" i="8"/>
  <c r="K1013" i="8" s="1"/>
  <c r="I1013" i="8"/>
  <c r="H1014" i="8"/>
  <c r="K1014" i="8" s="1"/>
  <c r="I1014" i="8"/>
  <c r="H1015" i="8"/>
  <c r="K1015" i="8" s="1"/>
  <c r="I1015" i="8"/>
  <c r="H1016" i="8"/>
  <c r="K1016" i="8" s="1"/>
  <c r="I1016" i="8"/>
  <c r="H1017" i="8"/>
  <c r="K1017" i="8" s="1"/>
  <c r="I1017" i="8"/>
  <c r="H1018" i="8"/>
  <c r="K1018" i="8" s="1"/>
  <c r="I1018" i="8"/>
  <c r="H1019" i="8"/>
  <c r="K1019" i="8" s="1"/>
  <c r="I1019" i="8"/>
  <c r="H1020" i="8"/>
  <c r="K1020" i="8" s="1"/>
  <c r="I1020" i="8"/>
  <c r="H1021" i="8"/>
  <c r="K1021" i="8" s="1"/>
  <c r="I1021" i="8"/>
  <c r="H1022" i="8"/>
  <c r="K1022" i="8" s="1"/>
  <c r="I1022" i="8"/>
  <c r="H1023" i="8"/>
  <c r="K1023" i="8" s="1"/>
  <c r="I1023" i="8"/>
  <c r="H1024" i="8"/>
  <c r="K1024" i="8" s="1"/>
  <c r="I1024" i="8"/>
  <c r="H1025" i="8"/>
  <c r="K1025" i="8" s="1"/>
  <c r="I1025" i="8"/>
  <c r="H1026" i="8"/>
  <c r="K1026" i="8" s="1"/>
  <c r="I1026" i="8"/>
  <c r="H1027" i="8"/>
  <c r="K1027" i="8" s="1"/>
  <c r="I1027" i="8"/>
  <c r="H1028" i="8"/>
  <c r="K1028" i="8" s="1"/>
  <c r="I1028" i="8"/>
  <c r="H1029" i="8"/>
  <c r="K1029" i="8" s="1"/>
  <c r="I1029" i="8"/>
  <c r="H1030" i="8"/>
  <c r="K1030" i="8" s="1"/>
  <c r="I1030" i="8"/>
  <c r="H1031" i="8"/>
  <c r="K1031" i="8" s="1"/>
  <c r="I1031" i="8"/>
  <c r="H1032" i="8"/>
  <c r="K1032" i="8" s="1"/>
  <c r="I1032" i="8"/>
  <c r="H1033" i="8"/>
  <c r="K1033" i="8" s="1"/>
  <c r="I1033" i="8"/>
  <c r="H1034" i="8"/>
  <c r="K1034" i="8" s="1"/>
  <c r="I1034" i="8"/>
  <c r="H1035" i="8"/>
  <c r="K1035" i="8" s="1"/>
  <c r="I1035" i="8"/>
  <c r="H1036" i="8"/>
  <c r="K1036" i="8" s="1"/>
  <c r="I1036" i="8"/>
  <c r="H1037" i="8"/>
  <c r="K1037" i="8" s="1"/>
  <c r="I1037" i="8"/>
  <c r="H1038" i="8"/>
  <c r="K1038" i="8" s="1"/>
  <c r="I1038" i="8"/>
  <c r="H1039" i="8"/>
  <c r="K1039" i="8" s="1"/>
  <c r="I1039" i="8"/>
  <c r="H1040" i="8"/>
  <c r="K1040" i="8" s="1"/>
  <c r="I1040" i="8"/>
  <c r="H1041" i="8"/>
  <c r="K1041" i="8" s="1"/>
  <c r="I1041" i="8"/>
  <c r="H1042" i="8"/>
  <c r="K1042" i="8" s="1"/>
  <c r="I1042" i="8"/>
  <c r="H1043" i="8"/>
  <c r="K1043" i="8" s="1"/>
  <c r="I1043" i="8"/>
  <c r="H1044" i="8"/>
  <c r="K1044" i="8" s="1"/>
  <c r="I1044" i="8"/>
  <c r="H1045" i="8"/>
  <c r="K1045" i="8" s="1"/>
  <c r="I1045" i="8"/>
  <c r="H1046" i="8"/>
  <c r="K1046" i="8" s="1"/>
  <c r="I1046" i="8"/>
  <c r="H1047" i="8"/>
  <c r="K1047" i="8" s="1"/>
  <c r="I1047" i="8"/>
  <c r="H1048" i="8"/>
  <c r="K1048" i="8" s="1"/>
  <c r="I1048" i="8"/>
  <c r="H1049" i="8"/>
  <c r="K1049" i="8" s="1"/>
  <c r="I1049" i="8"/>
  <c r="H1050" i="8"/>
  <c r="K1050" i="8" s="1"/>
  <c r="I1050" i="8"/>
  <c r="H1051" i="8"/>
  <c r="K1051" i="8" s="1"/>
  <c r="I1051" i="8"/>
  <c r="H1052" i="8"/>
  <c r="K1052" i="8" s="1"/>
  <c r="I1052" i="8"/>
  <c r="H1053" i="8"/>
  <c r="K1053" i="8" s="1"/>
  <c r="I1053" i="8"/>
  <c r="H1054" i="8"/>
  <c r="K1054" i="8" s="1"/>
  <c r="I1054" i="8"/>
  <c r="H1055" i="8"/>
  <c r="K1055" i="8" s="1"/>
  <c r="I1055" i="8"/>
  <c r="H1056" i="8"/>
  <c r="K1056" i="8" s="1"/>
  <c r="I1056" i="8"/>
  <c r="H1057" i="8"/>
  <c r="K1057" i="8" s="1"/>
  <c r="I1057" i="8"/>
  <c r="H1058" i="8"/>
  <c r="K1058" i="8" s="1"/>
  <c r="I1058" i="8"/>
  <c r="H1059" i="8"/>
  <c r="K1059" i="8" s="1"/>
  <c r="I1059" i="8"/>
  <c r="H1060" i="8"/>
  <c r="K1060" i="8" s="1"/>
  <c r="I1060" i="8"/>
  <c r="H1061" i="8"/>
  <c r="K1061" i="8" s="1"/>
  <c r="I1061" i="8"/>
  <c r="H1062" i="8"/>
  <c r="K1062" i="8" s="1"/>
  <c r="I1062" i="8"/>
  <c r="H1063" i="8"/>
  <c r="K1063" i="8" s="1"/>
  <c r="I1063" i="8"/>
  <c r="H1064" i="8"/>
  <c r="K1064" i="8" s="1"/>
  <c r="I1064" i="8"/>
  <c r="H1065" i="8"/>
  <c r="K1065" i="8" s="1"/>
  <c r="I1065" i="8"/>
  <c r="H1066" i="8"/>
  <c r="K1066" i="8" s="1"/>
  <c r="I1066" i="8"/>
  <c r="H1067" i="8"/>
  <c r="K1067" i="8" s="1"/>
  <c r="I1067" i="8"/>
  <c r="H1068" i="8"/>
  <c r="K1068" i="8" s="1"/>
  <c r="I1068" i="8"/>
  <c r="H1069" i="8"/>
  <c r="K1069" i="8" s="1"/>
  <c r="I1069" i="8"/>
  <c r="H1070" i="8"/>
  <c r="K1070" i="8" s="1"/>
  <c r="I1070" i="8"/>
  <c r="H1071" i="8"/>
  <c r="K1071" i="8" s="1"/>
  <c r="I1071" i="8"/>
  <c r="H1072" i="8"/>
  <c r="K1072" i="8" s="1"/>
  <c r="I1072" i="8"/>
  <c r="H1073" i="8"/>
  <c r="K1073" i="8" s="1"/>
  <c r="I1073" i="8"/>
  <c r="H1074" i="8"/>
  <c r="K1074" i="8" s="1"/>
  <c r="I1074" i="8"/>
  <c r="H1075" i="8"/>
  <c r="K1075" i="8" s="1"/>
  <c r="I1075" i="8"/>
  <c r="H1076" i="8"/>
  <c r="K1076" i="8" s="1"/>
  <c r="I1076" i="8"/>
  <c r="H1077" i="8"/>
  <c r="K1077" i="8" s="1"/>
  <c r="I1077" i="8"/>
  <c r="H1078" i="8"/>
  <c r="K1078" i="8" s="1"/>
  <c r="I1078" i="8"/>
  <c r="H1079" i="8"/>
  <c r="K1079" i="8" s="1"/>
  <c r="I1079" i="8"/>
  <c r="H1080" i="8"/>
  <c r="K1080" i="8" s="1"/>
  <c r="I1080" i="8"/>
  <c r="H1081" i="8"/>
  <c r="K1081" i="8" s="1"/>
  <c r="I1081" i="8"/>
  <c r="H1082" i="8"/>
  <c r="K1082" i="8" s="1"/>
  <c r="I1082" i="8"/>
  <c r="H1083" i="8"/>
  <c r="K1083" i="8" s="1"/>
  <c r="I1083" i="8"/>
  <c r="H1084" i="8"/>
  <c r="K1084" i="8" s="1"/>
  <c r="I1084" i="8"/>
  <c r="H1085" i="8"/>
  <c r="K1085" i="8" s="1"/>
  <c r="I1085" i="8"/>
  <c r="H1086" i="8"/>
  <c r="K1086" i="8" s="1"/>
  <c r="I1086" i="8"/>
  <c r="H1087" i="8"/>
  <c r="K1087" i="8" s="1"/>
  <c r="I1087" i="8"/>
  <c r="H1088" i="8"/>
  <c r="K1088" i="8" s="1"/>
  <c r="I1088" i="8"/>
  <c r="H1089" i="8"/>
  <c r="K1089" i="8" s="1"/>
  <c r="I1089" i="8"/>
  <c r="H1090" i="8"/>
  <c r="K1090" i="8" s="1"/>
  <c r="I1090" i="8"/>
  <c r="H1091" i="8"/>
  <c r="K1091" i="8" s="1"/>
  <c r="I1091" i="8"/>
  <c r="H1092" i="8"/>
  <c r="K1092" i="8" s="1"/>
  <c r="I1092" i="8"/>
  <c r="H1093" i="8"/>
  <c r="K1093" i="8" s="1"/>
  <c r="I1093" i="8"/>
  <c r="H1094" i="8"/>
  <c r="K1094" i="8" s="1"/>
  <c r="I1094" i="8"/>
  <c r="H1095" i="8"/>
  <c r="K1095" i="8" s="1"/>
  <c r="I1095" i="8"/>
  <c r="H1096" i="8"/>
  <c r="K1096" i="8" s="1"/>
  <c r="I1096" i="8"/>
  <c r="H1097" i="8"/>
  <c r="K1097" i="8" s="1"/>
  <c r="I1097" i="8"/>
  <c r="H1098" i="8"/>
  <c r="K1098" i="8" s="1"/>
  <c r="I1098" i="8"/>
  <c r="H1099" i="8"/>
  <c r="K1099" i="8" s="1"/>
  <c r="I1099" i="8"/>
  <c r="H1100" i="8"/>
  <c r="K1100" i="8" s="1"/>
  <c r="I1100" i="8"/>
  <c r="H1101" i="8"/>
  <c r="K1101" i="8" s="1"/>
  <c r="I1101" i="8"/>
  <c r="H1102" i="8"/>
  <c r="K1102" i="8" s="1"/>
  <c r="I1102" i="8"/>
  <c r="H1103" i="8"/>
  <c r="K1103" i="8" s="1"/>
  <c r="I1103" i="8"/>
  <c r="H1104" i="8"/>
  <c r="K1104" i="8" s="1"/>
  <c r="I1104" i="8"/>
  <c r="H1105" i="8"/>
  <c r="K1105" i="8" s="1"/>
  <c r="I1105" i="8"/>
  <c r="H1106" i="8"/>
  <c r="K1106" i="8" s="1"/>
  <c r="I1106" i="8"/>
  <c r="H1107" i="8"/>
  <c r="K1107" i="8" s="1"/>
  <c r="I1107" i="8"/>
  <c r="H1108" i="8"/>
  <c r="K1108" i="8" s="1"/>
  <c r="I1108" i="8"/>
  <c r="H1109" i="8"/>
  <c r="K1109" i="8" s="1"/>
  <c r="I1109" i="8"/>
  <c r="H1110" i="8"/>
  <c r="K1110" i="8" s="1"/>
  <c r="I1110" i="8"/>
  <c r="H1111" i="8"/>
  <c r="K1111" i="8" s="1"/>
  <c r="I1111" i="8"/>
  <c r="H1112" i="8"/>
  <c r="K1112" i="8" s="1"/>
  <c r="I1112" i="8"/>
  <c r="H1113" i="8"/>
  <c r="K1113" i="8" s="1"/>
  <c r="I1113" i="8"/>
  <c r="H1114" i="8"/>
  <c r="K1114" i="8" s="1"/>
  <c r="I1114" i="8"/>
  <c r="H1115" i="8"/>
  <c r="K1115" i="8" s="1"/>
  <c r="I1115" i="8"/>
  <c r="H1116" i="8"/>
  <c r="K1116" i="8" s="1"/>
  <c r="I1116" i="8"/>
  <c r="H1117" i="8"/>
  <c r="K1117" i="8" s="1"/>
  <c r="I1117" i="8"/>
  <c r="H1118" i="8"/>
  <c r="K1118" i="8" s="1"/>
  <c r="I1118" i="8"/>
  <c r="H1119" i="8"/>
  <c r="K1119" i="8" s="1"/>
  <c r="I1119" i="8"/>
  <c r="H1120" i="8"/>
  <c r="K1120" i="8" s="1"/>
  <c r="I1120" i="8"/>
  <c r="H1121" i="8"/>
  <c r="K1121" i="8" s="1"/>
  <c r="I1121" i="8"/>
  <c r="H1122" i="8"/>
  <c r="K1122" i="8" s="1"/>
  <c r="I1122" i="8"/>
  <c r="H1123" i="8"/>
  <c r="K1123" i="8" s="1"/>
  <c r="I1123" i="8"/>
  <c r="H1124" i="8"/>
  <c r="K1124" i="8" s="1"/>
  <c r="I1124" i="8"/>
  <c r="H1125" i="8"/>
  <c r="K1125" i="8" s="1"/>
  <c r="I1125" i="8"/>
  <c r="H1126" i="8"/>
  <c r="K1126" i="8" s="1"/>
  <c r="I1126" i="8"/>
  <c r="H1127" i="8"/>
  <c r="K1127" i="8" s="1"/>
  <c r="I1127" i="8"/>
  <c r="H1128" i="8"/>
  <c r="K1128" i="8" s="1"/>
  <c r="I1128" i="8"/>
  <c r="H1129" i="8"/>
  <c r="K1129" i="8" s="1"/>
  <c r="I1129" i="8"/>
  <c r="H1130" i="8"/>
  <c r="K1130" i="8" s="1"/>
  <c r="I1130" i="8"/>
  <c r="H1131" i="8"/>
  <c r="K1131" i="8" s="1"/>
  <c r="I1131" i="8"/>
  <c r="H1132" i="8"/>
  <c r="K1132" i="8" s="1"/>
  <c r="I1132" i="8"/>
  <c r="H1133" i="8"/>
  <c r="K1133" i="8" s="1"/>
  <c r="I1133" i="8"/>
  <c r="H1134" i="8"/>
  <c r="K1134" i="8" s="1"/>
  <c r="I1134" i="8"/>
  <c r="H1135" i="8"/>
  <c r="K1135" i="8" s="1"/>
  <c r="I1135" i="8"/>
  <c r="H1136" i="8"/>
  <c r="K1136" i="8" s="1"/>
  <c r="I1136" i="8"/>
  <c r="H1137" i="8"/>
  <c r="K1137" i="8" s="1"/>
  <c r="I1137" i="8"/>
  <c r="H1138" i="8"/>
  <c r="K1138" i="8" s="1"/>
  <c r="I1138" i="8"/>
  <c r="H1139" i="8"/>
  <c r="K1139" i="8" s="1"/>
  <c r="I1139" i="8"/>
  <c r="H1140" i="8"/>
  <c r="K1140" i="8" s="1"/>
  <c r="I1140" i="8"/>
  <c r="H1141" i="8"/>
  <c r="K1141" i="8" s="1"/>
  <c r="I1141" i="8"/>
  <c r="H1142" i="8"/>
  <c r="K1142" i="8" s="1"/>
  <c r="I1142" i="8"/>
  <c r="H1143" i="8"/>
  <c r="K1143" i="8" s="1"/>
  <c r="I1143" i="8"/>
  <c r="H1144" i="8"/>
  <c r="K1144" i="8" s="1"/>
  <c r="I1144" i="8"/>
  <c r="H1145" i="8"/>
  <c r="K1145" i="8" s="1"/>
  <c r="I1145" i="8"/>
  <c r="H1146" i="8"/>
  <c r="K1146" i="8" s="1"/>
  <c r="I1146" i="8"/>
  <c r="H1147" i="8"/>
  <c r="K1147" i="8" s="1"/>
  <c r="I1147" i="8"/>
  <c r="H1148" i="8"/>
  <c r="K1148" i="8" s="1"/>
  <c r="I1148" i="8"/>
  <c r="H1149" i="8"/>
  <c r="K1149" i="8" s="1"/>
  <c r="I1149" i="8"/>
  <c r="H1150" i="8"/>
  <c r="K1150" i="8" s="1"/>
  <c r="I1150" i="8"/>
  <c r="H1151" i="8"/>
  <c r="K1151" i="8" s="1"/>
  <c r="I1151" i="8"/>
  <c r="H1152" i="8"/>
  <c r="K1152" i="8" s="1"/>
  <c r="I1152" i="8"/>
  <c r="H1153" i="8"/>
  <c r="K1153" i="8" s="1"/>
  <c r="I1153" i="8"/>
  <c r="H1154" i="8"/>
  <c r="K1154" i="8" s="1"/>
  <c r="I1154" i="8"/>
  <c r="H1155" i="8"/>
  <c r="K1155" i="8" s="1"/>
  <c r="I1155" i="8"/>
  <c r="H1156" i="8"/>
  <c r="K1156" i="8" s="1"/>
  <c r="I1156" i="8"/>
  <c r="H1157" i="8"/>
  <c r="K1157" i="8" s="1"/>
  <c r="I1157" i="8"/>
  <c r="H1158" i="8"/>
  <c r="K1158" i="8" s="1"/>
  <c r="I1158" i="8"/>
  <c r="H1159" i="8"/>
  <c r="K1159" i="8" s="1"/>
  <c r="I1159" i="8"/>
  <c r="H1160" i="8"/>
  <c r="K1160" i="8" s="1"/>
  <c r="I1160" i="8"/>
  <c r="H1161" i="8"/>
  <c r="K1161" i="8" s="1"/>
  <c r="I1161" i="8"/>
  <c r="H1162" i="8"/>
  <c r="K1162" i="8" s="1"/>
  <c r="I1162" i="8"/>
  <c r="H1163" i="8"/>
  <c r="K1163" i="8" s="1"/>
  <c r="I1163" i="8"/>
  <c r="H1164" i="8"/>
  <c r="K1164" i="8" s="1"/>
  <c r="I1164" i="8"/>
  <c r="H1165" i="8"/>
  <c r="K1165" i="8" s="1"/>
  <c r="I1165" i="8"/>
  <c r="H1166" i="8"/>
  <c r="K1166" i="8" s="1"/>
  <c r="I1166" i="8"/>
  <c r="H1167" i="8"/>
  <c r="K1167" i="8" s="1"/>
  <c r="I1167" i="8"/>
  <c r="H1168" i="8"/>
  <c r="K1168" i="8" s="1"/>
  <c r="I1168" i="8"/>
  <c r="H1169" i="8"/>
  <c r="K1169" i="8" s="1"/>
  <c r="I1169" i="8"/>
  <c r="H1170" i="8"/>
  <c r="K1170" i="8" s="1"/>
  <c r="I1170" i="8"/>
  <c r="H1171" i="8"/>
  <c r="K1171" i="8" s="1"/>
  <c r="I1171" i="8"/>
  <c r="H1172" i="8"/>
  <c r="K1172" i="8" s="1"/>
  <c r="I1172" i="8"/>
  <c r="H1173" i="8"/>
  <c r="K1173" i="8" s="1"/>
  <c r="I1173" i="8"/>
  <c r="H1174" i="8"/>
  <c r="K1174" i="8" s="1"/>
  <c r="I1174" i="8"/>
  <c r="H1175" i="8"/>
  <c r="K1175" i="8" s="1"/>
  <c r="I1175" i="8"/>
  <c r="H1176" i="8"/>
  <c r="K1176" i="8" s="1"/>
  <c r="I1176" i="8"/>
  <c r="H1177" i="8"/>
  <c r="K1177" i="8" s="1"/>
  <c r="I1177" i="8"/>
  <c r="H1178" i="8"/>
  <c r="K1178" i="8" s="1"/>
  <c r="I1178" i="8"/>
  <c r="H1179" i="8"/>
  <c r="K1179" i="8" s="1"/>
  <c r="I1179" i="8"/>
  <c r="H1180" i="8"/>
  <c r="K1180" i="8" s="1"/>
  <c r="I1180" i="8"/>
  <c r="H1181" i="8"/>
  <c r="K1181" i="8" s="1"/>
  <c r="I1181" i="8"/>
  <c r="H1182" i="8"/>
  <c r="K1182" i="8" s="1"/>
  <c r="I1182" i="8"/>
  <c r="H1183" i="8"/>
  <c r="K1183" i="8" s="1"/>
  <c r="I1183" i="8"/>
  <c r="H1184" i="8"/>
  <c r="K1184" i="8" s="1"/>
  <c r="I1184" i="8"/>
  <c r="H1185" i="8"/>
  <c r="K1185" i="8" s="1"/>
  <c r="I1185" i="8"/>
  <c r="H1186" i="8"/>
  <c r="K1186" i="8" s="1"/>
  <c r="I1186" i="8"/>
  <c r="H1187" i="8"/>
  <c r="K1187" i="8" s="1"/>
  <c r="I1187" i="8"/>
  <c r="H1188" i="8"/>
  <c r="K1188" i="8" s="1"/>
  <c r="I1188" i="8"/>
  <c r="H1189" i="8"/>
  <c r="K1189" i="8" s="1"/>
  <c r="I1189" i="8"/>
  <c r="H1190" i="8"/>
  <c r="K1190" i="8" s="1"/>
  <c r="I1190" i="8"/>
  <c r="H1191" i="8"/>
  <c r="K1191" i="8" s="1"/>
  <c r="I1191" i="8"/>
  <c r="H1192" i="8"/>
  <c r="K1192" i="8" s="1"/>
  <c r="I1192" i="8"/>
  <c r="H1193" i="8"/>
  <c r="K1193" i="8" s="1"/>
  <c r="I1193" i="8"/>
  <c r="H1194" i="8"/>
  <c r="K1194" i="8" s="1"/>
  <c r="I1194" i="8"/>
  <c r="H1195" i="8"/>
  <c r="K1195" i="8" s="1"/>
  <c r="I1195" i="8"/>
  <c r="H1196" i="8"/>
  <c r="K1196" i="8" s="1"/>
  <c r="I1196" i="8"/>
  <c r="H1197" i="8"/>
  <c r="K1197" i="8" s="1"/>
  <c r="I1197" i="8"/>
  <c r="H1198" i="8"/>
  <c r="K1198" i="8" s="1"/>
  <c r="I1198" i="8"/>
  <c r="H1199" i="8"/>
  <c r="K1199" i="8" s="1"/>
  <c r="I1199" i="8"/>
  <c r="H1200" i="8"/>
  <c r="K1200" i="8" s="1"/>
  <c r="I1200" i="8"/>
  <c r="H1201" i="8"/>
  <c r="K1201" i="8" s="1"/>
  <c r="I1201" i="8"/>
  <c r="H1202" i="8"/>
  <c r="K1202" i="8" s="1"/>
  <c r="I1202" i="8"/>
  <c r="H1203" i="8"/>
  <c r="K1203" i="8" s="1"/>
  <c r="I1203" i="8"/>
  <c r="H1204" i="8"/>
  <c r="K1204" i="8" s="1"/>
  <c r="I1204" i="8"/>
  <c r="H1205" i="8"/>
  <c r="K1205" i="8" s="1"/>
  <c r="I1205" i="8"/>
  <c r="H1206" i="8"/>
  <c r="K1206" i="8" s="1"/>
  <c r="I1206" i="8"/>
  <c r="H1207" i="8"/>
  <c r="K1207" i="8" s="1"/>
  <c r="I1207" i="8"/>
  <c r="H1208" i="8"/>
  <c r="K1208" i="8" s="1"/>
  <c r="I1208" i="8"/>
  <c r="H1209" i="8"/>
  <c r="K1209" i="8" s="1"/>
  <c r="I1209" i="8"/>
  <c r="H1210" i="8"/>
  <c r="K1210" i="8" s="1"/>
  <c r="I1210" i="8"/>
  <c r="H1211" i="8"/>
  <c r="K1211" i="8" s="1"/>
  <c r="I1211" i="8"/>
  <c r="H1212" i="8"/>
  <c r="K1212" i="8" s="1"/>
  <c r="I1212" i="8"/>
  <c r="H1213" i="8"/>
  <c r="K1213" i="8" s="1"/>
  <c r="I1213" i="8"/>
  <c r="H1214" i="8"/>
  <c r="K1214" i="8" s="1"/>
  <c r="I1214" i="8"/>
  <c r="H1215" i="8"/>
  <c r="K1215" i="8" s="1"/>
  <c r="I1215" i="8"/>
  <c r="H1216" i="8"/>
  <c r="K1216" i="8" s="1"/>
  <c r="I1216" i="8"/>
  <c r="H1217" i="8"/>
  <c r="K1217" i="8" s="1"/>
  <c r="I1217" i="8"/>
  <c r="H1218" i="8"/>
  <c r="K1218" i="8" s="1"/>
  <c r="I1218" i="8"/>
  <c r="H1219" i="8"/>
  <c r="K1219" i="8" s="1"/>
  <c r="I1219" i="8"/>
  <c r="H1220" i="8"/>
  <c r="K1220" i="8" s="1"/>
  <c r="I1220" i="8"/>
  <c r="H1221" i="8"/>
  <c r="K1221" i="8" s="1"/>
  <c r="I1221" i="8"/>
  <c r="H1222" i="8"/>
  <c r="K1222" i="8" s="1"/>
  <c r="I1222" i="8"/>
  <c r="H1223" i="8"/>
  <c r="K1223" i="8" s="1"/>
  <c r="I1223" i="8"/>
  <c r="H1224" i="8"/>
  <c r="K1224" i="8" s="1"/>
  <c r="I1224" i="8"/>
  <c r="H1225" i="8"/>
  <c r="K1225" i="8" s="1"/>
  <c r="I1225" i="8"/>
  <c r="H1226" i="8"/>
  <c r="K1226" i="8" s="1"/>
  <c r="I1226" i="8"/>
  <c r="H1227" i="8"/>
  <c r="K1227" i="8" s="1"/>
  <c r="I1227" i="8"/>
  <c r="H1228" i="8"/>
  <c r="K1228" i="8" s="1"/>
  <c r="I1228" i="8"/>
  <c r="H1229" i="8"/>
  <c r="K1229" i="8" s="1"/>
  <c r="I1229" i="8"/>
  <c r="H1230" i="8"/>
  <c r="K1230" i="8" s="1"/>
  <c r="I1230" i="8"/>
  <c r="H1231" i="8"/>
  <c r="K1231" i="8" s="1"/>
  <c r="I1231" i="8"/>
  <c r="H1232" i="8"/>
  <c r="K1232" i="8" s="1"/>
  <c r="I1232" i="8"/>
  <c r="H1233" i="8"/>
  <c r="K1233" i="8" s="1"/>
  <c r="I1233" i="8"/>
  <c r="H1234" i="8"/>
  <c r="K1234" i="8" s="1"/>
  <c r="I1234" i="8"/>
  <c r="H1235" i="8"/>
  <c r="K1235" i="8" s="1"/>
  <c r="I1235" i="8"/>
  <c r="H1236" i="8"/>
  <c r="K1236" i="8" s="1"/>
  <c r="I1236" i="8"/>
  <c r="H1237" i="8"/>
  <c r="K1237" i="8" s="1"/>
  <c r="I1237" i="8"/>
  <c r="H1238" i="8"/>
  <c r="K1238" i="8" s="1"/>
  <c r="I1238" i="8"/>
  <c r="H1239" i="8"/>
  <c r="K1239" i="8" s="1"/>
  <c r="I1239" i="8"/>
  <c r="H1240" i="8"/>
  <c r="K1240" i="8" s="1"/>
  <c r="I1240" i="8"/>
  <c r="H1241" i="8"/>
  <c r="K1241" i="8" s="1"/>
  <c r="I1241" i="8"/>
  <c r="H1242" i="8"/>
  <c r="K1242" i="8" s="1"/>
  <c r="I1242" i="8"/>
  <c r="H1243" i="8"/>
  <c r="K1243" i="8" s="1"/>
  <c r="I1243" i="8"/>
  <c r="H1244" i="8"/>
  <c r="K1244" i="8" s="1"/>
  <c r="I1244" i="8"/>
  <c r="H1245" i="8"/>
  <c r="K1245" i="8" s="1"/>
  <c r="I1245" i="8"/>
  <c r="H1246" i="8"/>
  <c r="K1246" i="8" s="1"/>
  <c r="I1246" i="8"/>
  <c r="H1247" i="8"/>
  <c r="K1247" i="8" s="1"/>
  <c r="I1247" i="8"/>
  <c r="H1248" i="8"/>
  <c r="K1248" i="8" s="1"/>
  <c r="I1248" i="8"/>
  <c r="H1249" i="8"/>
  <c r="K1249" i="8" s="1"/>
  <c r="I1249" i="8"/>
  <c r="H1250" i="8"/>
  <c r="K1250" i="8" s="1"/>
  <c r="I1250" i="8"/>
  <c r="H1251" i="8"/>
  <c r="K1251" i="8" s="1"/>
  <c r="I1251" i="8"/>
  <c r="H1252" i="8"/>
  <c r="K1252" i="8" s="1"/>
  <c r="I1252" i="8"/>
  <c r="H1253" i="8"/>
  <c r="K1253" i="8" s="1"/>
  <c r="I1253" i="8"/>
  <c r="H1254" i="8"/>
  <c r="K1254" i="8" s="1"/>
  <c r="I1254" i="8"/>
  <c r="H1255" i="8"/>
  <c r="K1255" i="8" s="1"/>
  <c r="I1255" i="8"/>
  <c r="H1256" i="8"/>
  <c r="K1256" i="8" s="1"/>
  <c r="I1256" i="8"/>
  <c r="H1257" i="8"/>
  <c r="K1257" i="8" s="1"/>
  <c r="I1257" i="8"/>
  <c r="H1258" i="8"/>
  <c r="K1258" i="8" s="1"/>
  <c r="I1258" i="8"/>
  <c r="H1259" i="8"/>
  <c r="K1259" i="8" s="1"/>
  <c r="I1259" i="8"/>
  <c r="H1260" i="8"/>
  <c r="K1260" i="8" s="1"/>
  <c r="I1260" i="8"/>
  <c r="H1261" i="8"/>
  <c r="K1261" i="8" s="1"/>
  <c r="I1261" i="8"/>
  <c r="H1262" i="8"/>
  <c r="K1262" i="8" s="1"/>
  <c r="I1262" i="8"/>
  <c r="H1263" i="8"/>
  <c r="K1263" i="8" s="1"/>
  <c r="I1263" i="8"/>
  <c r="H1264" i="8"/>
  <c r="K1264" i="8" s="1"/>
  <c r="I1264" i="8"/>
  <c r="H1265" i="8"/>
  <c r="K1265" i="8" s="1"/>
  <c r="I1265" i="8"/>
  <c r="H1266" i="8"/>
  <c r="K1266" i="8" s="1"/>
  <c r="I1266" i="8"/>
  <c r="H1267" i="8"/>
  <c r="K1267" i="8" s="1"/>
  <c r="I1267" i="8"/>
  <c r="H1268" i="8"/>
  <c r="K1268" i="8" s="1"/>
  <c r="I1268" i="8"/>
  <c r="H1269" i="8"/>
  <c r="K1269" i="8" s="1"/>
  <c r="I1269" i="8"/>
  <c r="H1270" i="8"/>
  <c r="K1270" i="8" s="1"/>
  <c r="I1270" i="8"/>
  <c r="H1271" i="8"/>
  <c r="K1271" i="8" s="1"/>
  <c r="I1271" i="8"/>
  <c r="H1272" i="8"/>
  <c r="K1272" i="8" s="1"/>
  <c r="I1272" i="8"/>
  <c r="H1273" i="8"/>
  <c r="K1273" i="8" s="1"/>
  <c r="I1273" i="8"/>
  <c r="H1274" i="8"/>
  <c r="K1274" i="8" s="1"/>
  <c r="I1274" i="8"/>
  <c r="H1275" i="8"/>
  <c r="K1275" i="8" s="1"/>
  <c r="I1275" i="8"/>
  <c r="H1276" i="8"/>
  <c r="K1276" i="8" s="1"/>
  <c r="I1276" i="8"/>
  <c r="H1277" i="8"/>
  <c r="K1277" i="8" s="1"/>
  <c r="I1277" i="8"/>
  <c r="H1278" i="8"/>
  <c r="K1278" i="8" s="1"/>
  <c r="I1278" i="8"/>
  <c r="H1279" i="8"/>
  <c r="K1279" i="8" s="1"/>
  <c r="I1279" i="8"/>
  <c r="H1280" i="8"/>
  <c r="K1280" i="8" s="1"/>
  <c r="I1280" i="8"/>
  <c r="H1281" i="8"/>
  <c r="K1281" i="8" s="1"/>
  <c r="I1281" i="8"/>
  <c r="H1282" i="8"/>
  <c r="K1282" i="8" s="1"/>
  <c r="I1282" i="8"/>
  <c r="H1283" i="8"/>
  <c r="K1283" i="8" s="1"/>
  <c r="I1283" i="8"/>
  <c r="H1284" i="8"/>
  <c r="K1284" i="8" s="1"/>
  <c r="I1284" i="8"/>
  <c r="H1285" i="8"/>
  <c r="K1285" i="8" s="1"/>
  <c r="I1285" i="8"/>
  <c r="H1286" i="8"/>
  <c r="K1286" i="8" s="1"/>
  <c r="I1286" i="8"/>
  <c r="H1287" i="8"/>
  <c r="K1287" i="8" s="1"/>
  <c r="I1287" i="8"/>
  <c r="H1288" i="8"/>
  <c r="K1288" i="8" s="1"/>
  <c r="I1288" i="8"/>
  <c r="H1289" i="8"/>
  <c r="K1289" i="8" s="1"/>
  <c r="I1289" i="8"/>
  <c r="H1290" i="8"/>
  <c r="K1290" i="8" s="1"/>
  <c r="I1290" i="8"/>
  <c r="H1291" i="8"/>
  <c r="K1291" i="8" s="1"/>
  <c r="I1291" i="8"/>
  <c r="H1292" i="8"/>
  <c r="K1292" i="8" s="1"/>
  <c r="I1292" i="8"/>
  <c r="H1293" i="8"/>
  <c r="K1293" i="8" s="1"/>
  <c r="I1293" i="8"/>
  <c r="H1294" i="8"/>
  <c r="K1294" i="8" s="1"/>
  <c r="I1294" i="8"/>
  <c r="H1295" i="8"/>
  <c r="K1295" i="8" s="1"/>
  <c r="I1295" i="8"/>
  <c r="H1296" i="8"/>
  <c r="K1296" i="8" s="1"/>
  <c r="I1296" i="8"/>
  <c r="H1297" i="8"/>
  <c r="K1297" i="8" s="1"/>
  <c r="I1297" i="8"/>
  <c r="H1298" i="8"/>
  <c r="K1298" i="8" s="1"/>
  <c r="I1298" i="8"/>
  <c r="H1299" i="8"/>
  <c r="K1299" i="8" s="1"/>
  <c r="I1299" i="8"/>
  <c r="H1300" i="8"/>
  <c r="K1300" i="8" s="1"/>
  <c r="I1300" i="8"/>
  <c r="H1301" i="8"/>
  <c r="K1301" i="8" s="1"/>
  <c r="I1301" i="8"/>
  <c r="H1302" i="8"/>
  <c r="K1302" i="8" s="1"/>
  <c r="I1302" i="8"/>
  <c r="H1303" i="8"/>
  <c r="K1303" i="8" s="1"/>
  <c r="I1303" i="8"/>
  <c r="H1304" i="8"/>
  <c r="K1304" i="8" s="1"/>
  <c r="I1304" i="8"/>
  <c r="H1305" i="8"/>
  <c r="K1305" i="8" s="1"/>
  <c r="I1305" i="8"/>
  <c r="H1306" i="8"/>
  <c r="K1306" i="8" s="1"/>
  <c r="I1306" i="8"/>
  <c r="H1307" i="8"/>
  <c r="K1307" i="8" s="1"/>
  <c r="I1307" i="8"/>
  <c r="H1308" i="8"/>
  <c r="K1308" i="8" s="1"/>
  <c r="I1308" i="8"/>
  <c r="H1309" i="8"/>
  <c r="K1309" i="8" s="1"/>
  <c r="I1309" i="8"/>
  <c r="H1310" i="8"/>
  <c r="K1310" i="8" s="1"/>
  <c r="I1310" i="8"/>
  <c r="H1311" i="8"/>
  <c r="K1311" i="8" s="1"/>
  <c r="I1311" i="8"/>
  <c r="H1312" i="8"/>
  <c r="K1312" i="8" s="1"/>
  <c r="I1312" i="8"/>
  <c r="H1313" i="8"/>
  <c r="K1313" i="8" s="1"/>
  <c r="I1313" i="8"/>
  <c r="H1314" i="8"/>
  <c r="K1314" i="8" s="1"/>
  <c r="I1314" i="8"/>
  <c r="H1315" i="8"/>
  <c r="K1315" i="8" s="1"/>
  <c r="I1315" i="8"/>
  <c r="H1316" i="8"/>
  <c r="K1316" i="8" s="1"/>
  <c r="I1316" i="8"/>
  <c r="H1317" i="8"/>
  <c r="K1317" i="8" s="1"/>
  <c r="I1317" i="8"/>
  <c r="H1318" i="8"/>
  <c r="K1318" i="8" s="1"/>
  <c r="I1318" i="8"/>
  <c r="H1319" i="8"/>
  <c r="K1319" i="8" s="1"/>
  <c r="I1319" i="8"/>
  <c r="H1320" i="8"/>
  <c r="K1320" i="8" s="1"/>
  <c r="I1320" i="8"/>
  <c r="H1321" i="8"/>
  <c r="K1321" i="8" s="1"/>
  <c r="I1321" i="8"/>
  <c r="H1322" i="8"/>
  <c r="K1322" i="8" s="1"/>
  <c r="I1322" i="8"/>
  <c r="H1323" i="8"/>
  <c r="K1323" i="8" s="1"/>
  <c r="I1323" i="8"/>
  <c r="H1324" i="8"/>
  <c r="K1324" i="8" s="1"/>
  <c r="I1324" i="8"/>
  <c r="H1325" i="8"/>
  <c r="K1325" i="8" s="1"/>
  <c r="I1325" i="8"/>
  <c r="H1326" i="8"/>
  <c r="K1326" i="8" s="1"/>
  <c r="I1326" i="8"/>
  <c r="H1327" i="8"/>
  <c r="K1327" i="8" s="1"/>
  <c r="I1327" i="8"/>
  <c r="H1328" i="8"/>
  <c r="K1328" i="8" s="1"/>
  <c r="I1328" i="8"/>
  <c r="H1329" i="8"/>
  <c r="K1329" i="8" s="1"/>
  <c r="I1329" i="8"/>
  <c r="H1330" i="8"/>
  <c r="K1330" i="8" s="1"/>
  <c r="I1330" i="8"/>
  <c r="H1331" i="8"/>
  <c r="K1331" i="8" s="1"/>
  <c r="I1331" i="8"/>
  <c r="H1332" i="8"/>
  <c r="K1332" i="8" s="1"/>
  <c r="I1332" i="8"/>
  <c r="H1333" i="8"/>
  <c r="K1333" i="8" s="1"/>
  <c r="I1333" i="8"/>
  <c r="H1334" i="8"/>
  <c r="K1334" i="8" s="1"/>
  <c r="I1334" i="8"/>
  <c r="H1335" i="8"/>
  <c r="K1335" i="8" s="1"/>
  <c r="I1335" i="8"/>
  <c r="H1336" i="8"/>
  <c r="K1336" i="8" s="1"/>
  <c r="I1336" i="8"/>
  <c r="H1337" i="8"/>
  <c r="K1337" i="8" s="1"/>
  <c r="I1337" i="8"/>
  <c r="H1338" i="8"/>
  <c r="K1338" i="8" s="1"/>
  <c r="I1338" i="8"/>
  <c r="H1339" i="8"/>
  <c r="K1339" i="8" s="1"/>
  <c r="I1339" i="8"/>
  <c r="H1340" i="8"/>
  <c r="K1340" i="8" s="1"/>
  <c r="I1340" i="8"/>
  <c r="H1341" i="8"/>
  <c r="K1341" i="8" s="1"/>
  <c r="I1341" i="8"/>
  <c r="H1342" i="8"/>
  <c r="K1342" i="8" s="1"/>
  <c r="I1342" i="8"/>
  <c r="H1343" i="8"/>
  <c r="K1343" i="8" s="1"/>
  <c r="I1343" i="8"/>
  <c r="H1344" i="8"/>
  <c r="K1344" i="8" s="1"/>
  <c r="I1344" i="8"/>
  <c r="H1345" i="8"/>
  <c r="K1345" i="8" s="1"/>
  <c r="I1345" i="8"/>
  <c r="H1346" i="8"/>
  <c r="K1346" i="8" s="1"/>
  <c r="I1346" i="8"/>
  <c r="H1347" i="8"/>
  <c r="K1347" i="8" s="1"/>
  <c r="I1347" i="8"/>
  <c r="H1348" i="8"/>
  <c r="K1348" i="8" s="1"/>
  <c r="I1348" i="8"/>
  <c r="H1349" i="8"/>
  <c r="K1349" i="8" s="1"/>
  <c r="I1349" i="8"/>
  <c r="H1350" i="8"/>
  <c r="K1350" i="8" s="1"/>
  <c r="I1350" i="8"/>
  <c r="H1351" i="8"/>
  <c r="K1351" i="8" s="1"/>
  <c r="I1351" i="8"/>
  <c r="H1352" i="8"/>
  <c r="K1352" i="8" s="1"/>
  <c r="I1352" i="8"/>
  <c r="H1353" i="8"/>
  <c r="K1353" i="8" s="1"/>
  <c r="I1353" i="8"/>
  <c r="H1354" i="8"/>
  <c r="K1354" i="8" s="1"/>
  <c r="I1354" i="8"/>
  <c r="H1355" i="8"/>
  <c r="K1355" i="8" s="1"/>
  <c r="I1355" i="8"/>
  <c r="H1356" i="8"/>
  <c r="K1356" i="8" s="1"/>
  <c r="I1356" i="8"/>
  <c r="H1357" i="8"/>
  <c r="K1357" i="8" s="1"/>
  <c r="I1357" i="8"/>
  <c r="H1358" i="8"/>
  <c r="K1358" i="8" s="1"/>
  <c r="I1358" i="8"/>
  <c r="H1359" i="8"/>
  <c r="K1359" i="8" s="1"/>
  <c r="I1359" i="8"/>
  <c r="H1360" i="8"/>
  <c r="K1360" i="8" s="1"/>
  <c r="I1360" i="8"/>
  <c r="H1361" i="8"/>
  <c r="K1361" i="8" s="1"/>
  <c r="I1361" i="8"/>
  <c r="H1362" i="8"/>
  <c r="K1362" i="8" s="1"/>
  <c r="I1362" i="8"/>
  <c r="H1363" i="8"/>
  <c r="K1363" i="8" s="1"/>
  <c r="I1363" i="8"/>
  <c r="H1364" i="8"/>
  <c r="K1364" i="8" s="1"/>
  <c r="I1364" i="8"/>
  <c r="H1365" i="8"/>
  <c r="K1365" i="8" s="1"/>
  <c r="I1365" i="8"/>
  <c r="H1366" i="8"/>
  <c r="K1366" i="8" s="1"/>
  <c r="I1366" i="8"/>
  <c r="H1367" i="8"/>
  <c r="K1367" i="8" s="1"/>
  <c r="I1367" i="8"/>
  <c r="H1368" i="8"/>
  <c r="K1368" i="8" s="1"/>
  <c r="I1368" i="8"/>
  <c r="H1369" i="8"/>
  <c r="K1369" i="8" s="1"/>
  <c r="I1369" i="8"/>
  <c r="H1370" i="8"/>
  <c r="K1370" i="8" s="1"/>
  <c r="I1370" i="8"/>
  <c r="H1371" i="8"/>
  <c r="K1371" i="8" s="1"/>
  <c r="I1371" i="8"/>
  <c r="H1372" i="8"/>
  <c r="K1372" i="8" s="1"/>
  <c r="I1372" i="8"/>
  <c r="H1373" i="8"/>
  <c r="K1373" i="8" s="1"/>
  <c r="I1373" i="8"/>
  <c r="H1374" i="8"/>
  <c r="K1374" i="8" s="1"/>
  <c r="I1374" i="8"/>
  <c r="H1375" i="8"/>
  <c r="K1375" i="8" s="1"/>
  <c r="I1375" i="8"/>
  <c r="H1376" i="8"/>
  <c r="K1376" i="8" s="1"/>
  <c r="I1376" i="8"/>
  <c r="H1377" i="8"/>
  <c r="K1377" i="8" s="1"/>
  <c r="I1377" i="8"/>
  <c r="H1378" i="8"/>
  <c r="K1378" i="8" s="1"/>
  <c r="I1378" i="8"/>
  <c r="H1379" i="8"/>
  <c r="K1379" i="8" s="1"/>
  <c r="I1379" i="8"/>
  <c r="H1380" i="8"/>
  <c r="K1380" i="8" s="1"/>
  <c r="I1380" i="8"/>
  <c r="H1381" i="8"/>
  <c r="K1381" i="8" s="1"/>
  <c r="I1381" i="8"/>
  <c r="H1382" i="8"/>
  <c r="K1382" i="8" s="1"/>
  <c r="I1382" i="8"/>
  <c r="H1383" i="8"/>
  <c r="K1383" i="8" s="1"/>
  <c r="I1383" i="8"/>
  <c r="H1384" i="8"/>
  <c r="K1384" i="8" s="1"/>
  <c r="I1384" i="8"/>
  <c r="H1385" i="8"/>
  <c r="K1385" i="8" s="1"/>
  <c r="I1385" i="8"/>
  <c r="H1386" i="8"/>
  <c r="K1386" i="8" s="1"/>
  <c r="I1386" i="8"/>
  <c r="H1387" i="8"/>
  <c r="K1387" i="8" s="1"/>
  <c r="I1387" i="8"/>
  <c r="H1388" i="8"/>
  <c r="K1388" i="8" s="1"/>
  <c r="I1388" i="8"/>
  <c r="H1389" i="8"/>
  <c r="K1389" i="8" s="1"/>
  <c r="I1389" i="8"/>
  <c r="H1390" i="8"/>
  <c r="K1390" i="8" s="1"/>
  <c r="I1390" i="8"/>
  <c r="H1391" i="8"/>
  <c r="K1391" i="8" s="1"/>
  <c r="I1391" i="8"/>
  <c r="H1392" i="8"/>
  <c r="K1392" i="8" s="1"/>
  <c r="I1392" i="8"/>
  <c r="H1393" i="8"/>
  <c r="K1393" i="8" s="1"/>
  <c r="I1393" i="8"/>
  <c r="H1394" i="8"/>
  <c r="K1394" i="8" s="1"/>
  <c r="I1394" i="8"/>
  <c r="H1395" i="8"/>
  <c r="K1395" i="8" s="1"/>
  <c r="I1395" i="8"/>
  <c r="H1396" i="8"/>
  <c r="K1396" i="8" s="1"/>
  <c r="I1396" i="8"/>
  <c r="H1397" i="8"/>
  <c r="K1397" i="8" s="1"/>
  <c r="I1397" i="8"/>
  <c r="H1398" i="8"/>
  <c r="K1398" i="8" s="1"/>
  <c r="I1398" i="8"/>
  <c r="H1399" i="8"/>
  <c r="K1399" i="8" s="1"/>
  <c r="I1399" i="8"/>
  <c r="H1400" i="8"/>
  <c r="K1400" i="8" s="1"/>
  <c r="I1400" i="8"/>
  <c r="H1401" i="8"/>
  <c r="K1401" i="8" s="1"/>
  <c r="I1401" i="8"/>
  <c r="H1402" i="8"/>
  <c r="K1402" i="8" s="1"/>
  <c r="I1402" i="8"/>
  <c r="H1403" i="8"/>
  <c r="K1403" i="8" s="1"/>
  <c r="I1403" i="8"/>
  <c r="H1404" i="8"/>
  <c r="K1404" i="8" s="1"/>
  <c r="I1404" i="8"/>
  <c r="H1405" i="8"/>
  <c r="K1405" i="8" s="1"/>
  <c r="I1405" i="8"/>
  <c r="H1406" i="8"/>
  <c r="K1406" i="8" s="1"/>
  <c r="I1406" i="8"/>
  <c r="H1407" i="8"/>
  <c r="K1407" i="8" s="1"/>
  <c r="I1407" i="8"/>
  <c r="H1408" i="8"/>
  <c r="K1408" i="8" s="1"/>
  <c r="I1408" i="8"/>
  <c r="H1409" i="8"/>
  <c r="K1409" i="8" s="1"/>
  <c r="I1409" i="8"/>
  <c r="H1410" i="8"/>
  <c r="K1410" i="8" s="1"/>
  <c r="I1410" i="8"/>
  <c r="H1411" i="8"/>
  <c r="K1411" i="8" s="1"/>
  <c r="I1411" i="8"/>
  <c r="H1412" i="8"/>
  <c r="K1412" i="8" s="1"/>
  <c r="I1412" i="8"/>
  <c r="H1413" i="8"/>
  <c r="K1413" i="8" s="1"/>
  <c r="I1413" i="8"/>
  <c r="H1414" i="8"/>
  <c r="K1414" i="8" s="1"/>
  <c r="I1414" i="8"/>
  <c r="H1415" i="8"/>
  <c r="K1415" i="8" s="1"/>
  <c r="I1415" i="8"/>
  <c r="H1416" i="8"/>
  <c r="K1416" i="8" s="1"/>
  <c r="I1416" i="8"/>
  <c r="H1417" i="8"/>
  <c r="K1417" i="8" s="1"/>
  <c r="I1417" i="8"/>
  <c r="H1418" i="8"/>
  <c r="K1418" i="8" s="1"/>
  <c r="I1418" i="8"/>
  <c r="H1419" i="8"/>
  <c r="K1419" i="8" s="1"/>
  <c r="I1419" i="8"/>
  <c r="H1420" i="8"/>
  <c r="K1420" i="8" s="1"/>
  <c r="I1420" i="8"/>
  <c r="H1421" i="8"/>
  <c r="K1421" i="8" s="1"/>
  <c r="I1421" i="8"/>
  <c r="H1422" i="8"/>
  <c r="K1422" i="8" s="1"/>
  <c r="I1422" i="8"/>
  <c r="H1423" i="8"/>
  <c r="K1423" i="8" s="1"/>
  <c r="I1423" i="8"/>
  <c r="H1424" i="8"/>
  <c r="K1424" i="8" s="1"/>
  <c r="I1424" i="8"/>
  <c r="H1425" i="8"/>
  <c r="K1425" i="8" s="1"/>
  <c r="I1425" i="8"/>
  <c r="H1426" i="8"/>
  <c r="K1426" i="8" s="1"/>
  <c r="I1426" i="8"/>
  <c r="H1427" i="8"/>
  <c r="K1427" i="8" s="1"/>
  <c r="I1427" i="8"/>
  <c r="H1428" i="8"/>
  <c r="K1428" i="8" s="1"/>
  <c r="I1428" i="8"/>
  <c r="H1429" i="8"/>
  <c r="K1429" i="8" s="1"/>
  <c r="I1429" i="8"/>
  <c r="H1430" i="8"/>
  <c r="K1430" i="8" s="1"/>
  <c r="I1430" i="8"/>
  <c r="H1431" i="8"/>
  <c r="K1431" i="8" s="1"/>
  <c r="I1431" i="8"/>
  <c r="H1432" i="8"/>
  <c r="K1432" i="8" s="1"/>
  <c r="I1432" i="8"/>
  <c r="H1433" i="8"/>
  <c r="K1433" i="8" s="1"/>
  <c r="I1433" i="8"/>
  <c r="H1434" i="8"/>
  <c r="K1434" i="8" s="1"/>
  <c r="I1434" i="8"/>
  <c r="H1435" i="8"/>
  <c r="K1435" i="8" s="1"/>
  <c r="I1435" i="8"/>
  <c r="H1436" i="8"/>
  <c r="K1436" i="8" s="1"/>
  <c r="I1436" i="8"/>
  <c r="H1437" i="8"/>
  <c r="K1437" i="8" s="1"/>
  <c r="I1437" i="8"/>
  <c r="H1438" i="8"/>
  <c r="K1438" i="8" s="1"/>
  <c r="I1438" i="8"/>
  <c r="H1439" i="8"/>
  <c r="K1439" i="8" s="1"/>
  <c r="I1439" i="8"/>
  <c r="H1440" i="8"/>
  <c r="K1440" i="8" s="1"/>
  <c r="I1440" i="8"/>
  <c r="H1441" i="8"/>
  <c r="K1441" i="8" s="1"/>
  <c r="I1441" i="8"/>
  <c r="H1442" i="8"/>
  <c r="K1442" i="8" s="1"/>
  <c r="I1442" i="8"/>
  <c r="H1443" i="8"/>
  <c r="K1443" i="8" s="1"/>
  <c r="I1443" i="8"/>
  <c r="H1444" i="8"/>
  <c r="K1444" i="8" s="1"/>
  <c r="I1444" i="8"/>
  <c r="H1445" i="8"/>
  <c r="K1445" i="8" s="1"/>
  <c r="I1445" i="8"/>
  <c r="H1446" i="8"/>
  <c r="K1446" i="8" s="1"/>
  <c r="I1446" i="8"/>
  <c r="H1447" i="8"/>
  <c r="K1447" i="8" s="1"/>
  <c r="I1447" i="8"/>
  <c r="H1448" i="8"/>
  <c r="K1448" i="8" s="1"/>
  <c r="I1448" i="8"/>
  <c r="H1449" i="8"/>
  <c r="K1449" i="8" s="1"/>
  <c r="I1449" i="8"/>
  <c r="H1450" i="8"/>
  <c r="K1450" i="8" s="1"/>
  <c r="I1450" i="8"/>
  <c r="H1451" i="8"/>
  <c r="K1451" i="8" s="1"/>
  <c r="I1451" i="8"/>
  <c r="H1452" i="8"/>
  <c r="K1452" i="8" s="1"/>
  <c r="I1452" i="8"/>
  <c r="H1453" i="8"/>
  <c r="K1453" i="8" s="1"/>
  <c r="I1453" i="8"/>
  <c r="H1454" i="8"/>
  <c r="K1454" i="8" s="1"/>
  <c r="I1454" i="8"/>
  <c r="H1455" i="8"/>
  <c r="K1455" i="8" s="1"/>
  <c r="I1455" i="8"/>
  <c r="H1456" i="8"/>
  <c r="K1456" i="8" s="1"/>
  <c r="I1456" i="8"/>
  <c r="H1457" i="8"/>
  <c r="K1457" i="8" s="1"/>
  <c r="I1457" i="8"/>
  <c r="H1458" i="8"/>
  <c r="K1458" i="8" s="1"/>
  <c r="I1458" i="8"/>
  <c r="H1459" i="8"/>
  <c r="K1459" i="8" s="1"/>
  <c r="I1459" i="8"/>
  <c r="H1460" i="8"/>
  <c r="K1460" i="8" s="1"/>
  <c r="I1460" i="8"/>
  <c r="H1461" i="8"/>
  <c r="K1461" i="8" s="1"/>
  <c r="I1461" i="8"/>
  <c r="H1462" i="8"/>
  <c r="K1462" i="8" s="1"/>
  <c r="I1462" i="8"/>
  <c r="H1463" i="8"/>
  <c r="K1463" i="8" s="1"/>
  <c r="I1463" i="8"/>
  <c r="H1464" i="8"/>
  <c r="K1464" i="8" s="1"/>
  <c r="I1464" i="8"/>
  <c r="H1465" i="8"/>
  <c r="K1465" i="8" s="1"/>
  <c r="I1465" i="8"/>
  <c r="H1466" i="8"/>
  <c r="K1466" i="8" s="1"/>
  <c r="I1466" i="8"/>
  <c r="H1467" i="8"/>
  <c r="K1467" i="8" s="1"/>
  <c r="I1467" i="8"/>
  <c r="H1468" i="8"/>
  <c r="K1468" i="8" s="1"/>
  <c r="I1468" i="8"/>
  <c r="H1469" i="8"/>
  <c r="K1469" i="8" s="1"/>
  <c r="I1469" i="8"/>
  <c r="H1470" i="8"/>
  <c r="K1470" i="8" s="1"/>
  <c r="I1470" i="8"/>
  <c r="H1471" i="8"/>
  <c r="K1471" i="8" s="1"/>
  <c r="I1471" i="8"/>
  <c r="H1472" i="8"/>
  <c r="K1472" i="8" s="1"/>
  <c r="I1472" i="8"/>
  <c r="H1473" i="8"/>
  <c r="K1473" i="8" s="1"/>
  <c r="I1473" i="8"/>
  <c r="H1474" i="8"/>
  <c r="K1474" i="8" s="1"/>
  <c r="I1474" i="8"/>
  <c r="H1475" i="8"/>
  <c r="K1475" i="8" s="1"/>
  <c r="I1475" i="8"/>
  <c r="H1476" i="8"/>
  <c r="K1476" i="8" s="1"/>
  <c r="I1476" i="8"/>
  <c r="H1477" i="8"/>
  <c r="K1477" i="8" s="1"/>
  <c r="I1477" i="8"/>
  <c r="H1478" i="8"/>
  <c r="K1478" i="8" s="1"/>
  <c r="I1478" i="8"/>
  <c r="H1479" i="8"/>
  <c r="K1479" i="8" s="1"/>
  <c r="I1479" i="8"/>
  <c r="H1480" i="8"/>
  <c r="K1480" i="8" s="1"/>
  <c r="I1480" i="8"/>
  <c r="H1481" i="8"/>
  <c r="K1481" i="8" s="1"/>
  <c r="I1481" i="8"/>
  <c r="H1482" i="8"/>
  <c r="K1482" i="8" s="1"/>
  <c r="I1482" i="8"/>
  <c r="H1483" i="8"/>
  <c r="K1483" i="8" s="1"/>
  <c r="I1483" i="8"/>
  <c r="H1484" i="8"/>
  <c r="K1484" i="8" s="1"/>
  <c r="I1484" i="8"/>
  <c r="H1485" i="8"/>
  <c r="K1485" i="8" s="1"/>
  <c r="I1485" i="8"/>
  <c r="H1486" i="8"/>
  <c r="K1486" i="8" s="1"/>
  <c r="I1486" i="8"/>
  <c r="H1487" i="8"/>
  <c r="K1487" i="8" s="1"/>
  <c r="I1487" i="8"/>
  <c r="H1488" i="8"/>
  <c r="K1488" i="8" s="1"/>
  <c r="I1488" i="8"/>
  <c r="H1489" i="8"/>
  <c r="K1489" i="8" s="1"/>
  <c r="I1489" i="8"/>
  <c r="H1490" i="8"/>
  <c r="K1490" i="8" s="1"/>
  <c r="I1490" i="8"/>
  <c r="H1491" i="8"/>
  <c r="K1491" i="8" s="1"/>
  <c r="I1491" i="8"/>
  <c r="H1492" i="8"/>
  <c r="K1492" i="8" s="1"/>
  <c r="I1492" i="8"/>
  <c r="H1493" i="8"/>
  <c r="K1493" i="8" s="1"/>
  <c r="I1493" i="8"/>
  <c r="H1494" i="8"/>
  <c r="K1494" i="8" s="1"/>
  <c r="I1494" i="8"/>
  <c r="H1495" i="8"/>
  <c r="K1495" i="8" s="1"/>
  <c r="I1495" i="8"/>
  <c r="H1496" i="8"/>
  <c r="K1496" i="8" s="1"/>
  <c r="I1496" i="8"/>
  <c r="H1497" i="8"/>
  <c r="K1497" i="8" s="1"/>
  <c r="I1497" i="8"/>
  <c r="H1498" i="8"/>
  <c r="K1498" i="8" s="1"/>
  <c r="I1498" i="8"/>
  <c r="H1499" i="8"/>
  <c r="K1499" i="8" s="1"/>
  <c r="I1499" i="8"/>
  <c r="H1500" i="8"/>
  <c r="K1500" i="8" s="1"/>
  <c r="I1500" i="8"/>
  <c r="H1501" i="8"/>
  <c r="K1501" i="8" s="1"/>
  <c r="I1501" i="8"/>
  <c r="H1502" i="8"/>
  <c r="K1502" i="8" s="1"/>
  <c r="I1502" i="8"/>
  <c r="H1503" i="8"/>
  <c r="K1503" i="8" s="1"/>
  <c r="I1503" i="8"/>
  <c r="H1504" i="8"/>
  <c r="K1504" i="8" s="1"/>
  <c r="I1504" i="8"/>
  <c r="H1505" i="8"/>
  <c r="K1505" i="8" s="1"/>
  <c r="I1505" i="8"/>
  <c r="H1506" i="8"/>
  <c r="K1506" i="8" s="1"/>
  <c r="I1506" i="8"/>
  <c r="H1507" i="8"/>
  <c r="K1507" i="8" s="1"/>
  <c r="I1507" i="8"/>
  <c r="H1508" i="8"/>
  <c r="K1508" i="8" s="1"/>
  <c r="I1508" i="8"/>
  <c r="H1509" i="8"/>
  <c r="K1509" i="8" s="1"/>
  <c r="I1509" i="8"/>
  <c r="H1510" i="8"/>
  <c r="K1510" i="8" s="1"/>
  <c r="I1510" i="8"/>
  <c r="H1511" i="8"/>
  <c r="K1511" i="8" s="1"/>
  <c r="I1511" i="8"/>
  <c r="H1512" i="8"/>
  <c r="K1512" i="8" s="1"/>
  <c r="I1512" i="8"/>
  <c r="H1513" i="8"/>
  <c r="K1513" i="8" s="1"/>
  <c r="I1513" i="8"/>
  <c r="H1514" i="8"/>
  <c r="K1514" i="8" s="1"/>
  <c r="I1514" i="8"/>
  <c r="H1515" i="8"/>
  <c r="K1515" i="8" s="1"/>
  <c r="I1515" i="8"/>
  <c r="H1516" i="8"/>
  <c r="K1516" i="8" s="1"/>
  <c r="I1516" i="8"/>
  <c r="H1517" i="8"/>
  <c r="K1517" i="8" s="1"/>
  <c r="I1517" i="8"/>
  <c r="H1518" i="8"/>
  <c r="K1518" i="8" s="1"/>
  <c r="I1518" i="8"/>
  <c r="H1519" i="8"/>
  <c r="K1519" i="8" s="1"/>
  <c r="I1519" i="8"/>
  <c r="H1520" i="8"/>
  <c r="K1520" i="8" s="1"/>
  <c r="I1520" i="8"/>
  <c r="H1521" i="8"/>
  <c r="K1521" i="8" s="1"/>
  <c r="I1521" i="8"/>
  <c r="H1522" i="8"/>
  <c r="K1522" i="8" s="1"/>
  <c r="I1522" i="8"/>
  <c r="H1523" i="8"/>
  <c r="K1523" i="8" s="1"/>
  <c r="I1523" i="8"/>
  <c r="H1524" i="8"/>
  <c r="K1524" i="8" s="1"/>
  <c r="I1524" i="8"/>
  <c r="H1525" i="8"/>
  <c r="K1525" i="8" s="1"/>
  <c r="I1525" i="8"/>
  <c r="H1526" i="8"/>
  <c r="K1526" i="8" s="1"/>
  <c r="I1526" i="8"/>
  <c r="H1527" i="8"/>
  <c r="K1527" i="8" s="1"/>
  <c r="I1527" i="8"/>
  <c r="H1528" i="8"/>
  <c r="K1528" i="8" s="1"/>
  <c r="I1528" i="8"/>
  <c r="H1529" i="8"/>
  <c r="K1529" i="8" s="1"/>
  <c r="I1529" i="8"/>
  <c r="H1530" i="8"/>
  <c r="K1530" i="8" s="1"/>
  <c r="I1530" i="8"/>
  <c r="H1531" i="8"/>
  <c r="K1531" i="8" s="1"/>
  <c r="I1531" i="8"/>
  <c r="H1532" i="8"/>
  <c r="K1532" i="8" s="1"/>
  <c r="I1532" i="8"/>
  <c r="H1533" i="8"/>
  <c r="K1533" i="8" s="1"/>
  <c r="I1533" i="8"/>
  <c r="H1534" i="8"/>
  <c r="K1534" i="8" s="1"/>
  <c r="I1534" i="8"/>
  <c r="H1535" i="8"/>
  <c r="K1535" i="8" s="1"/>
  <c r="I1535" i="8"/>
  <c r="H1536" i="8"/>
  <c r="K1536" i="8" s="1"/>
  <c r="I1536" i="8"/>
  <c r="H1537" i="8"/>
  <c r="K1537" i="8" s="1"/>
  <c r="I1537" i="8"/>
  <c r="H1538" i="8"/>
  <c r="K1538" i="8" s="1"/>
  <c r="I1538" i="8"/>
  <c r="H1539" i="8"/>
  <c r="K1539" i="8" s="1"/>
  <c r="I1539" i="8"/>
  <c r="H1540" i="8"/>
  <c r="K1540" i="8" s="1"/>
  <c r="I1540" i="8"/>
  <c r="H1541" i="8"/>
  <c r="K1541" i="8" s="1"/>
  <c r="I1541" i="8"/>
  <c r="H1542" i="8"/>
  <c r="K1542" i="8" s="1"/>
  <c r="I1542" i="8"/>
  <c r="H1543" i="8"/>
  <c r="K1543" i="8" s="1"/>
  <c r="I1543" i="8"/>
  <c r="H1544" i="8"/>
  <c r="K1544" i="8" s="1"/>
  <c r="I1544" i="8"/>
  <c r="H1545" i="8"/>
  <c r="K1545" i="8" s="1"/>
  <c r="I1545" i="8"/>
  <c r="H1546" i="8"/>
  <c r="K1546" i="8" s="1"/>
  <c r="I1546" i="8"/>
  <c r="H1547" i="8"/>
  <c r="K1547" i="8" s="1"/>
  <c r="I1547" i="8"/>
  <c r="H1548" i="8"/>
  <c r="K1548" i="8" s="1"/>
  <c r="I1548" i="8"/>
  <c r="H1549" i="8"/>
  <c r="K1549" i="8" s="1"/>
  <c r="I1549" i="8"/>
  <c r="H1550" i="8"/>
  <c r="K1550" i="8" s="1"/>
  <c r="I1550" i="8"/>
  <c r="H1551" i="8"/>
  <c r="K1551" i="8" s="1"/>
  <c r="I1551" i="8"/>
  <c r="H1552" i="8"/>
  <c r="K1552" i="8" s="1"/>
  <c r="I1552" i="8"/>
  <c r="H1553" i="8"/>
  <c r="K1553" i="8" s="1"/>
  <c r="I1553" i="8"/>
  <c r="H1554" i="8"/>
  <c r="K1554" i="8" s="1"/>
  <c r="I1554" i="8"/>
  <c r="H1555" i="8"/>
  <c r="K1555" i="8" s="1"/>
  <c r="I1555" i="8"/>
  <c r="H1556" i="8"/>
  <c r="K1556" i="8" s="1"/>
  <c r="I1556" i="8"/>
  <c r="H1557" i="8"/>
  <c r="K1557" i="8" s="1"/>
  <c r="I1557" i="8"/>
  <c r="H1558" i="8"/>
  <c r="K1558" i="8" s="1"/>
  <c r="I1558" i="8"/>
  <c r="H1559" i="8"/>
  <c r="K1559" i="8" s="1"/>
  <c r="I1559" i="8"/>
  <c r="H1560" i="8"/>
  <c r="K1560" i="8" s="1"/>
  <c r="I1560" i="8"/>
  <c r="H1561" i="8"/>
  <c r="K1561" i="8" s="1"/>
  <c r="I1561" i="8"/>
  <c r="H1562" i="8"/>
  <c r="K1562" i="8" s="1"/>
  <c r="I1562" i="8"/>
  <c r="H1563" i="8"/>
  <c r="K1563" i="8" s="1"/>
  <c r="I1563" i="8"/>
  <c r="H1564" i="8"/>
  <c r="K1564" i="8" s="1"/>
  <c r="I1564" i="8"/>
  <c r="H1565" i="8"/>
  <c r="K1565" i="8" s="1"/>
  <c r="I1565" i="8"/>
  <c r="H1566" i="8"/>
  <c r="K1566" i="8" s="1"/>
  <c r="I1566" i="8"/>
  <c r="H1567" i="8"/>
  <c r="K1567" i="8" s="1"/>
  <c r="I1567" i="8"/>
  <c r="H1568" i="8"/>
  <c r="K1568" i="8" s="1"/>
  <c r="I1568" i="8"/>
  <c r="H1569" i="8"/>
  <c r="K1569" i="8" s="1"/>
  <c r="I1569" i="8"/>
  <c r="H1570" i="8"/>
  <c r="K1570" i="8" s="1"/>
  <c r="I1570" i="8"/>
  <c r="H1571" i="8"/>
  <c r="K1571" i="8" s="1"/>
  <c r="I1571" i="8"/>
  <c r="H1572" i="8"/>
  <c r="K1572" i="8" s="1"/>
  <c r="I1572" i="8"/>
  <c r="H1573" i="8"/>
  <c r="K1573" i="8" s="1"/>
  <c r="I1573" i="8"/>
  <c r="H1574" i="8"/>
  <c r="K1574" i="8" s="1"/>
  <c r="I1574" i="8"/>
  <c r="H1575" i="8"/>
  <c r="K1575" i="8" s="1"/>
  <c r="I1575" i="8"/>
  <c r="H1576" i="8"/>
  <c r="K1576" i="8" s="1"/>
  <c r="I1576" i="8"/>
  <c r="H1577" i="8"/>
  <c r="K1577" i="8" s="1"/>
  <c r="I1577" i="8"/>
  <c r="H1578" i="8"/>
  <c r="K1578" i="8" s="1"/>
  <c r="I1578" i="8"/>
  <c r="H1579" i="8"/>
  <c r="K1579" i="8" s="1"/>
  <c r="I1579" i="8"/>
  <c r="H1580" i="8"/>
  <c r="K1580" i="8" s="1"/>
  <c r="I1580" i="8"/>
  <c r="H1581" i="8"/>
  <c r="K1581" i="8" s="1"/>
  <c r="I1581" i="8"/>
  <c r="H1582" i="8"/>
  <c r="K1582" i="8" s="1"/>
  <c r="I1582" i="8"/>
  <c r="H1583" i="8"/>
  <c r="K1583" i="8" s="1"/>
  <c r="I1583" i="8"/>
  <c r="H1584" i="8"/>
  <c r="K1584" i="8" s="1"/>
  <c r="I1584" i="8"/>
  <c r="H1585" i="8"/>
  <c r="K1585" i="8" s="1"/>
  <c r="I1585" i="8"/>
  <c r="H1586" i="8"/>
  <c r="K1586" i="8" s="1"/>
  <c r="I1586" i="8"/>
  <c r="H1587" i="8"/>
  <c r="K1587" i="8" s="1"/>
  <c r="I1587" i="8"/>
  <c r="H1588" i="8"/>
  <c r="K1588" i="8" s="1"/>
  <c r="I1588" i="8"/>
  <c r="H1589" i="8"/>
  <c r="K1589" i="8" s="1"/>
  <c r="I1589" i="8"/>
  <c r="H1590" i="8"/>
  <c r="K1590" i="8" s="1"/>
  <c r="I1590" i="8"/>
  <c r="H1591" i="8"/>
  <c r="K1591" i="8" s="1"/>
  <c r="I1591" i="8"/>
  <c r="H1592" i="8"/>
  <c r="K1592" i="8" s="1"/>
  <c r="I1592" i="8"/>
  <c r="H1593" i="8"/>
  <c r="K1593" i="8" s="1"/>
  <c r="I1593" i="8"/>
  <c r="H1594" i="8"/>
  <c r="K1594" i="8" s="1"/>
  <c r="I1594" i="8"/>
  <c r="H1595" i="8"/>
  <c r="K1595" i="8" s="1"/>
  <c r="I1595" i="8"/>
  <c r="H1596" i="8"/>
  <c r="K1596" i="8" s="1"/>
  <c r="I1596" i="8"/>
  <c r="H1597" i="8"/>
  <c r="K1597" i="8" s="1"/>
  <c r="I1597" i="8"/>
  <c r="H1598" i="8"/>
  <c r="K1598" i="8" s="1"/>
  <c r="I1598" i="8"/>
  <c r="H1599" i="8"/>
  <c r="K1599" i="8" s="1"/>
  <c r="I1599" i="8"/>
  <c r="H1600" i="8"/>
  <c r="K1600" i="8" s="1"/>
  <c r="I1600" i="8"/>
  <c r="H1601" i="8"/>
  <c r="K1601" i="8" s="1"/>
  <c r="I1601" i="8"/>
  <c r="H1602" i="8"/>
  <c r="K1602" i="8" s="1"/>
  <c r="I1602" i="8"/>
  <c r="H1603" i="8"/>
  <c r="K1603" i="8" s="1"/>
  <c r="I1603" i="8"/>
  <c r="H1604" i="8"/>
  <c r="K1604" i="8" s="1"/>
  <c r="I1604" i="8"/>
  <c r="H1605" i="8"/>
  <c r="K1605" i="8" s="1"/>
  <c r="I1605" i="8"/>
  <c r="H1606" i="8"/>
  <c r="K1606" i="8" s="1"/>
  <c r="I1606" i="8"/>
  <c r="H1607" i="8"/>
  <c r="K1607" i="8" s="1"/>
  <c r="I1607" i="8"/>
  <c r="H1608" i="8"/>
  <c r="K1608" i="8" s="1"/>
  <c r="I1608" i="8"/>
  <c r="H1609" i="8"/>
  <c r="K1609" i="8" s="1"/>
  <c r="I1609" i="8"/>
  <c r="H1610" i="8"/>
  <c r="K1610" i="8" s="1"/>
  <c r="I1610" i="8"/>
  <c r="H1611" i="8"/>
  <c r="K1611" i="8" s="1"/>
  <c r="I1611" i="8"/>
  <c r="H1612" i="8"/>
  <c r="K1612" i="8" s="1"/>
  <c r="I1612" i="8"/>
  <c r="H1613" i="8"/>
  <c r="K1613" i="8" s="1"/>
  <c r="I1613" i="8"/>
  <c r="H1614" i="8"/>
  <c r="K1614" i="8" s="1"/>
  <c r="I1614" i="8"/>
  <c r="H1615" i="8"/>
  <c r="K1615" i="8" s="1"/>
  <c r="I1615" i="8"/>
  <c r="H1616" i="8"/>
  <c r="K1616" i="8" s="1"/>
  <c r="I1616" i="8"/>
  <c r="H1617" i="8"/>
  <c r="K1617" i="8" s="1"/>
  <c r="I1617" i="8"/>
  <c r="H1618" i="8"/>
  <c r="K1618" i="8" s="1"/>
  <c r="I1618" i="8"/>
  <c r="H1619" i="8"/>
  <c r="K1619" i="8" s="1"/>
  <c r="I1619" i="8"/>
  <c r="H1620" i="8"/>
  <c r="K1620" i="8" s="1"/>
  <c r="I1620" i="8"/>
  <c r="H1621" i="8"/>
  <c r="K1621" i="8" s="1"/>
  <c r="I1621" i="8"/>
  <c r="H1622" i="8"/>
  <c r="K1622" i="8" s="1"/>
  <c r="I1622" i="8"/>
  <c r="H1623" i="8"/>
  <c r="K1623" i="8" s="1"/>
  <c r="I1623" i="8"/>
  <c r="H1624" i="8"/>
  <c r="K1624" i="8" s="1"/>
  <c r="I1624" i="8"/>
  <c r="H1625" i="8"/>
  <c r="K1625" i="8" s="1"/>
  <c r="I1625" i="8"/>
  <c r="H1626" i="8"/>
  <c r="K1626" i="8" s="1"/>
  <c r="I1626" i="8"/>
  <c r="H1627" i="8"/>
  <c r="K1627" i="8" s="1"/>
  <c r="I1627" i="8"/>
  <c r="H1628" i="8"/>
  <c r="K1628" i="8" s="1"/>
  <c r="I1628" i="8"/>
  <c r="H1629" i="8"/>
  <c r="K1629" i="8" s="1"/>
  <c r="I1629" i="8"/>
  <c r="H1630" i="8"/>
  <c r="K1630" i="8" s="1"/>
  <c r="I1630" i="8"/>
  <c r="H1631" i="8"/>
  <c r="K1631" i="8" s="1"/>
  <c r="I1631" i="8"/>
  <c r="H1632" i="8"/>
  <c r="K1632" i="8" s="1"/>
  <c r="I1632" i="8"/>
  <c r="H1633" i="8"/>
  <c r="K1633" i="8" s="1"/>
  <c r="I1633" i="8"/>
  <c r="H1634" i="8"/>
  <c r="K1634" i="8" s="1"/>
  <c r="I1634" i="8"/>
  <c r="H1635" i="8"/>
  <c r="K1635" i="8" s="1"/>
  <c r="I1635" i="8"/>
  <c r="H1636" i="8"/>
  <c r="K1636" i="8" s="1"/>
  <c r="I1636" i="8"/>
  <c r="H1637" i="8"/>
  <c r="K1637" i="8" s="1"/>
  <c r="I1637" i="8"/>
  <c r="H1638" i="8"/>
  <c r="K1638" i="8" s="1"/>
  <c r="I1638" i="8"/>
  <c r="H1639" i="8"/>
  <c r="K1639" i="8" s="1"/>
  <c r="I1639" i="8"/>
  <c r="H1640" i="8"/>
  <c r="K1640" i="8" s="1"/>
  <c r="I1640" i="8"/>
  <c r="H1641" i="8"/>
  <c r="K1641" i="8" s="1"/>
  <c r="I1641" i="8"/>
  <c r="H1642" i="8"/>
  <c r="K1642" i="8" s="1"/>
  <c r="I1642" i="8"/>
  <c r="H1643" i="8"/>
  <c r="K1643" i="8" s="1"/>
  <c r="I1643" i="8"/>
  <c r="H1644" i="8"/>
  <c r="K1644" i="8" s="1"/>
  <c r="I1644" i="8"/>
  <c r="H1645" i="8"/>
  <c r="K1645" i="8" s="1"/>
  <c r="I1645" i="8"/>
  <c r="H1646" i="8"/>
  <c r="K1646" i="8" s="1"/>
  <c r="I1646" i="8"/>
  <c r="H1647" i="8"/>
  <c r="K1647" i="8" s="1"/>
  <c r="I1647" i="8"/>
  <c r="H1648" i="8"/>
  <c r="K1648" i="8" s="1"/>
  <c r="I1648" i="8"/>
  <c r="H1649" i="8"/>
  <c r="K1649" i="8" s="1"/>
  <c r="I1649" i="8"/>
  <c r="H1650" i="8"/>
  <c r="K1650" i="8" s="1"/>
  <c r="I1650" i="8"/>
  <c r="H1651" i="8"/>
  <c r="K1651" i="8" s="1"/>
  <c r="I1651" i="8"/>
  <c r="H1652" i="8"/>
  <c r="K1652" i="8" s="1"/>
  <c r="I1652" i="8"/>
  <c r="H1653" i="8"/>
  <c r="K1653" i="8" s="1"/>
  <c r="I1653" i="8"/>
  <c r="H1654" i="8"/>
  <c r="K1654" i="8" s="1"/>
  <c r="I1654" i="8"/>
  <c r="H1655" i="8"/>
  <c r="K1655" i="8" s="1"/>
  <c r="I1655" i="8"/>
  <c r="H1656" i="8"/>
  <c r="K1656" i="8" s="1"/>
  <c r="I1656" i="8"/>
  <c r="H1657" i="8"/>
  <c r="K1657" i="8" s="1"/>
  <c r="I1657" i="8"/>
  <c r="H1658" i="8"/>
  <c r="K1658" i="8" s="1"/>
  <c r="I1658" i="8"/>
  <c r="H1659" i="8"/>
  <c r="K1659" i="8" s="1"/>
  <c r="I1659" i="8"/>
  <c r="H1660" i="8"/>
  <c r="K1660" i="8" s="1"/>
  <c r="I1660" i="8"/>
  <c r="H1661" i="8"/>
  <c r="K1661" i="8" s="1"/>
  <c r="I1661" i="8"/>
  <c r="H1662" i="8"/>
  <c r="K1662" i="8" s="1"/>
  <c r="I1662" i="8"/>
  <c r="H1663" i="8"/>
  <c r="K1663" i="8" s="1"/>
  <c r="I1663" i="8"/>
  <c r="H1664" i="8"/>
  <c r="K1664" i="8" s="1"/>
  <c r="I1664" i="8"/>
  <c r="H1665" i="8"/>
  <c r="K1665" i="8" s="1"/>
  <c r="I1665" i="8"/>
  <c r="H1666" i="8"/>
  <c r="K1666" i="8" s="1"/>
  <c r="I1666" i="8"/>
  <c r="H1667" i="8"/>
  <c r="K1667" i="8" s="1"/>
  <c r="I1667" i="8"/>
  <c r="H1668" i="8"/>
  <c r="K1668" i="8" s="1"/>
  <c r="I1668" i="8"/>
  <c r="H1669" i="8"/>
  <c r="K1669" i="8" s="1"/>
  <c r="I1669" i="8"/>
  <c r="H1670" i="8"/>
  <c r="K1670" i="8" s="1"/>
  <c r="I1670" i="8"/>
  <c r="H1671" i="8"/>
  <c r="K1671" i="8" s="1"/>
  <c r="I1671" i="8"/>
  <c r="H1672" i="8"/>
  <c r="K1672" i="8" s="1"/>
  <c r="I1672" i="8"/>
  <c r="H1673" i="8"/>
  <c r="K1673" i="8" s="1"/>
  <c r="I1673" i="8"/>
  <c r="H1674" i="8"/>
  <c r="K1674" i="8" s="1"/>
  <c r="I1674" i="8"/>
  <c r="H1675" i="8"/>
  <c r="K1675" i="8" s="1"/>
  <c r="I1675" i="8"/>
  <c r="H1676" i="8"/>
  <c r="K1676" i="8" s="1"/>
  <c r="I1676" i="8"/>
  <c r="H1677" i="8"/>
  <c r="K1677" i="8" s="1"/>
  <c r="I1677" i="8"/>
  <c r="H1678" i="8"/>
  <c r="K1678" i="8" s="1"/>
  <c r="I1678" i="8"/>
  <c r="H1679" i="8"/>
  <c r="K1679" i="8" s="1"/>
  <c r="I1679" i="8"/>
  <c r="H1680" i="8"/>
  <c r="K1680" i="8" s="1"/>
  <c r="I1680" i="8"/>
  <c r="H1681" i="8"/>
  <c r="K1681" i="8" s="1"/>
  <c r="I1681" i="8"/>
  <c r="H1682" i="8"/>
  <c r="K1682" i="8" s="1"/>
  <c r="I1682" i="8"/>
  <c r="H1683" i="8"/>
  <c r="K1683" i="8" s="1"/>
  <c r="I1683" i="8"/>
  <c r="H1684" i="8"/>
  <c r="K1684" i="8" s="1"/>
  <c r="I1684" i="8"/>
  <c r="H1685" i="8"/>
  <c r="K1685" i="8" s="1"/>
  <c r="I1685" i="8"/>
  <c r="H1686" i="8"/>
  <c r="K1686" i="8" s="1"/>
  <c r="I1686" i="8"/>
  <c r="H1687" i="8"/>
  <c r="K1687" i="8" s="1"/>
  <c r="I1687" i="8"/>
  <c r="H1688" i="8"/>
  <c r="K1688" i="8" s="1"/>
  <c r="I1688" i="8"/>
  <c r="H1689" i="8"/>
  <c r="K1689" i="8" s="1"/>
  <c r="I1689" i="8"/>
  <c r="H1690" i="8"/>
  <c r="K1690" i="8" s="1"/>
  <c r="I1690" i="8"/>
  <c r="H1691" i="8"/>
  <c r="K1691" i="8" s="1"/>
  <c r="I1691" i="8"/>
  <c r="H1692" i="8"/>
  <c r="K1692" i="8" s="1"/>
  <c r="I1692" i="8"/>
  <c r="H1693" i="8"/>
  <c r="K1693" i="8" s="1"/>
  <c r="I1693" i="8"/>
  <c r="H1694" i="8"/>
  <c r="K1694" i="8" s="1"/>
  <c r="I1694" i="8"/>
  <c r="H1695" i="8"/>
  <c r="K1695" i="8" s="1"/>
  <c r="I1695" i="8"/>
  <c r="H1696" i="8"/>
  <c r="K1696" i="8" s="1"/>
  <c r="I1696" i="8"/>
  <c r="H1697" i="8"/>
  <c r="K1697" i="8" s="1"/>
  <c r="I1697" i="8"/>
  <c r="H1698" i="8"/>
  <c r="K1698" i="8" s="1"/>
  <c r="I1698" i="8"/>
  <c r="H1699" i="8"/>
  <c r="K1699" i="8" s="1"/>
  <c r="I1699" i="8"/>
  <c r="H1700" i="8"/>
  <c r="K1700" i="8" s="1"/>
  <c r="I1700" i="8"/>
  <c r="H1701" i="8"/>
  <c r="K1701" i="8" s="1"/>
  <c r="I1701" i="8"/>
  <c r="H1702" i="8"/>
  <c r="K1702" i="8" s="1"/>
  <c r="I1702" i="8"/>
  <c r="H1703" i="8"/>
  <c r="K1703" i="8" s="1"/>
  <c r="I1703" i="8"/>
  <c r="H1704" i="8"/>
  <c r="K1704" i="8" s="1"/>
  <c r="I1704" i="8"/>
  <c r="H1705" i="8"/>
  <c r="K1705" i="8" s="1"/>
  <c r="I1705" i="8"/>
  <c r="H1706" i="8"/>
  <c r="K1706" i="8" s="1"/>
  <c r="I1706" i="8"/>
  <c r="H1707" i="8"/>
  <c r="K1707" i="8" s="1"/>
  <c r="I1707" i="8"/>
  <c r="H1708" i="8"/>
  <c r="K1708" i="8" s="1"/>
  <c r="I1708" i="8"/>
  <c r="H1709" i="8"/>
  <c r="K1709" i="8" s="1"/>
  <c r="I1709" i="8"/>
  <c r="H1710" i="8"/>
  <c r="K1710" i="8" s="1"/>
  <c r="I1710" i="8"/>
  <c r="H1711" i="8"/>
  <c r="K1711" i="8" s="1"/>
  <c r="I1711" i="8"/>
  <c r="H1712" i="8"/>
  <c r="K1712" i="8" s="1"/>
  <c r="I1712" i="8"/>
  <c r="H1713" i="8"/>
  <c r="K1713" i="8" s="1"/>
  <c r="I1713" i="8"/>
  <c r="H1714" i="8"/>
  <c r="K1714" i="8" s="1"/>
  <c r="I1714" i="8"/>
  <c r="H1715" i="8"/>
  <c r="K1715" i="8" s="1"/>
  <c r="I1715" i="8"/>
  <c r="H1716" i="8"/>
  <c r="K1716" i="8" s="1"/>
  <c r="I1716" i="8"/>
  <c r="H1717" i="8"/>
  <c r="K1717" i="8" s="1"/>
  <c r="I1717" i="8"/>
  <c r="H1718" i="8"/>
  <c r="K1718" i="8" s="1"/>
  <c r="I1718" i="8"/>
  <c r="H1719" i="8"/>
  <c r="K1719" i="8" s="1"/>
  <c r="I1719" i="8"/>
  <c r="H1720" i="8"/>
  <c r="K1720" i="8" s="1"/>
  <c r="I1720" i="8"/>
  <c r="H1721" i="8"/>
  <c r="K1721" i="8" s="1"/>
  <c r="I1721" i="8"/>
  <c r="H1722" i="8"/>
  <c r="K1722" i="8" s="1"/>
  <c r="I1722" i="8"/>
  <c r="H1723" i="8"/>
  <c r="K1723" i="8" s="1"/>
  <c r="I1723" i="8"/>
  <c r="H1724" i="8"/>
  <c r="K1724" i="8" s="1"/>
  <c r="I1724" i="8"/>
  <c r="H1725" i="8"/>
  <c r="K1725" i="8" s="1"/>
  <c r="I1725" i="8"/>
  <c r="H1726" i="8"/>
  <c r="K1726" i="8" s="1"/>
  <c r="I1726" i="8"/>
  <c r="H1727" i="8"/>
  <c r="K1727" i="8" s="1"/>
  <c r="I1727" i="8"/>
  <c r="H1728" i="8"/>
  <c r="K1728" i="8" s="1"/>
  <c r="I1728" i="8"/>
  <c r="H1729" i="8"/>
  <c r="K1729" i="8" s="1"/>
  <c r="I1729" i="8"/>
  <c r="H1730" i="8"/>
  <c r="K1730" i="8" s="1"/>
  <c r="I1730" i="8"/>
  <c r="H1731" i="8"/>
  <c r="K1731" i="8" s="1"/>
  <c r="I1731" i="8"/>
  <c r="H1732" i="8"/>
  <c r="K1732" i="8" s="1"/>
  <c r="I1732" i="8"/>
  <c r="H1733" i="8"/>
  <c r="K1733" i="8" s="1"/>
  <c r="I1733" i="8"/>
  <c r="H1734" i="8"/>
  <c r="K1734" i="8" s="1"/>
  <c r="I1734" i="8"/>
  <c r="H1735" i="8"/>
  <c r="K1735" i="8" s="1"/>
  <c r="I1735" i="8"/>
  <c r="H1736" i="8"/>
  <c r="K1736" i="8" s="1"/>
  <c r="I1736" i="8"/>
  <c r="H1737" i="8"/>
  <c r="K1737" i="8" s="1"/>
  <c r="I1737" i="8"/>
  <c r="H1738" i="8"/>
  <c r="K1738" i="8" s="1"/>
  <c r="I1738" i="8"/>
  <c r="H1739" i="8"/>
  <c r="K1739" i="8" s="1"/>
  <c r="I1739" i="8"/>
  <c r="H1740" i="8"/>
  <c r="K1740" i="8" s="1"/>
  <c r="I1740" i="8"/>
  <c r="H1741" i="8"/>
  <c r="K1741" i="8" s="1"/>
  <c r="I1741" i="8"/>
  <c r="H1742" i="8"/>
  <c r="K1742" i="8" s="1"/>
  <c r="I1742" i="8"/>
  <c r="H1743" i="8"/>
  <c r="K1743" i="8" s="1"/>
  <c r="I1743" i="8"/>
  <c r="H1744" i="8"/>
  <c r="K1744" i="8" s="1"/>
  <c r="I1744" i="8"/>
  <c r="H1745" i="8"/>
  <c r="K1745" i="8" s="1"/>
  <c r="I1745" i="8"/>
  <c r="H1746" i="8"/>
  <c r="K1746" i="8" s="1"/>
  <c r="I1746" i="8"/>
  <c r="H1747" i="8"/>
  <c r="K1747" i="8" s="1"/>
  <c r="I1747" i="8"/>
  <c r="H1748" i="8"/>
  <c r="K1748" i="8" s="1"/>
  <c r="I1748" i="8"/>
  <c r="H1749" i="8"/>
  <c r="K1749" i="8" s="1"/>
  <c r="I1749" i="8"/>
  <c r="H1750" i="8"/>
  <c r="K1750" i="8" s="1"/>
  <c r="I1750" i="8"/>
  <c r="H1751" i="8"/>
  <c r="K1751" i="8" s="1"/>
  <c r="I1751" i="8"/>
  <c r="H1752" i="8"/>
  <c r="K1752" i="8" s="1"/>
  <c r="I1752" i="8"/>
  <c r="H1753" i="8"/>
  <c r="K1753" i="8" s="1"/>
  <c r="I1753" i="8"/>
  <c r="H1754" i="8"/>
  <c r="K1754" i="8" s="1"/>
  <c r="I1754" i="8"/>
  <c r="H1755" i="8"/>
  <c r="K1755" i="8" s="1"/>
  <c r="I1755" i="8"/>
  <c r="H1756" i="8"/>
  <c r="K1756" i="8" s="1"/>
  <c r="I1756" i="8"/>
  <c r="H1757" i="8"/>
  <c r="K1757" i="8" s="1"/>
  <c r="I1757" i="8"/>
  <c r="H1758" i="8"/>
  <c r="K1758" i="8" s="1"/>
  <c r="I1758" i="8"/>
  <c r="H1759" i="8"/>
  <c r="K1759" i="8" s="1"/>
  <c r="I1759" i="8"/>
  <c r="H1760" i="8"/>
  <c r="K1760" i="8" s="1"/>
  <c r="I1760" i="8"/>
  <c r="H1761" i="8"/>
  <c r="K1761" i="8" s="1"/>
  <c r="I1761" i="8"/>
  <c r="H1762" i="8"/>
  <c r="K1762" i="8" s="1"/>
  <c r="I1762" i="8"/>
  <c r="H1763" i="8"/>
  <c r="K1763" i="8" s="1"/>
  <c r="I1763" i="8"/>
  <c r="H1764" i="8"/>
  <c r="K1764" i="8" s="1"/>
  <c r="I1764" i="8"/>
  <c r="H1765" i="8"/>
  <c r="K1765" i="8" s="1"/>
  <c r="I1765" i="8"/>
  <c r="H1766" i="8"/>
  <c r="K1766" i="8" s="1"/>
  <c r="I1766" i="8"/>
  <c r="H1767" i="8"/>
  <c r="K1767" i="8" s="1"/>
  <c r="I1767" i="8"/>
  <c r="H1768" i="8"/>
  <c r="K1768" i="8" s="1"/>
  <c r="I1768" i="8"/>
  <c r="H1769" i="8"/>
  <c r="K1769" i="8" s="1"/>
  <c r="I1769" i="8"/>
  <c r="H1770" i="8"/>
  <c r="K1770" i="8" s="1"/>
  <c r="I1770" i="8"/>
  <c r="H1771" i="8"/>
  <c r="K1771" i="8" s="1"/>
  <c r="I1771" i="8"/>
  <c r="H1772" i="8"/>
  <c r="K1772" i="8" s="1"/>
  <c r="I1772" i="8"/>
  <c r="H1773" i="8"/>
  <c r="K1773" i="8" s="1"/>
  <c r="I1773" i="8"/>
  <c r="H1774" i="8"/>
  <c r="K1774" i="8" s="1"/>
  <c r="I1774" i="8"/>
  <c r="H1775" i="8"/>
  <c r="K1775" i="8" s="1"/>
  <c r="I1775" i="8"/>
  <c r="H1776" i="8"/>
  <c r="K1776" i="8" s="1"/>
  <c r="I1776" i="8"/>
  <c r="H1777" i="8"/>
  <c r="K1777" i="8" s="1"/>
  <c r="I1777" i="8"/>
  <c r="H1778" i="8"/>
  <c r="K1778" i="8" s="1"/>
  <c r="I1778" i="8"/>
  <c r="H1779" i="8"/>
  <c r="K1779" i="8" s="1"/>
  <c r="I1779" i="8"/>
  <c r="H1780" i="8"/>
  <c r="K1780" i="8" s="1"/>
  <c r="I1780" i="8"/>
  <c r="H1781" i="8"/>
  <c r="K1781" i="8" s="1"/>
  <c r="I1781" i="8"/>
  <c r="H1782" i="8"/>
  <c r="K1782" i="8" s="1"/>
  <c r="I1782" i="8"/>
  <c r="H1783" i="8"/>
  <c r="K1783" i="8" s="1"/>
  <c r="I1783" i="8"/>
  <c r="H1784" i="8"/>
  <c r="K1784" i="8" s="1"/>
  <c r="I1784" i="8"/>
  <c r="H1785" i="8"/>
  <c r="K1785" i="8" s="1"/>
  <c r="I1785" i="8"/>
  <c r="H1786" i="8"/>
  <c r="K1786" i="8" s="1"/>
  <c r="I1786" i="8"/>
  <c r="H1787" i="8"/>
  <c r="K1787" i="8" s="1"/>
  <c r="I1787" i="8"/>
  <c r="H1788" i="8"/>
  <c r="K1788" i="8" s="1"/>
  <c r="I1788" i="8"/>
  <c r="H1789" i="8"/>
  <c r="K1789" i="8" s="1"/>
  <c r="I1789" i="8"/>
  <c r="H1790" i="8"/>
  <c r="K1790" i="8" s="1"/>
  <c r="I1790" i="8"/>
  <c r="H1791" i="8"/>
  <c r="K1791" i="8" s="1"/>
  <c r="I1791" i="8"/>
  <c r="H1792" i="8"/>
  <c r="K1792" i="8" s="1"/>
  <c r="I1792" i="8"/>
  <c r="H1793" i="8"/>
  <c r="K1793" i="8" s="1"/>
  <c r="I1793" i="8"/>
  <c r="H1794" i="8"/>
  <c r="K1794" i="8" s="1"/>
  <c r="I1794" i="8"/>
  <c r="H1795" i="8"/>
  <c r="K1795" i="8" s="1"/>
  <c r="I1795" i="8"/>
  <c r="H1796" i="8"/>
  <c r="K1796" i="8" s="1"/>
  <c r="I1796" i="8"/>
  <c r="H1797" i="8"/>
  <c r="K1797" i="8" s="1"/>
  <c r="I1797" i="8"/>
  <c r="H1798" i="8"/>
  <c r="K1798" i="8" s="1"/>
  <c r="I1798" i="8"/>
  <c r="H1799" i="8"/>
  <c r="K1799" i="8" s="1"/>
  <c r="I1799" i="8"/>
  <c r="H1800" i="8"/>
  <c r="K1800" i="8" s="1"/>
  <c r="I1800" i="8"/>
  <c r="H1801" i="8"/>
  <c r="K1801" i="8" s="1"/>
  <c r="I1801" i="8"/>
  <c r="H1802" i="8"/>
  <c r="K1802" i="8" s="1"/>
  <c r="I1802" i="8"/>
  <c r="H1803" i="8"/>
  <c r="K1803" i="8" s="1"/>
  <c r="I1803" i="8"/>
  <c r="H1804" i="8"/>
  <c r="K1804" i="8" s="1"/>
  <c r="I1804" i="8"/>
  <c r="H1805" i="8"/>
  <c r="K1805" i="8" s="1"/>
  <c r="I1805" i="8"/>
  <c r="H1806" i="8"/>
  <c r="K1806" i="8" s="1"/>
  <c r="I1806" i="8"/>
  <c r="H1807" i="8"/>
  <c r="K1807" i="8" s="1"/>
  <c r="I1807" i="8"/>
  <c r="H1808" i="8"/>
  <c r="K1808" i="8" s="1"/>
  <c r="I1808" i="8"/>
  <c r="H1809" i="8"/>
  <c r="K1809" i="8" s="1"/>
  <c r="I1809" i="8"/>
  <c r="H1810" i="8"/>
  <c r="K1810" i="8" s="1"/>
  <c r="I1810" i="8"/>
  <c r="H1811" i="8"/>
  <c r="K1811" i="8" s="1"/>
  <c r="I1811" i="8"/>
  <c r="H1812" i="8"/>
  <c r="K1812" i="8" s="1"/>
  <c r="I1812" i="8"/>
  <c r="H1813" i="8"/>
  <c r="K1813" i="8" s="1"/>
  <c r="I1813" i="8"/>
  <c r="H1814" i="8"/>
  <c r="K1814" i="8" s="1"/>
  <c r="I1814" i="8"/>
  <c r="H1815" i="8"/>
  <c r="K1815" i="8" s="1"/>
  <c r="I1815" i="8"/>
  <c r="H1816" i="8"/>
  <c r="K1816" i="8" s="1"/>
  <c r="I1816" i="8"/>
  <c r="H1817" i="8"/>
  <c r="K1817" i="8" s="1"/>
  <c r="I1817" i="8"/>
  <c r="H1818" i="8"/>
  <c r="K1818" i="8" s="1"/>
  <c r="I1818" i="8"/>
  <c r="H1819" i="8"/>
  <c r="K1819" i="8" s="1"/>
  <c r="I1819" i="8"/>
  <c r="H1820" i="8"/>
  <c r="K1820" i="8" s="1"/>
  <c r="I1820" i="8"/>
  <c r="H1821" i="8"/>
  <c r="K1821" i="8" s="1"/>
  <c r="I1821" i="8"/>
  <c r="H1822" i="8"/>
  <c r="K1822" i="8" s="1"/>
  <c r="I1822" i="8"/>
  <c r="H1823" i="8"/>
  <c r="K1823" i="8" s="1"/>
  <c r="I1823" i="8"/>
  <c r="H1824" i="8"/>
  <c r="K1824" i="8" s="1"/>
  <c r="I1824" i="8"/>
  <c r="H1825" i="8"/>
  <c r="K1825" i="8" s="1"/>
  <c r="I1825" i="8"/>
  <c r="H1826" i="8"/>
  <c r="K1826" i="8" s="1"/>
  <c r="I1826" i="8"/>
  <c r="H1827" i="8"/>
  <c r="K1827" i="8" s="1"/>
  <c r="I1827" i="8"/>
  <c r="H1828" i="8"/>
  <c r="K1828" i="8" s="1"/>
  <c r="I1828" i="8"/>
  <c r="H1829" i="8"/>
  <c r="K1829" i="8" s="1"/>
  <c r="I1829" i="8"/>
  <c r="H1830" i="8"/>
  <c r="K1830" i="8" s="1"/>
  <c r="I1830" i="8"/>
  <c r="H1831" i="8"/>
  <c r="K1831" i="8" s="1"/>
  <c r="I1831" i="8"/>
  <c r="H1832" i="8"/>
  <c r="K1832" i="8" s="1"/>
  <c r="I1832" i="8"/>
  <c r="H1833" i="8"/>
  <c r="K1833" i="8" s="1"/>
  <c r="I1833" i="8"/>
  <c r="H1834" i="8"/>
  <c r="K1834" i="8" s="1"/>
  <c r="I1834" i="8"/>
  <c r="H1835" i="8"/>
  <c r="K1835" i="8" s="1"/>
  <c r="I1835" i="8"/>
  <c r="H1836" i="8"/>
  <c r="K1836" i="8" s="1"/>
  <c r="I1836" i="8"/>
  <c r="H1837" i="8"/>
  <c r="K1837" i="8" s="1"/>
  <c r="I1837" i="8"/>
  <c r="H1838" i="8"/>
  <c r="K1838" i="8" s="1"/>
  <c r="I1838" i="8"/>
  <c r="H1839" i="8"/>
  <c r="K1839" i="8" s="1"/>
  <c r="I1839" i="8"/>
  <c r="H1840" i="8"/>
  <c r="K1840" i="8" s="1"/>
  <c r="I1840" i="8"/>
  <c r="H1841" i="8"/>
  <c r="K1841" i="8" s="1"/>
  <c r="I1841" i="8"/>
  <c r="H1842" i="8"/>
  <c r="K1842" i="8" s="1"/>
  <c r="I1842" i="8"/>
  <c r="H1843" i="8"/>
  <c r="K1843" i="8" s="1"/>
  <c r="I1843" i="8"/>
  <c r="H1844" i="8"/>
  <c r="K1844" i="8" s="1"/>
  <c r="I1844" i="8"/>
  <c r="H1845" i="8"/>
  <c r="K1845" i="8" s="1"/>
  <c r="I1845" i="8"/>
  <c r="H1846" i="8"/>
  <c r="K1846" i="8" s="1"/>
  <c r="I1846" i="8"/>
  <c r="H1847" i="8"/>
  <c r="K1847" i="8" s="1"/>
  <c r="I1847" i="8"/>
  <c r="H1848" i="8"/>
  <c r="K1848" i="8" s="1"/>
  <c r="I1848" i="8"/>
  <c r="H1849" i="8"/>
  <c r="K1849" i="8" s="1"/>
  <c r="I1849" i="8"/>
  <c r="H1850" i="8"/>
  <c r="K1850" i="8" s="1"/>
  <c r="I1850" i="8"/>
  <c r="H1851" i="8"/>
  <c r="K1851" i="8" s="1"/>
  <c r="I1851" i="8"/>
  <c r="H1852" i="8"/>
  <c r="K1852" i="8" s="1"/>
  <c r="I1852" i="8"/>
  <c r="H1853" i="8"/>
  <c r="K1853" i="8" s="1"/>
  <c r="I1853" i="8"/>
  <c r="H1854" i="8"/>
  <c r="K1854" i="8" s="1"/>
  <c r="I1854" i="8"/>
  <c r="H1855" i="8"/>
  <c r="K1855" i="8" s="1"/>
  <c r="I1855" i="8"/>
  <c r="H1856" i="8"/>
  <c r="K1856" i="8" s="1"/>
  <c r="I1856" i="8"/>
  <c r="H1857" i="8"/>
  <c r="K1857" i="8" s="1"/>
  <c r="I1857" i="8"/>
  <c r="H1858" i="8"/>
  <c r="K1858" i="8" s="1"/>
  <c r="I1858" i="8"/>
  <c r="H1859" i="8"/>
  <c r="K1859" i="8" s="1"/>
  <c r="I1859" i="8"/>
  <c r="H1860" i="8"/>
  <c r="K1860" i="8" s="1"/>
  <c r="I1860" i="8"/>
  <c r="H1861" i="8"/>
  <c r="K1861" i="8" s="1"/>
  <c r="I1861" i="8"/>
  <c r="H1862" i="8"/>
  <c r="K1862" i="8" s="1"/>
  <c r="I1862" i="8"/>
  <c r="H1863" i="8"/>
  <c r="K1863" i="8" s="1"/>
  <c r="I1863" i="8"/>
  <c r="H1864" i="8"/>
  <c r="K1864" i="8" s="1"/>
  <c r="I1864" i="8"/>
  <c r="H1865" i="8"/>
  <c r="K1865" i="8" s="1"/>
  <c r="I1865" i="8"/>
  <c r="H1866" i="8"/>
  <c r="K1866" i="8" s="1"/>
  <c r="I1866" i="8"/>
  <c r="H1867" i="8"/>
  <c r="K1867" i="8" s="1"/>
  <c r="I1867" i="8"/>
  <c r="H1868" i="8"/>
  <c r="K1868" i="8" s="1"/>
  <c r="I1868" i="8"/>
  <c r="H1869" i="8"/>
  <c r="K1869" i="8" s="1"/>
  <c r="I1869" i="8"/>
  <c r="H1870" i="8"/>
  <c r="K1870" i="8" s="1"/>
  <c r="I1870" i="8"/>
  <c r="H1871" i="8"/>
  <c r="K1871" i="8" s="1"/>
  <c r="I1871" i="8"/>
  <c r="H1872" i="8"/>
  <c r="K1872" i="8" s="1"/>
  <c r="I1872" i="8"/>
  <c r="H1873" i="8"/>
  <c r="K1873" i="8" s="1"/>
  <c r="I1873" i="8"/>
  <c r="H1874" i="8"/>
  <c r="K1874" i="8" s="1"/>
  <c r="I1874" i="8"/>
  <c r="H1875" i="8"/>
  <c r="K1875" i="8" s="1"/>
  <c r="I1875" i="8"/>
  <c r="H1876" i="8"/>
  <c r="K1876" i="8" s="1"/>
  <c r="I1876" i="8"/>
  <c r="H1877" i="8"/>
  <c r="K1877" i="8" s="1"/>
  <c r="I1877" i="8"/>
  <c r="H1878" i="8"/>
  <c r="K1878" i="8" s="1"/>
  <c r="I1878" i="8"/>
  <c r="H1879" i="8"/>
  <c r="K1879" i="8" s="1"/>
  <c r="I1879" i="8"/>
  <c r="H1880" i="8"/>
  <c r="K1880" i="8" s="1"/>
  <c r="I1880" i="8"/>
  <c r="H1881" i="8"/>
  <c r="K1881" i="8" s="1"/>
  <c r="I1881" i="8"/>
  <c r="H1882" i="8"/>
  <c r="K1882" i="8" s="1"/>
  <c r="I1882" i="8"/>
  <c r="H1883" i="8"/>
  <c r="K1883" i="8" s="1"/>
  <c r="I1883" i="8"/>
  <c r="H1884" i="8"/>
  <c r="K1884" i="8" s="1"/>
  <c r="I1884" i="8"/>
  <c r="H1885" i="8"/>
  <c r="K1885" i="8" s="1"/>
  <c r="I1885" i="8"/>
  <c r="H1886" i="8"/>
  <c r="K1886" i="8" s="1"/>
  <c r="I1886" i="8"/>
  <c r="H1887" i="8"/>
  <c r="K1887" i="8" s="1"/>
  <c r="I1887" i="8"/>
  <c r="H1888" i="8"/>
  <c r="K1888" i="8" s="1"/>
  <c r="I1888" i="8"/>
  <c r="H1889" i="8"/>
  <c r="K1889" i="8" s="1"/>
  <c r="I1889" i="8"/>
  <c r="H1890" i="8"/>
  <c r="K1890" i="8" s="1"/>
  <c r="I1890" i="8"/>
  <c r="H1891" i="8"/>
  <c r="K1891" i="8" s="1"/>
  <c r="I1891" i="8"/>
  <c r="H1892" i="8"/>
  <c r="K1892" i="8" s="1"/>
  <c r="I1892" i="8"/>
  <c r="H1893" i="8"/>
  <c r="K1893" i="8" s="1"/>
  <c r="I1893" i="8"/>
  <c r="H1894" i="8"/>
  <c r="K1894" i="8" s="1"/>
  <c r="I1894" i="8"/>
  <c r="H1895" i="8"/>
  <c r="K1895" i="8" s="1"/>
  <c r="I1895" i="8"/>
  <c r="H1896" i="8"/>
  <c r="K1896" i="8" s="1"/>
  <c r="I1896" i="8"/>
  <c r="H1897" i="8"/>
  <c r="K1897" i="8" s="1"/>
  <c r="I1897" i="8"/>
  <c r="H1898" i="8"/>
  <c r="K1898" i="8" s="1"/>
  <c r="I1898" i="8"/>
  <c r="H1899" i="8"/>
  <c r="K1899" i="8" s="1"/>
  <c r="I1899" i="8"/>
  <c r="H1900" i="8"/>
  <c r="K1900" i="8" s="1"/>
  <c r="I1900" i="8"/>
  <c r="H1901" i="8"/>
  <c r="K1901" i="8" s="1"/>
  <c r="I1901" i="8"/>
  <c r="H1902" i="8"/>
  <c r="K1902" i="8" s="1"/>
  <c r="I1902" i="8"/>
  <c r="H1903" i="8"/>
  <c r="K1903" i="8" s="1"/>
  <c r="I1903" i="8"/>
  <c r="H1904" i="8"/>
  <c r="K1904" i="8" s="1"/>
  <c r="I1904" i="8"/>
  <c r="H1905" i="8"/>
  <c r="K1905" i="8" s="1"/>
  <c r="I1905" i="8"/>
  <c r="H1906" i="8"/>
  <c r="K1906" i="8" s="1"/>
  <c r="I1906" i="8"/>
  <c r="H1907" i="8"/>
  <c r="K1907" i="8" s="1"/>
  <c r="I1907" i="8"/>
  <c r="H1908" i="8"/>
  <c r="K1908" i="8" s="1"/>
  <c r="I1908" i="8"/>
  <c r="H1909" i="8"/>
  <c r="K1909" i="8" s="1"/>
  <c r="I1909" i="8"/>
  <c r="H1910" i="8"/>
  <c r="K1910" i="8" s="1"/>
  <c r="I1910" i="8"/>
  <c r="H1911" i="8"/>
  <c r="K1911" i="8" s="1"/>
  <c r="I1911" i="8"/>
  <c r="H1912" i="8"/>
  <c r="K1912" i="8" s="1"/>
  <c r="I1912" i="8"/>
  <c r="H1913" i="8"/>
  <c r="K1913" i="8" s="1"/>
  <c r="I1913" i="8"/>
  <c r="H1914" i="8"/>
  <c r="K1914" i="8" s="1"/>
  <c r="I1914" i="8"/>
  <c r="H1915" i="8"/>
  <c r="K1915" i="8" s="1"/>
  <c r="I1915" i="8"/>
  <c r="H1916" i="8"/>
  <c r="K1916" i="8" s="1"/>
  <c r="I1916" i="8"/>
  <c r="H1917" i="8"/>
  <c r="K1917" i="8" s="1"/>
  <c r="I1917" i="8"/>
  <c r="H1918" i="8"/>
  <c r="K1918" i="8" s="1"/>
  <c r="I1918" i="8"/>
  <c r="H1919" i="8"/>
  <c r="K1919" i="8" s="1"/>
  <c r="I1919" i="8"/>
  <c r="H1920" i="8"/>
  <c r="K1920" i="8" s="1"/>
  <c r="I1920" i="8"/>
  <c r="H1921" i="8"/>
  <c r="K1921" i="8" s="1"/>
  <c r="I1921" i="8"/>
  <c r="H1922" i="8"/>
  <c r="K1922" i="8" s="1"/>
  <c r="I1922" i="8"/>
  <c r="H1923" i="8"/>
  <c r="K1923" i="8" s="1"/>
  <c r="I1923" i="8"/>
  <c r="H1924" i="8"/>
  <c r="K1924" i="8" s="1"/>
  <c r="I1924" i="8"/>
  <c r="H1925" i="8"/>
  <c r="K1925" i="8" s="1"/>
  <c r="I1925" i="8"/>
  <c r="H1926" i="8"/>
  <c r="K1926" i="8" s="1"/>
  <c r="I1926" i="8"/>
  <c r="H1927" i="8"/>
  <c r="K1927" i="8" s="1"/>
  <c r="I1927" i="8"/>
  <c r="H1928" i="8"/>
  <c r="K1928" i="8" s="1"/>
  <c r="I1928" i="8"/>
  <c r="H1929" i="8"/>
  <c r="K1929" i="8" s="1"/>
  <c r="I1929" i="8"/>
  <c r="H1930" i="8"/>
  <c r="K1930" i="8" s="1"/>
  <c r="I1930" i="8"/>
  <c r="H1931" i="8"/>
  <c r="K1931" i="8" s="1"/>
  <c r="I1931" i="8"/>
  <c r="H1932" i="8"/>
  <c r="K1932" i="8" s="1"/>
  <c r="I1932" i="8"/>
  <c r="H1933" i="8"/>
  <c r="K1933" i="8" s="1"/>
  <c r="I1933" i="8"/>
  <c r="H1934" i="8"/>
  <c r="K1934" i="8" s="1"/>
  <c r="I1934" i="8"/>
  <c r="H1935" i="8"/>
  <c r="K1935" i="8" s="1"/>
  <c r="I1935" i="8"/>
  <c r="H1936" i="8"/>
  <c r="K1936" i="8" s="1"/>
  <c r="I1936" i="8"/>
  <c r="H1937" i="8"/>
  <c r="K1937" i="8" s="1"/>
  <c r="I1937" i="8"/>
  <c r="H1938" i="8"/>
  <c r="K1938" i="8" s="1"/>
  <c r="I1938" i="8"/>
  <c r="H1939" i="8"/>
  <c r="K1939" i="8" s="1"/>
  <c r="I1939" i="8"/>
  <c r="H1940" i="8"/>
  <c r="K1940" i="8" s="1"/>
  <c r="I1940" i="8"/>
  <c r="H1941" i="8"/>
  <c r="K1941" i="8" s="1"/>
  <c r="I1941" i="8"/>
  <c r="H1942" i="8"/>
  <c r="K1942" i="8" s="1"/>
  <c r="I1942" i="8"/>
  <c r="H1943" i="8"/>
  <c r="K1943" i="8" s="1"/>
  <c r="I1943" i="8"/>
  <c r="H1944" i="8"/>
  <c r="K1944" i="8" s="1"/>
  <c r="I1944" i="8"/>
  <c r="H1945" i="8"/>
  <c r="K1945" i="8" s="1"/>
  <c r="I1945" i="8"/>
  <c r="H1946" i="8"/>
  <c r="K1946" i="8" s="1"/>
  <c r="I1946" i="8"/>
  <c r="H1947" i="8"/>
  <c r="K1947" i="8" s="1"/>
  <c r="I1947" i="8"/>
  <c r="H1948" i="8"/>
  <c r="K1948" i="8" s="1"/>
  <c r="I1948" i="8"/>
  <c r="H1949" i="8"/>
  <c r="K1949" i="8" s="1"/>
  <c r="I1949" i="8"/>
  <c r="H1950" i="8"/>
  <c r="K1950" i="8" s="1"/>
  <c r="I1950" i="8"/>
  <c r="H1951" i="8"/>
  <c r="K1951" i="8" s="1"/>
  <c r="I1951" i="8"/>
  <c r="H1952" i="8"/>
  <c r="K1952" i="8" s="1"/>
  <c r="I1952" i="8"/>
  <c r="H1953" i="8"/>
  <c r="K1953" i="8" s="1"/>
  <c r="I1953" i="8"/>
  <c r="H1954" i="8"/>
  <c r="K1954" i="8" s="1"/>
  <c r="I1954" i="8"/>
  <c r="H1955" i="8"/>
  <c r="K1955" i="8" s="1"/>
  <c r="I1955" i="8"/>
  <c r="H1956" i="8"/>
  <c r="K1956" i="8" s="1"/>
  <c r="I1956" i="8"/>
  <c r="H1957" i="8"/>
  <c r="K1957" i="8" s="1"/>
  <c r="I1957" i="8"/>
  <c r="H1958" i="8"/>
  <c r="K1958" i="8" s="1"/>
  <c r="I1958" i="8"/>
  <c r="H1959" i="8"/>
  <c r="K1959" i="8" s="1"/>
  <c r="I1959" i="8"/>
  <c r="H1960" i="8"/>
  <c r="K1960" i="8" s="1"/>
  <c r="I1960" i="8"/>
  <c r="H1961" i="8"/>
  <c r="K1961" i="8" s="1"/>
  <c r="I1961" i="8"/>
  <c r="H1962" i="8"/>
  <c r="K1962" i="8" s="1"/>
  <c r="I1962" i="8"/>
  <c r="H1963" i="8"/>
  <c r="K1963" i="8" s="1"/>
  <c r="I1963" i="8"/>
  <c r="H1964" i="8"/>
  <c r="K1964" i="8" s="1"/>
  <c r="I1964" i="8"/>
  <c r="H1965" i="8"/>
  <c r="K1965" i="8" s="1"/>
  <c r="I1965" i="8"/>
  <c r="H1966" i="8"/>
  <c r="K1966" i="8" s="1"/>
  <c r="I1966" i="8"/>
  <c r="H1967" i="8"/>
  <c r="K1967" i="8" s="1"/>
  <c r="I1967" i="8"/>
  <c r="H1968" i="8"/>
  <c r="K1968" i="8" s="1"/>
  <c r="I1968" i="8"/>
  <c r="H1969" i="8"/>
  <c r="K1969" i="8" s="1"/>
  <c r="I1969" i="8"/>
  <c r="H1970" i="8"/>
  <c r="K1970" i="8" s="1"/>
  <c r="I1970" i="8"/>
  <c r="H1971" i="8"/>
  <c r="K1971" i="8" s="1"/>
  <c r="I1971" i="8"/>
  <c r="H1972" i="8"/>
  <c r="K1972" i="8" s="1"/>
  <c r="I1972" i="8"/>
  <c r="H1973" i="8"/>
  <c r="K1973" i="8" s="1"/>
  <c r="I1973" i="8"/>
  <c r="H1974" i="8"/>
  <c r="K1974" i="8" s="1"/>
  <c r="I1974" i="8"/>
  <c r="H1975" i="8"/>
  <c r="K1975" i="8" s="1"/>
  <c r="I1975" i="8"/>
  <c r="H1976" i="8"/>
  <c r="K1976" i="8" s="1"/>
  <c r="I1976" i="8"/>
  <c r="H1977" i="8"/>
  <c r="K1977" i="8" s="1"/>
  <c r="I1977" i="8"/>
  <c r="H1978" i="8"/>
  <c r="K1978" i="8" s="1"/>
  <c r="I1978" i="8"/>
  <c r="H1979" i="8"/>
  <c r="K1979" i="8" s="1"/>
  <c r="I1979" i="8"/>
  <c r="H1980" i="8"/>
  <c r="K1980" i="8" s="1"/>
  <c r="I1980" i="8"/>
  <c r="H1981" i="8"/>
  <c r="K1981" i="8" s="1"/>
  <c r="I1981" i="8"/>
  <c r="H1982" i="8"/>
  <c r="K1982" i="8" s="1"/>
  <c r="I1982" i="8"/>
  <c r="H1983" i="8"/>
  <c r="K1983" i="8" s="1"/>
  <c r="I1983" i="8"/>
  <c r="H1984" i="8"/>
  <c r="K1984" i="8" s="1"/>
  <c r="I1984" i="8"/>
  <c r="H1985" i="8"/>
  <c r="K1985" i="8" s="1"/>
  <c r="I1985" i="8"/>
  <c r="H1986" i="8"/>
  <c r="K1986" i="8" s="1"/>
  <c r="I1986" i="8"/>
  <c r="H1987" i="8"/>
  <c r="K1987" i="8" s="1"/>
  <c r="I1987" i="8"/>
  <c r="H1988" i="8"/>
  <c r="K1988" i="8" s="1"/>
  <c r="I1988" i="8"/>
  <c r="H1989" i="8"/>
  <c r="K1989" i="8" s="1"/>
  <c r="I1989" i="8"/>
  <c r="H1990" i="8"/>
  <c r="K1990" i="8" s="1"/>
  <c r="I1990" i="8"/>
  <c r="H1991" i="8"/>
  <c r="K1991" i="8" s="1"/>
  <c r="I1991" i="8"/>
  <c r="H1992" i="8"/>
  <c r="K1992" i="8" s="1"/>
  <c r="I1992" i="8"/>
  <c r="H1993" i="8"/>
  <c r="K1993" i="8" s="1"/>
  <c r="I1993" i="8"/>
  <c r="H1994" i="8"/>
  <c r="K1994" i="8" s="1"/>
  <c r="I1994" i="8"/>
  <c r="H1995" i="8"/>
  <c r="K1995" i="8" s="1"/>
  <c r="I1995" i="8"/>
  <c r="H1996" i="8"/>
  <c r="K1996" i="8" s="1"/>
  <c r="I1996" i="8"/>
  <c r="H1997" i="8"/>
  <c r="K1997" i="8" s="1"/>
  <c r="I1997" i="8"/>
  <c r="H1998" i="8"/>
  <c r="K1998" i="8" s="1"/>
  <c r="I1998" i="8"/>
  <c r="H1999" i="8"/>
  <c r="K1999" i="8" s="1"/>
  <c r="I1999" i="8"/>
  <c r="H2000" i="8"/>
  <c r="K2000" i="8" s="1"/>
  <c r="I2000" i="8"/>
  <c r="H2001" i="8"/>
  <c r="K2001" i="8" s="1"/>
  <c r="I2001" i="8"/>
  <c r="H2002" i="8"/>
  <c r="K2002" i="8" s="1"/>
  <c r="I2002" i="8"/>
  <c r="H2003" i="8"/>
  <c r="K2003" i="8" s="1"/>
  <c r="I2003" i="8"/>
  <c r="H2004" i="8"/>
  <c r="K2004" i="8" s="1"/>
  <c r="I2004" i="8"/>
  <c r="H2005" i="8"/>
  <c r="K2005" i="8" s="1"/>
  <c r="I2005" i="8"/>
  <c r="H2006" i="8"/>
  <c r="K2006" i="8" s="1"/>
  <c r="I2006" i="8"/>
  <c r="H2007" i="8"/>
  <c r="K2007" i="8" s="1"/>
  <c r="I2007" i="8"/>
  <c r="H2008" i="8"/>
  <c r="K2008" i="8" s="1"/>
  <c r="I2008" i="8"/>
  <c r="H2009" i="8"/>
  <c r="K2009" i="8" s="1"/>
  <c r="I2009" i="8"/>
  <c r="H2010" i="8"/>
  <c r="K2010" i="8" s="1"/>
  <c r="I2010" i="8"/>
  <c r="H2011" i="8"/>
  <c r="K2011" i="8" s="1"/>
  <c r="I2011" i="8"/>
  <c r="H2012" i="8"/>
  <c r="K2012" i="8" s="1"/>
  <c r="I2012" i="8"/>
  <c r="H2013" i="8"/>
  <c r="K2013" i="8" s="1"/>
  <c r="I2013" i="8"/>
  <c r="H2014" i="8"/>
  <c r="K2014" i="8" s="1"/>
  <c r="I2014" i="8"/>
  <c r="H2015" i="8"/>
  <c r="K2015" i="8" s="1"/>
  <c r="I2015" i="8"/>
  <c r="H2016" i="8"/>
  <c r="K2016" i="8" s="1"/>
  <c r="I2016" i="8"/>
  <c r="H2017" i="8"/>
  <c r="K2017" i="8" s="1"/>
  <c r="I2017" i="8"/>
  <c r="H2018" i="8"/>
  <c r="K2018" i="8" s="1"/>
  <c r="I2018" i="8"/>
  <c r="H2019" i="8"/>
  <c r="K2019" i="8" s="1"/>
  <c r="I2019" i="8"/>
  <c r="H2020" i="8"/>
  <c r="K2020" i="8" s="1"/>
  <c r="I2020" i="8"/>
  <c r="H2021" i="8"/>
  <c r="K2021" i="8" s="1"/>
  <c r="I2021" i="8"/>
  <c r="H2022" i="8"/>
  <c r="K2022" i="8" s="1"/>
  <c r="I2022" i="8"/>
  <c r="H2023" i="8"/>
  <c r="K2023" i="8" s="1"/>
  <c r="I2023" i="8"/>
  <c r="H2024" i="8"/>
  <c r="K2024" i="8" s="1"/>
  <c r="I2024" i="8"/>
  <c r="H2025" i="8"/>
  <c r="K2025" i="8" s="1"/>
  <c r="I2025" i="8"/>
  <c r="H2026" i="8"/>
  <c r="K2026" i="8" s="1"/>
  <c r="I2026" i="8"/>
  <c r="H2027" i="8"/>
  <c r="K2027" i="8" s="1"/>
  <c r="I2027" i="8"/>
  <c r="H2028" i="8"/>
  <c r="K2028" i="8" s="1"/>
  <c r="I2028" i="8"/>
  <c r="H2029" i="8"/>
  <c r="K2029" i="8" s="1"/>
  <c r="I2029" i="8"/>
  <c r="H2030" i="8"/>
  <c r="K2030" i="8" s="1"/>
  <c r="I2030" i="8"/>
  <c r="H2031" i="8"/>
  <c r="K2031" i="8" s="1"/>
  <c r="I2031" i="8"/>
  <c r="H2032" i="8"/>
  <c r="K2032" i="8" s="1"/>
  <c r="I2032" i="8"/>
  <c r="H2033" i="8"/>
  <c r="K2033" i="8" s="1"/>
  <c r="I2033" i="8"/>
  <c r="H2034" i="8"/>
  <c r="K2034" i="8" s="1"/>
  <c r="I2034" i="8"/>
  <c r="H2035" i="8"/>
  <c r="K2035" i="8" s="1"/>
  <c r="I2035" i="8"/>
  <c r="H2036" i="8"/>
  <c r="K2036" i="8" s="1"/>
  <c r="I2036" i="8"/>
  <c r="H2037" i="8"/>
  <c r="K2037" i="8" s="1"/>
  <c r="I2037" i="8"/>
  <c r="H2038" i="8"/>
  <c r="K2038" i="8" s="1"/>
  <c r="I2038" i="8"/>
  <c r="H2039" i="8"/>
  <c r="K2039" i="8" s="1"/>
  <c r="I2039" i="8"/>
  <c r="H2040" i="8"/>
  <c r="K2040" i="8" s="1"/>
  <c r="I2040" i="8"/>
  <c r="H2041" i="8"/>
  <c r="K2041" i="8" s="1"/>
  <c r="I2041" i="8"/>
  <c r="H2042" i="8"/>
  <c r="K2042" i="8" s="1"/>
  <c r="I2042" i="8"/>
  <c r="H2043" i="8"/>
  <c r="K2043" i="8" s="1"/>
  <c r="I2043" i="8"/>
  <c r="H2044" i="8"/>
  <c r="K2044" i="8" s="1"/>
  <c r="I2044" i="8"/>
  <c r="H2045" i="8"/>
  <c r="K2045" i="8" s="1"/>
  <c r="I2045" i="8"/>
  <c r="H2046" i="8"/>
  <c r="K2046" i="8" s="1"/>
  <c r="I2046" i="8"/>
  <c r="H2047" i="8"/>
  <c r="K2047" i="8" s="1"/>
  <c r="I2047" i="8"/>
  <c r="H2048" i="8"/>
  <c r="K2048" i="8" s="1"/>
  <c r="I2048" i="8"/>
  <c r="H2049" i="8"/>
  <c r="K2049" i="8" s="1"/>
  <c r="I2049" i="8"/>
  <c r="H2050" i="8"/>
  <c r="K2050" i="8" s="1"/>
  <c r="I2050" i="8"/>
  <c r="H2051" i="8"/>
  <c r="K2051" i="8" s="1"/>
  <c r="I2051" i="8"/>
  <c r="H2052" i="8"/>
  <c r="K2052" i="8" s="1"/>
  <c r="I2052" i="8"/>
  <c r="H2053" i="8"/>
  <c r="K2053" i="8" s="1"/>
  <c r="I2053" i="8"/>
  <c r="H2054" i="8"/>
  <c r="K2054" i="8" s="1"/>
  <c r="I2054" i="8"/>
  <c r="H2055" i="8"/>
  <c r="K2055" i="8" s="1"/>
  <c r="I2055" i="8"/>
  <c r="H2056" i="8"/>
  <c r="K2056" i="8" s="1"/>
  <c r="I2056" i="8"/>
  <c r="H2057" i="8"/>
  <c r="K2057" i="8" s="1"/>
  <c r="I2057" i="8"/>
  <c r="H2058" i="8"/>
  <c r="K2058" i="8" s="1"/>
  <c r="I2058" i="8"/>
  <c r="H2059" i="8"/>
  <c r="K2059" i="8" s="1"/>
  <c r="I2059" i="8"/>
  <c r="H2060" i="8"/>
  <c r="K2060" i="8" s="1"/>
  <c r="I2060" i="8"/>
  <c r="H2061" i="8"/>
  <c r="K2061" i="8" s="1"/>
  <c r="I2061" i="8"/>
  <c r="H2062" i="8"/>
  <c r="K2062" i="8" s="1"/>
  <c r="I2062" i="8"/>
  <c r="H2063" i="8"/>
  <c r="K2063" i="8" s="1"/>
  <c r="I2063" i="8"/>
  <c r="H2064" i="8"/>
  <c r="K2064" i="8" s="1"/>
  <c r="I2064" i="8"/>
  <c r="H2065" i="8"/>
  <c r="K2065" i="8" s="1"/>
  <c r="I2065" i="8"/>
  <c r="H2066" i="8"/>
  <c r="K2066" i="8" s="1"/>
  <c r="I2066" i="8"/>
  <c r="H2067" i="8"/>
  <c r="K2067" i="8" s="1"/>
  <c r="I2067" i="8"/>
  <c r="H2068" i="8"/>
  <c r="K2068" i="8" s="1"/>
  <c r="I2068" i="8"/>
  <c r="H2069" i="8"/>
  <c r="K2069" i="8" s="1"/>
  <c r="I2069" i="8"/>
  <c r="H2070" i="8"/>
  <c r="K2070" i="8" s="1"/>
  <c r="I2070" i="8"/>
  <c r="H2071" i="8"/>
  <c r="K2071" i="8" s="1"/>
  <c r="I2071" i="8"/>
  <c r="H2072" i="8"/>
  <c r="K2072" i="8" s="1"/>
  <c r="I2072" i="8"/>
  <c r="H2073" i="8"/>
  <c r="K2073" i="8" s="1"/>
  <c r="I2073" i="8"/>
  <c r="H2074" i="8"/>
  <c r="K2074" i="8" s="1"/>
  <c r="I2074" i="8"/>
  <c r="H2075" i="8"/>
  <c r="K2075" i="8" s="1"/>
  <c r="I2075" i="8"/>
  <c r="H2076" i="8"/>
  <c r="K2076" i="8" s="1"/>
  <c r="I2076" i="8"/>
  <c r="H2077" i="8"/>
  <c r="K2077" i="8" s="1"/>
  <c r="I2077" i="8"/>
  <c r="H2078" i="8"/>
  <c r="K2078" i="8" s="1"/>
  <c r="I2078" i="8"/>
  <c r="H2079" i="8"/>
  <c r="K2079" i="8" s="1"/>
  <c r="I2079" i="8"/>
  <c r="H2080" i="8"/>
  <c r="K2080" i="8" s="1"/>
  <c r="I2080" i="8"/>
  <c r="H2081" i="8"/>
  <c r="K2081" i="8" s="1"/>
  <c r="I2081" i="8"/>
  <c r="H2082" i="8"/>
  <c r="K2082" i="8" s="1"/>
  <c r="I2082" i="8"/>
  <c r="H2083" i="8"/>
  <c r="K2083" i="8" s="1"/>
  <c r="I2083" i="8"/>
  <c r="H2084" i="8"/>
  <c r="K2084" i="8" s="1"/>
  <c r="I2084" i="8"/>
  <c r="H2085" i="8"/>
  <c r="K2085" i="8" s="1"/>
  <c r="I2085" i="8"/>
  <c r="H2086" i="8"/>
  <c r="K2086" i="8" s="1"/>
  <c r="I2086" i="8"/>
  <c r="H2087" i="8"/>
  <c r="K2087" i="8" s="1"/>
  <c r="I2087" i="8"/>
  <c r="H2088" i="8"/>
  <c r="K2088" i="8" s="1"/>
  <c r="I2088" i="8"/>
  <c r="H2089" i="8"/>
  <c r="K2089" i="8" s="1"/>
  <c r="I2089" i="8"/>
  <c r="H2090" i="8"/>
  <c r="K2090" i="8" s="1"/>
  <c r="I2090" i="8"/>
  <c r="H2091" i="8"/>
  <c r="K2091" i="8" s="1"/>
  <c r="I2091" i="8"/>
  <c r="H2092" i="8"/>
  <c r="K2092" i="8" s="1"/>
  <c r="I2092" i="8"/>
  <c r="H2093" i="8"/>
  <c r="K2093" i="8" s="1"/>
  <c r="I2093" i="8"/>
  <c r="H2094" i="8"/>
  <c r="K2094" i="8" s="1"/>
  <c r="I2094" i="8"/>
  <c r="H2095" i="8"/>
  <c r="K2095" i="8" s="1"/>
  <c r="I2095" i="8"/>
  <c r="H2096" i="8"/>
  <c r="K2096" i="8" s="1"/>
  <c r="I2096" i="8"/>
  <c r="H2097" i="8"/>
  <c r="K2097" i="8" s="1"/>
  <c r="I2097" i="8"/>
  <c r="H2098" i="8"/>
  <c r="K2098" i="8" s="1"/>
  <c r="I2098" i="8"/>
  <c r="H2099" i="8"/>
  <c r="K2099" i="8" s="1"/>
  <c r="I2099" i="8"/>
  <c r="H2100" i="8"/>
  <c r="K2100" i="8" s="1"/>
  <c r="I2100" i="8"/>
  <c r="H2101" i="8"/>
  <c r="K2101" i="8" s="1"/>
  <c r="I2101" i="8"/>
  <c r="H2102" i="8"/>
  <c r="K2102" i="8" s="1"/>
  <c r="I2102" i="8"/>
  <c r="H2103" i="8"/>
  <c r="K2103" i="8" s="1"/>
  <c r="I2103" i="8"/>
  <c r="H2104" i="8"/>
  <c r="K2104" i="8" s="1"/>
  <c r="I2104" i="8"/>
  <c r="H2105" i="8"/>
  <c r="K2105" i="8" s="1"/>
  <c r="I2105" i="8"/>
  <c r="H2106" i="8"/>
  <c r="K2106" i="8" s="1"/>
  <c r="I2106" i="8"/>
  <c r="H2107" i="8"/>
  <c r="K2107" i="8" s="1"/>
  <c r="I2107" i="8"/>
  <c r="H2108" i="8"/>
  <c r="K2108" i="8" s="1"/>
  <c r="I2108" i="8"/>
  <c r="H2109" i="8"/>
  <c r="K2109" i="8" s="1"/>
  <c r="I2109" i="8"/>
  <c r="H2110" i="8"/>
  <c r="K2110" i="8" s="1"/>
  <c r="I2110" i="8"/>
  <c r="H2111" i="8"/>
  <c r="K2111" i="8" s="1"/>
  <c r="I2111" i="8"/>
  <c r="H2112" i="8"/>
  <c r="K2112" i="8" s="1"/>
  <c r="I2112" i="8"/>
  <c r="H2113" i="8"/>
  <c r="K2113" i="8" s="1"/>
  <c r="I2113" i="8"/>
  <c r="H2114" i="8"/>
  <c r="K2114" i="8" s="1"/>
  <c r="I2114" i="8"/>
  <c r="H2115" i="8"/>
  <c r="K2115" i="8" s="1"/>
  <c r="I2115" i="8"/>
  <c r="H2116" i="8"/>
  <c r="K2116" i="8" s="1"/>
  <c r="I2116" i="8"/>
  <c r="H2117" i="8"/>
  <c r="K2117" i="8" s="1"/>
  <c r="I2117" i="8"/>
  <c r="H2118" i="8"/>
  <c r="K2118" i="8" s="1"/>
  <c r="I2118" i="8"/>
  <c r="H2119" i="8"/>
  <c r="K2119" i="8" s="1"/>
  <c r="I2119" i="8"/>
  <c r="H2120" i="8"/>
  <c r="K2120" i="8" s="1"/>
  <c r="I2120" i="8"/>
  <c r="H2121" i="8"/>
  <c r="K2121" i="8" s="1"/>
  <c r="I2121" i="8"/>
  <c r="H2122" i="8"/>
  <c r="K2122" i="8" s="1"/>
  <c r="I2122" i="8"/>
  <c r="H2123" i="8"/>
  <c r="K2123" i="8" s="1"/>
  <c r="I2123" i="8"/>
  <c r="H2124" i="8"/>
  <c r="K2124" i="8" s="1"/>
  <c r="I2124" i="8"/>
  <c r="H2125" i="8"/>
  <c r="K2125" i="8" s="1"/>
  <c r="I2125" i="8"/>
  <c r="H2126" i="8"/>
  <c r="K2126" i="8" s="1"/>
  <c r="I2126" i="8"/>
  <c r="H2127" i="8"/>
  <c r="K2127" i="8" s="1"/>
  <c r="I2127" i="8"/>
  <c r="H2128" i="8"/>
  <c r="K2128" i="8" s="1"/>
  <c r="I2128" i="8"/>
  <c r="H2129" i="8"/>
  <c r="K2129" i="8" s="1"/>
  <c r="I2129" i="8"/>
  <c r="H2130" i="8"/>
  <c r="K2130" i="8" s="1"/>
  <c r="I2130" i="8"/>
  <c r="H2131" i="8"/>
  <c r="K2131" i="8" s="1"/>
  <c r="I2131" i="8"/>
  <c r="H2132" i="8"/>
  <c r="K2132" i="8" s="1"/>
  <c r="I2132" i="8"/>
  <c r="H2133" i="8"/>
  <c r="K2133" i="8" s="1"/>
  <c r="I2133" i="8"/>
  <c r="H2134" i="8"/>
  <c r="K2134" i="8" s="1"/>
  <c r="I2134" i="8"/>
  <c r="H2135" i="8"/>
  <c r="K2135" i="8" s="1"/>
  <c r="I2135" i="8"/>
  <c r="H2136" i="8"/>
  <c r="K2136" i="8" s="1"/>
  <c r="I2136" i="8"/>
  <c r="H2137" i="8"/>
  <c r="K2137" i="8" s="1"/>
  <c r="I2137" i="8"/>
  <c r="H2138" i="8"/>
  <c r="K2138" i="8" s="1"/>
  <c r="I2138" i="8"/>
  <c r="H2139" i="8"/>
  <c r="K2139" i="8" s="1"/>
  <c r="I2139" i="8"/>
  <c r="H2140" i="8"/>
  <c r="K2140" i="8" s="1"/>
  <c r="I2140" i="8"/>
  <c r="H2141" i="8"/>
  <c r="K2141" i="8" s="1"/>
  <c r="I2141" i="8"/>
  <c r="H2142" i="8"/>
  <c r="K2142" i="8" s="1"/>
  <c r="I2142" i="8"/>
  <c r="H2143" i="8"/>
  <c r="K2143" i="8" s="1"/>
  <c r="I2143" i="8"/>
  <c r="H2144" i="8"/>
  <c r="K2144" i="8" s="1"/>
  <c r="I2144" i="8"/>
  <c r="H2145" i="8"/>
  <c r="K2145" i="8" s="1"/>
  <c r="I2145" i="8"/>
  <c r="H2146" i="8"/>
  <c r="K2146" i="8" s="1"/>
  <c r="I2146" i="8"/>
  <c r="H2147" i="8"/>
  <c r="K2147" i="8" s="1"/>
  <c r="I2147" i="8"/>
  <c r="H2148" i="8"/>
  <c r="K2148" i="8" s="1"/>
  <c r="I2148" i="8"/>
  <c r="H2149" i="8"/>
  <c r="K2149" i="8" s="1"/>
  <c r="I2149" i="8"/>
  <c r="H2150" i="8"/>
  <c r="K2150" i="8" s="1"/>
  <c r="I2150" i="8"/>
  <c r="H2151" i="8"/>
  <c r="K2151" i="8" s="1"/>
  <c r="I2151" i="8"/>
  <c r="H2152" i="8"/>
  <c r="K2152" i="8" s="1"/>
  <c r="I2152" i="8"/>
  <c r="H2153" i="8"/>
  <c r="K2153" i="8" s="1"/>
  <c r="I2153" i="8"/>
  <c r="H2154" i="8"/>
  <c r="K2154" i="8" s="1"/>
  <c r="I2154" i="8"/>
  <c r="H2155" i="8"/>
  <c r="K2155" i="8" s="1"/>
  <c r="I2155" i="8"/>
  <c r="H2156" i="8"/>
  <c r="K2156" i="8" s="1"/>
  <c r="I2156" i="8"/>
  <c r="H2157" i="8"/>
  <c r="K2157" i="8" s="1"/>
  <c r="I2157" i="8"/>
  <c r="H2158" i="8"/>
  <c r="K2158" i="8" s="1"/>
  <c r="I2158" i="8"/>
  <c r="H2159" i="8"/>
  <c r="K2159" i="8" s="1"/>
  <c r="I2159" i="8"/>
  <c r="H2160" i="8"/>
  <c r="K2160" i="8" s="1"/>
  <c r="I2160" i="8"/>
  <c r="H2161" i="8"/>
  <c r="K2161" i="8" s="1"/>
  <c r="I2161" i="8"/>
  <c r="H2162" i="8"/>
  <c r="K2162" i="8" s="1"/>
  <c r="I2162" i="8"/>
  <c r="H2163" i="8"/>
  <c r="K2163" i="8" s="1"/>
  <c r="I2163" i="8"/>
  <c r="H2164" i="8"/>
  <c r="K2164" i="8" s="1"/>
  <c r="I2164" i="8"/>
  <c r="H2165" i="8"/>
  <c r="K2165" i="8" s="1"/>
  <c r="I2165" i="8"/>
  <c r="H2166" i="8"/>
  <c r="K2166" i="8" s="1"/>
  <c r="I2166" i="8"/>
  <c r="H2167" i="8"/>
  <c r="K2167" i="8" s="1"/>
  <c r="I2167" i="8"/>
  <c r="H2168" i="8"/>
  <c r="K2168" i="8" s="1"/>
  <c r="I2168" i="8"/>
  <c r="H2169" i="8"/>
  <c r="K2169" i="8" s="1"/>
  <c r="I2169" i="8"/>
  <c r="H2170" i="8"/>
  <c r="K2170" i="8" s="1"/>
  <c r="I2170" i="8"/>
  <c r="H2171" i="8"/>
  <c r="K2171" i="8" s="1"/>
  <c r="I2171" i="8"/>
  <c r="H2172" i="8"/>
  <c r="K2172" i="8" s="1"/>
  <c r="I2172" i="8"/>
  <c r="H2173" i="8"/>
  <c r="K2173" i="8" s="1"/>
  <c r="I2173" i="8"/>
  <c r="H2174" i="8"/>
  <c r="K2174" i="8" s="1"/>
  <c r="I2174" i="8"/>
  <c r="H2175" i="8"/>
  <c r="K2175" i="8" s="1"/>
  <c r="I2175" i="8"/>
  <c r="H2176" i="8"/>
  <c r="K2176" i="8" s="1"/>
  <c r="I2176" i="8"/>
  <c r="H2177" i="8"/>
  <c r="K2177" i="8" s="1"/>
  <c r="I2177" i="8"/>
  <c r="H2178" i="8"/>
  <c r="K2178" i="8" s="1"/>
  <c r="I2178" i="8"/>
  <c r="H2179" i="8"/>
  <c r="K2179" i="8" s="1"/>
  <c r="I2179" i="8"/>
  <c r="H2180" i="8"/>
  <c r="K2180" i="8" s="1"/>
  <c r="I2180" i="8"/>
  <c r="H2181" i="8"/>
  <c r="K2181" i="8" s="1"/>
  <c r="I2181" i="8"/>
  <c r="H2182" i="8"/>
  <c r="K2182" i="8" s="1"/>
  <c r="I2182" i="8"/>
  <c r="H2183" i="8"/>
  <c r="K2183" i="8" s="1"/>
  <c r="I2183" i="8"/>
  <c r="H2184" i="8"/>
  <c r="K2184" i="8" s="1"/>
  <c r="I2184" i="8"/>
  <c r="H2185" i="8"/>
  <c r="K2185" i="8" s="1"/>
  <c r="I2185" i="8"/>
  <c r="H2186" i="8"/>
  <c r="K2186" i="8" s="1"/>
  <c r="I2186" i="8"/>
  <c r="H2187" i="8"/>
  <c r="K2187" i="8" s="1"/>
  <c r="I2187" i="8"/>
  <c r="H2188" i="8"/>
  <c r="K2188" i="8" s="1"/>
  <c r="I2188" i="8"/>
  <c r="H253" i="8"/>
  <c r="K253" i="8" s="1"/>
  <c r="E3" i="11"/>
  <c r="E4" i="11"/>
  <c r="E5" i="11"/>
  <c r="E6" i="11"/>
  <c r="E7" i="11"/>
  <c r="E8" i="11"/>
  <c r="E9" i="11"/>
  <c r="E10" i="11"/>
  <c r="E11" i="11"/>
  <c r="E12" i="11"/>
  <c r="E13" i="11"/>
  <c r="E14" i="11"/>
  <c r="E15" i="11"/>
  <c r="E16" i="11"/>
  <c r="E17" i="11"/>
  <c r="E18" i="11"/>
  <c r="E19" i="11"/>
  <c r="E20" i="11"/>
  <c r="E21" i="11"/>
  <c r="E22" i="11"/>
  <c r="E23" i="11"/>
  <c r="E24" i="11"/>
  <c r="E25" i="11"/>
  <c r="E26" i="11"/>
  <c r="E27" i="11"/>
  <c r="E28" i="11"/>
  <c r="E29" i="11"/>
  <c r="E30" i="11"/>
  <c r="E31" i="11"/>
  <c r="E32" i="11"/>
  <c r="E33" i="11"/>
  <c r="E34" i="11"/>
  <c r="E35" i="11"/>
  <c r="E36" i="11"/>
  <c r="E37" i="11"/>
  <c r="E38" i="11"/>
  <c r="E39" i="11"/>
  <c r="E40" i="11"/>
  <c r="E41" i="11"/>
  <c r="E42" i="11"/>
  <c r="E43" i="11"/>
  <c r="E44" i="11"/>
  <c r="E45" i="11"/>
  <c r="E46" i="11"/>
  <c r="E47" i="11"/>
  <c r="E48" i="11"/>
  <c r="E49" i="11"/>
  <c r="E50" i="11"/>
  <c r="E51" i="11"/>
  <c r="E52" i="11"/>
  <c r="E53" i="11"/>
  <c r="E54" i="11"/>
  <c r="E55" i="11"/>
  <c r="E56" i="11"/>
  <c r="E57" i="11"/>
  <c r="E58" i="11"/>
  <c r="E59" i="11"/>
  <c r="E60" i="11"/>
  <c r="E61" i="11"/>
  <c r="E62" i="11"/>
  <c r="E63" i="11"/>
  <c r="E64" i="11"/>
  <c r="E65" i="11"/>
  <c r="E66" i="11"/>
  <c r="E67" i="11"/>
  <c r="E68" i="11"/>
  <c r="E69" i="11"/>
  <c r="E70" i="11"/>
  <c r="E71" i="11"/>
  <c r="E72" i="11"/>
  <c r="E73" i="11"/>
  <c r="E74" i="11"/>
  <c r="E75" i="11"/>
  <c r="E76" i="11"/>
  <c r="E77" i="11"/>
  <c r="E78" i="11"/>
  <c r="E79" i="11"/>
  <c r="E80" i="11"/>
  <c r="E81" i="11"/>
  <c r="E82" i="11"/>
  <c r="E83" i="11"/>
  <c r="E84" i="11"/>
  <c r="E85" i="11"/>
  <c r="E86" i="11"/>
  <c r="E87" i="11"/>
  <c r="E88" i="11"/>
  <c r="E89" i="11"/>
  <c r="E90" i="11"/>
  <c r="E91" i="11"/>
  <c r="E92" i="11"/>
  <c r="E93" i="11"/>
  <c r="E94" i="11"/>
  <c r="E95" i="11"/>
  <c r="E96" i="11"/>
  <c r="E97" i="11"/>
  <c r="E98" i="11"/>
  <c r="E99" i="11"/>
  <c r="E100" i="11"/>
  <c r="E101" i="11"/>
  <c r="E102" i="11"/>
  <c r="E103" i="11"/>
  <c r="E104" i="11"/>
  <c r="E105" i="11"/>
  <c r="E106" i="11"/>
  <c r="E107" i="11"/>
  <c r="E108" i="11"/>
  <c r="E109" i="11"/>
  <c r="E110" i="11"/>
  <c r="E111" i="11"/>
  <c r="E112" i="11"/>
  <c r="E113" i="11"/>
  <c r="E114" i="11"/>
  <c r="E115" i="11"/>
  <c r="E116" i="11"/>
  <c r="E117" i="11"/>
  <c r="E118" i="11"/>
  <c r="E119" i="11"/>
  <c r="E120" i="11"/>
  <c r="E121" i="11"/>
  <c r="E122" i="11"/>
  <c r="E123" i="11"/>
  <c r="E124" i="11"/>
  <c r="E125" i="11"/>
  <c r="E126" i="11"/>
  <c r="E127" i="11"/>
  <c r="E128" i="11"/>
  <c r="E129" i="11"/>
  <c r="E130" i="11"/>
  <c r="E131" i="11"/>
  <c r="E132" i="11"/>
  <c r="E133" i="11"/>
  <c r="E134" i="11"/>
  <c r="E135" i="11"/>
  <c r="E136" i="11"/>
  <c r="E137" i="11"/>
  <c r="E138" i="11"/>
  <c r="E139" i="11"/>
  <c r="E140" i="11"/>
  <c r="E141" i="11"/>
  <c r="E142" i="11"/>
  <c r="E143" i="11"/>
  <c r="E144" i="11"/>
  <c r="E145" i="11"/>
  <c r="E146" i="11"/>
  <c r="E147" i="11"/>
  <c r="E148" i="11"/>
  <c r="E149" i="11"/>
  <c r="E150" i="11"/>
  <c r="E151" i="11"/>
  <c r="E152" i="11"/>
  <c r="E153" i="11"/>
  <c r="E154" i="11"/>
  <c r="E155" i="11"/>
  <c r="E156" i="11"/>
  <c r="E157" i="11"/>
  <c r="E158" i="11"/>
  <c r="E159" i="11"/>
  <c r="E160" i="11"/>
  <c r="E161" i="11"/>
  <c r="E162" i="11"/>
  <c r="E163" i="11"/>
  <c r="E164" i="11"/>
  <c r="E165" i="11"/>
  <c r="E166" i="11"/>
  <c r="E167" i="11"/>
  <c r="E168" i="11"/>
  <c r="E169" i="11"/>
  <c r="E170" i="11"/>
  <c r="E171" i="11"/>
  <c r="E172" i="11"/>
  <c r="E173" i="11"/>
  <c r="E174" i="11"/>
  <c r="E175" i="11"/>
  <c r="E176" i="11"/>
  <c r="E177" i="11"/>
  <c r="E178" i="11"/>
  <c r="E179" i="11"/>
  <c r="E180" i="11"/>
  <c r="E181" i="11"/>
  <c r="E182" i="11"/>
  <c r="E183" i="11"/>
  <c r="E184" i="11"/>
  <c r="E185" i="11"/>
  <c r="E186" i="11"/>
  <c r="E187" i="11"/>
  <c r="E188" i="11"/>
  <c r="E189" i="11"/>
  <c r="E190" i="11"/>
  <c r="E191" i="11"/>
  <c r="E192" i="11"/>
  <c r="E193" i="11"/>
  <c r="E194" i="11"/>
  <c r="E195" i="11"/>
  <c r="E196" i="11"/>
  <c r="E197" i="11"/>
  <c r="E198" i="11"/>
  <c r="E199" i="11"/>
  <c r="E200" i="11"/>
  <c r="E201" i="11"/>
  <c r="E202" i="11"/>
  <c r="E203" i="11"/>
  <c r="E204" i="11"/>
  <c r="E205" i="11"/>
  <c r="E206" i="11"/>
  <c r="E207" i="11"/>
  <c r="E208" i="11"/>
  <c r="E209" i="11"/>
  <c r="E210" i="11"/>
  <c r="E211" i="11"/>
  <c r="E212" i="11"/>
  <c r="E213" i="11"/>
  <c r="E214" i="11"/>
  <c r="E215" i="11"/>
  <c r="E216" i="11"/>
  <c r="E217" i="11"/>
  <c r="E218" i="11"/>
  <c r="E219" i="11"/>
  <c r="E220" i="11"/>
  <c r="E221" i="11"/>
  <c r="E222" i="11"/>
  <c r="E223" i="11"/>
  <c r="E224" i="11"/>
  <c r="E225" i="11"/>
  <c r="E226" i="11"/>
  <c r="E227" i="11"/>
  <c r="E228" i="11"/>
  <c r="E229" i="11"/>
  <c r="E230" i="11"/>
  <c r="E231" i="11"/>
  <c r="E232" i="11"/>
  <c r="E233" i="11"/>
  <c r="E234" i="11"/>
  <c r="E235" i="11"/>
  <c r="E236" i="11"/>
  <c r="E237" i="11"/>
  <c r="E238" i="11"/>
  <c r="E239" i="11"/>
  <c r="E240" i="11"/>
  <c r="E241" i="11"/>
  <c r="E242" i="11"/>
  <c r="E243" i="11"/>
  <c r="E244" i="11"/>
  <c r="E245" i="11"/>
  <c r="E246" i="11"/>
  <c r="E247" i="11"/>
  <c r="E248" i="11"/>
  <c r="E249" i="11"/>
  <c r="E250" i="11"/>
  <c r="E251" i="11"/>
  <c r="E252" i="11"/>
  <c r="E253" i="11"/>
  <c r="E254" i="11"/>
  <c r="E255" i="11"/>
  <c r="E256" i="11"/>
  <c r="E257" i="11"/>
  <c r="E258" i="11"/>
  <c r="E259" i="11"/>
  <c r="E260" i="11"/>
  <c r="E261" i="11"/>
  <c r="E262" i="11"/>
  <c r="E263" i="11"/>
  <c r="E264" i="11"/>
  <c r="E265" i="11"/>
  <c r="E266" i="11"/>
  <c r="E267" i="11"/>
  <c r="E268" i="11"/>
  <c r="E269" i="11"/>
  <c r="E270" i="11"/>
  <c r="E271" i="11"/>
  <c r="E272" i="11"/>
  <c r="E273" i="11"/>
  <c r="E274" i="11"/>
  <c r="E275" i="11"/>
  <c r="E276" i="11"/>
  <c r="E277" i="11"/>
  <c r="E278" i="11"/>
  <c r="E279" i="11"/>
  <c r="E280" i="11"/>
  <c r="E281" i="11"/>
  <c r="E282" i="11"/>
  <c r="E283" i="11"/>
  <c r="E284" i="11"/>
  <c r="E285" i="11"/>
  <c r="E286" i="11"/>
  <c r="E287" i="11"/>
  <c r="E288" i="11"/>
  <c r="E289" i="11"/>
  <c r="E290" i="11"/>
  <c r="E291" i="11"/>
  <c r="E292" i="11"/>
  <c r="E293" i="11"/>
  <c r="E294" i="11"/>
  <c r="E295" i="11"/>
  <c r="E296" i="11"/>
  <c r="E297" i="11"/>
  <c r="E298" i="11"/>
  <c r="E299" i="11"/>
  <c r="E300" i="11"/>
  <c r="E301" i="11"/>
  <c r="E302" i="11"/>
  <c r="E303" i="11"/>
  <c r="E304" i="11"/>
  <c r="E305" i="11"/>
  <c r="E306" i="11"/>
  <c r="E307" i="11"/>
  <c r="E308" i="11"/>
  <c r="E309" i="11"/>
  <c r="E310" i="11"/>
  <c r="E311" i="11"/>
  <c r="E312" i="11"/>
  <c r="E313" i="11"/>
  <c r="E314" i="11"/>
  <c r="E315" i="11"/>
  <c r="E316" i="11"/>
  <c r="E317" i="11"/>
  <c r="E318" i="11"/>
  <c r="E319" i="11"/>
  <c r="E320" i="11"/>
  <c r="E321" i="11"/>
  <c r="E322" i="11"/>
  <c r="E323" i="11"/>
  <c r="E324" i="11"/>
  <c r="E325" i="11"/>
  <c r="E326" i="11"/>
  <c r="E327" i="11"/>
  <c r="E328" i="11"/>
  <c r="E329" i="11"/>
  <c r="E330" i="11"/>
  <c r="E331" i="11"/>
  <c r="E332" i="11"/>
  <c r="E333" i="11"/>
  <c r="E334" i="11"/>
  <c r="E335" i="11"/>
  <c r="E336" i="11"/>
  <c r="E337" i="11"/>
  <c r="E2" i="11"/>
  <c r="D3" i="11"/>
  <c r="D4" i="11"/>
  <c r="D5" i="11"/>
  <c r="D6" i="11"/>
  <c r="D7" i="11"/>
  <c r="D8" i="11"/>
  <c r="D9" i="11"/>
  <c r="D10" i="11"/>
  <c r="D11" i="11"/>
  <c r="D12" i="11"/>
  <c r="D13" i="11"/>
  <c r="D14" i="11"/>
  <c r="D15" i="11"/>
  <c r="D16" i="11"/>
  <c r="D17" i="11"/>
  <c r="D18" i="11"/>
  <c r="D19" i="11"/>
  <c r="D20" i="11"/>
  <c r="D21" i="11"/>
  <c r="D22" i="11"/>
  <c r="D23" i="11"/>
  <c r="D24" i="11"/>
  <c r="D25" i="11"/>
  <c r="D26" i="11"/>
  <c r="D27" i="11"/>
  <c r="D28" i="11"/>
  <c r="D29" i="11"/>
  <c r="D30" i="11"/>
  <c r="D31" i="11"/>
  <c r="D32" i="11"/>
  <c r="D33" i="11"/>
  <c r="D34" i="11"/>
  <c r="D35" i="11"/>
  <c r="D36" i="11"/>
  <c r="D37" i="11"/>
  <c r="D38" i="11"/>
  <c r="D39" i="11"/>
  <c r="D40" i="11"/>
  <c r="D41" i="11"/>
  <c r="D42" i="11"/>
  <c r="D43" i="11"/>
  <c r="D44" i="11"/>
  <c r="D45" i="11"/>
  <c r="D46" i="11"/>
  <c r="D47" i="11"/>
  <c r="D48" i="11"/>
  <c r="D49" i="11"/>
  <c r="D50" i="11"/>
  <c r="D51" i="11"/>
  <c r="D52" i="11"/>
  <c r="D53" i="11"/>
  <c r="D54" i="11"/>
  <c r="D55" i="11"/>
  <c r="D56" i="11"/>
  <c r="D57" i="11"/>
  <c r="D58" i="11"/>
  <c r="D59" i="11"/>
  <c r="D60" i="11"/>
  <c r="D61" i="11"/>
  <c r="D62" i="11"/>
  <c r="D63" i="11"/>
  <c r="D64" i="11"/>
  <c r="D65" i="11"/>
  <c r="D66" i="11"/>
  <c r="D67" i="11"/>
  <c r="D68" i="11"/>
  <c r="D69" i="11"/>
  <c r="D70" i="11"/>
  <c r="D71" i="11"/>
  <c r="D72" i="11"/>
  <c r="D73" i="11"/>
  <c r="D74" i="11"/>
  <c r="D75" i="11"/>
  <c r="D76" i="11"/>
  <c r="D77" i="11"/>
  <c r="D78" i="11"/>
  <c r="D79" i="11"/>
  <c r="D80" i="11"/>
  <c r="D81" i="11"/>
  <c r="D82" i="11"/>
  <c r="D83" i="11"/>
  <c r="D84" i="11"/>
  <c r="D85" i="11"/>
  <c r="D86" i="11"/>
  <c r="D87" i="11"/>
  <c r="D88" i="11"/>
  <c r="D89" i="11"/>
  <c r="D90" i="11"/>
  <c r="D91" i="11"/>
  <c r="D92" i="11"/>
  <c r="D93" i="11"/>
  <c r="D94" i="11"/>
  <c r="D95" i="11"/>
  <c r="D96" i="11"/>
  <c r="D97" i="11"/>
  <c r="D98" i="11"/>
  <c r="D99" i="11"/>
  <c r="D100" i="11"/>
  <c r="D101" i="11"/>
  <c r="D102" i="11"/>
  <c r="D103" i="11"/>
  <c r="D104" i="11"/>
  <c r="D105" i="11"/>
  <c r="D106" i="11"/>
  <c r="D107" i="11"/>
  <c r="D108" i="11"/>
  <c r="D109" i="11"/>
  <c r="D110" i="11"/>
  <c r="D111" i="11"/>
  <c r="D112" i="11"/>
  <c r="D113" i="11"/>
  <c r="D114" i="11"/>
  <c r="D115" i="11"/>
  <c r="D116" i="11"/>
  <c r="D117" i="11"/>
  <c r="D118" i="11"/>
  <c r="D119" i="11"/>
  <c r="D120" i="11"/>
  <c r="D121" i="11"/>
  <c r="D122" i="11"/>
  <c r="D123" i="11"/>
  <c r="D124" i="11"/>
  <c r="D125" i="11"/>
  <c r="D126" i="11"/>
  <c r="D127" i="11"/>
  <c r="D128" i="11"/>
  <c r="D129" i="11"/>
  <c r="D130" i="11"/>
  <c r="D131" i="11"/>
  <c r="D132" i="11"/>
  <c r="D133" i="11"/>
  <c r="D134" i="11"/>
  <c r="D135" i="11"/>
  <c r="D136" i="11"/>
  <c r="D137" i="11"/>
  <c r="D138" i="11"/>
  <c r="D139" i="11"/>
  <c r="D140" i="11"/>
  <c r="D141" i="11"/>
  <c r="D142" i="11"/>
  <c r="D143" i="11"/>
  <c r="D144" i="11"/>
  <c r="D145" i="11"/>
  <c r="D146" i="11"/>
  <c r="D147" i="11"/>
  <c r="D148" i="11"/>
  <c r="D149" i="11"/>
  <c r="D150" i="11"/>
  <c r="D151" i="11"/>
  <c r="D152" i="11"/>
  <c r="D153" i="11"/>
  <c r="D154" i="11"/>
  <c r="D155" i="11"/>
  <c r="D156" i="11"/>
  <c r="D157" i="11"/>
  <c r="D158" i="11"/>
  <c r="D159" i="11"/>
  <c r="D160" i="11"/>
  <c r="D161" i="11"/>
  <c r="D162" i="11"/>
  <c r="D163" i="11"/>
  <c r="D164" i="11"/>
  <c r="D165" i="11"/>
  <c r="D166" i="11"/>
  <c r="D167" i="11"/>
  <c r="D168" i="11"/>
  <c r="D169" i="11"/>
  <c r="D170" i="11"/>
  <c r="D171" i="11"/>
  <c r="D172" i="11"/>
  <c r="D173" i="11"/>
  <c r="D174" i="11"/>
  <c r="D175" i="11"/>
  <c r="D176" i="11"/>
  <c r="D177" i="11"/>
  <c r="D178" i="11"/>
  <c r="D179" i="11"/>
  <c r="D180" i="11"/>
  <c r="D181" i="11"/>
  <c r="D182" i="11"/>
  <c r="D183" i="11"/>
  <c r="D184" i="11"/>
  <c r="D185" i="11"/>
  <c r="D186" i="11"/>
  <c r="D187" i="11"/>
  <c r="D188" i="11"/>
  <c r="D189" i="11"/>
  <c r="D190" i="11"/>
  <c r="D191" i="11"/>
  <c r="D192" i="11"/>
  <c r="D193" i="11"/>
  <c r="D194" i="11"/>
  <c r="D195" i="11"/>
  <c r="D196" i="11"/>
  <c r="D197" i="11"/>
  <c r="D198" i="11"/>
  <c r="D199" i="11"/>
  <c r="D200" i="11"/>
  <c r="D201" i="11"/>
  <c r="D202" i="11"/>
  <c r="D203" i="11"/>
  <c r="D204" i="11"/>
  <c r="D205" i="11"/>
  <c r="D206" i="11"/>
  <c r="D207" i="11"/>
  <c r="D208" i="11"/>
  <c r="D209" i="11"/>
  <c r="D210" i="11"/>
  <c r="D211" i="11"/>
  <c r="D212" i="11"/>
  <c r="D213" i="11"/>
  <c r="D214" i="11"/>
  <c r="D215" i="11"/>
  <c r="D216" i="11"/>
  <c r="D217" i="11"/>
  <c r="D218" i="11"/>
  <c r="D219" i="11"/>
  <c r="D220" i="11"/>
  <c r="D221" i="11"/>
  <c r="D222" i="11"/>
  <c r="D223" i="11"/>
  <c r="D224" i="11"/>
  <c r="D225" i="11"/>
  <c r="D226" i="11"/>
  <c r="D227" i="11"/>
  <c r="D228" i="11"/>
  <c r="D229" i="11"/>
  <c r="D230" i="11"/>
  <c r="D231" i="11"/>
  <c r="D232" i="11"/>
  <c r="D233" i="11"/>
  <c r="D234" i="11"/>
  <c r="D235" i="11"/>
  <c r="D236" i="11"/>
  <c r="D237" i="11"/>
  <c r="D238" i="11"/>
  <c r="D239" i="11"/>
  <c r="D240" i="11"/>
  <c r="D241" i="11"/>
  <c r="D242" i="11"/>
  <c r="D243" i="11"/>
  <c r="D244" i="11"/>
  <c r="D245" i="11"/>
  <c r="D246" i="11"/>
  <c r="D247" i="11"/>
  <c r="D248" i="11"/>
  <c r="D249" i="11"/>
  <c r="D250" i="11"/>
  <c r="D251" i="11"/>
  <c r="D252" i="11"/>
  <c r="D253" i="11"/>
  <c r="D254" i="11"/>
  <c r="D255" i="11"/>
  <c r="D256" i="11"/>
  <c r="D257" i="11"/>
  <c r="D258" i="11"/>
  <c r="D259" i="11"/>
  <c r="D260" i="11"/>
  <c r="D261" i="11"/>
  <c r="D262" i="11"/>
  <c r="D263" i="11"/>
  <c r="D264" i="11"/>
  <c r="D265" i="11"/>
  <c r="D266" i="11"/>
  <c r="D267" i="11"/>
  <c r="D268" i="11"/>
  <c r="D269" i="11"/>
  <c r="D270" i="11"/>
  <c r="D271" i="11"/>
  <c r="D272" i="11"/>
  <c r="D273" i="11"/>
  <c r="D274" i="11"/>
  <c r="D275" i="11"/>
  <c r="D276" i="11"/>
  <c r="D277" i="11"/>
  <c r="D278" i="11"/>
  <c r="D279" i="11"/>
  <c r="D280" i="11"/>
  <c r="D281" i="11"/>
  <c r="D282" i="11"/>
  <c r="D283" i="11"/>
  <c r="D284" i="11"/>
  <c r="D285" i="11"/>
  <c r="D286" i="11"/>
  <c r="D287" i="11"/>
  <c r="D288" i="11"/>
  <c r="D289" i="11"/>
  <c r="D290" i="11"/>
  <c r="D291" i="11"/>
  <c r="D292" i="11"/>
  <c r="D293" i="11"/>
  <c r="D294" i="11"/>
  <c r="D295" i="11"/>
  <c r="D296" i="11"/>
  <c r="D297" i="11"/>
  <c r="D298" i="11"/>
  <c r="D299" i="11"/>
  <c r="D300" i="11"/>
  <c r="D301" i="11"/>
  <c r="D302" i="11"/>
  <c r="D303" i="11"/>
  <c r="D304" i="11"/>
  <c r="D305" i="11"/>
  <c r="D306" i="11"/>
  <c r="D307" i="11"/>
  <c r="D308" i="11"/>
  <c r="D309" i="11"/>
  <c r="D310" i="11"/>
  <c r="D311" i="11"/>
  <c r="D312" i="11"/>
  <c r="D313" i="11"/>
  <c r="D314" i="11"/>
  <c r="D315" i="11"/>
  <c r="D316" i="11"/>
  <c r="D317" i="11"/>
  <c r="D318" i="11"/>
  <c r="D319" i="11"/>
  <c r="D320" i="11"/>
  <c r="D321" i="11"/>
  <c r="D322" i="11"/>
  <c r="D323" i="11"/>
  <c r="D324" i="11"/>
  <c r="D325" i="11"/>
  <c r="D326" i="11"/>
  <c r="D327" i="11"/>
  <c r="D328" i="11"/>
  <c r="D329" i="11"/>
  <c r="D330" i="11"/>
  <c r="D331" i="11"/>
  <c r="D332" i="11"/>
  <c r="D333" i="11"/>
  <c r="D334" i="11"/>
  <c r="D335" i="11"/>
  <c r="D336" i="11"/>
  <c r="D337" i="11"/>
  <c r="D2" i="11"/>
  <c r="C337" i="11"/>
  <c r="B337" i="11"/>
  <c r="C336" i="11"/>
  <c r="B336" i="11"/>
  <c r="C335" i="11"/>
  <c r="B335" i="11"/>
  <c r="C334" i="11"/>
  <c r="B334" i="11"/>
  <c r="C333" i="11"/>
  <c r="B333" i="11"/>
  <c r="C332" i="11"/>
  <c r="B332" i="11"/>
  <c r="C331" i="11"/>
  <c r="B331" i="11"/>
  <c r="C330" i="11"/>
  <c r="B330" i="11"/>
  <c r="C329" i="11"/>
  <c r="B329" i="11"/>
  <c r="C328" i="11"/>
  <c r="B328" i="11"/>
  <c r="C327" i="11"/>
  <c r="B327" i="11"/>
  <c r="C326" i="11"/>
  <c r="B326" i="11"/>
  <c r="C325" i="11"/>
  <c r="B325" i="11"/>
  <c r="C324" i="11"/>
  <c r="B324" i="11"/>
  <c r="C323" i="11"/>
  <c r="B323" i="11"/>
  <c r="C322" i="11"/>
  <c r="B322" i="11"/>
  <c r="C321" i="11"/>
  <c r="B321" i="11"/>
  <c r="C320" i="11"/>
  <c r="B320" i="11"/>
  <c r="C319" i="11"/>
  <c r="B319" i="11"/>
  <c r="C318" i="11"/>
  <c r="B318" i="11"/>
  <c r="C317" i="11"/>
  <c r="B317" i="11"/>
  <c r="C316" i="11"/>
  <c r="B316" i="11"/>
  <c r="C315" i="11"/>
  <c r="B315" i="11"/>
  <c r="C314" i="11"/>
  <c r="B314" i="11"/>
  <c r="C313" i="11"/>
  <c r="B313" i="11"/>
  <c r="C312" i="11"/>
  <c r="B312" i="11"/>
  <c r="C311" i="11"/>
  <c r="B311" i="11"/>
  <c r="C310" i="11"/>
  <c r="B310" i="11"/>
  <c r="C309" i="11"/>
  <c r="B309" i="11"/>
  <c r="C308" i="11"/>
  <c r="B308" i="11"/>
  <c r="C307" i="11"/>
  <c r="B307" i="11"/>
  <c r="C306" i="11"/>
  <c r="B306" i="11"/>
  <c r="C305" i="11"/>
  <c r="B305" i="11"/>
  <c r="C304" i="11"/>
  <c r="B304" i="11"/>
  <c r="C303" i="11"/>
  <c r="B303" i="11"/>
  <c r="C302" i="11"/>
  <c r="B302" i="11"/>
  <c r="C301" i="11"/>
  <c r="B301" i="11"/>
  <c r="C300" i="11"/>
  <c r="B300" i="11"/>
  <c r="C299" i="11"/>
  <c r="B299" i="11"/>
  <c r="C298" i="11"/>
  <c r="B298" i="11"/>
  <c r="C297" i="11"/>
  <c r="B297" i="11"/>
  <c r="C296" i="11"/>
  <c r="B296" i="11"/>
  <c r="C295" i="11"/>
  <c r="B295" i="11"/>
  <c r="C294" i="11"/>
  <c r="B294" i="11"/>
  <c r="C293" i="11"/>
  <c r="B293" i="11"/>
  <c r="C292" i="11"/>
  <c r="B292" i="11"/>
  <c r="C291" i="11"/>
  <c r="B291" i="11"/>
  <c r="C290" i="11"/>
  <c r="B290" i="11"/>
  <c r="C289" i="11"/>
  <c r="B289" i="11"/>
  <c r="C288" i="11"/>
  <c r="B288" i="11"/>
  <c r="C287" i="11"/>
  <c r="B287" i="11"/>
  <c r="C286" i="11"/>
  <c r="B286" i="11"/>
  <c r="C285" i="11"/>
  <c r="B285" i="11"/>
  <c r="C284" i="11"/>
  <c r="B284" i="11"/>
  <c r="C283" i="11"/>
  <c r="B283" i="11"/>
  <c r="C282" i="11"/>
  <c r="B282" i="11"/>
  <c r="C281" i="11"/>
  <c r="B281" i="11"/>
  <c r="C280" i="11"/>
  <c r="B280" i="11"/>
  <c r="C279" i="11"/>
  <c r="B279" i="11"/>
  <c r="C278" i="11"/>
  <c r="B278" i="11"/>
  <c r="C277" i="11"/>
  <c r="B277" i="11"/>
  <c r="C276" i="11"/>
  <c r="B276" i="11"/>
  <c r="C275" i="11"/>
  <c r="B275" i="11"/>
  <c r="C274" i="11"/>
  <c r="B274" i="11"/>
  <c r="C273" i="11"/>
  <c r="B273" i="11"/>
  <c r="C272" i="11"/>
  <c r="B272" i="11"/>
  <c r="C271" i="11"/>
  <c r="B271" i="11"/>
  <c r="C270" i="11"/>
  <c r="B270" i="11"/>
  <c r="C269" i="11"/>
  <c r="B269" i="11"/>
  <c r="C268" i="11"/>
  <c r="B268" i="11"/>
  <c r="C267" i="11"/>
  <c r="B267" i="11"/>
  <c r="C266" i="11"/>
  <c r="B266" i="11"/>
  <c r="C265" i="11"/>
  <c r="B265" i="11"/>
  <c r="C264" i="11"/>
  <c r="B264" i="11"/>
  <c r="C263" i="11"/>
  <c r="B263" i="11"/>
  <c r="C262" i="11"/>
  <c r="B262" i="11"/>
  <c r="C261" i="11"/>
  <c r="B261" i="11"/>
  <c r="C260" i="11"/>
  <c r="B260" i="11"/>
  <c r="C259" i="11"/>
  <c r="B259" i="11"/>
  <c r="C258" i="11"/>
  <c r="B258" i="11"/>
  <c r="C257" i="11"/>
  <c r="B257" i="11"/>
  <c r="C256" i="11"/>
  <c r="B256" i="11"/>
  <c r="C255" i="11"/>
  <c r="B255" i="11"/>
  <c r="C254" i="11"/>
  <c r="B254" i="11"/>
  <c r="C253" i="11"/>
  <c r="B253" i="11"/>
  <c r="C252" i="11"/>
  <c r="B252" i="11"/>
  <c r="C251" i="11"/>
  <c r="B251" i="11"/>
  <c r="C250" i="11"/>
  <c r="B250" i="11"/>
  <c r="C249" i="11"/>
  <c r="B249" i="11"/>
  <c r="C248" i="11"/>
  <c r="B248" i="11"/>
  <c r="C247" i="11"/>
  <c r="B247" i="11"/>
  <c r="C246" i="11"/>
  <c r="B246" i="11"/>
  <c r="C245" i="11"/>
  <c r="B245" i="11"/>
  <c r="C244" i="11"/>
  <c r="B244" i="11"/>
  <c r="C243" i="11"/>
  <c r="B243" i="11"/>
  <c r="C242" i="11"/>
  <c r="B242" i="11"/>
  <c r="C241" i="11"/>
  <c r="B241" i="11"/>
  <c r="C240" i="11"/>
  <c r="B240" i="11"/>
  <c r="C239" i="11"/>
  <c r="B239" i="11"/>
  <c r="C238" i="11"/>
  <c r="B238" i="11"/>
  <c r="C237" i="11"/>
  <c r="B237" i="11"/>
  <c r="C236" i="11"/>
  <c r="B236" i="11"/>
  <c r="C235" i="11"/>
  <c r="B235" i="11"/>
  <c r="C234" i="11"/>
  <c r="B234" i="11"/>
  <c r="C233" i="11"/>
  <c r="B233" i="11"/>
  <c r="C232" i="11"/>
  <c r="B232" i="11"/>
  <c r="C231" i="11"/>
  <c r="B231" i="11"/>
  <c r="C230" i="11"/>
  <c r="B230" i="11"/>
  <c r="C229" i="11"/>
  <c r="B229" i="11"/>
  <c r="C228" i="11"/>
  <c r="B228" i="11"/>
  <c r="C227" i="11"/>
  <c r="B227" i="11"/>
  <c r="C226" i="11"/>
  <c r="B226" i="11"/>
  <c r="C225" i="11"/>
  <c r="B225" i="11"/>
  <c r="C224" i="11"/>
  <c r="B224" i="11"/>
  <c r="C223" i="11"/>
  <c r="B223" i="11"/>
  <c r="C222" i="11"/>
  <c r="B222" i="11"/>
  <c r="C221" i="11"/>
  <c r="B221" i="11"/>
  <c r="C220" i="11"/>
  <c r="B220" i="11"/>
  <c r="C219" i="11"/>
  <c r="B219" i="11"/>
  <c r="C218" i="11"/>
  <c r="B218" i="11"/>
  <c r="C217" i="11"/>
  <c r="B217" i="11"/>
  <c r="C216" i="11"/>
  <c r="B216" i="11"/>
  <c r="C215" i="11"/>
  <c r="B215" i="11"/>
  <c r="C214" i="11"/>
  <c r="B214" i="11"/>
  <c r="C213" i="11"/>
  <c r="B213" i="11"/>
  <c r="C212" i="11"/>
  <c r="B212" i="11"/>
  <c r="C211" i="11"/>
  <c r="B211" i="11"/>
  <c r="C210" i="11"/>
  <c r="B210" i="11"/>
  <c r="C209" i="11"/>
  <c r="B209" i="11"/>
  <c r="C208" i="11"/>
  <c r="B208" i="11"/>
  <c r="C207" i="11"/>
  <c r="B207" i="11"/>
  <c r="C206" i="11"/>
  <c r="B206" i="11"/>
  <c r="C205" i="11"/>
  <c r="B205" i="11"/>
  <c r="C204" i="11"/>
  <c r="B204" i="11"/>
  <c r="C203" i="11"/>
  <c r="B203" i="11"/>
  <c r="C202" i="11"/>
  <c r="B202" i="11"/>
  <c r="C201" i="11"/>
  <c r="B201" i="11"/>
  <c r="C200" i="11"/>
  <c r="B200" i="11"/>
  <c r="C199" i="11"/>
  <c r="B199" i="11"/>
  <c r="C198" i="11"/>
  <c r="B198" i="11"/>
  <c r="C197" i="11"/>
  <c r="B197" i="11"/>
  <c r="C196" i="11"/>
  <c r="B196" i="11"/>
  <c r="C195" i="11"/>
  <c r="B195" i="11"/>
  <c r="C194" i="11"/>
  <c r="B194" i="11"/>
  <c r="C193" i="11"/>
  <c r="B193" i="11"/>
  <c r="C192" i="11"/>
  <c r="B192" i="11"/>
  <c r="C191" i="11"/>
  <c r="B191" i="11"/>
  <c r="C190" i="11"/>
  <c r="B190" i="11"/>
  <c r="C189" i="11"/>
  <c r="B189" i="11"/>
  <c r="C188" i="11"/>
  <c r="B188" i="11"/>
  <c r="C187" i="11"/>
  <c r="B187" i="11"/>
  <c r="C186" i="11"/>
  <c r="B186" i="11"/>
  <c r="C185" i="11"/>
  <c r="B185" i="11"/>
  <c r="C184" i="11"/>
  <c r="B184" i="11"/>
  <c r="C183" i="11"/>
  <c r="B183" i="11"/>
  <c r="C182" i="11"/>
  <c r="B182" i="11"/>
  <c r="C181" i="11"/>
  <c r="B181" i="11"/>
  <c r="C180" i="11"/>
  <c r="B180" i="11"/>
  <c r="C179" i="11"/>
  <c r="B179" i="11"/>
  <c r="C178" i="11"/>
  <c r="B178" i="11"/>
  <c r="C177" i="11"/>
  <c r="B177" i="11"/>
  <c r="C176" i="11"/>
  <c r="B176" i="11"/>
  <c r="C175" i="11"/>
  <c r="B175" i="11"/>
  <c r="C174" i="11"/>
  <c r="B174" i="11"/>
  <c r="C173" i="11"/>
  <c r="B173" i="11"/>
  <c r="C172" i="11"/>
  <c r="B172" i="11"/>
  <c r="C171" i="11"/>
  <c r="B171" i="11"/>
  <c r="C170" i="11"/>
  <c r="B170" i="11"/>
  <c r="C169" i="11"/>
  <c r="B169" i="11"/>
  <c r="C168" i="11"/>
  <c r="B168" i="11"/>
  <c r="C167" i="11"/>
  <c r="B167" i="11"/>
  <c r="C166" i="11"/>
  <c r="B166" i="11"/>
  <c r="C165" i="11"/>
  <c r="B165" i="11"/>
  <c r="C164" i="11"/>
  <c r="B164" i="11"/>
  <c r="C163" i="11"/>
  <c r="B163" i="11"/>
  <c r="C162" i="11"/>
  <c r="B162" i="11"/>
  <c r="C161" i="11"/>
  <c r="B161" i="11"/>
  <c r="C160" i="11"/>
  <c r="B160" i="11"/>
  <c r="C159" i="11"/>
  <c r="B159" i="11"/>
  <c r="C158" i="11"/>
  <c r="B158" i="11"/>
  <c r="C157" i="11"/>
  <c r="B157" i="11"/>
  <c r="C156" i="11"/>
  <c r="B156" i="11"/>
  <c r="C155" i="11"/>
  <c r="B155" i="11"/>
  <c r="C154" i="11"/>
  <c r="B154" i="11"/>
  <c r="C153" i="11"/>
  <c r="B153" i="11"/>
  <c r="C152" i="11"/>
  <c r="B152" i="11"/>
  <c r="C151" i="11"/>
  <c r="B151" i="11"/>
  <c r="C150" i="11"/>
  <c r="B150" i="11"/>
  <c r="C149" i="11"/>
  <c r="B149" i="11"/>
  <c r="C148" i="11"/>
  <c r="B148" i="11"/>
  <c r="C147" i="11"/>
  <c r="B147" i="11"/>
  <c r="C146" i="11"/>
  <c r="B146" i="11"/>
  <c r="C145" i="11"/>
  <c r="B145" i="11"/>
  <c r="C144" i="11"/>
  <c r="B144" i="11"/>
  <c r="C143" i="11"/>
  <c r="B143" i="11"/>
  <c r="C142" i="11"/>
  <c r="B142" i="11"/>
  <c r="C141" i="11"/>
  <c r="B141" i="11"/>
  <c r="C140" i="11"/>
  <c r="B140" i="11"/>
  <c r="C139" i="11"/>
  <c r="B139" i="11"/>
  <c r="C138" i="11"/>
  <c r="B138" i="11"/>
  <c r="C137" i="11"/>
  <c r="B137" i="11"/>
  <c r="C136" i="11"/>
  <c r="B136" i="11"/>
  <c r="C135" i="11"/>
  <c r="B135" i="11"/>
  <c r="C134" i="11"/>
  <c r="B134" i="11"/>
  <c r="C133" i="11"/>
  <c r="B133" i="11"/>
  <c r="C132" i="11"/>
  <c r="B132" i="11"/>
  <c r="C131" i="11"/>
  <c r="B131" i="11"/>
  <c r="C130" i="11"/>
  <c r="B130" i="11"/>
  <c r="C129" i="11"/>
  <c r="B129" i="11"/>
  <c r="C128" i="11"/>
  <c r="B128" i="11"/>
  <c r="C127" i="11"/>
  <c r="B127" i="11"/>
  <c r="C126" i="11"/>
  <c r="B126" i="11"/>
  <c r="C125" i="11"/>
  <c r="B125" i="11"/>
  <c r="C124" i="11"/>
  <c r="B124" i="11"/>
  <c r="C123" i="11"/>
  <c r="B123" i="11"/>
  <c r="C122" i="11"/>
  <c r="B122" i="11"/>
  <c r="C121" i="11"/>
  <c r="B121" i="11"/>
  <c r="C120" i="11"/>
  <c r="B120" i="11"/>
  <c r="C119" i="11"/>
  <c r="B119" i="11"/>
  <c r="C118" i="11"/>
  <c r="B118" i="11"/>
  <c r="C117" i="11"/>
  <c r="B117" i="11"/>
  <c r="C116" i="11"/>
  <c r="B116" i="11"/>
  <c r="C115" i="11"/>
  <c r="B115" i="11"/>
  <c r="C114" i="11"/>
  <c r="B114" i="11"/>
  <c r="C113" i="11"/>
  <c r="B113" i="11"/>
  <c r="C112" i="11"/>
  <c r="B112" i="11"/>
  <c r="C111" i="11"/>
  <c r="B111" i="11"/>
  <c r="C110" i="11"/>
  <c r="B110" i="11"/>
  <c r="C109" i="11"/>
  <c r="B109" i="11"/>
  <c r="C108" i="11"/>
  <c r="B108" i="11"/>
  <c r="C107" i="11"/>
  <c r="B107" i="11"/>
  <c r="C106" i="11"/>
  <c r="B106" i="11"/>
  <c r="C105" i="11"/>
  <c r="B105" i="11"/>
  <c r="C104" i="11"/>
  <c r="B104" i="11"/>
  <c r="C103" i="11"/>
  <c r="B103" i="11"/>
  <c r="C102" i="11"/>
  <c r="B102" i="11"/>
  <c r="C101" i="11"/>
  <c r="B101" i="11"/>
  <c r="C100" i="11"/>
  <c r="B100" i="11"/>
  <c r="C99" i="11"/>
  <c r="B99" i="11"/>
  <c r="C98" i="11"/>
  <c r="B98" i="11"/>
  <c r="C97" i="11"/>
  <c r="B97" i="11"/>
  <c r="C96" i="11"/>
  <c r="B96" i="11"/>
  <c r="C95" i="11"/>
  <c r="B95" i="11"/>
  <c r="C94" i="11"/>
  <c r="B94" i="11"/>
  <c r="C93" i="11"/>
  <c r="B93" i="11"/>
  <c r="C92" i="11"/>
  <c r="B92" i="11"/>
  <c r="C91" i="11"/>
  <c r="B91" i="11"/>
  <c r="C90" i="11"/>
  <c r="B90" i="11"/>
  <c r="C89" i="11"/>
  <c r="B89" i="11"/>
  <c r="C88" i="11"/>
  <c r="B88" i="11"/>
  <c r="C87" i="11"/>
  <c r="B87" i="11"/>
  <c r="C86" i="11"/>
  <c r="B86" i="11"/>
  <c r="C85" i="11"/>
  <c r="B85" i="11"/>
  <c r="C84" i="11"/>
  <c r="B84" i="11"/>
  <c r="C83" i="11"/>
  <c r="B83" i="11"/>
  <c r="C82" i="11"/>
  <c r="B82" i="11"/>
  <c r="C81" i="11"/>
  <c r="B81" i="11"/>
  <c r="C80" i="11"/>
  <c r="B80" i="11"/>
  <c r="C79" i="11"/>
  <c r="B79" i="11"/>
  <c r="C78" i="11"/>
  <c r="B78" i="11"/>
  <c r="C77" i="11"/>
  <c r="B77" i="11"/>
  <c r="C76" i="11"/>
  <c r="B76" i="11"/>
  <c r="C75" i="11"/>
  <c r="B75" i="11"/>
  <c r="C74" i="11"/>
  <c r="B74" i="11"/>
  <c r="C73" i="11"/>
  <c r="B73" i="11"/>
  <c r="C72" i="11"/>
  <c r="B72" i="11"/>
  <c r="C71" i="11"/>
  <c r="B71" i="11"/>
  <c r="C70" i="11"/>
  <c r="B70" i="11"/>
  <c r="C69" i="11"/>
  <c r="B69" i="11"/>
  <c r="C68" i="11"/>
  <c r="B68" i="11"/>
  <c r="C67" i="11"/>
  <c r="B67" i="11"/>
  <c r="C66" i="11"/>
  <c r="B66" i="11"/>
  <c r="C65" i="11"/>
  <c r="B65" i="11"/>
  <c r="C64" i="11"/>
  <c r="B64" i="11"/>
  <c r="C63" i="11"/>
  <c r="B63" i="11"/>
  <c r="C62" i="11"/>
  <c r="B62" i="11"/>
  <c r="C61" i="11"/>
  <c r="B61" i="11"/>
  <c r="C60" i="11"/>
  <c r="B60" i="11"/>
  <c r="C59" i="11"/>
  <c r="B59" i="11"/>
  <c r="C58" i="11"/>
  <c r="B58" i="11"/>
  <c r="C57" i="11"/>
  <c r="B57" i="11"/>
  <c r="C56" i="11"/>
  <c r="B56" i="11"/>
  <c r="C55" i="11"/>
  <c r="B55" i="11"/>
  <c r="C54" i="11"/>
  <c r="B54" i="11"/>
  <c r="C53" i="11"/>
  <c r="B53" i="11"/>
  <c r="C52" i="11"/>
  <c r="B52" i="11"/>
  <c r="C51" i="11"/>
  <c r="B51" i="11"/>
  <c r="C50" i="11"/>
  <c r="B50" i="11"/>
  <c r="C49" i="11"/>
  <c r="B49" i="11"/>
  <c r="C48" i="11"/>
  <c r="B48" i="11"/>
  <c r="C47" i="11"/>
  <c r="B47" i="11"/>
  <c r="C46" i="11"/>
  <c r="B46" i="11"/>
  <c r="C45" i="11"/>
  <c r="B45" i="11"/>
  <c r="C44" i="11"/>
  <c r="B44" i="11"/>
  <c r="C43" i="11"/>
  <c r="B43" i="11"/>
  <c r="C42" i="11"/>
  <c r="B42" i="11"/>
  <c r="C41" i="11"/>
  <c r="B41" i="11"/>
  <c r="C40" i="11"/>
  <c r="B40" i="11"/>
  <c r="C39" i="11"/>
  <c r="B39" i="11"/>
  <c r="C38" i="11"/>
  <c r="B38" i="11"/>
  <c r="C37" i="11"/>
  <c r="B37" i="11"/>
  <c r="C36" i="11"/>
  <c r="B36" i="11"/>
  <c r="C35" i="11"/>
  <c r="B35" i="11"/>
  <c r="C34" i="11"/>
  <c r="B34" i="11"/>
  <c r="C33" i="11"/>
  <c r="B33" i="11"/>
  <c r="C32" i="11"/>
  <c r="B32" i="11"/>
  <c r="C31" i="11"/>
  <c r="B31" i="11"/>
  <c r="C30" i="11"/>
  <c r="B30" i="11"/>
  <c r="C29" i="11"/>
  <c r="B29" i="11"/>
  <c r="C28" i="11"/>
  <c r="B28" i="11"/>
  <c r="C27" i="11"/>
  <c r="B27" i="11"/>
  <c r="C26" i="11"/>
  <c r="B26" i="11"/>
  <c r="C25" i="11"/>
  <c r="B25" i="11"/>
  <c r="C24" i="11"/>
  <c r="B24" i="11"/>
  <c r="C23" i="11"/>
  <c r="B23" i="11"/>
  <c r="C22" i="11"/>
  <c r="B22" i="11"/>
  <c r="C21" i="11"/>
  <c r="B21" i="11"/>
  <c r="C20" i="11"/>
  <c r="B20" i="11"/>
  <c r="C19" i="11"/>
  <c r="B19" i="11"/>
  <c r="C18" i="11"/>
  <c r="B18" i="11"/>
  <c r="C17" i="11"/>
  <c r="B17" i="11"/>
  <c r="C16" i="11"/>
  <c r="B16" i="11"/>
  <c r="C15" i="11"/>
  <c r="B15" i="11"/>
  <c r="C14" i="11"/>
  <c r="B14" i="11"/>
  <c r="C13" i="11"/>
  <c r="B13" i="11"/>
  <c r="C12" i="11"/>
  <c r="B12" i="11"/>
  <c r="C11" i="11"/>
  <c r="B11" i="11"/>
  <c r="C10" i="11"/>
  <c r="B10" i="11"/>
  <c r="C9" i="11"/>
  <c r="B9" i="11"/>
  <c r="C8" i="11"/>
  <c r="B8" i="11"/>
  <c r="C7" i="11"/>
  <c r="B7" i="11"/>
  <c r="C6" i="11"/>
  <c r="B6" i="11"/>
  <c r="C5" i="11"/>
  <c r="B5" i="11"/>
  <c r="C4" i="11"/>
  <c r="B4" i="11"/>
  <c r="C3" i="11"/>
  <c r="B3" i="11"/>
  <c r="C2" i="11"/>
  <c r="B2" i="11"/>
  <c r="C3" i="9"/>
  <c r="C4" i="9"/>
  <c r="C5" i="9"/>
  <c r="C6" i="9"/>
  <c r="C7" i="9"/>
  <c r="C8" i="9"/>
  <c r="C9" i="9"/>
  <c r="C10" i="9"/>
  <c r="C11" i="9"/>
  <c r="C12" i="9"/>
  <c r="C13" i="9"/>
  <c r="C14" i="9"/>
  <c r="C15" i="9"/>
  <c r="C16" i="9"/>
  <c r="C17" i="9"/>
  <c r="C18" i="9"/>
  <c r="C19" i="9"/>
  <c r="C20" i="9"/>
  <c r="C21" i="9"/>
  <c r="C22" i="9"/>
  <c r="C23" i="9"/>
  <c r="C24" i="9"/>
  <c r="C25" i="9"/>
  <c r="C26" i="9"/>
  <c r="C27" i="9"/>
  <c r="C28" i="9"/>
  <c r="C29" i="9"/>
  <c r="C30" i="9"/>
  <c r="C31" i="9"/>
  <c r="C32" i="9"/>
  <c r="C33" i="9"/>
  <c r="C34" i="9"/>
  <c r="C35" i="9"/>
  <c r="C36" i="9"/>
  <c r="C37" i="9"/>
  <c r="C38" i="9"/>
  <c r="C39" i="9"/>
  <c r="C40" i="9"/>
  <c r="C41" i="9"/>
  <c r="C42" i="9"/>
  <c r="C43" i="9"/>
  <c r="C44" i="9"/>
  <c r="C45" i="9"/>
  <c r="C46" i="9"/>
  <c r="C47" i="9"/>
  <c r="C48" i="9"/>
  <c r="C49" i="9"/>
  <c r="C50" i="9"/>
  <c r="C51" i="9"/>
  <c r="C52" i="9"/>
  <c r="C53" i="9"/>
  <c r="C54" i="9"/>
  <c r="C55" i="9"/>
  <c r="C56" i="9"/>
  <c r="C57" i="9"/>
  <c r="C58" i="9"/>
  <c r="C59" i="9"/>
  <c r="C60" i="9"/>
  <c r="C61" i="9"/>
  <c r="C62" i="9"/>
  <c r="C63" i="9"/>
  <c r="C64" i="9"/>
  <c r="C65" i="9"/>
  <c r="C66" i="9"/>
  <c r="C67" i="9"/>
  <c r="C68" i="9"/>
  <c r="C69" i="9"/>
  <c r="C70" i="9"/>
  <c r="C71" i="9"/>
  <c r="C72" i="9"/>
  <c r="C73" i="9"/>
  <c r="C74" i="9"/>
  <c r="C75" i="9"/>
  <c r="C76" i="9"/>
  <c r="C77" i="9"/>
  <c r="C78" i="9"/>
  <c r="C79" i="9"/>
  <c r="C80" i="9"/>
  <c r="C81" i="9"/>
  <c r="C82" i="9"/>
  <c r="C83" i="9"/>
  <c r="C84" i="9"/>
  <c r="C85" i="9"/>
  <c r="C86" i="9"/>
  <c r="C87" i="9"/>
  <c r="C88" i="9"/>
  <c r="C89" i="9"/>
  <c r="C90" i="9"/>
  <c r="C91" i="9"/>
  <c r="C92" i="9"/>
  <c r="C93" i="9"/>
  <c r="C94" i="9"/>
  <c r="C95" i="9"/>
  <c r="C96" i="9"/>
  <c r="C97" i="9"/>
  <c r="C98" i="9"/>
  <c r="C99" i="9"/>
  <c r="C100" i="9"/>
  <c r="C101" i="9"/>
  <c r="C102" i="9"/>
  <c r="C103" i="9"/>
  <c r="C104" i="9"/>
  <c r="C105" i="9"/>
  <c r="C106" i="9"/>
  <c r="C107" i="9"/>
  <c r="C108" i="9"/>
  <c r="C109" i="9"/>
  <c r="C110" i="9"/>
  <c r="C111" i="9"/>
  <c r="C112" i="9"/>
  <c r="C113" i="9"/>
  <c r="C114" i="9"/>
  <c r="C115" i="9"/>
  <c r="C116" i="9"/>
  <c r="C117" i="9"/>
  <c r="C118" i="9"/>
  <c r="C119" i="9"/>
  <c r="C120" i="9"/>
  <c r="C121" i="9"/>
  <c r="C122" i="9"/>
  <c r="C123" i="9"/>
  <c r="C124" i="9"/>
  <c r="C125" i="9"/>
  <c r="C126" i="9"/>
  <c r="C127" i="9"/>
  <c r="C128" i="9"/>
  <c r="C129" i="9"/>
  <c r="C130" i="9"/>
  <c r="C131" i="9"/>
  <c r="C132" i="9"/>
  <c r="C133" i="9"/>
  <c r="C134" i="9"/>
  <c r="C135" i="9"/>
  <c r="C136" i="9"/>
  <c r="C137" i="9"/>
  <c r="C138" i="9"/>
  <c r="C139" i="9"/>
  <c r="C140" i="9"/>
  <c r="C141" i="9"/>
  <c r="C142" i="9"/>
  <c r="C143" i="9"/>
  <c r="C144" i="9"/>
  <c r="C145" i="9"/>
  <c r="C146" i="9"/>
  <c r="C147" i="9"/>
  <c r="C148" i="9"/>
  <c r="C149" i="9"/>
  <c r="C150" i="9"/>
  <c r="C151" i="9"/>
  <c r="C152" i="9"/>
  <c r="C153" i="9"/>
  <c r="C154" i="9"/>
  <c r="C155" i="9"/>
  <c r="C156" i="9"/>
  <c r="C157" i="9"/>
  <c r="C158" i="9"/>
  <c r="C159" i="9"/>
  <c r="C160" i="9"/>
  <c r="C161" i="9"/>
  <c r="C162" i="9"/>
  <c r="C163" i="9"/>
  <c r="C164" i="9"/>
  <c r="C165" i="9"/>
  <c r="C166" i="9"/>
  <c r="C167" i="9"/>
  <c r="C168" i="9"/>
  <c r="C169" i="9"/>
  <c r="C170" i="9"/>
  <c r="C171" i="9"/>
  <c r="C172" i="9"/>
  <c r="C173" i="9"/>
  <c r="C174" i="9"/>
  <c r="C175" i="9"/>
  <c r="C176" i="9"/>
  <c r="C177" i="9"/>
  <c r="C178" i="9"/>
  <c r="C179" i="9"/>
  <c r="C180" i="9"/>
  <c r="C181" i="9"/>
  <c r="C182" i="9"/>
  <c r="C183" i="9"/>
  <c r="C184" i="9"/>
  <c r="C185" i="9"/>
  <c r="C186" i="9"/>
  <c r="C187" i="9"/>
  <c r="C188" i="9"/>
  <c r="C189" i="9"/>
  <c r="C190" i="9"/>
  <c r="C191" i="9"/>
  <c r="C192" i="9"/>
  <c r="C193" i="9"/>
  <c r="C194" i="9"/>
  <c r="C195" i="9"/>
  <c r="C196" i="9"/>
  <c r="C197" i="9"/>
  <c r="C198" i="9"/>
  <c r="C199" i="9"/>
  <c r="C200" i="9"/>
  <c r="C201" i="9"/>
  <c r="C202" i="9"/>
  <c r="C203" i="9"/>
  <c r="C204" i="9"/>
  <c r="C205" i="9"/>
  <c r="C206" i="9"/>
  <c r="C207" i="9"/>
  <c r="C208" i="9"/>
  <c r="C209" i="9"/>
  <c r="C210" i="9"/>
  <c r="C211" i="9"/>
  <c r="C212" i="9"/>
  <c r="C213" i="9"/>
  <c r="C214" i="9"/>
  <c r="C215" i="9"/>
  <c r="C216" i="9"/>
  <c r="C217" i="9"/>
  <c r="C218" i="9"/>
  <c r="C219" i="9"/>
  <c r="C220" i="9"/>
  <c r="C221" i="9"/>
  <c r="C222" i="9"/>
  <c r="C223" i="9"/>
  <c r="C224" i="9"/>
  <c r="C225" i="9"/>
  <c r="C226" i="9"/>
  <c r="C227" i="9"/>
  <c r="C228" i="9"/>
  <c r="C229" i="9"/>
  <c r="C230" i="9"/>
  <c r="C231" i="9"/>
  <c r="C232" i="9"/>
  <c r="C233" i="9"/>
  <c r="C234" i="9"/>
  <c r="C235" i="9"/>
  <c r="C236" i="9"/>
  <c r="C237" i="9"/>
  <c r="C238" i="9"/>
  <c r="C239" i="9"/>
  <c r="C240" i="9"/>
  <c r="C241" i="9"/>
  <c r="C242" i="9"/>
  <c r="C243" i="9"/>
  <c r="C244" i="9"/>
  <c r="C245" i="9"/>
  <c r="C246" i="9"/>
  <c r="C247" i="9"/>
  <c r="C248" i="9"/>
  <c r="C249" i="9"/>
  <c r="C250" i="9"/>
  <c r="C251" i="9"/>
  <c r="C252" i="9"/>
  <c r="C253" i="9"/>
  <c r="C254" i="9"/>
  <c r="C255" i="9"/>
  <c r="C256" i="9"/>
  <c r="C257" i="9"/>
  <c r="C258" i="9"/>
  <c r="C259" i="9"/>
  <c r="C260" i="9"/>
  <c r="C261" i="9"/>
  <c r="C262" i="9"/>
  <c r="C263" i="9"/>
  <c r="C264" i="9"/>
  <c r="C265" i="9"/>
  <c r="C266" i="9"/>
  <c r="C267" i="9"/>
  <c r="C268" i="9"/>
  <c r="C269" i="9"/>
  <c r="C270" i="9"/>
  <c r="C271" i="9"/>
  <c r="C272" i="9"/>
  <c r="C273" i="9"/>
  <c r="C274" i="9"/>
  <c r="C275" i="9"/>
  <c r="C276" i="9"/>
  <c r="C277" i="9"/>
  <c r="C278" i="9"/>
  <c r="C279" i="9"/>
  <c r="C280" i="9"/>
  <c r="C281" i="9"/>
  <c r="C282" i="9"/>
  <c r="C283" i="9"/>
  <c r="C284" i="9"/>
  <c r="C285" i="9"/>
  <c r="C286" i="9"/>
  <c r="C287" i="9"/>
  <c r="C288" i="9"/>
  <c r="C289" i="9"/>
  <c r="C290" i="9"/>
  <c r="C291" i="9"/>
  <c r="C292" i="9"/>
  <c r="C293" i="9"/>
  <c r="C294" i="9"/>
  <c r="C295" i="9"/>
  <c r="C296" i="9"/>
  <c r="C297" i="9"/>
  <c r="C298" i="9"/>
  <c r="C299" i="9"/>
  <c r="C300" i="9"/>
  <c r="C301" i="9"/>
  <c r="C302" i="9"/>
  <c r="C303" i="9"/>
  <c r="C304" i="9"/>
  <c r="C305" i="9"/>
  <c r="C306" i="9"/>
  <c r="C307" i="9"/>
  <c r="C308" i="9"/>
  <c r="C309" i="9"/>
  <c r="C310" i="9"/>
  <c r="C311" i="9"/>
  <c r="C312" i="9"/>
  <c r="C313" i="9"/>
  <c r="C314" i="9"/>
  <c r="C315" i="9"/>
  <c r="C316" i="9"/>
  <c r="C317" i="9"/>
  <c r="C318" i="9"/>
  <c r="C319" i="9"/>
  <c r="C320" i="9"/>
  <c r="C321" i="9"/>
  <c r="C322" i="9"/>
  <c r="C323" i="9"/>
  <c r="C324" i="9"/>
  <c r="C325" i="9"/>
  <c r="C326" i="9"/>
  <c r="C327" i="9"/>
  <c r="C328" i="9"/>
  <c r="C329" i="9"/>
  <c r="C330" i="9"/>
  <c r="C331" i="9"/>
  <c r="C332" i="9"/>
  <c r="C333" i="9"/>
  <c r="C334" i="9"/>
  <c r="C335" i="9"/>
  <c r="C336" i="9"/>
  <c r="C337" i="9"/>
  <c r="C2" i="9"/>
  <c r="B337" i="9"/>
  <c r="B336" i="9"/>
  <c r="B335" i="9"/>
  <c r="B334" i="9"/>
  <c r="B333" i="9"/>
  <c r="B332" i="9"/>
  <c r="B331" i="9"/>
  <c r="B330" i="9"/>
  <c r="B329" i="9"/>
  <c r="B328" i="9"/>
  <c r="B327" i="9"/>
  <c r="B326" i="9"/>
  <c r="B325" i="9"/>
  <c r="B324" i="9"/>
  <c r="B323" i="9"/>
  <c r="B322" i="9"/>
  <c r="B321" i="9"/>
  <c r="B320" i="9"/>
  <c r="B319" i="9"/>
  <c r="B318" i="9"/>
  <c r="B317" i="9"/>
  <c r="B316" i="9"/>
  <c r="B315" i="9"/>
  <c r="B314" i="9"/>
  <c r="B313" i="9"/>
  <c r="B312" i="9"/>
  <c r="B311" i="9"/>
  <c r="B310" i="9"/>
  <c r="B309" i="9"/>
  <c r="B308" i="9"/>
  <c r="B307" i="9"/>
  <c r="B306" i="9"/>
  <c r="B305" i="9"/>
  <c r="B304" i="9"/>
  <c r="B303" i="9"/>
  <c r="B302" i="9"/>
  <c r="B301" i="9"/>
  <c r="B300" i="9"/>
  <c r="B299" i="9"/>
  <c r="B298" i="9"/>
  <c r="B297" i="9"/>
  <c r="B296" i="9"/>
  <c r="B295" i="9"/>
  <c r="B294" i="9"/>
  <c r="B293" i="9"/>
  <c r="B292" i="9"/>
  <c r="B291" i="9"/>
  <c r="B290" i="9"/>
  <c r="B289" i="9"/>
  <c r="B288" i="9"/>
  <c r="B287" i="9"/>
  <c r="B286" i="9"/>
  <c r="B285" i="9"/>
  <c r="B284" i="9"/>
  <c r="B283" i="9"/>
  <c r="B282" i="9"/>
  <c r="B281" i="9"/>
  <c r="B280" i="9"/>
  <c r="B279" i="9"/>
  <c r="B278" i="9"/>
  <c r="B277" i="9"/>
  <c r="B276" i="9"/>
  <c r="B275" i="9"/>
  <c r="B274" i="9"/>
  <c r="B273" i="9"/>
  <c r="B272" i="9"/>
  <c r="B271" i="9"/>
  <c r="B270" i="9"/>
  <c r="B269" i="9"/>
  <c r="B268" i="9"/>
  <c r="B267" i="9"/>
  <c r="B266" i="9"/>
  <c r="B265" i="9"/>
  <c r="B264" i="9"/>
  <c r="B263" i="9"/>
  <c r="B262" i="9"/>
  <c r="B261" i="9"/>
  <c r="B260" i="9"/>
  <c r="B259" i="9"/>
  <c r="B258" i="9"/>
  <c r="B257" i="9"/>
  <c r="B256" i="9"/>
  <c r="B255" i="9"/>
  <c r="B254" i="9"/>
  <c r="B253" i="9"/>
  <c r="B252" i="9"/>
  <c r="B251" i="9"/>
  <c r="B250" i="9"/>
  <c r="B249" i="9"/>
  <c r="B248" i="9"/>
  <c r="B247" i="9"/>
  <c r="B246" i="9"/>
  <c r="B245" i="9"/>
  <c r="B244" i="9"/>
  <c r="B243" i="9"/>
  <c r="B242" i="9"/>
  <c r="B241" i="9"/>
  <c r="B240" i="9"/>
  <c r="B239" i="9"/>
  <c r="B238" i="9"/>
  <c r="B237" i="9"/>
  <c r="B236" i="9"/>
  <c r="B235" i="9"/>
  <c r="B234" i="9"/>
  <c r="B233" i="9"/>
  <c r="B232" i="9"/>
  <c r="B231" i="9"/>
  <c r="B230" i="9"/>
  <c r="B229" i="9"/>
  <c r="B228" i="9"/>
  <c r="B227" i="9"/>
  <c r="B226" i="9"/>
  <c r="B225" i="9"/>
  <c r="B224" i="9"/>
  <c r="B223" i="9"/>
  <c r="B222" i="9"/>
  <c r="B221" i="9"/>
  <c r="B220" i="9"/>
  <c r="B219" i="9"/>
  <c r="B218" i="9"/>
  <c r="B217" i="9"/>
  <c r="B216" i="9"/>
  <c r="B215" i="9"/>
  <c r="B214" i="9"/>
  <c r="B213" i="9"/>
  <c r="B212" i="9"/>
  <c r="B211" i="9"/>
  <c r="B210" i="9"/>
  <c r="B209" i="9"/>
  <c r="B208" i="9"/>
  <c r="B207" i="9"/>
  <c r="B206" i="9"/>
  <c r="B205" i="9"/>
  <c r="B204" i="9"/>
  <c r="B203" i="9"/>
  <c r="B202" i="9"/>
  <c r="B201" i="9"/>
  <c r="B200" i="9"/>
  <c r="B199" i="9"/>
  <c r="B198" i="9"/>
  <c r="B197" i="9"/>
  <c r="B196" i="9"/>
  <c r="B195" i="9"/>
  <c r="B194" i="9"/>
  <c r="B193" i="9"/>
  <c r="B192" i="9"/>
  <c r="B191" i="9"/>
  <c r="B190" i="9"/>
  <c r="B189" i="9"/>
  <c r="B188" i="9"/>
  <c r="B187" i="9"/>
  <c r="B186" i="9"/>
  <c r="B185" i="9"/>
  <c r="B184" i="9"/>
  <c r="B183" i="9"/>
  <c r="B182" i="9"/>
  <c r="B181" i="9"/>
  <c r="B180" i="9"/>
  <c r="B179" i="9"/>
  <c r="B178" i="9"/>
  <c r="B177" i="9"/>
  <c r="B176" i="9"/>
  <c r="B175" i="9"/>
  <c r="B174" i="9"/>
  <c r="B173" i="9"/>
  <c r="B172" i="9"/>
  <c r="B171" i="9"/>
  <c r="B170" i="9"/>
  <c r="B169" i="9"/>
  <c r="B168" i="9"/>
  <c r="B167" i="9"/>
  <c r="B166" i="9"/>
  <c r="B165" i="9"/>
  <c r="B164" i="9"/>
  <c r="B163" i="9"/>
  <c r="B162" i="9"/>
  <c r="B161" i="9"/>
  <c r="B160" i="9"/>
  <c r="B159" i="9"/>
  <c r="B158" i="9"/>
  <c r="B157" i="9"/>
  <c r="B156" i="9"/>
  <c r="B155" i="9"/>
  <c r="B154" i="9"/>
  <c r="B153" i="9"/>
  <c r="B152" i="9"/>
  <c r="B151" i="9"/>
  <c r="B150" i="9"/>
  <c r="B149" i="9"/>
  <c r="B148" i="9"/>
  <c r="B147" i="9"/>
  <c r="B146" i="9"/>
  <c r="B145" i="9"/>
  <c r="B144" i="9"/>
  <c r="B143" i="9"/>
  <c r="B142" i="9"/>
  <c r="B141" i="9"/>
  <c r="B140" i="9"/>
  <c r="B139" i="9"/>
  <c r="B138" i="9"/>
  <c r="B137" i="9"/>
  <c r="B136" i="9"/>
  <c r="B135" i="9"/>
  <c r="B134" i="9"/>
  <c r="B133" i="9"/>
  <c r="B132" i="9"/>
  <c r="B131" i="9"/>
  <c r="B130" i="9"/>
  <c r="B129" i="9"/>
  <c r="B128" i="9"/>
  <c r="B127" i="9"/>
  <c r="B126" i="9"/>
  <c r="B125" i="9"/>
  <c r="B124" i="9"/>
  <c r="B123" i="9"/>
  <c r="B122" i="9"/>
  <c r="B121" i="9"/>
  <c r="B120" i="9"/>
  <c r="B119" i="9"/>
  <c r="B118" i="9"/>
  <c r="B117" i="9"/>
  <c r="B116" i="9"/>
  <c r="B115" i="9"/>
  <c r="B114" i="9"/>
  <c r="B113" i="9"/>
  <c r="B112" i="9"/>
  <c r="B111" i="9"/>
  <c r="B110" i="9"/>
  <c r="B109" i="9"/>
  <c r="B108" i="9"/>
  <c r="B107" i="9"/>
  <c r="B106" i="9"/>
  <c r="B105" i="9"/>
  <c r="B104" i="9"/>
  <c r="B103" i="9"/>
  <c r="B102" i="9"/>
  <c r="B101" i="9"/>
  <c r="B100" i="9"/>
  <c r="B99" i="9"/>
  <c r="B98" i="9"/>
  <c r="B97" i="9"/>
  <c r="B96" i="9"/>
  <c r="B95" i="9"/>
  <c r="B94" i="9"/>
  <c r="B93" i="9"/>
  <c r="B92" i="9"/>
  <c r="B91" i="9"/>
  <c r="B90" i="9"/>
  <c r="B89" i="9"/>
  <c r="B88" i="9"/>
  <c r="B87" i="9"/>
  <c r="B86" i="9"/>
  <c r="B85" i="9"/>
  <c r="B84" i="9"/>
  <c r="B83" i="9"/>
  <c r="B82" i="9"/>
  <c r="B81" i="9"/>
  <c r="B80" i="9"/>
  <c r="B79" i="9"/>
  <c r="B78" i="9"/>
  <c r="B77" i="9"/>
  <c r="B76" i="9"/>
  <c r="B75" i="9"/>
  <c r="B74" i="9"/>
  <c r="B73" i="9"/>
  <c r="B72" i="9"/>
  <c r="B71" i="9"/>
  <c r="B70" i="9"/>
  <c r="B69" i="9"/>
  <c r="B68" i="9"/>
  <c r="B67" i="9"/>
  <c r="B66" i="9"/>
  <c r="B65" i="9"/>
  <c r="B64" i="9"/>
  <c r="B63" i="9"/>
  <c r="B62" i="9"/>
  <c r="B61" i="9"/>
  <c r="B60" i="9"/>
  <c r="B59" i="9"/>
  <c r="B58" i="9"/>
  <c r="B57" i="9"/>
  <c r="B56" i="9"/>
  <c r="B55" i="9"/>
  <c r="B54" i="9"/>
  <c r="B53" i="9"/>
  <c r="B52" i="9"/>
  <c r="B51" i="9"/>
  <c r="B50" i="9"/>
  <c r="B49" i="9"/>
  <c r="B48" i="9"/>
  <c r="B47" i="9"/>
  <c r="B46" i="9"/>
  <c r="B45" i="9"/>
  <c r="B44" i="9"/>
  <c r="B43" i="9"/>
  <c r="B42" i="9"/>
  <c r="B41" i="9"/>
  <c r="B40" i="9"/>
  <c r="B39" i="9"/>
  <c r="B38" i="9"/>
  <c r="B37" i="9"/>
  <c r="B36" i="9"/>
  <c r="B35" i="9"/>
  <c r="B34" i="9"/>
  <c r="B33" i="9"/>
  <c r="B32" i="9"/>
  <c r="B31" i="9"/>
  <c r="B30" i="9"/>
  <c r="B29" i="9"/>
  <c r="B28" i="9"/>
  <c r="B27" i="9"/>
  <c r="B26" i="9"/>
  <c r="B25" i="9"/>
  <c r="B24" i="9"/>
  <c r="B23" i="9"/>
  <c r="B22" i="9"/>
  <c r="B21" i="9"/>
  <c r="B20" i="9"/>
  <c r="B19" i="9"/>
  <c r="B18" i="9"/>
  <c r="B17" i="9"/>
  <c r="B16" i="9"/>
  <c r="B15" i="9"/>
  <c r="B14" i="9"/>
  <c r="B13" i="9"/>
  <c r="B12" i="9"/>
  <c r="B11" i="9"/>
  <c r="B10" i="9"/>
  <c r="B9" i="9"/>
  <c r="B8" i="9"/>
  <c r="B7" i="9"/>
  <c r="B6" i="9"/>
  <c r="B5" i="9"/>
  <c r="B4" i="9"/>
  <c r="B3" i="9"/>
  <c r="B2" i="9"/>
  <c r="C1" i="7"/>
  <c r="B3" i="7"/>
  <c r="B4" i="7"/>
  <c r="B5" i="7"/>
  <c r="B6" i="7"/>
  <c r="B7" i="7"/>
  <c r="B8" i="7"/>
  <c r="B9" i="7"/>
  <c r="B10" i="7"/>
  <c r="B11" i="7"/>
  <c r="B12" i="7"/>
  <c r="B13" i="7"/>
  <c r="B14" i="7"/>
  <c r="B15" i="7"/>
  <c r="B16" i="7"/>
  <c r="B17" i="7"/>
  <c r="B18" i="7"/>
  <c r="B19" i="7"/>
  <c r="B20" i="7"/>
  <c r="B21" i="7"/>
  <c r="B22" i="7"/>
  <c r="B23" i="7"/>
  <c r="B24" i="7"/>
  <c r="B25" i="7"/>
  <c r="B26" i="7"/>
  <c r="B27" i="7"/>
  <c r="B28" i="7"/>
  <c r="B29" i="7"/>
  <c r="B30" i="7"/>
  <c r="B31" i="7"/>
  <c r="B32" i="7"/>
  <c r="B33" i="7"/>
  <c r="B34" i="7"/>
  <c r="B35" i="7"/>
  <c r="B36" i="7"/>
  <c r="B37" i="7"/>
  <c r="B38" i="7"/>
  <c r="B39" i="7"/>
  <c r="B40" i="7"/>
  <c r="B41" i="7"/>
  <c r="B42" i="7"/>
  <c r="B43" i="7"/>
  <c r="B44" i="7"/>
  <c r="B45" i="7"/>
  <c r="B46" i="7"/>
  <c r="B47" i="7"/>
  <c r="B48" i="7"/>
  <c r="B49" i="7"/>
  <c r="B50" i="7"/>
  <c r="B51" i="7"/>
  <c r="B52" i="7"/>
  <c r="B53" i="7"/>
  <c r="B54" i="7"/>
  <c r="B55" i="7"/>
  <c r="B56" i="7"/>
  <c r="B57" i="7"/>
  <c r="B58" i="7"/>
  <c r="B59" i="7"/>
  <c r="B60" i="7"/>
  <c r="B61" i="7"/>
  <c r="B62" i="7"/>
  <c r="B63" i="7"/>
  <c r="B64" i="7"/>
  <c r="B65" i="7"/>
  <c r="B66" i="7"/>
  <c r="B67" i="7"/>
  <c r="B68" i="7"/>
  <c r="B69" i="7"/>
  <c r="B70" i="7"/>
  <c r="B71" i="7"/>
  <c r="B72" i="7"/>
  <c r="B73" i="7"/>
  <c r="B74" i="7"/>
  <c r="B75" i="7"/>
  <c r="B76" i="7"/>
  <c r="B77" i="7"/>
  <c r="B78" i="7"/>
  <c r="B79" i="7"/>
  <c r="B80" i="7"/>
  <c r="B81" i="7"/>
  <c r="B82" i="7"/>
  <c r="B83" i="7"/>
  <c r="B84" i="7"/>
  <c r="B85" i="7"/>
  <c r="B86" i="7"/>
  <c r="B87" i="7"/>
  <c r="B88" i="7"/>
  <c r="B89" i="7"/>
  <c r="B90" i="7"/>
  <c r="B91" i="7"/>
  <c r="B92" i="7"/>
  <c r="B93" i="7"/>
  <c r="B94" i="7"/>
  <c r="B95" i="7"/>
  <c r="B96" i="7"/>
  <c r="B97" i="7"/>
  <c r="B98" i="7"/>
  <c r="B99" i="7"/>
  <c r="B100" i="7"/>
  <c r="B101" i="7"/>
  <c r="B102" i="7"/>
  <c r="B103" i="7"/>
  <c r="B104" i="7"/>
  <c r="B105" i="7"/>
  <c r="B106" i="7"/>
  <c r="B107" i="7"/>
  <c r="B108" i="7"/>
  <c r="B109" i="7"/>
  <c r="B110" i="7"/>
  <c r="B111" i="7"/>
  <c r="B112" i="7"/>
  <c r="B113" i="7"/>
  <c r="B114" i="7"/>
  <c r="B115" i="7"/>
  <c r="B116" i="7"/>
  <c r="B117" i="7"/>
  <c r="B118" i="7"/>
  <c r="B119" i="7"/>
  <c r="B120" i="7"/>
  <c r="B121" i="7"/>
  <c r="B122" i="7"/>
  <c r="B123" i="7"/>
  <c r="B124" i="7"/>
  <c r="B125" i="7"/>
  <c r="B126" i="7"/>
  <c r="B127" i="7"/>
  <c r="B128" i="7"/>
  <c r="B129" i="7"/>
  <c r="B130" i="7"/>
  <c r="B131" i="7"/>
  <c r="B132" i="7"/>
  <c r="B133" i="7"/>
  <c r="B134" i="7"/>
  <c r="B135" i="7"/>
  <c r="B136" i="7"/>
  <c r="B137" i="7"/>
  <c r="B138" i="7"/>
  <c r="B139" i="7"/>
  <c r="B140" i="7"/>
  <c r="B141" i="7"/>
  <c r="B142" i="7"/>
  <c r="B143" i="7"/>
  <c r="B144" i="7"/>
  <c r="B145" i="7"/>
  <c r="B146" i="7"/>
  <c r="B147" i="7"/>
  <c r="B148" i="7"/>
  <c r="B149" i="7"/>
  <c r="B150" i="7"/>
  <c r="B151" i="7"/>
  <c r="B152" i="7"/>
  <c r="B153" i="7"/>
  <c r="B154" i="7"/>
  <c r="B155" i="7"/>
  <c r="B156" i="7"/>
  <c r="B157" i="7"/>
  <c r="B158" i="7"/>
  <c r="B159" i="7"/>
  <c r="B160" i="7"/>
  <c r="B161" i="7"/>
  <c r="B162" i="7"/>
  <c r="B163" i="7"/>
  <c r="B164" i="7"/>
  <c r="B165" i="7"/>
  <c r="B166" i="7"/>
  <c r="B167" i="7"/>
  <c r="B168" i="7"/>
  <c r="B169" i="7"/>
  <c r="B170" i="7"/>
  <c r="B171" i="7"/>
  <c r="B172" i="7"/>
  <c r="B173" i="7"/>
  <c r="B174" i="7"/>
  <c r="B175" i="7"/>
  <c r="B176" i="7"/>
  <c r="B177" i="7"/>
  <c r="B178" i="7"/>
  <c r="B179" i="7"/>
  <c r="B180" i="7"/>
  <c r="B181" i="7"/>
  <c r="B182" i="7"/>
  <c r="B183" i="7"/>
  <c r="B184" i="7"/>
  <c r="B185" i="7"/>
  <c r="B186" i="7"/>
  <c r="B187" i="7"/>
  <c r="B188" i="7"/>
  <c r="B189" i="7"/>
  <c r="B190" i="7"/>
  <c r="B191" i="7"/>
  <c r="B192" i="7"/>
  <c r="B193" i="7"/>
  <c r="B194" i="7"/>
  <c r="B195" i="7"/>
  <c r="B196" i="7"/>
  <c r="B197" i="7"/>
  <c r="B198" i="7"/>
  <c r="B199" i="7"/>
  <c r="B200" i="7"/>
  <c r="B201" i="7"/>
  <c r="B202" i="7"/>
  <c r="B203" i="7"/>
  <c r="B204" i="7"/>
  <c r="B205" i="7"/>
  <c r="B206" i="7"/>
  <c r="B207" i="7"/>
  <c r="B208" i="7"/>
  <c r="B209" i="7"/>
  <c r="B210" i="7"/>
  <c r="B211" i="7"/>
  <c r="B212" i="7"/>
  <c r="B213" i="7"/>
  <c r="B214" i="7"/>
  <c r="B215" i="7"/>
  <c r="B216" i="7"/>
  <c r="B217" i="7"/>
  <c r="B218" i="7"/>
  <c r="B219" i="7"/>
  <c r="B220" i="7"/>
  <c r="B221" i="7"/>
  <c r="B222" i="7"/>
  <c r="B223" i="7"/>
  <c r="B224" i="7"/>
  <c r="B225" i="7"/>
  <c r="B226" i="7"/>
  <c r="B227" i="7"/>
  <c r="B228" i="7"/>
  <c r="B229" i="7"/>
  <c r="B230" i="7"/>
  <c r="B231" i="7"/>
  <c r="B232" i="7"/>
  <c r="B233" i="7"/>
  <c r="B234" i="7"/>
  <c r="B235" i="7"/>
  <c r="B236" i="7"/>
  <c r="B237" i="7"/>
  <c r="B238" i="7"/>
  <c r="B239" i="7"/>
  <c r="B240" i="7"/>
  <c r="B241" i="7"/>
  <c r="B242" i="7"/>
  <c r="B243" i="7"/>
  <c r="B244" i="7"/>
  <c r="B245" i="7"/>
  <c r="B246" i="7"/>
  <c r="B247" i="7"/>
  <c r="B248" i="7"/>
  <c r="B249" i="7"/>
  <c r="B250" i="7"/>
  <c r="B251" i="7"/>
  <c r="B252" i="7"/>
  <c r="B253" i="7"/>
  <c r="B254" i="7"/>
  <c r="B255" i="7"/>
  <c r="B256" i="7"/>
  <c r="B257" i="7"/>
  <c r="B258" i="7"/>
  <c r="B259" i="7"/>
  <c r="B260" i="7"/>
  <c r="B261" i="7"/>
  <c r="B262" i="7"/>
  <c r="B263" i="7"/>
  <c r="B264" i="7"/>
  <c r="B265" i="7"/>
  <c r="B266" i="7"/>
  <c r="B267" i="7"/>
  <c r="B268" i="7"/>
  <c r="B269" i="7"/>
  <c r="B270" i="7"/>
  <c r="B271" i="7"/>
  <c r="B272" i="7"/>
  <c r="B273" i="7"/>
  <c r="B274" i="7"/>
  <c r="B275" i="7"/>
  <c r="B276" i="7"/>
  <c r="B277" i="7"/>
  <c r="B278" i="7"/>
  <c r="B279" i="7"/>
  <c r="B280" i="7"/>
  <c r="B281" i="7"/>
  <c r="B282" i="7"/>
  <c r="B283" i="7"/>
  <c r="B284" i="7"/>
  <c r="B285" i="7"/>
  <c r="B286" i="7"/>
  <c r="B287" i="7"/>
  <c r="B288" i="7"/>
  <c r="B289" i="7"/>
  <c r="B290" i="7"/>
  <c r="B291" i="7"/>
  <c r="B292" i="7"/>
  <c r="B293" i="7"/>
  <c r="B294" i="7"/>
  <c r="B295" i="7"/>
  <c r="B296" i="7"/>
  <c r="B297" i="7"/>
  <c r="B298" i="7"/>
  <c r="B299" i="7"/>
  <c r="B300" i="7"/>
  <c r="B301" i="7"/>
  <c r="B302" i="7"/>
  <c r="B303" i="7"/>
  <c r="B304" i="7"/>
  <c r="B305" i="7"/>
  <c r="B306" i="7"/>
  <c r="B307" i="7"/>
  <c r="B308" i="7"/>
  <c r="B309" i="7"/>
  <c r="B310" i="7"/>
  <c r="B311" i="7"/>
  <c r="B312" i="7"/>
  <c r="B313" i="7"/>
  <c r="B314" i="7"/>
  <c r="B315" i="7"/>
  <c r="B316" i="7"/>
  <c r="B317" i="7"/>
  <c r="B318" i="7"/>
  <c r="B319" i="7"/>
  <c r="B320" i="7"/>
  <c r="B321" i="7"/>
  <c r="B322" i="7"/>
  <c r="B323" i="7"/>
  <c r="B324" i="7"/>
  <c r="B325" i="7"/>
  <c r="B326" i="7"/>
  <c r="B327" i="7"/>
  <c r="B328" i="7"/>
  <c r="B329" i="7"/>
  <c r="B330" i="7"/>
  <c r="B331" i="7"/>
  <c r="B332" i="7"/>
  <c r="B333" i="7"/>
  <c r="B334" i="7"/>
  <c r="B335" i="7"/>
  <c r="B336" i="7"/>
  <c r="B337" i="7"/>
  <c r="B2" i="7"/>
  <c r="A3" i="8"/>
  <c r="A4" i="8"/>
  <c r="A5" i="8"/>
  <c r="A6" i="8"/>
  <c r="C323" i="7" s="1"/>
  <c r="A7" i="8"/>
  <c r="A8" i="8"/>
  <c r="A9" i="8"/>
  <c r="A10" i="8"/>
  <c r="A11" i="8"/>
  <c r="A12" i="8"/>
  <c r="A13" i="8"/>
  <c r="A14" i="8"/>
  <c r="A15" i="8"/>
  <c r="A16" i="8"/>
  <c r="A17" i="8"/>
  <c r="A18" i="8"/>
  <c r="A19" i="8"/>
  <c r="A20" i="8"/>
  <c r="A21" i="8"/>
  <c r="A22" i="8"/>
  <c r="A23" i="8"/>
  <c r="A24" i="8"/>
  <c r="A25" i="8"/>
  <c r="A26" i="8"/>
  <c r="A27" i="8"/>
  <c r="A28" i="8"/>
  <c r="A29" i="8"/>
  <c r="A30" i="8"/>
  <c r="A31" i="8"/>
  <c r="A32" i="8"/>
  <c r="A33" i="8"/>
  <c r="A34" i="8"/>
  <c r="A35" i="8"/>
  <c r="A36" i="8"/>
  <c r="A37" i="8"/>
  <c r="A38" i="8"/>
  <c r="A39" i="8"/>
  <c r="A40" i="8"/>
  <c r="A41" i="8"/>
  <c r="A42" i="8"/>
  <c r="A43" i="8"/>
  <c r="A44" i="8"/>
  <c r="A45" i="8"/>
  <c r="A46" i="8"/>
  <c r="A47" i="8"/>
  <c r="A48" i="8"/>
  <c r="A49" i="8"/>
  <c r="A50" i="8"/>
  <c r="A51" i="8"/>
  <c r="A52" i="8"/>
  <c r="A53" i="8"/>
  <c r="A54" i="8"/>
  <c r="A55" i="8"/>
  <c r="A56" i="8"/>
  <c r="A57" i="8"/>
  <c r="A58" i="8"/>
  <c r="A59" i="8"/>
  <c r="A60" i="8"/>
  <c r="A61" i="8"/>
  <c r="A62" i="8"/>
  <c r="A63" i="8"/>
  <c r="A64" i="8"/>
  <c r="A65" i="8"/>
  <c r="A66" i="8"/>
  <c r="A67" i="8"/>
  <c r="A68" i="8"/>
  <c r="A69" i="8"/>
  <c r="A70" i="8"/>
  <c r="A71" i="8"/>
  <c r="A72" i="8"/>
  <c r="A73" i="8"/>
  <c r="A74" i="8"/>
  <c r="A75" i="8"/>
  <c r="A76" i="8"/>
  <c r="A77" i="8"/>
  <c r="A78" i="8"/>
  <c r="A79" i="8"/>
  <c r="A80" i="8"/>
  <c r="A81" i="8"/>
  <c r="A82" i="8"/>
  <c r="A83" i="8"/>
  <c r="A84" i="8"/>
  <c r="A85" i="8"/>
  <c r="A86" i="8"/>
  <c r="A87" i="8"/>
  <c r="A88" i="8"/>
  <c r="A89" i="8"/>
  <c r="A90" i="8"/>
  <c r="A91" i="8"/>
  <c r="A92" i="8"/>
  <c r="A93" i="8"/>
  <c r="A94" i="8"/>
  <c r="A95" i="8"/>
  <c r="A96" i="8"/>
  <c r="A97" i="8"/>
  <c r="A98" i="8"/>
  <c r="A99" i="8"/>
  <c r="A100" i="8"/>
  <c r="A101" i="8"/>
  <c r="A102" i="8"/>
  <c r="A103" i="8"/>
  <c r="A104" i="8"/>
  <c r="A105" i="8"/>
  <c r="A106" i="8"/>
  <c r="A107" i="8"/>
  <c r="A108" i="8"/>
  <c r="A109" i="8"/>
  <c r="A110" i="8"/>
  <c r="A111" i="8"/>
  <c r="A112" i="8"/>
  <c r="A113" i="8"/>
  <c r="A114" i="8"/>
  <c r="A115" i="8"/>
  <c r="A116" i="8"/>
  <c r="A117" i="8"/>
  <c r="A118" i="8"/>
  <c r="A119" i="8"/>
  <c r="A120" i="8"/>
  <c r="A121" i="8"/>
  <c r="A122" i="8"/>
  <c r="A123" i="8"/>
  <c r="A124" i="8"/>
  <c r="A125" i="8"/>
  <c r="A126" i="8"/>
  <c r="A127" i="8"/>
  <c r="A128" i="8"/>
  <c r="A129" i="8"/>
  <c r="A130" i="8"/>
  <c r="A131" i="8"/>
  <c r="A132" i="8"/>
  <c r="A133" i="8"/>
  <c r="A134" i="8"/>
  <c r="A135" i="8"/>
  <c r="A136" i="8"/>
  <c r="A137" i="8"/>
  <c r="A138" i="8"/>
  <c r="A139" i="8"/>
  <c r="A140" i="8"/>
  <c r="A141" i="8"/>
  <c r="A142" i="8"/>
  <c r="A143" i="8"/>
  <c r="A144" i="8"/>
  <c r="A145" i="8"/>
  <c r="A146" i="8"/>
  <c r="A147" i="8"/>
  <c r="A148" i="8"/>
  <c r="A149" i="8"/>
  <c r="A150" i="8"/>
  <c r="A151" i="8"/>
  <c r="A152" i="8"/>
  <c r="A153" i="8"/>
  <c r="A154" i="8"/>
  <c r="A155" i="8"/>
  <c r="A156" i="8"/>
  <c r="A157" i="8"/>
  <c r="A158" i="8"/>
  <c r="A159" i="8"/>
  <c r="A160" i="8"/>
  <c r="A161" i="8"/>
  <c r="A162" i="8"/>
  <c r="A163" i="8"/>
  <c r="A164" i="8"/>
  <c r="A165" i="8"/>
  <c r="A166" i="8"/>
  <c r="A167" i="8"/>
  <c r="A168" i="8"/>
  <c r="A169" i="8"/>
  <c r="A170" i="8"/>
  <c r="A171" i="8"/>
  <c r="A172" i="8"/>
  <c r="A173" i="8"/>
  <c r="A174" i="8"/>
  <c r="A175" i="8"/>
  <c r="A176" i="8"/>
  <c r="A177" i="8"/>
  <c r="A178" i="8"/>
  <c r="A179" i="8"/>
  <c r="A180" i="8"/>
  <c r="A181" i="8"/>
  <c r="A182" i="8"/>
  <c r="A183" i="8"/>
  <c r="A184" i="8"/>
  <c r="A185" i="8"/>
  <c r="A186" i="8"/>
  <c r="A187" i="8"/>
  <c r="A188" i="8"/>
  <c r="A189" i="8"/>
  <c r="A190" i="8"/>
  <c r="A191" i="8"/>
  <c r="A192" i="8"/>
  <c r="A193" i="8"/>
  <c r="A194" i="8"/>
  <c r="A195" i="8"/>
  <c r="A196" i="8"/>
  <c r="A197" i="8"/>
  <c r="A198" i="8"/>
  <c r="A199" i="8"/>
  <c r="A200" i="8"/>
  <c r="A201" i="8"/>
  <c r="A202" i="8"/>
  <c r="A203" i="8"/>
  <c r="A204" i="8"/>
  <c r="A205" i="8"/>
  <c r="A206" i="8"/>
  <c r="A207" i="8"/>
  <c r="A208" i="8"/>
  <c r="A209" i="8"/>
  <c r="A210" i="8"/>
  <c r="A211" i="8"/>
  <c r="A212" i="8"/>
  <c r="A213" i="8"/>
  <c r="A214" i="8"/>
  <c r="A215" i="8"/>
  <c r="A216" i="8"/>
  <c r="A217" i="8"/>
  <c r="A218" i="8"/>
  <c r="A219" i="8"/>
  <c r="A220" i="8"/>
  <c r="A221" i="8"/>
  <c r="A222" i="8"/>
  <c r="A223" i="8"/>
  <c r="A224" i="8"/>
  <c r="A225" i="8"/>
  <c r="A226" i="8"/>
  <c r="A227" i="8"/>
  <c r="A228" i="8"/>
  <c r="A229" i="8"/>
  <c r="A230" i="8"/>
  <c r="A231" i="8"/>
  <c r="A232" i="8"/>
  <c r="A233" i="8"/>
  <c r="A234" i="8"/>
  <c r="A235" i="8"/>
  <c r="A236" i="8"/>
  <c r="A237" i="8"/>
  <c r="A238" i="8"/>
  <c r="A239" i="8"/>
  <c r="A240" i="8"/>
  <c r="A241" i="8"/>
  <c r="A242" i="8"/>
  <c r="A243" i="8"/>
  <c r="A244" i="8"/>
  <c r="A245" i="8"/>
  <c r="A246" i="8"/>
  <c r="A247" i="8"/>
  <c r="A248" i="8"/>
  <c r="A249" i="8"/>
  <c r="A250" i="8"/>
  <c r="A251" i="8"/>
  <c r="A252" i="8"/>
  <c r="A253" i="8"/>
  <c r="A254" i="8"/>
  <c r="A255" i="8"/>
  <c r="A256" i="8"/>
  <c r="A257" i="8"/>
  <c r="A258" i="8"/>
  <c r="A259" i="8"/>
  <c r="A260" i="8"/>
  <c r="A261" i="8"/>
  <c r="A262" i="8"/>
  <c r="A263" i="8"/>
  <c r="A264" i="8"/>
  <c r="A265" i="8"/>
  <c r="A266" i="8"/>
  <c r="A267" i="8"/>
  <c r="A268" i="8"/>
  <c r="A269" i="8"/>
  <c r="A270" i="8"/>
  <c r="A271" i="8"/>
  <c r="A272" i="8"/>
  <c r="A273" i="8"/>
  <c r="A274" i="8"/>
  <c r="A275" i="8"/>
  <c r="A276" i="8"/>
  <c r="A277" i="8"/>
  <c r="A278" i="8"/>
  <c r="A279" i="8"/>
  <c r="A280" i="8"/>
  <c r="A281" i="8"/>
  <c r="A282" i="8"/>
  <c r="A283" i="8"/>
  <c r="A284" i="8"/>
  <c r="A285" i="8"/>
  <c r="A286" i="8"/>
  <c r="A287" i="8"/>
  <c r="A288" i="8"/>
  <c r="A289" i="8"/>
  <c r="A290" i="8"/>
  <c r="A291" i="8"/>
  <c r="A292" i="8"/>
  <c r="A293" i="8"/>
  <c r="A294" i="8"/>
  <c r="A295" i="8"/>
  <c r="A296" i="8"/>
  <c r="A297" i="8"/>
  <c r="A298" i="8"/>
  <c r="A299" i="8"/>
  <c r="A300" i="8"/>
  <c r="A301" i="8"/>
  <c r="A302" i="8"/>
  <c r="A303" i="8"/>
  <c r="A304" i="8"/>
  <c r="A305" i="8"/>
  <c r="A306" i="8"/>
  <c r="A307" i="8"/>
  <c r="A308" i="8"/>
  <c r="A309" i="8"/>
  <c r="A310" i="8"/>
  <c r="A311" i="8"/>
  <c r="A312" i="8"/>
  <c r="A313" i="8"/>
  <c r="A314" i="8"/>
  <c r="A315" i="8"/>
  <c r="A316" i="8"/>
  <c r="A317" i="8"/>
  <c r="A318" i="8"/>
  <c r="A319" i="8"/>
  <c r="A320" i="8"/>
  <c r="A321" i="8"/>
  <c r="A322" i="8"/>
  <c r="A323" i="8"/>
  <c r="A324" i="8"/>
  <c r="A325" i="8"/>
  <c r="A326" i="8"/>
  <c r="A327" i="8"/>
  <c r="A328" i="8"/>
  <c r="A329" i="8"/>
  <c r="A330" i="8"/>
  <c r="A331" i="8"/>
  <c r="A332" i="8"/>
  <c r="A333" i="8"/>
  <c r="A334" i="8"/>
  <c r="A335" i="8"/>
  <c r="A336" i="8"/>
  <c r="A337" i="8"/>
  <c r="A338" i="8"/>
  <c r="A339" i="8"/>
  <c r="A340" i="8"/>
  <c r="A341" i="8"/>
  <c r="A342" i="8"/>
  <c r="A343" i="8"/>
  <c r="A344" i="8"/>
  <c r="A345" i="8"/>
  <c r="A346" i="8"/>
  <c r="A347" i="8"/>
  <c r="A348" i="8"/>
  <c r="A349" i="8"/>
  <c r="A350" i="8"/>
  <c r="A351" i="8"/>
  <c r="A352" i="8"/>
  <c r="A353" i="8"/>
  <c r="A354" i="8"/>
  <c r="A355" i="8"/>
  <c r="A356" i="8"/>
  <c r="A357" i="8"/>
  <c r="A358" i="8"/>
  <c r="A359" i="8"/>
  <c r="A360" i="8"/>
  <c r="A361" i="8"/>
  <c r="A362" i="8"/>
  <c r="A363" i="8"/>
  <c r="A364" i="8"/>
  <c r="A365" i="8"/>
  <c r="A366" i="8"/>
  <c r="A367" i="8"/>
  <c r="A368" i="8"/>
  <c r="A369" i="8"/>
  <c r="A370" i="8"/>
  <c r="A371" i="8"/>
  <c r="A372" i="8"/>
  <c r="A373" i="8"/>
  <c r="A374" i="8"/>
  <c r="A375" i="8"/>
  <c r="A376" i="8"/>
  <c r="A377" i="8"/>
  <c r="A378" i="8"/>
  <c r="A379" i="8"/>
  <c r="A380" i="8"/>
  <c r="A381" i="8"/>
  <c r="A382" i="8"/>
  <c r="A383" i="8"/>
  <c r="A384" i="8"/>
  <c r="A385" i="8"/>
  <c r="A386" i="8"/>
  <c r="A387" i="8"/>
  <c r="A388" i="8"/>
  <c r="A389" i="8"/>
  <c r="A390" i="8"/>
  <c r="A391" i="8"/>
  <c r="A392" i="8"/>
  <c r="A393" i="8"/>
  <c r="A394" i="8"/>
  <c r="A395" i="8"/>
  <c r="A396" i="8"/>
  <c r="A397" i="8"/>
  <c r="A398" i="8"/>
  <c r="A399" i="8"/>
  <c r="A400" i="8"/>
  <c r="A401" i="8"/>
  <c r="A402" i="8"/>
  <c r="A403" i="8"/>
  <c r="A404" i="8"/>
  <c r="A405" i="8"/>
  <c r="A406" i="8"/>
  <c r="A407" i="8"/>
  <c r="A408" i="8"/>
  <c r="A409" i="8"/>
  <c r="A410" i="8"/>
  <c r="A411" i="8"/>
  <c r="A412" i="8"/>
  <c r="A413" i="8"/>
  <c r="A414" i="8"/>
  <c r="A415" i="8"/>
  <c r="A416" i="8"/>
  <c r="A417" i="8"/>
  <c r="A418" i="8"/>
  <c r="A419" i="8"/>
  <c r="A420" i="8"/>
  <c r="A421" i="8"/>
  <c r="A422" i="8"/>
  <c r="A423" i="8"/>
  <c r="A424" i="8"/>
  <c r="A425" i="8"/>
  <c r="A426" i="8"/>
  <c r="A427" i="8"/>
  <c r="A428" i="8"/>
  <c r="A429" i="8"/>
  <c r="A430" i="8"/>
  <c r="A431" i="8"/>
  <c r="A432" i="8"/>
  <c r="A433" i="8"/>
  <c r="A434" i="8"/>
  <c r="A435" i="8"/>
  <c r="A436" i="8"/>
  <c r="A437" i="8"/>
  <c r="A438" i="8"/>
  <c r="A439" i="8"/>
  <c r="A440" i="8"/>
  <c r="A441" i="8"/>
  <c r="A442" i="8"/>
  <c r="A443" i="8"/>
  <c r="A444" i="8"/>
  <c r="A445" i="8"/>
  <c r="A446" i="8"/>
  <c r="A447" i="8"/>
  <c r="A448" i="8"/>
  <c r="A449" i="8"/>
  <c r="A450" i="8"/>
  <c r="A451" i="8"/>
  <c r="A452" i="8"/>
  <c r="A453" i="8"/>
  <c r="A454" i="8"/>
  <c r="A455" i="8"/>
  <c r="A456" i="8"/>
  <c r="A457" i="8"/>
  <c r="A458" i="8"/>
  <c r="A459" i="8"/>
  <c r="A460" i="8"/>
  <c r="A461" i="8"/>
  <c r="A462" i="8"/>
  <c r="A463" i="8"/>
  <c r="A464" i="8"/>
  <c r="A465" i="8"/>
  <c r="A466" i="8"/>
  <c r="A467" i="8"/>
  <c r="A468" i="8"/>
  <c r="A469" i="8"/>
  <c r="A470" i="8"/>
  <c r="A471" i="8"/>
  <c r="A472" i="8"/>
  <c r="A473" i="8"/>
  <c r="A474" i="8"/>
  <c r="A475" i="8"/>
  <c r="A476" i="8"/>
  <c r="A477" i="8"/>
  <c r="A478" i="8"/>
  <c r="A479" i="8"/>
  <c r="A480" i="8"/>
  <c r="A481" i="8"/>
  <c r="A482" i="8"/>
  <c r="A483" i="8"/>
  <c r="A484" i="8"/>
  <c r="A485" i="8"/>
  <c r="A486" i="8"/>
  <c r="A487" i="8"/>
  <c r="A488" i="8"/>
  <c r="A489" i="8"/>
  <c r="A490" i="8"/>
  <c r="A491" i="8"/>
  <c r="A492" i="8"/>
  <c r="A493" i="8"/>
  <c r="A494" i="8"/>
  <c r="A495" i="8"/>
  <c r="A496" i="8"/>
  <c r="A497" i="8"/>
  <c r="A498" i="8"/>
  <c r="A499" i="8"/>
  <c r="A500" i="8"/>
  <c r="A501" i="8"/>
  <c r="A502" i="8"/>
  <c r="A503" i="8"/>
  <c r="A504" i="8"/>
  <c r="A505" i="8"/>
  <c r="A506" i="8"/>
  <c r="A507" i="8"/>
  <c r="A508" i="8"/>
  <c r="A509" i="8"/>
  <c r="A510" i="8"/>
  <c r="A511" i="8"/>
  <c r="A512" i="8"/>
  <c r="A513" i="8"/>
  <c r="A514" i="8"/>
  <c r="A515" i="8"/>
  <c r="A516" i="8"/>
  <c r="A517" i="8"/>
  <c r="A518" i="8"/>
  <c r="A519" i="8"/>
  <c r="A520" i="8"/>
  <c r="A521" i="8"/>
  <c r="A522" i="8"/>
  <c r="A523" i="8"/>
  <c r="A524" i="8"/>
  <c r="A525" i="8"/>
  <c r="A526" i="8"/>
  <c r="A527" i="8"/>
  <c r="A528" i="8"/>
  <c r="A529" i="8"/>
  <c r="A530" i="8"/>
  <c r="A531" i="8"/>
  <c r="A532" i="8"/>
  <c r="A533" i="8"/>
  <c r="A534" i="8"/>
  <c r="A535" i="8"/>
  <c r="A536" i="8"/>
  <c r="A537" i="8"/>
  <c r="A538" i="8"/>
  <c r="A539" i="8"/>
  <c r="A540" i="8"/>
  <c r="A541" i="8"/>
  <c r="A542" i="8"/>
  <c r="A543" i="8"/>
  <c r="A544" i="8"/>
  <c r="A545" i="8"/>
  <c r="A546" i="8"/>
  <c r="A547" i="8"/>
  <c r="A548" i="8"/>
  <c r="A549" i="8"/>
  <c r="A550" i="8"/>
  <c r="A551" i="8"/>
  <c r="A552" i="8"/>
  <c r="A553" i="8"/>
  <c r="A554" i="8"/>
  <c r="A555" i="8"/>
  <c r="A556" i="8"/>
  <c r="A557" i="8"/>
  <c r="A558" i="8"/>
  <c r="A559" i="8"/>
  <c r="A560" i="8"/>
  <c r="A561" i="8"/>
  <c r="A562" i="8"/>
  <c r="A563" i="8"/>
  <c r="A564" i="8"/>
  <c r="A565" i="8"/>
  <c r="A566" i="8"/>
  <c r="A567" i="8"/>
  <c r="A568" i="8"/>
  <c r="A569" i="8"/>
  <c r="A570" i="8"/>
  <c r="A571" i="8"/>
  <c r="A572" i="8"/>
  <c r="A573" i="8"/>
  <c r="A574" i="8"/>
  <c r="A575" i="8"/>
  <c r="A576" i="8"/>
  <c r="A577" i="8"/>
  <c r="A578" i="8"/>
  <c r="A579" i="8"/>
  <c r="A580" i="8"/>
  <c r="A581" i="8"/>
  <c r="A582" i="8"/>
  <c r="A583" i="8"/>
  <c r="A584" i="8"/>
  <c r="A585" i="8"/>
  <c r="A586" i="8"/>
  <c r="A587" i="8"/>
  <c r="A588" i="8"/>
  <c r="A589" i="8"/>
  <c r="A590" i="8"/>
  <c r="A591" i="8"/>
  <c r="A592" i="8"/>
  <c r="A593" i="8"/>
  <c r="A594" i="8"/>
  <c r="A595" i="8"/>
  <c r="A596" i="8"/>
  <c r="A597" i="8"/>
  <c r="A598" i="8"/>
  <c r="A599" i="8"/>
  <c r="A600" i="8"/>
  <c r="A601" i="8"/>
  <c r="A602" i="8"/>
  <c r="A603" i="8"/>
  <c r="A604" i="8"/>
  <c r="A605" i="8"/>
  <c r="A606" i="8"/>
  <c r="A607" i="8"/>
  <c r="A608" i="8"/>
  <c r="A609" i="8"/>
  <c r="A610" i="8"/>
  <c r="A611" i="8"/>
  <c r="A612" i="8"/>
  <c r="A613" i="8"/>
  <c r="A614" i="8"/>
  <c r="A615" i="8"/>
  <c r="A616" i="8"/>
  <c r="A617" i="8"/>
  <c r="A618" i="8"/>
  <c r="A619" i="8"/>
  <c r="A620" i="8"/>
  <c r="A621" i="8"/>
  <c r="A622" i="8"/>
  <c r="A623" i="8"/>
  <c r="A624" i="8"/>
  <c r="A625" i="8"/>
  <c r="A626" i="8"/>
  <c r="A627" i="8"/>
  <c r="A628" i="8"/>
  <c r="A629" i="8"/>
  <c r="A630" i="8"/>
  <c r="A631" i="8"/>
  <c r="A632" i="8"/>
  <c r="A633" i="8"/>
  <c r="A634" i="8"/>
  <c r="A635" i="8"/>
  <c r="A636" i="8"/>
  <c r="A637" i="8"/>
  <c r="A638" i="8"/>
  <c r="A639" i="8"/>
  <c r="A640" i="8"/>
  <c r="A641" i="8"/>
  <c r="A642" i="8"/>
  <c r="A643" i="8"/>
  <c r="A644" i="8"/>
  <c r="A645" i="8"/>
  <c r="A646" i="8"/>
  <c r="A647" i="8"/>
  <c r="A648" i="8"/>
  <c r="A649" i="8"/>
  <c r="A650" i="8"/>
  <c r="A651" i="8"/>
  <c r="A652" i="8"/>
  <c r="A653" i="8"/>
  <c r="A654" i="8"/>
  <c r="A655" i="8"/>
  <c r="A656" i="8"/>
  <c r="A657" i="8"/>
  <c r="A658" i="8"/>
  <c r="A659" i="8"/>
  <c r="A660" i="8"/>
  <c r="A661" i="8"/>
  <c r="A662" i="8"/>
  <c r="A663" i="8"/>
  <c r="A664" i="8"/>
  <c r="A665" i="8"/>
  <c r="A666" i="8"/>
  <c r="A667" i="8"/>
  <c r="A668" i="8"/>
  <c r="A669" i="8"/>
  <c r="A670" i="8"/>
  <c r="A671" i="8"/>
  <c r="A672" i="8"/>
  <c r="A673" i="8"/>
  <c r="A674" i="8"/>
  <c r="A675" i="8"/>
  <c r="A676" i="8"/>
  <c r="A677" i="8"/>
  <c r="A678" i="8"/>
  <c r="A679" i="8"/>
  <c r="A680" i="8"/>
  <c r="A681" i="8"/>
  <c r="A682" i="8"/>
  <c r="A683" i="8"/>
  <c r="A684" i="8"/>
  <c r="A685" i="8"/>
  <c r="A686" i="8"/>
  <c r="A687" i="8"/>
  <c r="A688" i="8"/>
  <c r="A689" i="8"/>
  <c r="A690" i="8"/>
  <c r="A691" i="8"/>
  <c r="A692" i="8"/>
  <c r="A693" i="8"/>
  <c r="A694" i="8"/>
  <c r="A695" i="8"/>
  <c r="A696" i="8"/>
  <c r="A697" i="8"/>
  <c r="A698" i="8"/>
  <c r="A699" i="8"/>
  <c r="A700" i="8"/>
  <c r="A701" i="8"/>
  <c r="A702" i="8"/>
  <c r="A703" i="8"/>
  <c r="A704" i="8"/>
  <c r="A705" i="8"/>
  <c r="A706" i="8"/>
  <c r="A707" i="8"/>
  <c r="A708" i="8"/>
  <c r="A709" i="8"/>
  <c r="A710" i="8"/>
  <c r="A711" i="8"/>
  <c r="A712" i="8"/>
  <c r="A713" i="8"/>
  <c r="A714" i="8"/>
  <c r="A715" i="8"/>
  <c r="A716" i="8"/>
  <c r="A717" i="8"/>
  <c r="A718" i="8"/>
  <c r="A719" i="8"/>
  <c r="A720" i="8"/>
  <c r="A721" i="8"/>
  <c r="A722" i="8"/>
  <c r="A723" i="8"/>
  <c r="A724" i="8"/>
  <c r="A725" i="8"/>
  <c r="A726" i="8"/>
  <c r="A727" i="8"/>
  <c r="A728" i="8"/>
  <c r="A729" i="8"/>
  <c r="A730" i="8"/>
  <c r="A731" i="8"/>
  <c r="A732" i="8"/>
  <c r="A733" i="8"/>
  <c r="A734" i="8"/>
  <c r="A735" i="8"/>
  <c r="A736" i="8"/>
  <c r="A737" i="8"/>
  <c r="A738" i="8"/>
  <c r="A739" i="8"/>
  <c r="A740" i="8"/>
  <c r="A741" i="8"/>
  <c r="A742" i="8"/>
  <c r="A743" i="8"/>
  <c r="A744" i="8"/>
  <c r="A745" i="8"/>
  <c r="A746" i="8"/>
  <c r="A747" i="8"/>
  <c r="A748" i="8"/>
  <c r="A749" i="8"/>
  <c r="A750" i="8"/>
  <c r="A751" i="8"/>
  <c r="A752" i="8"/>
  <c r="A753" i="8"/>
  <c r="A754" i="8"/>
  <c r="A755" i="8"/>
  <c r="A756" i="8"/>
  <c r="A757" i="8"/>
  <c r="A758" i="8"/>
  <c r="A759" i="8"/>
  <c r="A760" i="8"/>
  <c r="A761" i="8"/>
  <c r="A762" i="8"/>
  <c r="A763" i="8"/>
  <c r="A764" i="8"/>
  <c r="A765" i="8"/>
  <c r="A766" i="8"/>
  <c r="A767" i="8"/>
  <c r="A768" i="8"/>
  <c r="A769" i="8"/>
  <c r="A770" i="8"/>
  <c r="A771" i="8"/>
  <c r="A772" i="8"/>
  <c r="A773" i="8"/>
  <c r="A774" i="8"/>
  <c r="A775" i="8"/>
  <c r="A776" i="8"/>
  <c r="A777" i="8"/>
  <c r="A778" i="8"/>
  <c r="A779" i="8"/>
  <c r="A780" i="8"/>
  <c r="A781" i="8"/>
  <c r="A782" i="8"/>
  <c r="A783" i="8"/>
  <c r="A784" i="8"/>
  <c r="A785" i="8"/>
  <c r="A786" i="8"/>
  <c r="A787" i="8"/>
  <c r="A788" i="8"/>
  <c r="A789" i="8"/>
  <c r="A790" i="8"/>
  <c r="A791" i="8"/>
  <c r="A792" i="8"/>
  <c r="A793" i="8"/>
  <c r="A794" i="8"/>
  <c r="A795" i="8"/>
  <c r="A796" i="8"/>
  <c r="A797" i="8"/>
  <c r="A798" i="8"/>
  <c r="A799" i="8"/>
  <c r="A800" i="8"/>
  <c r="A801" i="8"/>
  <c r="A802" i="8"/>
  <c r="A803" i="8"/>
  <c r="A804" i="8"/>
  <c r="A805" i="8"/>
  <c r="A806" i="8"/>
  <c r="A807" i="8"/>
  <c r="A808" i="8"/>
  <c r="A809" i="8"/>
  <c r="A810" i="8"/>
  <c r="A811" i="8"/>
  <c r="A812" i="8"/>
  <c r="A813" i="8"/>
  <c r="A814" i="8"/>
  <c r="A815" i="8"/>
  <c r="A816" i="8"/>
  <c r="A817" i="8"/>
  <c r="A818" i="8"/>
  <c r="A819" i="8"/>
  <c r="A820" i="8"/>
  <c r="A821" i="8"/>
  <c r="A822" i="8"/>
  <c r="A823" i="8"/>
  <c r="A824" i="8"/>
  <c r="A825" i="8"/>
  <c r="A826" i="8"/>
  <c r="A827" i="8"/>
  <c r="A828" i="8"/>
  <c r="A829" i="8"/>
  <c r="A830" i="8"/>
  <c r="A831" i="8"/>
  <c r="A832" i="8"/>
  <c r="A833" i="8"/>
  <c r="A834" i="8"/>
  <c r="A835" i="8"/>
  <c r="A836" i="8"/>
  <c r="A837" i="8"/>
  <c r="A838" i="8"/>
  <c r="A839" i="8"/>
  <c r="A840" i="8"/>
  <c r="A841" i="8"/>
  <c r="A842" i="8"/>
  <c r="A843" i="8"/>
  <c r="A844" i="8"/>
  <c r="A845" i="8"/>
  <c r="A846" i="8"/>
  <c r="A847" i="8"/>
  <c r="A848" i="8"/>
  <c r="A849" i="8"/>
  <c r="A850" i="8"/>
  <c r="A851" i="8"/>
  <c r="A852" i="8"/>
  <c r="A853" i="8"/>
  <c r="A854" i="8"/>
  <c r="A855" i="8"/>
  <c r="A856" i="8"/>
  <c r="A857" i="8"/>
  <c r="A858" i="8"/>
  <c r="A859" i="8"/>
  <c r="A860" i="8"/>
  <c r="A861" i="8"/>
  <c r="A862" i="8"/>
  <c r="A863" i="8"/>
  <c r="A864" i="8"/>
  <c r="A865" i="8"/>
  <c r="A866" i="8"/>
  <c r="A867" i="8"/>
  <c r="A868" i="8"/>
  <c r="A869" i="8"/>
  <c r="A870" i="8"/>
  <c r="A871" i="8"/>
  <c r="A872" i="8"/>
  <c r="A873" i="8"/>
  <c r="A874" i="8"/>
  <c r="A875" i="8"/>
  <c r="A876" i="8"/>
  <c r="A877" i="8"/>
  <c r="A878" i="8"/>
  <c r="A879" i="8"/>
  <c r="A880" i="8"/>
  <c r="A881" i="8"/>
  <c r="A882" i="8"/>
  <c r="A883" i="8"/>
  <c r="A884" i="8"/>
  <c r="A885" i="8"/>
  <c r="A886" i="8"/>
  <c r="A887" i="8"/>
  <c r="A888" i="8"/>
  <c r="A889" i="8"/>
  <c r="A890" i="8"/>
  <c r="A891" i="8"/>
  <c r="A892" i="8"/>
  <c r="A893" i="8"/>
  <c r="A894" i="8"/>
  <c r="A895" i="8"/>
  <c r="A896" i="8"/>
  <c r="A897" i="8"/>
  <c r="A898" i="8"/>
  <c r="A899" i="8"/>
  <c r="A900" i="8"/>
  <c r="A901" i="8"/>
  <c r="A902" i="8"/>
  <c r="A903" i="8"/>
  <c r="A904" i="8"/>
  <c r="A905" i="8"/>
  <c r="A906" i="8"/>
  <c r="A907" i="8"/>
  <c r="A908" i="8"/>
  <c r="A909" i="8"/>
  <c r="A910" i="8"/>
  <c r="A911" i="8"/>
  <c r="A912" i="8"/>
  <c r="A913" i="8"/>
  <c r="A914" i="8"/>
  <c r="A915" i="8"/>
  <c r="A916" i="8"/>
  <c r="A917" i="8"/>
  <c r="A918" i="8"/>
  <c r="A919" i="8"/>
  <c r="A920" i="8"/>
  <c r="A921" i="8"/>
  <c r="A922" i="8"/>
  <c r="A923" i="8"/>
  <c r="A924" i="8"/>
  <c r="A925" i="8"/>
  <c r="A926" i="8"/>
  <c r="A927" i="8"/>
  <c r="A928" i="8"/>
  <c r="A929" i="8"/>
  <c r="A930" i="8"/>
  <c r="A931" i="8"/>
  <c r="A932" i="8"/>
  <c r="A933" i="8"/>
  <c r="A934" i="8"/>
  <c r="A935" i="8"/>
  <c r="A936" i="8"/>
  <c r="A937" i="8"/>
  <c r="A938" i="8"/>
  <c r="A939" i="8"/>
  <c r="A940" i="8"/>
  <c r="A941" i="8"/>
  <c r="A942" i="8"/>
  <c r="A943" i="8"/>
  <c r="A944" i="8"/>
  <c r="A945" i="8"/>
  <c r="A946" i="8"/>
  <c r="A947" i="8"/>
  <c r="A948" i="8"/>
  <c r="A949" i="8"/>
  <c r="A950" i="8"/>
  <c r="A951" i="8"/>
  <c r="A952" i="8"/>
  <c r="A953" i="8"/>
  <c r="A954" i="8"/>
  <c r="A955" i="8"/>
  <c r="A956" i="8"/>
  <c r="A957" i="8"/>
  <c r="A958" i="8"/>
  <c r="A959" i="8"/>
  <c r="A960" i="8"/>
  <c r="A961" i="8"/>
  <c r="A962" i="8"/>
  <c r="A963" i="8"/>
  <c r="A964" i="8"/>
  <c r="A965" i="8"/>
  <c r="A966" i="8"/>
  <c r="A967" i="8"/>
  <c r="A968" i="8"/>
  <c r="A969" i="8"/>
  <c r="A970" i="8"/>
  <c r="A971" i="8"/>
  <c r="A972" i="8"/>
  <c r="A973" i="8"/>
  <c r="A974" i="8"/>
  <c r="A975" i="8"/>
  <c r="A976" i="8"/>
  <c r="A977" i="8"/>
  <c r="A978" i="8"/>
  <c r="A979" i="8"/>
  <c r="A980" i="8"/>
  <c r="A981" i="8"/>
  <c r="A982" i="8"/>
  <c r="A983" i="8"/>
  <c r="A984" i="8"/>
  <c r="A985" i="8"/>
  <c r="A986" i="8"/>
  <c r="A987" i="8"/>
  <c r="A988" i="8"/>
  <c r="A989" i="8"/>
  <c r="A990" i="8"/>
  <c r="A991" i="8"/>
  <c r="A992" i="8"/>
  <c r="A993" i="8"/>
  <c r="A994" i="8"/>
  <c r="A995" i="8"/>
  <c r="A996" i="8"/>
  <c r="A997" i="8"/>
  <c r="A998" i="8"/>
  <c r="A999" i="8"/>
  <c r="A1000" i="8"/>
  <c r="A1001" i="8"/>
  <c r="A1002" i="8"/>
  <c r="A1003" i="8"/>
  <c r="A1004" i="8"/>
  <c r="A1005" i="8"/>
  <c r="A1006" i="8"/>
  <c r="A1007" i="8"/>
  <c r="A1008" i="8"/>
  <c r="A1009" i="8"/>
  <c r="A1010" i="8"/>
  <c r="A1011" i="8"/>
  <c r="A1012" i="8"/>
  <c r="A1013" i="8"/>
  <c r="A1014" i="8"/>
  <c r="A1015" i="8"/>
  <c r="A1016" i="8"/>
  <c r="A1017" i="8"/>
  <c r="A1018" i="8"/>
  <c r="A1019" i="8"/>
  <c r="A1020" i="8"/>
  <c r="A1021" i="8"/>
  <c r="A1022" i="8"/>
  <c r="A1023" i="8"/>
  <c r="A1024" i="8"/>
  <c r="A1025" i="8"/>
  <c r="A1026" i="8"/>
  <c r="A1027" i="8"/>
  <c r="A1028" i="8"/>
  <c r="A1029" i="8"/>
  <c r="A1030" i="8"/>
  <c r="A1031" i="8"/>
  <c r="A1032" i="8"/>
  <c r="A1033" i="8"/>
  <c r="A1034" i="8"/>
  <c r="A1035" i="8"/>
  <c r="A1036" i="8"/>
  <c r="A1037" i="8"/>
  <c r="A1038" i="8"/>
  <c r="A1039" i="8"/>
  <c r="A1040" i="8"/>
  <c r="A1041" i="8"/>
  <c r="A1042" i="8"/>
  <c r="A1043" i="8"/>
  <c r="A1044" i="8"/>
  <c r="A1045" i="8"/>
  <c r="A1046" i="8"/>
  <c r="A1047" i="8"/>
  <c r="A1048" i="8"/>
  <c r="A1049" i="8"/>
  <c r="A1050" i="8"/>
  <c r="A1051" i="8"/>
  <c r="A1052" i="8"/>
  <c r="A1053" i="8"/>
  <c r="A1054" i="8"/>
  <c r="A1055" i="8"/>
  <c r="A1056" i="8"/>
  <c r="A1057" i="8"/>
  <c r="A1058" i="8"/>
  <c r="A1059" i="8"/>
  <c r="A1060" i="8"/>
  <c r="A1061" i="8"/>
  <c r="A1062" i="8"/>
  <c r="A1063" i="8"/>
  <c r="A1064" i="8"/>
  <c r="A1065" i="8"/>
  <c r="A1066" i="8"/>
  <c r="A1067" i="8"/>
  <c r="A1068" i="8"/>
  <c r="A1069" i="8"/>
  <c r="A1070" i="8"/>
  <c r="A1071" i="8"/>
  <c r="A1072" i="8"/>
  <c r="A1073" i="8"/>
  <c r="A1074" i="8"/>
  <c r="A1075" i="8"/>
  <c r="A1076" i="8"/>
  <c r="A1077" i="8"/>
  <c r="A1078" i="8"/>
  <c r="A1079" i="8"/>
  <c r="A1080" i="8"/>
  <c r="A1081" i="8"/>
  <c r="A1082" i="8"/>
  <c r="A1083" i="8"/>
  <c r="A1084" i="8"/>
  <c r="A1085" i="8"/>
  <c r="A1086" i="8"/>
  <c r="A1087" i="8"/>
  <c r="A1088" i="8"/>
  <c r="A1089" i="8"/>
  <c r="A1090" i="8"/>
  <c r="A1091" i="8"/>
  <c r="A1092" i="8"/>
  <c r="A1093" i="8"/>
  <c r="A1094" i="8"/>
  <c r="A1095" i="8"/>
  <c r="A1096" i="8"/>
  <c r="A1097" i="8"/>
  <c r="A1098" i="8"/>
  <c r="A1099" i="8"/>
  <c r="A1100" i="8"/>
  <c r="A1101" i="8"/>
  <c r="A1102" i="8"/>
  <c r="A1103" i="8"/>
  <c r="A1104" i="8"/>
  <c r="A1105" i="8"/>
  <c r="A1106" i="8"/>
  <c r="A1107" i="8"/>
  <c r="A1108" i="8"/>
  <c r="A1109" i="8"/>
  <c r="A1110" i="8"/>
  <c r="A1111" i="8"/>
  <c r="A1112" i="8"/>
  <c r="A1113" i="8"/>
  <c r="A1114" i="8"/>
  <c r="A1115" i="8"/>
  <c r="A1116" i="8"/>
  <c r="A1117" i="8"/>
  <c r="A1118" i="8"/>
  <c r="A1119" i="8"/>
  <c r="A1120" i="8"/>
  <c r="A1121" i="8"/>
  <c r="A1122" i="8"/>
  <c r="A1123" i="8"/>
  <c r="A1124" i="8"/>
  <c r="A1125" i="8"/>
  <c r="A1126" i="8"/>
  <c r="A1127" i="8"/>
  <c r="A1128" i="8"/>
  <c r="A1129" i="8"/>
  <c r="A1130" i="8"/>
  <c r="A1131" i="8"/>
  <c r="A1132" i="8"/>
  <c r="A1133" i="8"/>
  <c r="A1134" i="8"/>
  <c r="A1135" i="8"/>
  <c r="A1136" i="8"/>
  <c r="A1137" i="8"/>
  <c r="A1138" i="8"/>
  <c r="A1139" i="8"/>
  <c r="A1140" i="8"/>
  <c r="A1141" i="8"/>
  <c r="A1142" i="8"/>
  <c r="A1143" i="8"/>
  <c r="A1144" i="8"/>
  <c r="A1145" i="8"/>
  <c r="A1146" i="8"/>
  <c r="A1147" i="8"/>
  <c r="A1148" i="8"/>
  <c r="A1149" i="8"/>
  <c r="A1150" i="8"/>
  <c r="A1151" i="8"/>
  <c r="A1152" i="8"/>
  <c r="A1153" i="8"/>
  <c r="A1154" i="8"/>
  <c r="A1155" i="8"/>
  <c r="A1156" i="8"/>
  <c r="A1157" i="8"/>
  <c r="A1158" i="8"/>
  <c r="A1159" i="8"/>
  <c r="A1160" i="8"/>
  <c r="A1161" i="8"/>
  <c r="A1162" i="8"/>
  <c r="A1163" i="8"/>
  <c r="A1164" i="8"/>
  <c r="A1165" i="8"/>
  <c r="A1166" i="8"/>
  <c r="A1167" i="8"/>
  <c r="A1168" i="8"/>
  <c r="A1169" i="8"/>
  <c r="A1170" i="8"/>
  <c r="A1171" i="8"/>
  <c r="A1172" i="8"/>
  <c r="A1173" i="8"/>
  <c r="A1174" i="8"/>
  <c r="A1175" i="8"/>
  <c r="A1176" i="8"/>
  <c r="A1177" i="8"/>
  <c r="A1178" i="8"/>
  <c r="A1179" i="8"/>
  <c r="A1180" i="8"/>
  <c r="A1181" i="8"/>
  <c r="A1182" i="8"/>
  <c r="A1183" i="8"/>
  <c r="A1184" i="8"/>
  <c r="A1185" i="8"/>
  <c r="A1186" i="8"/>
  <c r="A1187" i="8"/>
  <c r="A1188" i="8"/>
  <c r="A1189" i="8"/>
  <c r="A1190" i="8"/>
  <c r="A1191" i="8"/>
  <c r="A1192" i="8"/>
  <c r="A1193" i="8"/>
  <c r="A1194" i="8"/>
  <c r="A1195" i="8"/>
  <c r="A1196" i="8"/>
  <c r="A1197" i="8"/>
  <c r="A1198" i="8"/>
  <c r="A1199" i="8"/>
  <c r="A1200" i="8"/>
  <c r="A1201" i="8"/>
  <c r="A1202" i="8"/>
  <c r="A1203" i="8"/>
  <c r="A1204" i="8"/>
  <c r="A1205" i="8"/>
  <c r="A1206" i="8"/>
  <c r="A1207" i="8"/>
  <c r="A1208" i="8"/>
  <c r="A1209" i="8"/>
  <c r="A1210" i="8"/>
  <c r="A1211" i="8"/>
  <c r="A1212" i="8"/>
  <c r="A1213" i="8"/>
  <c r="A1214" i="8"/>
  <c r="A1215" i="8"/>
  <c r="A1216" i="8"/>
  <c r="A1217" i="8"/>
  <c r="A1218" i="8"/>
  <c r="A1219" i="8"/>
  <c r="A1220" i="8"/>
  <c r="A1221" i="8"/>
  <c r="A1222" i="8"/>
  <c r="A1223" i="8"/>
  <c r="A1224" i="8"/>
  <c r="A1225" i="8"/>
  <c r="A1226" i="8"/>
  <c r="A1227" i="8"/>
  <c r="A1228" i="8"/>
  <c r="A1229" i="8"/>
  <c r="A1230" i="8"/>
  <c r="A1231" i="8"/>
  <c r="A1232" i="8"/>
  <c r="A1233" i="8"/>
  <c r="A1234" i="8"/>
  <c r="A1235" i="8"/>
  <c r="A1236" i="8"/>
  <c r="A1237" i="8"/>
  <c r="A1238" i="8"/>
  <c r="A1239" i="8"/>
  <c r="A1240" i="8"/>
  <c r="A1241" i="8"/>
  <c r="A1242" i="8"/>
  <c r="A1243" i="8"/>
  <c r="A1244" i="8"/>
  <c r="A1245" i="8"/>
  <c r="A1246" i="8"/>
  <c r="A1247" i="8"/>
  <c r="A1248" i="8"/>
  <c r="A1249" i="8"/>
  <c r="A1250" i="8"/>
  <c r="A1251" i="8"/>
  <c r="A1252" i="8"/>
  <c r="A1253" i="8"/>
  <c r="A1254" i="8"/>
  <c r="A1255" i="8"/>
  <c r="A1256" i="8"/>
  <c r="A1257" i="8"/>
  <c r="A1258" i="8"/>
  <c r="A1259" i="8"/>
  <c r="A1260" i="8"/>
  <c r="A1261" i="8"/>
  <c r="A1262" i="8"/>
  <c r="A1263" i="8"/>
  <c r="A1264" i="8"/>
  <c r="A1265" i="8"/>
  <c r="A1266" i="8"/>
  <c r="A1267" i="8"/>
  <c r="A1268" i="8"/>
  <c r="A1269" i="8"/>
  <c r="A1270" i="8"/>
  <c r="A1271" i="8"/>
  <c r="A1272" i="8"/>
  <c r="A1273" i="8"/>
  <c r="A1274" i="8"/>
  <c r="A1275" i="8"/>
  <c r="A1276" i="8"/>
  <c r="A1277" i="8"/>
  <c r="A1278" i="8"/>
  <c r="A1279" i="8"/>
  <c r="A1280" i="8"/>
  <c r="A1281" i="8"/>
  <c r="A1282" i="8"/>
  <c r="A1283" i="8"/>
  <c r="A1284" i="8"/>
  <c r="A1285" i="8"/>
  <c r="A1286" i="8"/>
  <c r="A1287" i="8"/>
  <c r="A1288" i="8"/>
  <c r="A1289" i="8"/>
  <c r="A1290" i="8"/>
  <c r="A1291" i="8"/>
  <c r="A1292" i="8"/>
  <c r="A1293" i="8"/>
  <c r="A1294" i="8"/>
  <c r="A1295" i="8"/>
  <c r="A1296" i="8"/>
  <c r="A1297" i="8"/>
  <c r="A1298" i="8"/>
  <c r="A1299" i="8"/>
  <c r="A1300" i="8"/>
  <c r="A1301" i="8"/>
  <c r="A1302" i="8"/>
  <c r="A1303" i="8"/>
  <c r="A1304" i="8"/>
  <c r="A1305" i="8"/>
  <c r="A1306" i="8"/>
  <c r="A1307" i="8"/>
  <c r="A1308" i="8"/>
  <c r="A1309" i="8"/>
  <c r="A1310" i="8"/>
  <c r="A1311" i="8"/>
  <c r="A1312" i="8"/>
  <c r="A1313" i="8"/>
  <c r="A1314" i="8"/>
  <c r="A1315" i="8"/>
  <c r="A1316" i="8"/>
  <c r="A1317" i="8"/>
  <c r="A1318" i="8"/>
  <c r="A1319" i="8"/>
  <c r="A1320" i="8"/>
  <c r="A1321" i="8"/>
  <c r="A1322" i="8"/>
  <c r="A1323" i="8"/>
  <c r="A1324" i="8"/>
  <c r="A1325" i="8"/>
  <c r="A1326" i="8"/>
  <c r="A1327" i="8"/>
  <c r="A1328" i="8"/>
  <c r="A1329" i="8"/>
  <c r="A1330" i="8"/>
  <c r="A1331" i="8"/>
  <c r="A1332" i="8"/>
  <c r="A1333" i="8"/>
  <c r="A1334" i="8"/>
  <c r="A1335" i="8"/>
  <c r="A1336" i="8"/>
  <c r="A1337" i="8"/>
  <c r="A1338" i="8"/>
  <c r="A1339" i="8"/>
  <c r="A1340" i="8"/>
  <c r="A1341" i="8"/>
  <c r="A1342" i="8"/>
  <c r="A1343" i="8"/>
  <c r="A1344" i="8"/>
  <c r="A1345" i="8"/>
  <c r="A1346" i="8"/>
  <c r="A1347" i="8"/>
  <c r="A1348" i="8"/>
  <c r="A1349" i="8"/>
  <c r="A1350" i="8"/>
  <c r="A1351" i="8"/>
  <c r="A1352" i="8"/>
  <c r="A1353" i="8"/>
  <c r="A1354" i="8"/>
  <c r="A1355" i="8"/>
  <c r="A1356" i="8"/>
  <c r="A1357" i="8"/>
  <c r="A1358" i="8"/>
  <c r="A1359" i="8"/>
  <c r="A1360" i="8"/>
  <c r="A1361" i="8"/>
  <c r="A1362" i="8"/>
  <c r="A1363" i="8"/>
  <c r="A1364" i="8"/>
  <c r="A1365" i="8"/>
  <c r="A1366" i="8"/>
  <c r="A1367" i="8"/>
  <c r="A1368" i="8"/>
  <c r="A1369" i="8"/>
  <c r="A1370" i="8"/>
  <c r="A1371" i="8"/>
  <c r="A1372" i="8"/>
  <c r="A1373" i="8"/>
  <c r="A1374" i="8"/>
  <c r="A1375" i="8"/>
  <c r="A1376" i="8"/>
  <c r="A1377" i="8"/>
  <c r="A1378" i="8"/>
  <c r="A1379" i="8"/>
  <c r="A1380" i="8"/>
  <c r="A1381" i="8"/>
  <c r="A1382" i="8"/>
  <c r="A1383" i="8"/>
  <c r="A1384" i="8"/>
  <c r="A1385" i="8"/>
  <c r="A1386" i="8"/>
  <c r="A1387" i="8"/>
  <c r="A1388" i="8"/>
  <c r="A1389" i="8"/>
  <c r="A1390" i="8"/>
  <c r="A1391" i="8"/>
  <c r="A1392" i="8"/>
  <c r="A1393" i="8"/>
  <c r="A1394" i="8"/>
  <c r="A1395" i="8"/>
  <c r="A1396" i="8"/>
  <c r="A1397" i="8"/>
  <c r="A1398" i="8"/>
  <c r="A1399" i="8"/>
  <c r="A1400" i="8"/>
  <c r="A1401" i="8"/>
  <c r="A1402" i="8"/>
  <c r="A1403" i="8"/>
  <c r="A1404" i="8"/>
  <c r="A1405" i="8"/>
  <c r="A1406" i="8"/>
  <c r="A1407" i="8"/>
  <c r="A1408" i="8"/>
  <c r="A1409" i="8"/>
  <c r="A1410" i="8"/>
  <c r="A1411" i="8"/>
  <c r="A1412" i="8"/>
  <c r="A1413" i="8"/>
  <c r="A1414" i="8"/>
  <c r="A1415" i="8"/>
  <c r="A1416" i="8"/>
  <c r="A1417" i="8"/>
  <c r="A1418" i="8"/>
  <c r="A1419" i="8"/>
  <c r="A1420" i="8"/>
  <c r="A1421" i="8"/>
  <c r="A1422" i="8"/>
  <c r="A1423" i="8"/>
  <c r="A1424" i="8"/>
  <c r="A1425" i="8"/>
  <c r="A1426" i="8"/>
  <c r="A1427" i="8"/>
  <c r="A1428" i="8"/>
  <c r="A1429" i="8"/>
  <c r="A1430" i="8"/>
  <c r="A1431" i="8"/>
  <c r="A1432" i="8"/>
  <c r="A1433" i="8"/>
  <c r="A1434" i="8"/>
  <c r="A1435" i="8"/>
  <c r="A1436" i="8"/>
  <c r="A1437" i="8"/>
  <c r="A1438" i="8"/>
  <c r="A1439" i="8"/>
  <c r="A1440" i="8"/>
  <c r="A1441" i="8"/>
  <c r="A1442" i="8"/>
  <c r="A1443" i="8"/>
  <c r="A1444" i="8"/>
  <c r="A1445" i="8"/>
  <c r="A1446" i="8"/>
  <c r="A1447" i="8"/>
  <c r="A1448" i="8"/>
  <c r="A1449" i="8"/>
  <c r="A1450" i="8"/>
  <c r="A1451" i="8"/>
  <c r="A1452" i="8"/>
  <c r="A1453" i="8"/>
  <c r="A1454" i="8"/>
  <c r="A1455" i="8"/>
  <c r="A1456" i="8"/>
  <c r="A1457" i="8"/>
  <c r="A1458" i="8"/>
  <c r="A1459" i="8"/>
  <c r="A1460" i="8"/>
  <c r="A1461" i="8"/>
  <c r="A1462" i="8"/>
  <c r="A1463" i="8"/>
  <c r="A1464" i="8"/>
  <c r="A1465" i="8"/>
  <c r="A1466" i="8"/>
  <c r="A1467" i="8"/>
  <c r="A1468" i="8"/>
  <c r="A1469" i="8"/>
  <c r="A1470" i="8"/>
  <c r="A1471" i="8"/>
  <c r="A1472" i="8"/>
  <c r="A1473" i="8"/>
  <c r="A1474" i="8"/>
  <c r="A1475" i="8"/>
  <c r="A1476" i="8"/>
  <c r="A1477" i="8"/>
  <c r="A1478" i="8"/>
  <c r="A1479" i="8"/>
  <c r="A1480" i="8"/>
  <c r="A1481" i="8"/>
  <c r="A1482" i="8"/>
  <c r="A1483" i="8"/>
  <c r="A1484" i="8"/>
  <c r="A1485" i="8"/>
  <c r="A1486" i="8"/>
  <c r="A1487" i="8"/>
  <c r="A1488" i="8"/>
  <c r="A1489" i="8"/>
  <c r="A1490" i="8"/>
  <c r="A1491" i="8"/>
  <c r="A1492" i="8"/>
  <c r="A1493" i="8"/>
  <c r="A1494" i="8"/>
  <c r="A1495" i="8"/>
  <c r="A1496" i="8"/>
  <c r="A1497" i="8"/>
  <c r="A1498" i="8"/>
  <c r="A1499" i="8"/>
  <c r="A1500" i="8"/>
  <c r="A1501" i="8"/>
  <c r="A1502" i="8"/>
  <c r="A1503" i="8"/>
  <c r="A1504" i="8"/>
  <c r="A1505" i="8"/>
  <c r="A1506" i="8"/>
  <c r="A1507" i="8"/>
  <c r="A1508" i="8"/>
  <c r="A1509" i="8"/>
  <c r="A1510" i="8"/>
  <c r="A1511" i="8"/>
  <c r="A1512" i="8"/>
  <c r="A1513" i="8"/>
  <c r="A1514" i="8"/>
  <c r="A1515" i="8"/>
  <c r="A1516" i="8"/>
  <c r="A1517" i="8"/>
  <c r="A1518" i="8"/>
  <c r="A1519" i="8"/>
  <c r="A1520" i="8"/>
  <c r="A1521" i="8"/>
  <c r="A1522" i="8"/>
  <c r="A1523" i="8"/>
  <c r="A1524" i="8"/>
  <c r="A1525" i="8"/>
  <c r="A1526" i="8"/>
  <c r="A1527" i="8"/>
  <c r="A1528" i="8"/>
  <c r="A1529" i="8"/>
  <c r="A1530" i="8"/>
  <c r="A1531" i="8"/>
  <c r="A1532" i="8"/>
  <c r="A1533" i="8"/>
  <c r="A1534" i="8"/>
  <c r="A1535" i="8"/>
  <c r="A1536" i="8"/>
  <c r="A1537" i="8"/>
  <c r="A1538" i="8"/>
  <c r="A1539" i="8"/>
  <c r="A1540" i="8"/>
  <c r="A1541" i="8"/>
  <c r="A1542" i="8"/>
  <c r="A1543" i="8"/>
  <c r="A1544" i="8"/>
  <c r="A1545" i="8"/>
  <c r="A1546" i="8"/>
  <c r="A1547" i="8"/>
  <c r="A1548" i="8"/>
  <c r="A1549" i="8"/>
  <c r="A1550" i="8"/>
  <c r="A1551" i="8"/>
  <c r="A1552" i="8"/>
  <c r="A1553" i="8"/>
  <c r="A1554" i="8"/>
  <c r="A1555" i="8"/>
  <c r="A1556" i="8"/>
  <c r="A1557" i="8"/>
  <c r="A1558" i="8"/>
  <c r="A1559" i="8"/>
  <c r="A1560" i="8"/>
  <c r="A1561" i="8"/>
  <c r="A1562" i="8"/>
  <c r="A1563" i="8"/>
  <c r="A1564" i="8"/>
  <c r="A1565" i="8"/>
  <c r="A1566" i="8"/>
  <c r="A1567" i="8"/>
  <c r="A1568" i="8"/>
  <c r="A1569" i="8"/>
  <c r="A1570" i="8"/>
  <c r="A1571" i="8"/>
  <c r="A1572" i="8"/>
  <c r="A1573" i="8"/>
  <c r="A1574" i="8"/>
  <c r="A1575" i="8"/>
  <c r="A1576" i="8"/>
  <c r="A1577" i="8"/>
  <c r="A1578" i="8"/>
  <c r="A1579" i="8"/>
  <c r="A1580" i="8"/>
  <c r="A1581" i="8"/>
  <c r="A1582" i="8"/>
  <c r="A1583" i="8"/>
  <c r="A1584" i="8"/>
  <c r="A1585" i="8"/>
  <c r="A1586" i="8"/>
  <c r="A1587" i="8"/>
  <c r="A1588" i="8"/>
  <c r="A1589" i="8"/>
  <c r="A1590" i="8"/>
  <c r="A1591" i="8"/>
  <c r="A1592" i="8"/>
  <c r="A1593" i="8"/>
  <c r="A1594" i="8"/>
  <c r="A1595" i="8"/>
  <c r="A1596" i="8"/>
  <c r="A1597" i="8"/>
  <c r="A1598" i="8"/>
  <c r="A1599" i="8"/>
  <c r="A1600" i="8"/>
  <c r="A1601" i="8"/>
  <c r="A1602" i="8"/>
  <c r="A1603" i="8"/>
  <c r="A1604" i="8"/>
  <c r="A1605" i="8"/>
  <c r="A1606" i="8"/>
  <c r="A1607" i="8"/>
  <c r="A1608" i="8"/>
  <c r="A1609" i="8"/>
  <c r="A1610" i="8"/>
  <c r="A1611" i="8"/>
  <c r="A1612" i="8"/>
  <c r="A1613" i="8"/>
  <c r="A1614" i="8"/>
  <c r="A1615" i="8"/>
  <c r="A1616" i="8"/>
  <c r="A1617" i="8"/>
  <c r="A1618" i="8"/>
  <c r="A1619" i="8"/>
  <c r="A1620" i="8"/>
  <c r="A1621" i="8"/>
  <c r="A1622" i="8"/>
  <c r="A1623" i="8"/>
  <c r="A1624" i="8"/>
  <c r="A1625" i="8"/>
  <c r="A1626" i="8"/>
  <c r="A1627" i="8"/>
  <c r="A1628" i="8"/>
  <c r="A1629" i="8"/>
  <c r="A1630" i="8"/>
  <c r="A1631" i="8"/>
  <c r="A1632" i="8"/>
  <c r="A1633" i="8"/>
  <c r="A1634" i="8"/>
  <c r="A1635" i="8"/>
  <c r="A1636" i="8"/>
  <c r="A1637" i="8"/>
  <c r="A1638" i="8"/>
  <c r="A1639" i="8"/>
  <c r="A1640" i="8"/>
  <c r="A1641" i="8"/>
  <c r="A1642" i="8"/>
  <c r="A1643" i="8"/>
  <c r="A1644" i="8"/>
  <c r="A1645" i="8"/>
  <c r="A1646" i="8"/>
  <c r="A1647" i="8"/>
  <c r="A1648" i="8"/>
  <c r="A1649" i="8"/>
  <c r="A1650" i="8"/>
  <c r="A1651" i="8"/>
  <c r="A1652" i="8"/>
  <c r="A1653" i="8"/>
  <c r="A1654" i="8"/>
  <c r="A1655" i="8"/>
  <c r="A1656" i="8"/>
  <c r="A1657" i="8"/>
  <c r="A1658" i="8"/>
  <c r="A1659" i="8"/>
  <c r="A1660" i="8"/>
  <c r="A1661" i="8"/>
  <c r="A1662" i="8"/>
  <c r="A1663" i="8"/>
  <c r="A1664" i="8"/>
  <c r="A1665" i="8"/>
  <c r="A1666" i="8"/>
  <c r="A1667" i="8"/>
  <c r="A1668" i="8"/>
  <c r="A1669" i="8"/>
  <c r="A1670" i="8"/>
  <c r="A1671" i="8"/>
  <c r="A1672" i="8"/>
  <c r="A1673" i="8"/>
  <c r="A1674" i="8"/>
  <c r="A1675" i="8"/>
  <c r="A1676" i="8"/>
  <c r="A1677" i="8"/>
  <c r="A1678" i="8"/>
  <c r="A1679" i="8"/>
  <c r="A1680" i="8"/>
  <c r="A1681" i="8"/>
  <c r="A1682" i="8"/>
  <c r="A1683" i="8"/>
  <c r="A1684" i="8"/>
  <c r="A1685" i="8"/>
  <c r="A1686" i="8"/>
  <c r="A1687" i="8"/>
  <c r="A1688" i="8"/>
  <c r="A1689" i="8"/>
  <c r="A1690" i="8"/>
  <c r="A1691" i="8"/>
  <c r="A1692" i="8"/>
  <c r="A1693" i="8"/>
  <c r="A1694" i="8"/>
  <c r="A1695" i="8"/>
  <c r="A1696" i="8"/>
  <c r="A1697" i="8"/>
  <c r="A1698" i="8"/>
  <c r="A1699" i="8"/>
  <c r="A1700" i="8"/>
  <c r="A1701" i="8"/>
  <c r="A1702" i="8"/>
  <c r="A1703" i="8"/>
  <c r="A1704" i="8"/>
  <c r="A1705" i="8"/>
  <c r="A1706" i="8"/>
  <c r="A1707" i="8"/>
  <c r="A1708" i="8"/>
  <c r="A1709" i="8"/>
  <c r="A1710" i="8"/>
  <c r="A1711" i="8"/>
  <c r="A1712" i="8"/>
  <c r="A1713" i="8"/>
  <c r="A1714" i="8"/>
  <c r="A1715" i="8"/>
  <c r="A1716" i="8"/>
  <c r="A1717" i="8"/>
  <c r="A1718" i="8"/>
  <c r="A1719" i="8"/>
  <c r="A1720" i="8"/>
  <c r="A1721" i="8"/>
  <c r="A1722" i="8"/>
  <c r="A1723" i="8"/>
  <c r="A1724" i="8"/>
  <c r="A1725" i="8"/>
  <c r="A1726" i="8"/>
  <c r="A1727" i="8"/>
  <c r="A1728" i="8"/>
  <c r="A1729" i="8"/>
  <c r="A1730" i="8"/>
  <c r="A1731" i="8"/>
  <c r="A1732" i="8"/>
  <c r="A1733" i="8"/>
  <c r="A1734" i="8"/>
  <c r="A1735" i="8"/>
  <c r="A1736" i="8"/>
  <c r="A1737" i="8"/>
  <c r="A1738" i="8"/>
  <c r="A1739" i="8"/>
  <c r="A1740" i="8"/>
  <c r="A1741" i="8"/>
  <c r="A1742" i="8"/>
  <c r="A1743" i="8"/>
  <c r="A1744" i="8"/>
  <c r="A1745" i="8"/>
  <c r="A1746" i="8"/>
  <c r="A1747" i="8"/>
  <c r="A1748" i="8"/>
  <c r="A1749" i="8"/>
  <c r="A1750" i="8"/>
  <c r="A1751" i="8"/>
  <c r="A1752" i="8"/>
  <c r="A1753" i="8"/>
  <c r="A1754" i="8"/>
  <c r="A1755" i="8"/>
  <c r="A1756" i="8"/>
  <c r="A1757" i="8"/>
  <c r="A1758" i="8"/>
  <c r="A1759" i="8"/>
  <c r="A1760" i="8"/>
  <c r="A1761" i="8"/>
  <c r="A1762" i="8"/>
  <c r="A1763" i="8"/>
  <c r="A1764" i="8"/>
  <c r="A1765" i="8"/>
  <c r="A1766" i="8"/>
  <c r="A1767" i="8"/>
  <c r="A1768" i="8"/>
  <c r="A1769" i="8"/>
  <c r="A1770" i="8"/>
  <c r="A1771" i="8"/>
  <c r="A1772" i="8"/>
  <c r="A1773" i="8"/>
  <c r="A1774" i="8"/>
  <c r="A1775" i="8"/>
  <c r="A1776" i="8"/>
  <c r="A1777" i="8"/>
  <c r="A1778" i="8"/>
  <c r="A1779" i="8"/>
  <c r="A1780" i="8"/>
  <c r="A1781" i="8"/>
  <c r="A1782" i="8"/>
  <c r="A1783" i="8"/>
  <c r="A1784" i="8"/>
  <c r="A1785" i="8"/>
  <c r="A1786" i="8"/>
  <c r="A1787" i="8"/>
  <c r="A1788" i="8"/>
  <c r="A1789" i="8"/>
  <c r="A1790" i="8"/>
  <c r="A1791" i="8"/>
  <c r="A1792" i="8"/>
  <c r="A1793" i="8"/>
  <c r="A1794" i="8"/>
  <c r="A1795" i="8"/>
  <c r="A1796" i="8"/>
  <c r="A1797" i="8"/>
  <c r="A1798" i="8"/>
  <c r="A1799" i="8"/>
  <c r="A1800" i="8"/>
  <c r="A1801" i="8"/>
  <c r="A1802" i="8"/>
  <c r="A1803" i="8"/>
  <c r="A1804" i="8"/>
  <c r="A1805" i="8"/>
  <c r="A1806" i="8"/>
  <c r="A1807" i="8"/>
  <c r="A1808" i="8"/>
  <c r="A1809" i="8"/>
  <c r="A1810" i="8"/>
  <c r="A1811" i="8"/>
  <c r="A1812" i="8"/>
  <c r="A1813" i="8"/>
  <c r="A1814" i="8"/>
  <c r="A1815" i="8"/>
  <c r="A1816" i="8"/>
  <c r="A1817" i="8"/>
  <c r="A1818" i="8"/>
  <c r="A1819" i="8"/>
  <c r="A1820" i="8"/>
  <c r="A1821" i="8"/>
  <c r="A1822" i="8"/>
  <c r="A1823" i="8"/>
  <c r="A1824" i="8"/>
  <c r="A1825" i="8"/>
  <c r="A1826" i="8"/>
  <c r="A1827" i="8"/>
  <c r="A1828" i="8"/>
  <c r="A1829" i="8"/>
  <c r="A1830" i="8"/>
  <c r="A1831" i="8"/>
  <c r="A1832" i="8"/>
  <c r="A1833" i="8"/>
  <c r="A1834" i="8"/>
  <c r="A1835" i="8"/>
  <c r="A1836" i="8"/>
  <c r="A1837" i="8"/>
  <c r="A1838" i="8"/>
  <c r="A1839" i="8"/>
  <c r="A1840" i="8"/>
  <c r="A1841" i="8"/>
  <c r="A1842" i="8"/>
  <c r="A1843" i="8"/>
  <c r="A1844" i="8"/>
  <c r="A1845" i="8"/>
  <c r="A1846" i="8"/>
  <c r="A1847" i="8"/>
  <c r="A1848" i="8"/>
  <c r="A1849" i="8"/>
  <c r="A1850" i="8"/>
  <c r="A1851" i="8"/>
  <c r="A1852" i="8"/>
  <c r="A1853" i="8"/>
  <c r="A1854" i="8"/>
  <c r="A1855" i="8"/>
  <c r="A1856" i="8"/>
  <c r="A1857" i="8"/>
  <c r="A1858" i="8"/>
  <c r="A1859" i="8"/>
  <c r="A1860" i="8"/>
  <c r="A1861" i="8"/>
  <c r="A1862" i="8"/>
  <c r="A1863" i="8"/>
  <c r="A1864" i="8"/>
  <c r="A1865" i="8"/>
  <c r="A1866" i="8"/>
  <c r="A1867" i="8"/>
  <c r="A1868" i="8"/>
  <c r="A1869" i="8"/>
  <c r="A1870" i="8"/>
  <c r="A1871" i="8"/>
  <c r="A1872" i="8"/>
  <c r="A1873" i="8"/>
  <c r="A1874" i="8"/>
  <c r="A1875" i="8"/>
  <c r="A1876" i="8"/>
  <c r="A1877" i="8"/>
  <c r="A1878" i="8"/>
  <c r="A1879" i="8"/>
  <c r="A1880" i="8"/>
  <c r="A1881" i="8"/>
  <c r="A1882" i="8"/>
  <c r="A1883" i="8"/>
  <c r="A1884" i="8"/>
  <c r="A1885" i="8"/>
  <c r="A1886" i="8"/>
  <c r="A1887" i="8"/>
  <c r="A1888" i="8"/>
  <c r="A1889" i="8"/>
  <c r="A1890" i="8"/>
  <c r="A1891" i="8"/>
  <c r="A1892" i="8"/>
  <c r="A1893" i="8"/>
  <c r="A1894" i="8"/>
  <c r="A1895" i="8"/>
  <c r="A1896" i="8"/>
  <c r="A1897" i="8"/>
  <c r="A1898" i="8"/>
  <c r="A1899" i="8"/>
  <c r="A1900" i="8"/>
  <c r="A1901" i="8"/>
  <c r="A1902" i="8"/>
  <c r="A1903" i="8"/>
  <c r="A1904" i="8"/>
  <c r="A1905" i="8"/>
  <c r="A1906" i="8"/>
  <c r="A1907" i="8"/>
  <c r="A1908" i="8"/>
  <c r="A1909" i="8"/>
  <c r="A1910" i="8"/>
  <c r="A1911" i="8"/>
  <c r="A1912" i="8"/>
  <c r="A1913" i="8"/>
  <c r="A1914" i="8"/>
  <c r="A1915" i="8"/>
  <c r="A1916" i="8"/>
  <c r="A1917" i="8"/>
  <c r="A1918" i="8"/>
  <c r="A1919" i="8"/>
  <c r="A1920" i="8"/>
  <c r="A1921" i="8"/>
  <c r="A1922" i="8"/>
  <c r="A1923" i="8"/>
  <c r="A1924" i="8"/>
  <c r="A1925" i="8"/>
  <c r="A1926" i="8"/>
  <c r="A1927" i="8"/>
  <c r="A1928" i="8"/>
  <c r="A1929" i="8"/>
  <c r="A1930" i="8"/>
  <c r="A1931" i="8"/>
  <c r="A1932" i="8"/>
  <c r="A1933" i="8"/>
  <c r="A1934" i="8"/>
  <c r="A1935" i="8"/>
  <c r="A1936" i="8"/>
  <c r="A1937" i="8"/>
  <c r="A1938" i="8"/>
  <c r="A1939" i="8"/>
  <c r="A1940" i="8"/>
  <c r="A1941" i="8"/>
  <c r="A1942" i="8"/>
  <c r="A1943" i="8"/>
  <c r="A1944" i="8"/>
  <c r="A1945" i="8"/>
  <c r="A1946" i="8"/>
  <c r="A1947" i="8"/>
  <c r="A1948" i="8"/>
  <c r="A1949" i="8"/>
  <c r="A1950" i="8"/>
  <c r="A1951" i="8"/>
  <c r="A1952" i="8"/>
  <c r="A1953" i="8"/>
  <c r="A1954" i="8"/>
  <c r="A1955" i="8"/>
  <c r="A1956" i="8"/>
  <c r="A1957" i="8"/>
  <c r="A1958" i="8"/>
  <c r="A1959" i="8"/>
  <c r="A1960" i="8"/>
  <c r="A1961" i="8"/>
  <c r="A1962" i="8"/>
  <c r="A1963" i="8"/>
  <c r="A1964" i="8"/>
  <c r="A1965" i="8"/>
  <c r="A1966" i="8"/>
  <c r="A1967" i="8"/>
  <c r="A1968" i="8"/>
  <c r="A1969" i="8"/>
  <c r="A1970" i="8"/>
  <c r="A1971" i="8"/>
  <c r="A1972" i="8"/>
  <c r="A1973" i="8"/>
  <c r="A1974" i="8"/>
  <c r="A1975" i="8"/>
  <c r="A1976" i="8"/>
  <c r="A1977" i="8"/>
  <c r="A1978" i="8"/>
  <c r="A1979" i="8"/>
  <c r="A1980" i="8"/>
  <c r="A1981" i="8"/>
  <c r="A1982" i="8"/>
  <c r="A1983" i="8"/>
  <c r="A1984" i="8"/>
  <c r="A1985" i="8"/>
  <c r="A1986" i="8"/>
  <c r="A1987" i="8"/>
  <c r="A1988" i="8"/>
  <c r="A1989" i="8"/>
  <c r="A1990" i="8"/>
  <c r="A1991" i="8"/>
  <c r="A1992" i="8"/>
  <c r="A1993" i="8"/>
  <c r="A1994" i="8"/>
  <c r="A1995" i="8"/>
  <c r="A1996" i="8"/>
  <c r="A1997" i="8"/>
  <c r="A1998" i="8"/>
  <c r="A1999" i="8"/>
  <c r="A2000" i="8"/>
  <c r="A2001" i="8"/>
  <c r="A2002" i="8"/>
  <c r="A2003" i="8"/>
  <c r="A2004" i="8"/>
  <c r="A2005" i="8"/>
  <c r="A2006" i="8"/>
  <c r="A2007" i="8"/>
  <c r="A2008" i="8"/>
  <c r="A2009" i="8"/>
  <c r="A2010" i="8"/>
  <c r="A2011" i="8"/>
  <c r="A2012" i="8"/>
  <c r="A2013" i="8"/>
  <c r="A2014" i="8"/>
  <c r="A2015" i="8"/>
  <c r="A2016" i="8"/>
  <c r="A2017" i="8"/>
  <c r="A2018" i="8"/>
  <c r="A2019" i="8"/>
  <c r="A2020" i="8"/>
  <c r="A2021" i="8"/>
  <c r="A2022" i="8"/>
  <c r="A2023" i="8"/>
  <c r="A2024" i="8"/>
  <c r="A2025" i="8"/>
  <c r="A2026" i="8"/>
  <c r="A2027" i="8"/>
  <c r="A2028" i="8"/>
  <c r="A2029" i="8"/>
  <c r="A2030" i="8"/>
  <c r="A2031" i="8"/>
  <c r="A2032" i="8"/>
  <c r="A2033" i="8"/>
  <c r="A2034" i="8"/>
  <c r="A2035" i="8"/>
  <c r="A2036" i="8"/>
  <c r="A2037" i="8"/>
  <c r="A2038" i="8"/>
  <c r="A2039" i="8"/>
  <c r="A2040" i="8"/>
  <c r="A2041" i="8"/>
  <c r="A2042" i="8"/>
  <c r="A2043" i="8"/>
  <c r="A2044" i="8"/>
  <c r="A2045" i="8"/>
  <c r="A2046" i="8"/>
  <c r="A2047" i="8"/>
  <c r="A2048" i="8"/>
  <c r="A2049" i="8"/>
  <c r="A2050" i="8"/>
  <c r="A2051" i="8"/>
  <c r="A2052" i="8"/>
  <c r="A2053" i="8"/>
  <c r="A2054" i="8"/>
  <c r="A2055" i="8"/>
  <c r="A2056" i="8"/>
  <c r="A2057" i="8"/>
  <c r="A2058" i="8"/>
  <c r="A2059" i="8"/>
  <c r="A2060" i="8"/>
  <c r="A2061" i="8"/>
  <c r="A2062" i="8"/>
  <c r="A2063" i="8"/>
  <c r="A2064" i="8"/>
  <c r="A2065" i="8"/>
  <c r="A2066" i="8"/>
  <c r="A2067" i="8"/>
  <c r="A2068" i="8"/>
  <c r="A2069" i="8"/>
  <c r="A2070" i="8"/>
  <c r="A2071" i="8"/>
  <c r="A2072" i="8"/>
  <c r="A2073" i="8"/>
  <c r="A2074" i="8"/>
  <c r="A2075" i="8"/>
  <c r="A2076" i="8"/>
  <c r="A2077" i="8"/>
  <c r="A2078" i="8"/>
  <c r="A2079" i="8"/>
  <c r="A2080" i="8"/>
  <c r="A2081" i="8"/>
  <c r="A2082" i="8"/>
  <c r="A2083" i="8"/>
  <c r="A2084" i="8"/>
  <c r="A2085" i="8"/>
  <c r="A2086" i="8"/>
  <c r="A2087" i="8"/>
  <c r="A2088" i="8"/>
  <c r="A2089" i="8"/>
  <c r="A2090" i="8"/>
  <c r="A2091" i="8"/>
  <c r="A2092" i="8"/>
  <c r="A2093" i="8"/>
  <c r="A2094" i="8"/>
  <c r="A2095" i="8"/>
  <c r="A2096" i="8"/>
  <c r="A2097" i="8"/>
  <c r="A2098" i="8"/>
  <c r="A2099" i="8"/>
  <c r="A2100" i="8"/>
  <c r="A2101" i="8"/>
  <c r="A2102" i="8"/>
  <c r="A2103" i="8"/>
  <c r="A2104" i="8"/>
  <c r="A2105" i="8"/>
  <c r="A2106" i="8"/>
  <c r="A2107" i="8"/>
  <c r="A2108" i="8"/>
  <c r="A2109" i="8"/>
  <c r="A2110" i="8"/>
  <c r="A2111" i="8"/>
  <c r="A2112" i="8"/>
  <c r="A2113" i="8"/>
  <c r="A2114" i="8"/>
  <c r="A2115" i="8"/>
  <c r="A2116" i="8"/>
  <c r="A2117" i="8"/>
  <c r="A2118" i="8"/>
  <c r="A2119" i="8"/>
  <c r="A2120" i="8"/>
  <c r="A2121" i="8"/>
  <c r="A2122" i="8"/>
  <c r="A2123" i="8"/>
  <c r="A2124" i="8"/>
  <c r="A2125" i="8"/>
  <c r="A2126" i="8"/>
  <c r="A2127" i="8"/>
  <c r="A2128" i="8"/>
  <c r="A2129" i="8"/>
  <c r="A2130" i="8"/>
  <c r="A2131" i="8"/>
  <c r="A2132" i="8"/>
  <c r="A2133" i="8"/>
  <c r="A2134" i="8"/>
  <c r="A2135" i="8"/>
  <c r="A2136" i="8"/>
  <c r="A2137" i="8"/>
  <c r="A2138" i="8"/>
  <c r="A2139" i="8"/>
  <c r="A2140" i="8"/>
  <c r="A2141" i="8"/>
  <c r="A2142" i="8"/>
  <c r="A2143" i="8"/>
  <c r="A2144" i="8"/>
  <c r="A2145" i="8"/>
  <c r="A2146" i="8"/>
  <c r="A2147" i="8"/>
  <c r="A2148" i="8"/>
  <c r="A2149" i="8"/>
  <c r="A2150" i="8"/>
  <c r="A2151" i="8"/>
  <c r="A2152" i="8"/>
  <c r="A2153" i="8"/>
  <c r="A2154" i="8"/>
  <c r="A2155" i="8"/>
  <c r="A2156" i="8"/>
  <c r="A2157" i="8"/>
  <c r="A2158" i="8"/>
  <c r="A2159" i="8"/>
  <c r="A2160" i="8"/>
  <c r="A2161" i="8"/>
  <c r="A2162" i="8"/>
  <c r="A2163" i="8"/>
  <c r="A2164" i="8"/>
  <c r="A2165" i="8"/>
  <c r="A2166" i="8"/>
  <c r="A2167" i="8"/>
  <c r="A2168" i="8"/>
  <c r="A2169" i="8"/>
  <c r="A2170" i="8"/>
  <c r="A2171" i="8"/>
  <c r="A2172" i="8"/>
  <c r="A2173" i="8"/>
  <c r="A2174" i="8"/>
  <c r="A2175" i="8"/>
  <c r="A2176" i="8"/>
  <c r="A2177" i="8"/>
  <c r="A2178" i="8"/>
  <c r="A2179" i="8"/>
  <c r="A2180" i="8"/>
  <c r="A2181" i="8"/>
  <c r="A2182" i="8"/>
  <c r="A2183" i="8"/>
  <c r="A2184" i="8"/>
  <c r="A2185" i="8"/>
  <c r="A2186" i="8"/>
  <c r="A2187" i="8"/>
  <c r="A2188" i="8"/>
  <c r="A2189" i="8"/>
  <c r="A2190" i="8"/>
  <c r="A2191" i="8"/>
  <c r="A2192" i="8"/>
  <c r="A2193" i="8"/>
  <c r="A2194" i="8"/>
  <c r="A2195" i="8"/>
  <c r="A2196" i="8"/>
  <c r="A2197" i="8"/>
  <c r="A2198" i="8"/>
  <c r="A2199" i="8"/>
  <c r="A2200" i="8"/>
  <c r="A2201" i="8"/>
  <c r="A2202" i="8"/>
  <c r="A2203" i="8"/>
  <c r="A2204" i="8"/>
  <c r="A2205" i="8"/>
  <c r="A2206" i="8"/>
  <c r="A2207" i="8"/>
  <c r="A2208" i="8"/>
  <c r="A2209" i="8"/>
  <c r="A2210" i="8"/>
  <c r="A2211" i="8"/>
  <c r="A2212" i="8"/>
  <c r="A2213" i="8"/>
  <c r="A2214" i="8"/>
  <c r="A2215" i="8"/>
  <c r="A2216" i="8"/>
  <c r="A2217" i="8"/>
  <c r="A2218" i="8"/>
  <c r="A2219" i="8"/>
  <c r="A2220" i="8"/>
  <c r="A2221" i="8"/>
  <c r="A2222" i="8"/>
  <c r="A2223" i="8"/>
  <c r="A2224" i="8"/>
  <c r="A2225" i="8"/>
  <c r="A2226" i="8"/>
  <c r="A2227" i="8"/>
  <c r="A2228" i="8"/>
  <c r="A2229" i="8"/>
  <c r="A2230" i="8"/>
  <c r="A2231" i="8"/>
  <c r="A2232" i="8"/>
  <c r="A2233" i="8"/>
  <c r="A2234" i="8"/>
  <c r="A2235" i="8"/>
  <c r="A2236" i="8"/>
  <c r="A2237" i="8"/>
  <c r="A2238" i="8"/>
  <c r="A2239" i="8"/>
  <c r="A2240" i="8"/>
  <c r="A2241" i="8"/>
  <c r="A2242" i="8"/>
  <c r="A2243" i="8"/>
  <c r="A2244" i="8"/>
  <c r="A2245" i="8"/>
  <c r="A2246" i="8"/>
  <c r="A2247" i="8"/>
  <c r="A2248" i="8"/>
  <c r="A2249" i="8"/>
  <c r="A2250" i="8"/>
  <c r="A2251" i="8"/>
  <c r="A2252" i="8"/>
  <c r="A2253" i="8"/>
  <c r="A2254" i="8"/>
  <c r="A2255" i="8"/>
  <c r="A2256" i="8"/>
  <c r="A2257" i="8"/>
  <c r="A2258" i="8"/>
  <c r="A2259" i="8"/>
  <c r="A2260" i="8"/>
  <c r="A2261" i="8"/>
  <c r="A2262" i="8"/>
  <c r="A2263" i="8"/>
  <c r="A2264" i="8"/>
  <c r="A2265" i="8"/>
  <c r="A2266" i="8"/>
  <c r="A2267" i="8"/>
  <c r="A2268" i="8"/>
  <c r="A2269" i="8"/>
  <c r="A2270" i="8"/>
  <c r="A2271" i="8"/>
  <c r="A2272" i="8"/>
  <c r="A2273" i="8"/>
  <c r="A2274" i="8"/>
  <c r="A2275" i="8"/>
  <c r="A2276" i="8"/>
  <c r="A2277" i="8"/>
  <c r="A2278" i="8"/>
  <c r="A2279" i="8"/>
  <c r="A2280" i="8"/>
  <c r="A2281" i="8"/>
  <c r="A2282" i="8"/>
  <c r="A2283" i="8"/>
  <c r="A2284" i="8"/>
  <c r="A2285" i="8"/>
  <c r="A2286" i="8"/>
  <c r="A2287" i="8"/>
  <c r="A2288" i="8"/>
  <c r="A2289" i="8"/>
  <c r="A2290" i="8"/>
  <c r="A2291" i="8"/>
  <c r="A2292" i="8"/>
  <c r="A2293" i="8"/>
  <c r="A2294" i="8"/>
  <c r="A2295" i="8"/>
  <c r="A2296" i="8"/>
  <c r="A2297" i="8"/>
  <c r="A2298" i="8"/>
  <c r="A2299" i="8"/>
  <c r="A2300" i="8"/>
  <c r="A2301" i="8"/>
  <c r="A2302" i="8"/>
  <c r="A2303" i="8"/>
  <c r="A2304" i="8"/>
  <c r="A2305" i="8"/>
  <c r="A2306" i="8"/>
  <c r="A2307" i="8"/>
  <c r="A2308" i="8"/>
  <c r="A2309" i="8"/>
  <c r="A2310" i="8"/>
  <c r="A2311" i="8"/>
  <c r="A2312" i="8"/>
  <c r="A2313" i="8"/>
  <c r="A2314" i="8"/>
  <c r="A2315" i="8"/>
  <c r="A2316" i="8"/>
  <c r="A2317" i="8"/>
  <c r="A2318" i="8"/>
  <c r="A2319" i="8"/>
  <c r="A2320" i="8"/>
  <c r="A2321" i="8"/>
  <c r="A2322" i="8"/>
  <c r="A2323" i="8"/>
  <c r="A2324" i="8"/>
  <c r="A2325" i="8"/>
  <c r="A2326" i="8"/>
  <c r="A2327" i="8"/>
  <c r="A2328" i="8"/>
  <c r="A2329" i="8"/>
  <c r="A2330" i="8"/>
  <c r="A2331" i="8"/>
  <c r="A2332" i="8"/>
  <c r="A2333" i="8"/>
  <c r="A2334" i="8"/>
  <c r="A2335" i="8"/>
  <c r="A2336" i="8"/>
  <c r="A2337" i="8"/>
  <c r="A2338" i="8"/>
  <c r="A2339" i="8"/>
  <c r="A2340" i="8"/>
  <c r="A2341" i="8"/>
  <c r="A2342" i="8"/>
  <c r="A2343" i="8"/>
  <c r="A2344" i="8"/>
  <c r="A2345" i="8"/>
  <c r="A2346" i="8"/>
  <c r="A2347" i="8"/>
  <c r="A2348" i="8"/>
  <c r="A2349" i="8"/>
  <c r="A2350" i="8"/>
  <c r="A2351" i="8"/>
  <c r="A2352" i="8"/>
  <c r="A2353" i="8"/>
  <c r="A2354" i="8"/>
  <c r="A2355" i="8"/>
  <c r="A2356" i="8"/>
  <c r="A2357" i="8"/>
  <c r="A2358" i="8"/>
  <c r="A2359" i="8"/>
  <c r="A2360" i="8"/>
  <c r="A2361" i="8"/>
  <c r="A2362" i="8"/>
  <c r="A2363" i="8"/>
  <c r="A2364" i="8"/>
  <c r="A2365" i="8"/>
  <c r="A2366" i="8"/>
  <c r="A2367" i="8"/>
  <c r="A2368" i="8"/>
  <c r="A2369" i="8"/>
  <c r="A2370" i="8"/>
  <c r="A2371" i="8"/>
  <c r="A2372" i="8"/>
  <c r="A2373" i="8"/>
  <c r="A2374" i="8"/>
  <c r="A2375" i="8"/>
  <c r="A2376" i="8"/>
  <c r="A2377" i="8"/>
  <c r="A2378" i="8"/>
  <c r="A2379" i="8"/>
  <c r="A2380" i="8"/>
  <c r="A2381" i="8"/>
  <c r="A2382" i="8"/>
  <c r="A2383" i="8"/>
  <c r="A2384" i="8"/>
  <c r="A2385" i="8"/>
  <c r="A2386" i="8"/>
  <c r="A2387" i="8"/>
  <c r="A2388" i="8"/>
  <c r="A2389" i="8"/>
  <c r="A2390" i="8"/>
  <c r="A2391" i="8"/>
  <c r="A2392" i="8"/>
  <c r="A2393" i="8"/>
  <c r="A2394" i="8"/>
  <c r="A2395" i="8"/>
  <c r="A2396" i="8"/>
  <c r="A2397" i="8"/>
  <c r="A2398" i="8"/>
  <c r="A2399" i="8"/>
  <c r="A2400" i="8"/>
  <c r="A2401" i="8"/>
  <c r="A2402" i="8"/>
  <c r="A2403" i="8"/>
  <c r="A2404" i="8"/>
  <c r="A2405" i="8"/>
  <c r="A2406" i="8"/>
  <c r="A2407" i="8"/>
  <c r="A2408" i="8"/>
  <c r="A2409" i="8"/>
  <c r="A2410" i="8"/>
  <c r="A2411" i="8"/>
  <c r="A2412" i="8"/>
  <c r="A2413" i="8"/>
  <c r="A2414" i="8"/>
  <c r="A2415" i="8"/>
  <c r="A2416" i="8"/>
  <c r="A2417" i="8"/>
  <c r="A2418" i="8"/>
  <c r="A2419" i="8"/>
  <c r="A2420" i="8"/>
  <c r="A2421" i="8"/>
  <c r="A2422" i="8"/>
  <c r="A2423" i="8"/>
  <c r="A2424" i="8"/>
  <c r="A2425" i="8"/>
  <c r="A2426" i="8"/>
  <c r="A2427" i="8"/>
  <c r="A2428" i="8"/>
  <c r="A2429" i="8"/>
  <c r="A2430" i="8"/>
  <c r="A2431" i="8"/>
  <c r="A2432" i="8"/>
  <c r="A2433" i="8"/>
  <c r="A2434" i="8"/>
  <c r="A2435" i="8"/>
  <c r="A2436" i="8"/>
  <c r="A2437" i="8"/>
  <c r="A2438" i="8"/>
  <c r="A2439" i="8"/>
  <c r="A2440" i="8"/>
  <c r="A2441" i="8"/>
  <c r="A2442" i="8"/>
  <c r="A2443" i="8"/>
  <c r="A2444" i="8"/>
  <c r="A2445" i="8"/>
  <c r="A2446" i="8"/>
  <c r="A2447" i="8"/>
  <c r="A2448" i="8"/>
  <c r="A2449" i="8"/>
  <c r="A2450" i="8"/>
  <c r="A2451" i="8"/>
  <c r="A2452" i="8"/>
  <c r="A2453" i="8"/>
  <c r="A2454" i="8"/>
  <c r="A2455" i="8"/>
  <c r="A2456" i="8"/>
  <c r="A2457" i="8"/>
  <c r="A2458" i="8"/>
  <c r="A2459" i="8"/>
  <c r="A2460" i="8"/>
  <c r="A2461" i="8"/>
  <c r="A2462" i="8"/>
  <c r="A2463" i="8"/>
  <c r="A2464" i="8"/>
  <c r="A2465" i="8"/>
  <c r="A2466" i="8"/>
  <c r="A2467" i="8"/>
  <c r="A2468" i="8"/>
  <c r="A2469" i="8"/>
  <c r="A2470" i="8"/>
  <c r="A2471" i="8"/>
  <c r="A2472" i="8"/>
  <c r="A2473" i="8"/>
  <c r="A2474" i="8"/>
  <c r="A2475" i="8"/>
  <c r="A2476" i="8"/>
  <c r="A2477" i="8"/>
  <c r="A2478" i="8"/>
  <c r="A2479" i="8"/>
  <c r="A2480" i="8"/>
  <c r="A2481" i="8"/>
  <c r="A2482" i="8"/>
  <c r="A2483" i="8"/>
  <c r="A2484" i="8"/>
  <c r="A2485" i="8"/>
  <c r="A2486" i="8"/>
  <c r="A2487" i="8"/>
  <c r="A2488" i="8"/>
  <c r="A2489" i="8"/>
  <c r="A2490" i="8"/>
  <c r="A2491" i="8"/>
  <c r="A2492" i="8"/>
  <c r="A2493" i="8"/>
  <c r="A2494" i="8"/>
  <c r="A2495" i="8"/>
  <c r="A2496" i="8"/>
  <c r="A2497" i="8"/>
  <c r="A2498" i="8"/>
  <c r="A2499" i="8"/>
  <c r="A2500" i="8"/>
  <c r="A2501" i="8"/>
  <c r="A2502" i="8"/>
  <c r="A2503" i="8"/>
  <c r="A2504" i="8"/>
  <c r="A2505" i="8"/>
  <c r="A2506" i="8"/>
  <c r="A2507" i="8"/>
  <c r="A2508" i="8"/>
  <c r="A2509" i="8"/>
  <c r="A2510" i="8"/>
  <c r="A2511" i="8"/>
  <c r="A2512" i="8"/>
  <c r="A2513" i="8"/>
  <c r="A2514" i="8"/>
  <c r="A2515" i="8"/>
  <c r="A2516" i="8"/>
  <c r="A2517" i="8"/>
  <c r="A2518" i="8"/>
  <c r="A2519" i="8"/>
  <c r="A2520" i="8"/>
  <c r="A2521" i="8"/>
  <c r="A2522" i="8"/>
  <c r="A2523" i="8"/>
  <c r="A2524" i="8"/>
  <c r="A2525" i="8"/>
  <c r="A2526" i="8"/>
  <c r="A2527" i="8"/>
  <c r="A2528" i="8"/>
  <c r="A2529" i="8"/>
  <c r="A2530" i="8"/>
  <c r="A2531" i="8"/>
  <c r="A2532" i="8"/>
  <c r="A2533" i="8"/>
  <c r="A2534" i="8"/>
  <c r="A2535" i="8"/>
  <c r="A2536" i="8"/>
  <c r="A2537" i="8"/>
  <c r="A2538" i="8"/>
  <c r="A2539" i="8"/>
  <c r="A2540" i="8"/>
  <c r="A2541" i="8"/>
  <c r="A2542" i="8"/>
  <c r="A2543" i="8"/>
  <c r="A2544" i="8"/>
  <c r="A2545" i="8"/>
  <c r="A2546" i="8"/>
  <c r="A2547" i="8"/>
  <c r="A2548" i="8"/>
  <c r="A2549" i="8"/>
  <c r="A2550" i="8"/>
  <c r="A2551" i="8"/>
  <c r="A2552" i="8"/>
  <c r="A2553" i="8"/>
  <c r="A2554" i="8"/>
  <c r="A2555" i="8"/>
  <c r="A2556" i="8"/>
  <c r="A2557" i="8"/>
  <c r="A2558" i="8"/>
  <c r="A2559" i="8"/>
  <c r="A2560" i="8"/>
  <c r="A2561" i="8"/>
  <c r="A2562" i="8"/>
  <c r="A2563" i="8"/>
  <c r="A2564" i="8"/>
  <c r="A2565" i="8"/>
  <c r="A2566" i="8"/>
  <c r="A2567" i="8"/>
  <c r="A2568" i="8"/>
  <c r="A2569" i="8"/>
  <c r="A2570" i="8"/>
  <c r="A2571" i="8"/>
  <c r="A2572" i="8"/>
  <c r="A2573" i="8"/>
  <c r="A2574" i="8"/>
  <c r="A2575" i="8"/>
  <c r="A2576" i="8"/>
  <c r="A2577" i="8"/>
  <c r="A2578" i="8"/>
  <c r="A2579" i="8"/>
  <c r="A2580" i="8"/>
  <c r="A2581" i="8"/>
  <c r="A2582" i="8"/>
  <c r="A2583" i="8"/>
  <c r="A2584" i="8"/>
  <c r="A2585" i="8"/>
  <c r="A2586" i="8"/>
  <c r="A2587" i="8"/>
  <c r="A2588" i="8"/>
  <c r="A2589" i="8"/>
  <c r="A2590" i="8"/>
  <c r="A2591" i="8"/>
  <c r="A2592" i="8"/>
  <c r="A2593" i="8"/>
  <c r="A2594" i="8"/>
  <c r="A2595" i="8"/>
  <c r="A2596" i="8"/>
  <c r="A2597" i="8"/>
  <c r="A2598" i="8"/>
  <c r="A2599" i="8"/>
  <c r="A2600" i="8"/>
  <c r="A2601" i="8"/>
  <c r="A2602" i="8"/>
  <c r="A2603" i="8"/>
  <c r="A2604" i="8"/>
  <c r="A2605" i="8"/>
  <c r="A2606" i="8"/>
  <c r="A2607" i="8"/>
  <c r="A2608" i="8"/>
  <c r="A2609" i="8"/>
  <c r="A2610" i="8"/>
  <c r="A2611" i="8"/>
  <c r="A2612" i="8"/>
  <c r="A2613" i="8"/>
  <c r="A2614" i="8"/>
  <c r="A2615" i="8"/>
  <c r="A2616" i="8"/>
  <c r="A2617" i="8"/>
  <c r="A2618" i="8"/>
  <c r="A2619" i="8"/>
  <c r="A2620" i="8"/>
  <c r="A2621" i="8"/>
  <c r="A2622" i="8"/>
  <c r="A2623" i="8"/>
  <c r="A2624" i="8"/>
  <c r="A2625" i="8"/>
  <c r="A2626" i="8"/>
  <c r="A2627" i="8"/>
  <c r="A2628" i="8"/>
  <c r="A2629" i="8"/>
  <c r="A2630" i="8"/>
  <c r="A2631" i="8"/>
  <c r="A2632" i="8"/>
  <c r="A2633" i="8"/>
  <c r="A2634" i="8"/>
  <c r="A2635" i="8"/>
  <c r="A2636" i="8"/>
  <c r="A2637" i="8"/>
  <c r="A2638" i="8"/>
  <c r="A2639" i="8"/>
  <c r="A2640" i="8"/>
  <c r="A2641" i="8"/>
  <c r="A2642" i="8"/>
  <c r="A2643" i="8"/>
  <c r="A2644" i="8"/>
  <c r="A2645" i="8"/>
  <c r="A2646" i="8"/>
  <c r="A2647" i="8"/>
  <c r="A2648" i="8"/>
  <c r="A2649" i="8"/>
  <c r="A2650" i="8"/>
  <c r="A2651" i="8"/>
  <c r="A2652" i="8"/>
  <c r="A2653" i="8"/>
  <c r="A2654" i="8"/>
  <c r="A2655" i="8"/>
  <c r="A2656" i="8"/>
  <c r="A2657" i="8"/>
  <c r="A2658" i="8"/>
  <c r="A2659" i="8"/>
  <c r="A2660" i="8"/>
  <c r="A2661" i="8"/>
  <c r="A2662" i="8"/>
  <c r="A2663" i="8"/>
  <c r="A2664" i="8"/>
  <c r="A2665" i="8"/>
  <c r="A2666" i="8"/>
  <c r="A2667" i="8"/>
  <c r="A2668" i="8"/>
  <c r="A2669" i="8"/>
  <c r="A2670" i="8"/>
  <c r="A2671" i="8"/>
  <c r="A2672" i="8"/>
  <c r="A2673" i="8"/>
  <c r="A2674" i="8"/>
  <c r="A2675" i="8"/>
  <c r="A2676" i="8"/>
  <c r="A2677" i="8"/>
  <c r="A2678" i="8"/>
  <c r="A2679" i="8"/>
  <c r="A2680" i="8"/>
  <c r="A2681" i="8"/>
  <c r="A2682" i="8"/>
  <c r="A2683" i="8"/>
  <c r="A2684" i="8"/>
  <c r="A2685" i="8"/>
  <c r="A2686" i="8"/>
  <c r="A2687" i="8"/>
  <c r="A2688" i="8"/>
  <c r="A2689" i="8"/>
  <c r="A2690" i="8"/>
  <c r="A2691" i="8"/>
  <c r="A2692" i="8"/>
  <c r="A2693" i="8"/>
  <c r="A2694" i="8"/>
  <c r="A2695" i="8"/>
  <c r="A2696" i="8"/>
  <c r="A2697" i="8"/>
  <c r="A2698" i="8"/>
  <c r="A2699" i="8"/>
  <c r="A2700" i="8"/>
  <c r="A2701" i="8"/>
  <c r="A2702" i="8"/>
  <c r="A2703" i="8"/>
  <c r="A2704" i="8"/>
  <c r="A2705" i="8"/>
  <c r="A2706" i="8"/>
  <c r="A2707" i="8"/>
  <c r="A2708" i="8"/>
  <c r="A2709" i="8"/>
  <c r="A2710" i="8"/>
  <c r="A2711" i="8"/>
  <c r="A2712" i="8"/>
  <c r="A2713" i="8"/>
  <c r="A2714" i="8"/>
  <c r="A2715" i="8"/>
  <c r="A2716" i="8"/>
  <c r="A2717" i="8"/>
  <c r="A2718" i="8"/>
  <c r="A2719" i="8"/>
  <c r="A2720" i="8"/>
  <c r="A2721" i="8"/>
  <c r="A2722" i="8"/>
  <c r="A2723" i="8"/>
  <c r="A2724" i="8"/>
  <c r="A2725" i="8"/>
  <c r="A2726" i="8"/>
  <c r="A2727" i="8"/>
  <c r="A2728" i="8"/>
  <c r="A2729" i="8"/>
  <c r="A2730" i="8"/>
  <c r="A2731" i="8"/>
  <c r="A2732" i="8"/>
  <c r="A2733" i="8"/>
  <c r="A2734" i="8"/>
  <c r="A2735" i="8"/>
  <c r="A2736" i="8"/>
  <c r="A2737" i="8"/>
  <c r="A2738" i="8"/>
  <c r="A2739" i="8"/>
  <c r="A2740" i="8"/>
  <c r="A2741" i="8"/>
  <c r="A2742" i="8"/>
  <c r="A2743" i="8"/>
  <c r="A2744" i="8"/>
  <c r="A2745" i="8"/>
  <c r="A2746" i="8"/>
  <c r="A2747" i="8"/>
  <c r="A2748" i="8"/>
  <c r="A2749" i="8"/>
  <c r="A2750" i="8"/>
  <c r="A2751" i="8"/>
  <c r="A2752" i="8"/>
  <c r="A2753" i="8"/>
  <c r="A2754" i="8"/>
  <c r="A2755" i="8"/>
  <c r="A2756" i="8"/>
  <c r="A2757" i="8"/>
  <c r="A2758" i="8"/>
  <c r="A2759" i="8"/>
  <c r="A2760" i="8"/>
  <c r="A2761" i="8"/>
  <c r="A2762" i="8"/>
  <c r="A2763" i="8"/>
  <c r="A2764" i="8"/>
  <c r="A2765" i="8"/>
  <c r="A2766" i="8"/>
  <c r="A2767" i="8"/>
  <c r="A2768" i="8"/>
  <c r="A2769" i="8"/>
  <c r="A2770" i="8"/>
  <c r="A2771" i="8"/>
  <c r="A2772" i="8"/>
  <c r="A2773" i="8"/>
  <c r="A2774" i="8"/>
  <c r="A2775" i="8"/>
  <c r="A2776" i="8"/>
  <c r="A2777" i="8"/>
  <c r="A2778" i="8"/>
  <c r="A2779" i="8"/>
  <c r="A2780" i="8"/>
  <c r="A2781" i="8"/>
  <c r="A2782" i="8"/>
  <c r="A2783" i="8"/>
  <c r="A2784" i="8"/>
  <c r="A2785" i="8"/>
  <c r="A2786" i="8"/>
  <c r="A2787" i="8"/>
  <c r="A2788" i="8"/>
  <c r="A2789" i="8"/>
  <c r="A2790" i="8"/>
  <c r="A2791" i="8"/>
  <c r="A2792" i="8"/>
  <c r="A2793" i="8"/>
  <c r="A2794" i="8"/>
  <c r="A2795" i="8"/>
  <c r="A2796" i="8"/>
  <c r="A2797" i="8"/>
  <c r="A2798" i="8"/>
  <c r="A2799" i="8"/>
  <c r="A2800" i="8"/>
  <c r="A2801" i="8"/>
  <c r="A2802" i="8"/>
  <c r="A2803" i="8"/>
  <c r="A2804" i="8"/>
  <c r="A2805" i="8"/>
  <c r="A2806" i="8"/>
  <c r="A2807" i="8"/>
  <c r="A2808" i="8"/>
  <c r="A2809" i="8"/>
  <c r="A2810" i="8"/>
  <c r="A2811" i="8"/>
  <c r="A2812" i="8"/>
  <c r="A2813" i="8"/>
  <c r="A2814" i="8"/>
  <c r="A2815" i="8"/>
  <c r="A2816" i="8"/>
  <c r="A2817" i="8"/>
  <c r="A2818" i="8"/>
  <c r="A2819" i="8"/>
  <c r="A2820" i="8"/>
  <c r="A2821" i="8"/>
  <c r="A2822" i="8"/>
  <c r="A2823" i="8"/>
  <c r="A2824" i="8"/>
  <c r="A2825" i="8"/>
  <c r="A2826" i="8"/>
  <c r="A2827" i="8"/>
  <c r="A2828" i="8"/>
  <c r="A2829" i="8"/>
  <c r="A2830" i="8"/>
  <c r="A2831" i="8"/>
  <c r="A2832" i="8"/>
  <c r="A2833" i="8"/>
  <c r="A2834" i="8"/>
  <c r="A2835" i="8"/>
  <c r="A2836" i="8"/>
  <c r="A2837" i="8"/>
  <c r="A2838" i="8"/>
  <c r="A2839" i="8"/>
  <c r="A2840" i="8"/>
  <c r="A2841" i="8"/>
  <c r="A2842" i="8"/>
  <c r="A2843" i="8"/>
  <c r="A2844" i="8"/>
  <c r="A2845" i="8"/>
  <c r="A2846" i="8"/>
  <c r="A2847" i="8"/>
  <c r="A2848" i="8"/>
  <c r="A2849" i="8"/>
  <c r="A2850" i="8"/>
  <c r="A2851" i="8"/>
  <c r="A2852" i="8"/>
  <c r="A2853" i="8"/>
  <c r="A2854" i="8"/>
  <c r="A2855" i="8"/>
  <c r="A2856" i="8"/>
  <c r="A2857" i="8"/>
  <c r="A2858" i="8"/>
  <c r="A2859" i="8"/>
  <c r="A2860" i="8"/>
  <c r="A2861" i="8"/>
  <c r="A2862" i="8"/>
  <c r="A2863" i="8"/>
  <c r="A2864" i="8"/>
  <c r="A2865" i="8"/>
  <c r="A2866" i="8"/>
  <c r="A2867" i="8"/>
  <c r="A2868" i="8"/>
  <c r="A2869" i="8"/>
  <c r="A2870" i="8"/>
  <c r="A2871" i="8"/>
  <c r="A2872" i="8"/>
  <c r="A2873" i="8"/>
  <c r="A2874" i="8"/>
  <c r="A2875" i="8"/>
  <c r="A2876" i="8"/>
  <c r="A2877" i="8"/>
  <c r="A2878" i="8"/>
  <c r="A2879" i="8"/>
  <c r="A2880" i="8"/>
  <c r="A2881" i="8"/>
  <c r="A2882" i="8"/>
  <c r="A2883" i="8"/>
  <c r="A2884" i="8"/>
  <c r="A2885" i="8"/>
  <c r="A2886" i="8"/>
  <c r="A2887" i="8"/>
  <c r="A2888" i="8"/>
  <c r="A2889" i="8"/>
  <c r="A2890" i="8"/>
  <c r="A2891" i="8"/>
  <c r="A2892" i="8"/>
  <c r="A2893" i="8"/>
  <c r="A2894" i="8"/>
  <c r="A2895" i="8"/>
  <c r="A2896" i="8"/>
  <c r="A2897" i="8"/>
  <c r="A2898" i="8"/>
  <c r="A2899" i="8"/>
  <c r="A2900" i="8"/>
  <c r="A2901" i="8"/>
  <c r="A2902" i="8"/>
  <c r="A2903" i="8"/>
  <c r="A2904" i="8"/>
  <c r="A2905" i="8"/>
  <c r="A2906" i="8"/>
  <c r="A2907" i="8"/>
  <c r="A2908" i="8"/>
  <c r="A2909" i="8"/>
  <c r="A2910" i="8"/>
  <c r="A2911" i="8"/>
  <c r="A2912" i="8"/>
  <c r="A2913" i="8"/>
  <c r="A2914" i="8"/>
  <c r="A2915" i="8"/>
  <c r="A2916" i="8"/>
  <c r="A2917" i="8"/>
  <c r="A2918" i="8"/>
  <c r="A2919" i="8"/>
  <c r="A2920" i="8"/>
  <c r="A2921" i="8"/>
  <c r="A2922" i="8"/>
  <c r="A2923" i="8"/>
  <c r="A2924" i="8"/>
  <c r="A2925" i="8"/>
  <c r="A2926" i="8"/>
  <c r="A2927" i="8"/>
  <c r="A2928" i="8"/>
  <c r="A2929" i="8"/>
  <c r="A2930" i="8"/>
  <c r="A2931" i="8"/>
  <c r="A2932" i="8"/>
  <c r="A2933" i="8"/>
  <c r="A2934" i="8"/>
  <c r="A2935" i="8"/>
  <c r="A2936" i="8"/>
  <c r="A2937" i="8"/>
  <c r="A2938" i="8"/>
  <c r="A2939" i="8"/>
  <c r="A2940" i="8"/>
  <c r="A2941" i="8"/>
  <c r="A2942" i="8"/>
  <c r="A2943" i="8"/>
  <c r="A2944" i="8"/>
  <c r="A2945" i="8"/>
  <c r="A2946" i="8"/>
  <c r="A2947" i="8"/>
  <c r="A2948" i="8"/>
  <c r="A2949" i="8"/>
  <c r="A2950" i="8"/>
  <c r="A2951" i="8"/>
  <c r="A2952" i="8"/>
  <c r="A2953" i="8"/>
  <c r="A2954" i="8"/>
  <c r="A2955" i="8"/>
  <c r="A2956" i="8"/>
  <c r="A2957" i="8"/>
  <c r="A2958" i="8"/>
  <c r="A2959" i="8"/>
  <c r="A2960" i="8"/>
  <c r="A2961" i="8"/>
  <c r="A2962" i="8"/>
  <c r="A2963" i="8"/>
  <c r="A2964" i="8"/>
  <c r="A2965" i="8"/>
  <c r="A2966" i="8"/>
  <c r="A2967" i="8"/>
  <c r="A2968" i="8"/>
  <c r="A2969" i="8"/>
  <c r="A2970" i="8"/>
  <c r="A2971" i="8"/>
  <c r="A2972" i="8"/>
  <c r="A2973" i="8"/>
  <c r="A2974" i="8"/>
  <c r="A2975" i="8"/>
  <c r="A2976" i="8"/>
  <c r="A2977" i="8"/>
  <c r="A2978" i="8"/>
  <c r="A2979" i="8"/>
  <c r="A2980" i="8"/>
  <c r="A2981" i="8"/>
  <c r="A2982" i="8"/>
  <c r="A2983" i="8"/>
  <c r="A2984" i="8"/>
  <c r="A2985" i="8"/>
  <c r="A2986" i="8"/>
  <c r="A2987" i="8"/>
  <c r="A2988" i="8"/>
  <c r="A2989" i="8"/>
  <c r="A2990" i="8"/>
  <c r="A2991" i="8"/>
  <c r="A2992" i="8"/>
  <c r="A2993" i="8"/>
  <c r="A2994" i="8"/>
  <c r="A2995" i="8"/>
  <c r="A2996" i="8"/>
  <c r="A2997" i="8"/>
  <c r="A2998" i="8"/>
  <c r="A2999" i="8"/>
  <c r="A3000" i="8"/>
  <c r="A3001" i="8"/>
  <c r="A3002" i="8"/>
  <c r="A3003" i="8"/>
  <c r="A3004" i="8"/>
  <c r="A3005" i="8"/>
  <c r="A3006" i="8"/>
  <c r="A3007" i="8"/>
  <c r="A3008" i="8"/>
  <c r="A3009" i="8"/>
  <c r="A3010" i="8"/>
  <c r="A3011" i="8"/>
  <c r="A3012" i="8"/>
  <c r="A3013" i="8"/>
  <c r="A3014" i="8"/>
  <c r="A3015" i="8"/>
  <c r="A3016" i="8"/>
  <c r="A3017" i="8"/>
  <c r="A3018" i="8"/>
  <c r="A3019" i="8"/>
  <c r="A3020" i="8"/>
  <c r="A3021" i="8"/>
  <c r="A3022" i="8"/>
  <c r="A3023" i="8"/>
  <c r="A3024" i="8"/>
  <c r="A3025" i="8"/>
  <c r="A3026" i="8"/>
  <c r="A3027" i="8"/>
  <c r="A3028" i="8"/>
  <c r="A3029" i="8"/>
  <c r="A3030" i="8"/>
  <c r="A3031" i="8"/>
  <c r="A3032" i="8"/>
  <c r="A3033" i="8"/>
  <c r="A3034" i="8"/>
  <c r="A3035" i="8"/>
  <c r="A3036" i="8"/>
  <c r="A3037" i="8"/>
  <c r="A3038" i="8"/>
  <c r="A3039" i="8"/>
  <c r="A3040" i="8"/>
  <c r="A3041" i="8"/>
  <c r="A3042" i="8"/>
  <c r="A3043" i="8"/>
  <c r="A3044" i="8"/>
  <c r="A3045" i="8"/>
  <c r="A3046" i="8"/>
  <c r="A3047" i="8"/>
  <c r="A3048" i="8"/>
  <c r="A3049" i="8"/>
  <c r="A3050" i="8"/>
  <c r="A3051" i="8"/>
  <c r="A3052" i="8"/>
  <c r="A3053" i="8"/>
  <c r="A3054" i="8"/>
  <c r="A3055" i="8"/>
  <c r="A3056" i="8"/>
  <c r="A3057" i="8"/>
  <c r="A3058" i="8"/>
  <c r="A3059" i="8"/>
  <c r="A3060" i="8"/>
  <c r="A3061" i="8"/>
  <c r="A3062" i="8"/>
  <c r="A3063" i="8"/>
  <c r="A3064" i="8"/>
  <c r="A3065" i="8"/>
  <c r="A3066" i="8"/>
  <c r="A3067" i="8"/>
  <c r="A3068" i="8"/>
  <c r="A3069" i="8"/>
  <c r="A3070" i="8"/>
  <c r="A3071" i="8"/>
  <c r="A3072" i="8"/>
  <c r="A3073" i="8"/>
  <c r="A3074" i="8"/>
  <c r="A3075" i="8"/>
  <c r="A3076" i="8"/>
  <c r="A3077" i="8"/>
  <c r="A3078" i="8"/>
  <c r="A3079" i="8"/>
  <c r="A3080" i="8"/>
  <c r="A3081" i="8"/>
  <c r="A3082" i="8"/>
  <c r="A3083" i="8"/>
  <c r="A3084" i="8"/>
  <c r="A3085" i="8"/>
  <c r="A3086" i="8"/>
  <c r="A3087" i="8"/>
  <c r="A3088" i="8"/>
  <c r="A3089" i="8"/>
  <c r="A3090" i="8"/>
  <c r="A3091" i="8"/>
  <c r="A3092" i="8"/>
  <c r="A3093" i="8"/>
  <c r="A3094" i="8"/>
  <c r="A3095" i="8"/>
  <c r="A3096" i="8"/>
  <c r="A3097" i="8"/>
  <c r="A3098" i="8"/>
  <c r="A3099" i="8"/>
  <c r="A3100" i="8"/>
  <c r="A3101" i="8"/>
  <c r="A3102" i="8"/>
  <c r="A3103" i="8"/>
  <c r="A3104" i="8"/>
  <c r="A3105" i="8"/>
  <c r="A3106" i="8"/>
  <c r="A3107" i="8"/>
  <c r="A3108" i="8"/>
  <c r="A3109" i="8"/>
  <c r="A3110" i="8"/>
  <c r="A3111" i="8"/>
  <c r="A3112" i="8"/>
  <c r="A3113" i="8"/>
  <c r="A3114" i="8"/>
  <c r="A3115" i="8"/>
  <c r="A3116" i="8"/>
  <c r="A3117" i="8"/>
  <c r="A3118" i="8"/>
  <c r="A3119" i="8"/>
  <c r="A3120" i="8"/>
  <c r="A3121" i="8"/>
  <c r="A3122" i="8"/>
  <c r="A3123" i="8"/>
  <c r="A3124" i="8"/>
  <c r="A3125" i="8"/>
  <c r="A3126" i="8"/>
  <c r="A3127" i="8"/>
  <c r="A3128" i="8"/>
  <c r="A3129" i="8"/>
  <c r="A3130" i="8"/>
  <c r="A3131" i="8"/>
  <c r="A3132" i="8"/>
  <c r="A3133" i="8"/>
  <c r="A3134" i="8"/>
  <c r="A3135" i="8"/>
  <c r="A3136" i="8"/>
  <c r="A3137" i="8"/>
  <c r="A3138" i="8"/>
  <c r="A3139" i="8"/>
  <c r="A3140" i="8"/>
  <c r="A3141" i="8"/>
  <c r="A3142" i="8"/>
  <c r="A3143" i="8"/>
  <c r="A3144" i="8"/>
  <c r="A3145" i="8"/>
  <c r="A3146" i="8"/>
  <c r="A3147" i="8"/>
  <c r="A3148" i="8"/>
  <c r="A3149" i="8"/>
  <c r="A3150" i="8"/>
  <c r="A3151" i="8"/>
  <c r="A3152" i="8"/>
  <c r="A3153" i="8"/>
  <c r="A3154" i="8"/>
  <c r="A3155" i="8"/>
  <c r="A3156" i="8"/>
  <c r="A3157" i="8"/>
  <c r="A3158" i="8"/>
  <c r="A3159" i="8"/>
  <c r="A3160" i="8"/>
  <c r="A3161" i="8"/>
  <c r="A3162" i="8"/>
  <c r="A3163" i="8"/>
  <c r="A3164" i="8"/>
  <c r="A3165" i="8"/>
  <c r="A3166" i="8"/>
  <c r="A3167" i="8"/>
  <c r="A3168" i="8"/>
  <c r="A3169" i="8"/>
  <c r="A3170" i="8"/>
  <c r="A3171" i="8"/>
  <c r="A3172" i="8"/>
  <c r="A3173" i="8"/>
  <c r="A3174" i="8"/>
  <c r="A3175" i="8"/>
  <c r="A3176" i="8"/>
  <c r="A3177" i="8"/>
  <c r="A3178" i="8"/>
  <c r="A3179" i="8"/>
  <c r="A3180" i="8"/>
  <c r="A3181" i="8"/>
  <c r="A3182" i="8"/>
  <c r="A3183" i="8"/>
  <c r="A3184" i="8"/>
  <c r="A3185" i="8"/>
  <c r="A3186" i="8"/>
  <c r="A3187" i="8"/>
  <c r="A3188" i="8"/>
  <c r="A3189" i="8"/>
  <c r="A3190" i="8"/>
  <c r="A3191" i="8"/>
  <c r="A3192" i="8"/>
  <c r="A3193" i="8"/>
  <c r="A3194" i="8"/>
  <c r="A3195" i="8"/>
  <c r="A3196" i="8"/>
  <c r="A3197" i="8"/>
  <c r="A3198" i="8"/>
  <c r="A3199" i="8"/>
  <c r="A3200" i="8"/>
  <c r="A3201" i="8"/>
  <c r="A3202" i="8"/>
  <c r="A3203" i="8"/>
  <c r="A3204" i="8"/>
  <c r="A3205" i="8"/>
  <c r="A3206" i="8"/>
  <c r="A3207" i="8"/>
  <c r="A3208" i="8"/>
  <c r="A3209" i="8"/>
  <c r="A3210" i="8"/>
  <c r="A3211" i="8"/>
  <c r="A3212" i="8"/>
  <c r="A3213" i="8"/>
  <c r="A3214" i="8"/>
  <c r="A3215" i="8"/>
  <c r="A3216" i="8"/>
  <c r="A3217" i="8"/>
  <c r="A3218" i="8"/>
  <c r="A3219" i="8"/>
  <c r="A3220" i="8"/>
  <c r="A3221" i="8"/>
  <c r="A3222" i="8"/>
  <c r="A3223" i="8"/>
  <c r="A3224" i="8"/>
  <c r="A3225" i="8"/>
  <c r="A3226" i="8"/>
  <c r="A3227" i="8"/>
  <c r="A3228" i="8"/>
  <c r="A3229" i="8"/>
  <c r="A3230" i="8"/>
  <c r="A3231" i="8"/>
  <c r="A3232" i="8"/>
  <c r="A3233" i="8"/>
  <c r="A3234" i="8"/>
  <c r="A3235" i="8"/>
  <c r="A3236" i="8"/>
  <c r="A3237" i="8"/>
  <c r="A3238" i="8"/>
  <c r="A3239" i="8"/>
  <c r="A3240" i="8"/>
  <c r="A3241" i="8"/>
  <c r="A3242" i="8"/>
  <c r="A3243" i="8"/>
  <c r="A3244" i="8"/>
  <c r="A3245" i="8"/>
  <c r="A3246" i="8"/>
  <c r="A3247" i="8"/>
  <c r="A3248" i="8"/>
  <c r="A3249" i="8"/>
  <c r="A3250" i="8"/>
  <c r="A3251" i="8"/>
  <c r="A3252" i="8"/>
  <c r="A3253" i="8"/>
  <c r="A3254" i="8"/>
  <c r="A3255" i="8"/>
  <c r="A3256" i="8"/>
  <c r="A3257" i="8"/>
  <c r="A3258" i="8"/>
  <c r="A3259" i="8"/>
  <c r="A3260" i="8"/>
  <c r="A3261" i="8"/>
  <c r="A3262" i="8"/>
  <c r="A3263" i="8"/>
  <c r="A3264" i="8"/>
  <c r="A3265" i="8"/>
  <c r="A3266" i="8"/>
  <c r="A3267" i="8"/>
  <c r="A3268" i="8"/>
  <c r="A3269" i="8"/>
  <c r="A3270" i="8"/>
  <c r="A3271" i="8"/>
  <c r="A3272" i="8"/>
  <c r="A3273" i="8"/>
  <c r="A3274" i="8"/>
  <c r="A3275" i="8"/>
  <c r="A3276" i="8"/>
  <c r="A3277" i="8"/>
  <c r="A3278" i="8"/>
  <c r="A3279" i="8"/>
  <c r="A3280" i="8"/>
  <c r="A3281" i="8"/>
  <c r="A3282" i="8"/>
  <c r="A3283" i="8"/>
  <c r="A3284" i="8"/>
  <c r="A3285" i="8"/>
  <c r="A3286" i="8"/>
  <c r="A3287" i="8"/>
  <c r="A3288" i="8"/>
  <c r="A3289" i="8"/>
  <c r="A3290" i="8"/>
  <c r="A3291" i="8"/>
  <c r="A3292" i="8"/>
  <c r="A3293" i="8"/>
  <c r="A3294" i="8"/>
  <c r="A3295" i="8"/>
  <c r="A3296" i="8"/>
  <c r="A3297" i="8"/>
  <c r="A3298" i="8"/>
  <c r="A3299" i="8"/>
  <c r="A3300" i="8"/>
  <c r="A3301" i="8"/>
  <c r="A3302" i="8"/>
  <c r="A3303" i="8"/>
  <c r="A3304" i="8"/>
  <c r="A3305" i="8"/>
  <c r="A3306" i="8"/>
  <c r="A3307" i="8"/>
  <c r="A3308" i="8"/>
  <c r="A3309" i="8"/>
  <c r="A3310" i="8"/>
  <c r="A3311" i="8"/>
  <c r="A3312" i="8"/>
  <c r="A3313" i="8"/>
  <c r="A3314" i="8"/>
  <c r="A3315" i="8"/>
  <c r="A3316" i="8"/>
  <c r="A3317" i="8"/>
  <c r="A3318" i="8"/>
  <c r="A3319" i="8"/>
  <c r="A3320" i="8"/>
  <c r="A3321" i="8"/>
  <c r="A3322" i="8"/>
  <c r="A3323" i="8"/>
  <c r="A3324" i="8"/>
  <c r="A3325" i="8"/>
  <c r="A3326" i="8"/>
  <c r="A3327" i="8"/>
  <c r="A3328" i="8"/>
  <c r="A3329" i="8"/>
  <c r="A3330" i="8"/>
  <c r="A3331" i="8"/>
  <c r="A3332" i="8"/>
  <c r="A3333" i="8"/>
  <c r="A3334" i="8"/>
  <c r="A3335" i="8"/>
  <c r="A3336" i="8"/>
  <c r="A3337" i="8"/>
  <c r="A3338" i="8"/>
  <c r="A3339" i="8"/>
  <c r="A3340" i="8"/>
  <c r="A3341" i="8"/>
  <c r="A3342" i="8"/>
  <c r="A3343" i="8"/>
  <c r="A3344" i="8"/>
  <c r="A3345" i="8"/>
  <c r="A3346" i="8"/>
  <c r="A3347" i="8"/>
  <c r="A3348" i="8"/>
  <c r="A3349" i="8"/>
  <c r="A3350" i="8"/>
  <c r="A3351" i="8"/>
  <c r="A3352" i="8"/>
  <c r="A3353" i="8"/>
  <c r="A3354" i="8"/>
  <c r="A3355" i="8"/>
  <c r="A3356" i="8"/>
  <c r="A3357" i="8"/>
  <c r="A3358" i="8"/>
  <c r="A3359" i="8"/>
  <c r="A3360" i="8"/>
  <c r="A3361" i="8"/>
  <c r="A3362" i="8"/>
  <c r="A3363" i="8"/>
  <c r="A3364" i="8"/>
  <c r="A3365" i="8"/>
  <c r="A3366" i="8"/>
  <c r="A3367" i="8"/>
  <c r="A3368" i="8"/>
  <c r="A3369" i="8"/>
  <c r="A3370" i="8"/>
  <c r="A3371" i="8"/>
  <c r="A3372" i="8"/>
  <c r="A3373" i="8"/>
  <c r="A3374" i="8"/>
  <c r="A3375" i="8"/>
  <c r="A3376" i="8"/>
  <c r="A3377" i="8"/>
  <c r="A3378" i="8"/>
  <c r="A3379" i="8"/>
  <c r="A3380" i="8"/>
  <c r="A3381" i="8"/>
  <c r="A3382" i="8"/>
  <c r="A3383" i="8"/>
  <c r="A3384" i="8"/>
  <c r="A3385" i="8"/>
  <c r="A3386" i="8"/>
  <c r="A3387" i="8"/>
  <c r="A3388" i="8"/>
  <c r="A3389" i="8"/>
  <c r="A3390" i="8"/>
  <c r="A3391" i="8"/>
  <c r="A3392" i="8"/>
  <c r="A3393" i="8"/>
  <c r="A3394" i="8"/>
  <c r="A3395" i="8"/>
  <c r="A3396" i="8"/>
  <c r="A3397" i="8"/>
  <c r="A3398" i="8"/>
  <c r="A3399" i="8"/>
  <c r="A3400" i="8"/>
  <c r="A3401" i="8"/>
  <c r="A3402" i="8"/>
  <c r="A3403" i="8"/>
  <c r="A3404" i="8"/>
  <c r="A3405" i="8"/>
  <c r="A3406" i="8"/>
  <c r="A3407" i="8"/>
  <c r="A3408" i="8"/>
  <c r="A3409" i="8"/>
  <c r="A3410" i="8"/>
  <c r="A3411" i="8"/>
  <c r="A3412" i="8"/>
  <c r="A3413" i="8"/>
  <c r="A3414" i="8"/>
  <c r="A3415" i="8"/>
  <c r="A3416" i="8"/>
  <c r="A3417" i="8"/>
  <c r="A3418" i="8"/>
  <c r="A3419" i="8"/>
  <c r="A3420" i="8"/>
  <c r="A3421" i="8"/>
  <c r="A3422" i="8"/>
  <c r="A3423" i="8"/>
  <c r="A3424" i="8"/>
  <c r="A3425" i="8"/>
  <c r="A3426" i="8"/>
  <c r="A3427" i="8"/>
  <c r="A3428" i="8"/>
  <c r="A3429" i="8"/>
  <c r="A3430" i="8"/>
  <c r="A3431" i="8"/>
  <c r="A3432" i="8"/>
  <c r="A3433" i="8"/>
  <c r="A3434" i="8"/>
  <c r="A3435" i="8"/>
  <c r="A3436" i="8"/>
  <c r="A3437" i="8"/>
  <c r="A3438" i="8"/>
  <c r="A3439" i="8"/>
  <c r="A3440" i="8"/>
  <c r="A3441" i="8"/>
  <c r="A3442" i="8"/>
  <c r="A3443" i="8"/>
  <c r="A3444" i="8"/>
  <c r="A3445" i="8"/>
  <c r="A3446" i="8"/>
  <c r="A3447" i="8"/>
  <c r="A3448" i="8"/>
  <c r="A3449" i="8"/>
  <c r="A3450" i="8"/>
  <c r="A3451" i="8"/>
  <c r="A3452" i="8"/>
  <c r="A3453" i="8"/>
  <c r="A3454" i="8"/>
  <c r="A3455" i="8"/>
  <c r="A3456" i="8"/>
  <c r="A3457" i="8"/>
  <c r="A3458" i="8"/>
  <c r="A3459" i="8"/>
  <c r="A3460" i="8"/>
  <c r="A3461" i="8"/>
  <c r="A3462" i="8"/>
  <c r="A3463" i="8"/>
  <c r="A3464" i="8"/>
  <c r="A3465" i="8"/>
  <c r="A3466" i="8"/>
  <c r="A3467" i="8"/>
  <c r="A3468" i="8"/>
  <c r="A3469" i="8"/>
  <c r="A3470" i="8"/>
  <c r="A3471" i="8"/>
  <c r="A3472" i="8"/>
  <c r="A3473" i="8"/>
  <c r="A3474" i="8"/>
  <c r="A3475" i="8"/>
  <c r="A3476" i="8"/>
  <c r="A3477" i="8"/>
  <c r="A3478" i="8"/>
  <c r="A3479" i="8"/>
  <c r="A3480" i="8"/>
  <c r="A3481" i="8"/>
  <c r="A3482" i="8"/>
  <c r="A3483" i="8"/>
  <c r="A3484" i="8"/>
  <c r="A3485" i="8"/>
  <c r="A3486" i="8"/>
  <c r="A3487" i="8"/>
  <c r="A3488" i="8"/>
  <c r="A3489" i="8"/>
  <c r="A3490" i="8"/>
  <c r="A3491" i="8"/>
  <c r="A3492" i="8"/>
  <c r="A3493" i="8"/>
  <c r="A3494" i="8"/>
  <c r="A3495" i="8"/>
  <c r="A3496" i="8"/>
  <c r="A3497" i="8"/>
  <c r="A3498" i="8"/>
  <c r="A3499" i="8"/>
  <c r="A3500" i="8"/>
  <c r="A3501" i="8"/>
  <c r="A3502" i="8"/>
  <c r="A3503" i="8"/>
  <c r="A3504" i="8"/>
  <c r="A3505" i="8"/>
  <c r="A3506" i="8"/>
  <c r="A3507" i="8"/>
  <c r="A3508" i="8"/>
  <c r="A3509" i="8"/>
  <c r="A3510" i="8"/>
  <c r="A3511" i="8"/>
  <c r="A3512" i="8"/>
  <c r="A3513" i="8"/>
  <c r="A3514" i="8"/>
  <c r="A3515" i="8"/>
  <c r="A3516" i="8"/>
  <c r="A3517" i="8"/>
  <c r="A3518" i="8"/>
  <c r="A3519" i="8"/>
  <c r="A3520" i="8"/>
  <c r="A3521" i="8"/>
  <c r="A3522" i="8"/>
  <c r="A3523" i="8"/>
  <c r="A3524" i="8"/>
  <c r="A3525" i="8"/>
  <c r="A3526" i="8"/>
  <c r="A3527" i="8"/>
  <c r="A3528" i="8"/>
  <c r="A3529" i="8"/>
  <c r="A3530" i="8"/>
  <c r="A3531" i="8"/>
  <c r="A3532" i="8"/>
  <c r="A3533" i="8"/>
  <c r="A3534" i="8"/>
  <c r="A3535" i="8"/>
  <c r="A3536" i="8"/>
  <c r="A3537" i="8"/>
  <c r="A3538" i="8"/>
  <c r="A3539" i="8"/>
  <c r="A3540" i="8"/>
  <c r="A3541" i="8"/>
  <c r="A3542" i="8"/>
  <c r="A3543" i="8"/>
  <c r="A3544" i="8"/>
  <c r="A3545" i="8"/>
  <c r="A3546" i="8"/>
  <c r="A3547" i="8"/>
  <c r="A3548" i="8"/>
  <c r="A3549" i="8"/>
  <c r="A3550" i="8"/>
  <c r="A3551" i="8"/>
  <c r="A3552" i="8"/>
  <c r="A3553" i="8"/>
  <c r="A3554" i="8"/>
  <c r="A3555" i="8"/>
  <c r="A3556" i="8"/>
  <c r="A3557" i="8"/>
  <c r="A3558" i="8"/>
  <c r="A3559" i="8"/>
  <c r="A3560" i="8"/>
  <c r="A3561" i="8"/>
  <c r="A3562" i="8"/>
  <c r="A3563" i="8"/>
  <c r="A3564" i="8"/>
  <c r="A3565" i="8"/>
  <c r="A3566" i="8"/>
  <c r="A3567" i="8"/>
  <c r="A3568" i="8"/>
  <c r="A3569" i="8"/>
  <c r="A3570" i="8"/>
  <c r="A3571" i="8"/>
  <c r="A3572" i="8"/>
  <c r="A3573" i="8"/>
  <c r="A3574" i="8"/>
  <c r="A3575" i="8"/>
  <c r="A3576" i="8"/>
  <c r="A3577" i="8"/>
  <c r="A3578" i="8"/>
  <c r="A3579" i="8"/>
  <c r="A3580" i="8"/>
  <c r="A3581" i="8"/>
  <c r="A3582" i="8"/>
  <c r="A3583" i="8"/>
  <c r="A3584" i="8"/>
  <c r="A3585" i="8"/>
  <c r="A3586" i="8"/>
  <c r="A3587" i="8"/>
  <c r="A3588" i="8"/>
  <c r="A3589" i="8"/>
  <c r="A3590" i="8"/>
  <c r="A3591" i="8"/>
  <c r="A3592" i="8"/>
  <c r="A3593" i="8"/>
  <c r="A3594" i="8"/>
  <c r="A3595" i="8"/>
  <c r="A3596" i="8"/>
  <c r="A3597" i="8"/>
  <c r="A3598" i="8"/>
  <c r="A3599" i="8"/>
  <c r="A3600" i="8"/>
  <c r="A3601" i="8"/>
  <c r="A3602" i="8"/>
  <c r="A3603" i="8"/>
  <c r="A3604" i="8"/>
  <c r="A3605" i="8"/>
  <c r="A3606" i="8"/>
  <c r="A3607" i="8"/>
  <c r="A3608" i="8"/>
  <c r="A3609" i="8"/>
  <c r="A3610" i="8"/>
  <c r="A3611" i="8"/>
  <c r="A3612" i="8"/>
  <c r="A3613" i="8"/>
  <c r="A3614" i="8"/>
  <c r="A3615" i="8"/>
  <c r="A3616" i="8"/>
  <c r="A3617" i="8"/>
  <c r="A3618" i="8"/>
  <c r="A3619" i="8"/>
  <c r="A3620" i="8"/>
  <c r="A3621" i="8"/>
  <c r="A3622" i="8"/>
  <c r="A3623" i="8"/>
  <c r="A3624" i="8"/>
  <c r="A3625" i="8"/>
  <c r="A3626" i="8"/>
  <c r="A3627" i="8"/>
  <c r="A3628" i="8"/>
  <c r="A3629" i="8"/>
  <c r="A3630" i="8"/>
  <c r="A3631" i="8"/>
  <c r="A3632" i="8"/>
  <c r="A3633" i="8"/>
  <c r="A3634" i="8"/>
  <c r="A3635" i="8"/>
  <c r="A3636" i="8"/>
  <c r="A3637" i="8"/>
  <c r="A3638" i="8"/>
  <c r="A3639" i="8"/>
  <c r="A3640" i="8"/>
  <c r="A3641" i="8"/>
  <c r="A3642" i="8"/>
  <c r="A3643" i="8"/>
  <c r="A3644" i="8"/>
  <c r="A3645" i="8"/>
  <c r="A3646" i="8"/>
  <c r="A3647" i="8"/>
  <c r="A3648" i="8"/>
  <c r="A3649" i="8"/>
  <c r="A3650" i="8"/>
  <c r="A3651" i="8"/>
  <c r="A3652" i="8"/>
  <c r="A3653" i="8"/>
  <c r="A3654" i="8"/>
  <c r="A3655" i="8"/>
  <c r="A3656" i="8"/>
  <c r="A3657" i="8"/>
  <c r="A3658" i="8"/>
  <c r="A3659" i="8"/>
  <c r="A3660" i="8"/>
  <c r="A3661" i="8"/>
  <c r="A3662" i="8"/>
  <c r="A3663" i="8"/>
  <c r="A3664" i="8"/>
  <c r="A3665" i="8"/>
  <c r="A3666" i="8"/>
  <c r="A3667" i="8"/>
  <c r="A3668" i="8"/>
  <c r="A3669" i="8"/>
  <c r="A3670" i="8"/>
  <c r="A3671" i="8"/>
  <c r="A3672" i="8"/>
  <c r="A3673" i="8"/>
  <c r="A3674" i="8"/>
  <c r="A3675" i="8"/>
  <c r="A3676" i="8"/>
  <c r="A3677" i="8"/>
  <c r="A3678" i="8"/>
  <c r="A3679" i="8"/>
  <c r="A3680" i="8"/>
  <c r="A3681" i="8"/>
  <c r="A3682" i="8"/>
  <c r="A3683" i="8"/>
  <c r="A3684" i="8"/>
  <c r="A3685" i="8"/>
  <c r="A3686" i="8"/>
  <c r="A3687" i="8"/>
  <c r="A3688" i="8"/>
  <c r="A3689" i="8"/>
  <c r="A3690" i="8"/>
  <c r="A3691" i="8"/>
  <c r="A3692" i="8"/>
  <c r="A3693" i="8"/>
  <c r="A3694" i="8"/>
  <c r="A3695" i="8"/>
  <c r="A3696" i="8"/>
  <c r="A3697" i="8"/>
  <c r="A3698" i="8"/>
  <c r="A3699" i="8"/>
  <c r="A3700" i="8"/>
  <c r="A3701" i="8"/>
  <c r="A3702" i="8"/>
  <c r="A3703" i="8"/>
  <c r="A3704" i="8"/>
  <c r="A3705" i="8"/>
  <c r="A3706" i="8"/>
  <c r="A3707" i="8"/>
  <c r="A3708" i="8"/>
  <c r="A3709" i="8"/>
  <c r="A3710" i="8"/>
  <c r="A3711" i="8"/>
  <c r="A3712" i="8"/>
  <c r="A3713" i="8"/>
  <c r="A3714" i="8"/>
  <c r="A3715" i="8"/>
  <c r="A3716" i="8"/>
  <c r="A3717" i="8"/>
  <c r="A3718" i="8"/>
  <c r="A3719" i="8"/>
  <c r="A3720" i="8"/>
  <c r="A3721" i="8"/>
  <c r="A3722" i="8"/>
  <c r="A3723" i="8"/>
  <c r="A3724" i="8"/>
  <c r="A3725" i="8"/>
  <c r="A3726" i="8"/>
  <c r="A3727" i="8"/>
  <c r="A3728" i="8"/>
  <c r="A3729" i="8"/>
  <c r="A3730" i="8"/>
  <c r="A3731" i="8"/>
  <c r="A3732" i="8"/>
  <c r="A3733" i="8"/>
  <c r="A3734" i="8"/>
  <c r="A3735" i="8"/>
  <c r="A3736" i="8"/>
  <c r="A3737" i="8"/>
  <c r="A3738" i="8"/>
  <c r="A3739" i="8"/>
  <c r="A3740" i="8"/>
  <c r="A3741" i="8"/>
  <c r="A3742" i="8"/>
  <c r="A3743" i="8"/>
  <c r="A3744" i="8"/>
  <c r="A3745" i="8"/>
  <c r="A3746" i="8"/>
  <c r="A3747" i="8"/>
  <c r="A3748" i="8"/>
  <c r="A3749" i="8"/>
  <c r="A3750" i="8"/>
  <c r="A3751" i="8"/>
  <c r="A3752" i="8"/>
  <c r="A3753" i="8"/>
  <c r="A3754" i="8"/>
  <c r="A3755" i="8"/>
  <c r="A3756" i="8"/>
  <c r="A3757" i="8"/>
  <c r="A3758" i="8"/>
  <c r="A3759" i="8"/>
  <c r="A3760" i="8"/>
  <c r="A3761" i="8"/>
  <c r="A3762" i="8"/>
  <c r="A3763" i="8"/>
  <c r="A3764" i="8"/>
  <c r="A3765" i="8"/>
  <c r="A3766" i="8"/>
  <c r="A3767" i="8"/>
  <c r="A3768" i="8"/>
  <c r="A3769" i="8"/>
  <c r="A3770" i="8"/>
  <c r="A3771" i="8"/>
  <c r="A3772" i="8"/>
  <c r="A3773" i="8"/>
  <c r="A3774" i="8"/>
  <c r="A3775" i="8"/>
  <c r="A3776" i="8"/>
  <c r="A3777" i="8"/>
  <c r="A3778" i="8"/>
  <c r="A3779" i="8"/>
  <c r="A3780" i="8"/>
  <c r="A3781" i="8"/>
  <c r="A3782" i="8"/>
  <c r="A3783" i="8"/>
  <c r="A3784" i="8"/>
  <c r="A3785" i="8"/>
  <c r="A3786" i="8"/>
  <c r="A3787" i="8"/>
  <c r="A3788" i="8"/>
  <c r="A3789" i="8"/>
  <c r="A3790" i="8"/>
  <c r="A3791" i="8"/>
  <c r="A3792" i="8"/>
  <c r="A3793" i="8"/>
  <c r="A3794" i="8"/>
  <c r="A3795" i="8"/>
  <c r="A3796" i="8"/>
  <c r="A3797" i="8"/>
  <c r="A3798" i="8"/>
  <c r="A3799" i="8"/>
  <c r="A3800" i="8"/>
  <c r="A3801" i="8"/>
  <c r="A3802" i="8"/>
  <c r="A3803" i="8"/>
  <c r="A3804" i="8"/>
  <c r="A3805" i="8"/>
  <c r="A3806" i="8"/>
  <c r="A3807" i="8"/>
  <c r="A3808" i="8"/>
  <c r="A3809" i="8"/>
  <c r="A3810" i="8"/>
  <c r="A3811" i="8"/>
  <c r="A3812" i="8"/>
  <c r="A3813" i="8"/>
  <c r="A3814" i="8"/>
  <c r="A3815" i="8"/>
  <c r="A3816" i="8"/>
  <c r="A3817" i="8"/>
  <c r="A3818" i="8"/>
  <c r="A3819" i="8"/>
  <c r="A3820" i="8"/>
  <c r="A3821" i="8"/>
  <c r="A3822" i="8"/>
  <c r="A3823" i="8"/>
  <c r="A3824" i="8"/>
  <c r="A3825" i="8"/>
  <c r="A3826" i="8"/>
  <c r="A3827" i="8"/>
  <c r="A3828" i="8"/>
  <c r="A3829" i="8"/>
  <c r="A3830" i="8"/>
  <c r="A3831" i="8"/>
  <c r="A3832" i="8"/>
  <c r="A3833" i="8"/>
  <c r="A3834" i="8"/>
  <c r="A3835" i="8"/>
  <c r="A3836" i="8"/>
  <c r="A3837" i="8"/>
  <c r="A3838" i="8"/>
  <c r="A3839" i="8"/>
  <c r="A3840" i="8"/>
  <c r="A3841" i="8"/>
  <c r="A3842" i="8"/>
  <c r="A3843" i="8"/>
  <c r="A3844" i="8"/>
  <c r="A3845" i="8"/>
  <c r="A3846" i="8"/>
  <c r="A3847" i="8"/>
  <c r="A3848" i="8"/>
  <c r="A3849" i="8"/>
  <c r="A3850" i="8"/>
  <c r="A3851" i="8"/>
  <c r="A3852" i="8"/>
  <c r="A3853" i="8"/>
  <c r="A3854" i="8"/>
  <c r="A3855" i="8"/>
  <c r="A3856" i="8"/>
  <c r="A3857" i="8"/>
  <c r="A3858" i="8"/>
  <c r="A3859" i="8"/>
  <c r="A3860" i="8"/>
  <c r="A3861" i="8"/>
  <c r="A3862" i="8"/>
  <c r="A3863" i="8"/>
  <c r="A3864" i="8"/>
  <c r="A3865" i="8"/>
  <c r="A3866" i="8"/>
  <c r="A3867" i="8"/>
  <c r="A3868" i="8"/>
  <c r="A3869" i="8"/>
  <c r="A3870" i="8"/>
  <c r="A3871" i="8"/>
  <c r="A3872" i="8"/>
  <c r="A3873" i="8"/>
  <c r="A3874" i="8"/>
  <c r="A3875" i="8"/>
  <c r="A3876" i="8"/>
  <c r="A3877" i="8"/>
  <c r="A3878" i="8"/>
  <c r="A3879" i="8"/>
  <c r="A3880" i="8"/>
  <c r="A3881" i="8"/>
  <c r="A3882" i="8"/>
  <c r="A3883" i="8"/>
  <c r="A3884" i="8"/>
  <c r="A3885" i="8"/>
  <c r="A3886" i="8"/>
  <c r="A3887" i="8"/>
  <c r="A3888" i="8"/>
  <c r="A3889" i="8"/>
  <c r="A3890" i="8"/>
  <c r="A3891" i="8"/>
  <c r="A3892" i="8"/>
  <c r="A3893" i="8"/>
  <c r="A3894" i="8"/>
  <c r="A3895" i="8"/>
  <c r="A3896" i="8"/>
  <c r="A3897" i="8"/>
  <c r="A3898" i="8"/>
  <c r="A3899" i="8"/>
  <c r="A3900" i="8"/>
  <c r="A3901" i="8"/>
  <c r="A3902" i="8"/>
  <c r="A3903" i="8"/>
  <c r="A3904" i="8"/>
  <c r="A3905" i="8"/>
  <c r="A3906" i="8"/>
  <c r="A3907" i="8"/>
  <c r="A3908" i="8"/>
  <c r="A3909" i="8"/>
  <c r="A3910" i="8"/>
  <c r="A3911" i="8"/>
  <c r="A3912" i="8"/>
  <c r="A3913" i="8"/>
  <c r="A3914" i="8"/>
  <c r="A3915" i="8"/>
  <c r="A3916" i="8"/>
  <c r="A3917" i="8"/>
  <c r="A3918" i="8"/>
  <c r="A3919" i="8"/>
  <c r="A3920" i="8"/>
  <c r="A3921" i="8"/>
  <c r="A3922" i="8"/>
  <c r="A3923" i="8"/>
  <c r="A3924" i="8"/>
  <c r="A3925" i="8"/>
  <c r="A3926" i="8"/>
  <c r="A3927" i="8"/>
  <c r="A3928" i="8"/>
  <c r="A3929" i="8"/>
  <c r="A3930" i="8"/>
  <c r="A3931" i="8"/>
  <c r="A3932" i="8"/>
  <c r="A3933" i="8"/>
  <c r="A3934" i="8"/>
  <c r="A3935" i="8"/>
  <c r="A3936" i="8"/>
  <c r="A3937" i="8"/>
  <c r="A3938" i="8"/>
  <c r="A3939" i="8"/>
  <c r="A3940" i="8"/>
  <c r="A3941" i="8"/>
  <c r="A3942" i="8"/>
  <c r="A3943" i="8"/>
  <c r="A3944" i="8"/>
  <c r="A3945" i="8"/>
  <c r="A3946" i="8"/>
  <c r="A3947" i="8"/>
  <c r="A3948" i="8"/>
  <c r="A3949" i="8"/>
  <c r="A3950" i="8"/>
  <c r="A3951" i="8"/>
  <c r="A3952" i="8"/>
  <c r="A3953" i="8"/>
  <c r="A3954" i="8"/>
  <c r="A3955" i="8"/>
  <c r="A3956" i="8"/>
  <c r="A3957" i="8"/>
  <c r="A3958" i="8"/>
  <c r="A3959" i="8"/>
  <c r="A3960" i="8"/>
  <c r="A3961" i="8"/>
  <c r="A3962" i="8"/>
  <c r="A3963" i="8"/>
  <c r="A3964" i="8"/>
  <c r="A3965" i="8"/>
  <c r="A3966" i="8"/>
  <c r="A3967" i="8"/>
  <c r="A3968" i="8"/>
  <c r="A3969" i="8"/>
  <c r="A3970" i="8"/>
  <c r="A3971" i="8"/>
  <c r="A3972" i="8"/>
  <c r="A3973" i="8"/>
  <c r="A3974" i="8"/>
  <c r="A3975" i="8"/>
  <c r="A3976" i="8"/>
  <c r="A3977" i="8"/>
  <c r="A3978" i="8"/>
  <c r="A3979" i="8"/>
  <c r="A3980" i="8"/>
  <c r="A3981" i="8"/>
  <c r="A3982" i="8"/>
  <c r="A3983" i="8"/>
  <c r="A3984" i="8"/>
  <c r="A3985" i="8"/>
  <c r="A3986" i="8"/>
  <c r="A3987" i="8"/>
  <c r="A3988" i="8"/>
  <c r="A3989" i="8"/>
  <c r="A3990" i="8"/>
  <c r="A3991" i="8"/>
  <c r="A3992" i="8"/>
  <c r="A3993" i="8"/>
  <c r="A3994" i="8"/>
  <c r="A3995" i="8"/>
  <c r="A3996" i="8"/>
  <c r="A3997" i="8"/>
  <c r="A3998" i="8"/>
  <c r="A3999" i="8"/>
  <c r="A4000" i="8"/>
  <c r="A4001" i="8"/>
  <c r="A4002" i="8"/>
  <c r="A4003" i="8"/>
  <c r="A4004" i="8"/>
  <c r="A4005" i="8"/>
  <c r="A4006" i="8"/>
  <c r="A4007" i="8"/>
  <c r="A4008" i="8"/>
  <c r="A4009" i="8"/>
  <c r="A4010" i="8"/>
  <c r="A4011" i="8"/>
  <c r="A4012" i="8"/>
  <c r="A4013" i="8"/>
  <c r="A4014" i="8"/>
  <c r="A4015" i="8"/>
  <c r="A4016" i="8"/>
  <c r="A4017" i="8"/>
  <c r="A4018" i="8"/>
  <c r="A4019" i="8"/>
  <c r="A4020" i="8"/>
  <c r="A4021" i="8"/>
  <c r="A4022" i="8"/>
  <c r="A4023" i="8"/>
  <c r="A4024" i="8"/>
  <c r="A4025" i="8"/>
  <c r="A4026" i="8"/>
  <c r="A4027" i="8"/>
  <c r="A4028" i="8"/>
  <c r="A4029" i="8"/>
  <c r="A4030" i="8"/>
  <c r="A4031" i="8"/>
  <c r="A4032" i="8"/>
  <c r="A4033" i="8"/>
  <c r="A4034" i="8"/>
  <c r="A4035" i="8"/>
  <c r="A4036" i="8"/>
  <c r="A4037" i="8"/>
  <c r="A4038" i="8"/>
  <c r="A4039" i="8"/>
  <c r="A4040" i="8"/>
  <c r="A4041" i="8"/>
  <c r="A4042" i="8"/>
  <c r="A4043" i="8"/>
  <c r="A4044" i="8"/>
  <c r="A4045" i="8"/>
  <c r="A4046" i="8"/>
  <c r="A4047" i="8"/>
  <c r="A4048" i="8"/>
  <c r="A4049" i="8"/>
  <c r="A4050" i="8"/>
  <c r="A4051" i="8"/>
  <c r="A4052" i="8"/>
  <c r="A4053" i="8"/>
  <c r="A4054" i="8"/>
  <c r="A4055" i="8"/>
  <c r="A4056" i="8"/>
  <c r="A4057" i="8"/>
  <c r="A4058" i="8"/>
  <c r="A4059" i="8"/>
  <c r="A4060" i="8"/>
  <c r="A4061" i="8"/>
  <c r="A4062" i="8"/>
  <c r="A4063" i="8"/>
  <c r="A4064" i="8"/>
  <c r="A4065" i="8"/>
  <c r="A4066" i="8"/>
  <c r="A4067" i="8"/>
  <c r="A4068" i="8"/>
  <c r="A4069" i="8"/>
  <c r="A4070" i="8"/>
  <c r="A4071" i="8"/>
  <c r="A4072" i="8"/>
  <c r="A4073" i="8"/>
  <c r="A4074" i="8"/>
  <c r="A4075" i="8"/>
  <c r="A4076" i="8"/>
  <c r="A4077" i="8"/>
  <c r="A4078" i="8"/>
  <c r="A4079" i="8"/>
  <c r="A4080" i="8"/>
  <c r="A4081" i="8"/>
  <c r="A4082" i="8"/>
  <c r="A4083" i="8"/>
  <c r="A4084" i="8"/>
  <c r="A4085" i="8"/>
  <c r="A4086" i="8"/>
  <c r="A4087" i="8"/>
  <c r="A4088" i="8"/>
  <c r="A4089" i="8"/>
  <c r="A4090" i="8"/>
  <c r="A4091" i="8"/>
  <c r="A4092" i="8"/>
  <c r="A4093" i="8"/>
  <c r="A4094" i="8"/>
  <c r="A4095" i="8"/>
  <c r="A4096" i="8"/>
  <c r="A4097" i="8"/>
  <c r="A4098" i="8"/>
  <c r="A4099" i="8"/>
  <c r="A4100" i="8"/>
  <c r="A4101" i="8"/>
  <c r="A4102" i="8"/>
  <c r="A4103" i="8"/>
  <c r="A4104" i="8"/>
  <c r="A4105" i="8"/>
  <c r="A4106" i="8"/>
  <c r="A4107" i="8"/>
  <c r="A4108" i="8"/>
  <c r="A4109" i="8"/>
  <c r="A4110" i="8"/>
  <c r="A4111" i="8"/>
  <c r="A4112" i="8"/>
  <c r="A4113" i="8"/>
  <c r="A4114" i="8"/>
  <c r="A4115" i="8"/>
  <c r="A4116" i="8"/>
  <c r="A4117" i="8"/>
  <c r="A4118" i="8"/>
  <c r="A4119" i="8"/>
  <c r="A4120" i="8"/>
  <c r="A4121" i="8"/>
  <c r="A4122" i="8"/>
  <c r="A4123" i="8"/>
  <c r="A4124" i="8"/>
  <c r="A4125" i="8"/>
  <c r="A4126" i="8"/>
  <c r="A4127" i="8"/>
  <c r="A4128" i="8"/>
  <c r="A4129" i="8"/>
  <c r="A4130" i="8"/>
  <c r="A4131" i="8"/>
  <c r="A4132" i="8"/>
  <c r="A4133" i="8"/>
  <c r="A4134" i="8"/>
  <c r="A4135" i="8"/>
  <c r="A4136" i="8"/>
  <c r="A4137" i="8"/>
  <c r="A4138" i="8"/>
  <c r="A4139" i="8"/>
  <c r="A4140" i="8"/>
  <c r="A4141" i="8"/>
  <c r="A4142" i="8"/>
  <c r="A4143" i="8"/>
  <c r="A4144" i="8"/>
  <c r="A4145" i="8"/>
  <c r="A4146" i="8"/>
  <c r="A4147" i="8"/>
  <c r="A4148" i="8"/>
  <c r="A4149" i="8"/>
  <c r="A4150" i="8"/>
  <c r="A4151" i="8"/>
  <c r="A4152" i="8"/>
  <c r="A4153" i="8"/>
  <c r="A4154" i="8"/>
  <c r="A4155" i="8"/>
  <c r="A4156" i="8"/>
  <c r="A4157" i="8"/>
  <c r="A4158" i="8"/>
  <c r="A4159" i="8"/>
  <c r="A4160" i="8"/>
  <c r="A4161" i="8"/>
  <c r="A4162" i="8"/>
  <c r="A4163" i="8"/>
  <c r="A4164" i="8"/>
  <c r="A4165" i="8"/>
  <c r="A4166" i="8"/>
  <c r="A4167" i="8"/>
  <c r="A4168" i="8"/>
  <c r="A4169" i="8"/>
  <c r="A4170" i="8"/>
  <c r="A4171" i="8"/>
  <c r="A4172" i="8"/>
  <c r="A4173" i="8"/>
  <c r="A4174" i="8"/>
  <c r="A4175" i="8"/>
  <c r="A4176" i="8"/>
  <c r="A4177" i="8"/>
  <c r="A4178" i="8"/>
  <c r="A4179" i="8"/>
  <c r="A4180" i="8"/>
  <c r="A4181" i="8"/>
  <c r="A4182" i="8"/>
  <c r="A4183" i="8"/>
  <c r="A4184" i="8"/>
  <c r="A4185" i="8"/>
  <c r="A4186" i="8"/>
  <c r="A4187" i="8"/>
  <c r="A4188" i="8"/>
  <c r="A4189" i="8"/>
  <c r="A4190" i="8"/>
  <c r="A4191" i="8"/>
  <c r="A4192" i="8"/>
  <c r="A4193" i="8"/>
  <c r="A4194" i="8"/>
  <c r="A4195" i="8"/>
  <c r="A4196" i="8"/>
  <c r="A4197" i="8"/>
  <c r="A4198" i="8"/>
  <c r="A4199" i="8"/>
  <c r="A4200" i="8"/>
  <c r="A4201" i="8"/>
  <c r="A4202" i="8"/>
  <c r="A4203" i="8"/>
  <c r="A4204" i="8"/>
  <c r="A4205" i="8"/>
  <c r="A4206" i="8"/>
  <c r="A4207" i="8"/>
  <c r="A4208" i="8"/>
  <c r="A4209" i="8"/>
  <c r="A4210" i="8"/>
  <c r="A4211" i="8"/>
  <c r="A4212" i="8"/>
  <c r="A4213" i="8"/>
  <c r="A4214" i="8"/>
  <c r="A4215" i="8"/>
  <c r="A4216" i="8"/>
  <c r="A4217" i="8"/>
  <c r="A4218" i="8"/>
  <c r="A4219" i="8"/>
  <c r="A4220" i="8"/>
  <c r="A4221" i="8"/>
  <c r="A4222" i="8"/>
  <c r="A4223" i="8"/>
  <c r="A4224" i="8"/>
  <c r="A4225" i="8"/>
  <c r="A4226" i="8"/>
  <c r="A4227" i="8"/>
  <c r="A4228" i="8"/>
  <c r="A4229" i="8"/>
  <c r="A4230" i="8"/>
  <c r="A4231" i="8"/>
  <c r="A4232" i="8"/>
  <c r="A4233" i="8"/>
  <c r="A4234" i="8"/>
  <c r="A4235" i="8"/>
  <c r="A4236" i="8"/>
  <c r="A4237" i="8"/>
  <c r="A4238" i="8"/>
  <c r="A4239" i="8"/>
  <c r="A4240" i="8"/>
  <c r="A4241" i="8"/>
  <c r="A4242" i="8"/>
  <c r="A4243" i="8"/>
  <c r="A4244" i="8"/>
  <c r="A4245" i="8"/>
  <c r="A4246" i="8"/>
  <c r="A4247" i="8"/>
  <c r="A4248" i="8"/>
  <c r="A4249" i="8"/>
  <c r="A4250" i="8"/>
  <c r="A4251" i="8"/>
  <c r="A4252" i="8"/>
  <c r="A4253" i="8"/>
  <c r="A4254" i="8"/>
  <c r="A4255" i="8"/>
  <c r="A4256" i="8"/>
  <c r="A4257" i="8"/>
  <c r="A4258" i="8"/>
  <c r="A4259" i="8"/>
  <c r="A4260" i="8"/>
  <c r="A4261" i="8"/>
  <c r="A4262" i="8"/>
  <c r="A4263" i="8"/>
  <c r="A4264" i="8"/>
  <c r="A4265" i="8"/>
  <c r="A4266" i="8"/>
  <c r="A4267" i="8"/>
  <c r="A4268" i="8"/>
  <c r="A4269" i="8"/>
  <c r="A4270" i="8"/>
  <c r="A4271" i="8"/>
  <c r="A4272" i="8"/>
  <c r="A4273" i="8"/>
  <c r="A4274" i="8"/>
  <c r="A4275" i="8"/>
  <c r="A4276" i="8"/>
  <c r="A4277" i="8"/>
  <c r="A4278" i="8"/>
  <c r="A4279" i="8"/>
  <c r="A4280" i="8"/>
  <c r="A4281" i="8"/>
  <c r="A4282" i="8"/>
  <c r="A4283" i="8"/>
  <c r="A4284" i="8"/>
  <c r="A4285" i="8"/>
  <c r="A4286" i="8"/>
  <c r="A4287" i="8"/>
  <c r="A4288" i="8"/>
  <c r="A4289" i="8"/>
  <c r="A4290" i="8"/>
  <c r="A4291" i="8"/>
  <c r="A4292" i="8"/>
  <c r="A4293" i="8"/>
  <c r="A4294" i="8"/>
  <c r="A4295" i="8"/>
  <c r="A4296" i="8"/>
  <c r="A4297" i="8"/>
  <c r="A4298" i="8"/>
  <c r="A4299" i="8"/>
  <c r="A4300" i="8"/>
  <c r="A4301" i="8"/>
  <c r="A4302" i="8"/>
  <c r="A4303" i="8"/>
  <c r="A4304" i="8"/>
  <c r="A4305" i="8"/>
  <c r="A4306" i="8"/>
  <c r="A4307" i="8"/>
  <c r="A4308" i="8"/>
  <c r="A4309" i="8"/>
  <c r="A4310" i="8"/>
  <c r="A4311" i="8"/>
  <c r="A4312" i="8"/>
  <c r="A4313" i="8"/>
  <c r="A4314" i="8"/>
  <c r="A4315" i="8"/>
  <c r="A4316" i="8"/>
  <c r="A4317" i="8"/>
  <c r="A4318" i="8"/>
  <c r="A4319" i="8"/>
  <c r="A4320" i="8"/>
  <c r="A4321" i="8"/>
  <c r="A4322" i="8"/>
  <c r="A4323" i="8"/>
  <c r="A4324" i="8"/>
  <c r="A4325" i="8"/>
  <c r="A4326" i="8"/>
  <c r="A4327" i="8"/>
  <c r="A4328" i="8"/>
  <c r="A4329" i="8"/>
  <c r="A4330" i="8"/>
  <c r="A4331" i="8"/>
  <c r="A4332" i="8"/>
  <c r="A4333" i="8"/>
  <c r="A4334" i="8"/>
  <c r="A4335" i="8"/>
  <c r="A4336" i="8"/>
  <c r="A4337" i="8"/>
  <c r="A4338" i="8"/>
  <c r="A4339" i="8"/>
  <c r="A4340" i="8"/>
  <c r="A4341" i="8"/>
  <c r="A4342" i="8"/>
  <c r="A4343" i="8"/>
  <c r="A4344" i="8"/>
  <c r="A4345" i="8"/>
  <c r="A4346" i="8"/>
  <c r="A4347" i="8"/>
  <c r="A4348" i="8"/>
  <c r="A4349" i="8"/>
  <c r="A4350" i="8"/>
  <c r="A4351" i="8"/>
  <c r="A4352" i="8"/>
  <c r="A4353" i="8"/>
  <c r="A4354" i="8"/>
  <c r="A4355" i="8"/>
  <c r="A4356" i="8"/>
  <c r="A4357" i="8"/>
  <c r="A4358" i="8"/>
  <c r="A4359" i="8"/>
  <c r="A4360" i="8"/>
  <c r="A4361" i="8"/>
  <c r="A4362" i="8"/>
  <c r="A4363" i="8"/>
  <c r="A4364" i="8"/>
  <c r="A4365" i="8"/>
  <c r="A4366" i="8"/>
  <c r="A4367" i="8"/>
  <c r="A4368" i="8"/>
  <c r="A4369" i="8"/>
  <c r="A4370" i="8"/>
  <c r="A4371" i="8"/>
  <c r="A4372" i="8"/>
  <c r="A4373" i="8"/>
  <c r="A4374" i="8"/>
  <c r="A4375" i="8"/>
  <c r="A4376" i="8"/>
  <c r="A4377" i="8"/>
  <c r="A4378" i="8"/>
  <c r="A4379" i="8"/>
  <c r="A4380" i="8"/>
  <c r="A4381" i="8"/>
  <c r="A4382" i="8"/>
  <c r="A4383" i="8"/>
  <c r="A4384" i="8"/>
  <c r="A4385" i="8"/>
  <c r="A4386" i="8"/>
  <c r="A4387" i="8"/>
  <c r="A4388" i="8"/>
  <c r="A4389" i="8"/>
  <c r="A4390" i="8"/>
  <c r="A4391" i="8"/>
  <c r="A4392" i="8"/>
  <c r="A4393" i="8"/>
  <c r="A4394" i="8"/>
  <c r="A4395" i="8"/>
  <c r="A4396" i="8"/>
  <c r="A4397" i="8"/>
  <c r="A4398" i="8"/>
  <c r="A4399" i="8"/>
  <c r="A4400" i="8"/>
  <c r="A4401" i="8"/>
  <c r="A4402" i="8"/>
  <c r="A4403" i="8"/>
  <c r="A4404" i="8"/>
  <c r="A4405" i="8"/>
  <c r="A4406" i="8"/>
  <c r="A4407" i="8"/>
  <c r="A4408" i="8"/>
  <c r="A4409" i="8"/>
  <c r="A4410" i="8"/>
  <c r="A4411" i="8"/>
  <c r="A4412" i="8"/>
  <c r="A4413" i="8"/>
  <c r="A4414" i="8"/>
  <c r="A4415" i="8"/>
  <c r="A4416" i="8"/>
  <c r="A4417" i="8"/>
  <c r="A4418" i="8"/>
  <c r="A4419" i="8"/>
  <c r="A4420" i="8"/>
  <c r="A4421" i="8"/>
  <c r="A4422" i="8"/>
  <c r="A4423" i="8"/>
  <c r="A4424" i="8"/>
  <c r="A4425" i="8"/>
  <c r="A4426" i="8"/>
  <c r="A4427" i="8"/>
  <c r="A4428" i="8"/>
  <c r="A4429" i="8"/>
  <c r="A4430" i="8"/>
  <c r="A4431" i="8"/>
  <c r="A4432" i="8"/>
  <c r="A4433" i="8"/>
  <c r="A4434" i="8"/>
  <c r="A4435" i="8"/>
  <c r="A4436" i="8"/>
  <c r="A4437" i="8"/>
  <c r="A4438" i="8"/>
  <c r="A4439" i="8"/>
  <c r="A4440" i="8"/>
  <c r="A4441" i="8"/>
  <c r="A4442" i="8"/>
  <c r="A4443" i="8"/>
  <c r="A4444" i="8"/>
  <c r="A4445" i="8"/>
  <c r="A4446" i="8"/>
  <c r="A4447" i="8"/>
  <c r="A4448" i="8"/>
  <c r="A4449" i="8"/>
  <c r="A4450" i="8"/>
  <c r="A4451" i="8"/>
  <c r="A4452" i="8"/>
  <c r="A4453" i="8"/>
  <c r="A4454" i="8"/>
  <c r="A4455" i="8"/>
  <c r="A4456" i="8"/>
  <c r="A4457" i="8"/>
  <c r="A4458" i="8"/>
  <c r="A4459" i="8"/>
  <c r="A4460" i="8"/>
  <c r="A4461" i="8"/>
  <c r="A4462" i="8"/>
  <c r="A4463" i="8"/>
  <c r="A4464" i="8"/>
  <c r="A4465" i="8"/>
  <c r="A4466" i="8"/>
  <c r="A4467" i="8"/>
  <c r="A4468" i="8"/>
  <c r="A4469" i="8"/>
  <c r="A4470" i="8"/>
  <c r="A4471" i="8"/>
  <c r="A4472" i="8"/>
  <c r="A4473" i="8"/>
  <c r="A4474" i="8"/>
  <c r="A4475" i="8"/>
  <c r="A4476" i="8"/>
  <c r="A4477" i="8"/>
  <c r="A4478" i="8"/>
  <c r="A4479" i="8"/>
  <c r="A4480" i="8"/>
  <c r="A4481" i="8"/>
  <c r="A4482" i="8"/>
  <c r="A4483" i="8"/>
  <c r="A4484" i="8"/>
  <c r="A4485" i="8"/>
  <c r="A4486" i="8"/>
  <c r="A4487" i="8"/>
  <c r="A4488" i="8"/>
  <c r="A4489" i="8"/>
  <c r="A4490" i="8"/>
  <c r="A4491" i="8"/>
  <c r="A4492" i="8"/>
  <c r="A4493" i="8"/>
  <c r="A4494" i="8"/>
  <c r="A4495" i="8"/>
  <c r="A4496" i="8"/>
  <c r="A4497" i="8"/>
  <c r="A4498" i="8"/>
  <c r="A4499" i="8"/>
  <c r="A4500" i="8"/>
  <c r="A4501" i="8"/>
  <c r="A4502" i="8"/>
  <c r="A4503" i="8"/>
  <c r="A4504" i="8"/>
  <c r="A4505" i="8"/>
  <c r="A4506" i="8"/>
  <c r="A4507" i="8"/>
  <c r="A4508" i="8"/>
  <c r="A4509" i="8"/>
  <c r="A4510" i="8"/>
  <c r="A4511" i="8"/>
  <c r="A4512" i="8"/>
  <c r="A4513" i="8"/>
  <c r="A4514" i="8"/>
  <c r="A4515" i="8"/>
  <c r="A4516" i="8"/>
  <c r="A4517" i="8"/>
  <c r="A4518" i="8"/>
  <c r="A4519" i="8"/>
  <c r="A4520" i="8"/>
  <c r="A4521" i="8"/>
  <c r="A4522" i="8"/>
  <c r="A4523" i="8"/>
  <c r="A4524" i="8"/>
  <c r="A4525" i="8"/>
  <c r="A4526" i="8"/>
  <c r="A4527" i="8"/>
  <c r="A4528" i="8"/>
  <c r="A4529" i="8"/>
  <c r="A4530" i="8"/>
  <c r="A4531" i="8"/>
  <c r="A4532" i="8"/>
  <c r="A4533" i="8"/>
  <c r="A4534" i="8"/>
  <c r="A4535" i="8"/>
  <c r="A4536" i="8"/>
  <c r="A4537" i="8"/>
  <c r="A4538" i="8"/>
  <c r="A4539" i="8"/>
  <c r="A4540" i="8"/>
  <c r="A4541" i="8"/>
  <c r="A4542" i="8"/>
  <c r="A4543" i="8"/>
  <c r="A4544" i="8"/>
  <c r="A4545" i="8"/>
  <c r="A4546" i="8"/>
  <c r="A4547" i="8"/>
  <c r="A4548" i="8"/>
  <c r="A4549" i="8"/>
  <c r="A4550" i="8"/>
  <c r="A4551" i="8"/>
  <c r="A4552" i="8"/>
  <c r="A4553" i="8"/>
  <c r="A4554" i="8"/>
  <c r="A4555" i="8"/>
  <c r="A4556" i="8"/>
  <c r="A4557" i="8"/>
  <c r="A4558" i="8"/>
  <c r="A4559" i="8"/>
  <c r="A4560" i="8"/>
  <c r="A4561" i="8"/>
  <c r="A4562" i="8"/>
  <c r="A4563" i="8"/>
  <c r="A4564" i="8"/>
  <c r="A4565" i="8"/>
  <c r="A4566" i="8"/>
  <c r="A4567" i="8"/>
  <c r="A4568" i="8"/>
  <c r="A4569" i="8"/>
  <c r="A4570" i="8"/>
  <c r="A4571" i="8"/>
  <c r="A4572" i="8"/>
  <c r="A4573" i="8"/>
  <c r="A4574" i="8"/>
  <c r="A4575" i="8"/>
  <c r="A4576" i="8"/>
  <c r="A4577" i="8"/>
  <c r="A4578" i="8"/>
  <c r="A4579" i="8"/>
  <c r="A4580" i="8"/>
  <c r="A4581" i="8"/>
  <c r="A4582" i="8"/>
  <c r="A4583" i="8"/>
  <c r="A4584" i="8"/>
  <c r="A4585" i="8"/>
  <c r="A4586" i="8"/>
  <c r="A4587" i="8"/>
  <c r="A4588" i="8"/>
  <c r="A4589" i="8"/>
  <c r="A4590" i="8"/>
  <c r="A4591" i="8"/>
  <c r="A4592" i="8"/>
  <c r="A4593" i="8"/>
  <c r="A4594" i="8"/>
  <c r="A4595" i="8"/>
  <c r="A4596" i="8"/>
  <c r="A4597" i="8"/>
  <c r="A4598" i="8"/>
  <c r="A4599" i="8"/>
  <c r="A4600" i="8"/>
  <c r="A4601" i="8"/>
  <c r="A4602" i="8"/>
  <c r="A4603" i="8"/>
  <c r="A4604" i="8"/>
  <c r="A4605" i="8"/>
  <c r="A4606" i="8"/>
  <c r="A4607" i="8"/>
  <c r="A4608" i="8"/>
  <c r="A4609" i="8"/>
  <c r="A4610" i="8"/>
  <c r="A4611" i="8"/>
  <c r="A4612" i="8"/>
  <c r="A4613" i="8"/>
  <c r="A4614" i="8"/>
  <c r="A4615" i="8"/>
  <c r="A4616" i="8"/>
  <c r="A4617" i="8"/>
  <c r="A4618" i="8"/>
  <c r="A4619" i="8"/>
  <c r="A4620" i="8"/>
  <c r="A4621" i="8"/>
  <c r="A4622" i="8"/>
  <c r="A4623" i="8"/>
  <c r="A4624" i="8"/>
  <c r="A4625" i="8"/>
  <c r="A4626" i="8"/>
  <c r="A4627" i="8"/>
  <c r="A4628" i="8"/>
  <c r="A4629" i="8"/>
  <c r="A4630" i="8"/>
  <c r="A4631" i="8"/>
  <c r="A4632" i="8"/>
  <c r="A4633" i="8"/>
  <c r="A4634" i="8"/>
  <c r="A4635" i="8"/>
  <c r="A4636" i="8"/>
  <c r="A4637" i="8"/>
  <c r="A4638" i="8"/>
  <c r="A4639" i="8"/>
  <c r="A4640" i="8"/>
  <c r="A4641" i="8"/>
  <c r="A4642" i="8"/>
  <c r="A4643" i="8"/>
  <c r="A4644" i="8"/>
  <c r="A4645" i="8"/>
  <c r="A4646" i="8"/>
  <c r="A4647" i="8"/>
  <c r="A4648" i="8"/>
  <c r="A4649" i="8"/>
  <c r="A4650" i="8"/>
  <c r="A4651" i="8"/>
  <c r="A4652" i="8"/>
  <c r="A4653" i="8"/>
  <c r="A4654" i="8"/>
  <c r="A4655" i="8"/>
  <c r="A4656" i="8"/>
  <c r="A4657" i="8"/>
  <c r="A4658" i="8"/>
  <c r="A4659" i="8"/>
  <c r="A4660" i="8"/>
  <c r="A4661" i="8"/>
  <c r="A4662" i="8"/>
  <c r="A4663" i="8"/>
  <c r="A4664" i="8"/>
  <c r="A4665" i="8"/>
  <c r="A4666" i="8"/>
  <c r="A4667" i="8"/>
  <c r="A4668" i="8"/>
  <c r="A4669" i="8"/>
  <c r="A4670" i="8"/>
  <c r="A4671" i="8"/>
  <c r="A4672" i="8"/>
  <c r="A4673" i="8"/>
  <c r="A4674" i="8"/>
  <c r="A4675" i="8"/>
  <c r="A4676" i="8"/>
  <c r="A4677" i="8"/>
  <c r="A4678" i="8"/>
  <c r="A4679" i="8"/>
  <c r="A4680" i="8"/>
  <c r="A4681" i="8"/>
  <c r="A4682" i="8"/>
  <c r="A4683" i="8"/>
  <c r="A4684" i="8"/>
  <c r="A4685" i="8"/>
  <c r="A4686" i="8"/>
  <c r="A4687" i="8"/>
  <c r="A4688" i="8"/>
  <c r="A4689" i="8"/>
  <c r="A4690" i="8"/>
  <c r="A4691" i="8"/>
  <c r="A4692" i="8"/>
  <c r="A4693" i="8"/>
  <c r="A4694" i="8"/>
  <c r="A4695" i="8"/>
  <c r="A4696" i="8"/>
  <c r="A4697" i="8"/>
  <c r="A4698" i="8"/>
  <c r="A4699" i="8"/>
  <c r="A4700" i="8"/>
  <c r="A4701" i="8"/>
  <c r="A4702" i="8"/>
  <c r="A4703" i="8"/>
  <c r="A4704" i="8"/>
  <c r="A4705" i="8"/>
  <c r="A4706" i="8"/>
  <c r="A4707" i="8"/>
  <c r="A4708" i="8"/>
  <c r="A4709" i="8"/>
  <c r="A4710" i="8"/>
  <c r="A4711" i="8"/>
  <c r="A4712" i="8"/>
  <c r="A4713" i="8"/>
  <c r="A4714" i="8"/>
  <c r="A4715" i="8"/>
  <c r="A4716" i="8"/>
  <c r="A4717" i="8"/>
  <c r="A4718" i="8"/>
  <c r="A4719" i="8"/>
  <c r="A4720" i="8"/>
  <c r="A4721" i="8"/>
  <c r="A4722" i="8"/>
  <c r="A4723" i="8"/>
  <c r="A4724" i="8"/>
  <c r="A4725" i="8"/>
  <c r="A4726" i="8"/>
  <c r="A4727" i="8"/>
  <c r="A4728" i="8"/>
  <c r="A4729" i="8"/>
  <c r="A4730" i="8"/>
  <c r="A4731" i="8"/>
  <c r="A4732" i="8"/>
  <c r="A4733" i="8"/>
  <c r="A4734" i="8"/>
  <c r="A4735" i="8"/>
  <c r="A4736" i="8"/>
  <c r="A4737" i="8"/>
  <c r="A4738" i="8"/>
  <c r="A4739" i="8"/>
  <c r="A4740" i="8"/>
  <c r="A4741" i="8"/>
  <c r="A4742" i="8"/>
  <c r="A4743" i="8"/>
  <c r="A4744" i="8"/>
  <c r="A4745" i="8"/>
  <c r="A4746" i="8"/>
  <c r="A4747" i="8"/>
  <c r="A4748" i="8"/>
  <c r="A4749" i="8"/>
  <c r="A4750" i="8"/>
  <c r="A4751" i="8"/>
  <c r="A4752" i="8"/>
  <c r="A4753" i="8"/>
  <c r="A4754" i="8"/>
  <c r="A4755" i="8"/>
  <c r="A4756" i="8"/>
  <c r="A4757" i="8"/>
  <c r="A4758" i="8"/>
  <c r="A4759" i="8"/>
  <c r="A4760" i="8"/>
  <c r="A4761" i="8"/>
  <c r="A4762" i="8"/>
  <c r="A4763" i="8"/>
  <c r="A4764" i="8"/>
  <c r="A4765" i="8"/>
  <c r="A4766" i="8"/>
  <c r="A4767" i="8"/>
  <c r="A4768" i="8"/>
  <c r="A4769" i="8"/>
  <c r="A4770" i="8"/>
  <c r="A4771" i="8"/>
  <c r="A4772" i="8"/>
  <c r="A4773" i="8"/>
  <c r="A4774" i="8"/>
  <c r="A4775" i="8"/>
  <c r="A4776" i="8"/>
  <c r="A4777" i="8"/>
  <c r="A4778" i="8"/>
  <c r="A4779" i="8"/>
  <c r="A4780" i="8"/>
  <c r="A4781" i="8"/>
  <c r="A4782" i="8"/>
  <c r="A4783" i="8"/>
  <c r="A4784" i="8"/>
  <c r="A4785" i="8"/>
  <c r="A4786" i="8"/>
  <c r="A4787" i="8"/>
  <c r="A4788" i="8"/>
  <c r="A4789" i="8"/>
  <c r="A4790" i="8"/>
  <c r="A4791" i="8"/>
  <c r="A4792" i="8"/>
  <c r="A4793" i="8"/>
  <c r="A4794" i="8"/>
  <c r="A4795" i="8"/>
  <c r="A4796" i="8"/>
  <c r="A4797" i="8"/>
  <c r="A4798" i="8"/>
  <c r="A4799" i="8"/>
  <c r="A4800" i="8"/>
  <c r="A4801" i="8"/>
  <c r="A4802" i="8"/>
  <c r="A4803" i="8"/>
  <c r="A4804" i="8"/>
  <c r="A4805" i="8"/>
  <c r="A4806" i="8"/>
  <c r="A4807" i="8"/>
  <c r="A4808" i="8"/>
  <c r="A4809" i="8"/>
  <c r="A4810" i="8"/>
  <c r="A4811" i="8"/>
  <c r="A4812" i="8"/>
  <c r="A4813" i="8"/>
  <c r="A4814" i="8"/>
  <c r="A4815" i="8"/>
  <c r="A4816" i="8"/>
  <c r="A4817" i="8"/>
  <c r="A4818" i="8"/>
  <c r="A4819" i="8"/>
  <c r="A4820" i="8"/>
  <c r="A4821" i="8"/>
  <c r="A4822" i="8"/>
  <c r="A4823" i="8"/>
  <c r="A4824" i="8"/>
  <c r="A4825" i="8"/>
  <c r="A4826" i="8"/>
  <c r="A4827" i="8"/>
  <c r="A4828" i="8"/>
  <c r="A4829" i="8"/>
  <c r="A4830" i="8"/>
  <c r="A4831" i="8"/>
  <c r="A4832" i="8"/>
  <c r="A4833" i="8"/>
  <c r="A4834" i="8"/>
  <c r="A4835" i="8"/>
  <c r="A4836" i="8"/>
  <c r="A4837" i="8"/>
  <c r="A4838" i="8"/>
  <c r="A4839" i="8"/>
  <c r="A4840" i="8"/>
  <c r="A4841" i="8"/>
  <c r="A4842" i="8"/>
  <c r="A4843" i="8"/>
  <c r="A4844" i="8"/>
  <c r="A4845" i="8"/>
  <c r="A4846" i="8"/>
  <c r="A4847" i="8"/>
  <c r="A4848" i="8"/>
  <c r="A4849" i="8"/>
  <c r="A4850" i="8"/>
  <c r="A4851" i="8"/>
  <c r="A4852" i="8"/>
  <c r="A4853" i="8"/>
  <c r="A4854" i="8"/>
  <c r="A4855" i="8"/>
  <c r="A4856" i="8"/>
  <c r="A4857" i="8"/>
  <c r="A4858" i="8"/>
  <c r="A4859" i="8"/>
  <c r="A4860" i="8"/>
  <c r="A4861" i="8"/>
  <c r="A4862" i="8"/>
  <c r="A4863" i="8"/>
  <c r="A4864" i="8"/>
  <c r="A4865" i="8"/>
  <c r="A4866" i="8"/>
  <c r="A4867" i="8"/>
  <c r="A4868" i="8"/>
  <c r="A4869" i="8"/>
  <c r="A4870" i="8"/>
  <c r="A4871" i="8"/>
  <c r="A4872" i="8"/>
  <c r="A4873" i="8"/>
  <c r="A4874" i="8"/>
  <c r="A4875" i="8"/>
  <c r="A4876" i="8"/>
  <c r="A4877" i="8"/>
  <c r="A4878" i="8"/>
  <c r="A4879" i="8"/>
  <c r="A4880" i="8"/>
  <c r="A4881" i="8"/>
  <c r="A4882" i="8"/>
  <c r="A4883" i="8"/>
  <c r="A4884" i="8"/>
  <c r="A4885" i="8"/>
  <c r="A4886" i="8"/>
  <c r="A4887" i="8"/>
  <c r="A4888" i="8"/>
  <c r="A4889" i="8"/>
  <c r="A4890" i="8"/>
  <c r="A4891" i="8"/>
  <c r="A4892" i="8"/>
  <c r="A4893" i="8"/>
  <c r="A4894" i="8"/>
  <c r="A4895" i="8"/>
  <c r="A4896" i="8"/>
  <c r="A4897" i="8"/>
  <c r="A4898" i="8"/>
  <c r="A4899" i="8"/>
  <c r="A4900" i="8"/>
  <c r="A4901" i="8"/>
  <c r="A4902" i="8"/>
  <c r="A4903" i="8"/>
  <c r="A4904" i="8"/>
  <c r="A4905" i="8"/>
  <c r="A4906" i="8"/>
  <c r="A4907" i="8"/>
  <c r="A4908" i="8"/>
  <c r="A4909" i="8"/>
  <c r="A4910" i="8"/>
  <c r="A4911" i="8"/>
  <c r="A4912" i="8"/>
  <c r="A4913" i="8"/>
  <c r="A4914" i="8"/>
  <c r="A4915" i="8"/>
  <c r="A4916" i="8"/>
  <c r="A4917" i="8"/>
  <c r="A4918" i="8"/>
  <c r="A4919" i="8"/>
  <c r="A4920" i="8"/>
  <c r="A4921" i="8"/>
  <c r="A4922" i="8"/>
  <c r="A4923" i="8"/>
  <c r="A4924" i="8"/>
  <c r="A4925" i="8"/>
  <c r="A4926" i="8"/>
  <c r="A4927" i="8"/>
  <c r="A4928" i="8"/>
  <c r="A4929" i="8"/>
  <c r="A4930" i="8"/>
  <c r="A4931" i="8"/>
  <c r="A4932" i="8"/>
  <c r="A4933" i="8"/>
  <c r="A4934" i="8"/>
  <c r="A4935" i="8"/>
  <c r="A4936" i="8"/>
  <c r="A4937" i="8"/>
  <c r="A4938" i="8"/>
  <c r="A4939" i="8"/>
  <c r="A4940" i="8"/>
  <c r="A4941" i="8"/>
  <c r="A4942" i="8"/>
  <c r="A4943" i="8"/>
  <c r="A4944" i="8"/>
  <c r="A4945" i="8"/>
  <c r="A4946" i="8"/>
  <c r="A4947" i="8"/>
  <c r="A4948" i="8"/>
  <c r="A4949" i="8"/>
  <c r="A4950" i="8"/>
  <c r="A4951" i="8"/>
  <c r="A4952" i="8"/>
  <c r="A4953" i="8"/>
  <c r="A4954" i="8"/>
  <c r="A4955" i="8"/>
  <c r="A4956" i="8"/>
  <c r="A4957" i="8"/>
  <c r="A4958" i="8"/>
  <c r="A4959" i="8"/>
  <c r="A4960" i="8"/>
  <c r="A4961" i="8"/>
  <c r="A4962" i="8"/>
  <c r="A4963" i="8"/>
  <c r="A4964" i="8"/>
  <c r="A4965" i="8"/>
  <c r="A4966" i="8"/>
  <c r="A4967" i="8"/>
  <c r="A4968" i="8"/>
  <c r="A4969" i="8"/>
  <c r="A4970" i="8"/>
  <c r="A4971" i="8"/>
  <c r="A4972" i="8"/>
  <c r="A4973" i="8"/>
  <c r="A4974" i="8"/>
  <c r="A4975" i="8"/>
  <c r="A4976" i="8"/>
  <c r="A4977" i="8"/>
  <c r="A4978" i="8"/>
  <c r="A4979" i="8"/>
  <c r="A4980" i="8"/>
  <c r="A4981" i="8"/>
  <c r="A4982" i="8"/>
  <c r="A4983" i="8"/>
  <c r="A4984" i="8"/>
  <c r="A4985" i="8"/>
  <c r="A4986" i="8"/>
  <c r="A4987" i="8"/>
  <c r="A4988" i="8"/>
  <c r="A4989" i="8"/>
  <c r="A4990" i="8"/>
  <c r="A4991" i="8"/>
  <c r="A4992" i="8"/>
  <c r="A4993" i="8"/>
  <c r="A4994" i="8"/>
  <c r="A4995" i="8"/>
  <c r="A4996" i="8"/>
  <c r="A4997" i="8"/>
  <c r="A4998" i="8"/>
  <c r="A4999" i="8"/>
  <c r="A5000" i="8"/>
  <c r="A5001" i="8"/>
  <c r="A5002" i="8"/>
  <c r="A5003" i="8"/>
  <c r="A5004" i="8"/>
  <c r="A5005" i="8"/>
  <c r="A5006" i="8"/>
  <c r="A5007" i="8"/>
  <c r="A5008" i="8"/>
  <c r="A5009" i="8"/>
  <c r="A5010" i="8"/>
  <c r="A5011" i="8"/>
  <c r="A5012" i="8"/>
  <c r="A5013" i="8"/>
  <c r="A5014" i="8"/>
  <c r="A5015" i="8"/>
  <c r="A5016" i="8"/>
  <c r="A5017" i="8"/>
  <c r="A5018" i="8"/>
  <c r="A5019" i="8"/>
  <c r="A5020" i="8"/>
  <c r="A5021" i="8"/>
  <c r="A5022" i="8"/>
  <c r="A5023" i="8"/>
  <c r="A5024" i="8"/>
  <c r="A5025" i="8"/>
  <c r="A5026" i="8"/>
  <c r="A5027" i="8"/>
  <c r="A5028" i="8"/>
  <c r="A5029" i="8"/>
  <c r="A5030" i="8"/>
  <c r="A5031" i="8"/>
  <c r="A5032" i="8"/>
  <c r="A5033" i="8"/>
  <c r="A5034" i="8"/>
  <c r="A5035" i="8"/>
  <c r="A5036" i="8"/>
  <c r="A5037" i="8"/>
  <c r="A5038" i="8"/>
  <c r="A5039" i="8"/>
  <c r="A5040" i="8"/>
  <c r="A5041" i="8"/>
  <c r="A5042" i="8"/>
  <c r="A5043" i="8"/>
  <c r="A5044" i="8"/>
  <c r="A5045" i="8"/>
  <c r="A5046" i="8"/>
  <c r="A5047" i="8"/>
  <c r="A5048" i="8"/>
  <c r="A5049" i="8"/>
  <c r="A5050" i="8"/>
  <c r="A5051" i="8"/>
  <c r="A5052" i="8"/>
  <c r="A5053" i="8"/>
  <c r="A5054" i="8"/>
  <c r="A5055" i="8"/>
  <c r="A5056" i="8"/>
  <c r="A5057" i="8"/>
  <c r="A5058" i="8"/>
  <c r="A5059" i="8"/>
  <c r="A5060" i="8"/>
  <c r="A5061" i="8"/>
  <c r="A5062" i="8"/>
  <c r="A5063" i="8"/>
  <c r="A5064" i="8"/>
  <c r="A5065" i="8"/>
  <c r="A5066" i="8"/>
  <c r="A5067" i="8"/>
  <c r="A5068" i="8"/>
  <c r="A5069" i="8"/>
  <c r="A5070" i="8"/>
  <c r="A5071" i="8"/>
  <c r="A5072" i="8"/>
  <c r="A5073" i="8"/>
  <c r="A5074" i="8"/>
  <c r="A5075" i="8"/>
  <c r="A5076" i="8"/>
  <c r="A5077" i="8"/>
  <c r="A5078" i="8"/>
  <c r="A5079" i="8"/>
  <c r="A5080" i="8"/>
  <c r="A5081" i="8"/>
  <c r="A5082" i="8"/>
  <c r="A5083" i="8"/>
  <c r="A5084" i="8"/>
  <c r="A5085" i="8"/>
  <c r="A5086" i="8"/>
  <c r="A5087" i="8"/>
  <c r="A5088" i="8"/>
  <c r="A5089" i="8"/>
  <c r="A5090" i="8"/>
  <c r="A5091" i="8"/>
  <c r="A5092" i="8"/>
  <c r="A5093" i="8"/>
  <c r="A5094" i="8"/>
  <c r="A5095" i="8"/>
  <c r="A5096" i="8"/>
  <c r="A5097" i="8"/>
  <c r="A5098" i="8"/>
  <c r="A5099" i="8"/>
  <c r="A5100" i="8"/>
  <c r="A5101" i="8"/>
  <c r="A5102" i="8"/>
  <c r="A5103" i="8"/>
  <c r="A5104" i="8"/>
  <c r="A5105" i="8"/>
  <c r="A5106" i="8"/>
  <c r="A5107" i="8"/>
  <c r="A5108" i="8"/>
  <c r="A5109" i="8"/>
  <c r="A5110" i="8"/>
  <c r="A5111" i="8"/>
  <c r="A5112" i="8"/>
  <c r="A5113" i="8"/>
  <c r="A5114" i="8"/>
  <c r="A5115" i="8"/>
  <c r="A5116" i="8"/>
  <c r="A5117" i="8"/>
  <c r="A5118" i="8"/>
  <c r="A5119" i="8"/>
  <c r="A5120" i="8"/>
  <c r="A5121" i="8"/>
  <c r="A5122" i="8"/>
  <c r="A5123" i="8"/>
  <c r="A5124" i="8"/>
  <c r="A5125" i="8"/>
  <c r="A5126" i="8"/>
  <c r="A5127" i="8"/>
  <c r="A5128" i="8"/>
  <c r="A5129" i="8"/>
  <c r="A5130" i="8"/>
  <c r="A5131" i="8"/>
  <c r="A5132" i="8"/>
  <c r="A5133" i="8"/>
  <c r="A5134" i="8"/>
  <c r="A5135" i="8"/>
  <c r="A5136" i="8"/>
  <c r="A5137" i="8"/>
  <c r="A5138" i="8"/>
  <c r="A5139" i="8"/>
  <c r="A5140" i="8"/>
  <c r="A5141" i="8"/>
  <c r="A5142" i="8"/>
  <c r="A5143" i="8"/>
  <c r="A5144" i="8"/>
  <c r="A5145" i="8"/>
  <c r="A5146" i="8"/>
  <c r="A5147" i="8"/>
  <c r="A5148" i="8"/>
  <c r="A5149" i="8"/>
  <c r="A5150" i="8"/>
  <c r="A5151" i="8"/>
  <c r="A5152" i="8"/>
  <c r="A5153" i="8"/>
  <c r="A5154" i="8"/>
  <c r="A5155" i="8"/>
  <c r="A5156" i="8"/>
  <c r="A5157" i="8"/>
  <c r="A5158" i="8"/>
  <c r="A5159" i="8"/>
  <c r="A5160" i="8"/>
  <c r="A5161" i="8"/>
  <c r="A5162" i="8"/>
  <c r="A5163" i="8"/>
  <c r="A5164" i="8"/>
  <c r="A5165" i="8"/>
  <c r="A5166" i="8"/>
  <c r="A5167" i="8"/>
  <c r="A5168" i="8"/>
  <c r="A5169" i="8"/>
  <c r="A5170" i="8"/>
  <c r="A5171" i="8"/>
  <c r="A5172" i="8"/>
  <c r="A5173" i="8"/>
  <c r="A5174" i="8"/>
  <c r="A5175" i="8"/>
  <c r="A5176" i="8"/>
  <c r="A5177" i="8"/>
  <c r="A5178" i="8"/>
  <c r="A5179" i="8"/>
  <c r="A5180" i="8"/>
  <c r="A5181" i="8"/>
  <c r="A5182" i="8"/>
  <c r="A5183" i="8"/>
  <c r="A5184" i="8"/>
  <c r="A5185" i="8"/>
  <c r="A5186" i="8"/>
  <c r="A5187" i="8"/>
  <c r="A5188" i="8"/>
  <c r="A5189" i="8"/>
  <c r="A5190" i="8"/>
  <c r="A5191" i="8"/>
  <c r="A5192" i="8"/>
  <c r="A5193" i="8"/>
  <c r="A5194" i="8"/>
  <c r="A5195" i="8"/>
  <c r="A5196" i="8"/>
  <c r="A5197" i="8"/>
  <c r="A5198" i="8"/>
  <c r="A5199" i="8"/>
  <c r="A5200" i="8"/>
  <c r="A5201" i="8"/>
  <c r="A5202" i="8"/>
  <c r="A5203" i="8"/>
  <c r="A5204" i="8"/>
  <c r="A5205" i="8"/>
  <c r="A5206" i="8"/>
  <c r="A5207" i="8"/>
  <c r="A5208" i="8"/>
  <c r="A5209" i="8"/>
  <c r="A5210" i="8"/>
  <c r="A5211" i="8"/>
  <c r="A5212" i="8"/>
  <c r="A5213" i="8"/>
  <c r="A5214" i="8"/>
  <c r="A5215" i="8"/>
  <c r="A5216" i="8"/>
  <c r="A5217" i="8"/>
  <c r="A5218" i="8"/>
  <c r="A5219" i="8"/>
  <c r="A5220" i="8"/>
  <c r="A5221" i="8"/>
  <c r="A5222" i="8"/>
  <c r="A5223" i="8"/>
  <c r="A5224" i="8"/>
  <c r="A5225" i="8"/>
  <c r="A5226" i="8"/>
  <c r="A5227" i="8"/>
  <c r="A5228" i="8"/>
  <c r="A5229" i="8"/>
  <c r="A5230" i="8"/>
  <c r="A5231" i="8"/>
  <c r="A5232" i="8"/>
  <c r="A5233" i="8"/>
  <c r="A5234" i="8"/>
  <c r="A5235" i="8"/>
  <c r="A5236" i="8"/>
  <c r="A5237" i="8"/>
  <c r="A5238" i="8"/>
  <c r="A5239" i="8"/>
  <c r="A5240" i="8"/>
  <c r="A5241" i="8"/>
  <c r="A5242" i="8"/>
  <c r="A5243" i="8"/>
  <c r="A5244" i="8"/>
  <c r="A5245" i="8"/>
  <c r="A5246" i="8"/>
  <c r="A5247" i="8"/>
  <c r="A5248" i="8"/>
  <c r="A5249" i="8"/>
  <c r="A5250" i="8"/>
  <c r="A5251" i="8"/>
  <c r="A5252" i="8"/>
  <c r="A5253" i="8"/>
  <c r="A5254" i="8"/>
  <c r="A5255" i="8"/>
  <c r="A5256" i="8"/>
  <c r="A5257" i="8"/>
  <c r="A5258" i="8"/>
  <c r="A5259" i="8"/>
  <c r="A5260" i="8"/>
  <c r="A5261" i="8"/>
  <c r="A5262" i="8"/>
  <c r="A5263" i="8"/>
  <c r="A5264" i="8"/>
  <c r="A5265" i="8"/>
  <c r="A5266" i="8"/>
  <c r="A5267" i="8"/>
  <c r="A5268" i="8"/>
  <c r="A5269" i="8"/>
  <c r="A5270" i="8"/>
  <c r="A5271" i="8"/>
  <c r="A5272" i="8"/>
  <c r="A5273" i="8"/>
  <c r="A5274" i="8"/>
  <c r="A5275" i="8"/>
  <c r="A5276" i="8"/>
  <c r="A5277" i="8"/>
  <c r="A5278" i="8"/>
  <c r="A5279" i="8"/>
  <c r="A5280" i="8"/>
  <c r="A5281" i="8"/>
  <c r="A5282" i="8"/>
  <c r="A5283" i="8"/>
  <c r="A5284" i="8"/>
  <c r="A5285" i="8"/>
  <c r="A5286" i="8"/>
  <c r="A5287" i="8"/>
  <c r="A5288" i="8"/>
  <c r="A5289" i="8"/>
  <c r="A5290" i="8"/>
  <c r="A5291" i="8"/>
  <c r="A5292" i="8"/>
  <c r="A5293" i="8"/>
  <c r="A5294" i="8"/>
  <c r="A5295" i="8"/>
  <c r="A5296" i="8"/>
  <c r="A5297" i="8"/>
  <c r="A5298" i="8"/>
  <c r="A5299" i="8"/>
  <c r="A5300" i="8"/>
  <c r="A5301" i="8"/>
  <c r="A5302" i="8"/>
  <c r="A5303" i="8"/>
  <c r="A5304" i="8"/>
  <c r="A5305" i="8"/>
  <c r="A5306" i="8"/>
  <c r="A5307" i="8"/>
  <c r="A5308" i="8"/>
  <c r="A5309" i="8"/>
  <c r="A5310" i="8"/>
  <c r="A5311" i="8"/>
  <c r="A5312" i="8"/>
  <c r="A5313" i="8"/>
  <c r="A5314" i="8"/>
  <c r="A5315" i="8"/>
  <c r="A5316" i="8"/>
  <c r="A5317" i="8"/>
  <c r="A5318" i="8"/>
  <c r="A5319" i="8"/>
  <c r="A5320" i="8"/>
  <c r="A5321" i="8"/>
  <c r="A5322" i="8"/>
  <c r="A5323" i="8"/>
  <c r="A5324" i="8"/>
  <c r="A5325" i="8"/>
  <c r="A5326" i="8"/>
  <c r="A5327" i="8"/>
  <c r="A5328" i="8"/>
  <c r="A5329" i="8"/>
  <c r="A5330" i="8"/>
  <c r="A5331" i="8"/>
  <c r="A5332" i="8"/>
  <c r="A5333" i="8"/>
  <c r="A5334" i="8"/>
  <c r="A5335" i="8"/>
  <c r="A5336" i="8"/>
  <c r="A5337" i="8"/>
  <c r="A5338" i="8"/>
  <c r="A5339" i="8"/>
  <c r="A5340" i="8"/>
  <c r="A5341" i="8"/>
  <c r="A5342" i="8"/>
  <c r="A5343" i="8"/>
  <c r="A5344" i="8"/>
  <c r="A5345" i="8"/>
  <c r="A5346" i="8"/>
  <c r="A5347" i="8"/>
  <c r="A5348" i="8"/>
  <c r="A5349" i="8"/>
  <c r="A5350" i="8"/>
  <c r="A5351" i="8"/>
  <c r="A5352" i="8"/>
  <c r="A5353" i="8"/>
  <c r="A5354" i="8"/>
  <c r="A5355" i="8"/>
  <c r="A5356" i="8"/>
  <c r="A5357" i="8"/>
  <c r="A5358" i="8"/>
  <c r="A5359" i="8"/>
  <c r="A5360" i="8"/>
  <c r="A5361" i="8"/>
  <c r="A5362" i="8"/>
  <c r="A5363" i="8"/>
  <c r="A5364" i="8"/>
  <c r="A5365" i="8"/>
  <c r="A5366" i="8"/>
  <c r="A5367" i="8"/>
  <c r="A5368" i="8"/>
  <c r="A5369" i="8"/>
  <c r="A5370" i="8"/>
  <c r="A5371" i="8"/>
  <c r="A5372" i="8"/>
  <c r="A5373" i="8"/>
  <c r="A5374" i="8"/>
  <c r="A5375" i="8"/>
  <c r="A5376" i="8"/>
  <c r="A5377" i="8"/>
  <c r="A5378" i="8"/>
  <c r="A5379" i="8"/>
  <c r="A5380" i="8"/>
  <c r="A5381" i="8"/>
  <c r="A5382" i="8"/>
  <c r="A5383" i="8"/>
  <c r="A5384" i="8"/>
  <c r="A5385" i="8"/>
  <c r="A5386" i="8"/>
  <c r="A5387" i="8"/>
  <c r="A5388" i="8"/>
  <c r="A5389" i="8"/>
  <c r="A5390" i="8"/>
  <c r="A5391" i="8"/>
  <c r="A5392" i="8"/>
  <c r="A5393" i="8"/>
  <c r="A5394" i="8"/>
  <c r="A5395" i="8"/>
  <c r="A5396" i="8"/>
  <c r="A5397" i="8"/>
  <c r="A5398" i="8"/>
  <c r="A5399" i="8"/>
  <c r="A5400" i="8"/>
  <c r="A5401" i="8"/>
  <c r="A5402" i="8"/>
  <c r="A5403" i="8"/>
  <c r="A5404" i="8"/>
  <c r="A5405" i="8"/>
  <c r="A5406" i="8"/>
  <c r="A5407" i="8"/>
  <c r="A5408" i="8"/>
  <c r="A5409" i="8"/>
  <c r="A5410" i="8"/>
  <c r="A5411" i="8"/>
  <c r="A5412" i="8"/>
  <c r="A5413" i="8"/>
  <c r="A5414" i="8"/>
  <c r="A5415" i="8"/>
  <c r="A5416" i="8"/>
  <c r="A5417" i="8"/>
  <c r="A5418" i="8"/>
  <c r="A5419" i="8"/>
  <c r="A5420" i="8"/>
  <c r="A5421" i="8"/>
  <c r="A5422" i="8"/>
  <c r="A5423" i="8"/>
  <c r="A5424" i="8"/>
  <c r="A5425" i="8"/>
  <c r="A5426" i="8"/>
  <c r="A5427" i="8"/>
  <c r="A5428" i="8"/>
  <c r="A5429" i="8"/>
  <c r="A5430" i="8"/>
  <c r="A5431" i="8"/>
  <c r="A5432" i="8"/>
  <c r="A5433" i="8"/>
  <c r="A5434" i="8"/>
  <c r="A5435" i="8"/>
  <c r="A5436" i="8"/>
  <c r="A5437" i="8"/>
  <c r="A5438" i="8"/>
  <c r="A5439" i="8"/>
  <c r="A5440" i="8"/>
  <c r="A5441" i="8"/>
  <c r="A5442" i="8"/>
  <c r="A5443" i="8"/>
  <c r="A5444" i="8"/>
  <c r="A5445" i="8"/>
  <c r="A5446" i="8"/>
  <c r="A5447" i="8"/>
  <c r="A5448" i="8"/>
  <c r="A5449" i="8"/>
  <c r="A5450" i="8"/>
  <c r="A5451" i="8"/>
  <c r="A5452" i="8"/>
  <c r="A5453" i="8"/>
  <c r="A5454" i="8"/>
  <c r="A5455" i="8"/>
  <c r="A5456" i="8"/>
  <c r="A5457" i="8"/>
  <c r="A5458" i="8"/>
  <c r="A5459" i="8"/>
  <c r="A5460" i="8"/>
  <c r="A5461" i="8"/>
  <c r="A5462" i="8"/>
  <c r="A5463" i="8"/>
  <c r="A5464" i="8"/>
  <c r="A5465" i="8"/>
  <c r="A5466" i="8"/>
  <c r="A5467" i="8"/>
  <c r="A5468" i="8"/>
  <c r="A5469" i="8"/>
  <c r="A5470" i="8"/>
  <c r="A5471" i="8"/>
  <c r="A5472" i="8"/>
  <c r="A5473" i="8"/>
  <c r="A5474" i="8"/>
  <c r="A5475" i="8"/>
  <c r="A5476" i="8"/>
  <c r="A5477" i="8"/>
  <c r="A5478" i="8"/>
  <c r="A5479" i="8"/>
  <c r="A5480" i="8"/>
  <c r="A5481" i="8"/>
  <c r="A5482" i="8"/>
  <c r="A5483" i="8"/>
  <c r="A5484" i="8"/>
  <c r="A5485" i="8"/>
  <c r="A5486" i="8"/>
  <c r="A5487" i="8"/>
  <c r="A5488" i="8"/>
  <c r="A5489" i="8"/>
  <c r="A5490" i="8"/>
  <c r="A5491" i="8"/>
  <c r="A5492" i="8"/>
  <c r="A5493" i="8"/>
  <c r="A5494" i="8"/>
  <c r="A5495" i="8"/>
  <c r="A5496" i="8"/>
  <c r="A5497" i="8"/>
  <c r="A5498" i="8"/>
  <c r="A5499" i="8"/>
  <c r="A5500" i="8"/>
  <c r="A5501" i="8"/>
  <c r="A5502" i="8"/>
  <c r="A5503" i="8"/>
  <c r="A5504" i="8"/>
  <c r="A5505" i="8"/>
  <c r="A5506" i="8"/>
  <c r="A5507" i="8"/>
  <c r="A5508" i="8"/>
  <c r="A5509" i="8"/>
  <c r="A5510" i="8"/>
  <c r="A5511" i="8"/>
  <c r="A5512" i="8"/>
  <c r="A5513" i="8"/>
  <c r="A5514" i="8"/>
  <c r="A5515" i="8"/>
  <c r="A5516" i="8"/>
  <c r="A5517" i="8"/>
  <c r="A5518" i="8"/>
  <c r="A5519" i="8"/>
  <c r="A5520" i="8"/>
  <c r="A5521" i="8"/>
  <c r="A5522" i="8"/>
  <c r="A5523" i="8"/>
  <c r="A5524" i="8"/>
  <c r="A5525" i="8"/>
  <c r="A5526" i="8"/>
  <c r="A5527" i="8"/>
  <c r="A5528" i="8"/>
  <c r="A5529" i="8"/>
  <c r="A5530" i="8"/>
  <c r="A5531" i="8"/>
  <c r="A5532" i="8"/>
  <c r="A5533" i="8"/>
  <c r="A5534" i="8"/>
  <c r="A5535" i="8"/>
  <c r="A5536" i="8"/>
  <c r="A5537" i="8"/>
  <c r="A5538" i="8"/>
  <c r="A5539" i="8"/>
  <c r="A5540" i="8"/>
  <c r="A5541" i="8"/>
  <c r="A5542" i="8"/>
  <c r="A5543" i="8"/>
  <c r="A5544" i="8"/>
  <c r="A5545" i="8"/>
  <c r="A5546" i="8"/>
  <c r="A5547" i="8"/>
  <c r="A5548" i="8"/>
  <c r="A5549" i="8"/>
  <c r="A5550" i="8"/>
  <c r="A5551" i="8"/>
  <c r="A5552" i="8"/>
  <c r="A5553" i="8"/>
  <c r="A5554" i="8"/>
  <c r="A5555" i="8"/>
  <c r="A5556" i="8"/>
  <c r="A5557" i="8"/>
  <c r="A5558" i="8"/>
  <c r="A5559" i="8"/>
  <c r="A5560" i="8"/>
  <c r="A5561" i="8"/>
  <c r="A5562" i="8"/>
  <c r="A5563" i="8"/>
  <c r="A5564" i="8"/>
  <c r="A5565" i="8"/>
  <c r="A5566" i="8"/>
  <c r="A5567" i="8"/>
  <c r="A5568" i="8"/>
  <c r="A5569" i="8"/>
  <c r="A5570" i="8"/>
  <c r="A5571" i="8"/>
  <c r="A5572" i="8"/>
  <c r="A5573" i="8"/>
  <c r="A5574" i="8"/>
  <c r="A5575" i="8"/>
  <c r="A5576" i="8"/>
  <c r="A5577" i="8"/>
  <c r="A5578" i="8"/>
  <c r="A5579" i="8"/>
  <c r="A5580" i="8"/>
  <c r="A5581" i="8"/>
  <c r="A5582" i="8"/>
  <c r="A5583" i="8"/>
  <c r="A5584" i="8"/>
  <c r="A5585" i="8"/>
  <c r="A5586" i="8"/>
  <c r="A5587" i="8"/>
  <c r="A5588" i="8"/>
  <c r="A5589" i="8"/>
  <c r="A5590" i="8"/>
  <c r="A5591" i="8"/>
  <c r="A5592" i="8"/>
  <c r="A5593" i="8"/>
  <c r="A5594" i="8"/>
  <c r="A5595" i="8"/>
  <c r="A5596" i="8"/>
  <c r="A5597" i="8"/>
  <c r="A5598" i="8"/>
  <c r="A5599" i="8"/>
  <c r="A5600" i="8"/>
  <c r="A5601" i="8"/>
  <c r="A5602" i="8"/>
  <c r="A5603" i="8"/>
  <c r="A5604" i="8"/>
  <c r="A5605" i="8"/>
  <c r="A5606" i="8"/>
  <c r="A5607" i="8"/>
  <c r="A5608" i="8"/>
  <c r="A5609" i="8"/>
  <c r="A5610" i="8"/>
  <c r="A5611" i="8"/>
  <c r="A5612" i="8"/>
  <c r="A5613" i="8"/>
  <c r="A5614" i="8"/>
  <c r="A5615" i="8"/>
  <c r="A5616" i="8"/>
  <c r="A5617" i="8"/>
  <c r="A5618" i="8"/>
  <c r="A5619" i="8"/>
  <c r="A5620" i="8"/>
  <c r="A5621" i="8"/>
  <c r="A5622" i="8"/>
  <c r="A5623" i="8"/>
  <c r="A5624" i="8"/>
  <c r="A5625" i="8"/>
  <c r="A5626" i="8"/>
  <c r="A5627" i="8"/>
  <c r="A5628" i="8"/>
  <c r="A5629" i="8"/>
  <c r="A5630" i="8"/>
  <c r="A5631" i="8"/>
  <c r="A5632" i="8"/>
  <c r="A5633" i="8"/>
  <c r="A5634" i="8"/>
  <c r="A5635" i="8"/>
  <c r="A5636" i="8"/>
  <c r="A5637" i="8"/>
  <c r="A5638" i="8"/>
  <c r="A5639" i="8"/>
  <c r="A5640" i="8"/>
  <c r="A5641" i="8"/>
  <c r="A5642" i="8"/>
  <c r="A5643" i="8"/>
  <c r="A5644" i="8"/>
  <c r="A5645" i="8"/>
  <c r="A5646" i="8"/>
  <c r="A5647" i="8"/>
  <c r="A5648" i="8"/>
  <c r="A5649" i="8"/>
  <c r="A5650" i="8"/>
  <c r="A5651" i="8"/>
  <c r="A5652" i="8"/>
  <c r="A5653" i="8"/>
  <c r="A5654" i="8"/>
  <c r="A5655" i="8"/>
  <c r="A5656" i="8"/>
  <c r="A5657" i="8"/>
  <c r="A5658" i="8"/>
  <c r="A5659" i="8"/>
  <c r="A5660" i="8"/>
  <c r="A5661" i="8"/>
  <c r="A5662" i="8"/>
  <c r="A5663" i="8"/>
  <c r="A5664" i="8"/>
  <c r="A5665" i="8"/>
  <c r="A5666" i="8"/>
  <c r="A5667" i="8"/>
  <c r="A5668" i="8"/>
  <c r="A5669" i="8"/>
  <c r="A5670" i="8"/>
  <c r="A5671" i="8"/>
  <c r="A5672" i="8"/>
  <c r="A5673" i="8"/>
  <c r="A5674" i="8"/>
  <c r="A5675" i="8"/>
  <c r="A5676" i="8"/>
  <c r="A5677" i="8"/>
  <c r="A5678" i="8"/>
  <c r="A5679" i="8"/>
  <c r="A5680" i="8"/>
  <c r="A5681" i="8"/>
  <c r="A5682" i="8"/>
  <c r="A5683" i="8"/>
  <c r="A5684" i="8"/>
  <c r="A5685" i="8"/>
  <c r="A5686" i="8"/>
  <c r="A5687" i="8"/>
  <c r="A5688" i="8"/>
  <c r="A5689" i="8"/>
  <c r="A5690" i="8"/>
  <c r="A5691" i="8"/>
  <c r="A5692" i="8"/>
  <c r="A5693" i="8"/>
  <c r="A5694" i="8"/>
  <c r="A5695" i="8"/>
  <c r="A5696" i="8"/>
  <c r="A5697" i="8"/>
  <c r="A5698" i="8"/>
  <c r="A5699" i="8"/>
  <c r="A5700" i="8"/>
  <c r="A5701" i="8"/>
  <c r="A5702" i="8"/>
  <c r="A5703" i="8"/>
  <c r="A5704" i="8"/>
  <c r="A5705" i="8"/>
  <c r="A5706" i="8"/>
  <c r="A5707" i="8"/>
  <c r="A5708" i="8"/>
  <c r="A5709" i="8"/>
  <c r="A5710" i="8"/>
  <c r="A5711" i="8"/>
  <c r="A5712" i="8"/>
  <c r="A5713" i="8"/>
  <c r="A5714" i="8"/>
  <c r="A5715" i="8"/>
  <c r="A5716" i="8"/>
  <c r="A5717" i="8"/>
  <c r="A5718" i="8"/>
  <c r="A5719" i="8"/>
  <c r="A5720" i="8"/>
  <c r="A5721" i="8"/>
  <c r="A5722" i="8"/>
  <c r="A5723" i="8"/>
  <c r="A5724" i="8"/>
  <c r="A5725" i="8"/>
  <c r="A5726" i="8"/>
  <c r="A5727" i="8"/>
  <c r="A5728" i="8"/>
  <c r="A5729" i="8"/>
  <c r="A5730" i="8"/>
  <c r="A5731" i="8"/>
  <c r="A5732" i="8"/>
  <c r="A2" i="8"/>
  <c r="C557" i="15" l="1"/>
  <c r="C509" i="15"/>
  <c r="C437" i="15"/>
  <c r="C365" i="15"/>
  <c r="C289" i="15"/>
  <c r="C193" i="15"/>
  <c r="C97" i="15"/>
  <c r="C551" i="15"/>
  <c r="C499" i="15"/>
  <c r="C427" i="15"/>
  <c r="C355" i="15"/>
  <c r="C277" i="15"/>
  <c r="C181" i="15"/>
  <c r="C85" i="15"/>
  <c r="D2" i="17"/>
  <c r="C3" i="17"/>
  <c r="J1" i="13"/>
  <c r="C545" i="15"/>
  <c r="C491" i="15"/>
  <c r="C419" i="15"/>
  <c r="C347" i="15"/>
  <c r="C265" i="15"/>
  <c r="C169" i="15"/>
  <c r="C73" i="15"/>
  <c r="I1" i="14"/>
  <c r="C539" i="15"/>
  <c r="C481" i="15"/>
  <c r="C409" i="15"/>
  <c r="C337" i="15"/>
  <c r="C253" i="15"/>
  <c r="C157" i="15"/>
  <c r="C61" i="15"/>
  <c r="F1" i="15"/>
  <c r="C533" i="15"/>
  <c r="C473" i="15"/>
  <c r="C401" i="15"/>
  <c r="C329" i="15"/>
  <c r="C241" i="15"/>
  <c r="C145" i="15"/>
  <c r="C49" i="15"/>
  <c r="C575" i="15"/>
  <c r="C527" i="15"/>
  <c r="C463" i="15"/>
  <c r="C391" i="15"/>
  <c r="C319" i="15"/>
  <c r="C229" i="15"/>
  <c r="C133" i="15"/>
  <c r="C12" i="15"/>
  <c r="C569" i="15"/>
  <c r="C521" i="15"/>
  <c r="C455" i="15"/>
  <c r="C383" i="15"/>
  <c r="C311" i="15"/>
  <c r="C217" i="15"/>
  <c r="C121" i="15"/>
  <c r="C25" i="15"/>
  <c r="C563" i="15"/>
  <c r="C515" i="15"/>
  <c r="C445" i="15"/>
  <c r="C373" i="15"/>
  <c r="C301" i="15"/>
  <c r="C205" i="15"/>
  <c r="C109" i="15"/>
  <c r="C13" i="15"/>
  <c r="C574" i="15"/>
  <c r="C568" i="15"/>
  <c r="C562" i="15"/>
  <c r="C556" i="15"/>
  <c r="C550" i="15"/>
  <c r="C544" i="15"/>
  <c r="C538" i="15"/>
  <c r="C532" i="15"/>
  <c r="C526" i="15"/>
  <c r="C520" i="15"/>
  <c r="C514" i="15"/>
  <c r="C508" i="15"/>
  <c r="C498" i="15"/>
  <c r="C490" i="15"/>
  <c r="C480" i="15"/>
  <c r="C472" i="15"/>
  <c r="C462" i="15"/>
  <c r="C454" i="15"/>
  <c r="C444" i="15"/>
  <c r="C436" i="15"/>
  <c r="C426" i="15"/>
  <c r="C418" i="15"/>
  <c r="C408" i="15"/>
  <c r="C400" i="15"/>
  <c r="C390" i="15"/>
  <c r="C382" i="15"/>
  <c r="C372" i="15"/>
  <c r="C364" i="15"/>
  <c r="C354" i="15"/>
  <c r="C346" i="15"/>
  <c r="C336" i="15"/>
  <c r="C328" i="15"/>
  <c r="C318" i="15"/>
  <c r="C310" i="15"/>
  <c r="C300" i="15"/>
  <c r="C288" i="15"/>
  <c r="C276" i="15"/>
  <c r="C264" i="15"/>
  <c r="C252" i="15"/>
  <c r="C240" i="15"/>
  <c r="C228" i="15"/>
  <c r="C216" i="15"/>
  <c r="C204" i="15"/>
  <c r="C192" i="15"/>
  <c r="C180" i="15"/>
  <c r="C168" i="15"/>
  <c r="C156" i="15"/>
  <c r="C144" i="15"/>
  <c r="C132" i="15"/>
  <c r="C120" i="15"/>
  <c r="C108" i="15"/>
  <c r="C96" i="15"/>
  <c r="C84" i="15"/>
  <c r="C72" i="15"/>
  <c r="C60" i="15"/>
  <c r="C48" i="15"/>
  <c r="C36" i="15"/>
  <c r="C24" i="15"/>
  <c r="C2" i="15"/>
  <c r="C8" i="15"/>
  <c r="C14" i="15"/>
  <c r="C20" i="15"/>
  <c r="C26" i="15"/>
  <c r="C32" i="15"/>
  <c r="C38" i="15"/>
  <c r="C44" i="15"/>
  <c r="C50" i="15"/>
  <c r="C56" i="15"/>
  <c r="C62" i="15"/>
  <c r="C68" i="15"/>
  <c r="C74" i="15"/>
  <c r="C80" i="15"/>
  <c r="C86" i="15"/>
  <c r="C92" i="15"/>
  <c r="C98" i="15"/>
  <c r="C104" i="15"/>
  <c r="C110" i="15"/>
  <c r="C116" i="15"/>
  <c r="C122" i="15"/>
  <c r="C128" i="15"/>
  <c r="C134" i="15"/>
  <c r="C140" i="15"/>
  <c r="C146" i="15"/>
  <c r="C152" i="15"/>
  <c r="C158" i="15"/>
  <c r="C164" i="15"/>
  <c r="C170" i="15"/>
  <c r="C176" i="15"/>
  <c r="C182" i="15"/>
  <c r="C188" i="15"/>
  <c r="C194" i="15"/>
  <c r="C200" i="15"/>
  <c r="C206" i="15"/>
  <c r="C212" i="15"/>
  <c r="C218" i="15"/>
  <c r="C224" i="15"/>
  <c r="C230" i="15"/>
  <c r="C236" i="15"/>
  <c r="C242" i="15"/>
  <c r="C248" i="15"/>
  <c r="C254" i="15"/>
  <c r="C260" i="15"/>
  <c r="C266" i="15"/>
  <c r="C272" i="15"/>
  <c r="C278" i="15"/>
  <c r="C284" i="15"/>
  <c r="C290" i="15"/>
  <c r="C296" i="15"/>
  <c r="C302" i="15"/>
  <c r="C308" i="15"/>
  <c r="C314" i="15"/>
  <c r="C320" i="15"/>
  <c r="C326" i="15"/>
  <c r="C332" i="15"/>
  <c r="C338" i="15"/>
  <c r="C344" i="15"/>
  <c r="C350" i="15"/>
  <c r="C356" i="15"/>
  <c r="C362" i="15"/>
  <c r="C368" i="15"/>
  <c r="C374" i="15"/>
  <c r="C380" i="15"/>
  <c r="C386" i="15"/>
  <c r="C392" i="15"/>
  <c r="C398" i="15"/>
  <c r="C404" i="15"/>
  <c r="C410" i="15"/>
  <c r="C416" i="15"/>
  <c r="C422" i="15"/>
  <c r="C428" i="15"/>
  <c r="C434" i="15"/>
  <c r="C440" i="15"/>
  <c r="C446" i="15"/>
  <c r="C452" i="15"/>
  <c r="C458" i="15"/>
  <c r="C464" i="15"/>
  <c r="C470" i="15"/>
  <c r="C476" i="15"/>
  <c r="C482" i="15"/>
  <c r="C488" i="15"/>
  <c r="C494" i="15"/>
  <c r="C500" i="15"/>
  <c r="C506" i="15"/>
  <c r="C3" i="15"/>
  <c r="C9" i="15"/>
  <c r="C15" i="15"/>
  <c r="C21" i="15"/>
  <c r="C27" i="15"/>
  <c r="C33" i="15"/>
  <c r="C39" i="15"/>
  <c r="C45" i="15"/>
  <c r="C51" i="15"/>
  <c r="C57" i="15"/>
  <c r="C63" i="15"/>
  <c r="C69" i="15"/>
  <c r="C75" i="15"/>
  <c r="C81" i="15"/>
  <c r="C87" i="15"/>
  <c r="C93" i="15"/>
  <c r="C99" i="15"/>
  <c r="C105" i="15"/>
  <c r="C111" i="15"/>
  <c r="C117" i="15"/>
  <c r="C123" i="15"/>
  <c r="C129" i="15"/>
  <c r="C135" i="15"/>
  <c r="C141" i="15"/>
  <c r="C147" i="15"/>
  <c r="C153" i="15"/>
  <c r="C159" i="15"/>
  <c r="C165" i="15"/>
  <c r="C171" i="15"/>
  <c r="C177" i="15"/>
  <c r="C183" i="15"/>
  <c r="C189" i="15"/>
  <c r="C195" i="15"/>
  <c r="C201" i="15"/>
  <c r="C207" i="15"/>
  <c r="C213" i="15"/>
  <c r="C219" i="15"/>
  <c r="C225" i="15"/>
  <c r="C231" i="15"/>
  <c r="C237" i="15"/>
  <c r="C243" i="15"/>
  <c r="C249" i="15"/>
  <c r="C255" i="15"/>
  <c r="C261" i="15"/>
  <c r="C267" i="15"/>
  <c r="C273" i="15"/>
  <c r="C279" i="15"/>
  <c r="C285" i="15"/>
  <c r="C291" i="15"/>
  <c r="C297" i="15"/>
  <c r="C303" i="15"/>
  <c r="C309" i="15"/>
  <c r="C315" i="15"/>
  <c r="C321" i="15"/>
  <c r="C327" i="15"/>
  <c r="C333" i="15"/>
  <c r="C339" i="15"/>
  <c r="C345" i="15"/>
  <c r="C351" i="15"/>
  <c r="C357" i="15"/>
  <c r="C363" i="15"/>
  <c r="C369" i="15"/>
  <c r="C375" i="15"/>
  <c r="C381" i="15"/>
  <c r="C387" i="15"/>
  <c r="C393" i="15"/>
  <c r="C399" i="15"/>
  <c r="C405" i="15"/>
  <c r="C411" i="15"/>
  <c r="C417" i="15"/>
  <c r="C423" i="15"/>
  <c r="C429" i="15"/>
  <c r="C435" i="15"/>
  <c r="C441" i="15"/>
  <c r="C447" i="15"/>
  <c r="C453" i="15"/>
  <c r="C459" i="15"/>
  <c r="C465" i="15"/>
  <c r="C471" i="15"/>
  <c r="C477" i="15"/>
  <c r="C483" i="15"/>
  <c r="C489" i="15"/>
  <c r="C495" i="15"/>
  <c r="C501" i="15"/>
  <c r="C507" i="15"/>
  <c r="C4" i="15"/>
  <c r="C10" i="15"/>
  <c r="C16" i="15"/>
  <c r="C22" i="15"/>
  <c r="C28" i="15"/>
  <c r="C34" i="15"/>
  <c r="C40" i="15"/>
  <c r="C46" i="15"/>
  <c r="C52" i="15"/>
  <c r="C58" i="15"/>
  <c r="C64" i="15"/>
  <c r="C70" i="15"/>
  <c r="C76" i="15"/>
  <c r="C82" i="15"/>
  <c r="C88" i="15"/>
  <c r="C94" i="15"/>
  <c r="C100" i="15"/>
  <c r="C106" i="15"/>
  <c r="C112" i="15"/>
  <c r="C118" i="15"/>
  <c r="C124" i="15"/>
  <c r="C130" i="15"/>
  <c r="C136" i="15"/>
  <c r="C142" i="15"/>
  <c r="C148" i="15"/>
  <c r="C154" i="15"/>
  <c r="C160" i="15"/>
  <c r="C166" i="15"/>
  <c r="C172" i="15"/>
  <c r="C178" i="15"/>
  <c r="C184" i="15"/>
  <c r="C190" i="15"/>
  <c r="C196" i="15"/>
  <c r="C202" i="15"/>
  <c r="C208" i="15"/>
  <c r="C214" i="15"/>
  <c r="C220" i="15"/>
  <c r="C226" i="15"/>
  <c r="C232" i="15"/>
  <c r="C238" i="15"/>
  <c r="C244" i="15"/>
  <c r="C250" i="15"/>
  <c r="C256" i="15"/>
  <c r="C262" i="15"/>
  <c r="C268" i="15"/>
  <c r="C274" i="15"/>
  <c r="C280" i="15"/>
  <c r="C286" i="15"/>
  <c r="C292" i="15"/>
  <c r="C298" i="15"/>
  <c r="C573" i="15"/>
  <c r="C567" i="15"/>
  <c r="C561" i="15"/>
  <c r="C555" i="15"/>
  <c r="C549" i="15"/>
  <c r="C543" i="15"/>
  <c r="C537" i="15"/>
  <c r="C531" i="15"/>
  <c r="C525" i="15"/>
  <c r="C519" i="15"/>
  <c r="C513" i="15"/>
  <c r="C505" i="15"/>
  <c r="C497" i="15"/>
  <c r="C487" i="15"/>
  <c r="C479" i="15"/>
  <c r="C469" i="15"/>
  <c r="C461" i="15"/>
  <c r="C451" i="15"/>
  <c r="C443" i="15"/>
  <c r="C433" i="15"/>
  <c r="C425" i="15"/>
  <c r="C415" i="15"/>
  <c r="C407" i="15"/>
  <c r="C397" i="15"/>
  <c r="C389" i="15"/>
  <c r="C379" i="15"/>
  <c r="C371" i="15"/>
  <c r="C361" i="15"/>
  <c r="C353" i="15"/>
  <c r="C343" i="15"/>
  <c r="C335" i="15"/>
  <c r="C325" i="15"/>
  <c r="C317" i="15"/>
  <c r="C307" i="15"/>
  <c r="C299" i="15"/>
  <c r="C287" i="15"/>
  <c r="C275" i="15"/>
  <c r="C263" i="15"/>
  <c r="C251" i="15"/>
  <c r="C239" i="15"/>
  <c r="C227" i="15"/>
  <c r="C215" i="15"/>
  <c r="C203" i="15"/>
  <c r="C191" i="15"/>
  <c r="C179" i="15"/>
  <c r="C167" i="15"/>
  <c r="C155" i="15"/>
  <c r="C143" i="15"/>
  <c r="C131" i="15"/>
  <c r="C119" i="15"/>
  <c r="C107" i="15"/>
  <c r="C95" i="15"/>
  <c r="C83" i="15"/>
  <c r="C71" i="15"/>
  <c r="C59" i="15"/>
  <c r="C47" i="15"/>
  <c r="C35" i="15"/>
  <c r="C23" i="15"/>
  <c r="C11" i="15"/>
  <c r="C572" i="15"/>
  <c r="C566" i="15"/>
  <c r="C560" i="15"/>
  <c r="C554" i="15"/>
  <c r="C548" i="15"/>
  <c r="C542" i="15"/>
  <c r="C536" i="15"/>
  <c r="C530" i="15"/>
  <c r="C524" i="15"/>
  <c r="C518" i="15"/>
  <c r="C512" i="15"/>
  <c r="C504" i="15"/>
  <c r="C496" i="15"/>
  <c r="C486" i="15"/>
  <c r="C478" i="15"/>
  <c r="C468" i="15"/>
  <c r="C460" i="15"/>
  <c r="C450" i="15"/>
  <c r="C442" i="15"/>
  <c r="C432" i="15"/>
  <c r="C424" i="15"/>
  <c r="C414" i="15"/>
  <c r="C406" i="15"/>
  <c r="C396" i="15"/>
  <c r="C388" i="15"/>
  <c r="C378" i="15"/>
  <c r="C370" i="15"/>
  <c r="C360" i="15"/>
  <c r="C352" i="15"/>
  <c r="C342" i="15"/>
  <c r="C334" i="15"/>
  <c r="C324" i="15"/>
  <c r="C316" i="15"/>
  <c r="C306" i="15"/>
  <c r="C295" i="15"/>
  <c r="C283" i="15"/>
  <c r="C271" i="15"/>
  <c r="C259" i="15"/>
  <c r="C247" i="15"/>
  <c r="C235" i="15"/>
  <c r="C223" i="15"/>
  <c r="C211" i="15"/>
  <c r="C199" i="15"/>
  <c r="C187" i="15"/>
  <c r="C175" i="15"/>
  <c r="C163" i="15"/>
  <c r="C151" i="15"/>
  <c r="C139" i="15"/>
  <c r="C127" i="15"/>
  <c r="C115" i="15"/>
  <c r="C103" i="15"/>
  <c r="C91" i="15"/>
  <c r="C79" i="15"/>
  <c r="C67" i="15"/>
  <c r="C55" i="15"/>
  <c r="C43" i="15"/>
  <c r="C31" i="15"/>
  <c r="C19" i="15"/>
  <c r="C7" i="15"/>
  <c r="C571" i="15"/>
  <c r="C565" i="15"/>
  <c r="C559" i="15"/>
  <c r="C553" i="15"/>
  <c r="C547" i="15"/>
  <c r="C541" i="15"/>
  <c r="C535" i="15"/>
  <c r="C529" i="15"/>
  <c r="C523" i="15"/>
  <c r="C517" i="15"/>
  <c r="C511" i="15"/>
  <c r="C503" i="15"/>
  <c r="C493" i="15"/>
  <c r="C485" i="15"/>
  <c r="C475" i="15"/>
  <c r="C467" i="15"/>
  <c r="C457" i="15"/>
  <c r="C449" i="15"/>
  <c r="C439" i="15"/>
  <c r="C431" i="15"/>
  <c r="C421" i="15"/>
  <c r="C413" i="15"/>
  <c r="C403" i="15"/>
  <c r="C395" i="15"/>
  <c r="C385" i="15"/>
  <c r="C377" i="15"/>
  <c r="C367" i="15"/>
  <c r="C359" i="15"/>
  <c r="C349" i="15"/>
  <c r="C341" i="15"/>
  <c r="C331" i="15"/>
  <c r="C323" i="15"/>
  <c r="C313" i="15"/>
  <c r="C305" i="15"/>
  <c r="C294" i="15"/>
  <c r="C282" i="15"/>
  <c r="C270" i="15"/>
  <c r="C258" i="15"/>
  <c r="C246" i="15"/>
  <c r="C234" i="15"/>
  <c r="C222" i="15"/>
  <c r="C210" i="15"/>
  <c r="C198" i="15"/>
  <c r="C186" i="15"/>
  <c r="C174" i="15"/>
  <c r="C162" i="15"/>
  <c r="C150" i="15"/>
  <c r="C138" i="15"/>
  <c r="C126" i="15"/>
  <c r="C114" i="15"/>
  <c r="C102" i="15"/>
  <c r="C90" i="15"/>
  <c r="C78" i="15"/>
  <c r="C66" i="15"/>
  <c r="C54" i="15"/>
  <c r="C42" i="15"/>
  <c r="C30" i="15"/>
  <c r="C18" i="15"/>
  <c r="C6" i="15"/>
  <c r="C570" i="15"/>
  <c r="C564" i="15"/>
  <c r="C558" i="15"/>
  <c r="C552" i="15"/>
  <c r="C546" i="15"/>
  <c r="C540" i="15"/>
  <c r="C534" i="15"/>
  <c r="C528" i="15"/>
  <c r="C522" i="15"/>
  <c r="C516" i="15"/>
  <c r="C510" i="15"/>
  <c r="C502" i="15"/>
  <c r="C492" i="15"/>
  <c r="C484" i="15"/>
  <c r="C474" i="15"/>
  <c r="C466" i="15"/>
  <c r="C456" i="15"/>
  <c r="C448" i="15"/>
  <c r="C438" i="15"/>
  <c r="C430" i="15"/>
  <c r="C420" i="15"/>
  <c r="C412" i="15"/>
  <c r="C402" i="15"/>
  <c r="C394" i="15"/>
  <c r="C384" i="15"/>
  <c r="C376" i="15"/>
  <c r="C366" i="15"/>
  <c r="C358" i="15"/>
  <c r="C348" i="15"/>
  <c r="C340" i="15"/>
  <c r="C330" i="15"/>
  <c r="C322" i="15"/>
  <c r="C312" i="15"/>
  <c r="C304" i="15"/>
  <c r="C293" i="15"/>
  <c r="C281" i="15"/>
  <c r="C269" i="15"/>
  <c r="C257" i="15"/>
  <c r="C245" i="15"/>
  <c r="C233" i="15"/>
  <c r="C221" i="15"/>
  <c r="C209" i="15"/>
  <c r="C197" i="15"/>
  <c r="C185" i="15"/>
  <c r="C173" i="15"/>
  <c r="C161" i="15"/>
  <c r="C149" i="15"/>
  <c r="C137" i="15"/>
  <c r="C125" i="15"/>
  <c r="C113" i="15"/>
  <c r="C101" i="15"/>
  <c r="C89" i="15"/>
  <c r="C77" i="15"/>
  <c r="C65" i="15"/>
  <c r="C53" i="15"/>
  <c r="C41" i="15"/>
  <c r="C29" i="15"/>
  <c r="C17" i="15"/>
  <c r="C5" i="15"/>
  <c r="B5" i="15"/>
  <c r="B11" i="15"/>
  <c r="B17" i="15"/>
  <c r="B23" i="15"/>
  <c r="B29" i="15"/>
  <c r="B35" i="15"/>
  <c r="B41" i="15"/>
  <c r="B47" i="15"/>
  <c r="B53" i="15"/>
  <c r="B59" i="15"/>
  <c r="B65" i="15"/>
  <c r="B71" i="15"/>
  <c r="B77" i="15"/>
  <c r="B83" i="15"/>
  <c r="B89" i="15"/>
  <c r="B95" i="15"/>
  <c r="B101" i="15"/>
  <c r="B107" i="15"/>
  <c r="B113" i="15"/>
  <c r="B119" i="15"/>
  <c r="B125" i="15"/>
  <c r="B131" i="15"/>
  <c r="B137" i="15"/>
  <c r="B143" i="15"/>
  <c r="B149" i="15"/>
  <c r="B155" i="15"/>
  <c r="B161" i="15"/>
  <c r="B167" i="15"/>
  <c r="B173" i="15"/>
  <c r="B179" i="15"/>
  <c r="B185" i="15"/>
  <c r="B191" i="15"/>
  <c r="B197" i="15"/>
  <c r="B203" i="15"/>
  <c r="B209" i="15"/>
  <c r="B215" i="15"/>
  <c r="B221" i="15"/>
  <c r="B227" i="15"/>
  <c r="B233" i="15"/>
  <c r="B239" i="15"/>
  <c r="B245" i="15"/>
  <c r="B251" i="15"/>
  <c r="B257" i="15"/>
  <c r="B263" i="15"/>
  <c r="B269" i="15"/>
  <c r="B275" i="15"/>
  <c r="B281" i="15"/>
  <c r="B287" i="15"/>
  <c r="B293" i="15"/>
  <c r="B299" i="15"/>
  <c r="B305" i="15"/>
  <c r="B311" i="15"/>
  <c r="B317" i="15"/>
  <c r="B323" i="15"/>
  <c r="B329" i="15"/>
  <c r="B335" i="15"/>
  <c r="B6" i="15"/>
  <c r="B12" i="15"/>
  <c r="B18" i="15"/>
  <c r="B24" i="15"/>
  <c r="B30" i="15"/>
  <c r="B36" i="15"/>
  <c r="B42" i="15"/>
  <c r="B48" i="15"/>
  <c r="B54" i="15"/>
  <c r="B60" i="15"/>
  <c r="B66" i="15"/>
  <c r="B72" i="15"/>
  <c r="B78" i="15"/>
  <c r="B84" i="15"/>
  <c r="B90" i="15"/>
  <c r="B96" i="15"/>
  <c r="B102" i="15"/>
  <c r="B108" i="15"/>
  <c r="B114" i="15"/>
  <c r="B120" i="15"/>
  <c r="B126" i="15"/>
  <c r="B132" i="15"/>
  <c r="B138" i="15"/>
  <c r="B144" i="15"/>
  <c r="B150" i="15"/>
  <c r="B156" i="15"/>
  <c r="B162" i="15"/>
  <c r="B168" i="15"/>
  <c r="B174" i="15"/>
  <c r="B180" i="15"/>
  <c r="B186" i="15"/>
  <c r="B192" i="15"/>
  <c r="B198" i="15"/>
  <c r="B204" i="15"/>
  <c r="B210" i="15"/>
  <c r="B216" i="15"/>
  <c r="B222" i="15"/>
  <c r="B228" i="15"/>
  <c r="B234" i="15"/>
  <c r="B240" i="15"/>
  <c r="B246" i="15"/>
  <c r="B252" i="15"/>
  <c r="B258" i="15"/>
  <c r="B264" i="15"/>
  <c r="B270" i="15"/>
  <c r="B276" i="15"/>
  <c r="B282" i="15"/>
  <c r="B288" i="15"/>
  <c r="B294" i="15"/>
  <c r="B300" i="15"/>
  <c r="B306" i="15"/>
  <c r="B312" i="15"/>
  <c r="B318" i="15"/>
  <c r="B324" i="15"/>
  <c r="B330" i="15"/>
  <c r="C3" i="7"/>
  <c r="C335" i="7"/>
  <c r="C329" i="7"/>
  <c r="C336" i="7"/>
  <c r="C330" i="7"/>
  <c r="C324" i="7"/>
  <c r="C334" i="7"/>
  <c r="C328" i="7"/>
  <c r="C322" i="7"/>
  <c r="C333" i="7"/>
  <c r="C327" i="7"/>
  <c r="C321" i="7"/>
  <c r="C332" i="7"/>
  <c r="C326" i="7"/>
  <c r="C319" i="7"/>
  <c r="C337" i="7"/>
  <c r="C331" i="7"/>
  <c r="C325" i="7"/>
  <c r="C301" i="7"/>
  <c r="C306" i="7"/>
  <c r="C313" i="7"/>
  <c r="C282" i="7"/>
  <c r="C300" i="7"/>
  <c r="C312" i="7"/>
  <c r="C264" i="7"/>
  <c r="C318" i="7"/>
  <c r="C307" i="7"/>
  <c r="C180" i="7"/>
  <c r="C283" i="7"/>
  <c r="C265" i="7"/>
  <c r="C198" i="7"/>
  <c r="C295" i="7"/>
  <c r="C277" i="7"/>
  <c r="C259" i="7"/>
  <c r="C162" i="7"/>
  <c r="C294" i="7"/>
  <c r="C276" i="7"/>
  <c r="C252" i="7"/>
  <c r="C144" i="7"/>
  <c r="C289" i="7"/>
  <c r="C271" i="7"/>
  <c r="C234" i="7"/>
  <c r="C126" i="7"/>
  <c r="C288" i="7"/>
  <c r="C270" i="7"/>
  <c r="C216" i="7"/>
  <c r="C90" i="7"/>
  <c r="C253" i="7"/>
  <c r="C235" i="7"/>
  <c r="C217" i="7"/>
  <c r="C199" i="7"/>
  <c r="C181" i="7"/>
  <c r="C163" i="7"/>
  <c r="C145" i="7"/>
  <c r="C127" i="7"/>
  <c r="C108" i="7"/>
  <c r="C247" i="7"/>
  <c r="C229" i="7"/>
  <c r="C211" i="7"/>
  <c r="C193" i="7"/>
  <c r="C175" i="7"/>
  <c r="C157" i="7"/>
  <c r="C139" i="7"/>
  <c r="C121" i="7"/>
  <c r="C72" i="7"/>
  <c r="C246" i="7"/>
  <c r="C228" i="7"/>
  <c r="C210" i="7"/>
  <c r="C192" i="7"/>
  <c r="C174" i="7"/>
  <c r="C156" i="7"/>
  <c r="C138" i="7"/>
  <c r="C120" i="7"/>
  <c r="C54" i="7"/>
  <c r="C241" i="7"/>
  <c r="C223" i="7"/>
  <c r="C205" i="7"/>
  <c r="C187" i="7"/>
  <c r="C169" i="7"/>
  <c r="C151" i="7"/>
  <c r="C133" i="7"/>
  <c r="C115" i="7"/>
  <c r="C36" i="7"/>
  <c r="C258" i="7"/>
  <c r="C240" i="7"/>
  <c r="C222" i="7"/>
  <c r="C204" i="7"/>
  <c r="C186" i="7"/>
  <c r="C168" i="7"/>
  <c r="C150" i="7"/>
  <c r="C132" i="7"/>
  <c r="C114" i="7"/>
  <c r="C18" i="7"/>
  <c r="C109" i="7"/>
  <c r="C91" i="7"/>
  <c r="C73" i="7"/>
  <c r="C55" i="7"/>
  <c r="C37" i="7"/>
  <c r="C19" i="7"/>
  <c r="C103" i="7"/>
  <c r="C85" i="7"/>
  <c r="C67" i="7"/>
  <c r="C49" i="7"/>
  <c r="C31" i="7"/>
  <c r="C13" i="7"/>
  <c r="C102" i="7"/>
  <c r="C84" i="7"/>
  <c r="C66" i="7"/>
  <c r="C48" i="7"/>
  <c r="C30" i="7"/>
  <c r="C12" i="7"/>
  <c r="C97" i="7"/>
  <c r="C79" i="7"/>
  <c r="C61" i="7"/>
  <c r="C43" i="7"/>
  <c r="C25" i="7"/>
  <c r="C7" i="7"/>
  <c r="C96" i="7"/>
  <c r="C78" i="7"/>
  <c r="C60" i="7"/>
  <c r="C42" i="7"/>
  <c r="C24" i="7"/>
  <c r="C6" i="7"/>
  <c r="C2" i="7"/>
  <c r="C320" i="7"/>
  <c r="C314" i="7"/>
  <c r="C308" i="7"/>
  <c r="C302" i="7"/>
  <c r="C296" i="7"/>
  <c r="C290" i="7"/>
  <c r="C284" i="7"/>
  <c r="C278" i="7"/>
  <c r="C272" i="7"/>
  <c r="C266" i="7"/>
  <c r="C260" i="7"/>
  <c r="C254" i="7"/>
  <c r="C248" i="7"/>
  <c r="C242" i="7"/>
  <c r="C236" i="7"/>
  <c r="C230" i="7"/>
  <c r="C224" i="7"/>
  <c r="C218" i="7"/>
  <c r="C212" i="7"/>
  <c r="C206" i="7"/>
  <c r="C200" i="7"/>
  <c r="C194" i="7"/>
  <c r="C188" i="7"/>
  <c r="C182" i="7"/>
  <c r="C176" i="7"/>
  <c r="C170" i="7"/>
  <c r="C164" i="7"/>
  <c r="C158" i="7"/>
  <c r="C152" i="7"/>
  <c r="C146" i="7"/>
  <c r="C140" i="7"/>
  <c r="C134" i="7"/>
  <c r="C128" i="7"/>
  <c r="C122" i="7"/>
  <c r="C116" i="7"/>
  <c r="C110" i="7"/>
  <c r="C104" i="7"/>
  <c r="C98" i="7"/>
  <c r="C92" i="7"/>
  <c r="C86" i="7"/>
  <c r="C80" i="7"/>
  <c r="C74" i="7"/>
  <c r="C68" i="7"/>
  <c r="C62" i="7"/>
  <c r="C56" i="7"/>
  <c r="C50" i="7"/>
  <c r="C44" i="7"/>
  <c r="C38" i="7"/>
  <c r="C32" i="7"/>
  <c r="C26" i="7"/>
  <c r="C20" i="7"/>
  <c r="C14" i="7"/>
  <c r="C8" i="7"/>
  <c r="C317" i="7"/>
  <c r="C311" i="7"/>
  <c r="C305" i="7"/>
  <c r="C299" i="7"/>
  <c r="C293" i="7"/>
  <c r="C287" i="7"/>
  <c r="C281" i="7"/>
  <c r="C275" i="7"/>
  <c r="C269" i="7"/>
  <c r="C263" i="7"/>
  <c r="C257" i="7"/>
  <c r="C251" i="7"/>
  <c r="C245" i="7"/>
  <c r="C239" i="7"/>
  <c r="C233" i="7"/>
  <c r="C227" i="7"/>
  <c r="C221" i="7"/>
  <c r="C215" i="7"/>
  <c r="C209" i="7"/>
  <c r="C203" i="7"/>
  <c r="C197" i="7"/>
  <c r="C191" i="7"/>
  <c r="C185" i="7"/>
  <c r="C179" i="7"/>
  <c r="C173" i="7"/>
  <c r="C167" i="7"/>
  <c r="C161" i="7"/>
  <c r="C155" i="7"/>
  <c r="C149" i="7"/>
  <c r="C143" i="7"/>
  <c r="C137" i="7"/>
  <c r="C131" i="7"/>
  <c r="C125" i="7"/>
  <c r="C119" i="7"/>
  <c r="C113" i="7"/>
  <c r="C107" i="7"/>
  <c r="C101" i="7"/>
  <c r="C95" i="7"/>
  <c r="C89" i="7"/>
  <c r="C83" i="7"/>
  <c r="C77" i="7"/>
  <c r="C71" i="7"/>
  <c r="C65" i="7"/>
  <c r="C59" i="7"/>
  <c r="C53" i="7"/>
  <c r="C47" i="7"/>
  <c r="C41" i="7"/>
  <c r="C35" i="7"/>
  <c r="C29" i="7"/>
  <c r="C23" i="7"/>
  <c r="C17" i="7"/>
  <c r="C11" i="7"/>
  <c r="C5" i="7"/>
  <c r="C316" i="7"/>
  <c r="C310" i="7"/>
  <c r="C304" i="7"/>
  <c r="C298" i="7"/>
  <c r="C292" i="7"/>
  <c r="C286" i="7"/>
  <c r="C280" i="7"/>
  <c r="C274" i="7"/>
  <c r="C268" i="7"/>
  <c r="C262" i="7"/>
  <c r="C256" i="7"/>
  <c r="C250" i="7"/>
  <c r="C244" i="7"/>
  <c r="C238" i="7"/>
  <c r="C232" i="7"/>
  <c r="C226" i="7"/>
  <c r="C220" i="7"/>
  <c r="C214" i="7"/>
  <c r="C208" i="7"/>
  <c r="C202" i="7"/>
  <c r="C196" i="7"/>
  <c r="C190" i="7"/>
  <c r="C184" i="7"/>
  <c r="C178" i="7"/>
  <c r="C172" i="7"/>
  <c r="C166" i="7"/>
  <c r="C160" i="7"/>
  <c r="C154" i="7"/>
  <c r="C148" i="7"/>
  <c r="C142" i="7"/>
  <c r="C136" i="7"/>
  <c r="C130" i="7"/>
  <c r="C124" i="7"/>
  <c r="C118" i="7"/>
  <c r="C112" i="7"/>
  <c r="C106" i="7"/>
  <c r="C100" i="7"/>
  <c r="C94" i="7"/>
  <c r="C88" i="7"/>
  <c r="C82" i="7"/>
  <c r="C76" i="7"/>
  <c r="C70" i="7"/>
  <c r="C64" i="7"/>
  <c r="C58" i="7"/>
  <c r="C52" i="7"/>
  <c r="C46" i="7"/>
  <c r="C40" i="7"/>
  <c r="C34" i="7"/>
  <c r="C28" i="7"/>
  <c r="C22" i="7"/>
  <c r="C16" i="7"/>
  <c r="C10" i="7"/>
  <c r="C4" i="7"/>
  <c r="C315" i="7"/>
  <c r="C309" i="7"/>
  <c r="C303" i="7"/>
  <c r="C297" i="7"/>
  <c r="C291" i="7"/>
  <c r="C285" i="7"/>
  <c r="C279" i="7"/>
  <c r="C273" i="7"/>
  <c r="C267" i="7"/>
  <c r="C261" i="7"/>
  <c r="C255" i="7"/>
  <c r="C249" i="7"/>
  <c r="C243" i="7"/>
  <c r="C237" i="7"/>
  <c r="C231" i="7"/>
  <c r="C225" i="7"/>
  <c r="C219" i="7"/>
  <c r="C213" i="7"/>
  <c r="C207" i="7"/>
  <c r="C201" i="7"/>
  <c r="C195" i="7"/>
  <c r="C189" i="7"/>
  <c r="C183" i="7"/>
  <c r="C177" i="7"/>
  <c r="C171" i="7"/>
  <c r="C165" i="7"/>
  <c r="C159" i="7"/>
  <c r="C153" i="7"/>
  <c r="C147" i="7"/>
  <c r="C141" i="7"/>
  <c r="C135" i="7"/>
  <c r="C129" i="7"/>
  <c r="C123" i="7"/>
  <c r="C117" i="7"/>
  <c r="C111" i="7"/>
  <c r="C105" i="7"/>
  <c r="C99" i="7"/>
  <c r="C93" i="7"/>
  <c r="C87" i="7"/>
  <c r="C81" i="7"/>
  <c r="C75" i="7"/>
  <c r="C69" i="7"/>
  <c r="C63" i="7"/>
  <c r="C57" i="7"/>
  <c r="C51" i="7"/>
  <c r="C45" i="7"/>
  <c r="C39" i="7"/>
  <c r="C33" i="7"/>
  <c r="C27" i="7"/>
  <c r="C21" i="7"/>
  <c r="C15" i="7"/>
  <c r="C9" i="7"/>
</calcChain>
</file>

<file path=xl/sharedStrings.xml><?xml version="1.0" encoding="utf-8"?>
<sst xmlns="http://schemas.openxmlformats.org/spreadsheetml/2006/main" count="4279" uniqueCount="380">
  <si>
    <t>IPCA - variação % - Mediana - Período de 02/01/2022 a 11/05/2023 - Base: Top 5 longo prazo</t>
  </si>
  <si>
    <t>Data</t>
  </si>
  <si>
    <t>Infl. 12 m</t>
  </si>
  <si>
    <t>Infl. 12 m suav.</t>
  </si>
  <si>
    <t>Infl. meses 13-24</t>
  </si>
  <si>
    <t>Infl. meses 13-24 suav.</t>
  </si>
  <si>
    <t>Selic - % a.a - Mediana - Período de 02/01/2022 a 11/05/2023 - Base: Top 5 longo prazo</t>
  </si>
  <si>
    <t>1R/2022</t>
  </si>
  <si>
    <t>2R/2022</t>
  </si>
  <si>
    <t>3R/2022</t>
  </si>
  <si>
    <t>4R/2022</t>
  </si>
  <si>
    <t>5R/2022</t>
  </si>
  <si>
    <t>6R/2022</t>
  </si>
  <si>
    <t>7R/2022</t>
  </si>
  <si>
    <t>8R/2022</t>
  </si>
  <si>
    <t>1R/2023</t>
  </si>
  <si>
    <t>2R/2023</t>
  </si>
  <si>
    <t>3R/2023</t>
  </si>
  <si>
    <t>4R/2023</t>
  </si>
  <si>
    <t>5R/2023</t>
  </si>
  <si>
    <t>6R/2023</t>
  </si>
  <si>
    <t>7R/2023</t>
  </si>
  <si>
    <t>8R/2023</t>
  </si>
  <si>
    <t>1R/2024</t>
  </si>
  <si>
    <t>2R/2024</t>
  </si>
  <si>
    <t>3R/2024</t>
  </si>
  <si>
    <t>4R/2024</t>
  </si>
  <si>
    <t>5R/2024</t>
  </si>
  <si>
    <t>6R/2024</t>
  </si>
  <si>
    <t>7R/2024</t>
  </si>
  <si>
    <t>8R/2024</t>
  </si>
  <si>
    <t>1R/2025</t>
  </si>
  <si>
    <t>2R/2025</t>
  </si>
  <si>
    <t>https://www.bcb.gov.br/controleinflacao/faqexpectativa</t>
  </si>
  <si>
    <t>https://www3.bcb.gov.br/expectativas2/#/consultas</t>
  </si>
  <si>
    <t>Código Selic</t>
  </si>
  <si>
    <t>Data Referência</t>
  </si>
  <si>
    <t>VNA</t>
  </si>
  <si>
    <t>IPCA</t>
  </si>
  <si>
    <t>P/F</t>
  </si>
  <si>
    <t>Válido a partir de</t>
  </si>
  <si>
    <t>F</t>
  </si>
  <si>
    <t>P</t>
  </si>
  <si>
    <t>Mês/Ano IPCA</t>
  </si>
  <si>
    <t>15 Mês</t>
  </si>
  <si>
    <t>15 Mês Ant.</t>
  </si>
  <si>
    <t>15 Mês Ano Ant</t>
  </si>
  <si>
    <t>IPCA 12M Janela Móvel</t>
  </si>
  <si>
    <t>Reunião</t>
  </si>
  <si>
    <t>Período de vigência</t>
  </si>
  <si>
    <t>Meta SELIC</t>
  </si>
  <si>
    <t>% a.a.</t>
  </si>
  <si>
    <t>(1)(6)</t>
  </si>
  <si>
    <t>TBAN</t>
  </si>
  <si>
    <t>% a.m.</t>
  </si>
  <si>
    <t>(2)(6)</t>
  </si>
  <si>
    <t>Taxa SELIC</t>
  </si>
  <si>
    <t>nº</t>
  </si>
  <si>
    <t>data</t>
  </si>
  <si>
    <t>viés</t>
  </si>
  <si>
    <r>
      <t>% </t>
    </r>
    <r>
      <rPr>
        <sz val="9.6"/>
        <color rgb="FF3298D5"/>
        <rFont val="Segoe UI"/>
        <family val="2"/>
      </rPr>
      <t>(3)</t>
    </r>
  </si>
  <si>
    <r>
      <t>% a.a.</t>
    </r>
    <r>
      <rPr>
        <sz val="9.6"/>
        <color rgb="FF3298D5"/>
        <rFont val="Segoe UI"/>
        <family val="2"/>
      </rPr>
      <t>(4)</t>
    </r>
  </si>
  <si>
    <t>254º</t>
  </si>
  <si>
    <t>04/05/2023 -</t>
  </si>
  <si>
    <t>253º</t>
  </si>
  <si>
    <t>23/03/2023 - 03/05/2023</t>
  </si>
  <si>
    <t>252º</t>
  </si>
  <si>
    <t>02/02/2023 - 22/03/2023</t>
  </si>
  <si>
    <t>251º</t>
  </si>
  <si>
    <t>08/12/2022 - 01/02/2023</t>
  </si>
  <si>
    <t>250º</t>
  </si>
  <si>
    <t>27/10/2022 - 07/12/2022</t>
  </si>
  <si>
    <t>249º</t>
  </si>
  <si>
    <t>22/09/2022 - 26/10/2022</t>
  </si>
  <si>
    <t>248º</t>
  </si>
  <si>
    <t>04/08/2022 - 21/09/2022</t>
  </si>
  <si>
    <t>247º</t>
  </si>
  <si>
    <t>17/06/2022 - 03/08/2022</t>
  </si>
  <si>
    <t>246º</t>
  </si>
  <si>
    <t>05/05/2022 - 16/06/2022</t>
  </si>
  <si>
    <t>245º</t>
  </si>
  <si>
    <t>17/03/2022 - 04/05/2022</t>
  </si>
  <si>
    <t>244º</t>
  </si>
  <si>
    <t>03/02/2022 - 16/03/2022</t>
  </si>
  <si>
    <t>243º</t>
  </si>
  <si>
    <t>09/12/2021 - 02/02/2022</t>
  </si>
  <si>
    <t>242º</t>
  </si>
  <si>
    <t>28/10/2021 - 08/12/2021</t>
  </si>
  <si>
    <t>241º</t>
  </si>
  <si>
    <t>23/09/2021 - 27/10/2021</t>
  </si>
  <si>
    <t>240º</t>
  </si>
  <si>
    <t>05/08/2021 - 22/09/2021</t>
  </si>
  <si>
    <t>239º</t>
  </si>
  <si>
    <t>17/06/2021 - 04/08/2021</t>
  </si>
  <si>
    <t>238º</t>
  </si>
  <si>
    <t>06/05/2021 - 16/06/2021</t>
  </si>
  <si>
    <t>237º</t>
  </si>
  <si>
    <t>18/03/2021 - 05/05/2021</t>
  </si>
  <si>
    <t>236º</t>
  </si>
  <si>
    <t>21/01/2021 - 17/03/2021</t>
  </si>
  <si>
    <t>235º</t>
  </si>
  <si>
    <t>10/12/2020 - 20/01/2021</t>
  </si>
  <si>
    <t>234º</t>
  </si>
  <si>
    <t>29/10/2020 - 09/12/2020</t>
  </si>
  <si>
    <t>233º</t>
  </si>
  <si>
    <t>17/09/2020 - 28/10/2020</t>
  </si>
  <si>
    <t>232º</t>
  </si>
  <si>
    <t>06/08/2020 - 16/09/2020</t>
  </si>
  <si>
    <t>231º</t>
  </si>
  <si>
    <t>18/06/2020 - 05/08/2020</t>
  </si>
  <si>
    <t>230º</t>
  </si>
  <si>
    <t>07/05/2020 - 17/06/2020</t>
  </si>
  <si>
    <t>229º</t>
  </si>
  <si>
    <t>19/03/2020 - 06/05/2020</t>
  </si>
  <si>
    <t>228º</t>
  </si>
  <si>
    <t>06/02/2020 - 18/03/2020</t>
  </si>
  <si>
    <t>227º</t>
  </si>
  <si>
    <t>12/12/2019 - 05/02/2020</t>
  </si>
  <si>
    <t>226º</t>
  </si>
  <si>
    <t>31/10/2019 - 11/12/2019</t>
  </si>
  <si>
    <t>225º</t>
  </si>
  <si>
    <t>19/09/2019 - 30/10/2019</t>
  </si>
  <si>
    <t>224º</t>
  </si>
  <si>
    <t>01/08/2019 - 18/09/2019</t>
  </si>
  <si>
    <t>223º</t>
  </si>
  <si>
    <t>21/06/2019 - 31/07/2019</t>
  </si>
  <si>
    <t>222º</t>
  </si>
  <si>
    <t>09/05/2019 - 20/06/2019</t>
  </si>
  <si>
    <t>221º</t>
  </si>
  <si>
    <t>21/03/2019 - 08/05/2019</t>
  </si>
  <si>
    <t>220º</t>
  </si>
  <si>
    <t>07/02/2019 - 20/03/2019</t>
  </si>
  <si>
    <t>219º</t>
  </si>
  <si>
    <t>13/12/2018 - 06/02/2019</t>
  </si>
  <si>
    <t>218º</t>
  </si>
  <si>
    <t>01/11/2018 - 12/12/2018</t>
  </si>
  <si>
    <t>217º</t>
  </si>
  <si>
    <t>20/09/2018 - 31/10/2018</t>
  </si>
  <si>
    <t>216º</t>
  </si>
  <si>
    <t>02/08/2018 - 19/09/2018</t>
  </si>
  <si>
    <t>215º</t>
  </si>
  <si>
    <t>21/06/2018 - 01/08/2018</t>
  </si>
  <si>
    <t>214º</t>
  </si>
  <si>
    <t>17/05/2018 - 20/06/2018</t>
  </si>
  <si>
    <t>213º</t>
  </si>
  <si>
    <t>22/03/2018 - 16/05/2018</t>
  </si>
  <si>
    <t>212º</t>
  </si>
  <si>
    <t>08/02/2018 - 21/03/2018</t>
  </si>
  <si>
    <t>211º</t>
  </si>
  <si>
    <t>07/12/2017 - 07/02/2018</t>
  </si>
  <si>
    <t>210º</t>
  </si>
  <si>
    <t>26/10/2017 - 06/12/2017</t>
  </si>
  <si>
    <t>209º</t>
  </si>
  <si>
    <t>08/09/2017 - 25/10/2017</t>
  </si>
  <si>
    <t>208º</t>
  </si>
  <si>
    <t>27/07/2017 - 06/09/2017</t>
  </si>
  <si>
    <t>207º</t>
  </si>
  <si>
    <t>01/06/2017 - 26/07/2017</t>
  </si>
  <si>
    <t>206º</t>
  </si>
  <si>
    <t>13/04/2017 - 31/05/2017</t>
  </si>
  <si>
    <t>205º</t>
  </si>
  <si>
    <t>23/02/2017 - 12/04/2017</t>
  </si>
  <si>
    <t>204º</t>
  </si>
  <si>
    <t>12/01/2017 - 22/02/2017</t>
  </si>
  <si>
    <t>203º</t>
  </si>
  <si>
    <t>01/12/2016 - 11/01/2017</t>
  </si>
  <si>
    <t>202º</t>
  </si>
  <si>
    <t>20/10/2016 - 30/11/2016</t>
  </si>
  <si>
    <t>201º</t>
  </si>
  <si>
    <t>01/09/2016 - 19/10/2016</t>
  </si>
  <si>
    <t>200º</t>
  </si>
  <si>
    <t>21/07/2016 - 31/08/2016</t>
  </si>
  <si>
    <t>199º</t>
  </si>
  <si>
    <t>09/06/2016 - 20/07/2016</t>
  </si>
  <si>
    <t>198º</t>
  </si>
  <si>
    <t>28/04/2016 - 08/06/2016</t>
  </si>
  <si>
    <t>197º</t>
  </si>
  <si>
    <t>03/03/2016 - 27/04/2016</t>
  </si>
  <si>
    <t>196º</t>
  </si>
  <si>
    <t>21/01/2016 - 02/03/2016</t>
  </si>
  <si>
    <t>195º</t>
  </si>
  <si>
    <t>26/11/2015 - 20/01/2016</t>
  </si>
  <si>
    <t>194º</t>
  </si>
  <si>
    <t>22/10/2015 - 25/11/2015</t>
  </si>
  <si>
    <t>193º</t>
  </si>
  <si>
    <t>03/09/2015 - 21/10/2015</t>
  </si>
  <si>
    <t>192º</t>
  </si>
  <si>
    <t>30/07/2015 - 02/09/2015</t>
  </si>
  <si>
    <t>191º</t>
  </si>
  <si>
    <t>04/06/2015 - 29/07/2015</t>
  </si>
  <si>
    <t>190º</t>
  </si>
  <si>
    <t>30/04/2015 - 03/06/2015</t>
  </si>
  <si>
    <t>189º</t>
  </si>
  <si>
    <t>05/03/2015 - 29/04/2015</t>
  </si>
  <si>
    <t>188º</t>
  </si>
  <si>
    <t>22/01/2015 - 04/03/2015</t>
  </si>
  <si>
    <t>187º</t>
  </si>
  <si>
    <t>04/12/2014 - 21/01/2015</t>
  </si>
  <si>
    <t>186º</t>
  </si>
  <si>
    <t>30/10/2014 - 03/12/2014</t>
  </si>
  <si>
    <t>185º</t>
  </si>
  <si>
    <t>04/09/2014 - 29/10/2014</t>
  </si>
  <si>
    <t>184º</t>
  </si>
  <si>
    <t>17/07/2014 - 03/09/2014</t>
  </si>
  <si>
    <t>183º</t>
  </si>
  <si>
    <t>29/05/2014 - 16/07/2014</t>
  </si>
  <si>
    <t>182º</t>
  </si>
  <si>
    <t>03/04/2014 - 28/05/2014</t>
  </si>
  <si>
    <t>181º</t>
  </si>
  <si>
    <t>27/02/2014 - 02/04/2014</t>
  </si>
  <si>
    <t>180º</t>
  </si>
  <si>
    <t>16/01/2014 - 26/02/2014</t>
  </si>
  <si>
    <t>179º</t>
  </si>
  <si>
    <t>28/11/2013 - 15/01/2014</t>
  </si>
  <si>
    <t>178º</t>
  </si>
  <si>
    <t>10/10/2013 - 27/11/2013</t>
  </si>
  <si>
    <t>177º</t>
  </si>
  <si>
    <t>29/08/2013 - 09/10/2013</t>
  </si>
  <si>
    <t>176º</t>
  </si>
  <si>
    <t>11/07/2013 - 28/08/2013</t>
  </si>
  <si>
    <t>175º</t>
  </si>
  <si>
    <t>30/05/2013 - 10/07/2013</t>
  </si>
  <si>
    <t>174º</t>
  </si>
  <si>
    <t>18/04/2013 - 29/05/2013</t>
  </si>
  <si>
    <t>173º</t>
  </si>
  <si>
    <t>07/03/2013 - 17/04/2013</t>
  </si>
  <si>
    <t>172º</t>
  </si>
  <si>
    <t>17/01/2013 - 06/03/2013</t>
  </si>
  <si>
    <t>171º</t>
  </si>
  <si>
    <t>29/11/2012 - 16/01/2013</t>
  </si>
  <si>
    <t>170º</t>
  </si>
  <si>
    <t>11/10/2012 - 28/11/2012</t>
  </si>
  <si>
    <t>169º</t>
  </si>
  <si>
    <t>30/08/2012 - 10/10/2012</t>
  </si>
  <si>
    <t>168º</t>
  </si>
  <si>
    <t>12/07/2012 - 29/08/2012</t>
  </si>
  <si>
    <t>167º</t>
  </si>
  <si>
    <t>31/05/2012 - 11/07/2012</t>
  </si>
  <si>
    <t>166º</t>
  </si>
  <si>
    <t>19/04/2012 - 30/05/2012</t>
  </si>
  <si>
    <t>165º</t>
  </si>
  <si>
    <t>08/03/2012 - 18/04/2012</t>
  </si>
  <si>
    <t>164º</t>
  </si>
  <si>
    <t>19/01/2012 - 07/03/2012</t>
  </si>
  <si>
    <t>163º</t>
  </si>
  <si>
    <t>01/12/2011 - 18/01/2012</t>
  </si>
  <si>
    <t>162º</t>
  </si>
  <si>
    <t>20/10/2011 - 30/11/2011</t>
  </si>
  <si>
    <t>161º</t>
  </si>
  <si>
    <t>01/09/2011 - 19/10/2011</t>
  </si>
  <si>
    <t>160º</t>
  </si>
  <si>
    <t>21/07/2011 - 31/08/2011</t>
  </si>
  <si>
    <t>159º</t>
  </si>
  <si>
    <t>09/06/2011 - 20/07/2011</t>
  </si>
  <si>
    <t>158º</t>
  </si>
  <si>
    <t>21/04/2011 - 08/06/2011</t>
  </si>
  <si>
    <t>157º</t>
  </si>
  <si>
    <t>03/03/2011 - 20/04/2011</t>
  </si>
  <si>
    <t>156º</t>
  </si>
  <si>
    <t>20/01/2011 - 02/03/2011</t>
  </si>
  <si>
    <t>155º</t>
  </si>
  <si>
    <t>09/12/2010 - 19/01/2011</t>
  </si>
  <si>
    <t>154º</t>
  </si>
  <si>
    <t>21/10/2010 - 08/12/2010</t>
  </si>
  <si>
    <t>153º</t>
  </si>
  <si>
    <t>02/09/2010 - 20/10/2010</t>
  </si>
  <si>
    <t>152º</t>
  </si>
  <si>
    <t>22/07/2010 - 01/09/2010</t>
  </si>
  <si>
    <t>151º</t>
  </si>
  <si>
    <t>10/06/2010 - 21/07/2010</t>
  </si>
  <si>
    <t>150º</t>
  </si>
  <si>
    <t>29/04/2010 - 09/06/2010</t>
  </si>
  <si>
    <t>149º</t>
  </si>
  <si>
    <t>18/03/2010 - 28/04/2010</t>
  </si>
  <si>
    <t>148º</t>
  </si>
  <si>
    <t>28/01/2010 - 17/03/2010</t>
  </si>
  <si>
    <t>147º</t>
  </si>
  <si>
    <t>10/12/2009 - 27/01/2010</t>
  </si>
  <si>
    <t>146º</t>
  </si>
  <si>
    <t>22/10/2009 - 09/12/2009</t>
  </si>
  <si>
    <t>145º</t>
  </si>
  <si>
    <t>03/09/2009 - 21/10/2009</t>
  </si>
  <si>
    <t>144º</t>
  </si>
  <si>
    <t>23/07/2009 - 02/09/2009</t>
  </si>
  <si>
    <t>143º</t>
  </si>
  <si>
    <t>11/06/2009 - 22/07/2009</t>
  </si>
  <si>
    <t>142º</t>
  </si>
  <si>
    <t>30/04/2009 - 10/06/2009</t>
  </si>
  <si>
    <t>141º</t>
  </si>
  <si>
    <t>12/03/2009 - 29/04/2009</t>
  </si>
  <si>
    <t>140º</t>
  </si>
  <si>
    <t>22/01/2009 - 11/03/2009</t>
  </si>
  <si>
    <t>139º</t>
  </si>
  <si>
    <t>11/12/2008 - 21/01/2009</t>
  </si>
  <si>
    <t>138º</t>
  </si>
  <si>
    <t>30/10/2008 - 10/12/2008</t>
  </si>
  <si>
    <t>137º</t>
  </si>
  <si>
    <t>11/09/2008 - 29/10/2008</t>
  </si>
  <si>
    <t>136º</t>
  </si>
  <si>
    <t>24/07/2008 - 10/09/2008</t>
  </si>
  <si>
    <t>135º</t>
  </si>
  <si>
    <t>05/06/2008 - 23/07/2008</t>
  </si>
  <si>
    <t>134º</t>
  </si>
  <si>
    <t>17/04/2008 - 04/06/2008</t>
  </si>
  <si>
    <t>133º</t>
  </si>
  <si>
    <t>06/03/2008 - 16/04/2008</t>
  </si>
  <si>
    <t>132º</t>
  </si>
  <si>
    <t>24/01/2008 - 05/03/2008</t>
  </si>
  <si>
    <t>131º</t>
  </si>
  <si>
    <t>06/12/2007 - 23/01/2008</t>
  </si>
  <si>
    <t>130º</t>
  </si>
  <si>
    <t>18/10/2007 - 05/12/2007</t>
  </si>
  <si>
    <t>129º</t>
  </si>
  <si>
    <t>06/09/2007 - 17/10/2007</t>
  </si>
  <si>
    <t>128º</t>
  </si>
  <si>
    <t>19/07/2007 - 05/09/2007</t>
  </si>
  <si>
    <t>127º</t>
  </si>
  <si>
    <t>07/06/2007 - 18/07/2007</t>
  </si>
  <si>
    <t>126º</t>
  </si>
  <si>
    <t>19/04/2007 - 06/06/2007</t>
  </si>
  <si>
    <t>125º</t>
  </si>
  <si>
    <t>08/03/2007 - 18/04/2007</t>
  </si>
  <si>
    <t>124º</t>
  </si>
  <si>
    <t>25/01/2007 - 07/03/2007</t>
  </si>
  <si>
    <t>123º</t>
  </si>
  <si>
    <t>30/11/2006 - 24/01/2007</t>
  </si>
  <si>
    <t>122º</t>
  </si>
  <si>
    <t>18/10/2006 - 29/11/2006</t>
  </si>
  <si>
    <t>121º</t>
  </si>
  <si>
    <t>31/08/2006 - 17/10/2006</t>
  </si>
  <si>
    <t>120º</t>
  </si>
  <si>
    <t>20/07/2006 - 30/08/2006</t>
  </si>
  <si>
    <t>119º</t>
  </si>
  <si>
    <t>01/06/2006 - 19/07/2006</t>
  </si>
  <si>
    <t>118º</t>
  </si>
  <si>
    <t>20/04/2006 - 31/05/2006</t>
  </si>
  <si>
    <t>117º</t>
  </si>
  <si>
    <t>09/03/2006 - 19/04/2006</t>
  </si>
  <si>
    <t>116º</t>
  </si>
  <si>
    <t>19/01/2006 - 08/03/2006</t>
  </si>
  <si>
    <t>https://www.bcb.gov.br/controleinflacao/historicotaxasjuros</t>
  </si>
  <si>
    <t>Código SGE</t>
  </si>
  <si>
    <t>1R/2021</t>
  </si>
  <si>
    <t>2R/2021</t>
  </si>
  <si>
    <t>3R/2021</t>
  </si>
  <si>
    <t>4R/2021</t>
  </si>
  <si>
    <t>5R/2021</t>
  </si>
  <si>
    <t>6R/2021</t>
  </si>
  <si>
    <t>7R/2021</t>
  </si>
  <si>
    <t>8R/2021</t>
  </si>
  <si>
    <t>Selic - % a.a - Mediana - Período de 01/01/2020 a 11/05/2023 - Base: Expectativas informadas nos últimos 30 dias</t>
  </si>
  <si>
    <t>1R/2020</t>
  </si>
  <si>
    <t>2R/2020</t>
  </si>
  <si>
    <t>3R/2020</t>
  </si>
  <si>
    <t>4R/2020</t>
  </si>
  <si>
    <t>5R/2020</t>
  </si>
  <si>
    <t>6R/2020</t>
  </si>
  <si>
    <t>7R/2020</t>
  </si>
  <si>
    <t>8R/2020</t>
  </si>
  <si>
    <t>3R/2025</t>
  </si>
  <si>
    <t>4R/2025</t>
  </si>
  <si>
    <t>Queda / Alta acum.</t>
  </si>
  <si>
    <t>Queda / Alta ptb</t>
  </si>
  <si>
    <t>IPCA - variação % - Máximo - Período de 12/05/2023 a 12/05/2023 - Base: Expectativas informadas nos últimos 30 dias</t>
  </si>
  <si>
    <t>IPCA - variação % - Média - Período de 12/05/2023 a 12/05/2023 - Base: Expectativas informadas nos últimos 30 dias</t>
  </si>
  <si>
    <t>IPCA - variação % - Desvio padrão - Período de 12/05/2023 a 12/05/2023 - Base: Expectativas informadas nos últimos 30 dias</t>
  </si>
  <si>
    <t>IPCA - variação % - Mínimo - Período de 12/05/2023 a 12/05/2023 - Base: Expectativas informadas nos últimos 30 dias</t>
  </si>
  <si>
    <t>IPCA - variação % - Mediana - Período de 12/05/2023 a 12/05/2023 - Base: Expectativas informadas nos últimos 30 dias</t>
  </si>
  <si>
    <t>Média</t>
  </si>
  <si>
    <t>Desvio Padrão</t>
  </si>
  <si>
    <t>Máximo</t>
  </si>
  <si>
    <t>Mediana</t>
  </si>
  <si>
    <t>Mínimo</t>
  </si>
  <si>
    <t>12 M</t>
  </si>
  <si>
    <t>+12M</t>
  </si>
  <si>
    <t>Selic - % a.a - Mínimo - Período de 12/05/2023 a 12/05/2023 - Base: Expectativas informadas nos últimos 30 dias</t>
  </si>
  <si>
    <t>Selic Meta atual:</t>
  </si>
  <si>
    <t>Selic - % a.a - Máximo - Período de 12/05/2023 a 12/05/2023 - Base: Expectativas informadas nos últimos 30 dias</t>
  </si>
  <si>
    <t>Selic - % a.a - Média - Período de 12/05/2023 a 12/05/2023 - Base: Expectativas informadas nos últimos 30 dias</t>
  </si>
  <si>
    <t>Selic - % a.a - Mediana - Período de 12/05/2023 a 12/05/2023 - Base: Expectativas informadas nos últimos 30 dias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</si>
</sst>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0.0000"/>
    <numFmt numFmtId="165" formatCode="#,##0.000000"/>
    <numFmt numFmtId="166" formatCode="[$-416]mmm\-yy;@"/>
    <numFmt numFmtId="167" formatCode="0_ ;\-0\ "/>
    <numFmt numFmtId="168" formatCode="0.00_ ;[Red]\-0.00\ "/>
    <numFmt numFmtId="169" formatCode="0.0000_ ;[Red]\-0.0000\ 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  <font>
      <b/>
      <sz val="12"/>
      <color rgb="FF7030A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sz val="10"/>
      <color theme="1" tint="0.34998626667073579"/>
      <name val="Calibri"/>
      <family val="2"/>
      <scheme val="minor"/>
    </font>
    <font>
      <sz val="10"/>
      <color rgb="FFFF0000"/>
      <name val="Calibri"/>
      <family val="2"/>
      <scheme val="minor"/>
    </font>
    <font>
      <sz val="9"/>
      <color rgb="FFFF0000"/>
      <name val="Calibri"/>
      <family val="2"/>
      <scheme val="minor"/>
    </font>
    <font>
      <sz val="10"/>
      <name val="Arial"/>
      <family val="2"/>
    </font>
    <font>
      <sz val="7"/>
      <color indexed="12"/>
      <name val="Arial"/>
      <family val="2"/>
    </font>
    <font>
      <sz val="13"/>
      <color rgb="FF495057"/>
      <name val="Segoe UI"/>
      <family val="2"/>
    </font>
    <font>
      <sz val="9.6"/>
      <color rgb="FF495057"/>
      <name val="Segoe UI"/>
      <family val="2"/>
    </font>
    <font>
      <sz val="9.6"/>
      <color rgb="FF3298D5"/>
      <name val="Segoe UI"/>
      <family val="2"/>
    </font>
    <font>
      <sz val="9.6"/>
      <color rgb="FF495057"/>
      <name val="Segoe UI"/>
      <family val="2"/>
    </font>
    <font>
      <sz val="13"/>
      <color rgb="FF606060"/>
      <name val="Segoe UI"/>
      <family val="2"/>
    </font>
    <font>
      <u/>
      <sz val="14"/>
      <color theme="10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3"/>
      <color rgb="FF606060"/>
      <name val="Segoe UI"/>
      <family val="2"/>
    </font>
    <font>
      <b/>
      <sz val="11"/>
      <color theme="9" tint="-0.499984740745262"/>
      <name val="Calibri"/>
      <family val="2"/>
      <scheme val="minor"/>
    </font>
    <font>
      <u/>
      <sz val="18"/>
      <color theme="10"/>
      <name val="Calibri"/>
      <family val="2"/>
      <scheme val="minor"/>
    </font>
    <font>
      <sz val="12"/>
      <color rgb="FF002060"/>
      <name val="Arial Black"/>
      <family val="2"/>
    </font>
    <font>
      <sz val="12"/>
      <color theme="1"/>
      <name val="Calibri"/>
      <family val="2"/>
      <scheme val="minor"/>
    </font>
    <font>
      <sz val="12"/>
      <name val="Arial"/>
      <family val="2"/>
    </font>
    <font>
      <b/>
      <sz val="14"/>
      <color rgb="FF002060"/>
      <name val="Calibri"/>
      <family val="2"/>
      <scheme val="minor"/>
    </font>
    <font>
      <sz val="10"/>
      <name val="Arial"/>
      <family val="2"/>
    </font>
    <font>
      <sz val="12"/>
      <color theme="1"/>
      <name val="Arial Rounded MT Bold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9ECE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rgb="FFDEE2E6"/>
      </top>
      <bottom style="thick">
        <color rgb="FFDEE2E6"/>
      </bottom>
      <diagonal/>
    </border>
    <border>
      <left/>
      <right/>
      <top style="medium">
        <color rgb="FFDEE2E6"/>
      </top>
      <bottom/>
      <diagonal/>
    </border>
    <border>
      <left/>
      <right/>
      <top/>
      <bottom style="thick">
        <color rgb="FFDEE2E6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/>
    <xf numFmtId="0" fontId="12" fillId="0" borderId="0"/>
    <xf numFmtId="0" fontId="28" fillId="0" borderId="0"/>
  </cellStyleXfs>
  <cellXfs count="65">
    <xf numFmtId="0" fontId="0" fillId="0" borderId="0" xfId="0"/>
    <xf numFmtId="0" fontId="0" fillId="0" borderId="0" xfId="0" applyAlignment="1">
      <alignment horizontal="center" vertical="center"/>
    </xf>
    <xf numFmtId="17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164" fontId="0" fillId="0" borderId="0" xfId="0" applyNumberFormat="1"/>
    <xf numFmtId="0" fontId="3" fillId="0" borderId="0" xfId="0" applyFont="1"/>
    <xf numFmtId="0" fontId="6" fillId="2" borderId="0" xfId="3" applyFont="1" applyFill="1" applyAlignment="1">
      <alignment horizontal="center" vertical="center" wrapText="1"/>
    </xf>
    <xf numFmtId="0" fontId="7" fillId="2" borderId="0" xfId="3" applyFont="1" applyFill="1" applyAlignment="1">
      <alignment horizontal="center" vertical="center" wrapText="1"/>
    </xf>
    <xf numFmtId="0" fontId="6" fillId="2" borderId="0" xfId="3" applyFont="1" applyFill="1" applyAlignment="1">
      <alignment vertical="center" wrapText="1"/>
    </xf>
    <xf numFmtId="0" fontId="9" fillId="2" borderId="0" xfId="0" applyFont="1" applyFill="1"/>
    <xf numFmtId="0" fontId="8" fillId="2" borderId="0" xfId="0" applyFont="1" applyFill="1" applyAlignment="1">
      <alignment horizontal="center" vertical="center" wrapText="1"/>
    </xf>
    <xf numFmtId="14" fontId="8" fillId="2" borderId="0" xfId="0" applyNumberFormat="1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165" fontId="8" fillId="2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 wrapText="1"/>
    </xf>
    <xf numFmtId="14" fontId="9" fillId="2" borderId="0" xfId="0" applyNumberFormat="1" applyFont="1" applyFill="1" applyAlignment="1">
      <alignment horizontal="center" vertical="center" wrapText="1"/>
    </xf>
    <xf numFmtId="165" fontId="9" fillId="2" borderId="0" xfId="0" applyNumberFormat="1" applyFont="1" applyFill="1" applyAlignment="1">
      <alignment horizontal="center" vertical="center" wrapText="1"/>
    </xf>
    <xf numFmtId="0" fontId="7" fillId="3" borderId="0" xfId="3" applyFont="1" applyFill="1" applyAlignment="1">
      <alignment horizontal="center" vertical="center" wrapText="1"/>
    </xf>
    <xf numFmtId="14" fontId="11" fillId="5" borderId="0" xfId="0" applyNumberFormat="1" applyFont="1" applyFill="1" applyAlignment="1">
      <alignment horizontal="center" vertical="center" wrapText="1"/>
    </xf>
    <xf numFmtId="0" fontId="0" fillId="8" borderId="0" xfId="0" applyFill="1" applyAlignment="1">
      <alignment horizontal="center" vertical="center"/>
    </xf>
    <xf numFmtId="14" fontId="0" fillId="2" borderId="0" xfId="0" applyNumberFormat="1" applyFill="1" applyAlignment="1">
      <alignment horizontal="center"/>
    </xf>
    <xf numFmtId="0" fontId="0" fillId="4" borderId="0" xfId="0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17" fontId="2" fillId="9" borderId="0" xfId="0" applyNumberFormat="1" applyFont="1" applyFill="1" applyAlignment="1">
      <alignment horizontal="center" vertical="center"/>
    </xf>
    <xf numFmtId="166" fontId="0" fillId="6" borderId="0" xfId="0" applyNumberFormat="1" applyFill="1" applyAlignment="1">
      <alignment horizontal="center"/>
    </xf>
    <xf numFmtId="14" fontId="13" fillId="0" borderId="0" xfId="4" applyNumberFormat="1" applyFont="1" applyAlignment="1">
      <alignment horizontal="center" vertical="center"/>
    </xf>
    <xf numFmtId="167" fontId="0" fillId="6" borderId="0" xfId="1" applyNumberFormat="1" applyFont="1" applyFill="1" applyAlignment="1">
      <alignment horizontal="center"/>
    </xf>
    <xf numFmtId="14" fontId="10" fillId="5" borderId="0" xfId="1" applyNumberFormat="1" applyFont="1" applyFill="1" applyAlignment="1">
      <alignment horizontal="center" vertical="center" wrapText="1"/>
    </xf>
    <xf numFmtId="4" fontId="2" fillId="5" borderId="0" xfId="0" applyNumberFormat="1" applyFont="1" applyFill="1" applyAlignment="1">
      <alignment horizontal="center" vertical="center" wrapText="1"/>
    </xf>
    <xf numFmtId="0" fontId="14" fillId="11" borderId="2" xfId="0" applyFont="1" applyFill="1" applyBorder="1" applyAlignment="1">
      <alignment horizontal="center" wrapText="1"/>
    </xf>
    <xf numFmtId="0" fontId="15" fillId="11" borderId="0" xfId="0" applyFont="1" applyFill="1" applyAlignment="1">
      <alignment horizontal="center" wrapText="1"/>
    </xf>
    <xf numFmtId="0" fontId="16" fillId="11" borderId="3" xfId="0" applyFont="1" applyFill="1" applyBorder="1" applyAlignment="1">
      <alignment horizontal="center" wrapText="1"/>
    </xf>
    <xf numFmtId="0" fontId="17" fillId="11" borderId="1" xfId="0" applyFont="1" applyFill="1" applyBorder="1" applyAlignment="1">
      <alignment horizontal="center" wrapText="1"/>
    </xf>
    <xf numFmtId="0" fontId="15" fillId="11" borderId="1" xfId="0" applyFont="1" applyFill="1" applyBorder="1" applyAlignment="1">
      <alignment horizontal="center" wrapText="1"/>
    </xf>
    <xf numFmtId="0" fontId="18" fillId="10" borderId="2" xfId="0" applyFont="1" applyFill="1" applyBorder="1" applyAlignment="1">
      <alignment vertical="top" wrapText="1"/>
    </xf>
    <xf numFmtId="14" fontId="18" fillId="10" borderId="2" xfId="0" applyNumberFormat="1" applyFont="1" applyFill="1" applyBorder="1" applyAlignment="1">
      <alignment vertical="top" wrapText="1"/>
    </xf>
    <xf numFmtId="0" fontId="19" fillId="0" borderId="0" xfId="2" applyFont="1"/>
    <xf numFmtId="0" fontId="2" fillId="5" borderId="0" xfId="0" applyFont="1" applyFill="1"/>
    <xf numFmtId="0" fontId="20" fillId="9" borderId="0" xfId="0" applyFont="1" applyFill="1"/>
    <xf numFmtId="2" fontId="21" fillId="10" borderId="2" xfId="0" applyNumberFormat="1" applyFont="1" applyFill="1" applyBorder="1" applyAlignment="1">
      <alignment vertical="top" wrapText="1"/>
    </xf>
    <xf numFmtId="0" fontId="3" fillId="9" borderId="0" xfId="0" applyFont="1" applyFill="1"/>
    <xf numFmtId="167" fontId="0" fillId="9" borderId="0" xfId="1" applyNumberFormat="1" applyFont="1" applyFill="1" applyAlignment="1">
      <alignment horizontal="center"/>
    </xf>
    <xf numFmtId="2" fontId="0" fillId="4" borderId="0" xfId="0" applyNumberFormat="1" applyFill="1" applyAlignment="1">
      <alignment horizontal="center" vertical="center"/>
    </xf>
    <xf numFmtId="168" fontId="0" fillId="5" borderId="0" xfId="0" applyNumberFormat="1" applyFill="1" applyAlignment="1">
      <alignment horizontal="center" vertical="center"/>
    </xf>
    <xf numFmtId="0" fontId="22" fillId="5" borderId="0" xfId="0" applyFont="1" applyFill="1" applyAlignment="1">
      <alignment horizontal="center" vertical="center"/>
    </xf>
    <xf numFmtId="14" fontId="0" fillId="12" borderId="0" xfId="0" applyNumberFormat="1" applyFill="1" applyAlignment="1">
      <alignment horizontal="center"/>
    </xf>
    <xf numFmtId="164" fontId="12" fillId="0" borderId="0" xfId="4" applyNumberFormat="1"/>
    <xf numFmtId="14" fontId="12" fillId="0" borderId="0" xfId="4" applyNumberFormat="1" applyAlignment="1">
      <alignment horizontal="center"/>
    </xf>
    <xf numFmtId="0" fontId="23" fillId="0" borderId="0" xfId="2" applyFont="1"/>
    <xf numFmtId="0" fontId="23" fillId="0" borderId="0" xfId="0" applyFont="1"/>
    <xf numFmtId="0" fontId="24" fillId="3" borderId="0" xfId="0" applyFont="1" applyFill="1"/>
    <xf numFmtId="0" fontId="25" fillId="0" borderId="0" xfId="0" applyFont="1"/>
    <xf numFmtId="0" fontId="26" fillId="0" borderId="0" xfId="4" applyFont="1"/>
    <xf numFmtId="0" fontId="26" fillId="0" borderId="0" xfId="4" applyFont="1" applyAlignment="1">
      <alignment horizontal="center" vertical="center"/>
    </xf>
    <xf numFmtId="17" fontId="26" fillId="0" borderId="0" xfId="4" applyNumberFormat="1" applyFont="1" applyAlignment="1">
      <alignment horizontal="center"/>
    </xf>
    <xf numFmtId="14" fontId="26" fillId="0" borderId="0" xfId="4" applyNumberFormat="1" applyFont="1" applyAlignment="1">
      <alignment horizontal="center"/>
    </xf>
    <xf numFmtId="164" fontId="26" fillId="0" borderId="0" xfId="4" applyNumberFormat="1" applyFont="1"/>
    <xf numFmtId="2" fontId="27" fillId="12" borderId="0" xfId="0" applyNumberFormat="1" applyFont="1" applyFill="1"/>
    <xf numFmtId="0" fontId="24" fillId="3" borderId="0" xfId="0" quotePrefix="1" applyFont="1" applyFill="1"/>
    <xf numFmtId="169" fontId="26" fillId="0" borderId="0" xfId="4" applyNumberFormat="1" applyFont="1"/>
    <xf numFmtId="0" fontId="24" fillId="13" borderId="0" xfId="0" applyFont="1" applyFill="1"/>
    <xf numFmtId="1" fontId="29" fillId="8" borderId="0" xfId="0" applyNumberFormat="1" applyFont="1" applyFill="1"/>
    <xf numFmtId="0" fontId="14" fillId="11" borderId="2" xfId="0" applyFont="1" applyFill="1" applyBorder="1" applyAlignment="1">
      <alignment horizontal="center" wrapText="1"/>
    </xf>
    <xf numFmtId="0" fontId="14" fillId="11" borderId="3" xfId="0" applyFont="1" applyFill="1" applyBorder="1" applyAlignment="1">
      <alignment horizontal="center" wrapText="1"/>
    </xf>
    <xf numFmtId="0" fontId="14" fillId="11" borderId="0" xfId="0" applyFont="1" applyFill="1" applyAlignment="1">
      <alignment horizontal="center" wrapText="1"/>
    </xf>
  </cellXfs>
  <cellStyles count="6">
    <cellStyle name="Hiperlink" xfId="2" builtinId="8"/>
    <cellStyle name="Normal" xfId="0" builtinId="0"/>
    <cellStyle name="Normal 2" xfId="5" xr:uid="{00000000-0005-0000-0000-000002000000}"/>
    <cellStyle name="Normal 2 2" xfId="3" xr:uid="{00000000-0005-0000-0000-000003000000}"/>
    <cellStyle name="Normal 4" xfId="4" xr:uid="{00000000-0005-0000-0000-000004000000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'VNA IPCA'!$K$1</c:f>
              <c:strCache>
                <c:ptCount val="1"/>
                <c:pt idx="0">
                  <c:v>IPCA 12M Janela Móvel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'VNA IPCA'!$C$2:$C$5742</c:f>
              <c:numCache>
                <c:formatCode>m/d/yyyy</c:formatCode>
                <c:ptCount val="5741"/>
                <c:pt idx="0">
                  <c:v>36724</c:v>
                </c:pt>
                <c:pt idx="1">
                  <c:v>36725</c:v>
                </c:pt>
                <c:pt idx="2">
                  <c:v>36726</c:v>
                </c:pt>
                <c:pt idx="3">
                  <c:v>36727</c:v>
                </c:pt>
                <c:pt idx="4">
                  <c:v>36728</c:v>
                </c:pt>
                <c:pt idx="5">
                  <c:v>36731</c:v>
                </c:pt>
                <c:pt idx="6">
                  <c:v>36732</c:v>
                </c:pt>
                <c:pt idx="7">
                  <c:v>36733</c:v>
                </c:pt>
                <c:pt idx="8">
                  <c:v>36734</c:v>
                </c:pt>
                <c:pt idx="9">
                  <c:v>36735</c:v>
                </c:pt>
                <c:pt idx="10">
                  <c:v>36738</c:v>
                </c:pt>
                <c:pt idx="11">
                  <c:v>36739</c:v>
                </c:pt>
                <c:pt idx="12">
                  <c:v>36740</c:v>
                </c:pt>
                <c:pt idx="13">
                  <c:v>36741</c:v>
                </c:pt>
                <c:pt idx="14">
                  <c:v>36742</c:v>
                </c:pt>
                <c:pt idx="15">
                  <c:v>36745</c:v>
                </c:pt>
                <c:pt idx="16">
                  <c:v>36746</c:v>
                </c:pt>
                <c:pt idx="17">
                  <c:v>36747</c:v>
                </c:pt>
                <c:pt idx="18">
                  <c:v>36748</c:v>
                </c:pt>
                <c:pt idx="19">
                  <c:v>36749</c:v>
                </c:pt>
                <c:pt idx="20">
                  <c:v>36752</c:v>
                </c:pt>
                <c:pt idx="21">
                  <c:v>36753</c:v>
                </c:pt>
                <c:pt idx="22">
                  <c:v>36754</c:v>
                </c:pt>
                <c:pt idx="23">
                  <c:v>36755</c:v>
                </c:pt>
                <c:pt idx="24">
                  <c:v>36756</c:v>
                </c:pt>
                <c:pt idx="25">
                  <c:v>36759</c:v>
                </c:pt>
                <c:pt idx="26">
                  <c:v>36760</c:v>
                </c:pt>
                <c:pt idx="27">
                  <c:v>36761</c:v>
                </c:pt>
                <c:pt idx="28">
                  <c:v>36762</c:v>
                </c:pt>
                <c:pt idx="29">
                  <c:v>36763</c:v>
                </c:pt>
                <c:pt idx="30">
                  <c:v>36766</c:v>
                </c:pt>
                <c:pt idx="31">
                  <c:v>36767</c:v>
                </c:pt>
                <c:pt idx="32">
                  <c:v>36768</c:v>
                </c:pt>
                <c:pt idx="33">
                  <c:v>36769</c:v>
                </c:pt>
                <c:pt idx="34">
                  <c:v>36770</c:v>
                </c:pt>
                <c:pt idx="35">
                  <c:v>36773</c:v>
                </c:pt>
                <c:pt idx="36">
                  <c:v>36774</c:v>
                </c:pt>
                <c:pt idx="37">
                  <c:v>36775</c:v>
                </c:pt>
                <c:pt idx="38">
                  <c:v>36777</c:v>
                </c:pt>
                <c:pt idx="39">
                  <c:v>36780</c:v>
                </c:pt>
                <c:pt idx="40">
                  <c:v>36781</c:v>
                </c:pt>
                <c:pt idx="41">
                  <c:v>36782</c:v>
                </c:pt>
                <c:pt idx="42">
                  <c:v>36783</c:v>
                </c:pt>
                <c:pt idx="43">
                  <c:v>36784</c:v>
                </c:pt>
                <c:pt idx="44">
                  <c:v>36787</c:v>
                </c:pt>
                <c:pt idx="45">
                  <c:v>36788</c:v>
                </c:pt>
                <c:pt idx="46">
                  <c:v>36789</c:v>
                </c:pt>
                <c:pt idx="47">
                  <c:v>36790</c:v>
                </c:pt>
                <c:pt idx="48">
                  <c:v>36791</c:v>
                </c:pt>
                <c:pt idx="49">
                  <c:v>36794</c:v>
                </c:pt>
                <c:pt idx="50">
                  <c:v>36795</c:v>
                </c:pt>
                <c:pt idx="51">
                  <c:v>36796</c:v>
                </c:pt>
                <c:pt idx="52">
                  <c:v>36797</c:v>
                </c:pt>
                <c:pt idx="53">
                  <c:v>36798</c:v>
                </c:pt>
                <c:pt idx="54">
                  <c:v>36802</c:v>
                </c:pt>
                <c:pt idx="55">
                  <c:v>36801</c:v>
                </c:pt>
                <c:pt idx="56">
                  <c:v>36803</c:v>
                </c:pt>
                <c:pt idx="57">
                  <c:v>36804</c:v>
                </c:pt>
                <c:pt idx="58">
                  <c:v>36805</c:v>
                </c:pt>
                <c:pt idx="59">
                  <c:v>36808</c:v>
                </c:pt>
                <c:pt idx="60">
                  <c:v>36809</c:v>
                </c:pt>
                <c:pt idx="61">
                  <c:v>36810</c:v>
                </c:pt>
                <c:pt idx="62">
                  <c:v>36812</c:v>
                </c:pt>
                <c:pt idx="63">
                  <c:v>36815</c:v>
                </c:pt>
                <c:pt idx="64">
                  <c:v>36816</c:v>
                </c:pt>
                <c:pt idx="65">
                  <c:v>36817</c:v>
                </c:pt>
                <c:pt idx="66">
                  <c:v>36818</c:v>
                </c:pt>
                <c:pt idx="67">
                  <c:v>36819</c:v>
                </c:pt>
                <c:pt idx="68">
                  <c:v>36822</c:v>
                </c:pt>
                <c:pt idx="69">
                  <c:v>36823</c:v>
                </c:pt>
                <c:pt idx="70">
                  <c:v>36824</c:v>
                </c:pt>
                <c:pt idx="71">
                  <c:v>36825</c:v>
                </c:pt>
                <c:pt idx="72">
                  <c:v>36826</c:v>
                </c:pt>
                <c:pt idx="73">
                  <c:v>36829</c:v>
                </c:pt>
                <c:pt idx="74">
                  <c:v>36830</c:v>
                </c:pt>
                <c:pt idx="75">
                  <c:v>36831</c:v>
                </c:pt>
                <c:pt idx="76">
                  <c:v>36833</c:v>
                </c:pt>
                <c:pt idx="77">
                  <c:v>36836</c:v>
                </c:pt>
                <c:pt idx="78">
                  <c:v>36837</c:v>
                </c:pt>
                <c:pt idx="79">
                  <c:v>36838</c:v>
                </c:pt>
                <c:pt idx="80">
                  <c:v>36839</c:v>
                </c:pt>
                <c:pt idx="81">
                  <c:v>36840</c:v>
                </c:pt>
                <c:pt idx="82">
                  <c:v>36843</c:v>
                </c:pt>
                <c:pt idx="83">
                  <c:v>36844</c:v>
                </c:pt>
                <c:pt idx="84">
                  <c:v>36846</c:v>
                </c:pt>
                <c:pt idx="85">
                  <c:v>36847</c:v>
                </c:pt>
                <c:pt idx="86">
                  <c:v>36850</c:v>
                </c:pt>
                <c:pt idx="87">
                  <c:v>36851</c:v>
                </c:pt>
                <c:pt idx="88">
                  <c:v>36852</c:v>
                </c:pt>
                <c:pt idx="89">
                  <c:v>36853</c:v>
                </c:pt>
                <c:pt idx="90">
                  <c:v>36854</c:v>
                </c:pt>
                <c:pt idx="91">
                  <c:v>36857</c:v>
                </c:pt>
                <c:pt idx="92">
                  <c:v>36858</c:v>
                </c:pt>
                <c:pt idx="93">
                  <c:v>36859</c:v>
                </c:pt>
                <c:pt idx="94">
                  <c:v>36860</c:v>
                </c:pt>
                <c:pt idx="95">
                  <c:v>36861</c:v>
                </c:pt>
                <c:pt idx="96">
                  <c:v>36864</c:v>
                </c:pt>
                <c:pt idx="97">
                  <c:v>36865</c:v>
                </c:pt>
                <c:pt idx="98">
                  <c:v>36866</c:v>
                </c:pt>
                <c:pt idx="99">
                  <c:v>36867</c:v>
                </c:pt>
                <c:pt idx="100">
                  <c:v>36868</c:v>
                </c:pt>
                <c:pt idx="101">
                  <c:v>36871</c:v>
                </c:pt>
                <c:pt idx="102">
                  <c:v>36872</c:v>
                </c:pt>
                <c:pt idx="103">
                  <c:v>36873</c:v>
                </c:pt>
                <c:pt idx="104">
                  <c:v>36874</c:v>
                </c:pt>
                <c:pt idx="105">
                  <c:v>36875</c:v>
                </c:pt>
                <c:pt idx="106">
                  <c:v>36878</c:v>
                </c:pt>
                <c:pt idx="107">
                  <c:v>36879</c:v>
                </c:pt>
                <c:pt idx="108">
                  <c:v>36880</c:v>
                </c:pt>
                <c:pt idx="109">
                  <c:v>36881</c:v>
                </c:pt>
                <c:pt idx="110">
                  <c:v>36882</c:v>
                </c:pt>
                <c:pt idx="111">
                  <c:v>36886</c:v>
                </c:pt>
                <c:pt idx="112">
                  <c:v>36887</c:v>
                </c:pt>
                <c:pt idx="113">
                  <c:v>36888</c:v>
                </c:pt>
                <c:pt idx="114">
                  <c:v>36889</c:v>
                </c:pt>
                <c:pt idx="115">
                  <c:v>36893</c:v>
                </c:pt>
                <c:pt idx="116">
                  <c:v>36894</c:v>
                </c:pt>
                <c:pt idx="117">
                  <c:v>36895</c:v>
                </c:pt>
                <c:pt idx="118">
                  <c:v>36896</c:v>
                </c:pt>
                <c:pt idx="119">
                  <c:v>36899</c:v>
                </c:pt>
                <c:pt idx="120">
                  <c:v>36900</c:v>
                </c:pt>
                <c:pt idx="121">
                  <c:v>36901</c:v>
                </c:pt>
                <c:pt idx="122">
                  <c:v>36902</c:v>
                </c:pt>
                <c:pt idx="123">
                  <c:v>36903</c:v>
                </c:pt>
                <c:pt idx="124">
                  <c:v>36906</c:v>
                </c:pt>
                <c:pt idx="125">
                  <c:v>36907</c:v>
                </c:pt>
                <c:pt idx="126">
                  <c:v>36908</c:v>
                </c:pt>
                <c:pt idx="127">
                  <c:v>36909</c:v>
                </c:pt>
                <c:pt idx="128">
                  <c:v>36910</c:v>
                </c:pt>
                <c:pt idx="129">
                  <c:v>36913</c:v>
                </c:pt>
                <c:pt idx="130">
                  <c:v>36914</c:v>
                </c:pt>
                <c:pt idx="131">
                  <c:v>36915</c:v>
                </c:pt>
                <c:pt idx="132">
                  <c:v>36916</c:v>
                </c:pt>
                <c:pt idx="133">
                  <c:v>36917</c:v>
                </c:pt>
                <c:pt idx="134">
                  <c:v>36920</c:v>
                </c:pt>
                <c:pt idx="135">
                  <c:v>36921</c:v>
                </c:pt>
                <c:pt idx="136">
                  <c:v>36922</c:v>
                </c:pt>
                <c:pt idx="137">
                  <c:v>36923</c:v>
                </c:pt>
                <c:pt idx="138">
                  <c:v>36924</c:v>
                </c:pt>
                <c:pt idx="139">
                  <c:v>36927</c:v>
                </c:pt>
                <c:pt idx="140">
                  <c:v>36928</c:v>
                </c:pt>
                <c:pt idx="141">
                  <c:v>36929</c:v>
                </c:pt>
                <c:pt idx="142">
                  <c:v>36930</c:v>
                </c:pt>
                <c:pt idx="143">
                  <c:v>36931</c:v>
                </c:pt>
                <c:pt idx="144">
                  <c:v>36934</c:v>
                </c:pt>
                <c:pt idx="145">
                  <c:v>36935</c:v>
                </c:pt>
                <c:pt idx="146">
                  <c:v>36936</c:v>
                </c:pt>
                <c:pt idx="147">
                  <c:v>36937</c:v>
                </c:pt>
                <c:pt idx="148">
                  <c:v>36938</c:v>
                </c:pt>
                <c:pt idx="149">
                  <c:v>36941</c:v>
                </c:pt>
                <c:pt idx="150">
                  <c:v>36942</c:v>
                </c:pt>
                <c:pt idx="151">
                  <c:v>36943</c:v>
                </c:pt>
                <c:pt idx="152">
                  <c:v>36944</c:v>
                </c:pt>
                <c:pt idx="153">
                  <c:v>36945</c:v>
                </c:pt>
                <c:pt idx="154">
                  <c:v>36950</c:v>
                </c:pt>
                <c:pt idx="155">
                  <c:v>36951</c:v>
                </c:pt>
                <c:pt idx="156">
                  <c:v>36952</c:v>
                </c:pt>
                <c:pt idx="157">
                  <c:v>36955</c:v>
                </c:pt>
                <c:pt idx="158">
                  <c:v>36956</c:v>
                </c:pt>
                <c:pt idx="159">
                  <c:v>36957</c:v>
                </c:pt>
                <c:pt idx="160">
                  <c:v>36958</c:v>
                </c:pt>
                <c:pt idx="161">
                  <c:v>36959</c:v>
                </c:pt>
                <c:pt idx="162">
                  <c:v>36962</c:v>
                </c:pt>
                <c:pt idx="163">
                  <c:v>36963</c:v>
                </c:pt>
                <c:pt idx="164">
                  <c:v>36964</c:v>
                </c:pt>
                <c:pt idx="165">
                  <c:v>36965</c:v>
                </c:pt>
                <c:pt idx="166">
                  <c:v>36966</c:v>
                </c:pt>
                <c:pt idx="167">
                  <c:v>36969</c:v>
                </c:pt>
                <c:pt idx="168">
                  <c:v>36970</c:v>
                </c:pt>
                <c:pt idx="169">
                  <c:v>36971</c:v>
                </c:pt>
                <c:pt idx="170">
                  <c:v>36972</c:v>
                </c:pt>
                <c:pt idx="171">
                  <c:v>36973</c:v>
                </c:pt>
                <c:pt idx="172">
                  <c:v>36976</c:v>
                </c:pt>
                <c:pt idx="173">
                  <c:v>36977</c:v>
                </c:pt>
                <c:pt idx="174">
                  <c:v>36978</c:v>
                </c:pt>
                <c:pt idx="175">
                  <c:v>36979</c:v>
                </c:pt>
                <c:pt idx="176">
                  <c:v>36980</c:v>
                </c:pt>
                <c:pt idx="177">
                  <c:v>36983</c:v>
                </c:pt>
                <c:pt idx="178">
                  <c:v>36984</c:v>
                </c:pt>
                <c:pt idx="179">
                  <c:v>36985</c:v>
                </c:pt>
                <c:pt idx="180">
                  <c:v>36986</c:v>
                </c:pt>
                <c:pt idx="181">
                  <c:v>36987</c:v>
                </c:pt>
                <c:pt idx="182">
                  <c:v>36990</c:v>
                </c:pt>
                <c:pt idx="183">
                  <c:v>36991</c:v>
                </c:pt>
                <c:pt idx="184">
                  <c:v>36992</c:v>
                </c:pt>
                <c:pt idx="185">
                  <c:v>36993</c:v>
                </c:pt>
                <c:pt idx="186">
                  <c:v>36997</c:v>
                </c:pt>
                <c:pt idx="187">
                  <c:v>36998</c:v>
                </c:pt>
                <c:pt idx="188">
                  <c:v>36999</c:v>
                </c:pt>
                <c:pt idx="189">
                  <c:v>37000</c:v>
                </c:pt>
                <c:pt idx="190">
                  <c:v>37001</c:v>
                </c:pt>
                <c:pt idx="191">
                  <c:v>37004</c:v>
                </c:pt>
                <c:pt idx="192">
                  <c:v>37005</c:v>
                </c:pt>
                <c:pt idx="193">
                  <c:v>37006</c:v>
                </c:pt>
                <c:pt idx="194">
                  <c:v>37007</c:v>
                </c:pt>
                <c:pt idx="195">
                  <c:v>37008</c:v>
                </c:pt>
                <c:pt idx="196">
                  <c:v>37011</c:v>
                </c:pt>
                <c:pt idx="197">
                  <c:v>37013</c:v>
                </c:pt>
                <c:pt idx="198">
                  <c:v>37014</c:v>
                </c:pt>
                <c:pt idx="199">
                  <c:v>37015</c:v>
                </c:pt>
                <c:pt idx="200">
                  <c:v>37018</c:v>
                </c:pt>
                <c:pt idx="201">
                  <c:v>37019</c:v>
                </c:pt>
                <c:pt idx="202">
                  <c:v>37020</c:v>
                </c:pt>
                <c:pt idx="203">
                  <c:v>37021</c:v>
                </c:pt>
                <c:pt idx="204">
                  <c:v>37022</c:v>
                </c:pt>
                <c:pt idx="205">
                  <c:v>37025</c:v>
                </c:pt>
                <c:pt idx="206">
                  <c:v>37026</c:v>
                </c:pt>
                <c:pt idx="207">
                  <c:v>37027</c:v>
                </c:pt>
                <c:pt idx="208">
                  <c:v>37028</c:v>
                </c:pt>
                <c:pt idx="209">
                  <c:v>37029</c:v>
                </c:pt>
                <c:pt idx="210">
                  <c:v>37032</c:v>
                </c:pt>
                <c:pt idx="211">
                  <c:v>37033</c:v>
                </c:pt>
                <c:pt idx="212">
                  <c:v>37034</c:v>
                </c:pt>
                <c:pt idx="213">
                  <c:v>37035</c:v>
                </c:pt>
                <c:pt idx="214">
                  <c:v>37036</c:v>
                </c:pt>
                <c:pt idx="215">
                  <c:v>37039</c:v>
                </c:pt>
                <c:pt idx="216">
                  <c:v>37040</c:v>
                </c:pt>
                <c:pt idx="217">
                  <c:v>37041</c:v>
                </c:pt>
                <c:pt idx="218">
                  <c:v>37042</c:v>
                </c:pt>
                <c:pt idx="219">
                  <c:v>37043</c:v>
                </c:pt>
                <c:pt idx="220">
                  <c:v>37046</c:v>
                </c:pt>
                <c:pt idx="221">
                  <c:v>37047</c:v>
                </c:pt>
                <c:pt idx="222">
                  <c:v>37048</c:v>
                </c:pt>
                <c:pt idx="223">
                  <c:v>37049</c:v>
                </c:pt>
                <c:pt idx="224">
                  <c:v>37050</c:v>
                </c:pt>
                <c:pt idx="225">
                  <c:v>37053</c:v>
                </c:pt>
                <c:pt idx="226">
                  <c:v>37054</c:v>
                </c:pt>
                <c:pt idx="227">
                  <c:v>37055</c:v>
                </c:pt>
                <c:pt idx="228">
                  <c:v>37057</c:v>
                </c:pt>
                <c:pt idx="229">
                  <c:v>37060</c:v>
                </c:pt>
                <c:pt idx="230">
                  <c:v>37061</c:v>
                </c:pt>
                <c:pt idx="231">
                  <c:v>37062</c:v>
                </c:pt>
                <c:pt idx="232">
                  <c:v>37063</c:v>
                </c:pt>
                <c:pt idx="233">
                  <c:v>37064</c:v>
                </c:pt>
                <c:pt idx="234">
                  <c:v>37067</c:v>
                </c:pt>
                <c:pt idx="235">
                  <c:v>37068</c:v>
                </c:pt>
                <c:pt idx="236">
                  <c:v>37069</c:v>
                </c:pt>
                <c:pt idx="237">
                  <c:v>37070</c:v>
                </c:pt>
                <c:pt idx="238">
                  <c:v>37071</c:v>
                </c:pt>
                <c:pt idx="239">
                  <c:v>37074</c:v>
                </c:pt>
                <c:pt idx="240">
                  <c:v>37075</c:v>
                </c:pt>
                <c:pt idx="241">
                  <c:v>37076</c:v>
                </c:pt>
                <c:pt idx="242">
                  <c:v>37077</c:v>
                </c:pt>
                <c:pt idx="243">
                  <c:v>37078</c:v>
                </c:pt>
                <c:pt idx="244">
                  <c:v>37081</c:v>
                </c:pt>
                <c:pt idx="245">
                  <c:v>37082</c:v>
                </c:pt>
                <c:pt idx="246">
                  <c:v>37083</c:v>
                </c:pt>
                <c:pt idx="247">
                  <c:v>37084</c:v>
                </c:pt>
                <c:pt idx="248">
                  <c:v>37085</c:v>
                </c:pt>
                <c:pt idx="249">
                  <c:v>37088</c:v>
                </c:pt>
                <c:pt idx="250">
                  <c:v>37089</c:v>
                </c:pt>
                <c:pt idx="251">
                  <c:v>37090</c:v>
                </c:pt>
                <c:pt idx="252">
                  <c:v>37091</c:v>
                </c:pt>
                <c:pt idx="253">
                  <c:v>37092</c:v>
                </c:pt>
                <c:pt idx="254">
                  <c:v>37095</c:v>
                </c:pt>
                <c:pt idx="255">
                  <c:v>37096</c:v>
                </c:pt>
                <c:pt idx="256">
                  <c:v>37097</c:v>
                </c:pt>
                <c:pt idx="257">
                  <c:v>37098</c:v>
                </c:pt>
                <c:pt idx="258">
                  <c:v>37099</c:v>
                </c:pt>
                <c:pt idx="259">
                  <c:v>37102</c:v>
                </c:pt>
                <c:pt idx="260">
                  <c:v>37103</c:v>
                </c:pt>
                <c:pt idx="261">
                  <c:v>37104</c:v>
                </c:pt>
                <c:pt idx="262">
                  <c:v>37105</c:v>
                </c:pt>
                <c:pt idx="263">
                  <c:v>37106</c:v>
                </c:pt>
                <c:pt idx="264">
                  <c:v>37109</c:v>
                </c:pt>
                <c:pt idx="265">
                  <c:v>37110</c:v>
                </c:pt>
                <c:pt idx="266">
                  <c:v>37111</c:v>
                </c:pt>
                <c:pt idx="267">
                  <c:v>37112</c:v>
                </c:pt>
                <c:pt idx="268">
                  <c:v>37113</c:v>
                </c:pt>
                <c:pt idx="269">
                  <c:v>37116</c:v>
                </c:pt>
                <c:pt idx="270">
                  <c:v>37117</c:v>
                </c:pt>
                <c:pt idx="271">
                  <c:v>37118</c:v>
                </c:pt>
                <c:pt idx="272">
                  <c:v>37119</c:v>
                </c:pt>
                <c:pt idx="273">
                  <c:v>37120</c:v>
                </c:pt>
                <c:pt idx="274">
                  <c:v>37123</c:v>
                </c:pt>
                <c:pt idx="275">
                  <c:v>37124</c:v>
                </c:pt>
                <c:pt idx="276">
                  <c:v>37125</c:v>
                </c:pt>
                <c:pt idx="277">
                  <c:v>37126</c:v>
                </c:pt>
                <c:pt idx="278">
                  <c:v>37127</c:v>
                </c:pt>
                <c:pt idx="279">
                  <c:v>37130</c:v>
                </c:pt>
                <c:pt idx="280">
                  <c:v>37131</c:v>
                </c:pt>
                <c:pt idx="281">
                  <c:v>37132</c:v>
                </c:pt>
                <c:pt idx="282">
                  <c:v>37133</c:v>
                </c:pt>
                <c:pt idx="283">
                  <c:v>37134</c:v>
                </c:pt>
                <c:pt idx="284">
                  <c:v>37137</c:v>
                </c:pt>
                <c:pt idx="285">
                  <c:v>37138</c:v>
                </c:pt>
                <c:pt idx="286">
                  <c:v>37139</c:v>
                </c:pt>
                <c:pt idx="287">
                  <c:v>37140</c:v>
                </c:pt>
                <c:pt idx="288">
                  <c:v>37144</c:v>
                </c:pt>
                <c:pt idx="289">
                  <c:v>37145</c:v>
                </c:pt>
                <c:pt idx="290">
                  <c:v>37146</c:v>
                </c:pt>
                <c:pt idx="291">
                  <c:v>37147</c:v>
                </c:pt>
                <c:pt idx="292">
                  <c:v>37148</c:v>
                </c:pt>
                <c:pt idx="293">
                  <c:v>37151</c:v>
                </c:pt>
                <c:pt idx="294">
                  <c:v>37152</c:v>
                </c:pt>
                <c:pt idx="295">
                  <c:v>37153</c:v>
                </c:pt>
                <c:pt idx="296">
                  <c:v>37154</c:v>
                </c:pt>
                <c:pt idx="297">
                  <c:v>37155</c:v>
                </c:pt>
                <c:pt idx="298">
                  <c:v>37158</c:v>
                </c:pt>
                <c:pt idx="299">
                  <c:v>37159</c:v>
                </c:pt>
                <c:pt idx="300">
                  <c:v>37160</c:v>
                </c:pt>
                <c:pt idx="301">
                  <c:v>37161</c:v>
                </c:pt>
                <c:pt idx="302">
                  <c:v>37162</c:v>
                </c:pt>
                <c:pt idx="303">
                  <c:v>37165</c:v>
                </c:pt>
                <c:pt idx="304">
                  <c:v>37166</c:v>
                </c:pt>
                <c:pt idx="305">
                  <c:v>37167</c:v>
                </c:pt>
                <c:pt idx="306">
                  <c:v>37168</c:v>
                </c:pt>
                <c:pt idx="307">
                  <c:v>37169</c:v>
                </c:pt>
                <c:pt idx="308">
                  <c:v>37172</c:v>
                </c:pt>
                <c:pt idx="309">
                  <c:v>37173</c:v>
                </c:pt>
                <c:pt idx="310">
                  <c:v>37174</c:v>
                </c:pt>
                <c:pt idx="311">
                  <c:v>37175</c:v>
                </c:pt>
                <c:pt idx="312">
                  <c:v>37179</c:v>
                </c:pt>
                <c:pt idx="313">
                  <c:v>37180</c:v>
                </c:pt>
                <c:pt idx="314">
                  <c:v>37181</c:v>
                </c:pt>
                <c:pt idx="315">
                  <c:v>37182</c:v>
                </c:pt>
                <c:pt idx="316">
                  <c:v>37183</c:v>
                </c:pt>
                <c:pt idx="317">
                  <c:v>37186</c:v>
                </c:pt>
                <c:pt idx="318">
                  <c:v>37187</c:v>
                </c:pt>
                <c:pt idx="319">
                  <c:v>37188</c:v>
                </c:pt>
                <c:pt idx="320">
                  <c:v>37189</c:v>
                </c:pt>
                <c:pt idx="321">
                  <c:v>37190</c:v>
                </c:pt>
                <c:pt idx="322">
                  <c:v>37193</c:v>
                </c:pt>
                <c:pt idx="323">
                  <c:v>37194</c:v>
                </c:pt>
                <c:pt idx="324">
                  <c:v>37195</c:v>
                </c:pt>
                <c:pt idx="325">
                  <c:v>37196</c:v>
                </c:pt>
                <c:pt idx="326">
                  <c:v>37200</c:v>
                </c:pt>
                <c:pt idx="327">
                  <c:v>37201</c:v>
                </c:pt>
                <c:pt idx="328">
                  <c:v>37202</c:v>
                </c:pt>
                <c:pt idx="329">
                  <c:v>37203</c:v>
                </c:pt>
                <c:pt idx="330">
                  <c:v>37204</c:v>
                </c:pt>
                <c:pt idx="331">
                  <c:v>37207</c:v>
                </c:pt>
                <c:pt idx="332">
                  <c:v>37208</c:v>
                </c:pt>
                <c:pt idx="333">
                  <c:v>37209</c:v>
                </c:pt>
                <c:pt idx="334">
                  <c:v>37211</c:v>
                </c:pt>
                <c:pt idx="335">
                  <c:v>37214</c:v>
                </c:pt>
                <c:pt idx="336">
                  <c:v>37215</c:v>
                </c:pt>
                <c:pt idx="337">
                  <c:v>37216</c:v>
                </c:pt>
                <c:pt idx="338">
                  <c:v>37217</c:v>
                </c:pt>
                <c:pt idx="339">
                  <c:v>37218</c:v>
                </c:pt>
                <c:pt idx="340">
                  <c:v>37221</c:v>
                </c:pt>
                <c:pt idx="341">
                  <c:v>37222</c:v>
                </c:pt>
                <c:pt idx="342">
                  <c:v>37223</c:v>
                </c:pt>
                <c:pt idx="343">
                  <c:v>37224</c:v>
                </c:pt>
                <c:pt idx="344">
                  <c:v>37225</c:v>
                </c:pt>
                <c:pt idx="345">
                  <c:v>37228</c:v>
                </c:pt>
                <c:pt idx="346">
                  <c:v>37229</c:v>
                </c:pt>
                <c:pt idx="347">
                  <c:v>37230</c:v>
                </c:pt>
                <c:pt idx="348">
                  <c:v>37231</c:v>
                </c:pt>
                <c:pt idx="349">
                  <c:v>37232</c:v>
                </c:pt>
                <c:pt idx="350">
                  <c:v>37235</c:v>
                </c:pt>
                <c:pt idx="351">
                  <c:v>37236</c:v>
                </c:pt>
                <c:pt idx="352">
                  <c:v>37237</c:v>
                </c:pt>
                <c:pt idx="353">
                  <c:v>37238</c:v>
                </c:pt>
                <c:pt idx="354">
                  <c:v>37239</c:v>
                </c:pt>
                <c:pt idx="355">
                  <c:v>37242</c:v>
                </c:pt>
                <c:pt idx="356">
                  <c:v>37243</c:v>
                </c:pt>
                <c:pt idx="357">
                  <c:v>37244</c:v>
                </c:pt>
                <c:pt idx="358">
                  <c:v>37245</c:v>
                </c:pt>
                <c:pt idx="359">
                  <c:v>37246</c:v>
                </c:pt>
                <c:pt idx="360">
                  <c:v>37249</c:v>
                </c:pt>
                <c:pt idx="361">
                  <c:v>37251</c:v>
                </c:pt>
                <c:pt idx="362">
                  <c:v>37252</c:v>
                </c:pt>
                <c:pt idx="363">
                  <c:v>37253</c:v>
                </c:pt>
                <c:pt idx="364">
                  <c:v>37256</c:v>
                </c:pt>
                <c:pt idx="365">
                  <c:v>37258</c:v>
                </c:pt>
                <c:pt idx="366">
                  <c:v>37259</c:v>
                </c:pt>
                <c:pt idx="367">
                  <c:v>37260</c:v>
                </c:pt>
                <c:pt idx="368">
                  <c:v>37263</c:v>
                </c:pt>
                <c:pt idx="369">
                  <c:v>37264</c:v>
                </c:pt>
                <c:pt idx="370">
                  <c:v>37265</c:v>
                </c:pt>
                <c:pt idx="371">
                  <c:v>37266</c:v>
                </c:pt>
                <c:pt idx="372">
                  <c:v>37267</c:v>
                </c:pt>
                <c:pt idx="373">
                  <c:v>37270</c:v>
                </c:pt>
                <c:pt idx="374">
                  <c:v>37271</c:v>
                </c:pt>
                <c:pt idx="375">
                  <c:v>37272</c:v>
                </c:pt>
                <c:pt idx="376">
                  <c:v>37273</c:v>
                </c:pt>
                <c:pt idx="377">
                  <c:v>37274</c:v>
                </c:pt>
                <c:pt idx="378">
                  <c:v>37277</c:v>
                </c:pt>
                <c:pt idx="379">
                  <c:v>37278</c:v>
                </c:pt>
                <c:pt idx="380">
                  <c:v>37279</c:v>
                </c:pt>
                <c:pt idx="381">
                  <c:v>37280</c:v>
                </c:pt>
                <c:pt idx="382">
                  <c:v>37281</c:v>
                </c:pt>
                <c:pt idx="383">
                  <c:v>37284</c:v>
                </c:pt>
                <c:pt idx="384">
                  <c:v>37285</c:v>
                </c:pt>
                <c:pt idx="385">
                  <c:v>37286</c:v>
                </c:pt>
                <c:pt idx="386">
                  <c:v>37287</c:v>
                </c:pt>
                <c:pt idx="387">
                  <c:v>37288</c:v>
                </c:pt>
                <c:pt idx="388">
                  <c:v>37291</c:v>
                </c:pt>
                <c:pt idx="389">
                  <c:v>37292</c:v>
                </c:pt>
                <c:pt idx="390">
                  <c:v>37293</c:v>
                </c:pt>
                <c:pt idx="391">
                  <c:v>37294</c:v>
                </c:pt>
                <c:pt idx="392">
                  <c:v>37295</c:v>
                </c:pt>
                <c:pt idx="393">
                  <c:v>37300</c:v>
                </c:pt>
                <c:pt idx="394">
                  <c:v>37301</c:v>
                </c:pt>
                <c:pt idx="395">
                  <c:v>37302</c:v>
                </c:pt>
                <c:pt idx="396">
                  <c:v>37305</c:v>
                </c:pt>
                <c:pt idx="397">
                  <c:v>37306</c:v>
                </c:pt>
                <c:pt idx="398">
                  <c:v>37307</c:v>
                </c:pt>
                <c:pt idx="399">
                  <c:v>37308</c:v>
                </c:pt>
                <c:pt idx="400">
                  <c:v>37309</c:v>
                </c:pt>
                <c:pt idx="401">
                  <c:v>37312</c:v>
                </c:pt>
                <c:pt idx="402">
                  <c:v>37313</c:v>
                </c:pt>
                <c:pt idx="403">
                  <c:v>37314</c:v>
                </c:pt>
                <c:pt idx="404">
                  <c:v>37315</c:v>
                </c:pt>
                <c:pt idx="405">
                  <c:v>37316</c:v>
                </c:pt>
                <c:pt idx="406">
                  <c:v>37319</c:v>
                </c:pt>
                <c:pt idx="407">
                  <c:v>37320</c:v>
                </c:pt>
                <c:pt idx="408">
                  <c:v>37321</c:v>
                </c:pt>
                <c:pt idx="409">
                  <c:v>37322</c:v>
                </c:pt>
                <c:pt idx="410">
                  <c:v>37323</c:v>
                </c:pt>
                <c:pt idx="411">
                  <c:v>37326</c:v>
                </c:pt>
                <c:pt idx="412">
                  <c:v>37327</c:v>
                </c:pt>
                <c:pt idx="413">
                  <c:v>37328</c:v>
                </c:pt>
                <c:pt idx="414">
                  <c:v>37329</c:v>
                </c:pt>
                <c:pt idx="415">
                  <c:v>37330</c:v>
                </c:pt>
                <c:pt idx="416">
                  <c:v>37333</c:v>
                </c:pt>
                <c:pt idx="417">
                  <c:v>37334</c:v>
                </c:pt>
                <c:pt idx="418">
                  <c:v>37335</c:v>
                </c:pt>
                <c:pt idx="419">
                  <c:v>37336</c:v>
                </c:pt>
                <c:pt idx="420">
                  <c:v>37337</c:v>
                </c:pt>
                <c:pt idx="421">
                  <c:v>37340</c:v>
                </c:pt>
                <c:pt idx="422">
                  <c:v>37341</c:v>
                </c:pt>
                <c:pt idx="423">
                  <c:v>37342</c:v>
                </c:pt>
                <c:pt idx="424">
                  <c:v>37343</c:v>
                </c:pt>
                <c:pt idx="425">
                  <c:v>37347</c:v>
                </c:pt>
                <c:pt idx="426">
                  <c:v>37348</c:v>
                </c:pt>
                <c:pt idx="427">
                  <c:v>37349</c:v>
                </c:pt>
                <c:pt idx="428">
                  <c:v>37350</c:v>
                </c:pt>
                <c:pt idx="429">
                  <c:v>37351</c:v>
                </c:pt>
                <c:pt idx="430">
                  <c:v>37354</c:v>
                </c:pt>
                <c:pt idx="431">
                  <c:v>37355</c:v>
                </c:pt>
                <c:pt idx="432">
                  <c:v>37356</c:v>
                </c:pt>
                <c:pt idx="433">
                  <c:v>37357</c:v>
                </c:pt>
                <c:pt idx="434">
                  <c:v>37358</c:v>
                </c:pt>
                <c:pt idx="435">
                  <c:v>37361</c:v>
                </c:pt>
                <c:pt idx="436">
                  <c:v>37362</c:v>
                </c:pt>
                <c:pt idx="437">
                  <c:v>37363</c:v>
                </c:pt>
                <c:pt idx="438">
                  <c:v>37364</c:v>
                </c:pt>
                <c:pt idx="439">
                  <c:v>37365</c:v>
                </c:pt>
                <c:pt idx="440">
                  <c:v>37368</c:v>
                </c:pt>
                <c:pt idx="441">
                  <c:v>37369</c:v>
                </c:pt>
                <c:pt idx="442">
                  <c:v>37370</c:v>
                </c:pt>
                <c:pt idx="443">
                  <c:v>37371</c:v>
                </c:pt>
                <c:pt idx="444">
                  <c:v>37372</c:v>
                </c:pt>
                <c:pt idx="445">
                  <c:v>37375</c:v>
                </c:pt>
                <c:pt idx="446">
                  <c:v>37376</c:v>
                </c:pt>
                <c:pt idx="447">
                  <c:v>37378</c:v>
                </c:pt>
                <c:pt idx="448">
                  <c:v>37379</c:v>
                </c:pt>
                <c:pt idx="449">
                  <c:v>37382</c:v>
                </c:pt>
                <c:pt idx="450">
                  <c:v>37383</c:v>
                </c:pt>
                <c:pt idx="451">
                  <c:v>37384</c:v>
                </c:pt>
                <c:pt idx="452">
                  <c:v>37385</c:v>
                </c:pt>
                <c:pt idx="453">
                  <c:v>37386</c:v>
                </c:pt>
                <c:pt idx="454">
                  <c:v>37389</c:v>
                </c:pt>
                <c:pt idx="455">
                  <c:v>37390</c:v>
                </c:pt>
                <c:pt idx="456">
                  <c:v>37391</c:v>
                </c:pt>
                <c:pt idx="457">
                  <c:v>37392</c:v>
                </c:pt>
                <c:pt idx="458">
                  <c:v>37393</c:v>
                </c:pt>
                <c:pt idx="459">
                  <c:v>37396</c:v>
                </c:pt>
                <c:pt idx="460">
                  <c:v>37397</c:v>
                </c:pt>
                <c:pt idx="461">
                  <c:v>37398</c:v>
                </c:pt>
                <c:pt idx="462">
                  <c:v>37399</c:v>
                </c:pt>
                <c:pt idx="463">
                  <c:v>37400</c:v>
                </c:pt>
                <c:pt idx="464">
                  <c:v>37403</c:v>
                </c:pt>
                <c:pt idx="465">
                  <c:v>37404</c:v>
                </c:pt>
                <c:pt idx="466">
                  <c:v>37405</c:v>
                </c:pt>
                <c:pt idx="467">
                  <c:v>37407</c:v>
                </c:pt>
                <c:pt idx="468">
                  <c:v>37410</c:v>
                </c:pt>
                <c:pt idx="469">
                  <c:v>37411</c:v>
                </c:pt>
                <c:pt idx="470">
                  <c:v>37412</c:v>
                </c:pt>
                <c:pt idx="471">
                  <c:v>37413</c:v>
                </c:pt>
                <c:pt idx="472">
                  <c:v>37414</c:v>
                </c:pt>
                <c:pt idx="473">
                  <c:v>37417</c:v>
                </c:pt>
                <c:pt idx="474">
                  <c:v>37418</c:v>
                </c:pt>
                <c:pt idx="475">
                  <c:v>37419</c:v>
                </c:pt>
                <c:pt idx="476">
                  <c:v>37420</c:v>
                </c:pt>
                <c:pt idx="477">
                  <c:v>37421</c:v>
                </c:pt>
                <c:pt idx="478">
                  <c:v>37424</c:v>
                </c:pt>
                <c:pt idx="479">
                  <c:v>37425</c:v>
                </c:pt>
                <c:pt idx="480">
                  <c:v>37426</c:v>
                </c:pt>
                <c:pt idx="481">
                  <c:v>37427</c:v>
                </c:pt>
                <c:pt idx="482">
                  <c:v>37428</c:v>
                </c:pt>
                <c:pt idx="483">
                  <c:v>37431</c:v>
                </c:pt>
                <c:pt idx="484">
                  <c:v>37432</c:v>
                </c:pt>
                <c:pt idx="485">
                  <c:v>37433</c:v>
                </c:pt>
                <c:pt idx="486">
                  <c:v>37434</c:v>
                </c:pt>
                <c:pt idx="487">
                  <c:v>37435</c:v>
                </c:pt>
                <c:pt idx="488">
                  <c:v>37438</c:v>
                </c:pt>
                <c:pt idx="489">
                  <c:v>37439</c:v>
                </c:pt>
                <c:pt idx="490">
                  <c:v>37440</c:v>
                </c:pt>
                <c:pt idx="491">
                  <c:v>37441</c:v>
                </c:pt>
                <c:pt idx="492">
                  <c:v>37442</c:v>
                </c:pt>
                <c:pt idx="493">
                  <c:v>37445</c:v>
                </c:pt>
                <c:pt idx="494">
                  <c:v>37446</c:v>
                </c:pt>
                <c:pt idx="495">
                  <c:v>37447</c:v>
                </c:pt>
                <c:pt idx="496">
                  <c:v>37448</c:v>
                </c:pt>
                <c:pt idx="497">
                  <c:v>37449</c:v>
                </c:pt>
                <c:pt idx="498">
                  <c:v>37452</c:v>
                </c:pt>
                <c:pt idx="499">
                  <c:v>37453</c:v>
                </c:pt>
                <c:pt idx="500">
                  <c:v>37454</c:v>
                </c:pt>
                <c:pt idx="501">
                  <c:v>37455</c:v>
                </c:pt>
                <c:pt idx="502">
                  <c:v>37456</c:v>
                </c:pt>
                <c:pt idx="503">
                  <c:v>37459</c:v>
                </c:pt>
                <c:pt idx="504">
                  <c:v>37460</c:v>
                </c:pt>
                <c:pt idx="505">
                  <c:v>37461</c:v>
                </c:pt>
                <c:pt idx="506">
                  <c:v>37462</c:v>
                </c:pt>
                <c:pt idx="507">
                  <c:v>37463</c:v>
                </c:pt>
                <c:pt idx="508">
                  <c:v>37466</c:v>
                </c:pt>
                <c:pt idx="509">
                  <c:v>37467</c:v>
                </c:pt>
                <c:pt idx="510">
                  <c:v>37468</c:v>
                </c:pt>
                <c:pt idx="511">
                  <c:v>37469</c:v>
                </c:pt>
                <c:pt idx="512">
                  <c:v>37470</c:v>
                </c:pt>
                <c:pt idx="513">
                  <c:v>37473</c:v>
                </c:pt>
                <c:pt idx="514">
                  <c:v>37474</c:v>
                </c:pt>
                <c:pt idx="515">
                  <c:v>37475</c:v>
                </c:pt>
                <c:pt idx="516">
                  <c:v>37476</c:v>
                </c:pt>
                <c:pt idx="517">
                  <c:v>37477</c:v>
                </c:pt>
                <c:pt idx="518">
                  <c:v>37480</c:v>
                </c:pt>
                <c:pt idx="519">
                  <c:v>37481</c:v>
                </c:pt>
                <c:pt idx="520">
                  <c:v>37482</c:v>
                </c:pt>
                <c:pt idx="521">
                  <c:v>37483</c:v>
                </c:pt>
                <c:pt idx="522">
                  <c:v>37484</c:v>
                </c:pt>
                <c:pt idx="523">
                  <c:v>37487</c:v>
                </c:pt>
                <c:pt idx="524">
                  <c:v>37488</c:v>
                </c:pt>
                <c:pt idx="525">
                  <c:v>37489</c:v>
                </c:pt>
                <c:pt idx="526">
                  <c:v>37490</c:v>
                </c:pt>
                <c:pt idx="527">
                  <c:v>37491</c:v>
                </c:pt>
                <c:pt idx="528">
                  <c:v>37494</c:v>
                </c:pt>
                <c:pt idx="529">
                  <c:v>37495</c:v>
                </c:pt>
                <c:pt idx="530">
                  <c:v>37496</c:v>
                </c:pt>
                <c:pt idx="531">
                  <c:v>37497</c:v>
                </c:pt>
                <c:pt idx="532">
                  <c:v>37498</c:v>
                </c:pt>
                <c:pt idx="533">
                  <c:v>37501</c:v>
                </c:pt>
                <c:pt idx="534">
                  <c:v>37502</c:v>
                </c:pt>
                <c:pt idx="535">
                  <c:v>37503</c:v>
                </c:pt>
                <c:pt idx="536">
                  <c:v>37504</c:v>
                </c:pt>
                <c:pt idx="537">
                  <c:v>37505</c:v>
                </c:pt>
                <c:pt idx="538">
                  <c:v>37508</c:v>
                </c:pt>
                <c:pt idx="539">
                  <c:v>37509</c:v>
                </c:pt>
                <c:pt idx="540">
                  <c:v>37510</c:v>
                </c:pt>
                <c:pt idx="541">
                  <c:v>37511</c:v>
                </c:pt>
                <c:pt idx="542">
                  <c:v>37512</c:v>
                </c:pt>
                <c:pt idx="543">
                  <c:v>37515</c:v>
                </c:pt>
                <c:pt idx="544">
                  <c:v>37516</c:v>
                </c:pt>
                <c:pt idx="545">
                  <c:v>37517</c:v>
                </c:pt>
                <c:pt idx="546">
                  <c:v>37518</c:v>
                </c:pt>
                <c:pt idx="547">
                  <c:v>37519</c:v>
                </c:pt>
                <c:pt idx="548">
                  <c:v>37522</c:v>
                </c:pt>
                <c:pt idx="549">
                  <c:v>37523</c:v>
                </c:pt>
                <c:pt idx="550">
                  <c:v>37524</c:v>
                </c:pt>
                <c:pt idx="551">
                  <c:v>37525</c:v>
                </c:pt>
                <c:pt idx="552">
                  <c:v>37526</c:v>
                </c:pt>
                <c:pt idx="553">
                  <c:v>37529</c:v>
                </c:pt>
                <c:pt idx="554">
                  <c:v>37530</c:v>
                </c:pt>
                <c:pt idx="555">
                  <c:v>37531</c:v>
                </c:pt>
                <c:pt idx="556">
                  <c:v>37532</c:v>
                </c:pt>
                <c:pt idx="557">
                  <c:v>37533</c:v>
                </c:pt>
                <c:pt idx="558">
                  <c:v>37536</c:v>
                </c:pt>
                <c:pt idx="559">
                  <c:v>37537</c:v>
                </c:pt>
                <c:pt idx="560">
                  <c:v>37538</c:v>
                </c:pt>
                <c:pt idx="561">
                  <c:v>37539</c:v>
                </c:pt>
                <c:pt idx="562">
                  <c:v>37540</c:v>
                </c:pt>
                <c:pt idx="563">
                  <c:v>37543</c:v>
                </c:pt>
                <c:pt idx="564">
                  <c:v>37544</c:v>
                </c:pt>
                <c:pt idx="565">
                  <c:v>37545</c:v>
                </c:pt>
                <c:pt idx="566">
                  <c:v>37546</c:v>
                </c:pt>
                <c:pt idx="567">
                  <c:v>37547</c:v>
                </c:pt>
                <c:pt idx="568">
                  <c:v>37550</c:v>
                </c:pt>
                <c:pt idx="569">
                  <c:v>37551</c:v>
                </c:pt>
                <c:pt idx="570">
                  <c:v>37552</c:v>
                </c:pt>
                <c:pt idx="571">
                  <c:v>37553</c:v>
                </c:pt>
                <c:pt idx="572">
                  <c:v>37554</c:v>
                </c:pt>
                <c:pt idx="573">
                  <c:v>37557</c:v>
                </c:pt>
                <c:pt idx="574">
                  <c:v>37558</c:v>
                </c:pt>
                <c:pt idx="575">
                  <c:v>37559</c:v>
                </c:pt>
                <c:pt idx="576">
                  <c:v>37560</c:v>
                </c:pt>
                <c:pt idx="577">
                  <c:v>37561</c:v>
                </c:pt>
                <c:pt idx="578">
                  <c:v>37564</c:v>
                </c:pt>
                <c:pt idx="579">
                  <c:v>37565</c:v>
                </c:pt>
                <c:pt idx="580">
                  <c:v>37566</c:v>
                </c:pt>
                <c:pt idx="581">
                  <c:v>37567</c:v>
                </c:pt>
                <c:pt idx="582">
                  <c:v>37568</c:v>
                </c:pt>
                <c:pt idx="583">
                  <c:v>37571</c:v>
                </c:pt>
                <c:pt idx="584">
                  <c:v>37572</c:v>
                </c:pt>
                <c:pt idx="585">
                  <c:v>37573</c:v>
                </c:pt>
                <c:pt idx="586">
                  <c:v>37574</c:v>
                </c:pt>
                <c:pt idx="587">
                  <c:v>37578</c:v>
                </c:pt>
                <c:pt idx="588">
                  <c:v>37579</c:v>
                </c:pt>
                <c:pt idx="589">
                  <c:v>37580</c:v>
                </c:pt>
                <c:pt idx="590">
                  <c:v>37581</c:v>
                </c:pt>
                <c:pt idx="591">
                  <c:v>37582</c:v>
                </c:pt>
                <c:pt idx="592">
                  <c:v>37585</c:v>
                </c:pt>
                <c:pt idx="593">
                  <c:v>37586</c:v>
                </c:pt>
                <c:pt idx="594">
                  <c:v>37587</c:v>
                </c:pt>
                <c:pt idx="595">
                  <c:v>37588</c:v>
                </c:pt>
                <c:pt idx="596">
                  <c:v>37589</c:v>
                </c:pt>
                <c:pt idx="597">
                  <c:v>37592</c:v>
                </c:pt>
                <c:pt idx="598">
                  <c:v>37593</c:v>
                </c:pt>
                <c:pt idx="599">
                  <c:v>37594</c:v>
                </c:pt>
                <c:pt idx="600">
                  <c:v>37595</c:v>
                </c:pt>
                <c:pt idx="601">
                  <c:v>37596</c:v>
                </c:pt>
                <c:pt idx="602">
                  <c:v>37599</c:v>
                </c:pt>
                <c:pt idx="603">
                  <c:v>37600</c:v>
                </c:pt>
                <c:pt idx="604">
                  <c:v>37601</c:v>
                </c:pt>
                <c:pt idx="605">
                  <c:v>37602</c:v>
                </c:pt>
                <c:pt idx="606">
                  <c:v>37603</c:v>
                </c:pt>
                <c:pt idx="607">
                  <c:v>37606</c:v>
                </c:pt>
                <c:pt idx="608">
                  <c:v>37607</c:v>
                </c:pt>
                <c:pt idx="609">
                  <c:v>37608</c:v>
                </c:pt>
                <c:pt idx="610">
                  <c:v>37609</c:v>
                </c:pt>
                <c:pt idx="611">
                  <c:v>37610</c:v>
                </c:pt>
                <c:pt idx="612">
                  <c:v>37613</c:v>
                </c:pt>
                <c:pt idx="613">
                  <c:v>37614</c:v>
                </c:pt>
                <c:pt idx="614">
                  <c:v>37616</c:v>
                </c:pt>
                <c:pt idx="615">
                  <c:v>37617</c:v>
                </c:pt>
                <c:pt idx="616">
                  <c:v>37620</c:v>
                </c:pt>
                <c:pt idx="617">
                  <c:v>37621</c:v>
                </c:pt>
                <c:pt idx="618">
                  <c:v>37623</c:v>
                </c:pt>
                <c:pt idx="619">
                  <c:v>37624</c:v>
                </c:pt>
                <c:pt idx="620">
                  <c:v>37627</c:v>
                </c:pt>
                <c:pt idx="621">
                  <c:v>37628</c:v>
                </c:pt>
                <c:pt idx="622">
                  <c:v>37629</c:v>
                </c:pt>
                <c:pt idx="623">
                  <c:v>37630</c:v>
                </c:pt>
                <c:pt idx="624">
                  <c:v>37631</c:v>
                </c:pt>
                <c:pt idx="625">
                  <c:v>37634</c:v>
                </c:pt>
                <c:pt idx="626">
                  <c:v>37635</c:v>
                </c:pt>
                <c:pt idx="627">
                  <c:v>37636</c:v>
                </c:pt>
                <c:pt idx="628">
                  <c:v>37637</c:v>
                </c:pt>
                <c:pt idx="629">
                  <c:v>37638</c:v>
                </c:pt>
                <c:pt idx="630">
                  <c:v>37641</c:v>
                </c:pt>
                <c:pt idx="631">
                  <c:v>37642</c:v>
                </c:pt>
                <c:pt idx="632">
                  <c:v>37643</c:v>
                </c:pt>
                <c:pt idx="633">
                  <c:v>37644</c:v>
                </c:pt>
                <c:pt idx="634">
                  <c:v>37645</c:v>
                </c:pt>
                <c:pt idx="635">
                  <c:v>37648</c:v>
                </c:pt>
                <c:pt idx="636">
                  <c:v>37649</c:v>
                </c:pt>
                <c:pt idx="637">
                  <c:v>37650</c:v>
                </c:pt>
                <c:pt idx="638">
                  <c:v>37651</c:v>
                </c:pt>
                <c:pt idx="639">
                  <c:v>37652</c:v>
                </c:pt>
                <c:pt idx="640">
                  <c:v>37655</c:v>
                </c:pt>
                <c:pt idx="641">
                  <c:v>37656</c:v>
                </c:pt>
                <c:pt idx="642">
                  <c:v>37657</c:v>
                </c:pt>
                <c:pt idx="643">
                  <c:v>37658</c:v>
                </c:pt>
                <c:pt idx="644">
                  <c:v>37659</c:v>
                </c:pt>
                <c:pt idx="645">
                  <c:v>37662</c:v>
                </c:pt>
                <c:pt idx="646">
                  <c:v>37663</c:v>
                </c:pt>
                <c:pt idx="647">
                  <c:v>37664</c:v>
                </c:pt>
                <c:pt idx="648">
                  <c:v>37665</c:v>
                </c:pt>
                <c:pt idx="649">
                  <c:v>37666</c:v>
                </c:pt>
                <c:pt idx="650">
                  <c:v>37669</c:v>
                </c:pt>
                <c:pt idx="651">
                  <c:v>37670</c:v>
                </c:pt>
                <c:pt idx="652">
                  <c:v>37671</c:v>
                </c:pt>
                <c:pt idx="653">
                  <c:v>37672</c:v>
                </c:pt>
                <c:pt idx="654">
                  <c:v>37673</c:v>
                </c:pt>
                <c:pt idx="655">
                  <c:v>37676</c:v>
                </c:pt>
                <c:pt idx="656">
                  <c:v>37677</c:v>
                </c:pt>
                <c:pt idx="657">
                  <c:v>37678</c:v>
                </c:pt>
                <c:pt idx="658">
                  <c:v>37679</c:v>
                </c:pt>
                <c:pt idx="659">
                  <c:v>37680</c:v>
                </c:pt>
                <c:pt idx="660">
                  <c:v>37685</c:v>
                </c:pt>
                <c:pt idx="661">
                  <c:v>37686</c:v>
                </c:pt>
                <c:pt idx="662">
                  <c:v>37687</c:v>
                </c:pt>
                <c:pt idx="663">
                  <c:v>37690</c:v>
                </c:pt>
                <c:pt idx="664">
                  <c:v>37691</c:v>
                </c:pt>
                <c:pt idx="665">
                  <c:v>37692</c:v>
                </c:pt>
                <c:pt idx="666">
                  <c:v>37693</c:v>
                </c:pt>
                <c:pt idx="667">
                  <c:v>37694</c:v>
                </c:pt>
                <c:pt idx="668">
                  <c:v>37697</c:v>
                </c:pt>
                <c:pt idx="669">
                  <c:v>37698</c:v>
                </c:pt>
                <c:pt idx="670">
                  <c:v>37699</c:v>
                </c:pt>
                <c:pt idx="671">
                  <c:v>37700</c:v>
                </c:pt>
                <c:pt idx="672">
                  <c:v>37701</c:v>
                </c:pt>
                <c:pt idx="673">
                  <c:v>37704</c:v>
                </c:pt>
                <c:pt idx="674">
                  <c:v>37705</c:v>
                </c:pt>
                <c:pt idx="675">
                  <c:v>37706</c:v>
                </c:pt>
                <c:pt idx="676">
                  <c:v>37707</c:v>
                </c:pt>
                <c:pt idx="677">
                  <c:v>37708</c:v>
                </c:pt>
                <c:pt idx="678">
                  <c:v>37711</c:v>
                </c:pt>
                <c:pt idx="679">
                  <c:v>37712</c:v>
                </c:pt>
                <c:pt idx="680">
                  <c:v>37713</c:v>
                </c:pt>
                <c:pt idx="681">
                  <c:v>37714</c:v>
                </c:pt>
                <c:pt idx="682">
                  <c:v>37715</c:v>
                </c:pt>
                <c:pt idx="683">
                  <c:v>37718</c:v>
                </c:pt>
                <c:pt idx="684">
                  <c:v>37719</c:v>
                </c:pt>
                <c:pt idx="685">
                  <c:v>37720</c:v>
                </c:pt>
                <c:pt idx="686">
                  <c:v>37721</c:v>
                </c:pt>
                <c:pt idx="687">
                  <c:v>37722</c:v>
                </c:pt>
                <c:pt idx="688">
                  <c:v>37725</c:v>
                </c:pt>
                <c:pt idx="689">
                  <c:v>37726</c:v>
                </c:pt>
                <c:pt idx="690">
                  <c:v>37727</c:v>
                </c:pt>
                <c:pt idx="691">
                  <c:v>37728</c:v>
                </c:pt>
                <c:pt idx="692">
                  <c:v>37733</c:v>
                </c:pt>
                <c:pt idx="693">
                  <c:v>37734</c:v>
                </c:pt>
                <c:pt idx="694">
                  <c:v>37735</c:v>
                </c:pt>
                <c:pt idx="695">
                  <c:v>37736</c:v>
                </c:pt>
                <c:pt idx="696">
                  <c:v>37739</c:v>
                </c:pt>
                <c:pt idx="697">
                  <c:v>37740</c:v>
                </c:pt>
                <c:pt idx="698">
                  <c:v>37741</c:v>
                </c:pt>
                <c:pt idx="699">
                  <c:v>37743</c:v>
                </c:pt>
                <c:pt idx="700">
                  <c:v>37746</c:v>
                </c:pt>
                <c:pt idx="701">
                  <c:v>37747</c:v>
                </c:pt>
                <c:pt idx="702">
                  <c:v>37748</c:v>
                </c:pt>
                <c:pt idx="703">
                  <c:v>37749</c:v>
                </c:pt>
                <c:pt idx="704">
                  <c:v>37750</c:v>
                </c:pt>
                <c:pt idx="705">
                  <c:v>37753</c:v>
                </c:pt>
                <c:pt idx="706">
                  <c:v>37754</c:v>
                </c:pt>
                <c:pt idx="707">
                  <c:v>37755</c:v>
                </c:pt>
                <c:pt idx="708">
                  <c:v>37756</c:v>
                </c:pt>
                <c:pt idx="709">
                  <c:v>37757</c:v>
                </c:pt>
                <c:pt idx="710">
                  <c:v>37760</c:v>
                </c:pt>
                <c:pt idx="711">
                  <c:v>37761</c:v>
                </c:pt>
                <c:pt idx="712">
                  <c:v>37762</c:v>
                </c:pt>
                <c:pt idx="713">
                  <c:v>37763</c:v>
                </c:pt>
                <c:pt idx="714">
                  <c:v>37764</c:v>
                </c:pt>
                <c:pt idx="715">
                  <c:v>37767</c:v>
                </c:pt>
                <c:pt idx="716">
                  <c:v>37768</c:v>
                </c:pt>
                <c:pt idx="717">
                  <c:v>37769</c:v>
                </c:pt>
                <c:pt idx="718">
                  <c:v>37770</c:v>
                </c:pt>
                <c:pt idx="719">
                  <c:v>37771</c:v>
                </c:pt>
                <c:pt idx="720">
                  <c:v>37774</c:v>
                </c:pt>
                <c:pt idx="721">
                  <c:v>37775</c:v>
                </c:pt>
                <c:pt idx="722">
                  <c:v>37776</c:v>
                </c:pt>
                <c:pt idx="723">
                  <c:v>37777</c:v>
                </c:pt>
                <c:pt idx="724">
                  <c:v>37778</c:v>
                </c:pt>
                <c:pt idx="725">
                  <c:v>37781</c:v>
                </c:pt>
                <c:pt idx="726">
                  <c:v>37782</c:v>
                </c:pt>
                <c:pt idx="727">
                  <c:v>37783</c:v>
                </c:pt>
                <c:pt idx="728">
                  <c:v>37784</c:v>
                </c:pt>
                <c:pt idx="729">
                  <c:v>37785</c:v>
                </c:pt>
                <c:pt idx="730">
                  <c:v>37788</c:v>
                </c:pt>
                <c:pt idx="731">
                  <c:v>37789</c:v>
                </c:pt>
                <c:pt idx="732">
                  <c:v>37790</c:v>
                </c:pt>
                <c:pt idx="733">
                  <c:v>37792</c:v>
                </c:pt>
                <c:pt idx="734">
                  <c:v>37795</c:v>
                </c:pt>
                <c:pt idx="735">
                  <c:v>37796</c:v>
                </c:pt>
                <c:pt idx="736">
                  <c:v>37797</c:v>
                </c:pt>
                <c:pt idx="737">
                  <c:v>37798</c:v>
                </c:pt>
                <c:pt idx="738">
                  <c:v>37799</c:v>
                </c:pt>
                <c:pt idx="739">
                  <c:v>37802</c:v>
                </c:pt>
                <c:pt idx="740">
                  <c:v>37803</c:v>
                </c:pt>
                <c:pt idx="741">
                  <c:v>37804</c:v>
                </c:pt>
                <c:pt idx="742">
                  <c:v>37805</c:v>
                </c:pt>
                <c:pt idx="743">
                  <c:v>37806</c:v>
                </c:pt>
                <c:pt idx="744">
                  <c:v>37809</c:v>
                </c:pt>
                <c:pt idx="745">
                  <c:v>37810</c:v>
                </c:pt>
                <c:pt idx="746">
                  <c:v>37811</c:v>
                </c:pt>
                <c:pt idx="747">
                  <c:v>37812</c:v>
                </c:pt>
                <c:pt idx="748">
                  <c:v>37813</c:v>
                </c:pt>
                <c:pt idx="749">
                  <c:v>37816</c:v>
                </c:pt>
                <c:pt idx="750">
                  <c:v>37817</c:v>
                </c:pt>
                <c:pt idx="751">
                  <c:v>37818</c:v>
                </c:pt>
                <c:pt idx="752">
                  <c:v>37819</c:v>
                </c:pt>
                <c:pt idx="753">
                  <c:v>37820</c:v>
                </c:pt>
                <c:pt idx="754">
                  <c:v>37823</c:v>
                </c:pt>
                <c:pt idx="755">
                  <c:v>37824</c:v>
                </c:pt>
                <c:pt idx="756">
                  <c:v>37825</c:v>
                </c:pt>
                <c:pt idx="757">
                  <c:v>37826</c:v>
                </c:pt>
                <c:pt idx="758">
                  <c:v>37827</c:v>
                </c:pt>
                <c:pt idx="759">
                  <c:v>37830</c:v>
                </c:pt>
                <c:pt idx="760">
                  <c:v>37831</c:v>
                </c:pt>
                <c:pt idx="761">
                  <c:v>37832</c:v>
                </c:pt>
                <c:pt idx="762">
                  <c:v>37833</c:v>
                </c:pt>
                <c:pt idx="763">
                  <c:v>37834</c:v>
                </c:pt>
                <c:pt idx="764">
                  <c:v>37837</c:v>
                </c:pt>
                <c:pt idx="765">
                  <c:v>37838</c:v>
                </c:pt>
                <c:pt idx="766">
                  <c:v>37839</c:v>
                </c:pt>
                <c:pt idx="767">
                  <c:v>37840</c:v>
                </c:pt>
                <c:pt idx="768">
                  <c:v>37841</c:v>
                </c:pt>
                <c:pt idx="769">
                  <c:v>37844</c:v>
                </c:pt>
                <c:pt idx="770">
                  <c:v>37845</c:v>
                </c:pt>
                <c:pt idx="771">
                  <c:v>37846</c:v>
                </c:pt>
                <c:pt idx="772">
                  <c:v>37847</c:v>
                </c:pt>
                <c:pt idx="773">
                  <c:v>37848</c:v>
                </c:pt>
                <c:pt idx="774">
                  <c:v>37851</c:v>
                </c:pt>
                <c:pt idx="775">
                  <c:v>37852</c:v>
                </c:pt>
                <c:pt idx="776">
                  <c:v>37853</c:v>
                </c:pt>
                <c:pt idx="777">
                  <c:v>37854</c:v>
                </c:pt>
                <c:pt idx="778">
                  <c:v>37855</c:v>
                </c:pt>
                <c:pt idx="779">
                  <c:v>37858</c:v>
                </c:pt>
                <c:pt idx="780">
                  <c:v>37859</c:v>
                </c:pt>
                <c:pt idx="781">
                  <c:v>37860</c:v>
                </c:pt>
                <c:pt idx="782">
                  <c:v>37861</c:v>
                </c:pt>
                <c:pt idx="783">
                  <c:v>37862</c:v>
                </c:pt>
                <c:pt idx="784">
                  <c:v>37865</c:v>
                </c:pt>
                <c:pt idx="785">
                  <c:v>37866</c:v>
                </c:pt>
                <c:pt idx="786">
                  <c:v>37867</c:v>
                </c:pt>
                <c:pt idx="787">
                  <c:v>37868</c:v>
                </c:pt>
                <c:pt idx="788">
                  <c:v>37869</c:v>
                </c:pt>
                <c:pt idx="789">
                  <c:v>37872</c:v>
                </c:pt>
                <c:pt idx="790">
                  <c:v>37873</c:v>
                </c:pt>
                <c:pt idx="791">
                  <c:v>37874</c:v>
                </c:pt>
                <c:pt idx="792">
                  <c:v>37875</c:v>
                </c:pt>
                <c:pt idx="793">
                  <c:v>37876</c:v>
                </c:pt>
                <c:pt idx="794">
                  <c:v>37879</c:v>
                </c:pt>
                <c:pt idx="795">
                  <c:v>37880</c:v>
                </c:pt>
                <c:pt idx="796">
                  <c:v>37881</c:v>
                </c:pt>
                <c:pt idx="797">
                  <c:v>37882</c:v>
                </c:pt>
                <c:pt idx="798">
                  <c:v>37883</c:v>
                </c:pt>
                <c:pt idx="799">
                  <c:v>37886</c:v>
                </c:pt>
                <c:pt idx="800">
                  <c:v>37887</c:v>
                </c:pt>
                <c:pt idx="801">
                  <c:v>37888</c:v>
                </c:pt>
                <c:pt idx="802">
                  <c:v>37889</c:v>
                </c:pt>
                <c:pt idx="803">
                  <c:v>37890</c:v>
                </c:pt>
                <c:pt idx="804">
                  <c:v>37893</c:v>
                </c:pt>
                <c:pt idx="805">
                  <c:v>37894</c:v>
                </c:pt>
                <c:pt idx="806">
                  <c:v>37895</c:v>
                </c:pt>
                <c:pt idx="807">
                  <c:v>37896</c:v>
                </c:pt>
                <c:pt idx="808">
                  <c:v>37897</c:v>
                </c:pt>
                <c:pt idx="809">
                  <c:v>37900</c:v>
                </c:pt>
                <c:pt idx="810">
                  <c:v>37901</c:v>
                </c:pt>
                <c:pt idx="811">
                  <c:v>37902</c:v>
                </c:pt>
                <c:pt idx="812">
                  <c:v>37903</c:v>
                </c:pt>
                <c:pt idx="813">
                  <c:v>37904</c:v>
                </c:pt>
                <c:pt idx="814">
                  <c:v>37907</c:v>
                </c:pt>
                <c:pt idx="815">
                  <c:v>37908</c:v>
                </c:pt>
                <c:pt idx="816">
                  <c:v>37909</c:v>
                </c:pt>
                <c:pt idx="817">
                  <c:v>37910</c:v>
                </c:pt>
                <c:pt idx="818">
                  <c:v>37911</c:v>
                </c:pt>
                <c:pt idx="819">
                  <c:v>37914</c:v>
                </c:pt>
                <c:pt idx="820">
                  <c:v>37915</c:v>
                </c:pt>
                <c:pt idx="821">
                  <c:v>37916</c:v>
                </c:pt>
                <c:pt idx="822">
                  <c:v>37917</c:v>
                </c:pt>
                <c:pt idx="823">
                  <c:v>37918</c:v>
                </c:pt>
                <c:pt idx="824">
                  <c:v>37921</c:v>
                </c:pt>
                <c:pt idx="825">
                  <c:v>37922</c:v>
                </c:pt>
                <c:pt idx="826">
                  <c:v>37923</c:v>
                </c:pt>
                <c:pt idx="827">
                  <c:v>37924</c:v>
                </c:pt>
                <c:pt idx="828">
                  <c:v>37925</c:v>
                </c:pt>
                <c:pt idx="829">
                  <c:v>37928</c:v>
                </c:pt>
                <c:pt idx="830">
                  <c:v>37929</c:v>
                </c:pt>
                <c:pt idx="831">
                  <c:v>37930</c:v>
                </c:pt>
                <c:pt idx="832">
                  <c:v>37931</c:v>
                </c:pt>
                <c:pt idx="833">
                  <c:v>37932</c:v>
                </c:pt>
                <c:pt idx="834">
                  <c:v>37935</c:v>
                </c:pt>
                <c:pt idx="835">
                  <c:v>37936</c:v>
                </c:pt>
                <c:pt idx="836">
                  <c:v>37937</c:v>
                </c:pt>
                <c:pt idx="837">
                  <c:v>37938</c:v>
                </c:pt>
                <c:pt idx="838">
                  <c:v>37939</c:v>
                </c:pt>
                <c:pt idx="839">
                  <c:v>37942</c:v>
                </c:pt>
                <c:pt idx="840">
                  <c:v>37943</c:v>
                </c:pt>
                <c:pt idx="841">
                  <c:v>37944</c:v>
                </c:pt>
                <c:pt idx="842">
                  <c:v>37945</c:v>
                </c:pt>
                <c:pt idx="843">
                  <c:v>37946</c:v>
                </c:pt>
                <c:pt idx="844">
                  <c:v>37949</c:v>
                </c:pt>
                <c:pt idx="845">
                  <c:v>37950</c:v>
                </c:pt>
                <c:pt idx="846">
                  <c:v>37951</c:v>
                </c:pt>
                <c:pt idx="847">
                  <c:v>37952</c:v>
                </c:pt>
                <c:pt idx="848">
                  <c:v>37953</c:v>
                </c:pt>
                <c:pt idx="849">
                  <c:v>37956</c:v>
                </c:pt>
                <c:pt idx="850">
                  <c:v>37957</c:v>
                </c:pt>
                <c:pt idx="851">
                  <c:v>37958</c:v>
                </c:pt>
                <c:pt idx="852">
                  <c:v>37959</c:v>
                </c:pt>
                <c:pt idx="853">
                  <c:v>37960</c:v>
                </c:pt>
                <c:pt idx="854">
                  <c:v>37963</c:v>
                </c:pt>
                <c:pt idx="855">
                  <c:v>37964</c:v>
                </c:pt>
                <c:pt idx="856">
                  <c:v>37965</c:v>
                </c:pt>
                <c:pt idx="857">
                  <c:v>37966</c:v>
                </c:pt>
                <c:pt idx="858">
                  <c:v>37967</c:v>
                </c:pt>
                <c:pt idx="859">
                  <c:v>37970</c:v>
                </c:pt>
                <c:pt idx="860">
                  <c:v>37971</c:v>
                </c:pt>
                <c:pt idx="861">
                  <c:v>37972</c:v>
                </c:pt>
                <c:pt idx="862">
                  <c:v>37973</c:v>
                </c:pt>
                <c:pt idx="863">
                  <c:v>37974</c:v>
                </c:pt>
                <c:pt idx="864">
                  <c:v>37977</c:v>
                </c:pt>
                <c:pt idx="865">
                  <c:v>37978</c:v>
                </c:pt>
                <c:pt idx="866">
                  <c:v>37979</c:v>
                </c:pt>
                <c:pt idx="867">
                  <c:v>37981</c:v>
                </c:pt>
                <c:pt idx="868">
                  <c:v>37984</c:v>
                </c:pt>
                <c:pt idx="869">
                  <c:v>37985</c:v>
                </c:pt>
                <c:pt idx="870">
                  <c:v>37986</c:v>
                </c:pt>
                <c:pt idx="871">
                  <c:v>37988</c:v>
                </c:pt>
                <c:pt idx="872">
                  <c:v>37991</c:v>
                </c:pt>
                <c:pt idx="873">
                  <c:v>37992</c:v>
                </c:pt>
                <c:pt idx="874">
                  <c:v>37993</c:v>
                </c:pt>
                <c:pt idx="875">
                  <c:v>37994</c:v>
                </c:pt>
                <c:pt idx="876">
                  <c:v>37995</c:v>
                </c:pt>
                <c:pt idx="877">
                  <c:v>37998</c:v>
                </c:pt>
                <c:pt idx="878">
                  <c:v>37999</c:v>
                </c:pt>
                <c:pt idx="879">
                  <c:v>38000</c:v>
                </c:pt>
                <c:pt idx="880">
                  <c:v>38001</c:v>
                </c:pt>
                <c:pt idx="881">
                  <c:v>38002</c:v>
                </c:pt>
                <c:pt idx="882">
                  <c:v>38005</c:v>
                </c:pt>
                <c:pt idx="883">
                  <c:v>38006</c:v>
                </c:pt>
                <c:pt idx="884">
                  <c:v>38007</c:v>
                </c:pt>
                <c:pt idx="885">
                  <c:v>38008</c:v>
                </c:pt>
                <c:pt idx="886">
                  <c:v>38009</c:v>
                </c:pt>
                <c:pt idx="887">
                  <c:v>38012</c:v>
                </c:pt>
                <c:pt idx="888">
                  <c:v>38013</c:v>
                </c:pt>
                <c:pt idx="889">
                  <c:v>38014</c:v>
                </c:pt>
                <c:pt idx="890">
                  <c:v>38015</c:v>
                </c:pt>
                <c:pt idx="891">
                  <c:v>38016</c:v>
                </c:pt>
                <c:pt idx="892">
                  <c:v>38019</c:v>
                </c:pt>
                <c:pt idx="893">
                  <c:v>38020</c:v>
                </c:pt>
                <c:pt idx="894">
                  <c:v>38021</c:v>
                </c:pt>
                <c:pt idx="895">
                  <c:v>38022</c:v>
                </c:pt>
                <c:pt idx="896">
                  <c:v>38023</c:v>
                </c:pt>
                <c:pt idx="897">
                  <c:v>38026</c:v>
                </c:pt>
                <c:pt idx="898">
                  <c:v>38027</c:v>
                </c:pt>
                <c:pt idx="899">
                  <c:v>38028</c:v>
                </c:pt>
                <c:pt idx="900">
                  <c:v>38029</c:v>
                </c:pt>
                <c:pt idx="901">
                  <c:v>38030</c:v>
                </c:pt>
                <c:pt idx="902">
                  <c:v>38033</c:v>
                </c:pt>
                <c:pt idx="903">
                  <c:v>38034</c:v>
                </c:pt>
                <c:pt idx="904">
                  <c:v>38035</c:v>
                </c:pt>
                <c:pt idx="905">
                  <c:v>38036</c:v>
                </c:pt>
                <c:pt idx="906">
                  <c:v>38037</c:v>
                </c:pt>
                <c:pt idx="907">
                  <c:v>38042</c:v>
                </c:pt>
                <c:pt idx="908">
                  <c:v>38043</c:v>
                </c:pt>
                <c:pt idx="909">
                  <c:v>38044</c:v>
                </c:pt>
                <c:pt idx="910">
                  <c:v>38047</c:v>
                </c:pt>
                <c:pt idx="911">
                  <c:v>38048</c:v>
                </c:pt>
                <c:pt idx="912">
                  <c:v>38049</c:v>
                </c:pt>
                <c:pt idx="913">
                  <c:v>38050</c:v>
                </c:pt>
                <c:pt idx="914">
                  <c:v>38051</c:v>
                </c:pt>
                <c:pt idx="915">
                  <c:v>38054</c:v>
                </c:pt>
                <c:pt idx="916">
                  <c:v>38055</c:v>
                </c:pt>
                <c:pt idx="917">
                  <c:v>38056</c:v>
                </c:pt>
                <c:pt idx="918">
                  <c:v>38057</c:v>
                </c:pt>
                <c:pt idx="919">
                  <c:v>38058</c:v>
                </c:pt>
                <c:pt idx="920">
                  <c:v>38061</c:v>
                </c:pt>
                <c:pt idx="921">
                  <c:v>38062</c:v>
                </c:pt>
                <c:pt idx="922">
                  <c:v>38063</c:v>
                </c:pt>
                <c:pt idx="923">
                  <c:v>38064</c:v>
                </c:pt>
                <c:pt idx="924">
                  <c:v>38065</c:v>
                </c:pt>
                <c:pt idx="925">
                  <c:v>38068</c:v>
                </c:pt>
                <c:pt idx="926">
                  <c:v>38069</c:v>
                </c:pt>
                <c:pt idx="927">
                  <c:v>38070</c:v>
                </c:pt>
                <c:pt idx="928">
                  <c:v>38071</c:v>
                </c:pt>
                <c:pt idx="929">
                  <c:v>38072</c:v>
                </c:pt>
                <c:pt idx="930">
                  <c:v>38075</c:v>
                </c:pt>
                <c:pt idx="931">
                  <c:v>38076</c:v>
                </c:pt>
                <c:pt idx="932">
                  <c:v>38077</c:v>
                </c:pt>
                <c:pt idx="933">
                  <c:v>38078</c:v>
                </c:pt>
                <c:pt idx="934">
                  <c:v>38079</c:v>
                </c:pt>
                <c:pt idx="935">
                  <c:v>38082</c:v>
                </c:pt>
                <c:pt idx="936">
                  <c:v>38083</c:v>
                </c:pt>
                <c:pt idx="937">
                  <c:v>38084</c:v>
                </c:pt>
                <c:pt idx="938">
                  <c:v>38085</c:v>
                </c:pt>
                <c:pt idx="939">
                  <c:v>38089</c:v>
                </c:pt>
                <c:pt idx="940">
                  <c:v>38090</c:v>
                </c:pt>
                <c:pt idx="941">
                  <c:v>38091</c:v>
                </c:pt>
                <c:pt idx="942">
                  <c:v>38092</c:v>
                </c:pt>
                <c:pt idx="943">
                  <c:v>38093</c:v>
                </c:pt>
                <c:pt idx="944">
                  <c:v>38096</c:v>
                </c:pt>
                <c:pt idx="945">
                  <c:v>38097</c:v>
                </c:pt>
                <c:pt idx="946">
                  <c:v>38099</c:v>
                </c:pt>
                <c:pt idx="947">
                  <c:v>38100</c:v>
                </c:pt>
                <c:pt idx="948">
                  <c:v>38103</c:v>
                </c:pt>
                <c:pt idx="949">
                  <c:v>38104</c:v>
                </c:pt>
                <c:pt idx="950">
                  <c:v>38105</c:v>
                </c:pt>
                <c:pt idx="951">
                  <c:v>38106</c:v>
                </c:pt>
                <c:pt idx="952">
                  <c:v>38107</c:v>
                </c:pt>
                <c:pt idx="953">
                  <c:v>38110</c:v>
                </c:pt>
                <c:pt idx="954">
                  <c:v>38111</c:v>
                </c:pt>
                <c:pt idx="955">
                  <c:v>38112</c:v>
                </c:pt>
                <c:pt idx="956">
                  <c:v>38113</c:v>
                </c:pt>
                <c:pt idx="957">
                  <c:v>38114</c:v>
                </c:pt>
                <c:pt idx="958">
                  <c:v>38117</c:v>
                </c:pt>
                <c:pt idx="959">
                  <c:v>38118</c:v>
                </c:pt>
                <c:pt idx="960">
                  <c:v>38119</c:v>
                </c:pt>
                <c:pt idx="961">
                  <c:v>38120</c:v>
                </c:pt>
                <c:pt idx="962">
                  <c:v>38121</c:v>
                </c:pt>
                <c:pt idx="963">
                  <c:v>38124</c:v>
                </c:pt>
                <c:pt idx="964">
                  <c:v>38125</c:v>
                </c:pt>
                <c:pt idx="965">
                  <c:v>38126</c:v>
                </c:pt>
                <c:pt idx="966">
                  <c:v>38127</c:v>
                </c:pt>
                <c:pt idx="967">
                  <c:v>38128</c:v>
                </c:pt>
                <c:pt idx="968">
                  <c:v>38131</c:v>
                </c:pt>
                <c:pt idx="969">
                  <c:v>38132</c:v>
                </c:pt>
                <c:pt idx="970">
                  <c:v>38133</c:v>
                </c:pt>
                <c:pt idx="971">
                  <c:v>38134</c:v>
                </c:pt>
                <c:pt idx="972">
                  <c:v>38135</c:v>
                </c:pt>
                <c:pt idx="973">
                  <c:v>38138</c:v>
                </c:pt>
                <c:pt idx="974">
                  <c:v>38139</c:v>
                </c:pt>
                <c:pt idx="975">
                  <c:v>38140</c:v>
                </c:pt>
                <c:pt idx="976">
                  <c:v>38141</c:v>
                </c:pt>
                <c:pt idx="977">
                  <c:v>38142</c:v>
                </c:pt>
                <c:pt idx="978">
                  <c:v>38145</c:v>
                </c:pt>
                <c:pt idx="979">
                  <c:v>38146</c:v>
                </c:pt>
                <c:pt idx="980">
                  <c:v>38147</c:v>
                </c:pt>
                <c:pt idx="981">
                  <c:v>38149</c:v>
                </c:pt>
                <c:pt idx="982">
                  <c:v>38152</c:v>
                </c:pt>
                <c:pt idx="983">
                  <c:v>38153</c:v>
                </c:pt>
                <c:pt idx="984">
                  <c:v>38154</c:v>
                </c:pt>
                <c:pt idx="985">
                  <c:v>38155</c:v>
                </c:pt>
                <c:pt idx="986">
                  <c:v>38156</c:v>
                </c:pt>
                <c:pt idx="987">
                  <c:v>38159</c:v>
                </c:pt>
                <c:pt idx="988">
                  <c:v>38160</c:v>
                </c:pt>
                <c:pt idx="989">
                  <c:v>38161</c:v>
                </c:pt>
                <c:pt idx="990">
                  <c:v>38162</c:v>
                </c:pt>
                <c:pt idx="991">
                  <c:v>38163</c:v>
                </c:pt>
                <c:pt idx="992">
                  <c:v>38166</c:v>
                </c:pt>
                <c:pt idx="993">
                  <c:v>38167</c:v>
                </c:pt>
                <c:pt idx="994">
                  <c:v>38168</c:v>
                </c:pt>
                <c:pt idx="995">
                  <c:v>38169</c:v>
                </c:pt>
                <c:pt idx="996">
                  <c:v>38170</c:v>
                </c:pt>
                <c:pt idx="997">
                  <c:v>38173</c:v>
                </c:pt>
                <c:pt idx="998">
                  <c:v>38174</c:v>
                </c:pt>
                <c:pt idx="999">
                  <c:v>38175</c:v>
                </c:pt>
                <c:pt idx="1000">
                  <c:v>38176</c:v>
                </c:pt>
                <c:pt idx="1001">
                  <c:v>38177</c:v>
                </c:pt>
                <c:pt idx="1002">
                  <c:v>38180</c:v>
                </c:pt>
                <c:pt idx="1003">
                  <c:v>38181</c:v>
                </c:pt>
                <c:pt idx="1004">
                  <c:v>38182</c:v>
                </c:pt>
                <c:pt idx="1005">
                  <c:v>38183</c:v>
                </c:pt>
                <c:pt idx="1006">
                  <c:v>38184</c:v>
                </c:pt>
                <c:pt idx="1007">
                  <c:v>38187</c:v>
                </c:pt>
                <c:pt idx="1008">
                  <c:v>38188</c:v>
                </c:pt>
                <c:pt idx="1009">
                  <c:v>38189</c:v>
                </c:pt>
                <c:pt idx="1010">
                  <c:v>38190</c:v>
                </c:pt>
                <c:pt idx="1011">
                  <c:v>38191</c:v>
                </c:pt>
                <c:pt idx="1012">
                  <c:v>38194</c:v>
                </c:pt>
                <c:pt idx="1013">
                  <c:v>38195</c:v>
                </c:pt>
                <c:pt idx="1014">
                  <c:v>38196</c:v>
                </c:pt>
                <c:pt idx="1015">
                  <c:v>38197</c:v>
                </c:pt>
                <c:pt idx="1016">
                  <c:v>38198</c:v>
                </c:pt>
                <c:pt idx="1017">
                  <c:v>38201</c:v>
                </c:pt>
                <c:pt idx="1018">
                  <c:v>38202</c:v>
                </c:pt>
                <c:pt idx="1019">
                  <c:v>38203</c:v>
                </c:pt>
                <c:pt idx="1020">
                  <c:v>38204</c:v>
                </c:pt>
                <c:pt idx="1021">
                  <c:v>38205</c:v>
                </c:pt>
                <c:pt idx="1022">
                  <c:v>38208</c:v>
                </c:pt>
                <c:pt idx="1023">
                  <c:v>38209</c:v>
                </c:pt>
                <c:pt idx="1024">
                  <c:v>38210</c:v>
                </c:pt>
                <c:pt idx="1025">
                  <c:v>38211</c:v>
                </c:pt>
                <c:pt idx="1026">
                  <c:v>38212</c:v>
                </c:pt>
                <c:pt idx="1027">
                  <c:v>38215</c:v>
                </c:pt>
                <c:pt idx="1028">
                  <c:v>38216</c:v>
                </c:pt>
                <c:pt idx="1029">
                  <c:v>38217</c:v>
                </c:pt>
                <c:pt idx="1030">
                  <c:v>38218</c:v>
                </c:pt>
                <c:pt idx="1031">
                  <c:v>38219</c:v>
                </c:pt>
                <c:pt idx="1032">
                  <c:v>38222</c:v>
                </c:pt>
                <c:pt idx="1033">
                  <c:v>38223</c:v>
                </c:pt>
                <c:pt idx="1034">
                  <c:v>38224</c:v>
                </c:pt>
                <c:pt idx="1035">
                  <c:v>38225</c:v>
                </c:pt>
                <c:pt idx="1036">
                  <c:v>38226</c:v>
                </c:pt>
                <c:pt idx="1037">
                  <c:v>38229</c:v>
                </c:pt>
                <c:pt idx="1038">
                  <c:v>38230</c:v>
                </c:pt>
                <c:pt idx="1039">
                  <c:v>38231</c:v>
                </c:pt>
                <c:pt idx="1040">
                  <c:v>38232</c:v>
                </c:pt>
                <c:pt idx="1041">
                  <c:v>38233</c:v>
                </c:pt>
                <c:pt idx="1042">
                  <c:v>38236</c:v>
                </c:pt>
                <c:pt idx="1043">
                  <c:v>38238</c:v>
                </c:pt>
                <c:pt idx="1044">
                  <c:v>38239</c:v>
                </c:pt>
                <c:pt idx="1045">
                  <c:v>38240</c:v>
                </c:pt>
                <c:pt idx="1046">
                  <c:v>38243</c:v>
                </c:pt>
                <c:pt idx="1047">
                  <c:v>38244</c:v>
                </c:pt>
                <c:pt idx="1048">
                  <c:v>38245</c:v>
                </c:pt>
                <c:pt idx="1049">
                  <c:v>38246</c:v>
                </c:pt>
                <c:pt idx="1050">
                  <c:v>38247</c:v>
                </c:pt>
                <c:pt idx="1051">
                  <c:v>38250</c:v>
                </c:pt>
                <c:pt idx="1052">
                  <c:v>38251</c:v>
                </c:pt>
                <c:pt idx="1053">
                  <c:v>38252</c:v>
                </c:pt>
                <c:pt idx="1054">
                  <c:v>38253</c:v>
                </c:pt>
                <c:pt idx="1055">
                  <c:v>38254</c:v>
                </c:pt>
                <c:pt idx="1056">
                  <c:v>38257</c:v>
                </c:pt>
                <c:pt idx="1057">
                  <c:v>38258</c:v>
                </c:pt>
                <c:pt idx="1058">
                  <c:v>38259</c:v>
                </c:pt>
                <c:pt idx="1059">
                  <c:v>38260</c:v>
                </c:pt>
                <c:pt idx="1060">
                  <c:v>38261</c:v>
                </c:pt>
                <c:pt idx="1061">
                  <c:v>38264</c:v>
                </c:pt>
                <c:pt idx="1062">
                  <c:v>38265</c:v>
                </c:pt>
                <c:pt idx="1063">
                  <c:v>38266</c:v>
                </c:pt>
                <c:pt idx="1064">
                  <c:v>38267</c:v>
                </c:pt>
                <c:pt idx="1065">
                  <c:v>38268</c:v>
                </c:pt>
                <c:pt idx="1066">
                  <c:v>38271</c:v>
                </c:pt>
                <c:pt idx="1067">
                  <c:v>38273</c:v>
                </c:pt>
                <c:pt idx="1068">
                  <c:v>38274</c:v>
                </c:pt>
                <c:pt idx="1069">
                  <c:v>38275</c:v>
                </c:pt>
                <c:pt idx="1070">
                  <c:v>38278</c:v>
                </c:pt>
                <c:pt idx="1071">
                  <c:v>38279</c:v>
                </c:pt>
                <c:pt idx="1072">
                  <c:v>38280</c:v>
                </c:pt>
                <c:pt idx="1073">
                  <c:v>38281</c:v>
                </c:pt>
                <c:pt idx="1074">
                  <c:v>38282</c:v>
                </c:pt>
                <c:pt idx="1075">
                  <c:v>38285</c:v>
                </c:pt>
                <c:pt idx="1076">
                  <c:v>38286</c:v>
                </c:pt>
                <c:pt idx="1077">
                  <c:v>38287</c:v>
                </c:pt>
                <c:pt idx="1078">
                  <c:v>38288</c:v>
                </c:pt>
                <c:pt idx="1079">
                  <c:v>38289</c:v>
                </c:pt>
                <c:pt idx="1080">
                  <c:v>38292</c:v>
                </c:pt>
                <c:pt idx="1081">
                  <c:v>38294</c:v>
                </c:pt>
                <c:pt idx="1082">
                  <c:v>38295</c:v>
                </c:pt>
                <c:pt idx="1083">
                  <c:v>38296</c:v>
                </c:pt>
                <c:pt idx="1084">
                  <c:v>38299</c:v>
                </c:pt>
                <c:pt idx="1085">
                  <c:v>38300</c:v>
                </c:pt>
                <c:pt idx="1086">
                  <c:v>38301</c:v>
                </c:pt>
                <c:pt idx="1087">
                  <c:v>38302</c:v>
                </c:pt>
                <c:pt idx="1088">
                  <c:v>38303</c:v>
                </c:pt>
                <c:pt idx="1089">
                  <c:v>38307</c:v>
                </c:pt>
                <c:pt idx="1090">
                  <c:v>38308</c:v>
                </c:pt>
                <c:pt idx="1091">
                  <c:v>38309</c:v>
                </c:pt>
                <c:pt idx="1092">
                  <c:v>38310</c:v>
                </c:pt>
                <c:pt idx="1093">
                  <c:v>38313</c:v>
                </c:pt>
                <c:pt idx="1094">
                  <c:v>38314</c:v>
                </c:pt>
                <c:pt idx="1095">
                  <c:v>38315</c:v>
                </c:pt>
                <c:pt idx="1096">
                  <c:v>38316</c:v>
                </c:pt>
                <c:pt idx="1097">
                  <c:v>38317</c:v>
                </c:pt>
                <c:pt idx="1098">
                  <c:v>38320</c:v>
                </c:pt>
                <c:pt idx="1099">
                  <c:v>38321</c:v>
                </c:pt>
                <c:pt idx="1100">
                  <c:v>38322</c:v>
                </c:pt>
                <c:pt idx="1101">
                  <c:v>38323</c:v>
                </c:pt>
                <c:pt idx="1102">
                  <c:v>38324</c:v>
                </c:pt>
                <c:pt idx="1103">
                  <c:v>38327</c:v>
                </c:pt>
                <c:pt idx="1104">
                  <c:v>38328</c:v>
                </c:pt>
                <c:pt idx="1105">
                  <c:v>38329</c:v>
                </c:pt>
                <c:pt idx="1106">
                  <c:v>38330</c:v>
                </c:pt>
                <c:pt idx="1107">
                  <c:v>38331</c:v>
                </c:pt>
                <c:pt idx="1108">
                  <c:v>38334</c:v>
                </c:pt>
                <c:pt idx="1109">
                  <c:v>38335</c:v>
                </c:pt>
                <c:pt idx="1110">
                  <c:v>38336</c:v>
                </c:pt>
                <c:pt idx="1111">
                  <c:v>38337</c:v>
                </c:pt>
                <c:pt idx="1112">
                  <c:v>38338</c:v>
                </c:pt>
                <c:pt idx="1113">
                  <c:v>38341</c:v>
                </c:pt>
                <c:pt idx="1114">
                  <c:v>38342</c:v>
                </c:pt>
                <c:pt idx="1115">
                  <c:v>38343</c:v>
                </c:pt>
                <c:pt idx="1116">
                  <c:v>38344</c:v>
                </c:pt>
                <c:pt idx="1117">
                  <c:v>38345</c:v>
                </c:pt>
                <c:pt idx="1118">
                  <c:v>38348</c:v>
                </c:pt>
                <c:pt idx="1119">
                  <c:v>38349</c:v>
                </c:pt>
                <c:pt idx="1120">
                  <c:v>38350</c:v>
                </c:pt>
                <c:pt idx="1121">
                  <c:v>38351</c:v>
                </c:pt>
                <c:pt idx="1122">
                  <c:v>38352</c:v>
                </c:pt>
                <c:pt idx="1123">
                  <c:v>38355</c:v>
                </c:pt>
                <c:pt idx="1124">
                  <c:v>38356</c:v>
                </c:pt>
                <c:pt idx="1125">
                  <c:v>38357</c:v>
                </c:pt>
                <c:pt idx="1126">
                  <c:v>38358</c:v>
                </c:pt>
                <c:pt idx="1127">
                  <c:v>38359</c:v>
                </c:pt>
                <c:pt idx="1128">
                  <c:v>38362</c:v>
                </c:pt>
                <c:pt idx="1129">
                  <c:v>38363</c:v>
                </c:pt>
                <c:pt idx="1130">
                  <c:v>38364</c:v>
                </c:pt>
                <c:pt idx="1131">
                  <c:v>38365</c:v>
                </c:pt>
                <c:pt idx="1132">
                  <c:v>38366</c:v>
                </c:pt>
                <c:pt idx="1133">
                  <c:v>38369</c:v>
                </c:pt>
                <c:pt idx="1134">
                  <c:v>38370</c:v>
                </c:pt>
                <c:pt idx="1135">
                  <c:v>38371</c:v>
                </c:pt>
                <c:pt idx="1136">
                  <c:v>38372</c:v>
                </c:pt>
                <c:pt idx="1137">
                  <c:v>38373</c:v>
                </c:pt>
                <c:pt idx="1138">
                  <c:v>38376</c:v>
                </c:pt>
                <c:pt idx="1139">
                  <c:v>38377</c:v>
                </c:pt>
                <c:pt idx="1140">
                  <c:v>38378</c:v>
                </c:pt>
                <c:pt idx="1141">
                  <c:v>38379</c:v>
                </c:pt>
                <c:pt idx="1142">
                  <c:v>38380</c:v>
                </c:pt>
                <c:pt idx="1143">
                  <c:v>38383</c:v>
                </c:pt>
                <c:pt idx="1144">
                  <c:v>38384</c:v>
                </c:pt>
                <c:pt idx="1145">
                  <c:v>38385</c:v>
                </c:pt>
                <c:pt idx="1146">
                  <c:v>38386</c:v>
                </c:pt>
                <c:pt idx="1147">
                  <c:v>38387</c:v>
                </c:pt>
                <c:pt idx="1148">
                  <c:v>38392</c:v>
                </c:pt>
                <c:pt idx="1149">
                  <c:v>38393</c:v>
                </c:pt>
                <c:pt idx="1150">
                  <c:v>38394</c:v>
                </c:pt>
                <c:pt idx="1151">
                  <c:v>38397</c:v>
                </c:pt>
                <c:pt idx="1152">
                  <c:v>38398</c:v>
                </c:pt>
                <c:pt idx="1153">
                  <c:v>38399</c:v>
                </c:pt>
                <c:pt idx="1154">
                  <c:v>38400</c:v>
                </c:pt>
                <c:pt idx="1155">
                  <c:v>38401</c:v>
                </c:pt>
                <c:pt idx="1156">
                  <c:v>38404</c:v>
                </c:pt>
                <c:pt idx="1157">
                  <c:v>38405</c:v>
                </c:pt>
                <c:pt idx="1158">
                  <c:v>38406</c:v>
                </c:pt>
                <c:pt idx="1159">
                  <c:v>38407</c:v>
                </c:pt>
                <c:pt idx="1160">
                  <c:v>38408</c:v>
                </c:pt>
                <c:pt idx="1161">
                  <c:v>38411</c:v>
                </c:pt>
                <c:pt idx="1162">
                  <c:v>38412</c:v>
                </c:pt>
                <c:pt idx="1163">
                  <c:v>38413</c:v>
                </c:pt>
                <c:pt idx="1164">
                  <c:v>38414</c:v>
                </c:pt>
                <c:pt idx="1165">
                  <c:v>38415</c:v>
                </c:pt>
                <c:pt idx="1166">
                  <c:v>38418</c:v>
                </c:pt>
                <c:pt idx="1167">
                  <c:v>38419</c:v>
                </c:pt>
                <c:pt idx="1168">
                  <c:v>38420</c:v>
                </c:pt>
                <c:pt idx="1169">
                  <c:v>38421</c:v>
                </c:pt>
                <c:pt idx="1170">
                  <c:v>38422</c:v>
                </c:pt>
                <c:pt idx="1171">
                  <c:v>38425</c:v>
                </c:pt>
                <c:pt idx="1172">
                  <c:v>38426</c:v>
                </c:pt>
                <c:pt idx="1173">
                  <c:v>38427</c:v>
                </c:pt>
                <c:pt idx="1174">
                  <c:v>38428</c:v>
                </c:pt>
                <c:pt idx="1175">
                  <c:v>38429</c:v>
                </c:pt>
                <c:pt idx="1176">
                  <c:v>38432</c:v>
                </c:pt>
                <c:pt idx="1177">
                  <c:v>38433</c:v>
                </c:pt>
                <c:pt idx="1178">
                  <c:v>38434</c:v>
                </c:pt>
                <c:pt idx="1179">
                  <c:v>38435</c:v>
                </c:pt>
                <c:pt idx="1180">
                  <c:v>38439</c:v>
                </c:pt>
                <c:pt idx="1181">
                  <c:v>38440</c:v>
                </c:pt>
                <c:pt idx="1182">
                  <c:v>38441</c:v>
                </c:pt>
                <c:pt idx="1183">
                  <c:v>38442</c:v>
                </c:pt>
                <c:pt idx="1184">
                  <c:v>38443</c:v>
                </c:pt>
                <c:pt idx="1185">
                  <c:v>38446</c:v>
                </c:pt>
                <c:pt idx="1186">
                  <c:v>38447</c:v>
                </c:pt>
                <c:pt idx="1187">
                  <c:v>38448</c:v>
                </c:pt>
                <c:pt idx="1188">
                  <c:v>38449</c:v>
                </c:pt>
                <c:pt idx="1189">
                  <c:v>38450</c:v>
                </c:pt>
                <c:pt idx="1190">
                  <c:v>38453</c:v>
                </c:pt>
                <c:pt idx="1191">
                  <c:v>38454</c:v>
                </c:pt>
                <c:pt idx="1192">
                  <c:v>38455</c:v>
                </c:pt>
                <c:pt idx="1193">
                  <c:v>38456</c:v>
                </c:pt>
                <c:pt idx="1194">
                  <c:v>38457</c:v>
                </c:pt>
                <c:pt idx="1195">
                  <c:v>38460</c:v>
                </c:pt>
                <c:pt idx="1196">
                  <c:v>38461</c:v>
                </c:pt>
                <c:pt idx="1197">
                  <c:v>38462</c:v>
                </c:pt>
                <c:pt idx="1198">
                  <c:v>38464</c:v>
                </c:pt>
                <c:pt idx="1199">
                  <c:v>38467</c:v>
                </c:pt>
                <c:pt idx="1200">
                  <c:v>38468</c:v>
                </c:pt>
                <c:pt idx="1201">
                  <c:v>38469</c:v>
                </c:pt>
                <c:pt idx="1202">
                  <c:v>38470</c:v>
                </c:pt>
                <c:pt idx="1203">
                  <c:v>38471</c:v>
                </c:pt>
                <c:pt idx="1204">
                  <c:v>38474</c:v>
                </c:pt>
                <c:pt idx="1205">
                  <c:v>38475</c:v>
                </c:pt>
                <c:pt idx="1206">
                  <c:v>38476</c:v>
                </c:pt>
                <c:pt idx="1207">
                  <c:v>38477</c:v>
                </c:pt>
                <c:pt idx="1208">
                  <c:v>38478</c:v>
                </c:pt>
                <c:pt idx="1209">
                  <c:v>38481</c:v>
                </c:pt>
                <c:pt idx="1210">
                  <c:v>38482</c:v>
                </c:pt>
                <c:pt idx="1211">
                  <c:v>38483</c:v>
                </c:pt>
                <c:pt idx="1212">
                  <c:v>38484</c:v>
                </c:pt>
                <c:pt idx="1213">
                  <c:v>38485</c:v>
                </c:pt>
                <c:pt idx="1214">
                  <c:v>38488</c:v>
                </c:pt>
                <c:pt idx="1215">
                  <c:v>38489</c:v>
                </c:pt>
                <c:pt idx="1216">
                  <c:v>38490</c:v>
                </c:pt>
                <c:pt idx="1217">
                  <c:v>38491</c:v>
                </c:pt>
                <c:pt idx="1218">
                  <c:v>38492</c:v>
                </c:pt>
                <c:pt idx="1219">
                  <c:v>38495</c:v>
                </c:pt>
                <c:pt idx="1220">
                  <c:v>38496</c:v>
                </c:pt>
                <c:pt idx="1221">
                  <c:v>38497</c:v>
                </c:pt>
                <c:pt idx="1222">
                  <c:v>38499</c:v>
                </c:pt>
                <c:pt idx="1223">
                  <c:v>38502</c:v>
                </c:pt>
                <c:pt idx="1224">
                  <c:v>38503</c:v>
                </c:pt>
                <c:pt idx="1225">
                  <c:v>38504</c:v>
                </c:pt>
                <c:pt idx="1226">
                  <c:v>38505</c:v>
                </c:pt>
                <c:pt idx="1227">
                  <c:v>38506</c:v>
                </c:pt>
                <c:pt idx="1228">
                  <c:v>38509</c:v>
                </c:pt>
                <c:pt idx="1229">
                  <c:v>38510</c:v>
                </c:pt>
                <c:pt idx="1230">
                  <c:v>38511</c:v>
                </c:pt>
                <c:pt idx="1231">
                  <c:v>38512</c:v>
                </c:pt>
                <c:pt idx="1232">
                  <c:v>38513</c:v>
                </c:pt>
                <c:pt idx="1233">
                  <c:v>38516</c:v>
                </c:pt>
                <c:pt idx="1234">
                  <c:v>38517</c:v>
                </c:pt>
                <c:pt idx="1235">
                  <c:v>38518</c:v>
                </c:pt>
                <c:pt idx="1236">
                  <c:v>38519</c:v>
                </c:pt>
                <c:pt idx="1237">
                  <c:v>38520</c:v>
                </c:pt>
                <c:pt idx="1238">
                  <c:v>38523</c:v>
                </c:pt>
                <c:pt idx="1239">
                  <c:v>38524</c:v>
                </c:pt>
                <c:pt idx="1240">
                  <c:v>38525</c:v>
                </c:pt>
                <c:pt idx="1241">
                  <c:v>38526</c:v>
                </c:pt>
                <c:pt idx="1242">
                  <c:v>38527</c:v>
                </c:pt>
                <c:pt idx="1243">
                  <c:v>38530</c:v>
                </c:pt>
                <c:pt idx="1244">
                  <c:v>38531</c:v>
                </c:pt>
                <c:pt idx="1245">
                  <c:v>38532</c:v>
                </c:pt>
                <c:pt idx="1246">
                  <c:v>38533</c:v>
                </c:pt>
                <c:pt idx="1247">
                  <c:v>38534</c:v>
                </c:pt>
                <c:pt idx="1248">
                  <c:v>38537</c:v>
                </c:pt>
                <c:pt idx="1249">
                  <c:v>38538</c:v>
                </c:pt>
                <c:pt idx="1250">
                  <c:v>38539</c:v>
                </c:pt>
                <c:pt idx="1251">
                  <c:v>38540</c:v>
                </c:pt>
                <c:pt idx="1252">
                  <c:v>38541</c:v>
                </c:pt>
                <c:pt idx="1253">
                  <c:v>38544</c:v>
                </c:pt>
                <c:pt idx="1254">
                  <c:v>38545</c:v>
                </c:pt>
                <c:pt idx="1255">
                  <c:v>38546</c:v>
                </c:pt>
                <c:pt idx="1256">
                  <c:v>38547</c:v>
                </c:pt>
                <c:pt idx="1257">
                  <c:v>38548</c:v>
                </c:pt>
                <c:pt idx="1258">
                  <c:v>38551</c:v>
                </c:pt>
                <c:pt idx="1259">
                  <c:v>38552</c:v>
                </c:pt>
                <c:pt idx="1260">
                  <c:v>38553</c:v>
                </c:pt>
                <c:pt idx="1261">
                  <c:v>38554</c:v>
                </c:pt>
                <c:pt idx="1262">
                  <c:v>38555</c:v>
                </c:pt>
                <c:pt idx="1263">
                  <c:v>38558</c:v>
                </c:pt>
                <c:pt idx="1264">
                  <c:v>38559</c:v>
                </c:pt>
                <c:pt idx="1265">
                  <c:v>38560</c:v>
                </c:pt>
                <c:pt idx="1266">
                  <c:v>38561</c:v>
                </c:pt>
                <c:pt idx="1267">
                  <c:v>38562</c:v>
                </c:pt>
                <c:pt idx="1268">
                  <c:v>38565</c:v>
                </c:pt>
                <c:pt idx="1269">
                  <c:v>38566</c:v>
                </c:pt>
                <c:pt idx="1270">
                  <c:v>38567</c:v>
                </c:pt>
                <c:pt idx="1271">
                  <c:v>38568</c:v>
                </c:pt>
                <c:pt idx="1272">
                  <c:v>38569</c:v>
                </c:pt>
                <c:pt idx="1273">
                  <c:v>38572</c:v>
                </c:pt>
                <c:pt idx="1274">
                  <c:v>38573</c:v>
                </c:pt>
                <c:pt idx="1275">
                  <c:v>38574</c:v>
                </c:pt>
                <c:pt idx="1276">
                  <c:v>38575</c:v>
                </c:pt>
                <c:pt idx="1277">
                  <c:v>38576</c:v>
                </c:pt>
                <c:pt idx="1278">
                  <c:v>38579</c:v>
                </c:pt>
                <c:pt idx="1279">
                  <c:v>38580</c:v>
                </c:pt>
                <c:pt idx="1280">
                  <c:v>38581</c:v>
                </c:pt>
                <c:pt idx="1281">
                  <c:v>38582</c:v>
                </c:pt>
                <c:pt idx="1282">
                  <c:v>38583</c:v>
                </c:pt>
                <c:pt idx="1283">
                  <c:v>38586</c:v>
                </c:pt>
                <c:pt idx="1284">
                  <c:v>38587</c:v>
                </c:pt>
                <c:pt idx="1285">
                  <c:v>38588</c:v>
                </c:pt>
                <c:pt idx="1286">
                  <c:v>38589</c:v>
                </c:pt>
                <c:pt idx="1287">
                  <c:v>38590</c:v>
                </c:pt>
                <c:pt idx="1288">
                  <c:v>38593</c:v>
                </c:pt>
                <c:pt idx="1289">
                  <c:v>38594</c:v>
                </c:pt>
                <c:pt idx="1290">
                  <c:v>38595</c:v>
                </c:pt>
                <c:pt idx="1291">
                  <c:v>38596</c:v>
                </c:pt>
                <c:pt idx="1292">
                  <c:v>38597</c:v>
                </c:pt>
                <c:pt idx="1293">
                  <c:v>38600</c:v>
                </c:pt>
                <c:pt idx="1294">
                  <c:v>38601</c:v>
                </c:pt>
                <c:pt idx="1295">
                  <c:v>38603</c:v>
                </c:pt>
                <c:pt idx="1296">
                  <c:v>38604</c:v>
                </c:pt>
                <c:pt idx="1297">
                  <c:v>38607</c:v>
                </c:pt>
                <c:pt idx="1298">
                  <c:v>38608</c:v>
                </c:pt>
                <c:pt idx="1299">
                  <c:v>38609</c:v>
                </c:pt>
                <c:pt idx="1300">
                  <c:v>38610</c:v>
                </c:pt>
                <c:pt idx="1301">
                  <c:v>38611</c:v>
                </c:pt>
                <c:pt idx="1302">
                  <c:v>38614</c:v>
                </c:pt>
                <c:pt idx="1303">
                  <c:v>38615</c:v>
                </c:pt>
                <c:pt idx="1304">
                  <c:v>38616</c:v>
                </c:pt>
                <c:pt idx="1305">
                  <c:v>38617</c:v>
                </c:pt>
                <c:pt idx="1306">
                  <c:v>38618</c:v>
                </c:pt>
                <c:pt idx="1307">
                  <c:v>38621</c:v>
                </c:pt>
                <c:pt idx="1308">
                  <c:v>38622</c:v>
                </c:pt>
                <c:pt idx="1309">
                  <c:v>38623</c:v>
                </c:pt>
                <c:pt idx="1310">
                  <c:v>38624</c:v>
                </c:pt>
                <c:pt idx="1311">
                  <c:v>38625</c:v>
                </c:pt>
                <c:pt idx="1312">
                  <c:v>38628</c:v>
                </c:pt>
                <c:pt idx="1313">
                  <c:v>38629</c:v>
                </c:pt>
                <c:pt idx="1314">
                  <c:v>38630</c:v>
                </c:pt>
                <c:pt idx="1315">
                  <c:v>38631</c:v>
                </c:pt>
                <c:pt idx="1316">
                  <c:v>38632</c:v>
                </c:pt>
                <c:pt idx="1317">
                  <c:v>38635</c:v>
                </c:pt>
                <c:pt idx="1318">
                  <c:v>38636</c:v>
                </c:pt>
                <c:pt idx="1319">
                  <c:v>38638</c:v>
                </c:pt>
                <c:pt idx="1320">
                  <c:v>38639</c:v>
                </c:pt>
                <c:pt idx="1321">
                  <c:v>38642</c:v>
                </c:pt>
                <c:pt idx="1322">
                  <c:v>38643</c:v>
                </c:pt>
                <c:pt idx="1323">
                  <c:v>38644</c:v>
                </c:pt>
                <c:pt idx="1324">
                  <c:v>38645</c:v>
                </c:pt>
                <c:pt idx="1325">
                  <c:v>38646</c:v>
                </c:pt>
                <c:pt idx="1326">
                  <c:v>38649</c:v>
                </c:pt>
                <c:pt idx="1327">
                  <c:v>38650</c:v>
                </c:pt>
                <c:pt idx="1328">
                  <c:v>38651</c:v>
                </c:pt>
                <c:pt idx="1329">
                  <c:v>38652</c:v>
                </c:pt>
                <c:pt idx="1330">
                  <c:v>38653</c:v>
                </c:pt>
                <c:pt idx="1331">
                  <c:v>38656</c:v>
                </c:pt>
                <c:pt idx="1332">
                  <c:v>38657</c:v>
                </c:pt>
                <c:pt idx="1333">
                  <c:v>38659</c:v>
                </c:pt>
                <c:pt idx="1334">
                  <c:v>38660</c:v>
                </c:pt>
                <c:pt idx="1335">
                  <c:v>38663</c:v>
                </c:pt>
                <c:pt idx="1336">
                  <c:v>38664</c:v>
                </c:pt>
                <c:pt idx="1337">
                  <c:v>38665</c:v>
                </c:pt>
                <c:pt idx="1338">
                  <c:v>38666</c:v>
                </c:pt>
                <c:pt idx="1339">
                  <c:v>38667</c:v>
                </c:pt>
                <c:pt idx="1340">
                  <c:v>38670</c:v>
                </c:pt>
                <c:pt idx="1341">
                  <c:v>38672</c:v>
                </c:pt>
                <c:pt idx="1342">
                  <c:v>38673</c:v>
                </c:pt>
                <c:pt idx="1343">
                  <c:v>38674</c:v>
                </c:pt>
                <c:pt idx="1344">
                  <c:v>38677</c:v>
                </c:pt>
                <c:pt idx="1345">
                  <c:v>38678</c:v>
                </c:pt>
                <c:pt idx="1346">
                  <c:v>38679</c:v>
                </c:pt>
                <c:pt idx="1347">
                  <c:v>38680</c:v>
                </c:pt>
                <c:pt idx="1348">
                  <c:v>38681</c:v>
                </c:pt>
                <c:pt idx="1349">
                  <c:v>38684</c:v>
                </c:pt>
                <c:pt idx="1350">
                  <c:v>38685</c:v>
                </c:pt>
                <c:pt idx="1351">
                  <c:v>38686</c:v>
                </c:pt>
                <c:pt idx="1352">
                  <c:v>38687</c:v>
                </c:pt>
                <c:pt idx="1353">
                  <c:v>38688</c:v>
                </c:pt>
                <c:pt idx="1354">
                  <c:v>38691</c:v>
                </c:pt>
                <c:pt idx="1355">
                  <c:v>38692</c:v>
                </c:pt>
                <c:pt idx="1356">
                  <c:v>38693</c:v>
                </c:pt>
                <c:pt idx="1357">
                  <c:v>38694</c:v>
                </c:pt>
                <c:pt idx="1358">
                  <c:v>38695</c:v>
                </c:pt>
                <c:pt idx="1359">
                  <c:v>38698</c:v>
                </c:pt>
                <c:pt idx="1360">
                  <c:v>38699</c:v>
                </c:pt>
                <c:pt idx="1361">
                  <c:v>38700</c:v>
                </c:pt>
                <c:pt idx="1362">
                  <c:v>38701</c:v>
                </c:pt>
                <c:pt idx="1363">
                  <c:v>38702</c:v>
                </c:pt>
                <c:pt idx="1364">
                  <c:v>38705</c:v>
                </c:pt>
                <c:pt idx="1365">
                  <c:v>38706</c:v>
                </c:pt>
                <c:pt idx="1366">
                  <c:v>38707</c:v>
                </c:pt>
                <c:pt idx="1367">
                  <c:v>38708</c:v>
                </c:pt>
                <c:pt idx="1368">
                  <c:v>38709</c:v>
                </c:pt>
                <c:pt idx="1369">
                  <c:v>38712</c:v>
                </c:pt>
                <c:pt idx="1370">
                  <c:v>38713</c:v>
                </c:pt>
                <c:pt idx="1371">
                  <c:v>38714</c:v>
                </c:pt>
                <c:pt idx="1372">
                  <c:v>38715</c:v>
                </c:pt>
                <c:pt idx="1373">
                  <c:v>38716</c:v>
                </c:pt>
                <c:pt idx="1374">
                  <c:v>38719</c:v>
                </c:pt>
                <c:pt idx="1375">
                  <c:v>38720</c:v>
                </c:pt>
                <c:pt idx="1376">
                  <c:v>38721</c:v>
                </c:pt>
                <c:pt idx="1377">
                  <c:v>38722</c:v>
                </c:pt>
                <c:pt idx="1378">
                  <c:v>38723</c:v>
                </c:pt>
                <c:pt idx="1379">
                  <c:v>38726</c:v>
                </c:pt>
                <c:pt idx="1380">
                  <c:v>38727</c:v>
                </c:pt>
                <c:pt idx="1381">
                  <c:v>38728</c:v>
                </c:pt>
                <c:pt idx="1382">
                  <c:v>38729</c:v>
                </c:pt>
                <c:pt idx="1383">
                  <c:v>38730</c:v>
                </c:pt>
                <c:pt idx="1384">
                  <c:v>38733</c:v>
                </c:pt>
                <c:pt idx="1385">
                  <c:v>38734</c:v>
                </c:pt>
                <c:pt idx="1386">
                  <c:v>38735</c:v>
                </c:pt>
                <c:pt idx="1387">
                  <c:v>38736</c:v>
                </c:pt>
                <c:pt idx="1388">
                  <c:v>38737</c:v>
                </c:pt>
                <c:pt idx="1389">
                  <c:v>38740</c:v>
                </c:pt>
                <c:pt idx="1390">
                  <c:v>38741</c:v>
                </c:pt>
                <c:pt idx="1391">
                  <c:v>38742</c:v>
                </c:pt>
                <c:pt idx="1392">
                  <c:v>38743</c:v>
                </c:pt>
                <c:pt idx="1393">
                  <c:v>38744</c:v>
                </c:pt>
                <c:pt idx="1394">
                  <c:v>38747</c:v>
                </c:pt>
                <c:pt idx="1395">
                  <c:v>38748</c:v>
                </c:pt>
                <c:pt idx="1396">
                  <c:v>38749</c:v>
                </c:pt>
                <c:pt idx="1397">
                  <c:v>38750</c:v>
                </c:pt>
                <c:pt idx="1398">
                  <c:v>38751</c:v>
                </c:pt>
                <c:pt idx="1399">
                  <c:v>38754</c:v>
                </c:pt>
                <c:pt idx="1400">
                  <c:v>38755</c:v>
                </c:pt>
                <c:pt idx="1401">
                  <c:v>38756</c:v>
                </c:pt>
                <c:pt idx="1402">
                  <c:v>38757</c:v>
                </c:pt>
                <c:pt idx="1403">
                  <c:v>38758</c:v>
                </c:pt>
                <c:pt idx="1404">
                  <c:v>38761</c:v>
                </c:pt>
                <c:pt idx="1405">
                  <c:v>38762</c:v>
                </c:pt>
                <c:pt idx="1406">
                  <c:v>38763</c:v>
                </c:pt>
                <c:pt idx="1407">
                  <c:v>38764</c:v>
                </c:pt>
                <c:pt idx="1408">
                  <c:v>38765</c:v>
                </c:pt>
                <c:pt idx="1409">
                  <c:v>38768</c:v>
                </c:pt>
                <c:pt idx="1410">
                  <c:v>38769</c:v>
                </c:pt>
                <c:pt idx="1411">
                  <c:v>38770</c:v>
                </c:pt>
                <c:pt idx="1412">
                  <c:v>38771</c:v>
                </c:pt>
                <c:pt idx="1413">
                  <c:v>38772</c:v>
                </c:pt>
                <c:pt idx="1414">
                  <c:v>38777</c:v>
                </c:pt>
                <c:pt idx="1415">
                  <c:v>38778</c:v>
                </c:pt>
                <c:pt idx="1416">
                  <c:v>38779</c:v>
                </c:pt>
                <c:pt idx="1417">
                  <c:v>38782</c:v>
                </c:pt>
                <c:pt idx="1418">
                  <c:v>38783</c:v>
                </c:pt>
                <c:pt idx="1419">
                  <c:v>38784</c:v>
                </c:pt>
                <c:pt idx="1420">
                  <c:v>38785</c:v>
                </c:pt>
                <c:pt idx="1421">
                  <c:v>38786</c:v>
                </c:pt>
                <c:pt idx="1422">
                  <c:v>38789</c:v>
                </c:pt>
                <c:pt idx="1423">
                  <c:v>38790</c:v>
                </c:pt>
                <c:pt idx="1424">
                  <c:v>38791</c:v>
                </c:pt>
                <c:pt idx="1425">
                  <c:v>38792</c:v>
                </c:pt>
                <c:pt idx="1426">
                  <c:v>38793</c:v>
                </c:pt>
                <c:pt idx="1427">
                  <c:v>38796</c:v>
                </c:pt>
                <c:pt idx="1428">
                  <c:v>38797</c:v>
                </c:pt>
                <c:pt idx="1429">
                  <c:v>38798</c:v>
                </c:pt>
                <c:pt idx="1430">
                  <c:v>38799</c:v>
                </c:pt>
                <c:pt idx="1431">
                  <c:v>38800</c:v>
                </c:pt>
                <c:pt idx="1432">
                  <c:v>38803</c:v>
                </c:pt>
                <c:pt idx="1433">
                  <c:v>38804</c:v>
                </c:pt>
                <c:pt idx="1434">
                  <c:v>38805</c:v>
                </c:pt>
                <c:pt idx="1435">
                  <c:v>38806</c:v>
                </c:pt>
                <c:pt idx="1436">
                  <c:v>38807</c:v>
                </c:pt>
                <c:pt idx="1437">
                  <c:v>38810</c:v>
                </c:pt>
                <c:pt idx="1438">
                  <c:v>38811</c:v>
                </c:pt>
                <c:pt idx="1439">
                  <c:v>38812</c:v>
                </c:pt>
                <c:pt idx="1440">
                  <c:v>38813</c:v>
                </c:pt>
                <c:pt idx="1441">
                  <c:v>38814</c:v>
                </c:pt>
                <c:pt idx="1442">
                  <c:v>38817</c:v>
                </c:pt>
                <c:pt idx="1443">
                  <c:v>38818</c:v>
                </c:pt>
                <c:pt idx="1444">
                  <c:v>38819</c:v>
                </c:pt>
                <c:pt idx="1445">
                  <c:v>38820</c:v>
                </c:pt>
                <c:pt idx="1446">
                  <c:v>38824</c:v>
                </c:pt>
                <c:pt idx="1447">
                  <c:v>38825</c:v>
                </c:pt>
                <c:pt idx="1448">
                  <c:v>38826</c:v>
                </c:pt>
                <c:pt idx="1449">
                  <c:v>38827</c:v>
                </c:pt>
                <c:pt idx="1450">
                  <c:v>38831</c:v>
                </c:pt>
                <c:pt idx="1451">
                  <c:v>38832</c:v>
                </c:pt>
                <c:pt idx="1452">
                  <c:v>38833</c:v>
                </c:pt>
                <c:pt idx="1453">
                  <c:v>38834</c:v>
                </c:pt>
                <c:pt idx="1454">
                  <c:v>38835</c:v>
                </c:pt>
                <c:pt idx="1455">
                  <c:v>38839</c:v>
                </c:pt>
                <c:pt idx="1456">
                  <c:v>38840</c:v>
                </c:pt>
                <c:pt idx="1457">
                  <c:v>38841</c:v>
                </c:pt>
                <c:pt idx="1458">
                  <c:v>38842</c:v>
                </c:pt>
                <c:pt idx="1459">
                  <c:v>38845</c:v>
                </c:pt>
                <c:pt idx="1460">
                  <c:v>38846</c:v>
                </c:pt>
                <c:pt idx="1461">
                  <c:v>38847</c:v>
                </c:pt>
                <c:pt idx="1462">
                  <c:v>38848</c:v>
                </c:pt>
                <c:pt idx="1463">
                  <c:v>38849</c:v>
                </c:pt>
                <c:pt idx="1464">
                  <c:v>38852</c:v>
                </c:pt>
                <c:pt idx="1465">
                  <c:v>38853</c:v>
                </c:pt>
                <c:pt idx="1466">
                  <c:v>38854</c:v>
                </c:pt>
                <c:pt idx="1467">
                  <c:v>38855</c:v>
                </c:pt>
                <c:pt idx="1468">
                  <c:v>38856</c:v>
                </c:pt>
                <c:pt idx="1469">
                  <c:v>38859</c:v>
                </c:pt>
                <c:pt idx="1470">
                  <c:v>38860</c:v>
                </c:pt>
                <c:pt idx="1471">
                  <c:v>38861</c:v>
                </c:pt>
                <c:pt idx="1472">
                  <c:v>38862</c:v>
                </c:pt>
                <c:pt idx="1473">
                  <c:v>38863</c:v>
                </c:pt>
                <c:pt idx="1474">
                  <c:v>38866</c:v>
                </c:pt>
                <c:pt idx="1475">
                  <c:v>38867</c:v>
                </c:pt>
                <c:pt idx="1476">
                  <c:v>38868</c:v>
                </c:pt>
                <c:pt idx="1477">
                  <c:v>38869</c:v>
                </c:pt>
                <c:pt idx="1478">
                  <c:v>38870</c:v>
                </c:pt>
                <c:pt idx="1479">
                  <c:v>38873</c:v>
                </c:pt>
                <c:pt idx="1480">
                  <c:v>38874</c:v>
                </c:pt>
                <c:pt idx="1481">
                  <c:v>38875</c:v>
                </c:pt>
                <c:pt idx="1482">
                  <c:v>38876</c:v>
                </c:pt>
                <c:pt idx="1483">
                  <c:v>38877</c:v>
                </c:pt>
                <c:pt idx="1484">
                  <c:v>38880</c:v>
                </c:pt>
                <c:pt idx="1485">
                  <c:v>38881</c:v>
                </c:pt>
                <c:pt idx="1486">
                  <c:v>38882</c:v>
                </c:pt>
                <c:pt idx="1487">
                  <c:v>38884</c:v>
                </c:pt>
                <c:pt idx="1488">
                  <c:v>38887</c:v>
                </c:pt>
                <c:pt idx="1489">
                  <c:v>38888</c:v>
                </c:pt>
                <c:pt idx="1490">
                  <c:v>38889</c:v>
                </c:pt>
                <c:pt idx="1491">
                  <c:v>38890</c:v>
                </c:pt>
                <c:pt idx="1492">
                  <c:v>38891</c:v>
                </c:pt>
                <c:pt idx="1493">
                  <c:v>38894</c:v>
                </c:pt>
                <c:pt idx="1494">
                  <c:v>38895</c:v>
                </c:pt>
                <c:pt idx="1495">
                  <c:v>38896</c:v>
                </c:pt>
                <c:pt idx="1496">
                  <c:v>38897</c:v>
                </c:pt>
                <c:pt idx="1497">
                  <c:v>38898</c:v>
                </c:pt>
                <c:pt idx="1498">
                  <c:v>38901</c:v>
                </c:pt>
                <c:pt idx="1499">
                  <c:v>38902</c:v>
                </c:pt>
                <c:pt idx="1500">
                  <c:v>38903</c:v>
                </c:pt>
                <c:pt idx="1501">
                  <c:v>38904</c:v>
                </c:pt>
                <c:pt idx="1502">
                  <c:v>38905</c:v>
                </c:pt>
                <c:pt idx="1503">
                  <c:v>38908</c:v>
                </c:pt>
                <c:pt idx="1504">
                  <c:v>38909</c:v>
                </c:pt>
                <c:pt idx="1505">
                  <c:v>38910</c:v>
                </c:pt>
                <c:pt idx="1506">
                  <c:v>38911</c:v>
                </c:pt>
                <c:pt idx="1507">
                  <c:v>38912</c:v>
                </c:pt>
                <c:pt idx="1508">
                  <c:v>38915</c:v>
                </c:pt>
                <c:pt idx="1509">
                  <c:v>38916</c:v>
                </c:pt>
                <c:pt idx="1510">
                  <c:v>38917</c:v>
                </c:pt>
                <c:pt idx="1511">
                  <c:v>38918</c:v>
                </c:pt>
                <c:pt idx="1512">
                  <c:v>38919</c:v>
                </c:pt>
                <c:pt idx="1513">
                  <c:v>38922</c:v>
                </c:pt>
                <c:pt idx="1514">
                  <c:v>38923</c:v>
                </c:pt>
                <c:pt idx="1515">
                  <c:v>38924</c:v>
                </c:pt>
                <c:pt idx="1516">
                  <c:v>38925</c:v>
                </c:pt>
                <c:pt idx="1517">
                  <c:v>38926</c:v>
                </c:pt>
                <c:pt idx="1518">
                  <c:v>38929</c:v>
                </c:pt>
                <c:pt idx="1519">
                  <c:v>38930</c:v>
                </c:pt>
                <c:pt idx="1520">
                  <c:v>38931</c:v>
                </c:pt>
                <c:pt idx="1521">
                  <c:v>38932</c:v>
                </c:pt>
                <c:pt idx="1522">
                  <c:v>38933</c:v>
                </c:pt>
                <c:pt idx="1523">
                  <c:v>38936</c:v>
                </c:pt>
                <c:pt idx="1524">
                  <c:v>38937</c:v>
                </c:pt>
                <c:pt idx="1525">
                  <c:v>38938</c:v>
                </c:pt>
                <c:pt idx="1526">
                  <c:v>38939</c:v>
                </c:pt>
                <c:pt idx="1527">
                  <c:v>38940</c:v>
                </c:pt>
                <c:pt idx="1528">
                  <c:v>38943</c:v>
                </c:pt>
                <c:pt idx="1529">
                  <c:v>38944</c:v>
                </c:pt>
                <c:pt idx="1530">
                  <c:v>38945</c:v>
                </c:pt>
                <c:pt idx="1531">
                  <c:v>38946</c:v>
                </c:pt>
                <c:pt idx="1532">
                  <c:v>38947</c:v>
                </c:pt>
                <c:pt idx="1533">
                  <c:v>38950</c:v>
                </c:pt>
                <c:pt idx="1534">
                  <c:v>38951</c:v>
                </c:pt>
                <c:pt idx="1535">
                  <c:v>38952</c:v>
                </c:pt>
                <c:pt idx="1536">
                  <c:v>38953</c:v>
                </c:pt>
                <c:pt idx="1537">
                  <c:v>38954</c:v>
                </c:pt>
                <c:pt idx="1538">
                  <c:v>38957</c:v>
                </c:pt>
                <c:pt idx="1539">
                  <c:v>38958</c:v>
                </c:pt>
                <c:pt idx="1540">
                  <c:v>38959</c:v>
                </c:pt>
                <c:pt idx="1541">
                  <c:v>38960</c:v>
                </c:pt>
                <c:pt idx="1542">
                  <c:v>38961</c:v>
                </c:pt>
                <c:pt idx="1543">
                  <c:v>38964</c:v>
                </c:pt>
                <c:pt idx="1544">
                  <c:v>38965</c:v>
                </c:pt>
                <c:pt idx="1545">
                  <c:v>38966</c:v>
                </c:pt>
                <c:pt idx="1546">
                  <c:v>38968</c:v>
                </c:pt>
                <c:pt idx="1547">
                  <c:v>38971</c:v>
                </c:pt>
                <c:pt idx="1548">
                  <c:v>38972</c:v>
                </c:pt>
                <c:pt idx="1549">
                  <c:v>38973</c:v>
                </c:pt>
                <c:pt idx="1550">
                  <c:v>38974</c:v>
                </c:pt>
                <c:pt idx="1551">
                  <c:v>38975</c:v>
                </c:pt>
                <c:pt idx="1552">
                  <c:v>38978</c:v>
                </c:pt>
                <c:pt idx="1553">
                  <c:v>38979</c:v>
                </c:pt>
                <c:pt idx="1554">
                  <c:v>38980</c:v>
                </c:pt>
                <c:pt idx="1555">
                  <c:v>38981</c:v>
                </c:pt>
                <c:pt idx="1556">
                  <c:v>38982</c:v>
                </c:pt>
                <c:pt idx="1557">
                  <c:v>38985</c:v>
                </c:pt>
                <c:pt idx="1558">
                  <c:v>38986</c:v>
                </c:pt>
                <c:pt idx="1559">
                  <c:v>38987</c:v>
                </c:pt>
                <c:pt idx="1560">
                  <c:v>38988</c:v>
                </c:pt>
                <c:pt idx="1561">
                  <c:v>38989</c:v>
                </c:pt>
                <c:pt idx="1562">
                  <c:v>38992</c:v>
                </c:pt>
                <c:pt idx="1563">
                  <c:v>38993</c:v>
                </c:pt>
                <c:pt idx="1564">
                  <c:v>38994</c:v>
                </c:pt>
                <c:pt idx="1565">
                  <c:v>38995</c:v>
                </c:pt>
                <c:pt idx="1566">
                  <c:v>38996</c:v>
                </c:pt>
                <c:pt idx="1567">
                  <c:v>38999</c:v>
                </c:pt>
                <c:pt idx="1568">
                  <c:v>39000</c:v>
                </c:pt>
                <c:pt idx="1569">
                  <c:v>39001</c:v>
                </c:pt>
                <c:pt idx="1570">
                  <c:v>39003</c:v>
                </c:pt>
                <c:pt idx="1571">
                  <c:v>39006</c:v>
                </c:pt>
                <c:pt idx="1572">
                  <c:v>39007</c:v>
                </c:pt>
                <c:pt idx="1573">
                  <c:v>39008</c:v>
                </c:pt>
                <c:pt idx="1574">
                  <c:v>39009</c:v>
                </c:pt>
                <c:pt idx="1575">
                  <c:v>39010</c:v>
                </c:pt>
                <c:pt idx="1576">
                  <c:v>39013</c:v>
                </c:pt>
                <c:pt idx="1577">
                  <c:v>39014</c:v>
                </c:pt>
                <c:pt idx="1578">
                  <c:v>39015</c:v>
                </c:pt>
                <c:pt idx="1579">
                  <c:v>39016</c:v>
                </c:pt>
                <c:pt idx="1580">
                  <c:v>39017</c:v>
                </c:pt>
                <c:pt idx="1581">
                  <c:v>39020</c:v>
                </c:pt>
                <c:pt idx="1582">
                  <c:v>39021</c:v>
                </c:pt>
                <c:pt idx="1583">
                  <c:v>39022</c:v>
                </c:pt>
                <c:pt idx="1584">
                  <c:v>39024</c:v>
                </c:pt>
                <c:pt idx="1585">
                  <c:v>39027</c:v>
                </c:pt>
                <c:pt idx="1586">
                  <c:v>39028</c:v>
                </c:pt>
                <c:pt idx="1587">
                  <c:v>39029</c:v>
                </c:pt>
                <c:pt idx="1588">
                  <c:v>39030</c:v>
                </c:pt>
                <c:pt idx="1589">
                  <c:v>39031</c:v>
                </c:pt>
                <c:pt idx="1590">
                  <c:v>39034</c:v>
                </c:pt>
                <c:pt idx="1591">
                  <c:v>39035</c:v>
                </c:pt>
                <c:pt idx="1592">
                  <c:v>39037</c:v>
                </c:pt>
                <c:pt idx="1593">
                  <c:v>39038</c:v>
                </c:pt>
                <c:pt idx="1594">
                  <c:v>39041</c:v>
                </c:pt>
                <c:pt idx="1595">
                  <c:v>39042</c:v>
                </c:pt>
                <c:pt idx="1596">
                  <c:v>39043</c:v>
                </c:pt>
                <c:pt idx="1597">
                  <c:v>39044</c:v>
                </c:pt>
                <c:pt idx="1598">
                  <c:v>39045</c:v>
                </c:pt>
                <c:pt idx="1599">
                  <c:v>39048</c:v>
                </c:pt>
                <c:pt idx="1600">
                  <c:v>39049</c:v>
                </c:pt>
                <c:pt idx="1601">
                  <c:v>39050</c:v>
                </c:pt>
                <c:pt idx="1602">
                  <c:v>39051</c:v>
                </c:pt>
                <c:pt idx="1603">
                  <c:v>39052</c:v>
                </c:pt>
                <c:pt idx="1604">
                  <c:v>39055</c:v>
                </c:pt>
                <c:pt idx="1605">
                  <c:v>39056</c:v>
                </c:pt>
                <c:pt idx="1606">
                  <c:v>39057</c:v>
                </c:pt>
                <c:pt idx="1607">
                  <c:v>39058</c:v>
                </c:pt>
                <c:pt idx="1608">
                  <c:v>39059</c:v>
                </c:pt>
                <c:pt idx="1609">
                  <c:v>39062</c:v>
                </c:pt>
                <c:pt idx="1610">
                  <c:v>39063</c:v>
                </c:pt>
                <c:pt idx="1611">
                  <c:v>39064</c:v>
                </c:pt>
                <c:pt idx="1612">
                  <c:v>39065</c:v>
                </c:pt>
                <c:pt idx="1613">
                  <c:v>39066</c:v>
                </c:pt>
                <c:pt idx="1614">
                  <c:v>39069</c:v>
                </c:pt>
                <c:pt idx="1615">
                  <c:v>39070</c:v>
                </c:pt>
                <c:pt idx="1616">
                  <c:v>39071</c:v>
                </c:pt>
                <c:pt idx="1617">
                  <c:v>39072</c:v>
                </c:pt>
                <c:pt idx="1618">
                  <c:v>39073</c:v>
                </c:pt>
                <c:pt idx="1619">
                  <c:v>39077</c:v>
                </c:pt>
                <c:pt idx="1620">
                  <c:v>39078</c:v>
                </c:pt>
                <c:pt idx="1621">
                  <c:v>39079</c:v>
                </c:pt>
                <c:pt idx="1622">
                  <c:v>39080</c:v>
                </c:pt>
                <c:pt idx="1623">
                  <c:v>39084</c:v>
                </c:pt>
                <c:pt idx="1624">
                  <c:v>39085</c:v>
                </c:pt>
                <c:pt idx="1625">
                  <c:v>39086</c:v>
                </c:pt>
                <c:pt idx="1626">
                  <c:v>39087</c:v>
                </c:pt>
                <c:pt idx="1627">
                  <c:v>39090</c:v>
                </c:pt>
                <c:pt idx="1628">
                  <c:v>39091</c:v>
                </c:pt>
                <c:pt idx="1629">
                  <c:v>39092</c:v>
                </c:pt>
                <c:pt idx="1630">
                  <c:v>39093</c:v>
                </c:pt>
                <c:pt idx="1631">
                  <c:v>39094</c:v>
                </c:pt>
                <c:pt idx="1632">
                  <c:v>39097</c:v>
                </c:pt>
                <c:pt idx="1633">
                  <c:v>39098</c:v>
                </c:pt>
                <c:pt idx="1634">
                  <c:v>39099</c:v>
                </c:pt>
                <c:pt idx="1635">
                  <c:v>39100</c:v>
                </c:pt>
                <c:pt idx="1636">
                  <c:v>39101</c:v>
                </c:pt>
                <c:pt idx="1637">
                  <c:v>39104</c:v>
                </c:pt>
                <c:pt idx="1638">
                  <c:v>39105</c:v>
                </c:pt>
                <c:pt idx="1639">
                  <c:v>39106</c:v>
                </c:pt>
                <c:pt idx="1640">
                  <c:v>39107</c:v>
                </c:pt>
                <c:pt idx="1641">
                  <c:v>39108</c:v>
                </c:pt>
                <c:pt idx="1642">
                  <c:v>39111</c:v>
                </c:pt>
                <c:pt idx="1643">
                  <c:v>39112</c:v>
                </c:pt>
                <c:pt idx="1644">
                  <c:v>39113</c:v>
                </c:pt>
                <c:pt idx="1645">
                  <c:v>39114</c:v>
                </c:pt>
                <c:pt idx="1646">
                  <c:v>39115</c:v>
                </c:pt>
                <c:pt idx="1647">
                  <c:v>39118</c:v>
                </c:pt>
                <c:pt idx="1648">
                  <c:v>39119</c:v>
                </c:pt>
                <c:pt idx="1649">
                  <c:v>39120</c:v>
                </c:pt>
                <c:pt idx="1650">
                  <c:v>39121</c:v>
                </c:pt>
                <c:pt idx="1651">
                  <c:v>39122</c:v>
                </c:pt>
                <c:pt idx="1652">
                  <c:v>39125</c:v>
                </c:pt>
                <c:pt idx="1653">
                  <c:v>39126</c:v>
                </c:pt>
                <c:pt idx="1654">
                  <c:v>39127</c:v>
                </c:pt>
                <c:pt idx="1655">
                  <c:v>39128</c:v>
                </c:pt>
                <c:pt idx="1656">
                  <c:v>39129</c:v>
                </c:pt>
                <c:pt idx="1657">
                  <c:v>39134</c:v>
                </c:pt>
                <c:pt idx="1658">
                  <c:v>39135</c:v>
                </c:pt>
                <c:pt idx="1659">
                  <c:v>39136</c:v>
                </c:pt>
                <c:pt idx="1660">
                  <c:v>39139</c:v>
                </c:pt>
                <c:pt idx="1661">
                  <c:v>39140</c:v>
                </c:pt>
                <c:pt idx="1662">
                  <c:v>39141</c:v>
                </c:pt>
                <c:pt idx="1663">
                  <c:v>39142</c:v>
                </c:pt>
                <c:pt idx="1664">
                  <c:v>39143</c:v>
                </c:pt>
                <c:pt idx="1665">
                  <c:v>39146</c:v>
                </c:pt>
                <c:pt idx="1666">
                  <c:v>39147</c:v>
                </c:pt>
                <c:pt idx="1667">
                  <c:v>39148</c:v>
                </c:pt>
                <c:pt idx="1668">
                  <c:v>39149</c:v>
                </c:pt>
                <c:pt idx="1669">
                  <c:v>39150</c:v>
                </c:pt>
                <c:pt idx="1670">
                  <c:v>39153</c:v>
                </c:pt>
                <c:pt idx="1671">
                  <c:v>39154</c:v>
                </c:pt>
                <c:pt idx="1672">
                  <c:v>39155</c:v>
                </c:pt>
                <c:pt idx="1673">
                  <c:v>39156</c:v>
                </c:pt>
                <c:pt idx="1674">
                  <c:v>39157</c:v>
                </c:pt>
                <c:pt idx="1675">
                  <c:v>39160</c:v>
                </c:pt>
                <c:pt idx="1676">
                  <c:v>39161</c:v>
                </c:pt>
                <c:pt idx="1677">
                  <c:v>39162</c:v>
                </c:pt>
                <c:pt idx="1678">
                  <c:v>39163</c:v>
                </c:pt>
                <c:pt idx="1679">
                  <c:v>39164</c:v>
                </c:pt>
                <c:pt idx="1680">
                  <c:v>39167</c:v>
                </c:pt>
                <c:pt idx="1681">
                  <c:v>39168</c:v>
                </c:pt>
                <c:pt idx="1682">
                  <c:v>39169</c:v>
                </c:pt>
                <c:pt idx="1683">
                  <c:v>39170</c:v>
                </c:pt>
                <c:pt idx="1684">
                  <c:v>39171</c:v>
                </c:pt>
                <c:pt idx="1685">
                  <c:v>39174</c:v>
                </c:pt>
                <c:pt idx="1686">
                  <c:v>39175</c:v>
                </c:pt>
                <c:pt idx="1687">
                  <c:v>39176</c:v>
                </c:pt>
                <c:pt idx="1688">
                  <c:v>39177</c:v>
                </c:pt>
                <c:pt idx="1689">
                  <c:v>39181</c:v>
                </c:pt>
                <c:pt idx="1690">
                  <c:v>39182</c:v>
                </c:pt>
                <c:pt idx="1691">
                  <c:v>39183</c:v>
                </c:pt>
                <c:pt idx="1692">
                  <c:v>39184</c:v>
                </c:pt>
                <c:pt idx="1693">
                  <c:v>39185</c:v>
                </c:pt>
                <c:pt idx="1694">
                  <c:v>39188</c:v>
                </c:pt>
                <c:pt idx="1695">
                  <c:v>39189</c:v>
                </c:pt>
                <c:pt idx="1696">
                  <c:v>39190</c:v>
                </c:pt>
                <c:pt idx="1697">
                  <c:v>39191</c:v>
                </c:pt>
                <c:pt idx="1698">
                  <c:v>39192</c:v>
                </c:pt>
                <c:pt idx="1699">
                  <c:v>39195</c:v>
                </c:pt>
                <c:pt idx="1700">
                  <c:v>39196</c:v>
                </c:pt>
                <c:pt idx="1701">
                  <c:v>39197</c:v>
                </c:pt>
                <c:pt idx="1702">
                  <c:v>39198</c:v>
                </c:pt>
                <c:pt idx="1703">
                  <c:v>39199</c:v>
                </c:pt>
                <c:pt idx="1704">
                  <c:v>39202</c:v>
                </c:pt>
                <c:pt idx="1705">
                  <c:v>39204</c:v>
                </c:pt>
                <c:pt idx="1706">
                  <c:v>39205</c:v>
                </c:pt>
                <c:pt idx="1707">
                  <c:v>39206</c:v>
                </c:pt>
                <c:pt idx="1708">
                  <c:v>39209</c:v>
                </c:pt>
                <c:pt idx="1709">
                  <c:v>39210</c:v>
                </c:pt>
                <c:pt idx="1710">
                  <c:v>39211</c:v>
                </c:pt>
                <c:pt idx="1711">
                  <c:v>39212</c:v>
                </c:pt>
                <c:pt idx="1712">
                  <c:v>39213</c:v>
                </c:pt>
                <c:pt idx="1713">
                  <c:v>39216</c:v>
                </c:pt>
                <c:pt idx="1714">
                  <c:v>39217</c:v>
                </c:pt>
                <c:pt idx="1715">
                  <c:v>39218</c:v>
                </c:pt>
                <c:pt idx="1716">
                  <c:v>39219</c:v>
                </c:pt>
                <c:pt idx="1717">
                  <c:v>39220</c:v>
                </c:pt>
                <c:pt idx="1718">
                  <c:v>39223</c:v>
                </c:pt>
                <c:pt idx="1719">
                  <c:v>39224</c:v>
                </c:pt>
                <c:pt idx="1720">
                  <c:v>39225</c:v>
                </c:pt>
                <c:pt idx="1721">
                  <c:v>39226</c:v>
                </c:pt>
                <c:pt idx="1722">
                  <c:v>39227</c:v>
                </c:pt>
                <c:pt idx="1723">
                  <c:v>39230</c:v>
                </c:pt>
                <c:pt idx="1724">
                  <c:v>39231</c:v>
                </c:pt>
                <c:pt idx="1725">
                  <c:v>39232</c:v>
                </c:pt>
                <c:pt idx="1726">
                  <c:v>39233</c:v>
                </c:pt>
                <c:pt idx="1727">
                  <c:v>39234</c:v>
                </c:pt>
                <c:pt idx="1728">
                  <c:v>39237</c:v>
                </c:pt>
                <c:pt idx="1729">
                  <c:v>39238</c:v>
                </c:pt>
                <c:pt idx="1730">
                  <c:v>39239</c:v>
                </c:pt>
                <c:pt idx="1731">
                  <c:v>39241</c:v>
                </c:pt>
                <c:pt idx="1732">
                  <c:v>39244</c:v>
                </c:pt>
                <c:pt idx="1733">
                  <c:v>39245</c:v>
                </c:pt>
                <c:pt idx="1734">
                  <c:v>39246</c:v>
                </c:pt>
                <c:pt idx="1735">
                  <c:v>39247</c:v>
                </c:pt>
                <c:pt idx="1736">
                  <c:v>39248</c:v>
                </c:pt>
                <c:pt idx="1737">
                  <c:v>39251</c:v>
                </c:pt>
                <c:pt idx="1738">
                  <c:v>39252</c:v>
                </c:pt>
                <c:pt idx="1739">
                  <c:v>39253</c:v>
                </c:pt>
                <c:pt idx="1740">
                  <c:v>39254</c:v>
                </c:pt>
                <c:pt idx="1741">
                  <c:v>39255</c:v>
                </c:pt>
                <c:pt idx="1742">
                  <c:v>39258</c:v>
                </c:pt>
                <c:pt idx="1743">
                  <c:v>39259</c:v>
                </c:pt>
                <c:pt idx="1744">
                  <c:v>39260</c:v>
                </c:pt>
                <c:pt idx="1745">
                  <c:v>39261</c:v>
                </c:pt>
                <c:pt idx="1746">
                  <c:v>39262</c:v>
                </c:pt>
                <c:pt idx="1747">
                  <c:v>39265</c:v>
                </c:pt>
                <c:pt idx="1748">
                  <c:v>39266</c:v>
                </c:pt>
                <c:pt idx="1749">
                  <c:v>39267</c:v>
                </c:pt>
                <c:pt idx="1750">
                  <c:v>39268</c:v>
                </c:pt>
                <c:pt idx="1751">
                  <c:v>39269</c:v>
                </c:pt>
                <c:pt idx="1752">
                  <c:v>39272</c:v>
                </c:pt>
                <c:pt idx="1753">
                  <c:v>39273</c:v>
                </c:pt>
                <c:pt idx="1754">
                  <c:v>39274</c:v>
                </c:pt>
                <c:pt idx="1755">
                  <c:v>39275</c:v>
                </c:pt>
                <c:pt idx="1756">
                  <c:v>39276</c:v>
                </c:pt>
                <c:pt idx="1757">
                  <c:v>39279</c:v>
                </c:pt>
                <c:pt idx="1758">
                  <c:v>39280</c:v>
                </c:pt>
                <c:pt idx="1759">
                  <c:v>39281</c:v>
                </c:pt>
                <c:pt idx="1760">
                  <c:v>39282</c:v>
                </c:pt>
                <c:pt idx="1761">
                  <c:v>39283</c:v>
                </c:pt>
                <c:pt idx="1762">
                  <c:v>39286</c:v>
                </c:pt>
                <c:pt idx="1763">
                  <c:v>39287</c:v>
                </c:pt>
                <c:pt idx="1764">
                  <c:v>39288</c:v>
                </c:pt>
                <c:pt idx="1765">
                  <c:v>39289</c:v>
                </c:pt>
                <c:pt idx="1766">
                  <c:v>39290</c:v>
                </c:pt>
                <c:pt idx="1767">
                  <c:v>39293</c:v>
                </c:pt>
                <c:pt idx="1768">
                  <c:v>39294</c:v>
                </c:pt>
                <c:pt idx="1769">
                  <c:v>39295</c:v>
                </c:pt>
                <c:pt idx="1770">
                  <c:v>39296</c:v>
                </c:pt>
                <c:pt idx="1771">
                  <c:v>39297</c:v>
                </c:pt>
                <c:pt idx="1772">
                  <c:v>39300</c:v>
                </c:pt>
                <c:pt idx="1773">
                  <c:v>39301</c:v>
                </c:pt>
                <c:pt idx="1774">
                  <c:v>39302</c:v>
                </c:pt>
                <c:pt idx="1775">
                  <c:v>39303</c:v>
                </c:pt>
                <c:pt idx="1776">
                  <c:v>39304</c:v>
                </c:pt>
                <c:pt idx="1777">
                  <c:v>39307</c:v>
                </c:pt>
                <c:pt idx="1778">
                  <c:v>39308</c:v>
                </c:pt>
                <c:pt idx="1779">
                  <c:v>39309</c:v>
                </c:pt>
                <c:pt idx="1780">
                  <c:v>39310</c:v>
                </c:pt>
                <c:pt idx="1781">
                  <c:v>39311</c:v>
                </c:pt>
                <c:pt idx="1782">
                  <c:v>39314</c:v>
                </c:pt>
                <c:pt idx="1783">
                  <c:v>39315</c:v>
                </c:pt>
                <c:pt idx="1784">
                  <c:v>39316</c:v>
                </c:pt>
                <c:pt idx="1785">
                  <c:v>39317</c:v>
                </c:pt>
                <c:pt idx="1786">
                  <c:v>39318</c:v>
                </c:pt>
                <c:pt idx="1787">
                  <c:v>39321</c:v>
                </c:pt>
                <c:pt idx="1788">
                  <c:v>39322</c:v>
                </c:pt>
                <c:pt idx="1789">
                  <c:v>39323</c:v>
                </c:pt>
                <c:pt idx="1790">
                  <c:v>39324</c:v>
                </c:pt>
                <c:pt idx="1791">
                  <c:v>39325</c:v>
                </c:pt>
                <c:pt idx="1792">
                  <c:v>39328</c:v>
                </c:pt>
                <c:pt idx="1793">
                  <c:v>39329</c:v>
                </c:pt>
                <c:pt idx="1794">
                  <c:v>39330</c:v>
                </c:pt>
                <c:pt idx="1795">
                  <c:v>39331</c:v>
                </c:pt>
                <c:pt idx="1796">
                  <c:v>39335</c:v>
                </c:pt>
                <c:pt idx="1797">
                  <c:v>39336</c:v>
                </c:pt>
                <c:pt idx="1798">
                  <c:v>39337</c:v>
                </c:pt>
                <c:pt idx="1799">
                  <c:v>39338</c:v>
                </c:pt>
                <c:pt idx="1800">
                  <c:v>39339</c:v>
                </c:pt>
                <c:pt idx="1801">
                  <c:v>39342</c:v>
                </c:pt>
                <c:pt idx="1802">
                  <c:v>39343</c:v>
                </c:pt>
                <c:pt idx="1803">
                  <c:v>39344</c:v>
                </c:pt>
                <c:pt idx="1804">
                  <c:v>39345</c:v>
                </c:pt>
                <c:pt idx="1805">
                  <c:v>39346</c:v>
                </c:pt>
                <c:pt idx="1806">
                  <c:v>39349</c:v>
                </c:pt>
                <c:pt idx="1807">
                  <c:v>39350</c:v>
                </c:pt>
                <c:pt idx="1808">
                  <c:v>39351</c:v>
                </c:pt>
                <c:pt idx="1809">
                  <c:v>39352</c:v>
                </c:pt>
                <c:pt idx="1810">
                  <c:v>39353</c:v>
                </c:pt>
                <c:pt idx="1811">
                  <c:v>39356</c:v>
                </c:pt>
                <c:pt idx="1812">
                  <c:v>39357</c:v>
                </c:pt>
                <c:pt idx="1813">
                  <c:v>39358</c:v>
                </c:pt>
                <c:pt idx="1814">
                  <c:v>39359</c:v>
                </c:pt>
                <c:pt idx="1815">
                  <c:v>39360</c:v>
                </c:pt>
                <c:pt idx="1816">
                  <c:v>39363</c:v>
                </c:pt>
                <c:pt idx="1817">
                  <c:v>39364</c:v>
                </c:pt>
                <c:pt idx="1818">
                  <c:v>39365</c:v>
                </c:pt>
                <c:pt idx="1819">
                  <c:v>39366</c:v>
                </c:pt>
                <c:pt idx="1820">
                  <c:v>39370</c:v>
                </c:pt>
                <c:pt idx="1821">
                  <c:v>39371</c:v>
                </c:pt>
                <c:pt idx="1822">
                  <c:v>39372</c:v>
                </c:pt>
                <c:pt idx="1823">
                  <c:v>39373</c:v>
                </c:pt>
                <c:pt idx="1824">
                  <c:v>39374</c:v>
                </c:pt>
                <c:pt idx="1825">
                  <c:v>39377</c:v>
                </c:pt>
                <c:pt idx="1826">
                  <c:v>39378</c:v>
                </c:pt>
                <c:pt idx="1827">
                  <c:v>39379</c:v>
                </c:pt>
                <c:pt idx="1828">
                  <c:v>39380</c:v>
                </c:pt>
                <c:pt idx="1829">
                  <c:v>39381</c:v>
                </c:pt>
                <c:pt idx="1830">
                  <c:v>39384</c:v>
                </c:pt>
                <c:pt idx="1831">
                  <c:v>39385</c:v>
                </c:pt>
                <c:pt idx="1832">
                  <c:v>39386</c:v>
                </c:pt>
                <c:pt idx="1833">
                  <c:v>39387</c:v>
                </c:pt>
                <c:pt idx="1834">
                  <c:v>39391</c:v>
                </c:pt>
                <c:pt idx="1835">
                  <c:v>39392</c:v>
                </c:pt>
                <c:pt idx="1836">
                  <c:v>39393</c:v>
                </c:pt>
                <c:pt idx="1837">
                  <c:v>39394</c:v>
                </c:pt>
                <c:pt idx="1838">
                  <c:v>39395</c:v>
                </c:pt>
                <c:pt idx="1839">
                  <c:v>39398</c:v>
                </c:pt>
                <c:pt idx="1840">
                  <c:v>39399</c:v>
                </c:pt>
                <c:pt idx="1841">
                  <c:v>39400</c:v>
                </c:pt>
                <c:pt idx="1842">
                  <c:v>39402</c:v>
                </c:pt>
                <c:pt idx="1843">
                  <c:v>39405</c:v>
                </c:pt>
                <c:pt idx="1844">
                  <c:v>39406</c:v>
                </c:pt>
                <c:pt idx="1845">
                  <c:v>39407</c:v>
                </c:pt>
                <c:pt idx="1846">
                  <c:v>39408</c:v>
                </c:pt>
                <c:pt idx="1847">
                  <c:v>39409</c:v>
                </c:pt>
                <c:pt idx="1848">
                  <c:v>39412</c:v>
                </c:pt>
                <c:pt idx="1849">
                  <c:v>39413</c:v>
                </c:pt>
                <c:pt idx="1850">
                  <c:v>39414</c:v>
                </c:pt>
                <c:pt idx="1851">
                  <c:v>39415</c:v>
                </c:pt>
                <c:pt idx="1852">
                  <c:v>39416</c:v>
                </c:pt>
                <c:pt idx="1853">
                  <c:v>39419</c:v>
                </c:pt>
                <c:pt idx="1854">
                  <c:v>39420</c:v>
                </c:pt>
                <c:pt idx="1855">
                  <c:v>39421</c:v>
                </c:pt>
                <c:pt idx="1856">
                  <c:v>39422</c:v>
                </c:pt>
                <c:pt idx="1857">
                  <c:v>39423</c:v>
                </c:pt>
                <c:pt idx="1858">
                  <c:v>39426</c:v>
                </c:pt>
                <c:pt idx="1859">
                  <c:v>39427</c:v>
                </c:pt>
                <c:pt idx="1860">
                  <c:v>39428</c:v>
                </c:pt>
                <c:pt idx="1861">
                  <c:v>39429</c:v>
                </c:pt>
                <c:pt idx="1862">
                  <c:v>39430</c:v>
                </c:pt>
                <c:pt idx="1863">
                  <c:v>39433</c:v>
                </c:pt>
                <c:pt idx="1864">
                  <c:v>39434</c:v>
                </c:pt>
                <c:pt idx="1865">
                  <c:v>39435</c:v>
                </c:pt>
                <c:pt idx="1866">
                  <c:v>39436</c:v>
                </c:pt>
                <c:pt idx="1867">
                  <c:v>39437</c:v>
                </c:pt>
                <c:pt idx="1868">
                  <c:v>39440</c:v>
                </c:pt>
                <c:pt idx="1869">
                  <c:v>39442</c:v>
                </c:pt>
                <c:pt idx="1870">
                  <c:v>39443</c:v>
                </c:pt>
                <c:pt idx="1871">
                  <c:v>39444</c:v>
                </c:pt>
                <c:pt idx="1872">
                  <c:v>39447</c:v>
                </c:pt>
                <c:pt idx="1873">
                  <c:v>39449</c:v>
                </c:pt>
                <c:pt idx="1874">
                  <c:v>39450</c:v>
                </c:pt>
                <c:pt idx="1875">
                  <c:v>39451</c:v>
                </c:pt>
                <c:pt idx="1876">
                  <c:v>39454</c:v>
                </c:pt>
                <c:pt idx="1877">
                  <c:v>39455</c:v>
                </c:pt>
                <c:pt idx="1878">
                  <c:v>39456</c:v>
                </c:pt>
                <c:pt idx="1879">
                  <c:v>39457</c:v>
                </c:pt>
                <c:pt idx="1880">
                  <c:v>39458</c:v>
                </c:pt>
                <c:pt idx="1881">
                  <c:v>39461</c:v>
                </c:pt>
                <c:pt idx="1882">
                  <c:v>39462</c:v>
                </c:pt>
                <c:pt idx="1883">
                  <c:v>39463</c:v>
                </c:pt>
                <c:pt idx="1884">
                  <c:v>39464</c:v>
                </c:pt>
                <c:pt idx="1885">
                  <c:v>39465</c:v>
                </c:pt>
                <c:pt idx="1886">
                  <c:v>39468</c:v>
                </c:pt>
                <c:pt idx="1887">
                  <c:v>39469</c:v>
                </c:pt>
                <c:pt idx="1888">
                  <c:v>39470</c:v>
                </c:pt>
                <c:pt idx="1889">
                  <c:v>39471</c:v>
                </c:pt>
                <c:pt idx="1890">
                  <c:v>39472</c:v>
                </c:pt>
                <c:pt idx="1891">
                  <c:v>39475</c:v>
                </c:pt>
                <c:pt idx="1892">
                  <c:v>39476</c:v>
                </c:pt>
                <c:pt idx="1893">
                  <c:v>39477</c:v>
                </c:pt>
                <c:pt idx="1894">
                  <c:v>39478</c:v>
                </c:pt>
                <c:pt idx="1895">
                  <c:v>39479</c:v>
                </c:pt>
                <c:pt idx="1896">
                  <c:v>39484</c:v>
                </c:pt>
                <c:pt idx="1897">
                  <c:v>39485</c:v>
                </c:pt>
                <c:pt idx="1898">
                  <c:v>39486</c:v>
                </c:pt>
                <c:pt idx="1899">
                  <c:v>39489</c:v>
                </c:pt>
                <c:pt idx="1900">
                  <c:v>39490</c:v>
                </c:pt>
                <c:pt idx="1901">
                  <c:v>39491</c:v>
                </c:pt>
                <c:pt idx="1902">
                  <c:v>39492</c:v>
                </c:pt>
                <c:pt idx="1903">
                  <c:v>39493</c:v>
                </c:pt>
                <c:pt idx="1904">
                  <c:v>39496</c:v>
                </c:pt>
                <c:pt idx="1905">
                  <c:v>39497</c:v>
                </c:pt>
                <c:pt idx="1906">
                  <c:v>39498</c:v>
                </c:pt>
                <c:pt idx="1907">
                  <c:v>39499</c:v>
                </c:pt>
                <c:pt idx="1908">
                  <c:v>39500</c:v>
                </c:pt>
                <c:pt idx="1909">
                  <c:v>39503</c:v>
                </c:pt>
                <c:pt idx="1910">
                  <c:v>39504</c:v>
                </c:pt>
                <c:pt idx="1911">
                  <c:v>39505</c:v>
                </c:pt>
                <c:pt idx="1912">
                  <c:v>39506</c:v>
                </c:pt>
                <c:pt idx="1913">
                  <c:v>39507</c:v>
                </c:pt>
                <c:pt idx="1914">
                  <c:v>39510</c:v>
                </c:pt>
                <c:pt idx="1915">
                  <c:v>39511</c:v>
                </c:pt>
                <c:pt idx="1916">
                  <c:v>39512</c:v>
                </c:pt>
                <c:pt idx="1917">
                  <c:v>39513</c:v>
                </c:pt>
                <c:pt idx="1918">
                  <c:v>39514</c:v>
                </c:pt>
                <c:pt idx="1919">
                  <c:v>39517</c:v>
                </c:pt>
                <c:pt idx="1920">
                  <c:v>39518</c:v>
                </c:pt>
                <c:pt idx="1921">
                  <c:v>39519</c:v>
                </c:pt>
                <c:pt idx="1922">
                  <c:v>39520</c:v>
                </c:pt>
                <c:pt idx="1923">
                  <c:v>39521</c:v>
                </c:pt>
                <c:pt idx="1924">
                  <c:v>39524</c:v>
                </c:pt>
                <c:pt idx="1925">
                  <c:v>39525</c:v>
                </c:pt>
                <c:pt idx="1926">
                  <c:v>39526</c:v>
                </c:pt>
                <c:pt idx="1927">
                  <c:v>39527</c:v>
                </c:pt>
                <c:pt idx="1928">
                  <c:v>39531</c:v>
                </c:pt>
                <c:pt idx="1929">
                  <c:v>39532</c:v>
                </c:pt>
                <c:pt idx="1930">
                  <c:v>39533</c:v>
                </c:pt>
                <c:pt idx="1931">
                  <c:v>39534</c:v>
                </c:pt>
                <c:pt idx="1932">
                  <c:v>39535</c:v>
                </c:pt>
                <c:pt idx="1933">
                  <c:v>39538</c:v>
                </c:pt>
                <c:pt idx="1934">
                  <c:v>39539</c:v>
                </c:pt>
                <c:pt idx="1935">
                  <c:v>39540</c:v>
                </c:pt>
                <c:pt idx="1936">
                  <c:v>39541</c:v>
                </c:pt>
                <c:pt idx="1937">
                  <c:v>39542</c:v>
                </c:pt>
                <c:pt idx="1938">
                  <c:v>39545</c:v>
                </c:pt>
                <c:pt idx="1939">
                  <c:v>39546</c:v>
                </c:pt>
                <c:pt idx="1940">
                  <c:v>39547</c:v>
                </c:pt>
                <c:pt idx="1941">
                  <c:v>39548</c:v>
                </c:pt>
                <c:pt idx="1942">
                  <c:v>39549</c:v>
                </c:pt>
                <c:pt idx="1943">
                  <c:v>39552</c:v>
                </c:pt>
                <c:pt idx="1944">
                  <c:v>39553</c:v>
                </c:pt>
                <c:pt idx="1945">
                  <c:v>39554</c:v>
                </c:pt>
                <c:pt idx="1946">
                  <c:v>39555</c:v>
                </c:pt>
                <c:pt idx="1947">
                  <c:v>39556</c:v>
                </c:pt>
                <c:pt idx="1948">
                  <c:v>39560</c:v>
                </c:pt>
                <c:pt idx="1949">
                  <c:v>39561</c:v>
                </c:pt>
                <c:pt idx="1950">
                  <c:v>39562</c:v>
                </c:pt>
                <c:pt idx="1951">
                  <c:v>39563</c:v>
                </c:pt>
                <c:pt idx="1952">
                  <c:v>39566</c:v>
                </c:pt>
                <c:pt idx="1953">
                  <c:v>39567</c:v>
                </c:pt>
                <c:pt idx="1954">
                  <c:v>39568</c:v>
                </c:pt>
                <c:pt idx="1955">
                  <c:v>39570</c:v>
                </c:pt>
                <c:pt idx="1956">
                  <c:v>39573</c:v>
                </c:pt>
                <c:pt idx="1957">
                  <c:v>39574</c:v>
                </c:pt>
                <c:pt idx="1958">
                  <c:v>39575</c:v>
                </c:pt>
                <c:pt idx="1959">
                  <c:v>39576</c:v>
                </c:pt>
                <c:pt idx="1960">
                  <c:v>39577</c:v>
                </c:pt>
                <c:pt idx="1961">
                  <c:v>39580</c:v>
                </c:pt>
                <c:pt idx="1962">
                  <c:v>39581</c:v>
                </c:pt>
                <c:pt idx="1963">
                  <c:v>39582</c:v>
                </c:pt>
                <c:pt idx="1964">
                  <c:v>39583</c:v>
                </c:pt>
                <c:pt idx="1965">
                  <c:v>39584</c:v>
                </c:pt>
                <c:pt idx="1966">
                  <c:v>39587</c:v>
                </c:pt>
                <c:pt idx="1967">
                  <c:v>39588</c:v>
                </c:pt>
                <c:pt idx="1968">
                  <c:v>39589</c:v>
                </c:pt>
                <c:pt idx="1969">
                  <c:v>39591</c:v>
                </c:pt>
                <c:pt idx="1970">
                  <c:v>39594</c:v>
                </c:pt>
                <c:pt idx="1971">
                  <c:v>39595</c:v>
                </c:pt>
                <c:pt idx="1972">
                  <c:v>39596</c:v>
                </c:pt>
                <c:pt idx="1973">
                  <c:v>39597</c:v>
                </c:pt>
                <c:pt idx="1974">
                  <c:v>39598</c:v>
                </c:pt>
                <c:pt idx="1975">
                  <c:v>39601</c:v>
                </c:pt>
                <c:pt idx="1976">
                  <c:v>39602</c:v>
                </c:pt>
                <c:pt idx="1977">
                  <c:v>39603</c:v>
                </c:pt>
                <c:pt idx="1978">
                  <c:v>39604</c:v>
                </c:pt>
                <c:pt idx="1979">
                  <c:v>39605</c:v>
                </c:pt>
                <c:pt idx="1980">
                  <c:v>39608</c:v>
                </c:pt>
                <c:pt idx="1981">
                  <c:v>39609</c:v>
                </c:pt>
                <c:pt idx="1982">
                  <c:v>39610</c:v>
                </c:pt>
                <c:pt idx="1983">
                  <c:v>39611</c:v>
                </c:pt>
                <c:pt idx="1984">
                  <c:v>39612</c:v>
                </c:pt>
                <c:pt idx="1985">
                  <c:v>39615</c:v>
                </c:pt>
                <c:pt idx="1986">
                  <c:v>39616</c:v>
                </c:pt>
                <c:pt idx="1987">
                  <c:v>39617</c:v>
                </c:pt>
                <c:pt idx="1988">
                  <c:v>39618</c:v>
                </c:pt>
                <c:pt idx="1989">
                  <c:v>39619</c:v>
                </c:pt>
                <c:pt idx="1990">
                  <c:v>39622</c:v>
                </c:pt>
                <c:pt idx="1991">
                  <c:v>39623</c:v>
                </c:pt>
                <c:pt idx="1992">
                  <c:v>39624</c:v>
                </c:pt>
                <c:pt idx="1993">
                  <c:v>39625</c:v>
                </c:pt>
                <c:pt idx="1994">
                  <c:v>39626</c:v>
                </c:pt>
                <c:pt idx="1995">
                  <c:v>39629</c:v>
                </c:pt>
                <c:pt idx="1996">
                  <c:v>39630</c:v>
                </c:pt>
                <c:pt idx="1997">
                  <c:v>39631</c:v>
                </c:pt>
                <c:pt idx="1998">
                  <c:v>39632</c:v>
                </c:pt>
                <c:pt idx="1999">
                  <c:v>39633</c:v>
                </c:pt>
                <c:pt idx="2000">
                  <c:v>39636</c:v>
                </c:pt>
                <c:pt idx="2001">
                  <c:v>39637</c:v>
                </c:pt>
                <c:pt idx="2002">
                  <c:v>39638</c:v>
                </c:pt>
                <c:pt idx="2003">
                  <c:v>39639</c:v>
                </c:pt>
                <c:pt idx="2004">
                  <c:v>39640</c:v>
                </c:pt>
                <c:pt idx="2005">
                  <c:v>39643</c:v>
                </c:pt>
                <c:pt idx="2006">
                  <c:v>39644</c:v>
                </c:pt>
                <c:pt idx="2007">
                  <c:v>39645</c:v>
                </c:pt>
                <c:pt idx="2008">
                  <c:v>39646</c:v>
                </c:pt>
                <c:pt idx="2009">
                  <c:v>39647</c:v>
                </c:pt>
                <c:pt idx="2010">
                  <c:v>39650</c:v>
                </c:pt>
                <c:pt idx="2011">
                  <c:v>39651</c:v>
                </c:pt>
                <c:pt idx="2012">
                  <c:v>39652</c:v>
                </c:pt>
                <c:pt idx="2013">
                  <c:v>39653</c:v>
                </c:pt>
                <c:pt idx="2014">
                  <c:v>39654</c:v>
                </c:pt>
                <c:pt idx="2015">
                  <c:v>39657</c:v>
                </c:pt>
                <c:pt idx="2016">
                  <c:v>39658</c:v>
                </c:pt>
                <c:pt idx="2017">
                  <c:v>39659</c:v>
                </c:pt>
                <c:pt idx="2018">
                  <c:v>39660</c:v>
                </c:pt>
                <c:pt idx="2019">
                  <c:v>39661</c:v>
                </c:pt>
                <c:pt idx="2020">
                  <c:v>39664</c:v>
                </c:pt>
                <c:pt idx="2021">
                  <c:v>39665</c:v>
                </c:pt>
                <c:pt idx="2022">
                  <c:v>39666</c:v>
                </c:pt>
                <c:pt idx="2023">
                  <c:v>39667</c:v>
                </c:pt>
                <c:pt idx="2024">
                  <c:v>39668</c:v>
                </c:pt>
                <c:pt idx="2025">
                  <c:v>39671</c:v>
                </c:pt>
                <c:pt idx="2026">
                  <c:v>39672</c:v>
                </c:pt>
                <c:pt idx="2027">
                  <c:v>39673</c:v>
                </c:pt>
                <c:pt idx="2028">
                  <c:v>39674</c:v>
                </c:pt>
                <c:pt idx="2029">
                  <c:v>39675</c:v>
                </c:pt>
                <c:pt idx="2030">
                  <c:v>39678</c:v>
                </c:pt>
                <c:pt idx="2031">
                  <c:v>39679</c:v>
                </c:pt>
                <c:pt idx="2032">
                  <c:v>39680</c:v>
                </c:pt>
                <c:pt idx="2033">
                  <c:v>39681</c:v>
                </c:pt>
                <c:pt idx="2034">
                  <c:v>39682</c:v>
                </c:pt>
                <c:pt idx="2035">
                  <c:v>39685</c:v>
                </c:pt>
                <c:pt idx="2036">
                  <c:v>39686</c:v>
                </c:pt>
                <c:pt idx="2037">
                  <c:v>39687</c:v>
                </c:pt>
                <c:pt idx="2038">
                  <c:v>39688</c:v>
                </c:pt>
                <c:pt idx="2039">
                  <c:v>39689</c:v>
                </c:pt>
                <c:pt idx="2040">
                  <c:v>39692</c:v>
                </c:pt>
                <c:pt idx="2041">
                  <c:v>39693</c:v>
                </c:pt>
                <c:pt idx="2042">
                  <c:v>39694</c:v>
                </c:pt>
                <c:pt idx="2043">
                  <c:v>39695</c:v>
                </c:pt>
                <c:pt idx="2044">
                  <c:v>39696</c:v>
                </c:pt>
                <c:pt idx="2045">
                  <c:v>39699</c:v>
                </c:pt>
                <c:pt idx="2046">
                  <c:v>39700</c:v>
                </c:pt>
                <c:pt idx="2047">
                  <c:v>39701</c:v>
                </c:pt>
                <c:pt idx="2048">
                  <c:v>39702</c:v>
                </c:pt>
                <c:pt idx="2049">
                  <c:v>39703</c:v>
                </c:pt>
                <c:pt idx="2050">
                  <c:v>39706</c:v>
                </c:pt>
                <c:pt idx="2051">
                  <c:v>39707</c:v>
                </c:pt>
                <c:pt idx="2052">
                  <c:v>39708</c:v>
                </c:pt>
                <c:pt idx="2053">
                  <c:v>39709</c:v>
                </c:pt>
                <c:pt idx="2054">
                  <c:v>39710</c:v>
                </c:pt>
                <c:pt idx="2055">
                  <c:v>39713</c:v>
                </c:pt>
                <c:pt idx="2056">
                  <c:v>39714</c:v>
                </c:pt>
                <c:pt idx="2057">
                  <c:v>39715</c:v>
                </c:pt>
                <c:pt idx="2058">
                  <c:v>39716</c:v>
                </c:pt>
                <c:pt idx="2059">
                  <c:v>39717</c:v>
                </c:pt>
                <c:pt idx="2060">
                  <c:v>39720</c:v>
                </c:pt>
                <c:pt idx="2061">
                  <c:v>39721</c:v>
                </c:pt>
                <c:pt idx="2062">
                  <c:v>39722</c:v>
                </c:pt>
                <c:pt idx="2063">
                  <c:v>39723</c:v>
                </c:pt>
                <c:pt idx="2064">
                  <c:v>39724</c:v>
                </c:pt>
                <c:pt idx="2065">
                  <c:v>39727</c:v>
                </c:pt>
                <c:pt idx="2066">
                  <c:v>39728</c:v>
                </c:pt>
                <c:pt idx="2067">
                  <c:v>39729</c:v>
                </c:pt>
                <c:pt idx="2068">
                  <c:v>39730</c:v>
                </c:pt>
                <c:pt idx="2069">
                  <c:v>39731</c:v>
                </c:pt>
                <c:pt idx="2070">
                  <c:v>39734</c:v>
                </c:pt>
                <c:pt idx="2071">
                  <c:v>39735</c:v>
                </c:pt>
                <c:pt idx="2072">
                  <c:v>39736</c:v>
                </c:pt>
                <c:pt idx="2073">
                  <c:v>39737</c:v>
                </c:pt>
                <c:pt idx="2074">
                  <c:v>39738</c:v>
                </c:pt>
                <c:pt idx="2075">
                  <c:v>39741</c:v>
                </c:pt>
                <c:pt idx="2076">
                  <c:v>39742</c:v>
                </c:pt>
                <c:pt idx="2077">
                  <c:v>39743</c:v>
                </c:pt>
                <c:pt idx="2078">
                  <c:v>39744</c:v>
                </c:pt>
                <c:pt idx="2079">
                  <c:v>39745</c:v>
                </c:pt>
                <c:pt idx="2080">
                  <c:v>39748</c:v>
                </c:pt>
                <c:pt idx="2081">
                  <c:v>39749</c:v>
                </c:pt>
                <c:pt idx="2082">
                  <c:v>39750</c:v>
                </c:pt>
                <c:pt idx="2083">
                  <c:v>39751</c:v>
                </c:pt>
                <c:pt idx="2084">
                  <c:v>39752</c:v>
                </c:pt>
                <c:pt idx="2085">
                  <c:v>39755</c:v>
                </c:pt>
                <c:pt idx="2086">
                  <c:v>39756</c:v>
                </c:pt>
                <c:pt idx="2087">
                  <c:v>39757</c:v>
                </c:pt>
                <c:pt idx="2088">
                  <c:v>39758</c:v>
                </c:pt>
                <c:pt idx="2089">
                  <c:v>39759</c:v>
                </c:pt>
                <c:pt idx="2090">
                  <c:v>39762</c:v>
                </c:pt>
                <c:pt idx="2091">
                  <c:v>39763</c:v>
                </c:pt>
                <c:pt idx="2092">
                  <c:v>39764</c:v>
                </c:pt>
                <c:pt idx="2093">
                  <c:v>39765</c:v>
                </c:pt>
                <c:pt idx="2094">
                  <c:v>39766</c:v>
                </c:pt>
                <c:pt idx="2095">
                  <c:v>39769</c:v>
                </c:pt>
                <c:pt idx="2096">
                  <c:v>39770</c:v>
                </c:pt>
                <c:pt idx="2097">
                  <c:v>39771</c:v>
                </c:pt>
                <c:pt idx="2098">
                  <c:v>39772</c:v>
                </c:pt>
                <c:pt idx="2099">
                  <c:v>39773</c:v>
                </c:pt>
                <c:pt idx="2100">
                  <c:v>39776</c:v>
                </c:pt>
                <c:pt idx="2101">
                  <c:v>39777</c:v>
                </c:pt>
                <c:pt idx="2102">
                  <c:v>39778</c:v>
                </c:pt>
                <c:pt idx="2103">
                  <c:v>39779</c:v>
                </c:pt>
                <c:pt idx="2104">
                  <c:v>39780</c:v>
                </c:pt>
                <c:pt idx="2105">
                  <c:v>39783</c:v>
                </c:pt>
                <c:pt idx="2106">
                  <c:v>39784</c:v>
                </c:pt>
                <c:pt idx="2107">
                  <c:v>39785</c:v>
                </c:pt>
                <c:pt idx="2108">
                  <c:v>39786</c:v>
                </c:pt>
                <c:pt idx="2109">
                  <c:v>39787</c:v>
                </c:pt>
                <c:pt idx="2110">
                  <c:v>39790</c:v>
                </c:pt>
                <c:pt idx="2111">
                  <c:v>39791</c:v>
                </c:pt>
                <c:pt idx="2112">
                  <c:v>39792</c:v>
                </c:pt>
                <c:pt idx="2113">
                  <c:v>39793</c:v>
                </c:pt>
                <c:pt idx="2114">
                  <c:v>39794</c:v>
                </c:pt>
                <c:pt idx="2115">
                  <c:v>39797</c:v>
                </c:pt>
                <c:pt idx="2116">
                  <c:v>39798</c:v>
                </c:pt>
                <c:pt idx="2117">
                  <c:v>39799</c:v>
                </c:pt>
                <c:pt idx="2118">
                  <c:v>39800</c:v>
                </c:pt>
                <c:pt idx="2119">
                  <c:v>39801</c:v>
                </c:pt>
                <c:pt idx="2120">
                  <c:v>39804</c:v>
                </c:pt>
                <c:pt idx="2121">
                  <c:v>39805</c:v>
                </c:pt>
                <c:pt idx="2122">
                  <c:v>39806</c:v>
                </c:pt>
                <c:pt idx="2123">
                  <c:v>39808</c:v>
                </c:pt>
                <c:pt idx="2124">
                  <c:v>39811</c:v>
                </c:pt>
                <c:pt idx="2125">
                  <c:v>39812</c:v>
                </c:pt>
                <c:pt idx="2126">
                  <c:v>39813</c:v>
                </c:pt>
                <c:pt idx="2127">
                  <c:v>39815</c:v>
                </c:pt>
                <c:pt idx="2128">
                  <c:v>39818</c:v>
                </c:pt>
                <c:pt idx="2129">
                  <c:v>39819</c:v>
                </c:pt>
                <c:pt idx="2130">
                  <c:v>39820</c:v>
                </c:pt>
                <c:pt idx="2131">
                  <c:v>39821</c:v>
                </c:pt>
                <c:pt idx="2132">
                  <c:v>39822</c:v>
                </c:pt>
                <c:pt idx="2133">
                  <c:v>39825</c:v>
                </c:pt>
                <c:pt idx="2134">
                  <c:v>39826</c:v>
                </c:pt>
                <c:pt idx="2135">
                  <c:v>39827</c:v>
                </c:pt>
                <c:pt idx="2136">
                  <c:v>39828</c:v>
                </c:pt>
                <c:pt idx="2137">
                  <c:v>39829</c:v>
                </c:pt>
                <c:pt idx="2138">
                  <c:v>39832</c:v>
                </c:pt>
                <c:pt idx="2139">
                  <c:v>39833</c:v>
                </c:pt>
                <c:pt idx="2140">
                  <c:v>39834</c:v>
                </c:pt>
                <c:pt idx="2141">
                  <c:v>39835</c:v>
                </c:pt>
                <c:pt idx="2142">
                  <c:v>39836</c:v>
                </c:pt>
                <c:pt idx="2143">
                  <c:v>39839</c:v>
                </c:pt>
                <c:pt idx="2144">
                  <c:v>39840</c:v>
                </c:pt>
                <c:pt idx="2145">
                  <c:v>39841</c:v>
                </c:pt>
                <c:pt idx="2146">
                  <c:v>39842</c:v>
                </c:pt>
                <c:pt idx="2147">
                  <c:v>39843</c:v>
                </c:pt>
                <c:pt idx="2148">
                  <c:v>39846</c:v>
                </c:pt>
                <c:pt idx="2149">
                  <c:v>39847</c:v>
                </c:pt>
                <c:pt idx="2150">
                  <c:v>39848</c:v>
                </c:pt>
                <c:pt idx="2151">
                  <c:v>39849</c:v>
                </c:pt>
                <c:pt idx="2152">
                  <c:v>39850</c:v>
                </c:pt>
                <c:pt idx="2153">
                  <c:v>39853</c:v>
                </c:pt>
                <c:pt idx="2154">
                  <c:v>39854</c:v>
                </c:pt>
                <c:pt idx="2155">
                  <c:v>39855</c:v>
                </c:pt>
                <c:pt idx="2156">
                  <c:v>39856</c:v>
                </c:pt>
                <c:pt idx="2157">
                  <c:v>39857</c:v>
                </c:pt>
                <c:pt idx="2158">
                  <c:v>39860</c:v>
                </c:pt>
                <c:pt idx="2159">
                  <c:v>39861</c:v>
                </c:pt>
                <c:pt idx="2160">
                  <c:v>39862</c:v>
                </c:pt>
                <c:pt idx="2161">
                  <c:v>39863</c:v>
                </c:pt>
                <c:pt idx="2162">
                  <c:v>39864</c:v>
                </c:pt>
                <c:pt idx="2163">
                  <c:v>39869</c:v>
                </c:pt>
                <c:pt idx="2164">
                  <c:v>39870</c:v>
                </c:pt>
                <c:pt idx="2165">
                  <c:v>39871</c:v>
                </c:pt>
                <c:pt idx="2166">
                  <c:v>39874</c:v>
                </c:pt>
                <c:pt idx="2167">
                  <c:v>39875</c:v>
                </c:pt>
                <c:pt idx="2168">
                  <c:v>39876</c:v>
                </c:pt>
                <c:pt idx="2169">
                  <c:v>39877</c:v>
                </c:pt>
                <c:pt idx="2170">
                  <c:v>39878</c:v>
                </c:pt>
                <c:pt idx="2171">
                  <c:v>39881</c:v>
                </c:pt>
                <c:pt idx="2172">
                  <c:v>39882</c:v>
                </c:pt>
                <c:pt idx="2173">
                  <c:v>39883</c:v>
                </c:pt>
                <c:pt idx="2174">
                  <c:v>39884</c:v>
                </c:pt>
                <c:pt idx="2175">
                  <c:v>39885</c:v>
                </c:pt>
                <c:pt idx="2176">
                  <c:v>39888</c:v>
                </c:pt>
                <c:pt idx="2177">
                  <c:v>39889</c:v>
                </c:pt>
                <c:pt idx="2178">
                  <c:v>39890</c:v>
                </c:pt>
                <c:pt idx="2179">
                  <c:v>39891</c:v>
                </c:pt>
                <c:pt idx="2180">
                  <c:v>39892</c:v>
                </c:pt>
                <c:pt idx="2181">
                  <c:v>39895</c:v>
                </c:pt>
                <c:pt idx="2182">
                  <c:v>39896</c:v>
                </c:pt>
                <c:pt idx="2183">
                  <c:v>39897</c:v>
                </c:pt>
                <c:pt idx="2184">
                  <c:v>39898</c:v>
                </c:pt>
                <c:pt idx="2185">
                  <c:v>39899</c:v>
                </c:pt>
                <c:pt idx="2186">
                  <c:v>39902</c:v>
                </c:pt>
                <c:pt idx="2187">
                  <c:v>39903</c:v>
                </c:pt>
                <c:pt idx="2188">
                  <c:v>39904</c:v>
                </c:pt>
                <c:pt idx="2189">
                  <c:v>39905</c:v>
                </c:pt>
                <c:pt idx="2190">
                  <c:v>39906</c:v>
                </c:pt>
                <c:pt idx="2191">
                  <c:v>39909</c:v>
                </c:pt>
                <c:pt idx="2192">
                  <c:v>39910</c:v>
                </c:pt>
                <c:pt idx="2193">
                  <c:v>39911</c:v>
                </c:pt>
                <c:pt idx="2194">
                  <c:v>39912</c:v>
                </c:pt>
                <c:pt idx="2195">
                  <c:v>39916</c:v>
                </c:pt>
                <c:pt idx="2196">
                  <c:v>39917</c:v>
                </c:pt>
                <c:pt idx="2197">
                  <c:v>39918</c:v>
                </c:pt>
                <c:pt idx="2198">
                  <c:v>39919</c:v>
                </c:pt>
                <c:pt idx="2199">
                  <c:v>39920</c:v>
                </c:pt>
                <c:pt idx="2200">
                  <c:v>39923</c:v>
                </c:pt>
                <c:pt idx="2201">
                  <c:v>39925</c:v>
                </c:pt>
                <c:pt idx="2202">
                  <c:v>39926</c:v>
                </c:pt>
                <c:pt idx="2203">
                  <c:v>39927</c:v>
                </c:pt>
                <c:pt idx="2204">
                  <c:v>39930</c:v>
                </c:pt>
                <c:pt idx="2205">
                  <c:v>39931</c:v>
                </c:pt>
                <c:pt idx="2206">
                  <c:v>39932</c:v>
                </c:pt>
                <c:pt idx="2207">
                  <c:v>39933</c:v>
                </c:pt>
                <c:pt idx="2208">
                  <c:v>39937</c:v>
                </c:pt>
                <c:pt idx="2209">
                  <c:v>39938</c:v>
                </c:pt>
                <c:pt idx="2210">
                  <c:v>39939</c:v>
                </c:pt>
                <c:pt idx="2211">
                  <c:v>39940</c:v>
                </c:pt>
                <c:pt idx="2212">
                  <c:v>39941</c:v>
                </c:pt>
                <c:pt idx="2213">
                  <c:v>39944</c:v>
                </c:pt>
                <c:pt idx="2214">
                  <c:v>39945</c:v>
                </c:pt>
                <c:pt idx="2215">
                  <c:v>39946</c:v>
                </c:pt>
                <c:pt idx="2216">
                  <c:v>39947</c:v>
                </c:pt>
                <c:pt idx="2217">
                  <c:v>39948</c:v>
                </c:pt>
                <c:pt idx="2218">
                  <c:v>39951</c:v>
                </c:pt>
                <c:pt idx="2219">
                  <c:v>39952</c:v>
                </c:pt>
                <c:pt idx="2220">
                  <c:v>39953</c:v>
                </c:pt>
                <c:pt idx="2221">
                  <c:v>39954</c:v>
                </c:pt>
                <c:pt idx="2222">
                  <c:v>39955</c:v>
                </c:pt>
                <c:pt idx="2223">
                  <c:v>39958</c:v>
                </c:pt>
                <c:pt idx="2224">
                  <c:v>39959</c:v>
                </c:pt>
                <c:pt idx="2225">
                  <c:v>39960</c:v>
                </c:pt>
                <c:pt idx="2226">
                  <c:v>39961</c:v>
                </c:pt>
                <c:pt idx="2227">
                  <c:v>39962</c:v>
                </c:pt>
                <c:pt idx="2228">
                  <c:v>39965</c:v>
                </c:pt>
                <c:pt idx="2229">
                  <c:v>39966</c:v>
                </c:pt>
                <c:pt idx="2230">
                  <c:v>39967</c:v>
                </c:pt>
                <c:pt idx="2231">
                  <c:v>39968</c:v>
                </c:pt>
                <c:pt idx="2232">
                  <c:v>39969</c:v>
                </c:pt>
                <c:pt idx="2233">
                  <c:v>39972</c:v>
                </c:pt>
                <c:pt idx="2234">
                  <c:v>39973</c:v>
                </c:pt>
                <c:pt idx="2235">
                  <c:v>39974</c:v>
                </c:pt>
                <c:pt idx="2236">
                  <c:v>39976</c:v>
                </c:pt>
                <c:pt idx="2237">
                  <c:v>39979</c:v>
                </c:pt>
                <c:pt idx="2238">
                  <c:v>39980</c:v>
                </c:pt>
                <c:pt idx="2239">
                  <c:v>39981</c:v>
                </c:pt>
                <c:pt idx="2240">
                  <c:v>39982</c:v>
                </c:pt>
                <c:pt idx="2241">
                  <c:v>39983</c:v>
                </c:pt>
                <c:pt idx="2242">
                  <c:v>39986</c:v>
                </c:pt>
                <c:pt idx="2243">
                  <c:v>39987</c:v>
                </c:pt>
                <c:pt idx="2244">
                  <c:v>39988</c:v>
                </c:pt>
                <c:pt idx="2245">
                  <c:v>39989</c:v>
                </c:pt>
                <c:pt idx="2246">
                  <c:v>39990</c:v>
                </c:pt>
                <c:pt idx="2247">
                  <c:v>39993</c:v>
                </c:pt>
                <c:pt idx="2248">
                  <c:v>39994</c:v>
                </c:pt>
                <c:pt idx="2249">
                  <c:v>39995</c:v>
                </c:pt>
                <c:pt idx="2250">
                  <c:v>39996</c:v>
                </c:pt>
                <c:pt idx="2251">
                  <c:v>39997</c:v>
                </c:pt>
                <c:pt idx="2252">
                  <c:v>40000</c:v>
                </c:pt>
                <c:pt idx="2253">
                  <c:v>40001</c:v>
                </c:pt>
                <c:pt idx="2254">
                  <c:v>40002</c:v>
                </c:pt>
                <c:pt idx="2255">
                  <c:v>40003</c:v>
                </c:pt>
                <c:pt idx="2256">
                  <c:v>40004</c:v>
                </c:pt>
                <c:pt idx="2257">
                  <c:v>40007</c:v>
                </c:pt>
                <c:pt idx="2258">
                  <c:v>40008</c:v>
                </c:pt>
                <c:pt idx="2259">
                  <c:v>40009</c:v>
                </c:pt>
                <c:pt idx="2260">
                  <c:v>40010</c:v>
                </c:pt>
                <c:pt idx="2261">
                  <c:v>40011</c:v>
                </c:pt>
                <c:pt idx="2262">
                  <c:v>40014</c:v>
                </c:pt>
                <c:pt idx="2263">
                  <c:v>40015</c:v>
                </c:pt>
                <c:pt idx="2264">
                  <c:v>40016</c:v>
                </c:pt>
                <c:pt idx="2265">
                  <c:v>40017</c:v>
                </c:pt>
                <c:pt idx="2266">
                  <c:v>40018</c:v>
                </c:pt>
                <c:pt idx="2267">
                  <c:v>40021</c:v>
                </c:pt>
                <c:pt idx="2268">
                  <c:v>40022</c:v>
                </c:pt>
                <c:pt idx="2269">
                  <c:v>40023</c:v>
                </c:pt>
                <c:pt idx="2270">
                  <c:v>40024</c:v>
                </c:pt>
                <c:pt idx="2271">
                  <c:v>40025</c:v>
                </c:pt>
                <c:pt idx="2272">
                  <c:v>40028</c:v>
                </c:pt>
                <c:pt idx="2273">
                  <c:v>40029</c:v>
                </c:pt>
                <c:pt idx="2274">
                  <c:v>40030</c:v>
                </c:pt>
                <c:pt idx="2275">
                  <c:v>40031</c:v>
                </c:pt>
                <c:pt idx="2276">
                  <c:v>40032</c:v>
                </c:pt>
                <c:pt idx="2277">
                  <c:v>40035</c:v>
                </c:pt>
                <c:pt idx="2278">
                  <c:v>40036</c:v>
                </c:pt>
                <c:pt idx="2279">
                  <c:v>40037</c:v>
                </c:pt>
                <c:pt idx="2280">
                  <c:v>40038</c:v>
                </c:pt>
                <c:pt idx="2281">
                  <c:v>40039</c:v>
                </c:pt>
                <c:pt idx="2282">
                  <c:v>40042</c:v>
                </c:pt>
                <c:pt idx="2283">
                  <c:v>40043</c:v>
                </c:pt>
                <c:pt idx="2284">
                  <c:v>40044</c:v>
                </c:pt>
                <c:pt idx="2285">
                  <c:v>40045</c:v>
                </c:pt>
                <c:pt idx="2286">
                  <c:v>40046</c:v>
                </c:pt>
                <c:pt idx="2287">
                  <c:v>40049</c:v>
                </c:pt>
                <c:pt idx="2288">
                  <c:v>40050</c:v>
                </c:pt>
                <c:pt idx="2289">
                  <c:v>40051</c:v>
                </c:pt>
                <c:pt idx="2290">
                  <c:v>40052</c:v>
                </c:pt>
                <c:pt idx="2291">
                  <c:v>40053</c:v>
                </c:pt>
                <c:pt idx="2292">
                  <c:v>40056</c:v>
                </c:pt>
                <c:pt idx="2293">
                  <c:v>40057</c:v>
                </c:pt>
                <c:pt idx="2294">
                  <c:v>40058</c:v>
                </c:pt>
                <c:pt idx="2295">
                  <c:v>40059</c:v>
                </c:pt>
                <c:pt idx="2296">
                  <c:v>40060</c:v>
                </c:pt>
                <c:pt idx="2297">
                  <c:v>40064</c:v>
                </c:pt>
                <c:pt idx="2298">
                  <c:v>40065</c:v>
                </c:pt>
                <c:pt idx="2299">
                  <c:v>40066</c:v>
                </c:pt>
                <c:pt idx="2300">
                  <c:v>40067</c:v>
                </c:pt>
                <c:pt idx="2301">
                  <c:v>40070</c:v>
                </c:pt>
                <c:pt idx="2302">
                  <c:v>40071</c:v>
                </c:pt>
                <c:pt idx="2303">
                  <c:v>40072</c:v>
                </c:pt>
                <c:pt idx="2304">
                  <c:v>40073</c:v>
                </c:pt>
                <c:pt idx="2305">
                  <c:v>40074</c:v>
                </c:pt>
                <c:pt idx="2306">
                  <c:v>40077</c:v>
                </c:pt>
                <c:pt idx="2307">
                  <c:v>40078</c:v>
                </c:pt>
                <c:pt idx="2308">
                  <c:v>40079</c:v>
                </c:pt>
                <c:pt idx="2309">
                  <c:v>40080</c:v>
                </c:pt>
                <c:pt idx="2310">
                  <c:v>40081</c:v>
                </c:pt>
                <c:pt idx="2311">
                  <c:v>40084</c:v>
                </c:pt>
                <c:pt idx="2312">
                  <c:v>40085</c:v>
                </c:pt>
                <c:pt idx="2313">
                  <c:v>40086</c:v>
                </c:pt>
                <c:pt idx="2314">
                  <c:v>40087</c:v>
                </c:pt>
                <c:pt idx="2315">
                  <c:v>40088</c:v>
                </c:pt>
                <c:pt idx="2316">
                  <c:v>40091</c:v>
                </c:pt>
                <c:pt idx="2317">
                  <c:v>40092</c:v>
                </c:pt>
                <c:pt idx="2318">
                  <c:v>40093</c:v>
                </c:pt>
                <c:pt idx="2319">
                  <c:v>40094</c:v>
                </c:pt>
                <c:pt idx="2320">
                  <c:v>40095</c:v>
                </c:pt>
                <c:pt idx="2321">
                  <c:v>40099</c:v>
                </c:pt>
                <c:pt idx="2322">
                  <c:v>40100</c:v>
                </c:pt>
                <c:pt idx="2323">
                  <c:v>40101</c:v>
                </c:pt>
                <c:pt idx="2324">
                  <c:v>40102</c:v>
                </c:pt>
                <c:pt idx="2325">
                  <c:v>40105</c:v>
                </c:pt>
                <c:pt idx="2326">
                  <c:v>40106</c:v>
                </c:pt>
                <c:pt idx="2327">
                  <c:v>40107</c:v>
                </c:pt>
                <c:pt idx="2328">
                  <c:v>40108</c:v>
                </c:pt>
                <c:pt idx="2329">
                  <c:v>40109</c:v>
                </c:pt>
                <c:pt idx="2330">
                  <c:v>40112</c:v>
                </c:pt>
                <c:pt idx="2331">
                  <c:v>40113</c:v>
                </c:pt>
                <c:pt idx="2332">
                  <c:v>40114</c:v>
                </c:pt>
                <c:pt idx="2333">
                  <c:v>40115</c:v>
                </c:pt>
                <c:pt idx="2334">
                  <c:v>40116</c:v>
                </c:pt>
                <c:pt idx="2335">
                  <c:v>40120</c:v>
                </c:pt>
                <c:pt idx="2336">
                  <c:v>40121</c:v>
                </c:pt>
                <c:pt idx="2337">
                  <c:v>40122</c:v>
                </c:pt>
                <c:pt idx="2338">
                  <c:v>40123</c:v>
                </c:pt>
                <c:pt idx="2339">
                  <c:v>40126</c:v>
                </c:pt>
                <c:pt idx="2340">
                  <c:v>40127</c:v>
                </c:pt>
                <c:pt idx="2341">
                  <c:v>40128</c:v>
                </c:pt>
                <c:pt idx="2342">
                  <c:v>40129</c:v>
                </c:pt>
                <c:pt idx="2343">
                  <c:v>40130</c:v>
                </c:pt>
                <c:pt idx="2344">
                  <c:v>40133</c:v>
                </c:pt>
                <c:pt idx="2345">
                  <c:v>40134</c:v>
                </c:pt>
                <c:pt idx="2346">
                  <c:v>40135</c:v>
                </c:pt>
                <c:pt idx="2347">
                  <c:v>40136</c:v>
                </c:pt>
                <c:pt idx="2348">
                  <c:v>40137</c:v>
                </c:pt>
                <c:pt idx="2349">
                  <c:v>40140</c:v>
                </c:pt>
                <c:pt idx="2350">
                  <c:v>40141</c:v>
                </c:pt>
                <c:pt idx="2351">
                  <c:v>40142</c:v>
                </c:pt>
                <c:pt idx="2352">
                  <c:v>40143</c:v>
                </c:pt>
                <c:pt idx="2353">
                  <c:v>40144</c:v>
                </c:pt>
                <c:pt idx="2354">
                  <c:v>40147</c:v>
                </c:pt>
                <c:pt idx="2355">
                  <c:v>40148</c:v>
                </c:pt>
                <c:pt idx="2356">
                  <c:v>40149</c:v>
                </c:pt>
                <c:pt idx="2357">
                  <c:v>40150</c:v>
                </c:pt>
                <c:pt idx="2358">
                  <c:v>40151</c:v>
                </c:pt>
                <c:pt idx="2359">
                  <c:v>40154</c:v>
                </c:pt>
                <c:pt idx="2360">
                  <c:v>40155</c:v>
                </c:pt>
                <c:pt idx="2361">
                  <c:v>40156</c:v>
                </c:pt>
                <c:pt idx="2362">
                  <c:v>40157</c:v>
                </c:pt>
                <c:pt idx="2363">
                  <c:v>40158</c:v>
                </c:pt>
                <c:pt idx="2364">
                  <c:v>40161</c:v>
                </c:pt>
                <c:pt idx="2365">
                  <c:v>40162</c:v>
                </c:pt>
                <c:pt idx="2366">
                  <c:v>40163</c:v>
                </c:pt>
                <c:pt idx="2367">
                  <c:v>40164</c:v>
                </c:pt>
                <c:pt idx="2368">
                  <c:v>40165</c:v>
                </c:pt>
                <c:pt idx="2369">
                  <c:v>40168</c:v>
                </c:pt>
                <c:pt idx="2370">
                  <c:v>40169</c:v>
                </c:pt>
                <c:pt idx="2371">
                  <c:v>40170</c:v>
                </c:pt>
                <c:pt idx="2372">
                  <c:v>40171</c:v>
                </c:pt>
                <c:pt idx="2373">
                  <c:v>40175</c:v>
                </c:pt>
                <c:pt idx="2374">
                  <c:v>40176</c:v>
                </c:pt>
                <c:pt idx="2375">
                  <c:v>40177</c:v>
                </c:pt>
                <c:pt idx="2376">
                  <c:v>40178</c:v>
                </c:pt>
                <c:pt idx="2377">
                  <c:v>40182</c:v>
                </c:pt>
                <c:pt idx="2378">
                  <c:v>40183</c:v>
                </c:pt>
                <c:pt idx="2379">
                  <c:v>40184</c:v>
                </c:pt>
                <c:pt idx="2380">
                  <c:v>40185</c:v>
                </c:pt>
                <c:pt idx="2381">
                  <c:v>40186</c:v>
                </c:pt>
                <c:pt idx="2382">
                  <c:v>40189</c:v>
                </c:pt>
                <c:pt idx="2383">
                  <c:v>40190</c:v>
                </c:pt>
                <c:pt idx="2384">
                  <c:v>40191</c:v>
                </c:pt>
                <c:pt idx="2385">
                  <c:v>40192</c:v>
                </c:pt>
                <c:pt idx="2386">
                  <c:v>40193</c:v>
                </c:pt>
                <c:pt idx="2387">
                  <c:v>40196</c:v>
                </c:pt>
                <c:pt idx="2388">
                  <c:v>40197</c:v>
                </c:pt>
                <c:pt idx="2389">
                  <c:v>40198</c:v>
                </c:pt>
                <c:pt idx="2390">
                  <c:v>40199</c:v>
                </c:pt>
                <c:pt idx="2391">
                  <c:v>40200</c:v>
                </c:pt>
                <c:pt idx="2392">
                  <c:v>40203</c:v>
                </c:pt>
                <c:pt idx="2393">
                  <c:v>40204</c:v>
                </c:pt>
                <c:pt idx="2394">
                  <c:v>40205</c:v>
                </c:pt>
                <c:pt idx="2395">
                  <c:v>40206</c:v>
                </c:pt>
                <c:pt idx="2396">
                  <c:v>40207</c:v>
                </c:pt>
                <c:pt idx="2397">
                  <c:v>40210</c:v>
                </c:pt>
                <c:pt idx="2398">
                  <c:v>40211</c:v>
                </c:pt>
                <c:pt idx="2399">
                  <c:v>40212</c:v>
                </c:pt>
                <c:pt idx="2400">
                  <c:v>40213</c:v>
                </c:pt>
                <c:pt idx="2401">
                  <c:v>40214</c:v>
                </c:pt>
                <c:pt idx="2402">
                  <c:v>40217</c:v>
                </c:pt>
                <c:pt idx="2403">
                  <c:v>40218</c:v>
                </c:pt>
                <c:pt idx="2404">
                  <c:v>40219</c:v>
                </c:pt>
                <c:pt idx="2405">
                  <c:v>40220</c:v>
                </c:pt>
                <c:pt idx="2406">
                  <c:v>40221</c:v>
                </c:pt>
                <c:pt idx="2407">
                  <c:v>40226</c:v>
                </c:pt>
                <c:pt idx="2408">
                  <c:v>40227</c:v>
                </c:pt>
                <c:pt idx="2409">
                  <c:v>40228</c:v>
                </c:pt>
                <c:pt idx="2410">
                  <c:v>40231</c:v>
                </c:pt>
                <c:pt idx="2411">
                  <c:v>40232</c:v>
                </c:pt>
                <c:pt idx="2412">
                  <c:v>40233</c:v>
                </c:pt>
                <c:pt idx="2413">
                  <c:v>40234</c:v>
                </c:pt>
                <c:pt idx="2414">
                  <c:v>40235</c:v>
                </c:pt>
                <c:pt idx="2415">
                  <c:v>40238</c:v>
                </c:pt>
                <c:pt idx="2416">
                  <c:v>40239</c:v>
                </c:pt>
                <c:pt idx="2417">
                  <c:v>40240</c:v>
                </c:pt>
                <c:pt idx="2418">
                  <c:v>40241</c:v>
                </c:pt>
                <c:pt idx="2419">
                  <c:v>40242</c:v>
                </c:pt>
                <c:pt idx="2420">
                  <c:v>40245</c:v>
                </c:pt>
                <c:pt idx="2421">
                  <c:v>40246</c:v>
                </c:pt>
                <c:pt idx="2422">
                  <c:v>40247</c:v>
                </c:pt>
                <c:pt idx="2423">
                  <c:v>40248</c:v>
                </c:pt>
                <c:pt idx="2424">
                  <c:v>40249</c:v>
                </c:pt>
                <c:pt idx="2425">
                  <c:v>40252</c:v>
                </c:pt>
                <c:pt idx="2426">
                  <c:v>40253</c:v>
                </c:pt>
                <c:pt idx="2427">
                  <c:v>40254</c:v>
                </c:pt>
                <c:pt idx="2428">
                  <c:v>40255</c:v>
                </c:pt>
                <c:pt idx="2429">
                  <c:v>40256</c:v>
                </c:pt>
                <c:pt idx="2430">
                  <c:v>40259</c:v>
                </c:pt>
                <c:pt idx="2431">
                  <c:v>40260</c:v>
                </c:pt>
                <c:pt idx="2432">
                  <c:v>40261</c:v>
                </c:pt>
                <c:pt idx="2433">
                  <c:v>40262</c:v>
                </c:pt>
                <c:pt idx="2434">
                  <c:v>40263</c:v>
                </c:pt>
                <c:pt idx="2435">
                  <c:v>40266</c:v>
                </c:pt>
                <c:pt idx="2436">
                  <c:v>40267</c:v>
                </c:pt>
                <c:pt idx="2437">
                  <c:v>40268</c:v>
                </c:pt>
                <c:pt idx="2438">
                  <c:v>40269</c:v>
                </c:pt>
                <c:pt idx="2439">
                  <c:v>40273</c:v>
                </c:pt>
                <c:pt idx="2440">
                  <c:v>40274</c:v>
                </c:pt>
                <c:pt idx="2441">
                  <c:v>40275</c:v>
                </c:pt>
                <c:pt idx="2442">
                  <c:v>40276</c:v>
                </c:pt>
                <c:pt idx="2443">
                  <c:v>40277</c:v>
                </c:pt>
                <c:pt idx="2444">
                  <c:v>40280</c:v>
                </c:pt>
                <c:pt idx="2445">
                  <c:v>40281</c:v>
                </c:pt>
                <c:pt idx="2446">
                  <c:v>40282</c:v>
                </c:pt>
                <c:pt idx="2447">
                  <c:v>40283</c:v>
                </c:pt>
                <c:pt idx="2448">
                  <c:v>40284</c:v>
                </c:pt>
                <c:pt idx="2449">
                  <c:v>40287</c:v>
                </c:pt>
                <c:pt idx="2450">
                  <c:v>40288</c:v>
                </c:pt>
                <c:pt idx="2451">
                  <c:v>40290</c:v>
                </c:pt>
                <c:pt idx="2452">
                  <c:v>40291</c:v>
                </c:pt>
                <c:pt idx="2453">
                  <c:v>40294</c:v>
                </c:pt>
                <c:pt idx="2454">
                  <c:v>40295</c:v>
                </c:pt>
                <c:pt idx="2455">
                  <c:v>40296</c:v>
                </c:pt>
                <c:pt idx="2456">
                  <c:v>40297</c:v>
                </c:pt>
                <c:pt idx="2457">
                  <c:v>40298</c:v>
                </c:pt>
                <c:pt idx="2458">
                  <c:v>40301</c:v>
                </c:pt>
                <c:pt idx="2459">
                  <c:v>40302</c:v>
                </c:pt>
                <c:pt idx="2460">
                  <c:v>40303</c:v>
                </c:pt>
                <c:pt idx="2461">
                  <c:v>40304</c:v>
                </c:pt>
                <c:pt idx="2462">
                  <c:v>40305</c:v>
                </c:pt>
                <c:pt idx="2463">
                  <c:v>40308</c:v>
                </c:pt>
                <c:pt idx="2464">
                  <c:v>40309</c:v>
                </c:pt>
                <c:pt idx="2465">
                  <c:v>40310</c:v>
                </c:pt>
                <c:pt idx="2466">
                  <c:v>40311</c:v>
                </c:pt>
                <c:pt idx="2467">
                  <c:v>40312</c:v>
                </c:pt>
                <c:pt idx="2468">
                  <c:v>40315</c:v>
                </c:pt>
                <c:pt idx="2469">
                  <c:v>40316</c:v>
                </c:pt>
                <c:pt idx="2470">
                  <c:v>40317</c:v>
                </c:pt>
                <c:pt idx="2471">
                  <c:v>40318</c:v>
                </c:pt>
                <c:pt idx="2472">
                  <c:v>40319</c:v>
                </c:pt>
                <c:pt idx="2473">
                  <c:v>40322</c:v>
                </c:pt>
                <c:pt idx="2474">
                  <c:v>40323</c:v>
                </c:pt>
                <c:pt idx="2475">
                  <c:v>40324</c:v>
                </c:pt>
                <c:pt idx="2476">
                  <c:v>40325</c:v>
                </c:pt>
                <c:pt idx="2477">
                  <c:v>40326</c:v>
                </c:pt>
                <c:pt idx="2478">
                  <c:v>40329</c:v>
                </c:pt>
                <c:pt idx="2479">
                  <c:v>40330</c:v>
                </c:pt>
                <c:pt idx="2480">
                  <c:v>40331</c:v>
                </c:pt>
                <c:pt idx="2481">
                  <c:v>40333</c:v>
                </c:pt>
                <c:pt idx="2482">
                  <c:v>40336</c:v>
                </c:pt>
                <c:pt idx="2483">
                  <c:v>40337</c:v>
                </c:pt>
                <c:pt idx="2484">
                  <c:v>40338</c:v>
                </c:pt>
                <c:pt idx="2485">
                  <c:v>40339</c:v>
                </c:pt>
                <c:pt idx="2486">
                  <c:v>40340</c:v>
                </c:pt>
                <c:pt idx="2487">
                  <c:v>40343</c:v>
                </c:pt>
                <c:pt idx="2488">
                  <c:v>40344</c:v>
                </c:pt>
                <c:pt idx="2489">
                  <c:v>40345</c:v>
                </c:pt>
                <c:pt idx="2490">
                  <c:v>40346</c:v>
                </c:pt>
                <c:pt idx="2491">
                  <c:v>40347</c:v>
                </c:pt>
                <c:pt idx="2492">
                  <c:v>40350</c:v>
                </c:pt>
                <c:pt idx="2493">
                  <c:v>40351</c:v>
                </c:pt>
                <c:pt idx="2494">
                  <c:v>40352</c:v>
                </c:pt>
                <c:pt idx="2495">
                  <c:v>40353</c:v>
                </c:pt>
                <c:pt idx="2496">
                  <c:v>40354</c:v>
                </c:pt>
                <c:pt idx="2497">
                  <c:v>40357</c:v>
                </c:pt>
                <c:pt idx="2498">
                  <c:v>40358</c:v>
                </c:pt>
                <c:pt idx="2499">
                  <c:v>40359</c:v>
                </c:pt>
                <c:pt idx="2500">
                  <c:v>40360</c:v>
                </c:pt>
                <c:pt idx="2501">
                  <c:v>40361</c:v>
                </c:pt>
                <c:pt idx="2502">
                  <c:v>40364</c:v>
                </c:pt>
                <c:pt idx="2503">
                  <c:v>40365</c:v>
                </c:pt>
                <c:pt idx="2504">
                  <c:v>40366</c:v>
                </c:pt>
                <c:pt idx="2505">
                  <c:v>40367</c:v>
                </c:pt>
                <c:pt idx="2506">
                  <c:v>40368</c:v>
                </c:pt>
                <c:pt idx="2507">
                  <c:v>40371</c:v>
                </c:pt>
                <c:pt idx="2508">
                  <c:v>40372</c:v>
                </c:pt>
                <c:pt idx="2509">
                  <c:v>40373</c:v>
                </c:pt>
                <c:pt idx="2510">
                  <c:v>40374</c:v>
                </c:pt>
                <c:pt idx="2511">
                  <c:v>40375</c:v>
                </c:pt>
                <c:pt idx="2512">
                  <c:v>40378</c:v>
                </c:pt>
                <c:pt idx="2513">
                  <c:v>40379</c:v>
                </c:pt>
                <c:pt idx="2514">
                  <c:v>40380</c:v>
                </c:pt>
                <c:pt idx="2515">
                  <c:v>40381</c:v>
                </c:pt>
                <c:pt idx="2516">
                  <c:v>40382</c:v>
                </c:pt>
                <c:pt idx="2517">
                  <c:v>40385</c:v>
                </c:pt>
                <c:pt idx="2518">
                  <c:v>40386</c:v>
                </c:pt>
                <c:pt idx="2519">
                  <c:v>40387</c:v>
                </c:pt>
                <c:pt idx="2520">
                  <c:v>40388</c:v>
                </c:pt>
                <c:pt idx="2521">
                  <c:v>40389</c:v>
                </c:pt>
                <c:pt idx="2522">
                  <c:v>40392</c:v>
                </c:pt>
                <c:pt idx="2523">
                  <c:v>40393</c:v>
                </c:pt>
                <c:pt idx="2524">
                  <c:v>40394</c:v>
                </c:pt>
                <c:pt idx="2525">
                  <c:v>40395</c:v>
                </c:pt>
                <c:pt idx="2526">
                  <c:v>40396</c:v>
                </c:pt>
                <c:pt idx="2527">
                  <c:v>40399</c:v>
                </c:pt>
                <c:pt idx="2528">
                  <c:v>40400</c:v>
                </c:pt>
                <c:pt idx="2529">
                  <c:v>40401</c:v>
                </c:pt>
                <c:pt idx="2530">
                  <c:v>40402</c:v>
                </c:pt>
                <c:pt idx="2531">
                  <c:v>40403</c:v>
                </c:pt>
                <c:pt idx="2532">
                  <c:v>40406</c:v>
                </c:pt>
                <c:pt idx="2533">
                  <c:v>40407</c:v>
                </c:pt>
                <c:pt idx="2534">
                  <c:v>40408</c:v>
                </c:pt>
                <c:pt idx="2535">
                  <c:v>40409</c:v>
                </c:pt>
                <c:pt idx="2536">
                  <c:v>40410</c:v>
                </c:pt>
                <c:pt idx="2537">
                  <c:v>40413</c:v>
                </c:pt>
                <c:pt idx="2538">
                  <c:v>40414</c:v>
                </c:pt>
                <c:pt idx="2539">
                  <c:v>40415</c:v>
                </c:pt>
                <c:pt idx="2540">
                  <c:v>40416</c:v>
                </c:pt>
                <c:pt idx="2541">
                  <c:v>40417</c:v>
                </c:pt>
                <c:pt idx="2542">
                  <c:v>40420</c:v>
                </c:pt>
                <c:pt idx="2543">
                  <c:v>40421</c:v>
                </c:pt>
                <c:pt idx="2544">
                  <c:v>40422</c:v>
                </c:pt>
                <c:pt idx="2545">
                  <c:v>40423</c:v>
                </c:pt>
                <c:pt idx="2546">
                  <c:v>40424</c:v>
                </c:pt>
                <c:pt idx="2547">
                  <c:v>40427</c:v>
                </c:pt>
                <c:pt idx="2548">
                  <c:v>40429</c:v>
                </c:pt>
                <c:pt idx="2549">
                  <c:v>40430</c:v>
                </c:pt>
                <c:pt idx="2550">
                  <c:v>40431</c:v>
                </c:pt>
                <c:pt idx="2551">
                  <c:v>40434</c:v>
                </c:pt>
                <c:pt idx="2552">
                  <c:v>40435</c:v>
                </c:pt>
                <c:pt idx="2553">
                  <c:v>40436</c:v>
                </c:pt>
                <c:pt idx="2554">
                  <c:v>40437</c:v>
                </c:pt>
                <c:pt idx="2555">
                  <c:v>40438</c:v>
                </c:pt>
                <c:pt idx="2556">
                  <c:v>40441</c:v>
                </c:pt>
                <c:pt idx="2557">
                  <c:v>40442</c:v>
                </c:pt>
                <c:pt idx="2558">
                  <c:v>40443</c:v>
                </c:pt>
                <c:pt idx="2559">
                  <c:v>40444</c:v>
                </c:pt>
                <c:pt idx="2560">
                  <c:v>40445</c:v>
                </c:pt>
                <c:pt idx="2561">
                  <c:v>40448</c:v>
                </c:pt>
                <c:pt idx="2562">
                  <c:v>40449</c:v>
                </c:pt>
                <c:pt idx="2563">
                  <c:v>40450</c:v>
                </c:pt>
                <c:pt idx="2564">
                  <c:v>40451</c:v>
                </c:pt>
                <c:pt idx="2565">
                  <c:v>40452</c:v>
                </c:pt>
                <c:pt idx="2566">
                  <c:v>40455</c:v>
                </c:pt>
                <c:pt idx="2567">
                  <c:v>40456</c:v>
                </c:pt>
                <c:pt idx="2568">
                  <c:v>40457</c:v>
                </c:pt>
                <c:pt idx="2569">
                  <c:v>40458</c:v>
                </c:pt>
                <c:pt idx="2570">
                  <c:v>40459</c:v>
                </c:pt>
                <c:pt idx="2571">
                  <c:v>40462</c:v>
                </c:pt>
                <c:pt idx="2572">
                  <c:v>40464</c:v>
                </c:pt>
                <c:pt idx="2573">
                  <c:v>40465</c:v>
                </c:pt>
                <c:pt idx="2574">
                  <c:v>40466</c:v>
                </c:pt>
                <c:pt idx="2575">
                  <c:v>40469</c:v>
                </c:pt>
                <c:pt idx="2576">
                  <c:v>40470</c:v>
                </c:pt>
                <c:pt idx="2577">
                  <c:v>40471</c:v>
                </c:pt>
                <c:pt idx="2578">
                  <c:v>40472</c:v>
                </c:pt>
                <c:pt idx="2579">
                  <c:v>40473</c:v>
                </c:pt>
                <c:pt idx="2580">
                  <c:v>40476</c:v>
                </c:pt>
                <c:pt idx="2581">
                  <c:v>40477</c:v>
                </c:pt>
                <c:pt idx="2582">
                  <c:v>40478</c:v>
                </c:pt>
                <c:pt idx="2583">
                  <c:v>40479</c:v>
                </c:pt>
                <c:pt idx="2584">
                  <c:v>40480</c:v>
                </c:pt>
                <c:pt idx="2585">
                  <c:v>40483</c:v>
                </c:pt>
                <c:pt idx="2586">
                  <c:v>40485</c:v>
                </c:pt>
                <c:pt idx="2587">
                  <c:v>40486</c:v>
                </c:pt>
                <c:pt idx="2588">
                  <c:v>40487</c:v>
                </c:pt>
                <c:pt idx="2589">
                  <c:v>40490</c:v>
                </c:pt>
                <c:pt idx="2590">
                  <c:v>40491</c:v>
                </c:pt>
                <c:pt idx="2591">
                  <c:v>40492</c:v>
                </c:pt>
                <c:pt idx="2592">
                  <c:v>40493</c:v>
                </c:pt>
                <c:pt idx="2593">
                  <c:v>40494</c:v>
                </c:pt>
                <c:pt idx="2594">
                  <c:v>40498</c:v>
                </c:pt>
                <c:pt idx="2595">
                  <c:v>40499</c:v>
                </c:pt>
                <c:pt idx="2596">
                  <c:v>40500</c:v>
                </c:pt>
                <c:pt idx="2597">
                  <c:v>40501</c:v>
                </c:pt>
                <c:pt idx="2598">
                  <c:v>40504</c:v>
                </c:pt>
                <c:pt idx="2599">
                  <c:v>40505</c:v>
                </c:pt>
                <c:pt idx="2600">
                  <c:v>40506</c:v>
                </c:pt>
                <c:pt idx="2601">
                  <c:v>40507</c:v>
                </c:pt>
                <c:pt idx="2602">
                  <c:v>40508</c:v>
                </c:pt>
                <c:pt idx="2603">
                  <c:v>40511</c:v>
                </c:pt>
                <c:pt idx="2604">
                  <c:v>40512</c:v>
                </c:pt>
                <c:pt idx="2605">
                  <c:v>40513</c:v>
                </c:pt>
                <c:pt idx="2606">
                  <c:v>40514</c:v>
                </c:pt>
                <c:pt idx="2607">
                  <c:v>40515</c:v>
                </c:pt>
                <c:pt idx="2608">
                  <c:v>40518</c:v>
                </c:pt>
                <c:pt idx="2609">
                  <c:v>40519</c:v>
                </c:pt>
                <c:pt idx="2610">
                  <c:v>40520</c:v>
                </c:pt>
                <c:pt idx="2611">
                  <c:v>40521</c:v>
                </c:pt>
                <c:pt idx="2612">
                  <c:v>40522</c:v>
                </c:pt>
                <c:pt idx="2613">
                  <c:v>40525</c:v>
                </c:pt>
                <c:pt idx="2614">
                  <c:v>40526</c:v>
                </c:pt>
                <c:pt idx="2615">
                  <c:v>40527</c:v>
                </c:pt>
                <c:pt idx="2616">
                  <c:v>40528</c:v>
                </c:pt>
                <c:pt idx="2617">
                  <c:v>40529</c:v>
                </c:pt>
                <c:pt idx="2618">
                  <c:v>40532</c:v>
                </c:pt>
                <c:pt idx="2619">
                  <c:v>40533</c:v>
                </c:pt>
                <c:pt idx="2620">
                  <c:v>40534</c:v>
                </c:pt>
                <c:pt idx="2621">
                  <c:v>40535</c:v>
                </c:pt>
                <c:pt idx="2622">
                  <c:v>40536</c:v>
                </c:pt>
                <c:pt idx="2623">
                  <c:v>40539</c:v>
                </c:pt>
                <c:pt idx="2624">
                  <c:v>40540</c:v>
                </c:pt>
                <c:pt idx="2625">
                  <c:v>40541</c:v>
                </c:pt>
                <c:pt idx="2626">
                  <c:v>40542</c:v>
                </c:pt>
                <c:pt idx="2627">
                  <c:v>40543</c:v>
                </c:pt>
                <c:pt idx="2628">
                  <c:v>40546</c:v>
                </c:pt>
                <c:pt idx="2629">
                  <c:v>40547</c:v>
                </c:pt>
                <c:pt idx="2630">
                  <c:v>40548</c:v>
                </c:pt>
                <c:pt idx="2631">
                  <c:v>40549</c:v>
                </c:pt>
                <c:pt idx="2632">
                  <c:v>40550</c:v>
                </c:pt>
                <c:pt idx="2633">
                  <c:v>40553</c:v>
                </c:pt>
                <c:pt idx="2634">
                  <c:v>40554</c:v>
                </c:pt>
                <c:pt idx="2635">
                  <c:v>40555</c:v>
                </c:pt>
                <c:pt idx="2636">
                  <c:v>40556</c:v>
                </c:pt>
                <c:pt idx="2637">
                  <c:v>40557</c:v>
                </c:pt>
                <c:pt idx="2638">
                  <c:v>40560</c:v>
                </c:pt>
                <c:pt idx="2639">
                  <c:v>40561</c:v>
                </c:pt>
                <c:pt idx="2640">
                  <c:v>40562</c:v>
                </c:pt>
                <c:pt idx="2641">
                  <c:v>40563</c:v>
                </c:pt>
                <c:pt idx="2642">
                  <c:v>40564</c:v>
                </c:pt>
                <c:pt idx="2643">
                  <c:v>40567</c:v>
                </c:pt>
                <c:pt idx="2644">
                  <c:v>40568</c:v>
                </c:pt>
                <c:pt idx="2645">
                  <c:v>40569</c:v>
                </c:pt>
                <c:pt idx="2646">
                  <c:v>40570</c:v>
                </c:pt>
                <c:pt idx="2647">
                  <c:v>40571</c:v>
                </c:pt>
                <c:pt idx="2648">
                  <c:v>40574</c:v>
                </c:pt>
                <c:pt idx="2649">
                  <c:v>40575</c:v>
                </c:pt>
                <c:pt idx="2650">
                  <c:v>40576</c:v>
                </c:pt>
                <c:pt idx="2651">
                  <c:v>40577</c:v>
                </c:pt>
                <c:pt idx="2652">
                  <c:v>40578</c:v>
                </c:pt>
                <c:pt idx="2653">
                  <c:v>40581</c:v>
                </c:pt>
                <c:pt idx="2654">
                  <c:v>40582</c:v>
                </c:pt>
                <c:pt idx="2655">
                  <c:v>40583</c:v>
                </c:pt>
                <c:pt idx="2656">
                  <c:v>40584</c:v>
                </c:pt>
                <c:pt idx="2657">
                  <c:v>40585</c:v>
                </c:pt>
                <c:pt idx="2658">
                  <c:v>40588</c:v>
                </c:pt>
                <c:pt idx="2659">
                  <c:v>40589</c:v>
                </c:pt>
                <c:pt idx="2660">
                  <c:v>40590</c:v>
                </c:pt>
                <c:pt idx="2661">
                  <c:v>40591</c:v>
                </c:pt>
                <c:pt idx="2662">
                  <c:v>40592</c:v>
                </c:pt>
                <c:pt idx="2663">
                  <c:v>40595</c:v>
                </c:pt>
                <c:pt idx="2664">
                  <c:v>40596</c:v>
                </c:pt>
                <c:pt idx="2665">
                  <c:v>40597</c:v>
                </c:pt>
                <c:pt idx="2666">
                  <c:v>40598</c:v>
                </c:pt>
                <c:pt idx="2667">
                  <c:v>40599</c:v>
                </c:pt>
                <c:pt idx="2668">
                  <c:v>40602</c:v>
                </c:pt>
                <c:pt idx="2669">
                  <c:v>40603</c:v>
                </c:pt>
                <c:pt idx="2670">
                  <c:v>40604</c:v>
                </c:pt>
                <c:pt idx="2671">
                  <c:v>40605</c:v>
                </c:pt>
                <c:pt idx="2672">
                  <c:v>40606</c:v>
                </c:pt>
                <c:pt idx="2673">
                  <c:v>40611</c:v>
                </c:pt>
                <c:pt idx="2674">
                  <c:v>40612</c:v>
                </c:pt>
                <c:pt idx="2675">
                  <c:v>40613</c:v>
                </c:pt>
                <c:pt idx="2676">
                  <c:v>40616</c:v>
                </c:pt>
                <c:pt idx="2677">
                  <c:v>40617</c:v>
                </c:pt>
                <c:pt idx="2678">
                  <c:v>40618</c:v>
                </c:pt>
                <c:pt idx="2679">
                  <c:v>40619</c:v>
                </c:pt>
                <c:pt idx="2680">
                  <c:v>40620</c:v>
                </c:pt>
                <c:pt idx="2681">
                  <c:v>40623</c:v>
                </c:pt>
                <c:pt idx="2682">
                  <c:v>40624</c:v>
                </c:pt>
                <c:pt idx="2683">
                  <c:v>40625</c:v>
                </c:pt>
                <c:pt idx="2684">
                  <c:v>40626</c:v>
                </c:pt>
                <c:pt idx="2685">
                  <c:v>40627</c:v>
                </c:pt>
                <c:pt idx="2686">
                  <c:v>40630</c:v>
                </c:pt>
                <c:pt idx="2687">
                  <c:v>40631</c:v>
                </c:pt>
                <c:pt idx="2688">
                  <c:v>40632</c:v>
                </c:pt>
                <c:pt idx="2689">
                  <c:v>40633</c:v>
                </c:pt>
                <c:pt idx="2690">
                  <c:v>40634</c:v>
                </c:pt>
                <c:pt idx="2691">
                  <c:v>40637</c:v>
                </c:pt>
                <c:pt idx="2692">
                  <c:v>40638</c:v>
                </c:pt>
                <c:pt idx="2693">
                  <c:v>40639</c:v>
                </c:pt>
                <c:pt idx="2694">
                  <c:v>40640</c:v>
                </c:pt>
                <c:pt idx="2695">
                  <c:v>40641</c:v>
                </c:pt>
                <c:pt idx="2696">
                  <c:v>40644</c:v>
                </c:pt>
                <c:pt idx="2697">
                  <c:v>40645</c:v>
                </c:pt>
                <c:pt idx="2698">
                  <c:v>40646</c:v>
                </c:pt>
                <c:pt idx="2699">
                  <c:v>40647</c:v>
                </c:pt>
                <c:pt idx="2700">
                  <c:v>40648</c:v>
                </c:pt>
                <c:pt idx="2701">
                  <c:v>40651</c:v>
                </c:pt>
                <c:pt idx="2702">
                  <c:v>40652</c:v>
                </c:pt>
                <c:pt idx="2703">
                  <c:v>40653</c:v>
                </c:pt>
                <c:pt idx="2704">
                  <c:v>40658</c:v>
                </c:pt>
                <c:pt idx="2705">
                  <c:v>40659</c:v>
                </c:pt>
                <c:pt idx="2706">
                  <c:v>40660</c:v>
                </c:pt>
                <c:pt idx="2707">
                  <c:v>40661</c:v>
                </c:pt>
                <c:pt idx="2708">
                  <c:v>40662</c:v>
                </c:pt>
                <c:pt idx="2709">
                  <c:v>40665</c:v>
                </c:pt>
                <c:pt idx="2710">
                  <c:v>40666</c:v>
                </c:pt>
                <c:pt idx="2711">
                  <c:v>40667</c:v>
                </c:pt>
                <c:pt idx="2712">
                  <c:v>40668</c:v>
                </c:pt>
                <c:pt idx="2713">
                  <c:v>40669</c:v>
                </c:pt>
                <c:pt idx="2714">
                  <c:v>40672</c:v>
                </c:pt>
                <c:pt idx="2715">
                  <c:v>40673</c:v>
                </c:pt>
                <c:pt idx="2716">
                  <c:v>40674</c:v>
                </c:pt>
                <c:pt idx="2717">
                  <c:v>40675</c:v>
                </c:pt>
                <c:pt idx="2718">
                  <c:v>40676</c:v>
                </c:pt>
                <c:pt idx="2719">
                  <c:v>40679</c:v>
                </c:pt>
                <c:pt idx="2720">
                  <c:v>40680</c:v>
                </c:pt>
                <c:pt idx="2721">
                  <c:v>40681</c:v>
                </c:pt>
                <c:pt idx="2722">
                  <c:v>40682</c:v>
                </c:pt>
                <c:pt idx="2723">
                  <c:v>40683</c:v>
                </c:pt>
                <c:pt idx="2724">
                  <c:v>40686</c:v>
                </c:pt>
                <c:pt idx="2725">
                  <c:v>40687</c:v>
                </c:pt>
                <c:pt idx="2726">
                  <c:v>40688</c:v>
                </c:pt>
                <c:pt idx="2727">
                  <c:v>40689</c:v>
                </c:pt>
                <c:pt idx="2728">
                  <c:v>40690</c:v>
                </c:pt>
                <c:pt idx="2729">
                  <c:v>40693</c:v>
                </c:pt>
                <c:pt idx="2730">
                  <c:v>40694</c:v>
                </c:pt>
                <c:pt idx="2731">
                  <c:v>40695</c:v>
                </c:pt>
                <c:pt idx="2732">
                  <c:v>40696</c:v>
                </c:pt>
                <c:pt idx="2733">
                  <c:v>40697</c:v>
                </c:pt>
                <c:pt idx="2734">
                  <c:v>40700</c:v>
                </c:pt>
                <c:pt idx="2735">
                  <c:v>40701</c:v>
                </c:pt>
                <c:pt idx="2736">
                  <c:v>40702</c:v>
                </c:pt>
                <c:pt idx="2737">
                  <c:v>40703</c:v>
                </c:pt>
                <c:pt idx="2738">
                  <c:v>40704</c:v>
                </c:pt>
                <c:pt idx="2739">
                  <c:v>40707</c:v>
                </c:pt>
                <c:pt idx="2740">
                  <c:v>40708</c:v>
                </c:pt>
                <c:pt idx="2741">
                  <c:v>40709</c:v>
                </c:pt>
                <c:pt idx="2742">
                  <c:v>40710</c:v>
                </c:pt>
                <c:pt idx="2743">
                  <c:v>40711</c:v>
                </c:pt>
                <c:pt idx="2744">
                  <c:v>40714</c:v>
                </c:pt>
                <c:pt idx="2745">
                  <c:v>40715</c:v>
                </c:pt>
                <c:pt idx="2746">
                  <c:v>40716</c:v>
                </c:pt>
                <c:pt idx="2747">
                  <c:v>40718</c:v>
                </c:pt>
                <c:pt idx="2748">
                  <c:v>40721</c:v>
                </c:pt>
                <c:pt idx="2749">
                  <c:v>40722</c:v>
                </c:pt>
                <c:pt idx="2750">
                  <c:v>40723</c:v>
                </c:pt>
                <c:pt idx="2751">
                  <c:v>40724</c:v>
                </c:pt>
                <c:pt idx="2752">
                  <c:v>40725</c:v>
                </c:pt>
                <c:pt idx="2753">
                  <c:v>40728</c:v>
                </c:pt>
                <c:pt idx="2754">
                  <c:v>40729</c:v>
                </c:pt>
                <c:pt idx="2755">
                  <c:v>40730</c:v>
                </c:pt>
                <c:pt idx="2756">
                  <c:v>40731</c:v>
                </c:pt>
                <c:pt idx="2757">
                  <c:v>40732</c:v>
                </c:pt>
                <c:pt idx="2758">
                  <c:v>40735</c:v>
                </c:pt>
                <c:pt idx="2759">
                  <c:v>40736</c:v>
                </c:pt>
                <c:pt idx="2760">
                  <c:v>40737</c:v>
                </c:pt>
                <c:pt idx="2761">
                  <c:v>40738</c:v>
                </c:pt>
                <c:pt idx="2762">
                  <c:v>40739</c:v>
                </c:pt>
                <c:pt idx="2763">
                  <c:v>40742</c:v>
                </c:pt>
                <c:pt idx="2764">
                  <c:v>40743</c:v>
                </c:pt>
                <c:pt idx="2765">
                  <c:v>40744</c:v>
                </c:pt>
                <c:pt idx="2766">
                  <c:v>40745</c:v>
                </c:pt>
                <c:pt idx="2767">
                  <c:v>40746</c:v>
                </c:pt>
                <c:pt idx="2768">
                  <c:v>40749</c:v>
                </c:pt>
                <c:pt idx="2769">
                  <c:v>40750</c:v>
                </c:pt>
                <c:pt idx="2770">
                  <c:v>40751</c:v>
                </c:pt>
                <c:pt idx="2771">
                  <c:v>40752</c:v>
                </c:pt>
                <c:pt idx="2772">
                  <c:v>40753</c:v>
                </c:pt>
                <c:pt idx="2773">
                  <c:v>40756</c:v>
                </c:pt>
                <c:pt idx="2774">
                  <c:v>40757</c:v>
                </c:pt>
                <c:pt idx="2775">
                  <c:v>40758</c:v>
                </c:pt>
                <c:pt idx="2776">
                  <c:v>40759</c:v>
                </c:pt>
                <c:pt idx="2777">
                  <c:v>40760</c:v>
                </c:pt>
                <c:pt idx="2778">
                  <c:v>40763</c:v>
                </c:pt>
                <c:pt idx="2779">
                  <c:v>40764</c:v>
                </c:pt>
                <c:pt idx="2780">
                  <c:v>40765</c:v>
                </c:pt>
                <c:pt idx="2781">
                  <c:v>40766</c:v>
                </c:pt>
                <c:pt idx="2782">
                  <c:v>40767</c:v>
                </c:pt>
                <c:pt idx="2783">
                  <c:v>40770</c:v>
                </c:pt>
                <c:pt idx="2784">
                  <c:v>40771</c:v>
                </c:pt>
                <c:pt idx="2785">
                  <c:v>40772</c:v>
                </c:pt>
                <c:pt idx="2786">
                  <c:v>40773</c:v>
                </c:pt>
                <c:pt idx="2787">
                  <c:v>40774</c:v>
                </c:pt>
                <c:pt idx="2788">
                  <c:v>40777</c:v>
                </c:pt>
                <c:pt idx="2789">
                  <c:v>40778</c:v>
                </c:pt>
                <c:pt idx="2790">
                  <c:v>40779</c:v>
                </c:pt>
                <c:pt idx="2791">
                  <c:v>40780</c:v>
                </c:pt>
                <c:pt idx="2792">
                  <c:v>40781</c:v>
                </c:pt>
                <c:pt idx="2793">
                  <c:v>40784</c:v>
                </c:pt>
                <c:pt idx="2794">
                  <c:v>40785</c:v>
                </c:pt>
                <c:pt idx="2795">
                  <c:v>40786</c:v>
                </c:pt>
                <c:pt idx="2796">
                  <c:v>40787</c:v>
                </c:pt>
                <c:pt idx="2797">
                  <c:v>40788</c:v>
                </c:pt>
                <c:pt idx="2798">
                  <c:v>40791</c:v>
                </c:pt>
                <c:pt idx="2799">
                  <c:v>40792</c:v>
                </c:pt>
                <c:pt idx="2800">
                  <c:v>40794</c:v>
                </c:pt>
                <c:pt idx="2801">
                  <c:v>40795</c:v>
                </c:pt>
                <c:pt idx="2802">
                  <c:v>40798</c:v>
                </c:pt>
                <c:pt idx="2803">
                  <c:v>40799</c:v>
                </c:pt>
                <c:pt idx="2804">
                  <c:v>40800</c:v>
                </c:pt>
                <c:pt idx="2805">
                  <c:v>40801</c:v>
                </c:pt>
                <c:pt idx="2806">
                  <c:v>40802</c:v>
                </c:pt>
                <c:pt idx="2807">
                  <c:v>40805</c:v>
                </c:pt>
                <c:pt idx="2808">
                  <c:v>40806</c:v>
                </c:pt>
                <c:pt idx="2809">
                  <c:v>40807</c:v>
                </c:pt>
                <c:pt idx="2810">
                  <c:v>40808</c:v>
                </c:pt>
                <c:pt idx="2811">
                  <c:v>40809</c:v>
                </c:pt>
                <c:pt idx="2812">
                  <c:v>40812</c:v>
                </c:pt>
                <c:pt idx="2813">
                  <c:v>40813</c:v>
                </c:pt>
                <c:pt idx="2814">
                  <c:v>40814</c:v>
                </c:pt>
                <c:pt idx="2815">
                  <c:v>40815</c:v>
                </c:pt>
                <c:pt idx="2816">
                  <c:v>40816</c:v>
                </c:pt>
                <c:pt idx="2817">
                  <c:v>40819</c:v>
                </c:pt>
                <c:pt idx="2818">
                  <c:v>40820</c:v>
                </c:pt>
                <c:pt idx="2819">
                  <c:v>40821</c:v>
                </c:pt>
                <c:pt idx="2820">
                  <c:v>40822</c:v>
                </c:pt>
                <c:pt idx="2821">
                  <c:v>40823</c:v>
                </c:pt>
                <c:pt idx="2822">
                  <c:v>40826</c:v>
                </c:pt>
                <c:pt idx="2823">
                  <c:v>40827</c:v>
                </c:pt>
                <c:pt idx="2824">
                  <c:v>40829</c:v>
                </c:pt>
                <c:pt idx="2825">
                  <c:v>40830</c:v>
                </c:pt>
                <c:pt idx="2826">
                  <c:v>40833</c:v>
                </c:pt>
                <c:pt idx="2827">
                  <c:v>40834</c:v>
                </c:pt>
                <c:pt idx="2828">
                  <c:v>40835</c:v>
                </c:pt>
                <c:pt idx="2829">
                  <c:v>40836</c:v>
                </c:pt>
                <c:pt idx="2830">
                  <c:v>40837</c:v>
                </c:pt>
                <c:pt idx="2831">
                  <c:v>40840</c:v>
                </c:pt>
                <c:pt idx="2832">
                  <c:v>40841</c:v>
                </c:pt>
                <c:pt idx="2833">
                  <c:v>40842</c:v>
                </c:pt>
                <c:pt idx="2834">
                  <c:v>40843</c:v>
                </c:pt>
                <c:pt idx="2835">
                  <c:v>40844</c:v>
                </c:pt>
                <c:pt idx="2836">
                  <c:v>40847</c:v>
                </c:pt>
                <c:pt idx="2837">
                  <c:v>40848</c:v>
                </c:pt>
                <c:pt idx="2838">
                  <c:v>40850</c:v>
                </c:pt>
                <c:pt idx="2839">
                  <c:v>40851</c:v>
                </c:pt>
                <c:pt idx="2840">
                  <c:v>40854</c:v>
                </c:pt>
                <c:pt idx="2841">
                  <c:v>40855</c:v>
                </c:pt>
                <c:pt idx="2842">
                  <c:v>40856</c:v>
                </c:pt>
                <c:pt idx="2843">
                  <c:v>40857</c:v>
                </c:pt>
                <c:pt idx="2844">
                  <c:v>40858</c:v>
                </c:pt>
                <c:pt idx="2845">
                  <c:v>40861</c:v>
                </c:pt>
                <c:pt idx="2846">
                  <c:v>40863</c:v>
                </c:pt>
                <c:pt idx="2847">
                  <c:v>40864</c:v>
                </c:pt>
                <c:pt idx="2848">
                  <c:v>40865</c:v>
                </c:pt>
                <c:pt idx="2849">
                  <c:v>40868</c:v>
                </c:pt>
                <c:pt idx="2850">
                  <c:v>40869</c:v>
                </c:pt>
                <c:pt idx="2851">
                  <c:v>40870</c:v>
                </c:pt>
                <c:pt idx="2852">
                  <c:v>40871</c:v>
                </c:pt>
                <c:pt idx="2853">
                  <c:v>40872</c:v>
                </c:pt>
                <c:pt idx="2854">
                  <c:v>40875</c:v>
                </c:pt>
                <c:pt idx="2855">
                  <c:v>40876</c:v>
                </c:pt>
                <c:pt idx="2856">
                  <c:v>40877</c:v>
                </c:pt>
                <c:pt idx="2857">
                  <c:v>40878</c:v>
                </c:pt>
                <c:pt idx="2858">
                  <c:v>40879</c:v>
                </c:pt>
                <c:pt idx="2859">
                  <c:v>40882</c:v>
                </c:pt>
                <c:pt idx="2860">
                  <c:v>40883</c:v>
                </c:pt>
                <c:pt idx="2861">
                  <c:v>40884</c:v>
                </c:pt>
                <c:pt idx="2862">
                  <c:v>40885</c:v>
                </c:pt>
                <c:pt idx="2863">
                  <c:v>40886</c:v>
                </c:pt>
                <c:pt idx="2864">
                  <c:v>40889</c:v>
                </c:pt>
                <c:pt idx="2865">
                  <c:v>40890</c:v>
                </c:pt>
                <c:pt idx="2866">
                  <c:v>40891</c:v>
                </c:pt>
                <c:pt idx="2867">
                  <c:v>40892</c:v>
                </c:pt>
                <c:pt idx="2868">
                  <c:v>40893</c:v>
                </c:pt>
                <c:pt idx="2869">
                  <c:v>40896</c:v>
                </c:pt>
                <c:pt idx="2870">
                  <c:v>40897</c:v>
                </c:pt>
                <c:pt idx="2871">
                  <c:v>40898</c:v>
                </c:pt>
                <c:pt idx="2872">
                  <c:v>40899</c:v>
                </c:pt>
                <c:pt idx="2873">
                  <c:v>40900</c:v>
                </c:pt>
                <c:pt idx="2874">
                  <c:v>40903</c:v>
                </c:pt>
                <c:pt idx="2875">
                  <c:v>40904</c:v>
                </c:pt>
                <c:pt idx="2876">
                  <c:v>40905</c:v>
                </c:pt>
                <c:pt idx="2877">
                  <c:v>40906</c:v>
                </c:pt>
                <c:pt idx="2878">
                  <c:v>40907</c:v>
                </c:pt>
                <c:pt idx="2879">
                  <c:v>40910</c:v>
                </c:pt>
                <c:pt idx="2880">
                  <c:v>40911</c:v>
                </c:pt>
                <c:pt idx="2881">
                  <c:v>40912</c:v>
                </c:pt>
                <c:pt idx="2882">
                  <c:v>40913</c:v>
                </c:pt>
                <c:pt idx="2883">
                  <c:v>40914</c:v>
                </c:pt>
                <c:pt idx="2884">
                  <c:v>40917</c:v>
                </c:pt>
                <c:pt idx="2885">
                  <c:v>40918</c:v>
                </c:pt>
                <c:pt idx="2886">
                  <c:v>40919</c:v>
                </c:pt>
                <c:pt idx="2887">
                  <c:v>40920</c:v>
                </c:pt>
                <c:pt idx="2888">
                  <c:v>40921</c:v>
                </c:pt>
                <c:pt idx="2889">
                  <c:v>40924</c:v>
                </c:pt>
                <c:pt idx="2890">
                  <c:v>40925</c:v>
                </c:pt>
                <c:pt idx="2891">
                  <c:v>40926</c:v>
                </c:pt>
                <c:pt idx="2892">
                  <c:v>40927</c:v>
                </c:pt>
                <c:pt idx="2893">
                  <c:v>40928</c:v>
                </c:pt>
                <c:pt idx="2894">
                  <c:v>40931</c:v>
                </c:pt>
                <c:pt idx="2895">
                  <c:v>40932</c:v>
                </c:pt>
                <c:pt idx="2896">
                  <c:v>40933</c:v>
                </c:pt>
                <c:pt idx="2897">
                  <c:v>40934</c:v>
                </c:pt>
                <c:pt idx="2898">
                  <c:v>40935</c:v>
                </c:pt>
                <c:pt idx="2899">
                  <c:v>40938</c:v>
                </c:pt>
                <c:pt idx="2900">
                  <c:v>40939</c:v>
                </c:pt>
                <c:pt idx="2901">
                  <c:v>40940</c:v>
                </c:pt>
                <c:pt idx="2902">
                  <c:v>40941</c:v>
                </c:pt>
                <c:pt idx="2903">
                  <c:v>40942</c:v>
                </c:pt>
                <c:pt idx="2904">
                  <c:v>40945</c:v>
                </c:pt>
                <c:pt idx="2905">
                  <c:v>40946</c:v>
                </c:pt>
                <c:pt idx="2906">
                  <c:v>40947</c:v>
                </c:pt>
                <c:pt idx="2907">
                  <c:v>40948</c:v>
                </c:pt>
                <c:pt idx="2908">
                  <c:v>40949</c:v>
                </c:pt>
                <c:pt idx="2909">
                  <c:v>40952</c:v>
                </c:pt>
                <c:pt idx="2910">
                  <c:v>40953</c:v>
                </c:pt>
                <c:pt idx="2911">
                  <c:v>40954</c:v>
                </c:pt>
                <c:pt idx="2912">
                  <c:v>40955</c:v>
                </c:pt>
                <c:pt idx="2913">
                  <c:v>40956</c:v>
                </c:pt>
                <c:pt idx="2914">
                  <c:v>40961</c:v>
                </c:pt>
                <c:pt idx="2915">
                  <c:v>40962</c:v>
                </c:pt>
                <c:pt idx="2916">
                  <c:v>40963</c:v>
                </c:pt>
                <c:pt idx="2917">
                  <c:v>40966</c:v>
                </c:pt>
                <c:pt idx="2918">
                  <c:v>40967</c:v>
                </c:pt>
                <c:pt idx="2919">
                  <c:v>40968</c:v>
                </c:pt>
                <c:pt idx="2920">
                  <c:v>40969</c:v>
                </c:pt>
                <c:pt idx="2921">
                  <c:v>40970</c:v>
                </c:pt>
                <c:pt idx="2922">
                  <c:v>40973</c:v>
                </c:pt>
                <c:pt idx="2923">
                  <c:v>40974</c:v>
                </c:pt>
                <c:pt idx="2924">
                  <c:v>40975</c:v>
                </c:pt>
                <c:pt idx="2925">
                  <c:v>40976</c:v>
                </c:pt>
                <c:pt idx="2926">
                  <c:v>40977</c:v>
                </c:pt>
                <c:pt idx="2927">
                  <c:v>40980</c:v>
                </c:pt>
                <c:pt idx="2928">
                  <c:v>40981</c:v>
                </c:pt>
                <c:pt idx="2929">
                  <c:v>40982</c:v>
                </c:pt>
                <c:pt idx="2930">
                  <c:v>40983</c:v>
                </c:pt>
                <c:pt idx="2931">
                  <c:v>40984</c:v>
                </c:pt>
                <c:pt idx="2932">
                  <c:v>40987</c:v>
                </c:pt>
                <c:pt idx="2933">
                  <c:v>40988</c:v>
                </c:pt>
                <c:pt idx="2934">
                  <c:v>40989</c:v>
                </c:pt>
                <c:pt idx="2935">
                  <c:v>40990</c:v>
                </c:pt>
                <c:pt idx="2936">
                  <c:v>40991</c:v>
                </c:pt>
                <c:pt idx="2937">
                  <c:v>40994</c:v>
                </c:pt>
                <c:pt idx="2938">
                  <c:v>40995</c:v>
                </c:pt>
                <c:pt idx="2939">
                  <c:v>40996</c:v>
                </c:pt>
                <c:pt idx="2940">
                  <c:v>40997</c:v>
                </c:pt>
                <c:pt idx="2941">
                  <c:v>40998</c:v>
                </c:pt>
                <c:pt idx="2942">
                  <c:v>41001</c:v>
                </c:pt>
                <c:pt idx="2943">
                  <c:v>41002</c:v>
                </c:pt>
                <c:pt idx="2944">
                  <c:v>41003</c:v>
                </c:pt>
                <c:pt idx="2945">
                  <c:v>41004</c:v>
                </c:pt>
                <c:pt idx="2946">
                  <c:v>41008</c:v>
                </c:pt>
                <c:pt idx="2947">
                  <c:v>41009</c:v>
                </c:pt>
                <c:pt idx="2948">
                  <c:v>41010</c:v>
                </c:pt>
                <c:pt idx="2949">
                  <c:v>41011</c:v>
                </c:pt>
                <c:pt idx="2950">
                  <c:v>41012</c:v>
                </c:pt>
                <c:pt idx="2951">
                  <c:v>41015</c:v>
                </c:pt>
                <c:pt idx="2952">
                  <c:v>41016</c:v>
                </c:pt>
                <c:pt idx="2953">
                  <c:v>41017</c:v>
                </c:pt>
                <c:pt idx="2954">
                  <c:v>41018</c:v>
                </c:pt>
                <c:pt idx="2955">
                  <c:v>41019</c:v>
                </c:pt>
                <c:pt idx="2956">
                  <c:v>41022</c:v>
                </c:pt>
                <c:pt idx="2957">
                  <c:v>41023</c:v>
                </c:pt>
                <c:pt idx="2958">
                  <c:v>41024</c:v>
                </c:pt>
                <c:pt idx="2959">
                  <c:v>41025</c:v>
                </c:pt>
                <c:pt idx="2960">
                  <c:v>41026</c:v>
                </c:pt>
                <c:pt idx="2961">
                  <c:v>41029</c:v>
                </c:pt>
                <c:pt idx="2962">
                  <c:v>41031</c:v>
                </c:pt>
                <c:pt idx="2963">
                  <c:v>41032</c:v>
                </c:pt>
                <c:pt idx="2964">
                  <c:v>41033</c:v>
                </c:pt>
                <c:pt idx="2965">
                  <c:v>41036</c:v>
                </c:pt>
                <c:pt idx="2966">
                  <c:v>41037</c:v>
                </c:pt>
                <c:pt idx="2967">
                  <c:v>41038</c:v>
                </c:pt>
                <c:pt idx="2968">
                  <c:v>41039</c:v>
                </c:pt>
                <c:pt idx="2969">
                  <c:v>41040</c:v>
                </c:pt>
                <c:pt idx="2970">
                  <c:v>41043</c:v>
                </c:pt>
                <c:pt idx="2971">
                  <c:v>41044</c:v>
                </c:pt>
                <c:pt idx="2972">
                  <c:v>41045</c:v>
                </c:pt>
                <c:pt idx="2973">
                  <c:v>41046</c:v>
                </c:pt>
                <c:pt idx="2974">
                  <c:v>41047</c:v>
                </c:pt>
                <c:pt idx="2975">
                  <c:v>41050</c:v>
                </c:pt>
                <c:pt idx="2976">
                  <c:v>41051</c:v>
                </c:pt>
                <c:pt idx="2977">
                  <c:v>41052</c:v>
                </c:pt>
                <c:pt idx="2978">
                  <c:v>41053</c:v>
                </c:pt>
                <c:pt idx="2979">
                  <c:v>41054</c:v>
                </c:pt>
                <c:pt idx="2980">
                  <c:v>41057</c:v>
                </c:pt>
                <c:pt idx="2981">
                  <c:v>41058</c:v>
                </c:pt>
                <c:pt idx="2982">
                  <c:v>41059</c:v>
                </c:pt>
                <c:pt idx="2983">
                  <c:v>41060</c:v>
                </c:pt>
                <c:pt idx="2984">
                  <c:v>41061</c:v>
                </c:pt>
                <c:pt idx="2985">
                  <c:v>41064</c:v>
                </c:pt>
                <c:pt idx="2986">
                  <c:v>41065</c:v>
                </c:pt>
                <c:pt idx="2987">
                  <c:v>41066</c:v>
                </c:pt>
                <c:pt idx="2988">
                  <c:v>41068</c:v>
                </c:pt>
                <c:pt idx="2989">
                  <c:v>41071</c:v>
                </c:pt>
                <c:pt idx="2990">
                  <c:v>41072</c:v>
                </c:pt>
                <c:pt idx="2991">
                  <c:v>41073</c:v>
                </c:pt>
                <c:pt idx="2992">
                  <c:v>41074</c:v>
                </c:pt>
                <c:pt idx="2993">
                  <c:v>41075</c:v>
                </c:pt>
                <c:pt idx="2994">
                  <c:v>41078</c:v>
                </c:pt>
                <c:pt idx="2995">
                  <c:v>41079</c:v>
                </c:pt>
                <c:pt idx="2996">
                  <c:v>41080</c:v>
                </c:pt>
                <c:pt idx="2997">
                  <c:v>41081</c:v>
                </c:pt>
                <c:pt idx="2998">
                  <c:v>41082</c:v>
                </c:pt>
                <c:pt idx="2999">
                  <c:v>41085</c:v>
                </c:pt>
                <c:pt idx="3000">
                  <c:v>41086</c:v>
                </c:pt>
                <c:pt idx="3001">
                  <c:v>41087</c:v>
                </c:pt>
                <c:pt idx="3002">
                  <c:v>41088</c:v>
                </c:pt>
                <c:pt idx="3003">
                  <c:v>41089</c:v>
                </c:pt>
                <c:pt idx="3004">
                  <c:v>41092</c:v>
                </c:pt>
                <c:pt idx="3005">
                  <c:v>41093</c:v>
                </c:pt>
                <c:pt idx="3006">
                  <c:v>41094</c:v>
                </c:pt>
                <c:pt idx="3007">
                  <c:v>41095</c:v>
                </c:pt>
                <c:pt idx="3008">
                  <c:v>41096</c:v>
                </c:pt>
                <c:pt idx="3009">
                  <c:v>41099</c:v>
                </c:pt>
                <c:pt idx="3010">
                  <c:v>41100</c:v>
                </c:pt>
                <c:pt idx="3011">
                  <c:v>41101</c:v>
                </c:pt>
                <c:pt idx="3012">
                  <c:v>41102</c:v>
                </c:pt>
                <c:pt idx="3013">
                  <c:v>41103</c:v>
                </c:pt>
                <c:pt idx="3014">
                  <c:v>41106</c:v>
                </c:pt>
                <c:pt idx="3015">
                  <c:v>41107</c:v>
                </c:pt>
                <c:pt idx="3016">
                  <c:v>41108</c:v>
                </c:pt>
                <c:pt idx="3017">
                  <c:v>41109</c:v>
                </c:pt>
                <c:pt idx="3018">
                  <c:v>41110</c:v>
                </c:pt>
                <c:pt idx="3019">
                  <c:v>41113</c:v>
                </c:pt>
                <c:pt idx="3020">
                  <c:v>41114</c:v>
                </c:pt>
                <c:pt idx="3021">
                  <c:v>41115</c:v>
                </c:pt>
                <c:pt idx="3022">
                  <c:v>41116</c:v>
                </c:pt>
                <c:pt idx="3023">
                  <c:v>41117</c:v>
                </c:pt>
                <c:pt idx="3024">
                  <c:v>41120</c:v>
                </c:pt>
                <c:pt idx="3025">
                  <c:v>41121</c:v>
                </c:pt>
                <c:pt idx="3026">
                  <c:v>41122</c:v>
                </c:pt>
                <c:pt idx="3027">
                  <c:v>41123</c:v>
                </c:pt>
                <c:pt idx="3028">
                  <c:v>41124</c:v>
                </c:pt>
                <c:pt idx="3029">
                  <c:v>41127</c:v>
                </c:pt>
                <c:pt idx="3030">
                  <c:v>41128</c:v>
                </c:pt>
                <c:pt idx="3031">
                  <c:v>41129</c:v>
                </c:pt>
                <c:pt idx="3032">
                  <c:v>41130</c:v>
                </c:pt>
                <c:pt idx="3033">
                  <c:v>41131</c:v>
                </c:pt>
                <c:pt idx="3034">
                  <c:v>41134</c:v>
                </c:pt>
                <c:pt idx="3035">
                  <c:v>41135</c:v>
                </c:pt>
                <c:pt idx="3036">
                  <c:v>41136</c:v>
                </c:pt>
                <c:pt idx="3037">
                  <c:v>41137</c:v>
                </c:pt>
                <c:pt idx="3038">
                  <c:v>41138</c:v>
                </c:pt>
                <c:pt idx="3039">
                  <c:v>41141</c:v>
                </c:pt>
                <c:pt idx="3040">
                  <c:v>41142</c:v>
                </c:pt>
                <c:pt idx="3041">
                  <c:v>41143</c:v>
                </c:pt>
                <c:pt idx="3042">
                  <c:v>41144</c:v>
                </c:pt>
                <c:pt idx="3043">
                  <c:v>41145</c:v>
                </c:pt>
                <c:pt idx="3044">
                  <c:v>41148</c:v>
                </c:pt>
                <c:pt idx="3045">
                  <c:v>41149</c:v>
                </c:pt>
                <c:pt idx="3046">
                  <c:v>41150</c:v>
                </c:pt>
                <c:pt idx="3047">
                  <c:v>41151</c:v>
                </c:pt>
                <c:pt idx="3048">
                  <c:v>41152</c:v>
                </c:pt>
                <c:pt idx="3049">
                  <c:v>41155</c:v>
                </c:pt>
                <c:pt idx="3050">
                  <c:v>41156</c:v>
                </c:pt>
                <c:pt idx="3051">
                  <c:v>41157</c:v>
                </c:pt>
                <c:pt idx="3052">
                  <c:v>41158</c:v>
                </c:pt>
                <c:pt idx="3053">
                  <c:v>41162</c:v>
                </c:pt>
                <c:pt idx="3054">
                  <c:v>41163</c:v>
                </c:pt>
                <c:pt idx="3055">
                  <c:v>41164</c:v>
                </c:pt>
                <c:pt idx="3056">
                  <c:v>41165</c:v>
                </c:pt>
                <c:pt idx="3057">
                  <c:v>41166</c:v>
                </c:pt>
                <c:pt idx="3058">
                  <c:v>41169</c:v>
                </c:pt>
                <c:pt idx="3059">
                  <c:v>41170</c:v>
                </c:pt>
                <c:pt idx="3060">
                  <c:v>41171</c:v>
                </c:pt>
                <c:pt idx="3061">
                  <c:v>41172</c:v>
                </c:pt>
                <c:pt idx="3062">
                  <c:v>41173</c:v>
                </c:pt>
                <c:pt idx="3063">
                  <c:v>41176</c:v>
                </c:pt>
                <c:pt idx="3064">
                  <c:v>41177</c:v>
                </c:pt>
                <c:pt idx="3065">
                  <c:v>41178</c:v>
                </c:pt>
                <c:pt idx="3066">
                  <c:v>41179</c:v>
                </c:pt>
                <c:pt idx="3067">
                  <c:v>41180</c:v>
                </c:pt>
                <c:pt idx="3068">
                  <c:v>41183</c:v>
                </c:pt>
                <c:pt idx="3069">
                  <c:v>41184</c:v>
                </c:pt>
                <c:pt idx="3070">
                  <c:v>41185</c:v>
                </c:pt>
                <c:pt idx="3071">
                  <c:v>41186</c:v>
                </c:pt>
                <c:pt idx="3072">
                  <c:v>41187</c:v>
                </c:pt>
                <c:pt idx="3073">
                  <c:v>41190</c:v>
                </c:pt>
                <c:pt idx="3074">
                  <c:v>41191</c:v>
                </c:pt>
                <c:pt idx="3075">
                  <c:v>41192</c:v>
                </c:pt>
                <c:pt idx="3076">
                  <c:v>41193</c:v>
                </c:pt>
                <c:pt idx="3077">
                  <c:v>41197</c:v>
                </c:pt>
                <c:pt idx="3078">
                  <c:v>41198</c:v>
                </c:pt>
                <c:pt idx="3079">
                  <c:v>41199</c:v>
                </c:pt>
                <c:pt idx="3080">
                  <c:v>41200</c:v>
                </c:pt>
                <c:pt idx="3081">
                  <c:v>41201</c:v>
                </c:pt>
                <c:pt idx="3082">
                  <c:v>41204</c:v>
                </c:pt>
                <c:pt idx="3083">
                  <c:v>41205</c:v>
                </c:pt>
                <c:pt idx="3084">
                  <c:v>41206</c:v>
                </c:pt>
                <c:pt idx="3085">
                  <c:v>41207</c:v>
                </c:pt>
                <c:pt idx="3086">
                  <c:v>41208</c:v>
                </c:pt>
                <c:pt idx="3087">
                  <c:v>41211</c:v>
                </c:pt>
                <c:pt idx="3088">
                  <c:v>41212</c:v>
                </c:pt>
                <c:pt idx="3089">
                  <c:v>41213</c:v>
                </c:pt>
                <c:pt idx="3090">
                  <c:v>41214</c:v>
                </c:pt>
                <c:pt idx="3091">
                  <c:v>41218</c:v>
                </c:pt>
                <c:pt idx="3092">
                  <c:v>41219</c:v>
                </c:pt>
                <c:pt idx="3093">
                  <c:v>41220</c:v>
                </c:pt>
                <c:pt idx="3094">
                  <c:v>41221</c:v>
                </c:pt>
                <c:pt idx="3095">
                  <c:v>41222</c:v>
                </c:pt>
                <c:pt idx="3096">
                  <c:v>41225</c:v>
                </c:pt>
                <c:pt idx="3097">
                  <c:v>41226</c:v>
                </c:pt>
                <c:pt idx="3098">
                  <c:v>41227</c:v>
                </c:pt>
                <c:pt idx="3099">
                  <c:v>41229</c:v>
                </c:pt>
                <c:pt idx="3100">
                  <c:v>41232</c:v>
                </c:pt>
                <c:pt idx="3101">
                  <c:v>41233</c:v>
                </c:pt>
                <c:pt idx="3102">
                  <c:v>41234</c:v>
                </c:pt>
                <c:pt idx="3103">
                  <c:v>41235</c:v>
                </c:pt>
                <c:pt idx="3104">
                  <c:v>41236</c:v>
                </c:pt>
                <c:pt idx="3105">
                  <c:v>41239</c:v>
                </c:pt>
                <c:pt idx="3106">
                  <c:v>41240</c:v>
                </c:pt>
                <c:pt idx="3107">
                  <c:v>41241</c:v>
                </c:pt>
                <c:pt idx="3108">
                  <c:v>41242</c:v>
                </c:pt>
                <c:pt idx="3109">
                  <c:v>41243</c:v>
                </c:pt>
                <c:pt idx="3110">
                  <c:v>41246</c:v>
                </c:pt>
                <c:pt idx="3111">
                  <c:v>41247</c:v>
                </c:pt>
                <c:pt idx="3112">
                  <c:v>41248</c:v>
                </c:pt>
                <c:pt idx="3113">
                  <c:v>41249</c:v>
                </c:pt>
                <c:pt idx="3114">
                  <c:v>41250</c:v>
                </c:pt>
                <c:pt idx="3115">
                  <c:v>41253</c:v>
                </c:pt>
                <c:pt idx="3116">
                  <c:v>41254</c:v>
                </c:pt>
                <c:pt idx="3117">
                  <c:v>41255</c:v>
                </c:pt>
                <c:pt idx="3118">
                  <c:v>41256</c:v>
                </c:pt>
                <c:pt idx="3119">
                  <c:v>41257</c:v>
                </c:pt>
                <c:pt idx="3120">
                  <c:v>41260</c:v>
                </c:pt>
                <c:pt idx="3121">
                  <c:v>41261</c:v>
                </c:pt>
                <c:pt idx="3122">
                  <c:v>41262</c:v>
                </c:pt>
                <c:pt idx="3123">
                  <c:v>41263</c:v>
                </c:pt>
                <c:pt idx="3124">
                  <c:v>41264</c:v>
                </c:pt>
                <c:pt idx="3125">
                  <c:v>41267</c:v>
                </c:pt>
                <c:pt idx="3126">
                  <c:v>41269</c:v>
                </c:pt>
                <c:pt idx="3127">
                  <c:v>41270</c:v>
                </c:pt>
                <c:pt idx="3128">
                  <c:v>41271</c:v>
                </c:pt>
                <c:pt idx="3129">
                  <c:v>41274</c:v>
                </c:pt>
                <c:pt idx="3130">
                  <c:v>41276</c:v>
                </c:pt>
                <c:pt idx="3131">
                  <c:v>41277</c:v>
                </c:pt>
                <c:pt idx="3132">
                  <c:v>41278</c:v>
                </c:pt>
                <c:pt idx="3133">
                  <c:v>41281</c:v>
                </c:pt>
                <c:pt idx="3134">
                  <c:v>41282</c:v>
                </c:pt>
                <c:pt idx="3135">
                  <c:v>41283</c:v>
                </c:pt>
                <c:pt idx="3136">
                  <c:v>41284</c:v>
                </c:pt>
                <c:pt idx="3137">
                  <c:v>41285</c:v>
                </c:pt>
                <c:pt idx="3138">
                  <c:v>41288</c:v>
                </c:pt>
                <c:pt idx="3139">
                  <c:v>41289</c:v>
                </c:pt>
                <c:pt idx="3140">
                  <c:v>41290</c:v>
                </c:pt>
                <c:pt idx="3141">
                  <c:v>41291</c:v>
                </c:pt>
                <c:pt idx="3142">
                  <c:v>41292</c:v>
                </c:pt>
                <c:pt idx="3143">
                  <c:v>41295</c:v>
                </c:pt>
                <c:pt idx="3144">
                  <c:v>41296</c:v>
                </c:pt>
                <c:pt idx="3145">
                  <c:v>41297</c:v>
                </c:pt>
                <c:pt idx="3146">
                  <c:v>41298</c:v>
                </c:pt>
                <c:pt idx="3147">
                  <c:v>41299</c:v>
                </c:pt>
                <c:pt idx="3148">
                  <c:v>41302</c:v>
                </c:pt>
                <c:pt idx="3149">
                  <c:v>41303</c:v>
                </c:pt>
                <c:pt idx="3150">
                  <c:v>41304</c:v>
                </c:pt>
                <c:pt idx="3151">
                  <c:v>41305</c:v>
                </c:pt>
                <c:pt idx="3152">
                  <c:v>41306</c:v>
                </c:pt>
                <c:pt idx="3153">
                  <c:v>41309</c:v>
                </c:pt>
                <c:pt idx="3154">
                  <c:v>41310</c:v>
                </c:pt>
                <c:pt idx="3155">
                  <c:v>41311</c:v>
                </c:pt>
                <c:pt idx="3156">
                  <c:v>41312</c:v>
                </c:pt>
                <c:pt idx="3157">
                  <c:v>41313</c:v>
                </c:pt>
                <c:pt idx="3158">
                  <c:v>41318</c:v>
                </c:pt>
                <c:pt idx="3159">
                  <c:v>41319</c:v>
                </c:pt>
                <c:pt idx="3160">
                  <c:v>41320</c:v>
                </c:pt>
                <c:pt idx="3161">
                  <c:v>41323</c:v>
                </c:pt>
                <c:pt idx="3162">
                  <c:v>41324</c:v>
                </c:pt>
                <c:pt idx="3163">
                  <c:v>41325</c:v>
                </c:pt>
                <c:pt idx="3164">
                  <c:v>41326</c:v>
                </c:pt>
                <c:pt idx="3165">
                  <c:v>41327</c:v>
                </c:pt>
                <c:pt idx="3166">
                  <c:v>41330</c:v>
                </c:pt>
                <c:pt idx="3167">
                  <c:v>41331</c:v>
                </c:pt>
                <c:pt idx="3168">
                  <c:v>41332</c:v>
                </c:pt>
                <c:pt idx="3169">
                  <c:v>41333</c:v>
                </c:pt>
                <c:pt idx="3170">
                  <c:v>41334</c:v>
                </c:pt>
                <c:pt idx="3171">
                  <c:v>41337</c:v>
                </c:pt>
                <c:pt idx="3172">
                  <c:v>41338</c:v>
                </c:pt>
                <c:pt idx="3173">
                  <c:v>41339</c:v>
                </c:pt>
                <c:pt idx="3174">
                  <c:v>41340</c:v>
                </c:pt>
                <c:pt idx="3175">
                  <c:v>41341</c:v>
                </c:pt>
                <c:pt idx="3176">
                  <c:v>41344</c:v>
                </c:pt>
                <c:pt idx="3177">
                  <c:v>41345</c:v>
                </c:pt>
                <c:pt idx="3178">
                  <c:v>41346</c:v>
                </c:pt>
                <c:pt idx="3179">
                  <c:v>41347</c:v>
                </c:pt>
                <c:pt idx="3180">
                  <c:v>41348</c:v>
                </c:pt>
                <c:pt idx="3181">
                  <c:v>41351</c:v>
                </c:pt>
                <c:pt idx="3182">
                  <c:v>41352</c:v>
                </c:pt>
                <c:pt idx="3183">
                  <c:v>41353</c:v>
                </c:pt>
                <c:pt idx="3184">
                  <c:v>41354</c:v>
                </c:pt>
                <c:pt idx="3185">
                  <c:v>41355</c:v>
                </c:pt>
                <c:pt idx="3186">
                  <c:v>41358</c:v>
                </c:pt>
                <c:pt idx="3187">
                  <c:v>41359</c:v>
                </c:pt>
                <c:pt idx="3188">
                  <c:v>41360</c:v>
                </c:pt>
                <c:pt idx="3189">
                  <c:v>41361</c:v>
                </c:pt>
                <c:pt idx="3190">
                  <c:v>41365</c:v>
                </c:pt>
                <c:pt idx="3191">
                  <c:v>41366</c:v>
                </c:pt>
                <c:pt idx="3192">
                  <c:v>41367</c:v>
                </c:pt>
                <c:pt idx="3193">
                  <c:v>41368</c:v>
                </c:pt>
                <c:pt idx="3194">
                  <c:v>41369</c:v>
                </c:pt>
                <c:pt idx="3195">
                  <c:v>41372</c:v>
                </c:pt>
                <c:pt idx="3196">
                  <c:v>41373</c:v>
                </c:pt>
                <c:pt idx="3197">
                  <c:v>41374</c:v>
                </c:pt>
                <c:pt idx="3198">
                  <c:v>41375</c:v>
                </c:pt>
                <c:pt idx="3199">
                  <c:v>41376</c:v>
                </c:pt>
                <c:pt idx="3200">
                  <c:v>41379</c:v>
                </c:pt>
                <c:pt idx="3201">
                  <c:v>41380</c:v>
                </c:pt>
                <c:pt idx="3202">
                  <c:v>41381</c:v>
                </c:pt>
                <c:pt idx="3203">
                  <c:v>41382</c:v>
                </c:pt>
                <c:pt idx="3204">
                  <c:v>41383</c:v>
                </c:pt>
                <c:pt idx="3205">
                  <c:v>41386</c:v>
                </c:pt>
                <c:pt idx="3206">
                  <c:v>41387</c:v>
                </c:pt>
                <c:pt idx="3207">
                  <c:v>41388</c:v>
                </c:pt>
                <c:pt idx="3208">
                  <c:v>41389</c:v>
                </c:pt>
                <c:pt idx="3209">
                  <c:v>41390</c:v>
                </c:pt>
                <c:pt idx="3210">
                  <c:v>41393</c:v>
                </c:pt>
                <c:pt idx="3211">
                  <c:v>41394</c:v>
                </c:pt>
                <c:pt idx="3212">
                  <c:v>41396</c:v>
                </c:pt>
                <c:pt idx="3213">
                  <c:v>41397</c:v>
                </c:pt>
                <c:pt idx="3214">
                  <c:v>41400</c:v>
                </c:pt>
                <c:pt idx="3215">
                  <c:v>41401</c:v>
                </c:pt>
                <c:pt idx="3216">
                  <c:v>41402</c:v>
                </c:pt>
                <c:pt idx="3217">
                  <c:v>41403</c:v>
                </c:pt>
                <c:pt idx="3218">
                  <c:v>41404</c:v>
                </c:pt>
                <c:pt idx="3219">
                  <c:v>41407</c:v>
                </c:pt>
                <c:pt idx="3220">
                  <c:v>41408</c:v>
                </c:pt>
                <c:pt idx="3221">
                  <c:v>41409</c:v>
                </c:pt>
                <c:pt idx="3222">
                  <c:v>41410</c:v>
                </c:pt>
                <c:pt idx="3223">
                  <c:v>41411</c:v>
                </c:pt>
                <c:pt idx="3224">
                  <c:v>41414</c:v>
                </c:pt>
                <c:pt idx="3225">
                  <c:v>41415</c:v>
                </c:pt>
                <c:pt idx="3226">
                  <c:v>41416</c:v>
                </c:pt>
                <c:pt idx="3227">
                  <c:v>41417</c:v>
                </c:pt>
                <c:pt idx="3228">
                  <c:v>41418</c:v>
                </c:pt>
                <c:pt idx="3229">
                  <c:v>41421</c:v>
                </c:pt>
                <c:pt idx="3230">
                  <c:v>41422</c:v>
                </c:pt>
                <c:pt idx="3231">
                  <c:v>41423</c:v>
                </c:pt>
                <c:pt idx="3232">
                  <c:v>41425</c:v>
                </c:pt>
                <c:pt idx="3233">
                  <c:v>41428</c:v>
                </c:pt>
                <c:pt idx="3234">
                  <c:v>41429</c:v>
                </c:pt>
                <c:pt idx="3235">
                  <c:v>41430</c:v>
                </c:pt>
                <c:pt idx="3236">
                  <c:v>41431</c:v>
                </c:pt>
                <c:pt idx="3237">
                  <c:v>41432</c:v>
                </c:pt>
                <c:pt idx="3238">
                  <c:v>41435</c:v>
                </c:pt>
                <c:pt idx="3239">
                  <c:v>41436</c:v>
                </c:pt>
                <c:pt idx="3240">
                  <c:v>41437</c:v>
                </c:pt>
                <c:pt idx="3241">
                  <c:v>41438</c:v>
                </c:pt>
                <c:pt idx="3242">
                  <c:v>41439</c:v>
                </c:pt>
                <c:pt idx="3243">
                  <c:v>41442</c:v>
                </c:pt>
                <c:pt idx="3244">
                  <c:v>41443</c:v>
                </c:pt>
                <c:pt idx="3245">
                  <c:v>41444</c:v>
                </c:pt>
                <c:pt idx="3246">
                  <c:v>41445</c:v>
                </c:pt>
                <c:pt idx="3247">
                  <c:v>41446</c:v>
                </c:pt>
                <c:pt idx="3248">
                  <c:v>41449</c:v>
                </c:pt>
                <c:pt idx="3249">
                  <c:v>41450</c:v>
                </c:pt>
                <c:pt idx="3250">
                  <c:v>41451</c:v>
                </c:pt>
                <c:pt idx="3251">
                  <c:v>41452</c:v>
                </c:pt>
                <c:pt idx="3252">
                  <c:v>41453</c:v>
                </c:pt>
                <c:pt idx="3253">
                  <c:v>41456</c:v>
                </c:pt>
                <c:pt idx="3254">
                  <c:v>41457</c:v>
                </c:pt>
                <c:pt idx="3255">
                  <c:v>41458</c:v>
                </c:pt>
                <c:pt idx="3256">
                  <c:v>41459</c:v>
                </c:pt>
                <c:pt idx="3257">
                  <c:v>41460</c:v>
                </c:pt>
                <c:pt idx="3258">
                  <c:v>41463</c:v>
                </c:pt>
                <c:pt idx="3259">
                  <c:v>41464</c:v>
                </c:pt>
                <c:pt idx="3260">
                  <c:v>41465</c:v>
                </c:pt>
                <c:pt idx="3261">
                  <c:v>41466</c:v>
                </c:pt>
                <c:pt idx="3262">
                  <c:v>41467</c:v>
                </c:pt>
                <c:pt idx="3263">
                  <c:v>41470</c:v>
                </c:pt>
                <c:pt idx="3264">
                  <c:v>41471</c:v>
                </c:pt>
                <c:pt idx="3265">
                  <c:v>41472</c:v>
                </c:pt>
                <c:pt idx="3266">
                  <c:v>41473</c:v>
                </c:pt>
                <c:pt idx="3267">
                  <c:v>41474</c:v>
                </c:pt>
                <c:pt idx="3268">
                  <c:v>41477</c:v>
                </c:pt>
                <c:pt idx="3269">
                  <c:v>41478</c:v>
                </c:pt>
                <c:pt idx="3270">
                  <c:v>41479</c:v>
                </c:pt>
                <c:pt idx="3271">
                  <c:v>41480</c:v>
                </c:pt>
                <c:pt idx="3272">
                  <c:v>41481</c:v>
                </c:pt>
                <c:pt idx="3273">
                  <c:v>41484</c:v>
                </c:pt>
                <c:pt idx="3274">
                  <c:v>41485</c:v>
                </c:pt>
                <c:pt idx="3275">
                  <c:v>41486</c:v>
                </c:pt>
                <c:pt idx="3276">
                  <c:v>41487</c:v>
                </c:pt>
                <c:pt idx="3277">
                  <c:v>41488</c:v>
                </c:pt>
                <c:pt idx="3278">
                  <c:v>41491</c:v>
                </c:pt>
                <c:pt idx="3279">
                  <c:v>41492</c:v>
                </c:pt>
                <c:pt idx="3280">
                  <c:v>41493</c:v>
                </c:pt>
                <c:pt idx="3281">
                  <c:v>41494</c:v>
                </c:pt>
                <c:pt idx="3282">
                  <c:v>41495</c:v>
                </c:pt>
                <c:pt idx="3283">
                  <c:v>41498</c:v>
                </c:pt>
                <c:pt idx="3284">
                  <c:v>41499</c:v>
                </c:pt>
                <c:pt idx="3285">
                  <c:v>41500</c:v>
                </c:pt>
                <c:pt idx="3286">
                  <c:v>41501</c:v>
                </c:pt>
                <c:pt idx="3287">
                  <c:v>41502</c:v>
                </c:pt>
                <c:pt idx="3288">
                  <c:v>41505</c:v>
                </c:pt>
                <c:pt idx="3289">
                  <c:v>41506</c:v>
                </c:pt>
                <c:pt idx="3290">
                  <c:v>41507</c:v>
                </c:pt>
                <c:pt idx="3291">
                  <c:v>41508</c:v>
                </c:pt>
                <c:pt idx="3292">
                  <c:v>41509</c:v>
                </c:pt>
                <c:pt idx="3293">
                  <c:v>41512</c:v>
                </c:pt>
                <c:pt idx="3294">
                  <c:v>41513</c:v>
                </c:pt>
                <c:pt idx="3295">
                  <c:v>41514</c:v>
                </c:pt>
                <c:pt idx="3296">
                  <c:v>41515</c:v>
                </c:pt>
                <c:pt idx="3297">
                  <c:v>41516</c:v>
                </c:pt>
                <c:pt idx="3298">
                  <c:v>41519</c:v>
                </c:pt>
                <c:pt idx="3299">
                  <c:v>41520</c:v>
                </c:pt>
                <c:pt idx="3300">
                  <c:v>41521</c:v>
                </c:pt>
                <c:pt idx="3301">
                  <c:v>41522</c:v>
                </c:pt>
                <c:pt idx="3302">
                  <c:v>41523</c:v>
                </c:pt>
                <c:pt idx="3303">
                  <c:v>41526</c:v>
                </c:pt>
                <c:pt idx="3304">
                  <c:v>41527</c:v>
                </c:pt>
                <c:pt idx="3305">
                  <c:v>41528</c:v>
                </c:pt>
                <c:pt idx="3306">
                  <c:v>41529</c:v>
                </c:pt>
                <c:pt idx="3307">
                  <c:v>41530</c:v>
                </c:pt>
                <c:pt idx="3308">
                  <c:v>41533</c:v>
                </c:pt>
                <c:pt idx="3309">
                  <c:v>41534</c:v>
                </c:pt>
                <c:pt idx="3310">
                  <c:v>41535</c:v>
                </c:pt>
                <c:pt idx="3311">
                  <c:v>41536</c:v>
                </c:pt>
                <c:pt idx="3312">
                  <c:v>41537</c:v>
                </c:pt>
                <c:pt idx="3313">
                  <c:v>41540</c:v>
                </c:pt>
                <c:pt idx="3314">
                  <c:v>41541</c:v>
                </c:pt>
                <c:pt idx="3315">
                  <c:v>41542</c:v>
                </c:pt>
                <c:pt idx="3316">
                  <c:v>41543</c:v>
                </c:pt>
                <c:pt idx="3317">
                  <c:v>41544</c:v>
                </c:pt>
                <c:pt idx="3318">
                  <c:v>41547</c:v>
                </c:pt>
                <c:pt idx="3319">
                  <c:v>41548</c:v>
                </c:pt>
                <c:pt idx="3320">
                  <c:v>41549</c:v>
                </c:pt>
                <c:pt idx="3321">
                  <c:v>41550</c:v>
                </c:pt>
                <c:pt idx="3322">
                  <c:v>41551</c:v>
                </c:pt>
                <c:pt idx="3323">
                  <c:v>41554</c:v>
                </c:pt>
                <c:pt idx="3324">
                  <c:v>41555</c:v>
                </c:pt>
                <c:pt idx="3325">
                  <c:v>41556</c:v>
                </c:pt>
                <c:pt idx="3326">
                  <c:v>41557</c:v>
                </c:pt>
                <c:pt idx="3327">
                  <c:v>41558</c:v>
                </c:pt>
                <c:pt idx="3328">
                  <c:v>41561</c:v>
                </c:pt>
                <c:pt idx="3329">
                  <c:v>41562</c:v>
                </c:pt>
                <c:pt idx="3330">
                  <c:v>41563</c:v>
                </c:pt>
                <c:pt idx="3331">
                  <c:v>41564</c:v>
                </c:pt>
                <c:pt idx="3332">
                  <c:v>41565</c:v>
                </c:pt>
                <c:pt idx="3333">
                  <c:v>41568</c:v>
                </c:pt>
                <c:pt idx="3334">
                  <c:v>41569</c:v>
                </c:pt>
                <c:pt idx="3335">
                  <c:v>41570</c:v>
                </c:pt>
                <c:pt idx="3336">
                  <c:v>41571</c:v>
                </c:pt>
                <c:pt idx="3337">
                  <c:v>41572</c:v>
                </c:pt>
                <c:pt idx="3338">
                  <c:v>41575</c:v>
                </c:pt>
                <c:pt idx="3339">
                  <c:v>41576</c:v>
                </c:pt>
                <c:pt idx="3340">
                  <c:v>41577</c:v>
                </c:pt>
                <c:pt idx="3341">
                  <c:v>41578</c:v>
                </c:pt>
                <c:pt idx="3342">
                  <c:v>41579</c:v>
                </c:pt>
                <c:pt idx="3343">
                  <c:v>41582</c:v>
                </c:pt>
                <c:pt idx="3344">
                  <c:v>41583</c:v>
                </c:pt>
                <c:pt idx="3345">
                  <c:v>41584</c:v>
                </c:pt>
                <c:pt idx="3346">
                  <c:v>41585</c:v>
                </c:pt>
                <c:pt idx="3347">
                  <c:v>41586</c:v>
                </c:pt>
                <c:pt idx="3348">
                  <c:v>41589</c:v>
                </c:pt>
                <c:pt idx="3349">
                  <c:v>41590</c:v>
                </c:pt>
                <c:pt idx="3350">
                  <c:v>41591</c:v>
                </c:pt>
                <c:pt idx="3351">
                  <c:v>41592</c:v>
                </c:pt>
                <c:pt idx="3352">
                  <c:v>41596</c:v>
                </c:pt>
                <c:pt idx="3353">
                  <c:v>41597</c:v>
                </c:pt>
                <c:pt idx="3354">
                  <c:v>41598</c:v>
                </c:pt>
                <c:pt idx="3355">
                  <c:v>41599</c:v>
                </c:pt>
                <c:pt idx="3356">
                  <c:v>41600</c:v>
                </c:pt>
                <c:pt idx="3357">
                  <c:v>41603</c:v>
                </c:pt>
                <c:pt idx="3358">
                  <c:v>41604</c:v>
                </c:pt>
                <c:pt idx="3359">
                  <c:v>41605</c:v>
                </c:pt>
                <c:pt idx="3360">
                  <c:v>41606</c:v>
                </c:pt>
                <c:pt idx="3361">
                  <c:v>41607</c:v>
                </c:pt>
                <c:pt idx="3362">
                  <c:v>41610</c:v>
                </c:pt>
                <c:pt idx="3363">
                  <c:v>41611</c:v>
                </c:pt>
                <c:pt idx="3364">
                  <c:v>41612</c:v>
                </c:pt>
                <c:pt idx="3365">
                  <c:v>41613</c:v>
                </c:pt>
                <c:pt idx="3366">
                  <c:v>41614</c:v>
                </c:pt>
                <c:pt idx="3367">
                  <c:v>41617</c:v>
                </c:pt>
                <c:pt idx="3368">
                  <c:v>41618</c:v>
                </c:pt>
                <c:pt idx="3369">
                  <c:v>41619</c:v>
                </c:pt>
                <c:pt idx="3370">
                  <c:v>41620</c:v>
                </c:pt>
                <c:pt idx="3371">
                  <c:v>41621</c:v>
                </c:pt>
                <c:pt idx="3372">
                  <c:v>41624</c:v>
                </c:pt>
                <c:pt idx="3373">
                  <c:v>41625</c:v>
                </c:pt>
                <c:pt idx="3374">
                  <c:v>41626</c:v>
                </c:pt>
                <c:pt idx="3375">
                  <c:v>41627</c:v>
                </c:pt>
                <c:pt idx="3376">
                  <c:v>41628</c:v>
                </c:pt>
                <c:pt idx="3377">
                  <c:v>41631</c:v>
                </c:pt>
                <c:pt idx="3378">
                  <c:v>41632</c:v>
                </c:pt>
                <c:pt idx="3379">
                  <c:v>41634</c:v>
                </c:pt>
                <c:pt idx="3380">
                  <c:v>41635</c:v>
                </c:pt>
                <c:pt idx="3381">
                  <c:v>41638</c:v>
                </c:pt>
                <c:pt idx="3382">
                  <c:v>41639</c:v>
                </c:pt>
                <c:pt idx="3383">
                  <c:v>41641</c:v>
                </c:pt>
                <c:pt idx="3384">
                  <c:v>41642</c:v>
                </c:pt>
                <c:pt idx="3385">
                  <c:v>41645</c:v>
                </c:pt>
                <c:pt idx="3386">
                  <c:v>41646</c:v>
                </c:pt>
                <c:pt idx="3387">
                  <c:v>41647</c:v>
                </c:pt>
                <c:pt idx="3388">
                  <c:v>41648</c:v>
                </c:pt>
                <c:pt idx="3389">
                  <c:v>41649</c:v>
                </c:pt>
                <c:pt idx="3390">
                  <c:v>41652</c:v>
                </c:pt>
                <c:pt idx="3391">
                  <c:v>41653</c:v>
                </c:pt>
                <c:pt idx="3392">
                  <c:v>41654</c:v>
                </c:pt>
                <c:pt idx="3393">
                  <c:v>41655</c:v>
                </c:pt>
                <c:pt idx="3394">
                  <c:v>41656</c:v>
                </c:pt>
                <c:pt idx="3395">
                  <c:v>41659</c:v>
                </c:pt>
                <c:pt idx="3396">
                  <c:v>41660</c:v>
                </c:pt>
                <c:pt idx="3397">
                  <c:v>41661</c:v>
                </c:pt>
                <c:pt idx="3398">
                  <c:v>41662</c:v>
                </c:pt>
                <c:pt idx="3399">
                  <c:v>41663</c:v>
                </c:pt>
                <c:pt idx="3400">
                  <c:v>41666</c:v>
                </c:pt>
                <c:pt idx="3401">
                  <c:v>41667</c:v>
                </c:pt>
                <c:pt idx="3402">
                  <c:v>41668</c:v>
                </c:pt>
                <c:pt idx="3403">
                  <c:v>41669</c:v>
                </c:pt>
                <c:pt idx="3404">
                  <c:v>41670</c:v>
                </c:pt>
                <c:pt idx="3405">
                  <c:v>41673</c:v>
                </c:pt>
                <c:pt idx="3406">
                  <c:v>41674</c:v>
                </c:pt>
                <c:pt idx="3407">
                  <c:v>41675</c:v>
                </c:pt>
                <c:pt idx="3408">
                  <c:v>41676</c:v>
                </c:pt>
                <c:pt idx="3409">
                  <c:v>41677</c:v>
                </c:pt>
                <c:pt idx="3410">
                  <c:v>41680</c:v>
                </c:pt>
                <c:pt idx="3411">
                  <c:v>41681</c:v>
                </c:pt>
                <c:pt idx="3412">
                  <c:v>41682</c:v>
                </c:pt>
                <c:pt idx="3413">
                  <c:v>41683</c:v>
                </c:pt>
                <c:pt idx="3414">
                  <c:v>41684</c:v>
                </c:pt>
                <c:pt idx="3415">
                  <c:v>41687</c:v>
                </c:pt>
                <c:pt idx="3416">
                  <c:v>41688</c:v>
                </c:pt>
                <c:pt idx="3417">
                  <c:v>41689</c:v>
                </c:pt>
                <c:pt idx="3418">
                  <c:v>41690</c:v>
                </c:pt>
                <c:pt idx="3419">
                  <c:v>41691</c:v>
                </c:pt>
                <c:pt idx="3420">
                  <c:v>41694</c:v>
                </c:pt>
                <c:pt idx="3421">
                  <c:v>41695</c:v>
                </c:pt>
                <c:pt idx="3422">
                  <c:v>41696</c:v>
                </c:pt>
                <c:pt idx="3423">
                  <c:v>41697</c:v>
                </c:pt>
                <c:pt idx="3424">
                  <c:v>41698</c:v>
                </c:pt>
                <c:pt idx="3425">
                  <c:v>41703</c:v>
                </c:pt>
                <c:pt idx="3426">
                  <c:v>41704</c:v>
                </c:pt>
                <c:pt idx="3427">
                  <c:v>41705</c:v>
                </c:pt>
                <c:pt idx="3428">
                  <c:v>41708</c:v>
                </c:pt>
                <c:pt idx="3429">
                  <c:v>41709</c:v>
                </c:pt>
                <c:pt idx="3430">
                  <c:v>41710</c:v>
                </c:pt>
                <c:pt idx="3431">
                  <c:v>41711</c:v>
                </c:pt>
                <c:pt idx="3432">
                  <c:v>41712</c:v>
                </c:pt>
                <c:pt idx="3433">
                  <c:v>41715</c:v>
                </c:pt>
                <c:pt idx="3434">
                  <c:v>41716</c:v>
                </c:pt>
                <c:pt idx="3435">
                  <c:v>41717</c:v>
                </c:pt>
                <c:pt idx="3436">
                  <c:v>41718</c:v>
                </c:pt>
                <c:pt idx="3437">
                  <c:v>41719</c:v>
                </c:pt>
                <c:pt idx="3438">
                  <c:v>41722</c:v>
                </c:pt>
                <c:pt idx="3439">
                  <c:v>41723</c:v>
                </c:pt>
                <c:pt idx="3440">
                  <c:v>41724</c:v>
                </c:pt>
                <c:pt idx="3441">
                  <c:v>41725</c:v>
                </c:pt>
                <c:pt idx="3442">
                  <c:v>41726</c:v>
                </c:pt>
                <c:pt idx="3443">
                  <c:v>41729</c:v>
                </c:pt>
                <c:pt idx="3444">
                  <c:v>41730</c:v>
                </c:pt>
                <c:pt idx="3445">
                  <c:v>41731</c:v>
                </c:pt>
                <c:pt idx="3446">
                  <c:v>41732</c:v>
                </c:pt>
                <c:pt idx="3447">
                  <c:v>41733</c:v>
                </c:pt>
                <c:pt idx="3448">
                  <c:v>41736</c:v>
                </c:pt>
                <c:pt idx="3449">
                  <c:v>41737</c:v>
                </c:pt>
                <c:pt idx="3450">
                  <c:v>41738</c:v>
                </c:pt>
                <c:pt idx="3451">
                  <c:v>41739</c:v>
                </c:pt>
                <c:pt idx="3452">
                  <c:v>41740</c:v>
                </c:pt>
                <c:pt idx="3453">
                  <c:v>41743</c:v>
                </c:pt>
                <c:pt idx="3454">
                  <c:v>41744</c:v>
                </c:pt>
                <c:pt idx="3455">
                  <c:v>41745</c:v>
                </c:pt>
                <c:pt idx="3456">
                  <c:v>41746</c:v>
                </c:pt>
                <c:pt idx="3457">
                  <c:v>41751</c:v>
                </c:pt>
                <c:pt idx="3458">
                  <c:v>41752</c:v>
                </c:pt>
                <c:pt idx="3459">
                  <c:v>41753</c:v>
                </c:pt>
                <c:pt idx="3460">
                  <c:v>41754</c:v>
                </c:pt>
                <c:pt idx="3461">
                  <c:v>41757</c:v>
                </c:pt>
                <c:pt idx="3462">
                  <c:v>41758</c:v>
                </c:pt>
                <c:pt idx="3463">
                  <c:v>41759</c:v>
                </c:pt>
                <c:pt idx="3464">
                  <c:v>41761</c:v>
                </c:pt>
                <c:pt idx="3465">
                  <c:v>41764</c:v>
                </c:pt>
                <c:pt idx="3466">
                  <c:v>41765</c:v>
                </c:pt>
                <c:pt idx="3467">
                  <c:v>41766</c:v>
                </c:pt>
                <c:pt idx="3468">
                  <c:v>41767</c:v>
                </c:pt>
                <c:pt idx="3469">
                  <c:v>41768</c:v>
                </c:pt>
                <c:pt idx="3470">
                  <c:v>41771</c:v>
                </c:pt>
                <c:pt idx="3471">
                  <c:v>41772</c:v>
                </c:pt>
                <c:pt idx="3472">
                  <c:v>41773</c:v>
                </c:pt>
                <c:pt idx="3473">
                  <c:v>41774</c:v>
                </c:pt>
                <c:pt idx="3474">
                  <c:v>41775</c:v>
                </c:pt>
                <c:pt idx="3475">
                  <c:v>41778</c:v>
                </c:pt>
                <c:pt idx="3476">
                  <c:v>41779</c:v>
                </c:pt>
                <c:pt idx="3477">
                  <c:v>41780</c:v>
                </c:pt>
                <c:pt idx="3478">
                  <c:v>41781</c:v>
                </c:pt>
                <c:pt idx="3479">
                  <c:v>41782</c:v>
                </c:pt>
                <c:pt idx="3480">
                  <c:v>41785</c:v>
                </c:pt>
                <c:pt idx="3481">
                  <c:v>41786</c:v>
                </c:pt>
                <c:pt idx="3482">
                  <c:v>41787</c:v>
                </c:pt>
                <c:pt idx="3483">
                  <c:v>41788</c:v>
                </c:pt>
                <c:pt idx="3484">
                  <c:v>41789</c:v>
                </c:pt>
                <c:pt idx="3485">
                  <c:v>41792</c:v>
                </c:pt>
                <c:pt idx="3486">
                  <c:v>41793</c:v>
                </c:pt>
                <c:pt idx="3487">
                  <c:v>41794</c:v>
                </c:pt>
                <c:pt idx="3488">
                  <c:v>41795</c:v>
                </c:pt>
                <c:pt idx="3489">
                  <c:v>41796</c:v>
                </c:pt>
                <c:pt idx="3490">
                  <c:v>41799</c:v>
                </c:pt>
                <c:pt idx="3491">
                  <c:v>41800</c:v>
                </c:pt>
                <c:pt idx="3492">
                  <c:v>41801</c:v>
                </c:pt>
                <c:pt idx="3493">
                  <c:v>41802</c:v>
                </c:pt>
                <c:pt idx="3494">
                  <c:v>41803</c:v>
                </c:pt>
                <c:pt idx="3495">
                  <c:v>41806</c:v>
                </c:pt>
                <c:pt idx="3496">
                  <c:v>41807</c:v>
                </c:pt>
                <c:pt idx="3497">
                  <c:v>41808</c:v>
                </c:pt>
                <c:pt idx="3498">
                  <c:v>41810</c:v>
                </c:pt>
                <c:pt idx="3499">
                  <c:v>41813</c:v>
                </c:pt>
                <c:pt idx="3500">
                  <c:v>41814</c:v>
                </c:pt>
                <c:pt idx="3501">
                  <c:v>41815</c:v>
                </c:pt>
                <c:pt idx="3502">
                  <c:v>41816</c:v>
                </c:pt>
                <c:pt idx="3503">
                  <c:v>41817</c:v>
                </c:pt>
                <c:pt idx="3504">
                  <c:v>41820</c:v>
                </c:pt>
                <c:pt idx="3505">
                  <c:v>41821</c:v>
                </c:pt>
                <c:pt idx="3506">
                  <c:v>41822</c:v>
                </c:pt>
                <c:pt idx="3507">
                  <c:v>41823</c:v>
                </c:pt>
                <c:pt idx="3508">
                  <c:v>41824</c:v>
                </c:pt>
                <c:pt idx="3509">
                  <c:v>41827</c:v>
                </c:pt>
                <c:pt idx="3510">
                  <c:v>41828</c:v>
                </c:pt>
                <c:pt idx="3511">
                  <c:v>41829</c:v>
                </c:pt>
                <c:pt idx="3512">
                  <c:v>41830</c:v>
                </c:pt>
                <c:pt idx="3513">
                  <c:v>41831</c:v>
                </c:pt>
                <c:pt idx="3514">
                  <c:v>41834</c:v>
                </c:pt>
                <c:pt idx="3515">
                  <c:v>41835</c:v>
                </c:pt>
                <c:pt idx="3516">
                  <c:v>41836</c:v>
                </c:pt>
                <c:pt idx="3517">
                  <c:v>41837</c:v>
                </c:pt>
                <c:pt idx="3518">
                  <c:v>41838</c:v>
                </c:pt>
                <c:pt idx="3519">
                  <c:v>41841</c:v>
                </c:pt>
                <c:pt idx="3520">
                  <c:v>41842</c:v>
                </c:pt>
                <c:pt idx="3521">
                  <c:v>41843</c:v>
                </c:pt>
                <c:pt idx="3522">
                  <c:v>41844</c:v>
                </c:pt>
                <c:pt idx="3523">
                  <c:v>41845</c:v>
                </c:pt>
                <c:pt idx="3524">
                  <c:v>41848</c:v>
                </c:pt>
                <c:pt idx="3525">
                  <c:v>41849</c:v>
                </c:pt>
                <c:pt idx="3526">
                  <c:v>41850</c:v>
                </c:pt>
                <c:pt idx="3527">
                  <c:v>41851</c:v>
                </c:pt>
                <c:pt idx="3528">
                  <c:v>41852</c:v>
                </c:pt>
                <c:pt idx="3529">
                  <c:v>41855</c:v>
                </c:pt>
                <c:pt idx="3530">
                  <c:v>41856</c:v>
                </c:pt>
                <c:pt idx="3531">
                  <c:v>41857</c:v>
                </c:pt>
                <c:pt idx="3532">
                  <c:v>41858</c:v>
                </c:pt>
                <c:pt idx="3533">
                  <c:v>41859</c:v>
                </c:pt>
                <c:pt idx="3534">
                  <c:v>41862</c:v>
                </c:pt>
                <c:pt idx="3535">
                  <c:v>41863</c:v>
                </c:pt>
                <c:pt idx="3536">
                  <c:v>41864</c:v>
                </c:pt>
                <c:pt idx="3537">
                  <c:v>41865</c:v>
                </c:pt>
                <c:pt idx="3538">
                  <c:v>41866</c:v>
                </c:pt>
                <c:pt idx="3539">
                  <c:v>41869</c:v>
                </c:pt>
                <c:pt idx="3540">
                  <c:v>41870</c:v>
                </c:pt>
                <c:pt idx="3541">
                  <c:v>41871</c:v>
                </c:pt>
                <c:pt idx="3542">
                  <c:v>41872</c:v>
                </c:pt>
                <c:pt idx="3543">
                  <c:v>41873</c:v>
                </c:pt>
                <c:pt idx="3544">
                  <c:v>41876</c:v>
                </c:pt>
                <c:pt idx="3545">
                  <c:v>41877</c:v>
                </c:pt>
                <c:pt idx="3546">
                  <c:v>41878</c:v>
                </c:pt>
                <c:pt idx="3547">
                  <c:v>41879</c:v>
                </c:pt>
                <c:pt idx="3548">
                  <c:v>41880</c:v>
                </c:pt>
                <c:pt idx="3549">
                  <c:v>41883</c:v>
                </c:pt>
                <c:pt idx="3550">
                  <c:v>41884</c:v>
                </c:pt>
                <c:pt idx="3551">
                  <c:v>41885</c:v>
                </c:pt>
                <c:pt idx="3552">
                  <c:v>41886</c:v>
                </c:pt>
                <c:pt idx="3553">
                  <c:v>41887</c:v>
                </c:pt>
                <c:pt idx="3554">
                  <c:v>41890</c:v>
                </c:pt>
                <c:pt idx="3555">
                  <c:v>41891</c:v>
                </c:pt>
                <c:pt idx="3556">
                  <c:v>41892</c:v>
                </c:pt>
                <c:pt idx="3557">
                  <c:v>41893</c:v>
                </c:pt>
                <c:pt idx="3558">
                  <c:v>41894</c:v>
                </c:pt>
                <c:pt idx="3559">
                  <c:v>41897</c:v>
                </c:pt>
                <c:pt idx="3560">
                  <c:v>41898</c:v>
                </c:pt>
                <c:pt idx="3561">
                  <c:v>41899</c:v>
                </c:pt>
                <c:pt idx="3562">
                  <c:v>41900</c:v>
                </c:pt>
                <c:pt idx="3563">
                  <c:v>41901</c:v>
                </c:pt>
                <c:pt idx="3564">
                  <c:v>41904</c:v>
                </c:pt>
                <c:pt idx="3565">
                  <c:v>41905</c:v>
                </c:pt>
                <c:pt idx="3566">
                  <c:v>41906</c:v>
                </c:pt>
                <c:pt idx="3567">
                  <c:v>41907</c:v>
                </c:pt>
                <c:pt idx="3568">
                  <c:v>41908</c:v>
                </c:pt>
                <c:pt idx="3569">
                  <c:v>41911</c:v>
                </c:pt>
                <c:pt idx="3570">
                  <c:v>41912</c:v>
                </c:pt>
                <c:pt idx="3571">
                  <c:v>41913</c:v>
                </c:pt>
                <c:pt idx="3572">
                  <c:v>41914</c:v>
                </c:pt>
                <c:pt idx="3573">
                  <c:v>41915</c:v>
                </c:pt>
                <c:pt idx="3574">
                  <c:v>41918</c:v>
                </c:pt>
                <c:pt idx="3575">
                  <c:v>41919</c:v>
                </c:pt>
                <c:pt idx="3576">
                  <c:v>41920</c:v>
                </c:pt>
                <c:pt idx="3577">
                  <c:v>41921</c:v>
                </c:pt>
                <c:pt idx="3578">
                  <c:v>41922</c:v>
                </c:pt>
                <c:pt idx="3579">
                  <c:v>41925</c:v>
                </c:pt>
                <c:pt idx="3580">
                  <c:v>41926</c:v>
                </c:pt>
                <c:pt idx="3581">
                  <c:v>41927</c:v>
                </c:pt>
                <c:pt idx="3582">
                  <c:v>41928</c:v>
                </c:pt>
                <c:pt idx="3583">
                  <c:v>41929</c:v>
                </c:pt>
                <c:pt idx="3584">
                  <c:v>41932</c:v>
                </c:pt>
                <c:pt idx="3585">
                  <c:v>41933</c:v>
                </c:pt>
                <c:pt idx="3586">
                  <c:v>41934</c:v>
                </c:pt>
                <c:pt idx="3587">
                  <c:v>41935</c:v>
                </c:pt>
                <c:pt idx="3588">
                  <c:v>41936</c:v>
                </c:pt>
                <c:pt idx="3589">
                  <c:v>41939</c:v>
                </c:pt>
                <c:pt idx="3590">
                  <c:v>41940</c:v>
                </c:pt>
                <c:pt idx="3591">
                  <c:v>41941</c:v>
                </c:pt>
                <c:pt idx="3592">
                  <c:v>41942</c:v>
                </c:pt>
                <c:pt idx="3593">
                  <c:v>41943</c:v>
                </c:pt>
                <c:pt idx="3594">
                  <c:v>41946</c:v>
                </c:pt>
                <c:pt idx="3595">
                  <c:v>41947</c:v>
                </c:pt>
                <c:pt idx="3596">
                  <c:v>41948</c:v>
                </c:pt>
                <c:pt idx="3597">
                  <c:v>41949</c:v>
                </c:pt>
                <c:pt idx="3598">
                  <c:v>41950</c:v>
                </c:pt>
                <c:pt idx="3599">
                  <c:v>41953</c:v>
                </c:pt>
                <c:pt idx="3600">
                  <c:v>41954</c:v>
                </c:pt>
                <c:pt idx="3601">
                  <c:v>41955</c:v>
                </c:pt>
                <c:pt idx="3602">
                  <c:v>41956</c:v>
                </c:pt>
                <c:pt idx="3603">
                  <c:v>41957</c:v>
                </c:pt>
                <c:pt idx="3604">
                  <c:v>41960</c:v>
                </c:pt>
                <c:pt idx="3605">
                  <c:v>41961</c:v>
                </c:pt>
                <c:pt idx="3606">
                  <c:v>41962</c:v>
                </c:pt>
                <c:pt idx="3607">
                  <c:v>41963</c:v>
                </c:pt>
                <c:pt idx="3608">
                  <c:v>41964</c:v>
                </c:pt>
                <c:pt idx="3609">
                  <c:v>41967</c:v>
                </c:pt>
                <c:pt idx="3610">
                  <c:v>41968</c:v>
                </c:pt>
                <c:pt idx="3611">
                  <c:v>41969</c:v>
                </c:pt>
                <c:pt idx="3612">
                  <c:v>41970</c:v>
                </c:pt>
                <c:pt idx="3613">
                  <c:v>41971</c:v>
                </c:pt>
                <c:pt idx="3614">
                  <c:v>41974</c:v>
                </c:pt>
                <c:pt idx="3615">
                  <c:v>41975</c:v>
                </c:pt>
                <c:pt idx="3616">
                  <c:v>41976</c:v>
                </c:pt>
                <c:pt idx="3617">
                  <c:v>41977</c:v>
                </c:pt>
                <c:pt idx="3618">
                  <c:v>41978</c:v>
                </c:pt>
                <c:pt idx="3619">
                  <c:v>41981</c:v>
                </c:pt>
                <c:pt idx="3620">
                  <c:v>41982</c:v>
                </c:pt>
                <c:pt idx="3621">
                  <c:v>41983</c:v>
                </c:pt>
                <c:pt idx="3622">
                  <c:v>41984</c:v>
                </c:pt>
                <c:pt idx="3623">
                  <c:v>41985</c:v>
                </c:pt>
                <c:pt idx="3624">
                  <c:v>41988</c:v>
                </c:pt>
                <c:pt idx="3625">
                  <c:v>41989</c:v>
                </c:pt>
                <c:pt idx="3626">
                  <c:v>41990</c:v>
                </c:pt>
                <c:pt idx="3627">
                  <c:v>41991</c:v>
                </c:pt>
                <c:pt idx="3628">
                  <c:v>41992</c:v>
                </c:pt>
                <c:pt idx="3629">
                  <c:v>41995</c:v>
                </c:pt>
                <c:pt idx="3630">
                  <c:v>41996</c:v>
                </c:pt>
                <c:pt idx="3631">
                  <c:v>41997</c:v>
                </c:pt>
                <c:pt idx="3632">
                  <c:v>41999</c:v>
                </c:pt>
                <c:pt idx="3633">
                  <c:v>42002</c:v>
                </c:pt>
                <c:pt idx="3634">
                  <c:v>42003</c:v>
                </c:pt>
                <c:pt idx="3635">
                  <c:v>42004</c:v>
                </c:pt>
                <c:pt idx="3636">
                  <c:v>42006</c:v>
                </c:pt>
                <c:pt idx="3637">
                  <c:v>42009</c:v>
                </c:pt>
                <c:pt idx="3638">
                  <c:v>42010</c:v>
                </c:pt>
                <c:pt idx="3639">
                  <c:v>42011</c:v>
                </c:pt>
                <c:pt idx="3640">
                  <c:v>42012</c:v>
                </c:pt>
                <c:pt idx="3641">
                  <c:v>42013</c:v>
                </c:pt>
                <c:pt idx="3642">
                  <c:v>42016</c:v>
                </c:pt>
                <c:pt idx="3643">
                  <c:v>42017</c:v>
                </c:pt>
                <c:pt idx="3644">
                  <c:v>42018</c:v>
                </c:pt>
                <c:pt idx="3645">
                  <c:v>42019</c:v>
                </c:pt>
                <c:pt idx="3646">
                  <c:v>42020</c:v>
                </c:pt>
                <c:pt idx="3647">
                  <c:v>42023</c:v>
                </c:pt>
                <c:pt idx="3648">
                  <c:v>42024</c:v>
                </c:pt>
                <c:pt idx="3649">
                  <c:v>42025</c:v>
                </c:pt>
                <c:pt idx="3650">
                  <c:v>42026</c:v>
                </c:pt>
                <c:pt idx="3651">
                  <c:v>42027</c:v>
                </c:pt>
                <c:pt idx="3652">
                  <c:v>42030</c:v>
                </c:pt>
                <c:pt idx="3653">
                  <c:v>42031</c:v>
                </c:pt>
                <c:pt idx="3654">
                  <c:v>42032</c:v>
                </c:pt>
                <c:pt idx="3655">
                  <c:v>42033</c:v>
                </c:pt>
                <c:pt idx="3656">
                  <c:v>42034</c:v>
                </c:pt>
                <c:pt idx="3657">
                  <c:v>42037</c:v>
                </c:pt>
                <c:pt idx="3658">
                  <c:v>42038</c:v>
                </c:pt>
                <c:pt idx="3659">
                  <c:v>42039</c:v>
                </c:pt>
                <c:pt idx="3660">
                  <c:v>42040</c:v>
                </c:pt>
                <c:pt idx="3661">
                  <c:v>42041</c:v>
                </c:pt>
                <c:pt idx="3662">
                  <c:v>42044</c:v>
                </c:pt>
                <c:pt idx="3663">
                  <c:v>42045</c:v>
                </c:pt>
                <c:pt idx="3664">
                  <c:v>42046</c:v>
                </c:pt>
                <c:pt idx="3665">
                  <c:v>42047</c:v>
                </c:pt>
                <c:pt idx="3666">
                  <c:v>42048</c:v>
                </c:pt>
                <c:pt idx="3667">
                  <c:v>42053</c:v>
                </c:pt>
                <c:pt idx="3668">
                  <c:v>42054</c:v>
                </c:pt>
                <c:pt idx="3669">
                  <c:v>42055</c:v>
                </c:pt>
                <c:pt idx="3670">
                  <c:v>42058</c:v>
                </c:pt>
                <c:pt idx="3671">
                  <c:v>42059</c:v>
                </c:pt>
                <c:pt idx="3672">
                  <c:v>42060</c:v>
                </c:pt>
                <c:pt idx="3673">
                  <c:v>42061</c:v>
                </c:pt>
                <c:pt idx="3674">
                  <c:v>42062</c:v>
                </c:pt>
                <c:pt idx="3675">
                  <c:v>42065</c:v>
                </c:pt>
                <c:pt idx="3676">
                  <c:v>42066</c:v>
                </c:pt>
                <c:pt idx="3677">
                  <c:v>42067</c:v>
                </c:pt>
                <c:pt idx="3678">
                  <c:v>42068</c:v>
                </c:pt>
                <c:pt idx="3679">
                  <c:v>42069</c:v>
                </c:pt>
                <c:pt idx="3680">
                  <c:v>42072</c:v>
                </c:pt>
                <c:pt idx="3681">
                  <c:v>42073</c:v>
                </c:pt>
                <c:pt idx="3682">
                  <c:v>42074</c:v>
                </c:pt>
                <c:pt idx="3683">
                  <c:v>42075</c:v>
                </c:pt>
                <c:pt idx="3684">
                  <c:v>42076</c:v>
                </c:pt>
                <c:pt idx="3685">
                  <c:v>42079</c:v>
                </c:pt>
                <c:pt idx="3686">
                  <c:v>42080</c:v>
                </c:pt>
                <c:pt idx="3687">
                  <c:v>42081</c:v>
                </c:pt>
                <c:pt idx="3688">
                  <c:v>42082</c:v>
                </c:pt>
                <c:pt idx="3689">
                  <c:v>42083</c:v>
                </c:pt>
                <c:pt idx="3690">
                  <c:v>42086</c:v>
                </c:pt>
                <c:pt idx="3691">
                  <c:v>42087</c:v>
                </c:pt>
                <c:pt idx="3692">
                  <c:v>42088</c:v>
                </c:pt>
                <c:pt idx="3693">
                  <c:v>42089</c:v>
                </c:pt>
                <c:pt idx="3694">
                  <c:v>42090</c:v>
                </c:pt>
                <c:pt idx="3695">
                  <c:v>42093</c:v>
                </c:pt>
                <c:pt idx="3696">
                  <c:v>42094</c:v>
                </c:pt>
                <c:pt idx="3697">
                  <c:v>42095</c:v>
                </c:pt>
                <c:pt idx="3698">
                  <c:v>42096</c:v>
                </c:pt>
                <c:pt idx="3699">
                  <c:v>42100</c:v>
                </c:pt>
                <c:pt idx="3700">
                  <c:v>42101</c:v>
                </c:pt>
                <c:pt idx="3701">
                  <c:v>42102</c:v>
                </c:pt>
                <c:pt idx="3702">
                  <c:v>42103</c:v>
                </c:pt>
                <c:pt idx="3703">
                  <c:v>42104</c:v>
                </c:pt>
                <c:pt idx="3704">
                  <c:v>42107</c:v>
                </c:pt>
                <c:pt idx="3705">
                  <c:v>42108</c:v>
                </c:pt>
                <c:pt idx="3706">
                  <c:v>42109</c:v>
                </c:pt>
                <c:pt idx="3707">
                  <c:v>42110</c:v>
                </c:pt>
                <c:pt idx="3708">
                  <c:v>42111</c:v>
                </c:pt>
                <c:pt idx="3709">
                  <c:v>42114</c:v>
                </c:pt>
                <c:pt idx="3710">
                  <c:v>42116</c:v>
                </c:pt>
                <c:pt idx="3711">
                  <c:v>42117</c:v>
                </c:pt>
                <c:pt idx="3712">
                  <c:v>42118</c:v>
                </c:pt>
                <c:pt idx="3713">
                  <c:v>42121</c:v>
                </c:pt>
                <c:pt idx="3714">
                  <c:v>42122</c:v>
                </c:pt>
                <c:pt idx="3715">
                  <c:v>42123</c:v>
                </c:pt>
                <c:pt idx="3716">
                  <c:v>42124</c:v>
                </c:pt>
                <c:pt idx="3717">
                  <c:v>42128</c:v>
                </c:pt>
                <c:pt idx="3718">
                  <c:v>42129</c:v>
                </c:pt>
                <c:pt idx="3719">
                  <c:v>42130</c:v>
                </c:pt>
                <c:pt idx="3720">
                  <c:v>42131</c:v>
                </c:pt>
                <c:pt idx="3721">
                  <c:v>42132</c:v>
                </c:pt>
                <c:pt idx="3722">
                  <c:v>42135</c:v>
                </c:pt>
                <c:pt idx="3723">
                  <c:v>42136</c:v>
                </c:pt>
                <c:pt idx="3724">
                  <c:v>42137</c:v>
                </c:pt>
                <c:pt idx="3725">
                  <c:v>42138</c:v>
                </c:pt>
                <c:pt idx="3726">
                  <c:v>42139</c:v>
                </c:pt>
                <c:pt idx="3727">
                  <c:v>42142</c:v>
                </c:pt>
                <c:pt idx="3728">
                  <c:v>42143</c:v>
                </c:pt>
                <c:pt idx="3729">
                  <c:v>42144</c:v>
                </c:pt>
                <c:pt idx="3730">
                  <c:v>42145</c:v>
                </c:pt>
                <c:pt idx="3731">
                  <c:v>42146</c:v>
                </c:pt>
                <c:pt idx="3732">
                  <c:v>42149</c:v>
                </c:pt>
                <c:pt idx="3733">
                  <c:v>42150</c:v>
                </c:pt>
                <c:pt idx="3734">
                  <c:v>42151</c:v>
                </c:pt>
                <c:pt idx="3735">
                  <c:v>42152</c:v>
                </c:pt>
                <c:pt idx="3736">
                  <c:v>42153</c:v>
                </c:pt>
                <c:pt idx="3737">
                  <c:v>42156</c:v>
                </c:pt>
                <c:pt idx="3738">
                  <c:v>42157</c:v>
                </c:pt>
                <c:pt idx="3739">
                  <c:v>42158</c:v>
                </c:pt>
                <c:pt idx="3740">
                  <c:v>42160</c:v>
                </c:pt>
                <c:pt idx="3741">
                  <c:v>42163</c:v>
                </c:pt>
                <c:pt idx="3742">
                  <c:v>42164</c:v>
                </c:pt>
                <c:pt idx="3743">
                  <c:v>42165</c:v>
                </c:pt>
                <c:pt idx="3744">
                  <c:v>42166</c:v>
                </c:pt>
                <c:pt idx="3745">
                  <c:v>42167</c:v>
                </c:pt>
                <c:pt idx="3746">
                  <c:v>42170</c:v>
                </c:pt>
                <c:pt idx="3747">
                  <c:v>42171</c:v>
                </c:pt>
                <c:pt idx="3748">
                  <c:v>42172</c:v>
                </c:pt>
                <c:pt idx="3749">
                  <c:v>42173</c:v>
                </c:pt>
                <c:pt idx="3750">
                  <c:v>42174</c:v>
                </c:pt>
                <c:pt idx="3751">
                  <c:v>42177</c:v>
                </c:pt>
                <c:pt idx="3752">
                  <c:v>42178</c:v>
                </c:pt>
                <c:pt idx="3753">
                  <c:v>42179</c:v>
                </c:pt>
                <c:pt idx="3754">
                  <c:v>42180</c:v>
                </c:pt>
                <c:pt idx="3755">
                  <c:v>42181</c:v>
                </c:pt>
                <c:pt idx="3756">
                  <c:v>42184</c:v>
                </c:pt>
                <c:pt idx="3757">
                  <c:v>42185</c:v>
                </c:pt>
                <c:pt idx="3758">
                  <c:v>42186</c:v>
                </c:pt>
                <c:pt idx="3759">
                  <c:v>42187</c:v>
                </c:pt>
                <c:pt idx="3760">
                  <c:v>42188</c:v>
                </c:pt>
                <c:pt idx="3761">
                  <c:v>42191</c:v>
                </c:pt>
                <c:pt idx="3762">
                  <c:v>42192</c:v>
                </c:pt>
                <c:pt idx="3763">
                  <c:v>42193</c:v>
                </c:pt>
                <c:pt idx="3764">
                  <c:v>42194</c:v>
                </c:pt>
                <c:pt idx="3765">
                  <c:v>42195</c:v>
                </c:pt>
                <c:pt idx="3766">
                  <c:v>42198</c:v>
                </c:pt>
                <c:pt idx="3767">
                  <c:v>42199</c:v>
                </c:pt>
                <c:pt idx="3768">
                  <c:v>42200</c:v>
                </c:pt>
                <c:pt idx="3769">
                  <c:v>42201</c:v>
                </c:pt>
                <c:pt idx="3770">
                  <c:v>42202</c:v>
                </c:pt>
                <c:pt idx="3771">
                  <c:v>42205</c:v>
                </c:pt>
                <c:pt idx="3772">
                  <c:v>42206</c:v>
                </c:pt>
                <c:pt idx="3773">
                  <c:v>42207</c:v>
                </c:pt>
                <c:pt idx="3774">
                  <c:v>42208</c:v>
                </c:pt>
                <c:pt idx="3775">
                  <c:v>42209</c:v>
                </c:pt>
                <c:pt idx="3776">
                  <c:v>42212</c:v>
                </c:pt>
                <c:pt idx="3777">
                  <c:v>42213</c:v>
                </c:pt>
                <c:pt idx="3778">
                  <c:v>42214</c:v>
                </c:pt>
                <c:pt idx="3779">
                  <c:v>42215</c:v>
                </c:pt>
                <c:pt idx="3780">
                  <c:v>42216</c:v>
                </c:pt>
                <c:pt idx="3781">
                  <c:v>42219</c:v>
                </c:pt>
                <c:pt idx="3782">
                  <c:v>42220</c:v>
                </c:pt>
                <c:pt idx="3783">
                  <c:v>42221</c:v>
                </c:pt>
                <c:pt idx="3784">
                  <c:v>42222</c:v>
                </c:pt>
                <c:pt idx="3785">
                  <c:v>42223</c:v>
                </c:pt>
                <c:pt idx="3786">
                  <c:v>42226</c:v>
                </c:pt>
                <c:pt idx="3787">
                  <c:v>42227</c:v>
                </c:pt>
                <c:pt idx="3788">
                  <c:v>42228</c:v>
                </c:pt>
                <c:pt idx="3789">
                  <c:v>42229</c:v>
                </c:pt>
                <c:pt idx="3790">
                  <c:v>42230</c:v>
                </c:pt>
                <c:pt idx="3791">
                  <c:v>42233</c:v>
                </c:pt>
                <c:pt idx="3792">
                  <c:v>42234</c:v>
                </c:pt>
                <c:pt idx="3793">
                  <c:v>42235</c:v>
                </c:pt>
                <c:pt idx="3794">
                  <c:v>42236</c:v>
                </c:pt>
                <c:pt idx="3795">
                  <c:v>42237</c:v>
                </c:pt>
                <c:pt idx="3796">
                  <c:v>42240</c:v>
                </c:pt>
                <c:pt idx="3797">
                  <c:v>42241</c:v>
                </c:pt>
                <c:pt idx="3798">
                  <c:v>42242</c:v>
                </c:pt>
                <c:pt idx="3799">
                  <c:v>42243</c:v>
                </c:pt>
                <c:pt idx="3800">
                  <c:v>42244</c:v>
                </c:pt>
                <c:pt idx="3801">
                  <c:v>42247</c:v>
                </c:pt>
                <c:pt idx="3802">
                  <c:v>42248</c:v>
                </c:pt>
                <c:pt idx="3803">
                  <c:v>42249</c:v>
                </c:pt>
                <c:pt idx="3804">
                  <c:v>42250</c:v>
                </c:pt>
                <c:pt idx="3805">
                  <c:v>42251</c:v>
                </c:pt>
                <c:pt idx="3806">
                  <c:v>42255</c:v>
                </c:pt>
                <c:pt idx="3807">
                  <c:v>42256</c:v>
                </c:pt>
                <c:pt idx="3808">
                  <c:v>42257</c:v>
                </c:pt>
                <c:pt idx="3809">
                  <c:v>42258</c:v>
                </c:pt>
                <c:pt idx="3810">
                  <c:v>42261</c:v>
                </c:pt>
                <c:pt idx="3811">
                  <c:v>42262</c:v>
                </c:pt>
                <c:pt idx="3812">
                  <c:v>42263</c:v>
                </c:pt>
                <c:pt idx="3813">
                  <c:v>42264</c:v>
                </c:pt>
                <c:pt idx="3814">
                  <c:v>42265</c:v>
                </c:pt>
                <c:pt idx="3815">
                  <c:v>42268</c:v>
                </c:pt>
                <c:pt idx="3816">
                  <c:v>42269</c:v>
                </c:pt>
                <c:pt idx="3817">
                  <c:v>42270</c:v>
                </c:pt>
                <c:pt idx="3818">
                  <c:v>42271</c:v>
                </c:pt>
                <c:pt idx="3819">
                  <c:v>42272</c:v>
                </c:pt>
                <c:pt idx="3820">
                  <c:v>42275</c:v>
                </c:pt>
                <c:pt idx="3821">
                  <c:v>42276</c:v>
                </c:pt>
                <c:pt idx="3822">
                  <c:v>42277</c:v>
                </c:pt>
                <c:pt idx="3823">
                  <c:v>42278</c:v>
                </c:pt>
                <c:pt idx="3824">
                  <c:v>42279</c:v>
                </c:pt>
                <c:pt idx="3825">
                  <c:v>42282</c:v>
                </c:pt>
                <c:pt idx="3826">
                  <c:v>42283</c:v>
                </c:pt>
                <c:pt idx="3827">
                  <c:v>42284</c:v>
                </c:pt>
                <c:pt idx="3828">
                  <c:v>42285</c:v>
                </c:pt>
                <c:pt idx="3829">
                  <c:v>42286</c:v>
                </c:pt>
                <c:pt idx="3830">
                  <c:v>42290</c:v>
                </c:pt>
                <c:pt idx="3831">
                  <c:v>42291</c:v>
                </c:pt>
                <c:pt idx="3832">
                  <c:v>42292</c:v>
                </c:pt>
                <c:pt idx="3833">
                  <c:v>42293</c:v>
                </c:pt>
                <c:pt idx="3834">
                  <c:v>42296</c:v>
                </c:pt>
                <c:pt idx="3835">
                  <c:v>42297</c:v>
                </c:pt>
                <c:pt idx="3836">
                  <c:v>42298</c:v>
                </c:pt>
                <c:pt idx="3837">
                  <c:v>42299</c:v>
                </c:pt>
                <c:pt idx="3838">
                  <c:v>42300</c:v>
                </c:pt>
                <c:pt idx="3839">
                  <c:v>42303</c:v>
                </c:pt>
                <c:pt idx="3840">
                  <c:v>42304</c:v>
                </c:pt>
                <c:pt idx="3841">
                  <c:v>42305</c:v>
                </c:pt>
                <c:pt idx="3842">
                  <c:v>42306</c:v>
                </c:pt>
                <c:pt idx="3843">
                  <c:v>42307</c:v>
                </c:pt>
                <c:pt idx="3844">
                  <c:v>42311</c:v>
                </c:pt>
                <c:pt idx="3845">
                  <c:v>42312</c:v>
                </c:pt>
                <c:pt idx="3846">
                  <c:v>42313</c:v>
                </c:pt>
                <c:pt idx="3847">
                  <c:v>42314</c:v>
                </c:pt>
                <c:pt idx="3848">
                  <c:v>42317</c:v>
                </c:pt>
                <c:pt idx="3849">
                  <c:v>42318</c:v>
                </c:pt>
                <c:pt idx="3850">
                  <c:v>42319</c:v>
                </c:pt>
                <c:pt idx="3851">
                  <c:v>42320</c:v>
                </c:pt>
                <c:pt idx="3852">
                  <c:v>42321</c:v>
                </c:pt>
                <c:pt idx="3853">
                  <c:v>42324</c:v>
                </c:pt>
                <c:pt idx="3854">
                  <c:v>42325</c:v>
                </c:pt>
                <c:pt idx="3855">
                  <c:v>42326</c:v>
                </c:pt>
                <c:pt idx="3856">
                  <c:v>42327</c:v>
                </c:pt>
                <c:pt idx="3857">
                  <c:v>42328</c:v>
                </c:pt>
                <c:pt idx="3858">
                  <c:v>42331</c:v>
                </c:pt>
                <c:pt idx="3859">
                  <c:v>42332</c:v>
                </c:pt>
                <c:pt idx="3860">
                  <c:v>42333</c:v>
                </c:pt>
                <c:pt idx="3861">
                  <c:v>42334</c:v>
                </c:pt>
                <c:pt idx="3862">
                  <c:v>42335</c:v>
                </c:pt>
                <c:pt idx="3863">
                  <c:v>42338</c:v>
                </c:pt>
                <c:pt idx="3864">
                  <c:v>42339</c:v>
                </c:pt>
                <c:pt idx="3865">
                  <c:v>42340</c:v>
                </c:pt>
                <c:pt idx="3866">
                  <c:v>42341</c:v>
                </c:pt>
                <c:pt idx="3867">
                  <c:v>42342</c:v>
                </c:pt>
                <c:pt idx="3868">
                  <c:v>42345</c:v>
                </c:pt>
                <c:pt idx="3869">
                  <c:v>42346</c:v>
                </c:pt>
                <c:pt idx="3870">
                  <c:v>42347</c:v>
                </c:pt>
                <c:pt idx="3871">
                  <c:v>42348</c:v>
                </c:pt>
                <c:pt idx="3872">
                  <c:v>42349</c:v>
                </c:pt>
                <c:pt idx="3873">
                  <c:v>42352</c:v>
                </c:pt>
                <c:pt idx="3874">
                  <c:v>42353</c:v>
                </c:pt>
                <c:pt idx="3875">
                  <c:v>42354</c:v>
                </c:pt>
                <c:pt idx="3876">
                  <c:v>42355</c:v>
                </c:pt>
                <c:pt idx="3877">
                  <c:v>42356</c:v>
                </c:pt>
                <c:pt idx="3878">
                  <c:v>42359</c:v>
                </c:pt>
                <c:pt idx="3879">
                  <c:v>42360</c:v>
                </c:pt>
                <c:pt idx="3880">
                  <c:v>42361</c:v>
                </c:pt>
                <c:pt idx="3881">
                  <c:v>42362</c:v>
                </c:pt>
                <c:pt idx="3882">
                  <c:v>42366</c:v>
                </c:pt>
                <c:pt idx="3883">
                  <c:v>42367</c:v>
                </c:pt>
                <c:pt idx="3884">
                  <c:v>42368</c:v>
                </c:pt>
                <c:pt idx="3885">
                  <c:v>42369</c:v>
                </c:pt>
                <c:pt idx="3886">
                  <c:v>42373</c:v>
                </c:pt>
                <c:pt idx="3887">
                  <c:v>42374</c:v>
                </c:pt>
                <c:pt idx="3888">
                  <c:v>42375</c:v>
                </c:pt>
                <c:pt idx="3889">
                  <c:v>42376</c:v>
                </c:pt>
                <c:pt idx="3890">
                  <c:v>42377</c:v>
                </c:pt>
                <c:pt idx="3891">
                  <c:v>42380</c:v>
                </c:pt>
                <c:pt idx="3892">
                  <c:v>42381</c:v>
                </c:pt>
                <c:pt idx="3893">
                  <c:v>42382</c:v>
                </c:pt>
                <c:pt idx="3894">
                  <c:v>42383</c:v>
                </c:pt>
                <c:pt idx="3895">
                  <c:v>42384</c:v>
                </c:pt>
                <c:pt idx="3896">
                  <c:v>42387</c:v>
                </c:pt>
                <c:pt idx="3897">
                  <c:v>42388</c:v>
                </c:pt>
                <c:pt idx="3898">
                  <c:v>42389</c:v>
                </c:pt>
                <c:pt idx="3899">
                  <c:v>42390</c:v>
                </c:pt>
                <c:pt idx="3900">
                  <c:v>42391</c:v>
                </c:pt>
                <c:pt idx="3901">
                  <c:v>42394</c:v>
                </c:pt>
                <c:pt idx="3902">
                  <c:v>42395</c:v>
                </c:pt>
                <c:pt idx="3903">
                  <c:v>42396</c:v>
                </c:pt>
                <c:pt idx="3904">
                  <c:v>42397</c:v>
                </c:pt>
                <c:pt idx="3905">
                  <c:v>42398</c:v>
                </c:pt>
                <c:pt idx="3906">
                  <c:v>42401</c:v>
                </c:pt>
                <c:pt idx="3907">
                  <c:v>42402</c:v>
                </c:pt>
                <c:pt idx="3908">
                  <c:v>42403</c:v>
                </c:pt>
                <c:pt idx="3909">
                  <c:v>42404</c:v>
                </c:pt>
                <c:pt idx="3910">
                  <c:v>42405</c:v>
                </c:pt>
                <c:pt idx="3911">
                  <c:v>42410</c:v>
                </c:pt>
                <c:pt idx="3912">
                  <c:v>42411</c:v>
                </c:pt>
                <c:pt idx="3913">
                  <c:v>42412</c:v>
                </c:pt>
                <c:pt idx="3914">
                  <c:v>42415</c:v>
                </c:pt>
                <c:pt idx="3915">
                  <c:v>42416</c:v>
                </c:pt>
                <c:pt idx="3916">
                  <c:v>42417</c:v>
                </c:pt>
                <c:pt idx="3917">
                  <c:v>42418</c:v>
                </c:pt>
                <c:pt idx="3918">
                  <c:v>42419</c:v>
                </c:pt>
                <c:pt idx="3919">
                  <c:v>42422</c:v>
                </c:pt>
                <c:pt idx="3920">
                  <c:v>42423</c:v>
                </c:pt>
                <c:pt idx="3921">
                  <c:v>42424</c:v>
                </c:pt>
                <c:pt idx="3922">
                  <c:v>42425</c:v>
                </c:pt>
                <c:pt idx="3923">
                  <c:v>42426</c:v>
                </c:pt>
                <c:pt idx="3924">
                  <c:v>42429</c:v>
                </c:pt>
                <c:pt idx="3925">
                  <c:v>42430</c:v>
                </c:pt>
                <c:pt idx="3926">
                  <c:v>42431</c:v>
                </c:pt>
                <c:pt idx="3927">
                  <c:v>42432</c:v>
                </c:pt>
                <c:pt idx="3928">
                  <c:v>42433</c:v>
                </c:pt>
                <c:pt idx="3929">
                  <c:v>42436</c:v>
                </c:pt>
                <c:pt idx="3930">
                  <c:v>42437</c:v>
                </c:pt>
                <c:pt idx="3931">
                  <c:v>42438</c:v>
                </c:pt>
                <c:pt idx="3932">
                  <c:v>42439</c:v>
                </c:pt>
                <c:pt idx="3933">
                  <c:v>42440</c:v>
                </c:pt>
                <c:pt idx="3934">
                  <c:v>42443</c:v>
                </c:pt>
                <c:pt idx="3935">
                  <c:v>42444</c:v>
                </c:pt>
                <c:pt idx="3936">
                  <c:v>42445</c:v>
                </c:pt>
                <c:pt idx="3937">
                  <c:v>42446</c:v>
                </c:pt>
                <c:pt idx="3938">
                  <c:v>42447</c:v>
                </c:pt>
                <c:pt idx="3939">
                  <c:v>42450</c:v>
                </c:pt>
                <c:pt idx="3940">
                  <c:v>42451</c:v>
                </c:pt>
                <c:pt idx="3941">
                  <c:v>42452</c:v>
                </c:pt>
                <c:pt idx="3942">
                  <c:v>42453</c:v>
                </c:pt>
                <c:pt idx="3943">
                  <c:v>42457</c:v>
                </c:pt>
                <c:pt idx="3944">
                  <c:v>42458</c:v>
                </c:pt>
                <c:pt idx="3945">
                  <c:v>42459</c:v>
                </c:pt>
                <c:pt idx="3946">
                  <c:v>42460</c:v>
                </c:pt>
                <c:pt idx="3947">
                  <c:v>42461</c:v>
                </c:pt>
                <c:pt idx="3948">
                  <c:v>42464</c:v>
                </c:pt>
                <c:pt idx="3949">
                  <c:v>42465</c:v>
                </c:pt>
                <c:pt idx="3950">
                  <c:v>42466</c:v>
                </c:pt>
                <c:pt idx="3951">
                  <c:v>42467</c:v>
                </c:pt>
                <c:pt idx="3952">
                  <c:v>42468</c:v>
                </c:pt>
                <c:pt idx="3953">
                  <c:v>42471</c:v>
                </c:pt>
                <c:pt idx="3954">
                  <c:v>42472</c:v>
                </c:pt>
                <c:pt idx="3955">
                  <c:v>42473</c:v>
                </c:pt>
                <c:pt idx="3956">
                  <c:v>42474</c:v>
                </c:pt>
                <c:pt idx="3957">
                  <c:v>42475</c:v>
                </c:pt>
                <c:pt idx="3958">
                  <c:v>42478</c:v>
                </c:pt>
                <c:pt idx="3959">
                  <c:v>42479</c:v>
                </c:pt>
                <c:pt idx="3960">
                  <c:v>42480</c:v>
                </c:pt>
                <c:pt idx="3961">
                  <c:v>42482</c:v>
                </c:pt>
                <c:pt idx="3962">
                  <c:v>42485</c:v>
                </c:pt>
                <c:pt idx="3963">
                  <c:v>42486</c:v>
                </c:pt>
                <c:pt idx="3964">
                  <c:v>42487</c:v>
                </c:pt>
                <c:pt idx="3965">
                  <c:v>42488</c:v>
                </c:pt>
                <c:pt idx="3966">
                  <c:v>42489</c:v>
                </c:pt>
                <c:pt idx="3967">
                  <c:v>42492</c:v>
                </c:pt>
                <c:pt idx="3968">
                  <c:v>42493</c:v>
                </c:pt>
                <c:pt idx="3969">
                  <c:v>42494</c:v>
                </c:pt>
                <c:pt idx="3970">
                  <c:v>42495</c:v>
                </c:pt>
                <c:pt idx="3971">
                  <c:v>42496</c:v>
                </c:pt>
                <c:pt idx="3972">
                  <c:v>42499</c:v>
                </c:pt>
                <c:pt idx="3973">
                  <c:v>42500</c:v>
                </c:pt>
                <c:pt idx="3974">
                  <c:v>42501</c:v>
                </c:pt>
                <c:pt idx="3975">
                  <c:v>42502</c:v>
                </c:pt>
                <c:pt idx="3976">
                  <c:v>42503</c:v>
                </c:pt>
                <c:pt idx="3977">
                  <c:v>42506</c:v>
                </c:pt>
                <c:pt idx="3978">
                  <c:v>42507</c:v>
                </c:pt>
                <c:pt idx="3979">
                  <c:v>42508</c:v>
                </c:pt>
                <c:pt idx="3980">
                  <c:v>42509</c:v>
                </c:pt>
                <c:pt idx="3981">
                  <c:v>42510</c:v>
                </c:pt>
                <c:pt idx="3982">
                  <c:v>42513</c:v>
                </c:pt>
                <c:pt idx="3983">
                  <c:v>42514</c:v>
                </c:pt>
                <c:pt idx="3984">
                  <c:v>42515</c:v>
                </c:pt>
                <c:pt idx="3985">
                  <c:v>42517</c:v>
                </c:pt>
                <c:pt idx="3986">
                  <c:v>42520</c:v>
                </c:pt>
                <c:pt idx="3987">
                  <c:v>42521</c:v>
                </c:pt>
                <c:pt idx="3988">
                  <c:v>42522</c:v>
                </c:pt>
                <c:pt idx="3989">
                  <c:v>42523</c:v>
                </c:pt>
                <c:pt idx="3990">
                  <c:v>42524</c:v>
                </c:pt>
                <c:pt idx="3991">
                  <c:v>42527</c:v>
                </c:pt>
                <c:pt idx="3992">
                  <c:v>42528</c:v>
                </c:pt>
                <c:pt idx="3993">
                  <c:v>42529</c:v>
                </c:pt>
                <c:pt idx="3994">
                  <c:v>42530</c:v>
                </c:pt>
                <c:pt idx="3995">
                  <c:v>42531</c:v>
                </c:pt>
                <c:pt idx="3996">
                  <c:v>42534</c:v>
                </c:pt>
                <c:pt idx="3997">
                  <c:v>42535</c:v>
                </c:pt>
                <c:pt idx="3998">
                  <c:v>42536</c:v>
                </c:pt>
                <c:pt idx="3999">
                  <c:v>42537</c:v>
                </c:pt>
                <c:pt idx="4000">
                  <c:v>42538</c:v>
                </c:pt>
                <c:pt idx="4001">
                  <c:v>42541</c:v>
                </c:pt>
                <c:pt idx="4002">
                  <c:v>42542</c:v>
                </c:pt>
                <c:pt idx="4003">
                  <c:v>42543</c:v>
                </c:pt>
                <c:pt idx="4004">
                  <c:v>42544</c:v>
                </c:pt>
                <c:pt idx="4005">
                  <c:v>42545</c:v>
                </c:pt>
                <c:pt idx="4006">
                  <c:v>42548</c:v>
                </c:pt>
                <c:pt idx="4007">
                  <c:v>42549</c:v>
                </c:pt>
                <c:pt idx="4008">
                  <c:v>42550</c:v>
                </c:pt>
                <c:pt idx="4009">
                  <c:v>42551</c:v>
                </c:pt>
                <c:pt idx="4010">
                  <c:v>42552</c:v>
                </c:pt>
                <c:pt idx="4011">
                  <c:v>42555</c:v>
                </c:pt>
                <c:pt idx="4012">
                  <c:v>42556</c:v>
                </c:pt>
                <c:pt idx="4013">
                  <c:v>42557</c:v>
                </c:pt>
                <c:pt idx="4014">
                  <c:v>42558</c:v>
                </c:pt>
                <c:pt idx="4015">
                  <c:v>42559</c:v>
                </c:pt>
                <c:pt idx="4016">
                  <c:v>42562</c:v>
                </c:pt>
                <c:pt idx="4017">
                  <c:v>42563</c:v>
                </c:pt>
                <c:pt idx="4018">
                  <c:v>42564</c:v>
                </c:pt>
                <c:pt idx="4019">
                  <c:v>42565</c:v>
                </c:pt>
                <c:pt idx="4020">
                  <c:v>42566</c:v>
                </c:pt>
                <c:pt idx="4021">
                  <c:v>42569</c:v>
                </c:pt>
                <c:pt idx="4022">
                  <c:v>42570</c:v>
                </c:pt>
                <c:pt idx="4023">
                  <c:v>42571</c:v>
                </c:pt>
                <c:pt idx="4024">
                  <c:v>42572</c:v>
                </c:pt>
                <c:pt idx="4025">
                  <c:v>42573</c:v>
                </c:pt>
                <c:pt idx="4026">
                  <c:v>42576</c:v>
                </c:pt>
                <c:pt idx="4027">
                  <c:v>42577</c:v>
                </c:pt>
                <c:pt idx="4028">
                  <c:v>42578</c:v>
                </c:pt>
                <c:pt idx="4029">
                  <c:v>42579</c:v>
                </c:pt>
                <c:pt idx="4030">
                  <c:v>42580</c:v>
                </c:pt>
                <c:pt idx="4031">
                  <c:v>42583</c:v>
                </c:pt>
                <c:pt idx="4032">
                  <c:v>42584</c:v>
                </c:pt>
                <c:pt idx="4033">
                  <c:v>42585</c:v>
                </c:pt>
                <c:pt idx="4034">
                  <c:v>42586</c:v>
                </c:pt>
                <c:pt idx="4035">
                  <c:v>42587</c:v>
                </c:pt>
                <c:pt idx="4036">
                  <c:v>42590</c:v>
                </c:pt>
                <c:pt idx="4037">
                  <c:v>42591</c:v>
                </c:pt>
                <c:pt idx="4038">
                  <c:v>42592</c:v>
                </c:pt>
                <c:pt idx="4039">
                  <c:v>42593</c:v>
                </c:pt>
                <c:pt idx="4040">
                  <c:v>42594</c:v>
                </c:pt>
                <c:pt idx="4041">
                  <c:v>42597</c:v>
                </c:pt>
                <c:pt idx="4042">
                  <c:v>42598</c:v>
                </c:pt>
                <c:pt idx="4043">
                  <c:v>42599</c:v>
                </c:pt>
                <c:pt idx="4044">
                  <c:v>42600</c:v>
                </c:pt>
                <c:pt idx="4045">
                  <c:v>42601</c:v>
                </c:pt>
                <c:pt idx="4046">
                  <c:v>42604</c:v>
                </c:pt>
                <c:pt idx="4047">
                  <c:v>42605</c:v>
                </c:pt>
                <c:pt idx="4048">
                  <c:v>42606</c:v>
                </c:pt>
                <c:pt idx="4049">
                  <c:v>42607</c:v>
                </c:pt>
                <c:pt idx="4050">
                  <c:v>42608</c:v>
                </c:pt>
                <c:pt idx="4051">
                  <c:v>42611</c:v>
                </c:pt>
                <c:pt idx="4052">
                  <c:v>42612</c:v>
                </c:pt>
                <c:pt idx="4053">
                  <c:v>42613</c:v>
                </c:pt>
                <c:pt idx="4054">
                  <c:v>42614</c:v>
                </c:pt>
                <c:pt idx="4055">
                  <c:v>42615</c:v>
                </c:pt>
                <c:pt idx="4056">
                  <c:v>42618</c:v>
                </c:pt>
                <c:pt idx="4057">
                  <c:v>42619</c:v>
                </c:pt>
                <c:pt idx="4058">
                  <c:v>42621</c:v>
                </c:pt>
                <c:pt idx="4059">
                  <c:v>42622</c:v>
                </c:pt>
                <c:pt idx="4060">
                  <c:v>42625</c:v>
                </c:pt>
                <c:pt idx="4061">
                  <c:v>42626</c:v>
                </c:pt>
                <c:pt idx="4062">
                  <c:v>42627</c:v>
                </c:pt>
                <c:pt idx="4063">
                  <c:v>42628</c:v>
                </c:pt>
                <c:pt idx="4064">
                  <c:v>42629</c:v>
                </c:pt>
                <c:pt idx="4065">
                  <c:v>42632</c:v>
                </c:pt>
                <c:pt idx="4066">
                  <c:v>42633</c:v>
                </c:pt>
                <c:pt idx="4067">
                  <c:v>42634</c:v>
                </c:pt>
                <c:pt idx="4068">
                  <c:v>42635</c:v>
                </c:pt>
                <c:pt idx="4069">
                  <c:v>42636</c:v>
                </c:pt>
                <c:pt idx="4070">
                  <c:v>42639</c:v>
                </c:pt>
                <c:pt idx="4071">
                  <c:v>42640</c:v>
                </c:pt>
                <c:pt idx="4072">
                  <c:v>42641</c:v>
                </c:pt>
                <c:pt idx="4073">
                  <c:v>42642</c:v>
                </c:pt>
                <c:pt idx="4074">
                  <c:v>42643</c:v>
                </c:pt>
                <c:pt idx="4075">
                  <c:v>42646</c:v>
                </c:pt>
                <c:pt idx="4076">
                  <c:v>42647</c:v>
                </c:pt>
                <c:pt idx="4077">
                  <c:v>42648</c:v>
                </c:pt>
                <c:pt idx="4078">
                  <c:v>42649</c:v>
                </c:pt>
                <c:pt idx="4079">
                  <c:v>42650</c:v>
                </c:pt>
                <c:pt idx="4080">
                  <c:v>42653</c:v>
                </c:pt>
                <c:pt idx="4081">
                  <c:v>42654</c:v>
                </c:pt>
                <c:pt idx="4082">
                  <c:v>42656</c:v>
                </c:pt>
                <c:pt idx="4083">
                  <c:v>42657</c:v>
                </c:pt>
                <c:pt idx="4084">
                  <c:v>42660</c:v>
                </c:pt>
                <c:pt idx="4085">
                  <c:v>42661</c:v>
                </c:pt>
                <c:pt idx="4086">
                  <c:v>42662</c:v>
                </c:pt>
                <c:pt idx="4087">
                  <c:v>42663</c:v>
                </c:pt>
                <c:pt idx="4088">
                  <c:v>42664</c:v>
                </c:pt>
                <c:pt idx="4089">
                  <c:v>42667</c:v>
                </c:pt>
                <c:pt idx="4090">
                  <c:v>42668</c:v>
                </c:pt>
                <c:pt idx="4091">
                  <c:v>42669</c:v>
                </c:pt>
                <c:pt idx="4092">
                  <c:v>42670</c:v>
                </c:pt>
                <c:pt idx="4093">
                  <c:v>42671</c:v>
                </c:pt>
                <c:pt idx="4094">
                  <c:v>42674</c:v>
                </c:pt>
                <c:pt idx="4095">
                  <c:v>42675</c:v>
                </c:pt>
                <c:pt idx="4096">
                  <c:v>42677</c:v>
                </c:pt>
                <c:pt idx="4097">
                  <c:v>42678</c:v>
                </c:pt>
                <c:pt idx="4098">
                  <c:v>42681</c:v>
                </c:pt>
                <c:pt idx="4099">
                  <c:v>42682</c:v>
                </c:pt>
                <c:pt idx="4100">
                  <c:v>42683</c:v>
                </c:pt>
                <c:pt idx="4101">
                  <c:v>42684</c:v>
                </c:pt>
                <c:pt idx="4102">
                  <c:v>42685</c:v>
                </c:pt>
                <c:pt idx="4103">
                  <c:v>42688</c:v>
                </c:pt>
                <c:pt idx="4104">
                  <c:v>42690</c:v>
                </c:pt>
                <c:pt idx="4105">
                  <c:v>42691</c:v>
                </c:pt>
                <c:pt idx="4106">
                  <c:v>42692</c:v>
                </c:pt>
                <c:pt idx="4107">
                  <c:v>42695</c:v>
                </c:pt>
                <c:pt idx="4108">
                  <c:v>42696</c:v>
                </c:pt>
                <c:pt idx="4109">
                  <c:v>42697</c:v>
                </c:pt>
                <c:pt idx="4110">
                  <c:v>42698</c:v>
                </c:pt>
                <c:pt idx="4111">
                  <c:v>42699</c:v>
                </c:pt>
                <c:pt idx="4112">
                  <c:v>42702</c:v>
                </c:pt>
                <c:pt idx="4113">
                  <c:v>42703</c:v>
                </c:pt>
                <c:pt idx="4114">
                  <c:v>42704</c:v>
                </c:pt>
                <c:pt idx="4115">
                  <c:v>42705</c:v>
                </c:pt>
                <c:pt idx="4116">
                  <c:v>42706</c:v>
                </c:pt>
                <c:pt idx="4117">
                  <c:v>42709</c:v>
                </c:pt>
                <c:pt idx="4118">
                  <c:v>42710</c:v>
                </c:pt>
                <c:pt idx="4119">
                  <c:v>42711</c:v>
                </c:pt>
                <c:pt idx="4120">
                  <c:v>42712</c:v>
                </c:pt>
                <c:pt idx="4121">
                  <c:v>42713</c:v>
                </c:pt>
                <c:pt idx="4122">
                  <c:v>42716</c:v>
                </c:pt>
                <c:pt idx="4123">
                  <c:v>42717</c:v>
                </c:pt>
                <c:pt idx="4124">
                  <c:v>42718</c:v>
                </c:pt>
                <c:pt idx="4125">
                  <c:v>42719</c:v>
                </c:pt>
                <c:pt idx="4126">
                  <c:v>42720</c:v>
                </c:pt>
                <c:pt idx="4127">
                  <c:v>42723</c:v>
                </c:pt>
                <c:pt idx="4128">
                  <c:v>42724</c:v>
                </c:pt>
                <c:pt idx="4129">
                  <c:v>42725</c:v>
                </c:pt>
                <c:pt idx="4130">
                  <c:v>42726</c:v>
                </c:pt>
                <c:pt idx="4131">
                  <c:v>42727</c:v>
                </c:pt>
                <c:pt idx="4132">
                  <c:v>42730</c:v>
                </c:pt>
                <c:pt idx="4133">
                  <c:v>42731</c:v>
                </c:pt>
                <c:pt idx="4134">
                  <c:v>42732</c:v>
                </c:pt>
                <c:pt idx="4135">
                  <c:v>42733</c:v>
                </c:pt>
                <c:pt idx="4136">
                  <c:v>42734</c:v>
                </c:pt>
                <c:pt idx="4137">
                  <c:v>42737</c:v>
                </c:pt>
                <c:pt idx="4138">
                  <c:v>42738</c:v>
                </c:pt>
                <c:pt idx="4139">
                  <c:v>42739</c:v>
                </c:pt>
                <c:pt idx="4140">
                  <c:v>42740</c:v>
                </c:pt>
                <c:pt idx="4141">
                  <c:v>42741</c:v>
                </c:pt>
                <c:pt idx="4142">
                  <c:v>42744</c:v>
                </c:pt>
                <c:pt idx="4143">
                  <c:v>42745</c:v>
                </c:pt>
                <c:pt idx="4144">
                  <c:v>42746</c:v>
                </c:pt>
                <c:pt idx="4145">
                  <c:v>42747</c:v>
                </c:pt>
                <c:pt idx="4146">
                  <c:v>42748</c:v>
                </c:pt>
                <c:pt idx="4147">
                  <c:v>42751</c:v>
                </c:pt>
                <c:pt idx="4148">
                  <c:v>42752</c:v>
                </c:pt>
                <c:pt idx="4149">
                  <c:v>42753</c:v>
                </c:pt>
                <c:pt idx="4150">
                  <c:v>42754</c:v>
                </c:pt>
                <c:pt idx="4151">
                  <c:v>42755</c:v>
                </c:pt>
                <c:pt idx="4152">
                  <c:v>42758</c:v>
                </c:pt>
                <c:pt idx="4153">
                  <c:v>42759</c:v>
                </c:pt>
                <c:pt idx="4154">
                  <c:v>42760</c:v>
                </c:pt>
                <c:pt idx="4155">
                  <c:v>42761</c:v>
                </c:pt>
                <c:pt idx="4156">
                  <c:v>42762</c:v>
                </c:pt>
                <c:pt idx="4157">
                  <c:v>42765</c:v>
                </c:pt>
                <c:pt idx="4158">
                  <c:v>42766</c:v>
                </c:pt>
                <c:pt idx="4159">
                  <c:v>42767</c:v>
                </c:pt>
                <c:pt idx="4160">
                  <c:v>42768</c:v>
                </c:pt>
                <c:pt idx="4161">
                  <c:v>42769</c:v>
                </c:pt>
                <c:pt idx="4162">
                  <c:v>42772</c:v>
                </c:pt>
                <c:pt idx="4163">
                  <c:v>42773</c:v>
                </c:pt>
                <c:pt idx="4164">
                  <c:v>42774</c:v>
                </c:pt>
                <c:pt idx="4165">
                  <c:v>42775</c:v>
                </c:pt>
                <c:pt idx="4166">
                  <c:v>42776</c:v>
                </c:pt>
                <c:pt idx="4167">
                  <c:v>42779</c:v>
                </c:pt>
                <c:pt idx="4168">
                  <c:v>42780</c:v>
                </c:pt>
                <c:pt idx="4169">
                  <c:v>42781</c:v>
                </c:pt>
                <c:pt idx="4170">
                  <c:v>42782</c:v>
                </c:pt>
                <c:pt idx="4171">
                  <c:v>42783</c:v>
                </c:pt>
                <c:pt idx="4172">
                  <c:v>42786</c:v>
                </c:pt>
                <c:pt idx="4173">
                  <c:v>42787</c:v>
                </c:pt>
                <c:pt idx="4174">
                  <c:v>42788</c:v>
                </c:pt>
                <c:pt idx="4175">
                  <c:v>42789</c:v>
                </c:pt>
                <c:pt idx="4176">
                  <c:v>42790</c:v>
                </c:pt>
                <c:pt idx="4177">
                  <c:v>42795</c:v>
                </c:pt>
                <c:pt idx="4178">
                  <c:v>42796</c:v>
                </c:pt>
                <c:pt idx="4179">
                  <c:v>42797</c:v>
                </c:pt>
                <c:pt idx="4180">
                  <c:v>42800</c:v>
                </c:pt>
                <c:pt idx="4181">
                  <c:v>42801</c:v>
                </c:pt>
                <c:pt idx="4182">
                  <c:v>42802</c:v>
                </c:pt>
                <c:pt idx="4183">
                  <c:v>42803</c:v>
                </c:pt>
                <c:pt idx="4184">
                  <c:v>42804</c:v>
                </c:pt>
                <c:pt idx="4185">
                  <c:v>42807</c:v>
                </c:pt>
                <c:pt idx="4186">
                  <c:v>42808</c:v>
                </c:pt>
                <c:pt idx="4187">
                  <c:v>42809</c:v>
                </c:pt>
                <c:pt idx="4188">
                  <c:v>42810</c:v>
                </c:pt>
                <c:pt idx="4189">
                  <c:v>42811</c:v>
                </c:pt>
                <c:pt idx="4190">
                  <c:v>42814</c:v>
                </c:pt>
                <c:pt idx="4191">
                  <c:v>42815</c:v>
                </c:pt>
                <c:pt idx="4192">
                  <c:v>42816</c:v>
                </c:pt>
                <c:pt idx="4193">
                  <c:v>42817</c:v>
                </c:pt>
                <c:pt idx="4194">
                  <c:v>42818</c:v>
                </c:pt>
                <c:pt idx="4195">
                  <c:v>42821</c:v>
                </c:pt>
                <c:pt idx="4196">
                  <c:v>42822</c:v>
                </c:pt>
                <c:pt idx="4197">
                  <c:v>42823</c:v>
                </c:pt>
                <c:pt idx="4198">
                  <c:v>42824</c:v>
                </c:pt>
                <c:pt idx="4199">
                  <c:v>42825</c:v>
                </c:pt>
                <c:pt idx="4200">
                  <c:v>42828</c:v>
                </c:pt>
                <c:pt idx="4201">
                  <c:v>42829</c:v>
                </c:pt>
                <c:pt idx="4202">
                  <c:v>42830</c:v>
                </c:pt>
                <c:pt idx="4203">
                  <c:v>42831</c:v>
                </c:pt>
                <c:pt idx="4204">
                  <c:v>42832</c:v>
                </c:pt>
                <c:pt idx="4205">
                  <c:v>42835</c:v>
                </c:pt>
                <c:pt idx="4206">
                  <c:v>42836</c:v>
                </c:pt>
                <c:pt idx="4207">
                  <c:v>42837</c:v>
                </c:pt>
                <c:pt idx="4208">
                  <c:v>42838</c:v>
                </c:pt>
                <c:pt idx="4209">
                  <c:v>42842</c:v>
                </c:pt>
                <c:pt idx="4210">
                  <c:v>42843</c:v>
                </c:pt>
                <c:pt idx="4211">
                  <c:v>42844</c:v>
                </c:pt>
                <c:pt idx="4212">
                  <c:v>42845</c:v>
                </c:pt>
                <c:pt idx="4213">
                  <c:v>42849</c:v>
                </c:pt>
                <c:pt idx="4214">
                  <c:v>42850</c:v>
                </c:pt>
                <c:pt idx="4215">
                  <c:v>42851</c:v>
                </c:pt>
                <c:pt idx="4216">
                  <c:v>42852</c:v>
                </c:pt>
                <c:pt idx="4217">
                  <c:v>42853</c:v>
                </c:pt>
                <c:pt idx="4218">
                  <c:v>42857</c:v>
                </c:pt>
                <c:pt idx="4219">
                  <c:v>42858</c:v>
                </c:pt>
                <c:pt idx="4220">
                  <c:v>42859</c:v>
                </c:pt>
                <c:pt idx="4221">
                  <c:v>42860</c:v>
                </c:pt>
                <c:pt idx="4222">
                  <c:v>42863</c:v>
                </c:pt>
                <c:pt idx="4223">
                  <c:v>42864</c:v>
                </c:pt>
                <c:pt idx="4224">
                  <c:v>42865</c:v>
                </c:pt>
                <c:pt idx="4225">
                  <c:v>42866</c:v>
                </c:pt>
                <c:pt idx="4226">
                  <c:v>42867</c:v>
                </c:pt>
                <c:pt idx="4227">
                  <c:v>42870</c:v>
                </c:pt>
                <c:pt idx="4228">
                  <c:v>42871</c:v>
                </c:pt>
                <c:pt idx="4229">
                  <c:v>42872</c:v>
                </c:pt>
                <c:pt idx="4230">
                  <c:v>42873</c:v>
                </c:pt>
                <c:pt idx="4231">
                  <c:v>42874</c:v>
                </c:pt>
                <c:pt idx="4232">
                  <c:v>42877</c:v>
                </c:pt>
                <c:pt idx="4233">
                  <c:v>42878</c:v>
                </c:pt>
                <c:pt idx="4234">
                  <c:v>42879</c:v>
                </c:pt>
                <c:pt idx="4235">
                  <c:v>42880</c:v>
                </c:pt>
                <c:pt idx="4236">
                  <c:v>42881</c:v>
                </c:pt>
                <c:pt idx="4237">
                  <c:v>42884</c:v>
                </c:pt>
                <c:pt idx="4238">
                  <c:v>42885</c:v>
                </c:pt>
                <c:pt idx="4239">
                  <c:v>42886</c:v>
                </c:pt>
                <c:pt idx="4240">
                  <c:v>42887</c:v>
                </c:pt>
                <c:pt idx="4241">
                  <c:v>42888</c:v>
                </c:pt>
                <c:pt idx="4242">
                  <c:v>42891</c:v>
                </c:pt>
                <c:pt idx="4243">
                  <c:v>42892</c:v>
                </c:pt>
                <c:pt idx="4244">
                  <c:v>42893</c:v>
                </c:pt>
                <c:pt idx="4245">
                  <c:v>42894</c:v>
                </c:pt>
                <c:pt idx="4246">
                  <c:v>42895</c:v>
                </c:pt>
                <c:pt idx="4247">
                  <c:v>42898</c:v>
                </c:pt>
                <c:pt idx="4248">
                  <c:v>42899</c:v>
                </c:pt>
                <c:pt idx="4249">
                  <c:v>42900</c:v>
                </c:pt>
                <c:pt idx="4250">
                  <c:v>42902</c:v>
                </c:pt>
                <c:pt idx="4251">
                  <c:v>42905</c:v>
                </c:pt>
                <c:pt idx="4252">
                  <c:v>42906</c:v>
                </c:pt>
                <c:pt idx="4253">
                  <c:v>42907</c:v>
                </c:pt>
                <c:pt idx="4254">
                  <c:v>42908</c:v>
                </c:pt>
                <c:pt idx="4255">
                  <c:v>42909</c:v>
                </c:pt>
                <c:pt idx="4256">
                  <c:v>42912</c:v>
                </c:pt>
                <c:pt idx="4257">
                  <c:v>42913</c:v>
                </c:pt>
                <c:pt idx="4258">
                  <c:v>42914</c:v>
                </c:pt>
                <c:pt idx="4259">
                  <c:v>42915</c:v>
                </c:pt>
                <c:pt idx="4260">
                  <c:v>42916</c:v>
                </c:pt>
                <c:pt idx="4261">
                  <c:v>42919</c:v>
                </c:pt>
                <c:pt idx="4262">
                  <c:v>42920</c:v>
                </c:pt>
                <c:pt idx="4263">
                  <c:v>42921</c:v>
                </c:pt>
                <c:pt idx="4264">
                  <c:v>42922</c:v>
                </c:pt>
                <c:pt idx="4265">
                  <c:v>42923</c:v>
                </c:pt>
                <c:pt idx="4266">
                  <c:v>42926</c:v>
                </c:pt>
                <c:pt idx="4267">
                  <c:v>42927</c:v>
                </c:pt>
                <c:pt idx="4268">
                  <c:v>42928</c:v>
                </c:pt>
                <c:pt idx="4269">
                  <c:v>42929</c:v>
                </c:pt>
                <c:pt idx="4270">
                  <c:v>42930</c:v>
                </c:pt>
                <c:pt idx="4271">
                  <c:v>42933</c:v>
                </c:pt>
                <c:pt idx="4272">
                  <c:v>42934</c:v>
                </c:pt>
                <c:pt idx="4273">
                  <c:v>42935</c:v>
                </c:pt>
                <c:pt idx="4274">
                  <c:v>42936</c:v>
                </c:pt>
                <c:pt idx="4275">
                  <c:v>42937</c:v>
                </c:pt>
                <c:pt idx="4276">
                  <c:v>42940</c:v>
                </c:pt>
                <c:pt idx="4277">
                  <c:v>42941</c:v>
                </c:pt>
                <c:pt idx="4278">
                  <c:v>42942</c:v>
                </c:pt>
                <c:pt idx="4279">
                  <c:v>42943</c:v>
                </c:pt>
                <c:pt idx="4280">
                  <c:v>42944</c:v>
                </c:pt>
                <c:pt idx="4281">
                  <c:v>42947</c:v>
                </c:pt>
                <c:pt idx="4282">
                  <c:v>42948</c:v>
                </c:pt>
                <c:pt idx="4283">
                  <c:v>42949</c:v>
                </c:pt>
                <c:pt idx="4284">
                  <c:v>42950</c:v>
                </c:pt>
                <c:pt idx="4285">
                  <c:v>42951</c:v>
                </c:pt>
                <c:pt idx="4286">
                  <c:v>42954</c:v>
                </c:pt>
                <c:pt idx="4287">
                  <c:v>42955</c:v>
                </c:pt>
                <c:pt idx="4288">
                  <c:v>42956</c:v>
                </c:pt>
                <c:pt idx="4289">
                  <c:v>42957</c:v>
                </c:pt>
                <c:pt idx="4290">
                  <c:v>42958</c:v>
                </c:pt>
                <c:pt idx="4291">
                  <c:v>42961</c:v>
                </c:pt>
                <c:pt idx="4292">
                  <c:v>42962</c:v>
                </c:pt>
                <c:pt idx="4293">
                  <c:v>42963</c:v>
                </c:pt>
                <c:pt idx="4294">
                  <c:v>42964</c:v>
                </c:pt>
                <c:pt idx="4295">
                  <c:v>42965</c:v>
                </c:pt>
                <c:pt idx="4296">
                  <c:v>42968</c:v>
                </c:pt>
                <c:pt idx="4297">
                  <c:v>42969</c:v>
                </c:pt>
                <c:pt idx="4298">
                  <c:v>42970</c:v>
                </c:pt>
                <c:pt idx="4299">
                  <c:v>42971</c:v>
                </c:pt>
                <c:pt idx="4300">
                  <c:v>42972</c:v>
                </c:pt>
                <c:pt idx="4301">
                  <c:v>42975</c:v>
                </c:pt>
                <c:pt idx="4302">
                  <c:v>42976</c:v>
                </c:pt>
                <c:pt idx="4303">
                  <c:v>42977</c:v>
                </c:pt>
                <c:pt idx="4304">
                  <c:v>42978</c:v>
                </c:pt>
                <c:pt idx="4305">
                  <c:v>42979</c:v>
                </c:pt>
                <c:pt idx="4306">
                  <c:v>42982</c:v>
                </c:pt>
                <c:pt idx="4307">
                  <c:v>42983</c:v>
                </c:pt>
                <c:pt idx="4308">
                  <c:v>42984</c:v>
                </c:pt>
                <c:pt idx="4309">
                  <c:v>42986</c:v>
                </c:pt>
                <c:pt idx="4310">
                  <c:v>42989</c:v>
                </c:pt>
                <c:pt idx="4311">
                  <c:v>42990</c:v>
                </c:pt>
                <c:pt idx="4312">
                  <c:v>42991</c:v>
                </c:pt>
                <c:pt idx="4313">
                  <c:v>42992</c:v>
                </c:pt>
                <c:pt idx="4314">
                  <c:v>42993</c:v>
                </c:pt>
                <c:pt idx="4315">
                  <c:v>42996</c:v>
                </c:pt>
                <c:pt idx="4316">
                  <c:v>42997</c:v>
                </c:pt>
                <c:pt idx="4317">
                  <c:v>42998</c:v>
                </c:pt>
                <c:pt idx="4318">
                  <c:v>42999</c:v>
                </c:pt>
                <c:pt idx="4319">
                  <c:v>43000</c:v>
                </c:pt>
                <c:pt idx="4320">
                  <c:v>43003</c:v>
                </c:pt>
                <c:pt idx="4321">
                  <c:v>43004</c:v>
                </c:pt>
                <c:pt idx="4322">
                  <c:v>43005</c:v>
                </c:pt>
                <c:pt idx="4323">
                  <c:v>43006</c:v>
                </c:pt>
                <c:pt idx="4324">
                  <c:v>43007</c:v>
                </c:pt>
                <c:pt idx="4325">
                  <c:v>43010</c:v>
                </c:pt>
                <c:pt idx="4326">
                  <c:v>43011</c:v>
                </c:pt>
                <c:pt idx="4327">
                  <c:v>43012</c:v>
                </c:pt>
                <c:pt idx="4328">
                  <c:v>43013</c:v>
                </c:pt>
                <c:pt idx="4329">
                  <c:v>43014</c:v>
                </c:pt>
                <c:pt idx="4330">
                  <c:v>43017</c:v>
                </c:pt>
                <c:pt idx="4331">
                  <c:v>43018</c:v>
                </c:pt>
                <c:pt idx="4332">
                  <c:v>43019</c:v>
                </c:pt>
                <c:pt idx="4333">
                  <c:v>43021</c:v>
                </c:pt>
                <c:pt idx="4334">
                  <c:v>43024</c:v>
                </c:pt>
                <c:pt idx="4335">
                  <c:v>43025</c:v>
                </c:pt>
                <c:pt idx="4336">
                  <c:v>43026</c:v>
                </c:pt>
                <c:pt idx="4337">
                  <c:v>43027</c:v>
                </c:pt>
                <c:pt idx="4338">
                  <c:v>43028</c:v>
                </c:pt>
                <c:pt idx="4339">
                  <c:v>43031</c:v>
                </c:pt>
                <c:pt idx="4340">
                  <c:v>43032</c:v>
                </c:pt>
                <c:pt idx="4341">
                  <c:v>43033</c:v>
                </c:pt>
                <c:pt idx="4342">
                  <c:v>43034</c:v>
                </c:pt>
                <c:pt idx="4343">
                  <c:v>43035</c:v>
                </c:pt>
                <c:pt idx="4344">
                  <c:v>43038</c:v>
                </c:pt>
                <c:pt idx="4345">
                  <c:v>43039</c:v>
                </c:pt>
                <c:pt idx="4346">
                  <c:v>43040</c:v>
                </c:pt>
                <c:pt idx="4347">
                  <c:v>43042</c:v>
                </c:pt>
                <c:pt idx="4348">
                  <c:v>43045</c:v>
                </c:pt>
                <c:pt idx="4349">
                  <c:v>43046</c:v>
                </c:pt>
                <c:pt idx="4350">
                  <c:v>43047</c:v>
                </c:pt>
                <c:pt idx="4351">
                  <c:v>43048</c:v>
                </c:pt>
                <c:pt idx="4352">
                  <c:v>43049</c:v>
                </c:pt>
                <c:pt idx="4353">
                  <c:v>43052</c:v>
                </c:pt>
                <c:pt idx="4354">
                  <c:v>43053</c:v>
                </c:pt>
                <c:pt idx="4355">
                  <c:v>43055</c:v>
                </c:pt>
                <c:pt idx="4356">
                  <c:v>43056</c:v>
                </c:pt>
                <c:pt idx="4357">
                  <c:v>43059</c:v>
                </c:pt>
                <c:pt idx="4358">
                  <c:v>43060</c:v>
                </c:pt>
                <c:pt idx="4359">
                  <c:v>43061</c:v>
                </c:pt>
                <c:pt idx="4360">
                  <c:v>43062</c:v>
                </c:pt>
                <c:pt idx="4361">
                  <c:v>43063</c:v>
                </c:pt>
                <c:pt idx="4362">
                  <c:v>43066</c:v>
                </c:pt>
                <c:pt idx="4363">
                  <c:v>43067</c:v>
                </c:pt>
                <c:pt idx="4364">
                  <c:v>43068</c:v>
                </c:pt>
                <c:pt idx="4365">
                  <c:v>43069</c:v>
                </c:pt>
                <c:pt idx="4366">
                  <c:v>43070</c:v>
                </c:pt>
                <c:pt idx="4367">
                  <c:v>43073</c:v>
                </c:pt>
                <c:pt idx="4368">
                  <c:v>43074</c:v>
                </c:pt>
                <c:pt idx="4369">
                  <c:v>43075</c:v>
                </c:pt>
                <c:pt idx="4370">
                  <c:v>43076</c:v>
                </c:pt>
                <c:pt idx="4371">
                  <c:v>43077</c:v>
                </c:pt>
                <c:pt idx="4372">
                  <c:v>43080</c:v>
                </c:pt>
                <c:pt idx="4373">
                  <c:v>43081</c:v>
                </c:pt>
                <c:pt idx="4374">
                  <c:v>43082</c:v>
                </c:pt>
                <c:pt idx="4375">
                  <c:v>43083</c:v>
                </c:pt>
                <c:pt idx="4376">
                  <c:v>43084</c:v>
                </c:pt>
                <c:pt idx="4377">
                  <c:v>43087</c:v>
                </c:pt>
                <c:pt idx="4378">
                  <c:v>43088</c:v>
                </c:pt>
                <c:pt idx="4379">
                  <c:v>43089</c:v>
                </c:pt>
                <c:pt idx="4380">
                  <c:v>43090</c:v>
                </c:pt>
                <c:pt idx="4381">
                  <c:v>43091</c:v>
                </c:pt>
                <c:pt idx="4382">
                  <c:v>43095</c:v>
                </c:pt>
                <c:pt idx="4383">
                  <c:v>43096</c:v>
                </c:pt>
                <c:pt idx="4384">
                  <c:v>43097</c:v>
                </c:pt>
                <c:pt idx="4385">
                  <c:v>43098</c:v>
                </c:pt>
                <c:pt idx="4386">
                  <c:v>43102</c:v>
                </c:pt>
                <c:pt idx="4387">
                  <c:v>43103</c:v>
                </c:pt>
                <c:pt idx="4388">
                  <c:v>43104</c:v>
                </c:pt>
                <c:pt idx="4389">
                  <c:v>43105</c:v>
                </c:pt>
                <c:pt idx="4390">
                  <c:v>43108</c:v>
                </c:pt>
                <c:pt idx="4391">
                  <c:v>43109</c:v>
                </c:pt>
                <c:pt idx="4392">
                  <c:v>43110</c:v>
                </c:pt>
                <c:pt idx="4393">
                  <c:v>43111</c:v>
                </c:pt>
                <c:pt idx="4394">
                  <c:v>43112</c:v>
                </c:pt>
                <c:pt idx="4395">
                  <c:v>43115</c:v>
                </c:pt>
                <c:pt idx="4396">
                  <c:v>43116</c:v>
                </c:pt>
                <c:pt idx="4397">
                  <c:v>43117</c:v>
                </c:pt>
                <c:pt idx="4398">
                  <c:v>43118</c:v>
                </c:pt>
                <c:pt idx="4399">
                  <c:v>43119</c:v>
                </c:pt>
                <c:pt idx="4400">
                  <c:v>43122</c:v>
                </c:pt>
                <c:pt idx="4401">
                  <c:v>43123</c:v>
                </c:pt>
                <c:pt idx="4402">
                  <c:v>43124</c:v>
                </c:pt>
                <c:pt idx="4403">
                  <c:v>43125</c:v>
                </c:pt>
                <c:pt idx="4404">
                  <c:v>43126</c:v>
                </c:pt>
                <c:pt idx="4405">
                  <c:v>43129</c:v>
                </c:pt>
                <c:pt idx="4406">
                  <c:v>43130</c:v>
                </c:pt>
                <c:pt idx="4407">
                  <c:v>43131</c:v>
                </c:pt>
                <c:pt idx="4408">
                  <c:v>43132</c:v>
                </c:pt>
                <c:pt idx="4409">
                  <c:v>43133</c:v>
                </c:pt>
                <c:pt idx="4410">
                  <c:v>43136</c:v>
                </c:pt>
                <c:pt idx="4411">
                  <c:v>43137</c:v>
                </c:pt>
                <c:pt idx="4412">
                  <c:v>43138</c:v>
                </c:pt>
                <c:pt idx="4413">
                  <c:v>43139</c:v>
                </c:pt>
                <c:pt idx="4414">
                  <c:v>43140</c:v>
                </c:pt>
                <c:pt idx="4415">
                  <c:v>43145</c:v>
                </c:pt>
                <c:pt idx="4416">
                  <c:v>43146</c:v>
                </c:pt>
                <c:pt idx="4417">
                  <c:v>43147</c:v>
                </c:pt>
                <c:pt idx="4418">
                  <c:v>43150</c:v>
                </c:pt>
                <c:pt idx="4419">
                  <c:v>43151</c:v>
                </c:pt>
                <c:pt idx="4420">
                  <c:v>43152</c:v>
                </c:pt>
                <c:pt idx="4421">
                  <c:v>43153</c:v>
                </c:pt>
                <c:pt idx="4422">
                  <c:v>43154</c:v>
                </c:pt>
                <c:pt idx="4423">
                  <c:v>43157</c:v>
                </c:pt>
                <c:pt idx="4424">
                  <c:v>43158</c:v>
                </c:pt>
                <c:pt idx="4425">
                  <c:v>43159</c:v>
                </c:pt>
                <c:pt idx="4426">
                  <c:v>43160</c:v>
                </c:pt>
                <c:pt idx="4427">
                  <c:v>43161</c:v>
                </c:pt>
                <c:pt idx="4428">
                  <c:v>43164</c:v>
                </c:pt>
                <c:pt idx="4429">
                  <c:v>43165</c:v>
                </c:pt>
                <c:pt idx="4430">
                  <c:v>43166</c:v>
                </c:pt>
                <c:pt idx="4431">
                  <c:v>43167</c:v>
                </c:pt>
                <c:pt idx="4432">
                  <c:v>43168</c:v>
                </c:pt>
                <c:pt idx="4433">
                  <c:v>43171</c:v>
                </c:pt>
                <c:pt idx="4434">
                  <c:v>43172</c:v>
                </c:pt>
                <c:pt idx="4435">
                  <c:v>43173</c:v>
                </c:pt>
                <c:pt idx="4436">
                  <c:v>43174</c:v>
                </c:pt>
                <c:pt idx="4437">
                  <c:v>43175</c:v>
                </c:pt>
                <c:pt idx="4438">
                  <c:v>43178</c:v>
                </c:pt>
                <c:pt idx="4439">
                  <c:v>43179</c:v>
                </c:pt>
                <c:pt idx="4440">
                  <c:v>43180</c:v>
                </c:pt>
                <c:pt idx="4441">
                  <c:v>43181</c:v>
                </c:pt>
                <c:pt idx="4442">
                  <c:v>43182</c:v>
                </c:pt>
                <c:pt idx="4443">
                  <c:v>43185</c:v>
                </c:pt>
                <c:pt idx="4444">
                  <c:v>43186</c:v>
                </c:pt>
                <c:pt idx="4445">
                  <c:v>43187</c:v>
                </c:pt>
                <c:pt idx="4446">
                  <c:v>43188</c:v>
                </c:pt>
                <c:pt idx="4447">
                  <c:v>43192</c:v>
                </c:pt>
                <c:pt idx="4448">
                  <c:v>43193</c:v>
                </c:pt>
                <c:pt idx="4449">
                  <c:v>43194</c:v>
                </c:pt>
                <c:pt idx="4450">
                  <c:v>43195</c:v>
                </c:pt>
                <c:pt idx="4451">
                  <c:v>43196</c:v>
                </c:pt>
                <c:pt idx="4452">
                  <c:v>43199</c:v>
                </c:pt>
                <c:pt idx="4453">
                  <c:v>43200</c:v>
                </c:pt>
                <c:pt idx="4454">
                  <c:v>43201</c:v>
                </c:pt>
                <c:pt idx="4455">
                  <c:v>43202</c:v>
                </c:pt>
                <c:pt idx="4456">
                  <c:v>43203</c:v>
                </c:pt>
                <c:pt idx="4457">
                  <c:v>43206</c:v>
                </c:pt>
                <c:pt idx="4458">
                  <c:v>43207</c:v>
                </c:pt>
                <c:pt idx="4459">
                  <c:v>43208</c:v>
                </c:pt>
                <c:pt idx="4460">
                  <c:v>43209</c:v>
                </c:pt>
                <c:pt idx="4461">
                  <c:v>43210</c:v>
                </c:pt>
                <c:pt idx="4462">
                  <c:v>43213</c:v>
                </c:pt>
                <c:pt idx="4463">
                  <c:v>43214</c:v>
                </c:pt>
                <c:pt idx="4464">
                  <c:v>43215</c:v>
                </c:pt>
                <c:pt idx="4465">
                  <c:v>43216</c:v>
                </c:pt>
                <c:pt idx="4466">
                  <c:v>43217</c:v>
                </c:pt>
                <c:pt idx="4467">
                  <c:v>43220</c:v>
                </c:pt>
                <c:pt idx="4468">
                  <c:v>43222</c:v>
                </c:pt>
                <c:pt idx="4469">
                  <c:v>43223</c:v>
                </c:pt>
                <c:pt idx="4470">
                  <c:v>43224</c:v>
                </c:pt>
                <c:pt idx="4471">
                  <c:v>43227</c:v>
                </c:pt>
                <c:pt idx="4472">
                  <c:v>43228</c:v>
                </c:pt>
                <c:pt idx="4473">
                  <c:v>43229</c:v>
                </c:pt>
                <c:pt idx="4474">
                  <c:v>43230</c:v>
                </c:pt>
                <c:pt idx="4475">
                  <c:v>43231</c:v>
                </c:pt>
                <c:pt idx="4476">
                  <c:v>43234</c:v>
                </c:pt>
                <c:pt idx="4477">
                  <c:v>43235</c:v>
                </c:pt>
                <c:pt idx="4478">
                  <c:v>43236</c:v>
                </c:pt>
                <c:pt idx="4479">
                  <c:v>43237</c:v>
                </c:pt>
                <c:pt idx="4480">
                  <c:v>43238</c:v>
                </c:pt>
                <c:pt idx="4481">
                  <c:v>43241</c:v>
                </c:pt>
                <c:pt idx="4482">
                  <c:v>43242</c:v>
                </c:pt>
                <c:pt idx="4483">
                  <c:v>43243</c:v>
                </c:pt>
                <c:pt idx="4484">
                  <c:v>43244</c:v>
                </c:pt>
                <c:pt idx="4485">
                  <c:v>43245</c:v>
                </c:pt>
                <c:pt idx="4486">
                  <c:v>43248</c:v>
                </c:pt>
                <c:pt idx="4487">
                  <c:v>43249</c:v>
                </c:pt>
                <c:pt idx="4488">
                  <c:v>43250</c:v>
                </c:pt>
                <c:pt idx="4489">
                  <c:v>43252</c:v>
                </c:pt>
                <c:pt idx="4490">
                  <c:v>43255</c:v>
                </c:pt>
                <c:pt idx="4491">
                  <c:v>43256</c:v>
                </c:pt>
                <c:pt idx="4492">
                  <c:v>43257</c:v>
                </c:pt>
                <c:pt idx="4493">
                  <c:v>43258</c:v>
                </c:pt>
                <c:pt idx="4494">
                  <c:v>43259</c:v>
                </c:pt>
                <c:pt idx="4495">
                  <c:v>43262</c:v>
                </c:pt>
                <c:pt idx="4496">
                  <c:v>43263</c:v>
                </c:pt>
                <c:pt idx="4497">
                  <c:v>43264</c:v>
                </c:pt>
                <c:pt idx="4498">
                  <c:v>43265</c:v>
                </c:pt>
                <c:pt idx="4499">
                  <c:v>43266</c:v>
                </c:pt>
                <c:pt idx="4500">
                  <c:v>43269</c:v>
                </c:pt>
                <c:pt idx="4501">
                  <c:v>43270</c:v>
                </c:pt>
                <c:pt idx="4502">
                  <c:v>43271</c:v>
                </c:pt>
                <c:pt idx="4503">
                  <c:v>43272</c:v>
                </c:pt>
                <c:pt idx="4504">
                  <c:v>43273</c:v>
                </c:pt>
                <c:pt idx="4505">
                  <c:v>43276</c:v>
                </c:pt>
                <c:pt idx="4506">
                  <c:v>43277</c:v>
                </c:pt>
                <c:pt idx="4507">
                  <c:v>43278</c:v>
                </c:pt>
                <c:pt idx="4508">
                  <c:v>43279</c:v>
                </c:pt>
                <c:pt idx="4509">
                  <c:v>43280</c:v>
                </c:pt>
                <c:pt idx="4510">
                  <c:v>43283</c:v>
                </c:pt>
                <c:pt idx="4511">
                  <c:v>43284</c:v>
                </c:pt>
                <c:pt idx="4512">
                  <c:v>43285</c:v>
                </c:pt>
                <c:pt idx="4513">
                  <c:v>43286</c:v>
                </c:pt>
                <c:pt idx="4514">
                  <c:v>43287</c:v>
                </c:pt>
                <c:pt idx="4515">
                  <c:v>43290</c:v>
                </c:pt>
                <c:pt idx="4516">
                  <c:v>43291</c:v>
                </c:pt>
                <c:pt idx="4517">
                  <c:v>43292</c:v>
                </c:pt>
                <c:pt idx="4518">
                  <c:v>43293</c:v>
                </c:pt>
                <c:pt idx="4519">
                  <c:v>43294</c:v>
                </c:pt>
                <c:pt idx="4520">
                  <c:v>43297</c:v>
                </c:pt>
                <c:pt idx="4521">
                  <c:v>43298</c:v>
                </c:pt>
                <c:pt idx="4522">
                  <c:v>43299</c:v>
                </c:pt>
                <c:pt idx="4523">
                  <c:v>43300</c:v>
                </c:pt>
                <c:pt idx="4524">
                  <c:v>43301</c:v>
                </c:pt>
                <c:pt idx="4525">
                  <c:v>43304</c:v>
                </c:pt>
                <c:pt idx="4526">
                  <c:v>43305</c:v>
                </c:pt>
                <c:pt idx="4527">
                  <c:v>43306</c:v>
                </c:pt>
                <c:pt idx="4528">
                  <c:v>43307</c:v>
                </c:pt>
                <c:pt idx="4529">
                  <c:v>43308</c:v>
                </c:pt>
                <c:pt idx="4530">
                  <c:v>43311</c:v>
                </c:pt>
                <c:pt idx="4531">
                  <c:v>43312</c:v>
                </c:pt>
                <c:pt idx="4532">
                  <c:v>43313</c:v>
                </c:pt>
                <c:pt idx="4533">
                  <c:v>43314</c:v>
                </c:pt>
                <c:pt idx="4534">
                  <c:v>43315</c:v>
                </c:pt>
                <c:pt idx="4535">
                  <c:v>43318</c:v>
                </c:pt>
                <c:pt idx="4536">
                  <c:v>43319</c:v>
                </c:pt>
                <c:pt idx="4537">
                  <c:v>43320</c:v>
                </c:pt>
                <c:pt idx="4538">
                  <c:v>43321</c:v>
                </c:pt>
                <c:pt idx="4539">
                  <c:v>43322</c:v>
                </c:pt>
                <c:pt idx="4540">
                  <c:v>43325</c:v>
                </c:pt>
                <c:pt idx="4541">
                  <c:v>43326</c:v>
                </c:pt>
                <c:pt idx="4542">
                  <c:v>43327</c:v>
                </c:pt>
                <c:pt idx="4543">
                  <c:v>43328</c:v>
                </c:pt>
                <c:pt idx="4544">
                  <c:v>43329</c:v>
                </c:pt>
                <c:pt idx="4545">
                  <c:v>43332</c:v>
                </c:pt>
                <c:pt idx="4546">
                  <c:v>43333</c:v>
                </c:pt>
                <c:pt idx="4547">
                  <c:v>43334</c:v>
                </c:pt>
                <c:pt idx="4548">
                  <c:v>43335</c:v>
                </c:pt>
                <c:pt idx="4549">
                  <c:v>43336</c:v>
                </c:pt>
                <c:pt idx="4550">
                  <c:v>43339</c:v>
                </c:pt>
                <c:pt idx="4551">
                  <c:v>43340</c:v>
                </c:pt>
                <c:pt idx="4552">
                  <c:v>43341</c:v>
                </c:pt>
                <c:pt idx="4553">
                  <c:v>43342</c:v>
                </c:pt>
                <c:pt idx="4554">
                  <c:v>43343</c:v>
                </c:pt>
                <c:pt idx="4555">
                  <c:v>43346</c:v>
                </c:pt>
                <c:pt idx="4556">
                  <c:v>43347</c:v>
                </c:pt>
                <c:pt idx="4557">
                  <c:v>43348</c:v>
                </c:pt>
                <c:pt idx="4558">
                  <c:v>43349</c:v>
                </c:pt>
                <c:pt idx="4559">
                  <c:v>43353</c:v>
                </c:pt>
                <c:pt idx="4560">
                  <c:v>43354</c:v>
                </c:pt>
                <c:pt idx="4561">
                  <c:v>43355</c:v>
                </c:pt>
                <c:pt idx="4562">
                  <c:v>43356</c:v>
                </c:pt>
                <c:pt idx="4563">
                  <c:v>43357</c:v>
                </c:pt>
                <c:pt idx="4564">
                  <c:v>43360</c:v>
                </c:pt>
                <c:pt idx="4565">
                  <c:v>43361</c:v>
                </c:pt>
                <c:pt idx="4566">
                  <c:v>43362</c:v>
                </c:pt>
                <c:pt idx="4567">
                  <c:v>43363</c:v>
                </c:pt>
                <c:pt idx="4568">
                  <c:v>43364</c:v>
                </c:pt>
                <c:pt idx="4569">
                  <c:v>43367</c:v>
                </c:pt>
                <c:pt idx="4570">
                  <c:v>43368</c:v>
                </c:pt>
                <c:pt idx="4571">
                  <c:v>43369</c:v>
                </c:pt>
                <c:pt idx="4572">
                  <c:v>43370</c:v>
                </c:pt>
                <c:pt idx="4573">
                  <c:v>43371</c:v>
                </c:pt>
                <c:pt idx="4574">
                  <c:v>43374</c:v>
                </c:pt>
                <c:pt idx="4575">
                  <c:v>43375</c:v>
                </c:pt>
                <c:pt idx="4576">
                  <c:v>43376</c:v>
                </c:pt>
                <c:pt idx="4577">
                  <c:v>43377</c:v>
                </c:pt>
                <c:pt idx="4578">
                  <c:v>43378</c:v>
                </c:pt>
                <c:pt idx="4579">
                  <c:v>43381</c:v>
                </c:pt>
                <c:pt idx="4580">
                  <c:v>43382</c:v>
                </c:pt>
                <c:pt idx="4581">
                  <c:v>43383</c:v>
                </c:pt>
                <c:pt idx="4582">
                  <c:v>43384</c:v>
                </c:pt>
                <c:pt idx="4583">
                  <c:v>43388</c:v>
                </c:pt>
                <c:pt idx="4584">
                  <c:v>43389</c:v>
                </c:pt>
                <c:pt idx="4585">
                  <c:v>43390</c:v>
                </c:pt>
                <c:pt idx="4586">
                  <c:v>43391</c:v>
                </c:pt>
                <c:pt idx="4587">
                  <c:v>43392</c:v>
                </c:pt>
                <c:pt idx="4588">
                  <c:v>43395</c:v>
                </c:pt>
                <c:pt idx="4589">
                  <c:v>43396</c:v>
                </c:pt>
                <c:pt idx="4590">
                  <c:v>43397</c:v>
                </c:pt>
                <c:pt idx="4591">
                  <c:v>43398</c:v>
                </c:pt>
                <c:pt idx="4592">
                  <c:v>43399</c:v>
                </c:pt>
                <c:pt idx="4593">
                  <c:v>43402</c:v>
                </c:pt>
                <c:pt idx="4594">
                  <c:v>43403</c:v>
                </c:pt>
                <c:pt idx="4595">
                  <c:v>43404</c:v>
                </c:pt>
                <c:pt idx="4596">
                  <c:v>43405</c:v>
                </c:pt>
                <c:pt idx="4597">
                  <c:v>43409</c:v>
                </c:pt>
                <c:pt idx="4598">
                  <c:v>43410</c:v>
                </c:pt>
                <c:pt idx="4599">
                  <c:v>43411</c:v>
                </c:pt>
                <c:pt idx="4600">
                  <c:v>43412</c:v>
                </c:pt>
                <c:pt idx="4601">
                  <c:v>43413</c:v>
                </c:pt>
                <c:pt idx="4602">
                  <c:v>43416</c:v>
                </c:pt>
                <c:pt idx="4603">
                  <c:v>43417</c:v>
                </c:pt>
                <c:pt idx="4604">
                  <c:v>43418</c:v>
                </c:pt>
                <c:pt idx="4605">
                  <c:v>43420</c:v>
                </c:pt>
                <c:pt idx="4606">
                  <c:v>43423</c:v>
                </c:pt>
                <c:pt idx="4607">
                  <c:v>43424</c:v>
                </c:pt>
                <c:pt idx="4608">
                  <c:v>43425</c:v>
                </c:pt>
                <c:pt idx="4609">
                  <c:v>43426</c:v>
                </c:pt>
                <c:pt idx="4610">
                  <c:v>43427</c:v>
                </c:pt>
                <c:pt idx="4611">
                  <c:v>43430</c:v>
                </c:pt>
                <c:pt idx="4612">
                  <c:v>43431</c:v>
                </c:pt>
                <c:pt idx="4613">
                  <c:v>43432</c:v>
                </c:pt>
                <c:pt idx="4614">
                  <c:v>43433</c:v>
                </c:pt>
                <c:pt idx="4615">
                  <c:v>43434</c:v>
                </c:pt>
                <c:pt idx="4616">
                  <c:v>43437</c:v>
                </c:pt>
                <c:pt idx="4617">
                  <c:v>43438</c:v>
                </c:pt>
                <c:pt idx="4618">
                  <c:v>43439</c:v>
                </c:pt>
                <c:pt idx="4619">
                  <c:v>43440</c:v>
                </c:pt>
                <c:pt idx="4620">
                  <c:v>43441</c:v>
                </c:pt>
                <c:pt idx="4621">
                  <c:v>43444</c:v>
                </c:pt>
                <c:pt idx="4622">
                  <c:v>43445</c:v>
                </c:pt>
                <c:pt idx="4623">
                  <c:v>43446</c:v>
                </c:pt>
                <c:pt idx="4624">
                  <c:v>43447</c:v>
                </c:pt>
                <c:pt idx="4625">
                  <c:v>43448</c:v>
                </c:pt>
                <c:pt idx="4626">
                  <c:v>43451</c:v>
                </c:pt>
                <c:pt idx="4627">
                  <c:v>43452</c:v>
                </c:pt>
                <c:pt idx="4628">
                  <c:v>43453</c:v>
                </c:pt>
                <c:pt idx="4629">
                  <c:v>43454</c:v>
                </c:pt>
                <c:pt idx="4630">
                  <c:v>43455</c:v>
                </c:pt>
                <c:pt idx="4631">
                  <c:v>43458</c:v>
                </c:pt>
                <c:pt idx="4632">
                  <c:v>43460</c:v>
                </c:pt>
                <c:pt idx="4633">
                  <c:v>43461</c:v>
                </c:pt>
                <c:pt idx="4634">
                  <c:v>43462</c:v>
                </c:pt>
                <c:pt idx="4635">
                  <c:v>43465</c:v>
                </c:pt>
                <c:pt idx="4636">
                  <c:v>43467</c:v>
                </c:pt>
                <c:pt idx="4637">
                  <c:v>43468</c:v>
                </c:pt>
                <c:pt idx="4638">
                  <c:v>43469</c:v>
                </c:pt>
                <c:pt idx="4639">
                  <c:v>43472</c:v>
                </c:pt>
                <c:pt idx="4640">
                  <c:v>43473</c:v>
                </c:pt>
                <c:pt idx="4641">
                  <c:v>43474</c:v>
                </c:pt>
                <c:pt idx="4642">
                  <c:v>43475</c:v>
                </c:pt>
                <c:pt idx="4643">
                  <c:v>43476</c:v>
                </c:pt>
                <c:pt idx="4644">
                  <c:v>43479</c:v>
                </c:pt>
                <c:pt idx="4645">
                  <c:v>43480</c:v>
                </c:pt>
                <c:pt idx="4646">
                  <c:v>43481</c:v>
                </c:pt>
                <c:pt idx="4647">
                  <c:v>43482</c:v>
                </c:pt>
                <c:pt idx="4648">
                  <c:v>43483</c:v>
                </c:pt>
                <c:pt idx="4649">
                  <c:v>43486</c:v>
                </c:pt>
                <c:pt idx="4650">
                  <c:v>43487</c:v>
                </c:pt>
                <c:pt idx="4651">
                  <c:v>43488</c:v>
                </c:pt>
                <c:pt idx="4652">
                  <c:v>43489</c:v>
                </c:pt>
                <c:pt idx="4653">
                  <c:v>43490</c:v>
                </c:pt>
                <c:pt idx="4654">
                  <c:v>43493</c:v>
                </c:pt>
                <c:pt idx="4655">
                  <c:v>43494</c:v>
                </c:pt>
                <c:pt idx="4656">
                  <c:v>43495</c:v>
                </c:pt>
                <c:pt idx="4657">
                  <c:v>43496</c:v>
                </c:pt>
                <c:pt idx="4658">
                  <c:v>43497</c:v>
                </c:pt>
                <c:pt idx="4659">
                  <c:v>43500</c:v>
                </c:pt>
                <c:pt idx="4660">
                  <c:v>43501</c:v>
                </c:pt>
                <c:pt idx="4661">
                  <c:v>43502</c:v>
                </c:pt>
                <c:pt idx="4662">
                  <c:v>43503</c:v>
                </c:pt>
                <c:pt idx="4663">
                  <c:v>43504</c:v>
                </c:pt>
                <c:pt idx="4664">
                  <c:v>43507</c:v>
                </c:pt>
                <c:pt idx="4665">
                  <c:v>43508</c:v>
                </c:pt>
                <c:pt idx="4666">
                  <c:v>43509</c:v>
                </c:pt>
                <c:pt idx="4667">
                  <c:v>43510</c:v>
                </c:pt>
                <c:pt idx="4668">
                  <c:v>43511</c:v>
                </c:pt>
                <c:pt idx="4669">
                  <c:v>43514</c:v>
                </c:pt>
                <c:pt idx="4670">
                  <c:v>43515</c:v>
                </c:pt>
                <c:pt idx="4671">
                  <c:v>43516</c:v>
                </c:pt>
                <c:pt idx="4672">
                  <c:v>43517</c:v>
                </c:pt>
                <c:pt idx="4673">
                  <c:v>43518</c:v>
                </c:pt>
                <c:pt idx="4674">
                  <c:v>43521</c:v>
                </c:pt>
                <c:pt idx="4675">
                  <c:v>43522</c:v>
                </c:pt>
                <c:pt idx="4676">
                  <c:v>43523</c:v>
                </c:pt>
                <c:pt idx="4677">
                  <c:v>43524</c:v>
                </c:pt>
                <c:pt idx="4678">
                  <c:v>43525</c:v>
                </c:pt>
                <c:pt idx="4679">
                  <c:v>43530</c:v>
                </c:pt>
                <c:pt idx="4680">
                  <c:v>43531</c:v>
                </c:pt>
                <c:pt idx="4681">
                  <c:v>43532</c:v>
                </c:pt>
                <c:pt idx="4682">
                  <c:v>43535</c:v>
                </c:pt>
                <c:pt idx="4683">
                  <c:v>43536</c:v>
                </c:pt>
                <c:pt idx="4684">
                  <c:v>43537</c:v>
                </c:pt>
                <c:pt idx="4685">
                  <c:v>43538</c:v>
                </c:pt>
                <c:pt idx="4686">
                  <c:v>43539</c:v>
                </c:pt>
                <c:pt idx="4687">
                  <c:v>43542</c:v>
                </c:pt>
                <c:pt idx="4688">
                  <c:v>43543</c:v>
                </c:pt>
                <c:pt idx="4689">
                  <c:v>43544</c:v>
                </c:pt>
                <c:pt idx="4690">
                  <c:v>43545</c:v>
                </c:pt>
                <c:pt idx="4691">
                  <c:v>43546</c:v>
                </c:pt>
                <c:pt idx="4692">
                  <c:v>43549</c:v>
                </c:pt>
                <c:pt idx="4693">
                  <c:v>43550</c:v>
                </c:pt>
                <c:pt idx="4694">
                  <c:v>43551</c:v>
                </c:pt>
                <c:pt idx="4695">
                  <c:v>43552</c:v>
                </c:pt>
                <c:pt idx="4696">
                  <c:v>43553</c:v>
                </c:pt>
                <c:pt idx="4697">
                  <c:v>43556</c:v>
                </c:pt>
                <c:pt idx="4698">
                  <c:v>43557</c:v>
                </c:pt>
                <c:pt idx="4699">
                  <c:v>43558</c:v>
                </c:pt>
                <c:pt idx="4700">
                  <c:v>43559</c:v>
                </c:pt>
                <c:pt idx="4701">
                  <c:v>43560</c:v>
                </c:pt>
                <c:pt idx="4702">
                  <c:v>43563</c:v>
                </c:pt>
                <c:pt idx="4703">
                  <c:v>43564</c:v>
                </c:pt>
                <c:pt idx="4704">
                  <c:v>43565</c:v>
                </c:pt>
                <c:pt idx="4705">
                  <c:v>43566</c:v>
                </c:pt>
                <c:pt idx="4706">
                  <c:v>43567</c:v>
                </c:pt>
                <c:pt idx="4707">
                  <c:v>43570</c:v>
                </c:pt>
                <c:pt idx="4708">
                  <c:v>43571</c:v>
                </c:pt>
                <c:pt idx="4709">
                  <c:v>43572</c:v>
                </c:pt>
                <c:pt idx="4710">
                  <c:v>43573</c:v>
                </c:pt>
                <c:pt idx="4711">
                  <c:v>43577</c:v>
                </c:pt>
                <c:pt idx="4712">
                  <c:v>43578</c:v>
                </c:pt>
                <c:pt idx="4713">
                  <c:v>43579</c:v>
                </c:pt>
                <c:pt idx="4714">
                  <c:v>43580</c:v>
                </c:pt>
                <c:pt idx="4715">
                  <c:v>43581</c:v>
                </c:pt>
                <c:pt idx="4716">
                  <c:v>43584</c:v>
                </c:pt>
                <c:pt idx="4717">
                  <c:v>43585</c:v>
                </c:pt>
                <c:pt idx="4718">
                  <c:v>43587</c:v>
                </c:pt>
                <c:pt idx="4719">
                  <c:v>43588</c:v>
                </c:pt>
                <c:pt idx="4720">
                  <c:v>43591</c:v>
                </c:pt>
                <c:pt idx="4721">
                  <c:v>43592</c:v>
                </c:pt>
                <c:pt idx="4722">
                  <c:v>43593</c:v>
                </c:pt>
                <c:pt idx="4723">
                  <c:v>43594</c:v>
                </c:pt>
                <c:pt idx="4724">
                  <c:v>43595</c:v>
                </c:pt>
                <c:pt idx="4725">
                  <c:v>43598</c:v>
                </c:pt>
                <c:pt idx="4726">
                  <c:v>43599</c:v>
                </c:pt>
                <c:pt idx="4727">
                  <c:v>43600</c:v>
                </c:pt>
                <c:pt idx="4728">
                  <c:v>43601</c:v>
                </c:pt>
                <c:pt idx="4729">
                  <c:v>43602</c:v>
                </c:pt>
                <c:pt idx="4730">
                  <c:v>43605</c:v>
                </c:pt>
                <c:pt idx="4731">
                  <c:v>43606</c:v>
                </c:pt>
                <c:pt idx="4732">
                  <c:v>43607</c:v>
                </c:pt>
                <c:pt idx="4733">
                  <c:v>43608</c:v>
                </c:pt>
                <c:pt idx="4734">
                  <c:v>43609</c:v>
                </c:pt>
                <c:pt idx="4735">
                  <c:v>43612</c:v>
                </c:pt>
                <c:pt idx="4736">
                  <c:v>43613</c:v>
                </c:pt>
                <c:pt idx="4737">
                  <c:v>43614</c:v>
                </c:pt>
                <c:pt idx="4738">
                  <c:v>43615</c:v>
                </c:pt>
                <c:pt idx="4739">
                  <c:v>43616</c:v>
                </c:pt>
                <c:pt idx="4740">
                  <c:v>43619</c:v>
                </c:pt>
                <c:pt idx="4741">
                  <c:v>43620</c:v>
                </c:pt>
                <c:pt idx="4742">
                  <c:v>43621</c:v>
                </c:pt>
                <c:pt idx="4743">
                  <c:v>43622</c:v>
                </c:pt>
                <c:pt idx="4744">
                  <c:v>43623</c:v>
                </c:pt>
                <c:pt idx="4745">
                  <c:v>43626</c:v>
                </c:pt>
                <c:pt idx="4746">
                  <c:v>43627</c:v>
                </c:pt>
                <c:pt idx="4747">
                  <c:v>43628</c:v>
                </c:pt>
                <c:pt idx="4748">
                  <c:v>43629</c:v>
                </c:pt>
                <c:pt idx="4749">
                  <c:v>43630</c:v>
                </c:pt>
                <c:pt idx="4750">
                  <c:v>43633</c:v>
                </c:pt>
                <c:pt idx="4751">
                  <c:v>43634</c:v>
                </c:pt>
                <c:pt idx="4752">
                  <c:v>43635</c:v>
                </c:pt>
                <c:pt idx="4753">
                  <c:v>43637</c:v>
                </c:pt>
                <c:pt idx="4754">
                  <c:v>43640</c:v>
                </c:pt>
                <c:pt idx="4755">
                  <c:v>43641</c:v>
                </c:pt>
                <c:pt idx="4756">
                  <c:v>43642</c:v>
                </c:pt>
                <c:pt idx="4757">
                  <c:v>43643</c:v>
                </c:pt>
                <c:pt idx="4758">
                  <c:v>43644</c:v>
                </c:pt>
                <c:pt idx="4759">
                  <c:v>43647</c:v>
                </c:pt>
                <c:pt idx="4760">
                  <c:v>43648</c:v>
                </c:pt>
                <c:pt idx="4761">
                  <c:v>43649</c:v>
                </c:pt>
                <c:pt idx="4762">
                  <c:v>43650</c:v>
                </c:pt>
                <c:pt idx="4763">
                  <c:v>43651</c:v>
                </c:pt>
                <c:pt idx="4764">
                  <c:v>43654</c:v>
                </c:pt>
                <c:pt idx="4765">
                  <c:v>43655</c:v>
                </c:pt>
                <c:pt idx="4766">
                  <c:v>43656</c:v>
                </c:pt>
                <c:pt idx="4767">
                  <c:v>43657</c:v>
                </c:pt>
                <c:pt idx="4768">
                  <c:v>43658</c:v>
                </c:pt>
                <c:pt idx="4769">
                  <c:v>43661</c:v>
                </c:pt>
                <c:pt idx="4770">
                  <c:v>43662</c:v>
                </c:pt>
                <c:pt idx="4771">
                  <c:v>43663</c:v>
                </c:pt>
                <c:pt idx="4772">
                  <c:v>43664</c:v>
                </c:pt>
                <c:pt idx="4773">
                  <c:v>43665</c:v>
                </c:pt>
                <c:pt idx="4774">
                  <c:v>43668</c:v>
                </c:pt>
                <c:pt idx="4775">
                  <c:v>43669</c:v>
                </c:pt>
                <c:pt idx="4776">
                  <c:v>43670</c:v>
                </c:pt>
                <c:pt idx="4777">
                  <c:v>43671</c:v>
                </c:pt>
                <c:pt idx="4778">
                  <c:v>43672</c:v>
                </c:pt>
                <c:pt idx="4779">
                  <c:v>43675</c:v>
                </c:pt>
                <c:pt idx="4780">
                  <c:v>43676</c:v>
                </c:pt>
                <c:pt idx="4781">
                  <c:v>43677</c:v>
                </c:pt>
                <c:pt idx="4782">
                  <c:v>43678</c:v>
                </c:pt>
                <c:pt idx="4783">
                  <c:v>43679</c:v>
                </c:pt>
                <c:pt idx="4784">
                  <c:v>43682</c:v>
                </c:pt>
                <c:pt idx="4785">
                  <c:v>43683</c:v>
                </c:pt>
                <c:pt idx="4786">
                  <c:v>43684</c:v>
                </c:pt>
                <c:pt idx="4787">
                  <c:v>43685</c:v>
                </c:pt>
                <c:pt idx="4788">
                  <c:v>43686</c:v>
                </c:pt>
                <c:pt idx="4789">
                  <c:v>43689</c:v>
                </c:pt>
                <c:pt idx="4790">
                  <c:v>43690</c:v>
                </c:pt>
                <c:pt idx="4791">
                  <c:v>43691</c:v>
                </c:pt>
                <c:pt idx="4792">
                  <c:v>43692</c:v>
                </c:pt>
                <c:pt idx="4793">
                  <c:v>43693</c:v>
                </c:pt>
                <c:pt idx="4794">
                  <c:v>43696</c:v>
                </c:pt>
                <c:pt idx="4795">
                  <c:v>43697</c:v>
                </c:pt>
                <c:pt idx="4796">
                  <c:v>43698</c:v>
                </c:pt>
                <c:pt idx="4797">
                  <c:v>43699</c:v>
                </c:pt>
                <c:pt idx="4798">
                  <c:v>43700</c:v>
                </c:pt>
                <c:pt idx="4799">
                  <c:v>43703</c:v>
                </c:pt>
                <c:pt idx="4800">
                  <c:v>43704</c:v>
                </c:pt>
                <c:pt idx="4801">
                  <c:v>43705</c:v>
                </c:pt>
                <c:pt idx="4802">
                  <c:v>43706</c:v>
                </c:pt>
                <c:pt idx="4803">
                  <c:v>43707</c:v>
                </c:pt>
                <c:pt idx="4804">
                  <c:v>43710</c:v>
                </c:pt>
                <c:pt idx="4805">
                  <c:v>43711</c:v>
                </c:pt>
                <c:pt idx="4806">
                  <c:v>43712</c:v>
                </c:pt>
                <c:pt idx="4807">
                  <c:v>43713</c:v>
                </c:pt>
                <c:pt idx="4808">
                  <c:v>43714</c:v>
                </c:pt>
                <c:pt idx="4809">
                  <c:v>43717</c:v>
                </c:pt>
                <c:pt idx="4810">
                  <c:v>43718</c:v>
                </c:pt>
                <c:pt idx="4811">
                  <c:v>43719</c:v>
                </c:pt>
                <c:pt idx="4812">
                  <c:v>43720</c:v>
                </c:pt>
                <c:pt idx="4813">
                  <c:v>43721</c:v>
                </c:pt>
                <c:pt idx="4814">
                  <c:v>43724</c:v>
                </c:pt>
                <c:pt idx="4815">
                  <c:v>43725</c:v>
                </c:pt>
                <c:pt idx="4816">
                  <c:v>43726</c:v>
                </c:pt>
                <c:pt idx="4817">
                  <c:v>43727</c:v>
                </c:pt>
                <c:pt idx="4818">
                  <c:v>43728</c:v>
                </c:pt>
                <c:pt idx="4819">
                  <c:v>43731</c:v>
                </c:pt>
                <c:pt idx="4820">
                  <c:v>43732</c:v>
                </c:pt>
                <c:pt idx="4821">
                  <c:v>43733</c:v>
                </c:pt>
                <c:pt idx="4822">
                  <c:v>43734</c:v>
                </c:pt>
                <c:pt idx="4823">
                  <c:v>43735</c:v>
                </c:pt>
                <c:pt idx="4824">
                  <c:v>43738</c:v>
                </c:pt>
                <c:pt idx="4825">
                  <c:v>43739</c:v>
                </c:pt>
                <c:pt idx="4826">
                  <c:v>43740</c:v>
                </c:pt>
                <c:pt idx="4827">
                  <c:v>43741</c:v>
                </c:pt>
                <c:pt idx="4828">
                  <c:v>43742</c:v>
                </c:pt>
                <c:pt idx="4829">
                  <c:v>43745</c:v>
                </c:pt>
                <c:pt idx="4830">
                  <c:v>43746</c:v>
                </c:pt>
                <c:pt idx="4831">
                  <c:v>43747</c:v>
                </c:pt>
                <c:pt idx="4832">
                  <c:v>43748</c:v>
                </c:pt>
                <c:pt idx="4833">
                  <c:v>43749</c:v>
                </c:pt>
                <c:pt idx="4834">
                  <c:v>43752</c:v>
                </c:pt>
                <c:pt idx="4835">
                  <c:v>43753</c:v>
                </c:pt>
                <c:pt idx="4836">
                  <c:v>43754</c:v>
                </c:pt>
                <c:pt idx="4837">
                  <c:v>43755</c:v>
                </c:pt>
                <c:pt idx="4838">
                  <c:v>43756</c:v>
                </c:pt>
                <c:pt idx="4839">
                  <c:v>43759</c:v>
                </c:pt>
                <c:pt idx="4840">
                  <c:v>43760</c:v>
                </c:pt>
                <c:pt idx="4841">
                  <c:v>43761</c:v>
                </c:pt>
                <c:pt idx="4842">
                  <c:v>43762</c:v>
                </c:pt>
                <c:pt idx="4843">
                  <c:v>43763</c:v>
                </c:pt>
                <c:pt idx="4844">
                  <c:v>43766</c:v>
                </c:pt>
                <c:pt idx="4845">
                  <c:v>43767</c:v>
                </c:pt>
                <c:pt idx="4846">
                  <c:v>43768</c:v>
                </c:pt>
                <c:pt idx="4847">
                  <c:v>43769</c:v>
                </c:pt>
                <c:pt idx="4848">
                  <c:v>43770</c:v>
                </c:pt>
                <c:pt idx="4849">
                  <c:v>43773</c:v>
                </c:pt>
                <c:pt idx="4850">
                  <c:v>43774</c:v>
                </c:pt>
                <c:pt idx="4851">
                  <c:v>43775</c:v>
                </c:pt>
                <c:pt idx="4852">
                  <c:v>43776</c:v>
                </c:pt>
                <c:pt idx="4853">
                  <c:v>43777</c:v>
                </c:pt>
                <c:pt idx="4854">
                  <c:v>43780</c:v>
                </c:pt>
                <c:pt idx="4855">
                  <c:v>43781</c:v>
                </c:pt>
                <c:pt idx="4856">
                  <c:v>43782</c:v>
                </c:pt>
                <c:pt idx="4857">
                  <c:v>43783</c:v>
                </c:pt>
                <c:pt idx="4858">
                  <c:v>43787</c:v>
                </c:pt>
                <c:pt idx="4859">
                  <c:v>43788</c:v>
                </c:pt>
                <c:pt idx="4860">
                  <c:v>43789</c:v>
                </c:pt>
                <c:pt idx="4861">
                  <c:v>43790</c:v>
                </c:pt>
                <c:pt idx="4862">
                  <c:v>43791</c:v>
                </c:pt>
                <c:pt idx="4863">
                  <c:v>43794</c:v>
                </c:pt>
                <c:pt idx="4864">
                  <c:v>43795</c:v>
                </c:pt>
                <c:pt idx="4865">
                  <c:v>43796</c:v>
                </c:pt>
                <c:pt idx="4866">
                  <c:v>43797</c:v>
                </c:pt>
                <c:pt idx="4867">
                  <c:v>43798</c:v>
                </c:pt>
                <c:pt idx="4868">
                  <c:v>43801</c:v>
                </c:pt>
                <c:pt idx="4869">
                  <c:v>43802</c:v>
                </c:pt>
                <c:pt idx="4870">
                  <c:v>43803</c:v>
                </c:pt>
                <c:pt idx="4871">
                  <c:v>43804</c:v>
                </c:pt>
                <c:pt idx="4872">
                  <c:v>43805</c:v>
                </c:pt>
                <c:pt idx="4873">
                  <c:v>43808</c:v>
                </c:pt>
                <c:pt idx="4874">
                  <c:v>43809</c:v>
                </c:pt>
                <c:pt idx="4875">
                  <c:v>43810</c:v>
                </c:pt>
                <c:pt idx="4876">
                  <c:v>43811</c:v>
                </c:pt>
                <c:pt idx="4877">
                  <c:v>43812</c:v>
                </c:pt>
                <c:pt idx="4878">
                  <c:v>43815</c:v>
                </c:pt>
                <c:pt idx="4879">
                  <c:v>43816</c:v>
                </c:pt>
                <c:pt idx="4880">
                  <c:v>43817</c:v>
                </c:pt>
                <c:pt idx="4881">
                  <c:v>43818</c:v>
                </c:pt>
                <c:pt idx="4882">
                  <c:v>43819</c:v>
                </c:pt>
                <c:pt idx="4883">
                  <c:v>43822</c:v>
                </c:pt>
                <c:pt idx="4884">
                  <c:v>43823</c:v>
                </c:pt>
                <c:pt idx="4885">
                  <c:v>43825</c:v>
                </c:pt>
                <c:pt idx="4886">
                  <c:v>43826</c:v>
                </c:pt>
                <c:pt idx="4887">
                  <c:v>43829</c:v>
                </c:pt>
                <c:pt idx="4888">
                  <c:v>43830</c:v>
                </c:pt>
                <c:pt idx="4889">
                  <c:v>43832</c:v>
                </c:pt>
                <c:pt idx="4890">
                  <c:v>43833</c:v>
                </c:pt>
                <c:pt idx="4891">
                  <c:v>43836</c:v>
                </c:pt>
                <c:pt idx="4892">
                  <c:v>43837</c:v>
                </c:pt>
                <c:pt idx="4893">
                  <c:v>43838</c:v>
                </c:pt>
                <c:pt idx="4894">
                  <c:v>43839</c:v>
                </c:pt>
                <c:pt idx="4895">
                  <c:v>43840</c:v>
                </c:pt>
                <c:pt idx="4896">
                  <c:v>43843</c:v>
                </c:pt>
                <c:pt idx="4897">
                  <c:v>43844</c:v>
                </c:pt>
                <c:pt idx="4898">
                  <c:v>43845</c:v>
                </c:pt>
                <c:pt idx="4899">
                  <c:v>43846</c:v>
                </c:pt>
                <c:pt idx="4900">
                  <c:v>43847</c:v>
                </c:pt>
                <c:pt idx="4901">
                  <c:v>43850</c:v>
                </c:pt>
                <c:pt idx="4902">
                  <c:v>43851</c:v>
                </c:pt>
                <c:pt idx="4903">
                  <c:v>43852</c:v>
                </c:pt>
                <c:pt idx="4904">
                  <c:v>43853</c:v>
                </c:pt>
                <c:pt idx="4905">
                  <c:v>43854</c:v>
                </c:pt>
                <c:pt idx="4906">
                  <c:v>43857</c:v>
                </c:pt>
                <c:pt idx="4907">
                  <c:v>43858</c:v>
                </c:pt>
                <c:pt idx="4908">
                  <c:v>43859</c:v>
                </c:pt>
                <c:pt idx="4909">
                  <c:v>43860</c:v>
                </c:pt>
                <c:pt idx="4910">
                  <c:v>43861</c:v>
                </c:pt>
                <c:pt idx="4911">
                  <c:v>43864</c:v>
                </c:pt>
                <c:pt idx="4912">
                  <c:v>43865</c:v>
                </c:pt>
                <c:pt idx="4913">
                  <c:v>43866</c:v>
                </c:pt>
                <c:pt idx="4914">
                  <c:v>43867</c:v>
                </c:pt>
                <c:pt idx="4915">
                  <c:v>43868</c:v>
                </c:pt>
                <c:pt idx="4916">
                  <c:v>43871</c:v>
                </c:pt>
                <c:pt idx="4917">
                  <c:v>43872</c:v>
                </c:pt>
                <c:pt idx="4918">
                  <c:v>43873</c:v>
                </c:pt>
                <c:pt idx="4919">
                  <c:v>43874</c:v>
                </c:pt>
                <c:pt idx="4920">
                  <c:v>43875</c:v>
                </c:pt>
                <c:pt idx="4921">
                  <c:v>43878</c:v>
                </c:pt>
                <c:pt idx="4922">
                  <c:v>43879</c:v>
                </c:pt>
                <c:pt idx="4923">
                  <c:v>43880</c:v>
                </c:pt>
                <c:pt idx="4924">
                  <c:v>43881</c:v>
                </c:pt>
                <c:pt idx="4925">
                  <c:v>43882</c:v>
                </c:pt>
                <c:pt idx="4926">
                  <c:v>43887</c:v>
                </c:pt>
                <c:pt idx="4927">
                  <c:v>43888</c:v>
                </c:pt>
                <c:pt idx="4928">
                  <c:v>43889</c:v>
                </c:pt>
                <c:pt idx="4929">
                  <c:v>43892</c:v>
                </c:pt>
                <c:pt idx="4930">
                  <c:v>43893</c:v>
                </c:pt>
                <c:pt idx="4931">
                  <c:v>43894</c:v>
                </c:pt>
                <c:pt idx="4932">
                  <c:v>43895</c:v>
                </c:pt>
                <c:pt idx="4933">
                  <c:v>43896</c:v>
                </c:pt>
                <c:pt idx="4934">
                  <c:v>43899</c:v>
                </c:pt>
                <c:pt idx="4935">
                  <c:v>43900</c:v>
                </c:pt>
                <c:pt idx="4936">
                  <c:v>43901</c:v>
                </c:pt>
                <c:pt idx="4937">
                  <c:v>43902</c:v>
                </c:pt>
                <c:pt idx="4938">
                  <c:v>43903</c:v>
                </c:pt>
                <c:pt idx="4939">
                  <c:v>43906</c:v>
                </c:pt>
                <c:pt idx="4940">
                  <c:v>43907</c:v>
                </c:pt>
                <c:pt idx="4941">
                  <c:v>43908</c:v>
                </c:pt>
                <c:pt idx="4942">
                  <c:v>43909</c:v>
                </c:pt>
                <c:pt idx="4943">
                  <c:v>43910</c:v>
                </c:pt>
                <c:pt idx="4944">
                  <c:v>43913</c:v>
                </c:pt>
                <c:pt idx="4945">
                  <c:v>43914</c:v>
                </c:pt>
                <c:pt idx="4946">
                  <c:v>43915</c:v>
                </c:pt>
                <c:pt idx="4947">
                  <c:v>43916</c:v>
                </c:pt>
                <c:pt idx="4948">
                  <c:v>43917</c:v>
                </c:pt>
                <c:pt idx="4949">
                  <c:v>43920</c:v>
                </c:pt>
                <c:pt idx="4950">
                  <c:v>43921</c:v>
                </c:pt>
                <c:pt idx="4951">
                  <c:v>43922</c:v>
                </c:pt>
                <c:pt idx="4952">
                  <c:v>43923</c:v>
                </c:pt>
                <c:pt idx="4953">
                  <c:v>43924</c:v>
                </c:pt>
                <c:pt idx="4954">
                  <c:v>43927</c:v>
                </c:pt>
                <c:pt idx="4955">
                  <c:v>43928</c:v>
                </c:pt>
                <c:pt idx="4956">
                  <c:v>43929</c:v>
                </c:pt>
                <c:pt idx="4957">
                  <c:v>43930</c:v>
                </c:pt>
                <c:pt idx="4958">
                  <c:v>43934</c:v>
                </c:pt>
                <c:pt idx="4959">
                  <c:v>43935</c:v>
                </c:pt>
                <c:pt idx="4960">
                  <c:v>43936</c:v>
                </c:pt>
                <c:pt idx="4961">
                  <c:v>43937</c:v>
                </c:pt>
                <c:pt idx="4962">
                  <c:v>43938</c:v>
                </c:pt>
                <c:pt idx="4963">
                  <c:v>43941</c:v>
                </c:pt>
                <c:pt idx="4964">
                  <c:v>43943</c:v>
                </c:pt>
                <c:pt idx="4965">
                  <c:v>43944</c:v>
                </c:pt>
                <c:pt idx="4966">
                  <c:v>43945</c:v>
                </c:pt>
                <c:pt idx="4967">
                  <c:v>43948</c:v>
                </c:pt>
                <c:pt idx="4968">
                  <c:v>43949</c:v>
                </c:pt>
                <c:pt idx="4969">
                  <c:v>43950</c:v>
                </c:pt>
                <c:pt idx="4970">
                  <c:v>43951</c:v>
                </c:pt>
                <c:pt idx="4971">
                  <c:v>43955</c:v>
                </c:pt>
                <c:pt idx="4972">
                  <c:v>43956</c:v>
                </c:pt>
                <c:pt idx="4973">
                  <c:v>43957</c:v>
                </c:pt>
                <c:pt idx="4974">
                  <c:v>43958</c:v>
                </c:pt>
                <c:pt idx="4975">
                  <c:v>43959</c:v>
                </c:pt>
                <c:pt idx="4976">
                  <c:v>43962</c:v>
                </c:pt>
                <c:pt idx="4977">
                  <c:v>43963</c:v>
                </c:pt>
                <c:pt idx="4978">
                  <c:v>43964</c:v>
                </c:pt>
                <c:pt idx="4979">
                  <c:v>43965</c:v>
                </c:pt>
                <c:pt idx="4980">
                  <c:v>43966</c:v>
                </c:pt>
                <c:pt idx="4981">
                  <c:v>43969</c:v>
                </c:pt>
                <c:pt idx="4982">
                  <c:v>43970</c:v>
                </c:pt>
                <c:pt idx="4983">
                  <c:v>43971</c:v>
                </c:pt>
                <c:pt idx="4984">
                  <c:v>43972</c:v>
                </c:pt>
                <c:pt idx="4985">
                  <c:v>43973</c:v>
                </c:pt>
                <c:pt idx="4986">
                  <c:v>43976</c:v>
                </c:pt>
                <c:pt idx="4987">
                  <c:v>43977</c:v>
                </c:pt>
                <c:pt idx="4988">
                  <c:v>43978</c:v>
                </c:pt>
                <c:pt idx="4989">
                  <c:v>43979</c:v>
                </c:pt>
                <c:pt idx="4990">
                  <c:v>43980</c:v>
                </c:pt>
                <c:pt idx="4991">
                  <c:v>43983</c:v>
                </c:pt>
                <c:pt idx="4992">
                  <c:v>43984</c:v>
                </c:pt>
                <c:pt idx="4993">
                  <c:v>43985</c:v>
                </c:pt>
                <c:pt idx="4994">
                  <c:v>43986</c:v>
                </c:pt>
                <c:pt idx="4995">
                  <c:v>43987</c:v>
                </c:pt>
                <c:pt idx="4996">
                  <c:v>43990</c:v>
                </c:pt>
                <c:pt idx="4997">
                  <c:v>43991</c:v>
                </c:pt>
                <c:pt idx="4998">
                  <c:v>43992</c:v>
                </c:pt>
                <c:pt idx="4999">
                  <c:v>43994</c:v>
                </c:pt>
                <c:pt idx="5000">
                  <c:v>43997</c:v>
                </c:pt>
                <c:pt idx="5001">
                  <c:v>43998</c:v>
                </c:pt>
                <c:pt idx="5002">
                  <c:v>43999</c:v>
                </c:pt>
                <c:pt idx="5003">
                  <c:v>44000</c:v>
                </c:pt>
                <c:pt idx="5004">
                  <c:v>44001</c:v>
                </c:pt>
                <c:pt idx="5005">
                  <c:v>44004</c:v>
                </c:pt>
                <c:pt idx="5006">
                  <c:v>44005</c:v>
                </c:pt>
                <c:pt idx="5007">
                  <c:v>44006</c:v>
                </c:pt>
                <c:pt idx="5008">
                  <c:v>44007</c:v>
                </c:pt>
                <c:pt idx="5009">
                  <c:v>44008</c:v>
                </c:pt>
                <c:pt idx="5010">
                  <c:v>44011</c:v>
                </c:pt>
                <c:pt idx="5011">
                  <c:v>44012</c:v>
                </c:pt>
                <c:pt idx="5012">
                  <c:v>44013</c:v>
                </c:pt>
                <c:pt idx="5013">
                  <c:v>44014</c:v>
                </c:pt>
                <c:pt idx="5014">
                  <c:v>44015</c:v>
                </c:pt>
                <c:pt idx="5015">
                  <c:v>44018</c:v>
                </c:pt>
                <c:pt idx="5016">
                  <c:v>44019</c:v>
                </c:pt>
                <c:pt idx="5017">
                  <c:v>44020</c:v>
                </c:pt>
                <c:pt idx="5018">
                  <c:v>44021</c:v>
                </c:pt>
                <c:pt idx="5019">
                  <c:v>44022</c:v>
                </c:pt>
                <c:pt idx="5020">
                  <c:v>44025</c:v>
                </c:pt>
                <c:pt idx="5021">
                  <c:v>44026</c:v>
                </c:pt>
                <c:pt idx="5022">
                  <c:v>44027</c:v>
                </c:pt>
                <c:pt idx="5023">
                  <c:v>44028</c:v>
                </c:pt>
                <c:pt idx="5024">
                  <c:v>44029</c:v>
                </c:pt>
                <c:pt idx="5025">
                  <c:v>44032</c:v>
                </c:pt>
                <c:pt idx="5026">
                  <c:v>44033</c:v>
                </c:pt>
                <c:pt idx="5027">
                  <c:v>44034</c:v>
                </c:pt>
                <c:pt idx="5028">
                  <c:v>44035</c:v>
                </c:pt>
                <c:pt idx="5029">
                  <c:v>44036</c:v>
                </c:pt>
                <c:pt idx="5030">
                  <c:v>44039</c:v>
                </c:pt>
                <c:pt idx="5031">
                  <c:v>44040</c:v>
                </c:pt>
                <c:pt idx="5032">
                  <c:v>44041</c:v>
                </c:pt>
                <c:pt idx="5033">
                  <c:v>44042</c:v>
                </c:pt>
                <c:pt idx="5034">
                  <c:v>44043</c:v>
                </c:pt>
                <c:pt idx="5035">
                  <c:v>44046</c:v>
                </c:pt>
                <c:pt idx="5036">
                  <c:v>44047</c:v>
                </c:pt>
                <c:pt idx="5037">
                  <c:v>44048</c:v>
                </c:pt>
                <c:pt idx="5038">
                  <c:v>44049</c:v>
                </c:pt>
                <c:pt idx="5039">
                  <c:v>44050</c:v>
                </c:pt>
                <c:pt idx="5040">
                  <c:v>44053</c:v>
                </c:pt>
                <c:pt idx="5041">
                  <c:v>44054</c:v>
                </c:pt>
                <c:pt idx="5042">
                  <c:v>44055</c:v>
                </c:pt>
                <c:pt idx="5043">
                  <c:v>44056</c:v>
                </c:pt>
                <c:pt idx="5044">
                  <c:v>44057</c:v>
                </c:pt>
                <c:pt idx="5045">
                  <c:v>44060</c:v>
                </c:pt>
                <c:pt idx="5046">
                  <c:v>44061</c:v>
                </c:pt>
                <c:pt idx="5047">
                  <c:v>44062</c:v>
                </c:pt>
                <c:pt idx="5048">
                  <c:v>44063</c:v>
                </c:pt>
                <c:pt idx="5049">
                  <c:v>44064</c:v>
                </c:pt>
                <c:pt idx="5050">
                  <c:v>44067</c:v>
                </c:pt>
                <c:pt idx="5051">
                  <c:v>44068</c:v>
                </c:pt>
                <c:pt idx="5052">
                  <c:v>44069</c:v>
                </c:pt>
                <c:pt idx="5053">
                  <c:v>44070</c:v>
                </c:pt>
                <c:pt idx="5054">
                  <c:v>44071</c:v>
                </c:pt>
                <c:pt idx="5055">
                  <c:v>44074</c:v>
                </c:pt>
                <c:pt idx="5056">
                  <c:v>44075</c:v>
                </c:pt>
                <c:pt idx="5057">
                  <c:v>44076</c:v>
                </c:pt>
                <c:pt idx="5058">
                  <c:v>44077</c:v>
                </c:pt>
                <c:pt idx="5059">
                  <c:v>44078</c:v>
                </c:pt>
                <c:pt idx="5060">
                  <c:v>44082</c:v>
                </c:pt>
                <c:pt idx="5061">
                  <c:v>44083</c:v>
                </c:pt>
                <c:pt idx="5062">
                  <c:v>44084</c:v>
                </c:pt>
                <c:pt idx="5063">
                  <c:v>44085</c:v>
                </c:pt>
                <c:pt idx="5064">
                  <c:v>44088</c:v>
                </c:pt>
                <c:pt idx="5065">
                  <c:v>44089</c:v>
                </c:pt>
                <c:pt idx="5066">
                  <c:v>44090</c:v>
                </c:pt>
                <c:pt idx="5067">
                  <c:v>44091</c:v>
                </c:pt>
                <c:pt idx="5068">
                  <c:v>44092</c:v>
                </c:pt>
                <c:pt idx="5069">
                  <c:v>44095</c:v>
                </c:pt>
                <c:pt idx="5070">
                  <c:v>44096</c:v>
                </c:pt>
                <c:pt idx="5071">
                  <c:v>44097</c:v>
                </c:pt>
                <c:pt idx="5072">
                  <c:v>44098</c:v>
                </c:pt>
                <c:pt idx="5073">
                  <c:v>44099</c:v>
                </c:pt>
                <c:pt idx="5074">
                  <c:v>44102</c:v>
                </c:pt>
                <c:pt idx="5075">
                  <c:v>44103</c:v>
                </c:pt>
                <c:pt idx="5076">
                  <c:v>44104</c:v>
                </c:pt>
                <c:pt idx="5077">
                  <c:v>44105</c:v>
                </c:pt>
                <c:pt idx="5078">
                  <c:v>44106</c:v>
                </c:pt>
                <c:pt idx="5079">
                  <c:v>44109</c:v>
                </c:pt>
                <c:pt idx="5080">
                  <c:v>44110</c:v>
                </c:pt>
                <c:pt idx="5081">
                  <c:v>44111</c:v>
                </c:pt>
                <c:pt idx="5082">
                  <c:v>44112</c:v>
                </c:pt>
                <c:pt idx="5083">
                  <c:v>44113</c:v>
                </c:pt>
                <c:pt idx="5084">
                  <c:v>44117</c:v>
                </c:pt>
                <c:pt idx="5085">
                  <c:v>44118</c:v>
                </c:pt>
                <c:pt idx="5086">
                  <c:v>44119</c:v>
                </c:pt>
                <c:pt idx="5087">
                  <c:v>44120</c:v>
                </c:pt>
                <c:pt idx="5088">
                  <c:v>44123</c:v>
                </c:pt>
                <c:pt idx="5089">
                  <c:v>44124</c:v>
                </c:pt>
                <c:pt idx="5090">
                  <c:v>44125</c:v>
                </c:pt>
                <c:pt idx="5091">
                  <c:v>44126</c:v>
                </c:pt>
                <c:pt idx="5092">
                  <c:v>44127</c:v>
                </c:pt>
                <c:pt idx="5093">
                  <c:v>44130</c:v>
                </c:pt>
                <c:pt idx="5094">
                  <c:v>44131</c:v>
                </c:pt>
                <c:pt idx="5095">
                  <c:v>44132</c:v>
                </c:pt>
                <c:pt idx="5096">
                  <c:v>44133</c:v>
                </c:pt>
                <c:pt idx="5097">
                  <c:v>44134</c:v>
                </c:pt>
                <c:pt idx="5098">
                  <c:v>44138</c:v>
                </c:pt>
                <c:pt idx="5099">
                  <c:v>44139</c:v>
                </c:pt>
                <c:pt idx="5100">
                  <c:v>44140</c:v>
                </c:pt>
                <c:pt idx="5101">
                  <c:v>44141</c:v>
                </c:pt>
                <c:pt idx="5102">
                  <c:v>44144</c:v>
                </c:pt>
                <c:pt idx="5103">
                  <c:v>44145</c:v>
                </c:pt>
                <c:pt idx="5104">
                  <c:v>44146</c:v>
                </c:pt>
                <c:pt idx="5105">
                  <c:v>44147</c:v>
                </c:pt>
                <c:pt idx="5106">
                  <c:v>44148</c:v>
                </c:pt>
                <c:pt idx="5107">
                  <c:v>44151</c:v>
                </c:pt>
                <c:pt idx="5108">
                  <c:v>44152</c:v>
                </c:pt>
                <c:pt idx="5109">
                  <c:v>44153</c:v>
                </c:pt>
                <c:pt idx="5110">
                  <c:v>44154</c:v>
                </c:pt>
                <c:pt idx="5111">
                  <c:v>44155</c:v>
                </c:pt>
                <c:pt idx="5112">
                  <c:v>44158</c:v>
                </c:pt>
                <c:pt idx="5113">
                  <c:v>44159</c:v>
                </c:pt>
                <c:pt idx="5114">
                  <c:v>44160</c:v>
                </c:pt>
                <c:pt idx="5115">
                  <c:v>44161</c:v>
                </c:pt>
                <c:pt idx="5116">
                  <c:v>44162</c:v>
                </c:pt>
                <c:pt idx="5117">
                  <c:v>44165</c:v>
                </c:pt>
                <c:pt idx="5118">
                  <c:v>44166</c:v>
                </c:pt>
                <c:pt idx="5119">
                  <c:v>44167</c:v>
                </c:pt>
                <c:pt idx="5120">
                  <c:v>44168</c:v>
                </c:pt>
                <c:pt idx="5121">
                  <c:v>44169</c:v>
                </c:pt>
                <c:pt idx="5122">
                  <c:v>44172</c:v>
                </c:pt>
                <c:pt idx="5123">
                  <c:v>44173</c:v>
                </c:pt>
                <c:pt idx="5124">
                  <c:v>44174</c:v>
                </c:pt>
                <c:pt idx="5125">
                  <c:v>44175</c:v>
                </c:pt>
                <c:pt idx="5126">
                  <c:v>44176</c:v>
                </c:pt>
                <c:pt idx="5127">
                  <c:v>44179</c:v>
                </c:pt>
                <c:pt idx="5128">
                  <c:v>44180</c:v>
                </c:pt>
                <c:pt idx="5129">
                  <c:v>44181</c:v>
                </c:pt>
                <c:pt idx="5130">
                  <c:v>44182</c:v>
                </c:pt>
                <c:pt idx="5131">
                  <c:v>44183</c:v>
                </c:pt>
                <c:pt idx="5132">
                  <c:v>44186</c:v>
                </c:pt>
                <c:pt idx="5133">
                  <c:v>44187</c:v>
                </c:pt>
                <c:pt idx="5134">
                  <c:v>44188</c:v>
                </c:pt>
                <c:pt idx="5135">
                  <c:v>44189</c:v>
                </c:pt>
                <c:pt idx="5136">
                  <c:v>44193</c:v>
                </c:pt>
                <c:pt idx="5137">
                  <c:v>44194</c:v>
                </c:pt>
                <c:pt idx="5138">
                  <c:v>44195</c:v>
                </c:pt>
                <c:pt idx="5139">
                  <c:v>44196</c:v>
                </c:pt>
                <c:pt idx="5140">
                  <c:v>44200</c:v>
                </c:pt>
                <c:pt idx="5141">
                  <c:v>44201</c:v>
                </c:pt>
                <c:pt idx="5142">
                  <c:v>44202</c:v>
                </c:pt>
                <c:pt idx="5143">
                  <c:v>44203</c:v>
                </c:pt>
                <c:pt idx="5144">
                  <c:v>44204</c:v>
                </c:pt>
                <c:pt idx="5145">
                  <c:v>44207</c:v>
                </c:pt>
                <c:pt idx="5146">
                  <c:v>44208</c:v>
                </c:pt>
                <c:pt idx="5147">
                  <c:v>44209</c:v>
                </c:pt>
                <c:pt idx="5148">
                  <c:v>44210</c:v>
                </c:pt>
                <c:pt idx="5149">
                  <c:v>44211</c:v>
                </c:pt>
                <c:pt idx="5150">
                  <c:v>44214</c:v>
                </c:pt>
                <c:pt idx="5151">
                  <c:v>44215</c:v>
                </c:pt>
                <c:pt idx="5152">
                  <c:v>44216</c:v>
                </c:pt>
                <c:pt idx="5153">
                  <c:v>44217</c:v>
                </c:pt>
                <c:pt idx="5154">
                  <c:v>44218</c:v>
                </c:pt>
                <c:pt idx="5155">
                  <c:v>44221</c:v>
                </c:pt>
                <c:pt idx="5156">
                  <c:v>44222</c:v>
                </c:pt>
                <c:pt idx="5157">
                  <c:v>44223</c:v>
                </c:pt>
                <c:pt idx="5158">
                  <c:v>44224</c:v>
                </c:pt>
                <c:pt idx="5159">
                  <c:v>44225</c:v>
                </c:pt>
                <c:pt idx="5160">
                  <c:v>44228</c:v>
                </c:pt>
                <c:pt idx="5161">
                  <c:v>44229</c:v>
                </c:pt>
                <c:pt idx="5162">
                  <c:v>44230</c:v>
                </c:pt>
                <c:pt idx="5163">
                  <c:v>44231</c:v>
                </c:pt>
                <c:pt idx="5164">
                  <c:v>44232</c:v>
                </c:pt>
                <c:pt idx="5165">
                  <c:v>44235</c:v>
                </c:pt>
                <c:pt idx="5166">
                  <c:v>44236</c:v>
                </c:pt>
                <c:pt idx="5167">
                  <c:v>44237</c:v>
                </c:pt>
                <c:pt idx="5168">
                  <c:v>44238</c:v>
                </c:pt>
                <c:pt idx="5169">
                  <c:v>44239</c:v>
                </c:pt>
                <c:pt idx="5170">
                  <c:v>44244</c:v>
                </c:pt>
                <c:pt idx="5171">
                  <c:v>44245</c:v>
                </c:pt>
                <c:pt idx="5172">
                  <c:v>44246</c:v>
                </c:pt>
                <c:pt idx="5173">
                  <c:v>44249</c:v>
                </c:pt>
                <c:pt idx="5174">
                  <c:v>44250</c:v>
                </c:pt>
                <c:pt idx="5175">
                  <c:v>44251</c:v>
                </c:pt>
                <c:pt idx="5176">
                  <c:v>44252</c:v>
                </c:pt>
                <c:pt idx="5177">
                  <c:v>44253</c:v>
                </c:pt>
                <c:pt idx="5178">
                  <c:v>44256</c:v>
                </c:pt>
                <c:pt idx="5179">
                  <c:v>44257</c:v>
                </c:pt>
                <c:pt idx="5180">
                  <c:v>44258</c:v>
                </c:pt>
                <c:pt idx="5181">
                  <c:v>44259</c:v>
                </c:pt>
                <c:pt idx="5182">
                  <c:v>44260</c:v>
                </c:pt>
                <c:pt idx="5183">
                  <c:v>44263</c:v>
                </c:pt>
                <c:pt idx="5184">
                  <c:v>44264</c:v>
                </c:pt>
                <c:pt idx="5185">
                  <c:v>44265</c:v>
                </c:pt>
                <c:pt idx="5186">
                  <c:v>44266</c:v>
                </c:pt>
                <c:pt idx="5187">
                  <c:v>44267</c:v>
                </c:pt>
                <c:pt idx="5188">
                  <c:v>44270</c:v>
                </c:pt>
                <c:pt idx="5189">
                  <c:v>44271</c:v>
                </c:pt>
                <c:pt idx="5190">
                  <c:v>44272</c:v>
                </c:pt>
                <c:pt idx="5191">
                  <c:v>44273</c:v>
                </c:pt>
                <c:pt idx="5192">
                  <c:v>44274</c:v>
                </c:pt>
                <c:pt idx="5193">
                  <c:v>44277</c:v>
                </c:pt>
                <c:pt idx="5194">
                  <c:v>44278</c:v>
                </c:pt>
                <c:pt idx="5195">
                  <c:v>44279</c:v>
                </c:pt>
                <c:pt idx="5196">
                  <c:v>44280</c:v>
                </c:pt>
                <c:pt idx="5197">
                  <c:v>44281</c:v>
                </c:pt>
                <c:pt idx="5198">
                  <c:v>44284</c:v>
                </c:pt>
                <c:pt idx="5199">
                  <c:v>44285</c:v>
                </c:pt>
                <c:pt idx="5200">
                  <c:v>44286</c:v>
                </c:pt>
                <c:pt idx="5201">
                  <c:v>44287</c:v>
                </c:pt>
                <c:pt idx="5202">
                  <c:v>44291</c:v>
                </c:pt>
                <c:pt idx="5203">
                  <c:v>44292</c:v>
                </c:pt>
                <c:pt idx="5204">
                  <c:v>44293</c:v>
                </c:pt>
                <c:pt idx="5205">
                  <c:v>44294</c:v>
                </c:pt>
                <c:pt idx="5206">
                  <c:v>44295</c:v>
                </c:pt>
                <c:pt idx="5207">
                  <c:v>44298</c:v>
                </c:pt>
                <c:pt idx="5208">
                  <c:v>44299</c:v>
                </c:pt>
                <c:pt idx="5209">
                  <c:v>44300</c:v>
                </c:pt>
                <c:pt idx="5210">
                  <c:v>44301</c:v>
                </c:pt>
                <c:pt idx="5211">
                  <c:v>44302</c:v>
                </c:pt>
                <c:pt idx="5212">
                  <c:v>44305</c:v>
                </c:pt>
                <c:pt idx="5213">
                  <c:v>44306</c:v>
                </c:pt>
                <c:pt idx="5214">
                  <c:v>44308</c:v>
                </c:pt>
                <c:pt idx="5215">
                  <c:v>44309</c:v>
                </c:pt>
                <c:pt idx="5216">
                  <c:v>44312</c:v>
                </c:pt>
                <c:pt idx="5217">
                  <c:v>44313</c:v>
                </c:pt>
                <c:pt idx="5218">
                  <c:v>44314</c:v>
                </c:pt>
                <c:pt idx="5219">
                  <c:v>44315</c:v>
                </c:pt>
                <c:pt idx="5220">
                  <c:v>44316</c:v>
                </c:pt>
                <c:pt idx="5221">
                  <c:v>44319</c:v>
                </c:pt>
                <c:pt idx="5222">
                  <c:v>44320</c:v>
                </c:pt>
                <c:pt idx="5223">
                  <c:v>44321</c:v>
                </c:pt>
                <c:pt idx="5224">
                  <c:v>44322</c:v>
                </c:pt>
                <c:pt idx="5225">
                  <c:v>44323</c:v>
                </c:pt>
                <c:pt idx="5226">
                  <c:v>44326</c:v>
                </c:pt>
                <c:pt idx="5227">
                  <c:v>44327</c:v>
                </c:pt>
                <c:pt idx="5228">
                  <c:v>44328</c:v>
                </c:pt>
                <c:pt idx="5229">
                  <c:v>44329</c:v>
                </c:pt>
                <c:pt idx="5230">
                  <c:v>44330</c:v>
                </c:pt>
                <c:pt idx="5231">
                  <c:v>44333</c:v>
                </c:pt>
                <c:pt idx="5232">
                  <c:v>44334</c:v>
                </c:pt>
                <c:pt idx="5233">
                  <c:v>44335</c:v>
                </c:pt>
                <c:pt idx="5234">
                  <c:v>44336</c:v>
                </c:pt>
                <c:pt idx="5235">
                  <c:v>44337</c:v>
                </c:pt>
                <c:pt idx="5236">
                  <c:v>44340</c:v>
                </c:pt>
                <c:pt idx="5237">
                  <c:v>44341</c:v>
                </c:pt>
                <c:pt idx="5238">
                  <c:v>44342</c:v>
                </c:pt>
                <c:pt idx="5239">
                  <c:v>44343</c:v>
                </c:pt>
                <c:pt idx="5240">
                  <c:v>44344</c:v>
                </c:pt>
                <c:pt idx="5241">
                  <c:v>44347</c:v>
                </c:pt>
                <c:pt idx="5242">
                  <c:v>44348</c:v>
                </c:pt>
                <c:pt idx="5243">
                  <c:v>44349</c:v>
                </c:pt>
                <c:pt idx="5244">
                  <c:v>44351</c:v>
                </c:pt>
                <c:pt idx="5245">
                  <c:v>44354</c:v>
                </c:pt>
                <c:pt idx="5246">
                  <c:v>44355</c:v>
                </c:pt>
                <c:pt idx="5247">
                  <c:v>44356</c:v>
                </c:pt>
                <c:pt idx="5248">
                  <c:v>44357</c:v>
                </c:pt>
                <c:pt idx="5249">
                  <c:v>44358</c:v>
                </c:pt>
                <c:pt idx="5250">
                  <c:v>44361</c:v>
                </c:pt>
                <c:pt idx="5251">
                  <c:v>44362</c:v>
                </c:pt>
                <c:pt idx="5252">
                  <c:v>44363</c:v>
                </c:pt>
                <c:pt idx="5253">
                  <c:v>44364</c:v>
                </c:pt>
                <c:pt idx="5254">
                  <c:v>44365</c:v>
                </c:pt>
                <c:pt idx="5255">
                  <c:v>44368</c:v>
                </c:pt>
                <c:pt idx="5256">
                  <c:v>44369</c:v>
                </c:pt>
                <c:pt idx="5257">
                  <c:v>44370</c:v>
                </c:pt>
                <c:pt idx="5258">
                  <c:v>44371</c:v>
                </c:pt>
                <c:pt idx="5259">
                  <c:v>44372</c:v>
                </c:pt>
                <c:pt idx="5260">
                  <c:v>44375</c:v>
                </c:pt>
                <c:pt idx="5261">
                  <c:v>44376</c:v>
                </c:pt>
                <c:pt idx="5262">
                  <c:v>44377</c:v>
                </c:pt>
                <c:pt idx="5263">
                  <c:v>44378</c:v>
                </c:pt>
                <c:pt idx="5264">
                  <c:v>44379</c:v>
                </c:pt>
                <c:pt idx="5265">
                  <c:v>44382</c:v>
                </c:pt>
                <c:pt idx="5266">
                  <c:v>44383</c:v>
                </c:pt>
                <c:pt idx="5267">
                  <c:v>44384</c:v>
                </c:pt>
                <c:pt idx="5268">
                  <c:v>44385</c:v>
                </c:pt>
                <c:pt idx="5269">
                  <c:v>44386</c:v>
                </c:pt>
                <c:pt idx="5270">
                  <c:v>44389</c:v>
                </c:pt>
                <c:pt idx="5271">
                  <c:v>44390</c:v>
                </c:pt>
                <c:pt idx="5272">
                  <c:v>44391</c:v>
                </c:pt>
                <c:pt idx="5273">
                  <c:v>44392</c:v>
                </c:pt>
                <c:pt idx="5274">
                  <c:v>44393</c:v>
                </c:pt>
                <c:pt idx="5275">
                  <c:v>44396</c:v>
                </c:pt>
                <c:pt idx="5276">
                  <c:v>44397</c:v>
                </c:pt>
                <c:pt idx="5277">
                  <c:v>44398</c:v>
                </c:pt>
                <c:pt idx="5278">
                  <c:v>44399</c:v>
                </c:pt>
                <c:pt idx="5279">
                  <c:v>44400</c:v>
                </c:pt>
                <c:pt idx="5280">
                  <c:v>44403</c:v>
                </c:pt>
                <c:pt idx="5281">
                  <c:v>44404</c:v>
                </c:pt>
                <c:pt idx="5282">
                  <c:v>44405</c:v>
                </c:pt>
                <c:pt idx="5283">
                  <c:v>44406</c:v>
                </c:pt>
                <c:pt idx="5284">
                  <c:v>44407</c:v>
                </c:pt>
                <c:pt idx="5285">
                  <c:v>44410</c:v>
                </c:pt>
                <c:pt idx="5286">
                  <c:v>44411</c:v>
                </c:pt>
                <c:pt idx="5287">
                  <c:v>44412</c:v>
                </c:pt>
                <c:pt idx="5288">
                  <c:v>44413</c:v>
                </c:pt>
                <c:pt idx="5289">
                  <c:v>44414</c:v>
                </c:pt>
                <c:pt idx="5290">
                  <c:v>44417</c:v>
                </c:pt>
                <c:pt idx="5291">
                  <c:v>44418</c:v>
                </c:pt>
                <c:pt idx="5292">
                  <c:v>44419</c:v>
                </c:pt>
                <c:pt idx="5293">
                  <c:v>44420</c:v>
                </c:pt>
                <c:pt idx="5294">
                  <c:v>44421</c:v>
                </c:pt>
                <c:pt idx="5295">
                  <c:v>44424</c:v>
                </c:pt>
                <c:pt idx="5296">
                  <c:v>44425</c:v>
                </c:pt>
                <c:pt idx="5297">
                  <c:v>44426</c:v>
                </c:pt>
                <c:pt idx="5298">
                  <c:v>44427</c:v>
                </c:pt>
                <c:pt idx="5299">
                  <c:v>44428</c:v>
                </c:pt>
                <c:pt idx="5300">
                  <c:v>44431</c:v>
                </c:pt>
                <c:pt idx="5301">
                  <c:v>44432</c:v>
                </c:pt>
                <c:pt idx="5302">
                  <c:v>44433</c:v>
                </c:pt>
                <c:pt idx="5303">
                  <c:v>44434</c:v>
                </c:pt>
                <c:pt idx="5304">
                  <c:v>44435</c:v>
                </c:pt>
                <c:pt idx="5305">
                  <c:v>44438</c:v>
                </c:pt>
                <c:pt idx="5306">
                  <c:v>44439</c:v>
                </c:pt>
                <c:pt idx="5307">
                  <c:v>44440</c:v>
                </c:pt>
                <c:pt idx="5308">
                  <c:v>44441</c:v>
                </c:pt>
                <c:pt idx="5309">
                  <c:v>44442</c:v>
                </c:pt>
                <c:pt idx="5310">
                  <c:v>44445</c:v>
                </c:pt>
                <c:pt idx="5311">
                  <c:v>44447</c:v>
                </c:pt>
                <c:pt idx="5312">
                  <c:v>44448</c:v>
                </c:pt>
                <c:pt idx="5313">
                  <c:v>44449</c:v>
                </c:pt>
                <c:pt idx="5314">
                  <c:v>44452</c:v>
                </c:pt>
                <c:pt idx="5315">
                  <c:v>44453</c:v>
                </c:pt>
                <c:pt idx="5316">
                  <c:v>44454</c:v>
                </c:pt>
                <c:pt idx="5317">
                  <c:v>44455</c:v>
                </c:pt>
                <c:pt idx="5318">
                  <c:v>44456</c:v>
                </c:pt>
                <c:pt idx="5319">
                  <c:v>44459</c:v>
                </c:pt>
                <c:pt idx="5320">
                  <c:v>44460</c:v>
                </c:pt>
                <c:pt idx="5321">
                  <c:v>44461</c:v>
                </c:pt>
                <c:pt idx="5322">
                  <c:v>44462</c:v>
                </c:pt>
                <c:pt idx="5323">
                  <c:v>44463</c:v>
                </c:pt>
                <c:pt idx="5324">
                  <c:v>44466</c:v>
                </c:pt>
                <c:pt idx="5325">
                  <c:v>44467</c:v>
                </c:pt>
                <c:pt idx="5326">
                  <c:v>44468</c:v>
                </c:pt>
                <c:pt idx="5327">
                  <c:v>44469</c:v>
                </c:pt>
                <c:pt idx="5328">
                  <c:v>44470</c:v>
                </c:pt>
                <c:pt idx="5329">
                  <c:v>44473</c:v>
                </c:pt>
                <c:pt idx="5330">
                  <c:v>44474</c:v>
                </c:pt>
                <c:pt idx="5331">
                  <c:v>44475</c:v>
                </c:pt>
                <c:pt idx="5332">
                  <c:v>44476</c:v>
                </c:pt>
                <c:pt idx="5333">
                  <c:v>44477</c:v>
                </c:pt>
                <c:pt idx="5334">
                  <c:v>44480</c:v>
                </c:pt>
                <c:pt idx="5335">
                  <c:v>44482</c:v>
                </c:pt>
                <c:pt idx="5336">
                  <c:v>44483</c:v>
                </c:pt>
                <c:pt idx="5337">
                  <c:v>44484</c:v>
                </c:pt>
                <c:pt idx="5338">
                  <c:v>44487</c:v>
                </c:pt>
                <c:pt idx="5339">
                  <c:v>44488</c:v>
                </c:pt>
                <c:pt idx="5340">
                  <c:v>44489</c:v>
                </c:pt>
                <c:pt idx="5341">
                  <c:v>44490</c:v>
                </c:pt>
                <c:pt idx="5342">
                  <c:v>44491</c:v>
                </c:pt>
                <c:pt idx="5343">
                  <c:v>44494</c:v>
                </c:pt>
                <c:pt idx="5344">
                  <c:v>44495</c:v>
                </c:pt>
                <c:pt idx="5345">
                  <c:v>44496</c:v>
                </c:pt>
                <c:pt idx="5346">
                  <c:v>44497</c:v>
                </c:pt>
                <c:pt idx="5347">
                  <c:v>44498</c:v>
                </c:pt>
                <c:pt idx="5348">
                  <c:v>44501</c:v>
                </c:pt>
                <c:pt idx="5349">
                  <c:v>44503</c:v>
                </c:pt>
                <c:pt idx="5350">
                  <c:v>44504</c:v>
                </c:pt>
                <c:pt idx="5351">
                  <c:v>44505</c:v>
                </c:pt>
                <c:pt idx="5352">
                  <c:v>44508</c:v>
                </c:pt>
                <c:pt idx="5353">
                  <c:v>44509</c:v>
                </c:pt>
                <c:pt idx="5354">
                  <c:v>44510</c:v>
                </c:pt>
                <c:pt idx="5355">
                  <c:v>44511</c:v>
                </c:pt>
                <c:pt idx="5356">
                  <c:v>44512</c:v>
                </c:pt>
                <c:pt idx="5357">
                  <c:v>44516</c:v>
                </c:pt>
                <c:pt idx="5358">
                  <c:v>44517</c:v>
                </c:pt>
                <c:pt idx="5359">
                  <c:v>44518</c:v>
                </c:pt>
                <c:pt idx="5360">
                  <c:v>44519</c:v>
                </c:pt>
                <c:pt idx="5361">
                  <c:v>44522</c:v>
                </c:pt>
                <c:pt idx="5362">
                  <c:v>44523</c:v>
                </c:pt>
                <c:pt idx="5363">
                  <c:v>44524</c:v>
                </c:pt>
                <c:pt idx="5364">
                  <c:v>44525</c:v>
                </c:pt>
                <c:pt idx="5365">
                  <c:v>44526</c:v>
                </c:pt>
                <c:pt idx="5366">
                  <c:v>44529</c:v>
                </c:pt>
                <c:pt idx="5367">
                  <c:v>44530</c:v>
                </c:pt>
                <c:pt idx="5368">
                  <c:v>44531</c:v>
                </c:pt>
                <c:pt idx="5369">
                  <c:v>44532</c:v>
                </c:pt>
                <c:pt idx="5370">
                  <c:v>44533</c:v>
                </c:pt>
                <c:pt idx="5371">
                  <c:v>44536</c:v>
                </c:pt>
                <c:pt idx="5372">
                  <c:v>44537</c:v>
                </c:pt>
                <c:pt idx="5373">
                  <c:v>44538</c:v>
                </c:pt>
                <c:pt idx="5374">
                  <c:v>44539</c:v>
                </c:pt>
                <c:pt idx="5375">
                  <c:v>44540</c:v>
                </c:pt>
                <c:pt idx="5376">
                  <c:v>44543</c:v>
                </c:pt>
                <c:pt idx="5377">
                  <c:v>44544</c:v>
                </c:pt>
                <c:pt idx="5378">
                  <c:v>44545</c:v>
                </c:pt>
                <c:pt idx="5379">
                  <c:v>44546</c:v>
                </c:pt>
                <c:pt idx="5380">
                  <c:v>44547</c:v>
                </c:pt>
                <c:pt idx="5381">
                  <c:v>44550</c:v>
                </c:pt>
                <c:pt idx="5382">
                  <c:v>44551</c:v>
                </c:pt>
                <c:pt idx="5383">
                  <c:v>44552</c:v>
                </c:pt>
                <c:pt idx="5384">
                  <c:v>44553</c:v>
                </c:pt>
                <c:pt idx="5385">
                  <c:v>44554</c:v>
                </c:pt>
                <c:pt idx="5386">
                  <c:v>44557</c:v>
                </c:pt>
                <c:pt idx="5387">
                  <c:v>44558</c:v>
                </c:pt>
                <c:pt idx="5388">
                  <c:v>44559</c:v>
                </c:pt>
                <c:pt idx="5389">
                  <c:v>44560</c:v>
                </c:pt>
                <c:pt idx="5390">
                  <c:v>44561</c:v>
                </c:pt>
                <c:pt idx="5391">
                  <c:v>44564</c:v>
                </c:pt>
                <c:pt idx="5392">
                  <c:v>44565</c:v>
                </c:pt>
                <c:pt idx="5393">
                  <c:v>44566</c:v>
                </c:pt>
                <c:pt idx="5394">
                  <c:v>44567</c:v>
                </c:pt>
                <c:pt idx="5395">
                  <c:v>44568</c:v>
                </c:pt>
                <c:pt idx="5396">
                  <c:v>44571</c:v>
                </c:pt>
                <c:pt idx="5397">
                  <c:v>44572</c:v>
                </c:pt>
                <c:pt idx="5398">
                  <c:v>44573</c:v>
                </c:pt>
                <c:pt idx="5399">
                  <c:v>44574</c:v>
                </c:pt>
                <c:pt idx="5400">
                  <c:v>44575</c:v>
                </c:pt>
                <c:pt idx="5401">
                  <c:v>44578</c:v>
                </c:pt>
                <c:pt idx="5402">
                  <c:v>44579</c:v>
                </c:pt>
                <c:pt idx="5403">
                  <c:v>44580</c:v>
                </c:pt>
                <c:pt idx="5404">
                  <c:v>44581</c:v>
                </c:pt>
                <c:pt idx="5405">
                  <c:v>44582</c:v>
                </c:pt>
                <c:pt idx="5406">
                  <c:v>44585</c:v>
                </c:pt>
                <c:pt idx="5407">
                  <c:v>44586</c:v>
                </c:pt>
                <c:pt idx="5408">
                  <c:v>44587</c:v>
                </c:pt>
                <c:pt idx="5409">
                  <c:v>44588</c:v>
                </c:pt>
                <c:pt idx="5410">
                  <c:v>44589</c:v>
                </c:pt>
                <c:pt idx="5411">
                  <c:v>44592</c:v>
                </c:pt>
                <c:pt idx="5412">
                  <c:v>44593</c:v>
                </c:pt>
                <c:pt idx="5413">
                  <c:v>44594</c:v>
                </c:pt>
                <c:pt idx="5414">
                  <c:v>44595</c:v>
                </c:pt>
                <c:pt idx="5415">
                  <c:v>44596</c:v>
                </c:pt>
                <c:pt idx="5416">
                  <c:v>44599</c:v>
                </c:pt>
                <c:pt idx="5417">
                  <c:v>44600</c:v>
                </c:pt>
                <c:pt idx="5418">
                  <c:v>44601</c:v>
                </c:pt>
                <c:pt idx="5419">
                  <c:v>44602</c:v>
                </c:pt>
                <c:pt idx="5420">
                  <c:v>44603</c:v>
                </c:pt>
                <c:pt idx="5421">
                  <c:v>44606</c:v>
                </c:pt>
                <c:pt idx="5422">
                  <c:v>44607</c:v>
                </c:pt>
                <c:pt idx="5423">
                  <c:v>44608</c:v>
                </c:pt>
                <c:pt idx="5424">
                  <c:v>44609</c:v>
                </c:pt>
                <c:pt idx="5425">
                  <c:v>44610</c:v>
                </c:pt>
                <c:pt idx="5426">
                  <c:v>44613</c:v>
                </c:pt>
                <c:pt idx="5427">
                  <c:v>44614</c:v>
                </c:pt>
                <c:pt idx="5428">
                  <c:v>44615</c:v>
                </c:pt>
                <c:pt idx="5429">
                  <c:v>44616</c:v>
                </c:pt>
                <c:pt idx="5430">
                  <c:v>44617</c:v>
                </c:pt>
                <c:pt idx="5431">
                  <c:v>44622</c:v>
                </c:pt>
                <c:pt idx="5432">
                  <c:v>44623</c:v>
                </c:pt>
                <c:pt idx="5433">
                  <c:v>44624</c:v>
                </c:pt>
                <c:pt idx="5434">
                  <c:v>44627</c:v>
                </c:pt>
                <c:pt idx="5435">
                  <c:v>44628</c:v>
                </c:pt>
                <c:pt idx="5436">
                  <c:v>44629</c:v>
                </c:pt>
                <c:pt idx="5437">
                  <c:v>44630</c:v>
                </c:pt>
                <c:pt idx="5438">
                  <c:v>44631</c:v>
                </c:pt>
                <c:pt idx="5439">
                  <c:v>44634</c:v>
                </c:pt>
                <c:pt idx="5440">
                  <c:v>44635</c:v>
                </c:pt>
                <c:pt idx="5441">
                  <c:v>44636</c:v>
                </c:pt>
                <c:pt idx="5442">
                  <c:v>44637</c:v>
                </c:pt>
                <c:pt idx="5443">
                  <c:v>44638</c:v>
                </c:pt>
                <c:pt idx="5444">
                  <c:v>44641</c:v>
                </c:pt>
                <c:pt idx="5445">
                  <c:v>44642</c:v>
                </c:pt>
                <c:pt idx="5446">
                  <c:v>44643</c:v>
                </c:pt>
                <c:pt idx="5447">
                  <c:v>44644</c:v>
                </c:pt>
                <c:pt idx="5448">
                  <c:v>44645</c:v>
                </c:pt>
                <c:pt idx="5449">
                  <c:v>44648</c:v>
                </c:pt>
                <c:pt idx="5450">
                  <c:v>44649</c:v>
                </c:pt>
                <c:pt idx="5451">
                  <c:v>44650</c:v>
                </c:pt>
                <c:pt idx="5452">
                  <c:v>44651</c:v>
                </c:pt>
                <c:pt idx="5453">
                  <c:v>44652</c:v>
                </c:pt>
                <c:pt idx="5454">
                  <c:v>44655</c:v>
                </c:pt>
                <c:pt idx="5455">
                  <c:v>44656</c:v>
                </c:pt>
                <c:pt idx="5456">
                  <c:v>44657</c:v>
                </c:pt>
                <c:pt idx="5457">
                  <c:v>44658</c:v>
                </c:pt>
                <c:pt idx="5458">
                  <c:v>44659</c:v>
                </c:pt>
                <c:pt idx="5459">
                  <c:v>44662</c:v>
                </c:pt>
                <c:pt idx="5460">
                  <c:v>44663</c:v>
                </c:pt>
                <c:pt idx="5461">
                  <c:v>44664</c:v>
                </c:pt>
                <c:pt idx="5462">
                  <c:v>44665</c:v>
                </c:pt>
                <c:pt idx="5463">
                  <c:v>44669</c:v>
                </c:pt>
                <c:pt idx="5464">
                  <c:v>44670</c:v>
                </c:pt>
                <c:pt idx="5465">
                  <c:v>44671</c:v>
                </c:pt>
                <c:pt idx="5466">
                  <c:v>44673</c:v>
                </c:pt>
                <c:pt idx="5467">
                  <c:v>44676</c:v>
                </c:pt>
                <c:pt idx="5468">
                  <c:v>44677</c:v>
                </c:pt>
                <c:pt idx="5469">
                  <c:v>44678</c:v>
                </c:pt>
                <c:pt idx="5470">
                  <c:v>44679</c:v>
                </c:pt>
                <c:pt idx="5471">
                  <c:v>44680</c:v>
                </c:pt>
                <c:pt idx="5472">
                  <c:v>44683</c:v>
                </c:pt>
                <c:pt idx="5473">
                  <c:v>44684</c:v>
                </c:pt>
                <c:pt idx="5474">
                  <c:v>44685</c:v>
                </c:pt>
                <c:pt idx="5475">
                  <c:v>44686</c:v>
                </c:pt>
                <c:pt idx="5476">
                  <c:v>44687</c:v>
                </c:pt>
                <c:pt idx="5477">
                  <c:v>44690</c:v>
                </c:pt>
                <c:pt idx="5478">
                  <c:v>44691</c:v>
                </c:pt>
                <c:pt idx="5479">
                  <c:v>44692</c:v>
                </c:pt>
                <c:pt idx="5480">
                  <c:v>44693</c:v>
                </c:pt>
                <c:pt idx="5481">
                  <c:v>44694</c:v>
                </c:pt>
                <c:pt idx="5482">
                  <c:v>44697</c:v>
                </c:pt>
                <c:pt idx="5483">
                  <c:v>44698</c:v>
                </c:pt>
                <c:pt idx="5484">
                  <c:v>44699</c:v>
                </c:pt>
                <c:pt idx="5485">
                  <c:v>44700</c:v>
                </c:pt>
                <c:pt idx="5486">
                  <c:v>44701</c:v>
                </c:pt>
                <c:pt idx="5487">
                  <c:v>44704</c:v>
                </c:pt>
                <c:pt idx="5488">
                  <c:v>44705</c:v>
                </c:pt>
                <c:pt idx="5489">
                  <c:v>44706</c:v>
                </c:pt>
                <c:pt idx="5490">
                  <c:v>44707</c:v>
                </c:pt>
                <c:pt idx="5491">
                  <c:v>44708</c:v>
                </c:pt>
                <c:pt idx="5492">
                  <c:v>44711</c:v>
                </c:pt>
                <c:pt idx="5493">
                  <c:v>44712</c:v>
                </c:pt>
                <c:pt idx="5494">
                  <c:v>44713</c:v>
                </c:pt>
                <c:pt idx="5495">
                  <c:v>44714</c:v>
                </c:pt>
                <c:pt idx="5496">
                  <c:v>44715</c:v>
                </c:pt>
                <c:pt idx="5497">
                  <c:v>44718</c:v>
                </c:pt>
                <c:pt idx="5498">
                  <c:v>44719</c:v>
                </c:pt>
                <c:pt idx="5499">
                  <c:v>44720</c:v>
                </c:pt>
                <c:pt idx="5500">
                  <c:v>44721</c:v>
                </c:pt>
                <c:pt idx="5501">
                  <c:v>44722</c:v>
                </c:pt>
                <c:pt idx="5502">
                  <c:v>44725</c:v>
                </c:pt>
                <c:pt idx="5503">
                  <c:v>44726</c:v>
                </c:pt>
                <c:pt idx="5504">
                  <c:v>44727</c:v>
                </c:pt>
                <c:pt idx="5505">
                  <c:v>44729</c:v>
                </c:pt>
                <c:pt idx="5506">
                  <c:v>44732</c:v>
                </c:pt>
                <c:pt idx="5507">
                  <c:v>44733</c:v>
                </c:pt>
                <c:pt idx="5508">
                  <c:v>44734</c:v>
                </c:pt>
                <c:pt idx="5509">
                  <c:v>44735</c:v>
                </c:pt>
                <c:pt idx="5510">
                  <c:v>44736</c:v>
                </c:pt>
                <c:pt idx="5511">
                  <c:v>44739</c:v>
                </c:pt>
                <c:pt idx="5512">
                  <c:v>44740</c:v>
                </c:pt>
                <c:pt idx="5513">
                  <c:v>44741</c:v>
                </c:pt>
                <c:pt idx="5514">
                  <c:v>44742</c:v>
                </c:pt>
                <c:pt idx="5515">
                  <c:v>44743</c:v>
                </c:pt>
                <c:pt idx="5516">
                  <c:v>44746</c:v>
                </c:pt>
                <c:pt idx="5517">
                  <c:v>44747</c:v>
                </c:pt>
                <c:pt idx="5518">
                  <c:v>44748</c:v>
                </c:pt>
                <c:pt idx="5519">
                  <c:v>44749</c:v>
                </c:pt>
                <c:pt idx="5520">
                  <c:v>44750</c:v>
                </c:pt>
                <c:pt idx="5521">
                  <c:v>44753</c:v>
                </c:pt>
                <c:pt idx="5522">
                  <c:v>44754</c:v>
                </c:pt>
                <c:pt idx="5523">
                  <c:v>44755</c:v>
                </c:pt>
                <c:pt idx="5524">
                  <c:v>44756</c:v>
                </c:pt>
                <c:pt idx="5525">
                  <c:v>44757</c:v>
                </c:pt>
                <c:pt idx="5526">
                  <c:v>44760</c:v>
                </c:pt>
                <c:pt idx="5527">
                  <c:v>44761</c:v>
                </c:pt>
                <c:pt idx="5528">
                  <c:v>44762</c:v>
                </c:pt>
                <c:pt idx="5529">
                  <c:v>44763</c:v>
                </c:pt>
                <c:pt idx="5530">
                  <c:v>44764</c:v>
                </c:pt>
                <c:pt idx="5531">
                  <c:v>44767</c:v>
                </c:pt>
                <c:pt idx="5532">
                  <c:v>44768</c:v>
                </c:pt>
                <c:pt idx="5533">
                  <c:v>44769</c:v>
                </c:pt>
                <c:pt idx="5534">
                  <c:v>44770</c:v>
                </c:pt>
                <c:pt idx="5535">
                  <c:v>44771</c:v>
                </c:pt>
                <c:pt idx="5536">
                  <c:v>44774</c:v>
                </c:pt>
                <c:pt idx="5537">
                  <c:v>44775</c:v>
                </c:pt>
                <c:pt idx="5538">
                  <c:v>44776</c:v>
                </c:pt>
                <c:pt idx="5539">
                  <c:v>44777</c:v>
                </c:pt>
                <c:pt idx="5540">
                  <c:v>44778</c:v>
                </c:pt>
                <c:pt idx="5541">
                  <c:v>44781</c:v>
                </c:pt>
                <c:pt idx="5542">
                  <c:v>44782</c:v>
                </c:pt>
                <c:pt idx="5543">
                  <c:v>44783</c:v>
                </c:pt>
                <c:pt idx="5544">
                  <c:v>44784</c:v>
                </c:pt>
                <c:pt idx="5545">
                  <c:v>44785</c:v>
                </c:pt>
                <c:pt idx="5546">
                  <c:v>44788</c:v>
                </c:pt>
                <c:pt idx="5547">
                  <c:v>44789</c:v>
                </c:pt>
                <c:pt idx="5548">
                  <c:v>44790</c:v>
                </c:pt>
                <c:pt idx="5549">
                  <c:v>44791</c:v>
                </c:pt>
                <c:pt idx="5550">
                  <c:v>44792</c:v>
                </c:pt>
                <c:pt idx="5551">
                  <c:v>44795</c:v>
                </c:pt>
                <c:pt idx="5552">
                  <c:v>44796</c:v>
                </c:pt>
                <c:pt idx="5553">
                  <c:v>44797</c:v>
                </c:pt>
                <c:pt idx="5554">
                  <c:v>44798</c:v>
                </c:pt>
                <c:pt idx="5555">
                  <c:v>44799</c:v>
                </c:pt>
                <c:pt idx="5556">
                  <c:v>44802</c:v>
                </c:pt>
                <c:pt idx="5557">
                  <c:v>44803</c:v>
                </c:pt>
                <c:pt idx="5558">
                  <c:v>44804</c:v>
                </c:pt>
                <c:pt idx="5559">
                  <c:v>44805</c:v>
                </c:pt>
                <c:pt idx="5560">
                  <c:v>44806</c:v>
                </c:pt>
                <c:pt idx="5561">
                  <c:v>44809</c:v>
                </c:pt>
                <c:pt idx="5562">
                  <c:v>44810</c:v>
                </c:pt>
                <c:pt idx="5563">
                  <c:v>44812</c:v>
                </c:pt>
                <c:pt idx="5564">
                  <c:v>44813</c:v>
                </c:pt>
                <c:pt idx="5565">
                  <c:v>44816</c:v>
                </c:pt>
                <c:pt idx="5566">
                  <c:v>44817</c:v>
                </c:pt>
                <c:pt idx="5567">
                  <c:v>44818</c:v>
                </c:pt>
                <c:pt idx="5568">
                  <c:v>44819</c:v>
                </c:pt>
                <c:pt idx="5569">
                  <c:v>44820</c:v>
                </c:pt>
                <c:pt idx="5570">
                  <c:v>44823</c:v>
                </c:pt>
                <c:pt idx="5571">
                  <c:v>44824</c:v>
                </c:pt>
                <c:pt idx="5572">
                  <c:v>44825</c:v>
                </c:pt>
                <c:pt idx="5573">
                  <c:v>44826</c:v>
                </c:pt>
                <c:pt idx="5574">
                  <c:v>44827</c:v>
                </c:pt>
                <c:pt idx="5575">
                  <c:v>44830</c:v>
                </c:pt>
                <c:pt idx="5576">
                  <c:v>44831</c:v>
                </c:pt>
                <c:pt idx="5577">
                  <c:v>44832</c:v>
                </c:pt>
                <c:pt idx="5578">
                  <c:v>44833</c:v>
                </c:pt>
                <c:pt idx="5579">
                  <c:v>44834</c:v>
                </c:pt>
                <c:pt idx="5580">
                  <c:v>44837</c:v>
                </c:pt>
                <c:pt idx="5581">
                  <c:v>44838</c:v>
                </c:pt>
                <c:pt idx="5582">
                  <c:v>44839</c:v>
                </c:pt>
                <c:pt idx="5583">
                  <c:v>44840</c:v>
                </c:pt>
                <c:pt idx="5584">
                  <c:v>44841</c:v>
                </c:pt>
                <c:pt idx="5585">
                  <c:v>44844</c:v>
                </c:pt>
                <c:pt idx="5586">
                  <c:v>44845</c:v>
                </c:pt>
                <c:pt idx="5587">
                  <c:v>44847</c:v>
                </c:pt>
                <c:pt idx="5588">
                  <c:v>44848</c:v>
                </c:pt>
                <c:pt idx="5589">
                  <c:v>44851</c:v>
                </c:pt>
                <c:pt idx="5590">
                  <c:v>44852</c:v>
                </c:pt>
                <c:pt idx="5591">
                  <c:v>44853</c:v>
                </c:pt>
                <c:pt idx="5592">
                  <c:v>44854</c:v>
                </c:pt>
                <c:pt idx="5593">
                  <c:v>44855</c:v>
                </c:pt>
                <c:pt idx="5594">
                  <c:v>44858</c:v>
                </c:pt>
                <c:pt idx="5595">
                  <c:v>44859</c:v>
                </c:pt>
                <c:pt idx="5596">
                  <c:v>44860</c:v>
                </c:pt>
                <c:pt idx="5597">
                  <c:v>44861</c:v>
                </c:pt>
                <c:pt idx="5598">
                  <c:v>44862</c:v>
                </c:pt>
                <c:pt idx="5599">
                  <c:v>44865</c:v>
                </c:pt>
                <c:pt idx="5600">
                  <c:v>44866</c:v>
                </c:pt>
                <c:pt idx="5601">
                  <c:v>44868</c:v>
                </c:pt>
                <c:pt idx="5602">
                  <c:v>44869</c:v>
                </c:pt>
                <c:pt idx="5603">
                  <c:v>44872</c:v>
                </c:pt>
                <c:pt idx="5604">
                  <c:v>44873</c:v>
                </c:pt>
                <c:pt idx="5605">
                  <c:v>44874</c:v>
                </c:pt>
                <c:pt idx="5606">
                  <c:v>44875</c:v>
                </c:pt>
                <c:pt idx="5607">
                  <c:v>44876</c:v>
                </c:pt>
                <c:pt idx="5608">
                  <c:v>44879</c:v>
                </c:pt>
                <c:pt idx="5609">
                  <c:v>44881</c:v>
                </c:pt>
                <c:pt idx="5610">
                  <c:v>44882</c:v>
                </c:pt>
                <c:pt idx="5611">
                  <c:v>44883</c:v>
                </c:pt>
                <c:pt idx="5612">
                  <c:v>44886</c:v>
                </c:pt>
                <c:pt idx="5613">
                  <c:v>44887</c:v>
                </c:pt>
                <c:pt idx="5614">
                  <c:v>44888</c:v>
                </c:pt>
                <c:pt idx="5615">
                  <c:v>44889</c:v>
                </c:pt>
                <c:pt idx="5616">
                  <c:v>44890</c:v>
                </c:pt>
                <c:pt idx="5617">
                  <c:v>44893</c:v>
                </c:pt>
                <c:pt idx="5618">
                  <c:v>44894</c:v>
                </c:pt>
                <c:pt idx="5619">
                  <c:v>44895</c:v>
                </c:pt>
                <c:pt idx="5620">
                  <c:v>44896</c:v>
                </c:pt>
                <c:pt idx="5621">
                  <c:v>44897</c:v>
                </c:pt>
                <c:pt idx="5622">
                  <c:v>44900</c:v>
                </c:pt>
                <c:pt idx="5623">
                  <c:v>44901</c:v>
                </c:pt>
                <c:pt idx="5624">
                  <c:v>44902</c:v>
                </c:pt>
                <c:pt idx="5625">
                  <c:v>44903</c:v>
                </c:pt>
                <c:pt idx="5626">
                  <c:v>44904</c:v>
                </c:pt>
                <c:pt idx="5627">
                  <c:v>44907</c:v>
                </c:pt>
                <c:pt idx="5628">
                  <c:v>44908</c:v>
                </c:pt>
                <c:pt idx="5629">
                  <c:v>44909</c:v>
                </c:pt>
                <c:pt idx="5630">
                  <c:v>44910</c:v>
                </c:pt>
                <c:pt idx="5631">
                  <c:v>44911</c:v>
                </c:pt>
                <c:pt idx="5632">
                  <c:v>44914</c:v>
                </c:pt>
                <c:pt idx="5633">
                  <c:v>44915</c:v>
                </c:pt>
                <c:pt idx="5634">
                  <c:v>44916</c:v>
                </c:pt>
                <c:pt idx="5635">
                  <c:v>44917</c:v>
                </c:pt>
                <c:pt idx="5636">
                  <c:v>44918</c:v>
                </c:pt>
                <c:pt idx="5637">
                  <c:v>44921</c:v>
                </c:pt>
                <c:pt idx="5638">
                  <c:v>44922</c:v>
                </c:pt>
                <c:pt idx="5639">
                  <c:v>44923</c:v>
                </c:pt>
                <c:pt idx="5640">
                  <c:v>44924</c:v>
                </c:pt>
                <c:pt idx="5641">
                  <c:v>44925</c:v>
                </c:pt>
                <c:pt idx="5642">
                  <c:v>44928</c:v>
                </c:pt>
                <c:pt idx="5643">
                  <c:v>44929</c:v>
                </c:pt>
                <c:pt idx="5644">
                  <c:v>44930</c:v>
                </c:pt>
                <c:pt idx="5645">
                  <c:v>44931</c:v>
                </c:pt>
                <c:pt idx="5646">
                  <c:v>44932</c:v>
                </c:pt>
                <c:pt idx="5647">
                  <c:v>44935</c:v>
                </c:pt>
                <c:pt idx="5648">
                  <c:v>44936</c:v>
                </c:pt>
                <c:pt idx="5649">
                  <c:v>44937</c:v>
                </c:pt>
                <c:pt idx="5650">
                  <c:v>44938</c:v>
                </c:pt>
                <c:pt idx="5651">
                  <c:v>44939</c:v>
                </c:pt>
                <c:pt idx="5652">
                  <c:v>44942</c:v>
                </c:pt>
                <c:pt idx="5653">
                  <c:v>44943</c:v>
                </c:pt>
                <c:pt idx="5654">
                  <c:v>44944</c:v>
                </c:pt>
                <c:pt idx="5655">
                  <c:v>44945</c:v>
                </c:pt>
                <c:pt idx="5656">
                  <c:v>44946</c:v>
                </c:pt>
                <c:pt idx="5657">
                  <c:v>44949</c:v>
                </c:pt>
                <c:pt idx="5658">
                  <c:v>44950</c:v>
                </c:pt>
                <c:pt idx="5659">
                  <c:v>44951</c:v>
                </c:pt>
                <c:pt idx="5660">
                  <c:v>44952</c:v>
                </c:pt>
                <c:pt idx="5661">
                  <c:v>44953</c:v>
                </c:pt>
                <c:pt idx="5662">
                  <c:v>44956</c:v>
                </c:pt>
                <c:pt idx="5663">
                  <c:v>44957</c:v>
                </c:pt>
                <c:pt idx="5664">
                  <c:v>44958</c:v>
                </c:pt>
                <c:pt idx="5665">
                  <c:v>44959</c:v>
                </c:pt>
                <c:pt idx="5666">
                  <c:v>44960</c:v>
                </c:pt>
                <c:pt idx="5667">
                  <c:v>44963</c:v>
                </c:pt>
                <c:pt idx="5668">
                  <c:v>44964</c:v>
                </c:pt>
                <c:pt idx="5669">
                  <c:v>44965</c:v>
                </c:pt>
                <c:pt idx="5670">
                  <c:v>44966</c:v>
                </c:pt>
                <c:pt idx="5671">
                  <c:v>44967</c:v>
                </c:pt>
                <c:pt idx="5672">
                  <c:v>44970</c:v>
                </c:pt>
                <c:pt idx="5673">
                  <c:v>44971</c:v>
                </c:pt>
                <c:pt idx="5674">
                  <c:v>44972</c:v>
                </c:pt>
                <c:pt idx="5675">
                  <c:v>44973</c:v>
                </c:pt>
                <c:pt idx="5676">
                  <c:v>44974</c:v>
                </c:pt>
                <c:pt idx="5677">
                  <c:v>44979</c:v>
                </c:pt>
                <c:pt idx="5678">
                  <c:v>44980</c:v>
                </c:pt>
                <c:pt idx="5679">
                  <c:v>44981</c:v>
                </c:pt>
                <c:pt idx="5680">
                  <c:v>44984</c:v>
                </c:pt>
                <c:pt idx="5681">
                  <c:v>44985</c:v>
                </c:pt>
                <c:pt idx="5682">
                  <c:v>44986</c:v>
                </c:pt>
                <c:pt idx="5683">
                  <c:v>44987</c:v>
                </c:pt>
                <c:pt idx="5684">
                  <c:v>44988</c:v>
                </c:pt>
                <c:pt idx="5685">
                  <c:v>44991</c:v>
                </c:pt>
                <c:pt idx="5686">
                  <c:v>44992</c:v>
                </c:pt>
                <c:pt idx="5687">
                  <c:v>44993</c:v>
                </c:pt>
                <c:pt idx="5688">
                  <c:v>44994</c:v>
                </c:pt>
                <c:pt idx="5689">
                  <c:v>44995</c:v>
                </c:pt>
                <c:pt idx="5690">
                  <c:v>44998</c:v>
                </c:pt>
                <c:pt idx="5691">
                  <c:v>44999</c:v>
                </c:pt>
                <c:pt idx="5692">
                  <c:v>45000</c:v>
                </c:pt>
                <c:pt idx="5693">
                  <c:v>45001</c:v>
                </c:pt>
                <c:pt idx="5694">
                  <c:v>45002</c:v>
                </c:pt>
                <c:pt idx="5695">
                  <c:v>45005</c:v>
                </c:pt>
                <c:pt idx="5696">
                  <c:v>45006</c:v>
                </c:pt>
                <c:pt idx="5697">
                  <c:v>45007</c:v>
                </c:pt>
                <c:pt idx="5698">
                  <c:v>45008</c:v>
                </c:pt>
                <c:pt idx="5699">
                  <c:v>45009</c:v>
                </c:pt>
                <c:pt idx="5700">
                  <c:v>45012</c:v>
                </c:pt>
                <c:pt idx="5701">
                  <c:v>45013</c:v>
                </c:pt>
                <c:pt idx="5702">
                  <c:v>45014</c:v>
                </c:pt>
                <c:pt idx="5703">
                  <c:v>45015</c:v>
                </c:pt>
                <c:pt idx="5704">
                  <c:v>45016</c:v>
                </c:pt>
                <c:pt idx="5705">
                  <c:v>45019</c:v>
                </c:pt>
                <c:pt idx="5706">
                  <c:v>45020</c:v>
                </c:pt>
                <c:pt idx="5707">
                  <c:v>45021</c:v>
                </c:pt>
                <c:pt idx="5708">
                  <c:v>45022</c:v>
                </c:pt>
                <c:pt idx="5709">
                  <c:v>45026</c:v>
                </c:pt>
                <c:pt idx="5710">
                  <c:v>45027</c:v>
                </c:pt>
                <c:pt idx="5711">
                  <c:v>45028</c:v>
                </c:pt>
                <c:pt idx="5712">
                  <c:v>45029</c:v>
                </c:pt>
                <c:pt idx="5713">
                  <c:v>45030</c:v>
                </c:pt>
                <c:pt idx="5714">
                  <c:v>45033</c:v>
                </c:pt>
                <c:pt idx="5715">
                  <c:v>45034</c:v>
                </c:pt>
                <c:pt idx="5716">
                  <c:v>45035</c:v>
                </c:pt>
                <c:pt idx="5717">
                  <c:v>45036</c:v>
                </c:pt>
                <c:pt idx="5718">
                  <c:v>45040</c:v>
                </c:pt>
                <c:pt idx="5719">
                  <c:v>45041</c:v>
                </c:pt>
                <c:pt idx="5720">
                  <c:v>45042</c:v>
                </c:pt>
                <c:pt idx="5721">
                  <c:v>45043</c:v>
                </c:pt>
                <c:pt idx="5722">
                  <c:v>45044</c:v>
                </c:pt>
                <c:pt idx="5723">
                  <c:v>45048</c:v>
                </c:pt>
                <c:pt idx="5724">
                  <c:v>45049</c:v>
                </c:pt>
                <c:pt idx="5725">
                  <c:v>45050</c:v>
                </c:pt>
                <c:pt idx="5726">
                  <c:v>45051</c:v>
                </c:pt>
                <c:pt idx="5727">
                  <c:v>45054</c:v>
                </c:pt>
                <c:pt idx="5728">
                  <c:v>45055</c:v>
                </c:pt>
                <c:pt idx="5729">
                  <c:v>45056</c:v>
                </c:pt>
                <c:pt idx="5730">
                  <c:v>45057</c:v>
                </c:pt>
              </c:numCache>
            </c:numRef>
          </c:cat>
          <c:val>
            <c:numRef>
              <c:f>'VNA IPCA'!$K$2:$K$5742</c:f>
              <c:numCache>
                <c:formatCode>General</c:formatCode>
                <c:ptCount val="5741"/>
                <c:pt idx="251" formatCode="#,##0.00">
                  <c:v>7.3460009166243623</c:v>
                </c:pt>
                <c:pt idx="252" formatCode="#,##0.00">
                  <c:v>7.3460009166243623</c:v>
                </c:pt>
                <c:pt idx="253" formatCode="#,##0.00">
                  <c:v>7.3460009166243623</c:v>
                </c:pt>
                <c:pt idx="254" formatCode="#,##0.00">
                  <c:v>7.3460009166243623</c:v>
                </c:pt>
                <c:pt idx="255" formatCode="#,##0.00">
                  <c:v>7.3460009166243623</c:v>
                </c:pt>
                <c:pt idx="256" formatCode="#,##0.00">
                  <c:v>7.3460009166243623</c:v>
                </c:pt>
                <c:pt idx="257" formatCode="#,##0.00">
                  <c:v>7.3460009166243623</c:v>
                </c:pt>
                <c:pt idx="258" formatCode="#,##0.00">
                  <c:v>7.3460009166243623</c:v>
                </c:pt>
                <c:pt idx="259" formatCode="#,##0.00">
                  <c:v>7.3460009166243623</c:v>
                </c:pt>
                <c:pt idx="260" formatCode="#,##0.00">
                  <c:v>7.3460009166243623</c:v>
                </c:pt>
                <c:pt idx="261" formatCode="#,##0.00">
                  <c:v>7.0497738659775155</c:v>
                </c:pt>
                <c:pt idx="262" formatCode="#,##0.00">
                  <c:v>7.0497738659775155</c:v>
                </c:pt>
                <c:pt idx="263" formatCode="#,##0.00">
                  <c:v>7.0497738659775155</c:v>
                </c:pt>
                <c:pt idx="264" formatCode="#,##0.00">
                  <c:v>7.0497738659775155</c:v>
                </c:pt>
                <c:pt idx="265" formatCode="#,##0.00">
                  <c:v>7.0497738659775155</c:v>
                </c:pt>
                <c:pt idx="266" formatCode="#,##0.00">
                  <c:v>7.0497738659775155</c:v>
                </c:pt>
                <c:pt idx="267" formatCode="#,##0.00">
                  <c:v>7.0497738659775155</c:v>
                </c:pt>
                <c:pt idx="268" formatCode="#,##0.00">
                  <c:v>7.0497738659775155</c:v>
                </c:pt>
                <c:pt idx="269" formatCode="#,##0.00">
                  <c:v>7.0497738659775155</c:v>
                </c:pt>
                <c:pt idx="270" formatCode="#,##0.00">
                  <c:v>7.0497738659775155</c:v>
                </c:pt>
                <c:pt idx="271" formatCode="#,##0.00">
                  <c:v>7.0497738659775155</c:v>
                </c:pt>
                <c:pt idx="272" formatCode="#,##0.00">
                  <c:v>7.0497738659775155</c:v>
                </c:pt>
                <c:pt idx="273" formatCode="#,##0.00">
                  <c:v>7.0497738659775155</c:v>
                </c:pt>
                <c:pt idx="274" formatCode="#,##0.00">
                  <c:v>7.0497738659775155</c:v>
                </c:pt>
                <c:pt idx="275" formatCode="#,##0.00">
                  <c:v>7.0497738659775155</c:v>
                </c:pt>
                <c:pt idx="276" formatCode="#,##0.00">
                  <c:v>7.0497738659775155</c:v>
                </c:pt>
                <c:pt idx="277" formatCode="#,##0.00">
                  <c:v>7.0497738659775155</c:v>
                </c:pt>
                <c:pt idx="278" formatCode="#,##0.00">
                  <c:v>7.0497738659775155</c:v>
                </c:pt>
                <c:pt idx="279" formatCode="#,##0.00">
                  <c:v>7.0497738659775155</c:v>
                </c:pt>
                <c:pt idx="280" formatCode="#,##0.00">
                  <c:v>7.0497738659775155</c:v>
                </c:pt>
                <c:pt idx="281" formatCode="#,##0.00">
                  <c:v>7.0497738659775155</c:v>
                </c:pt>
                <c:pt idx="282" formatCode="#,##0.00">
                  <c:v>7.0497738659775155</c:v>
                </c:pt>
                <c:pt idx="283" formatCode="#,##0.00">
                  <c:v>7.0497738659775155</c:v>
                </c:pt>
                <c:pt idx="284" formatCode="#,##0.00">
                  <c:v>6.405111575046174</c:v>
                </c:pt>
                <c:pt idx="285" formatCode="#,##0.00">
                  <c:v>6.405111575046174</c:v>
                </c:pt>
                <c:pt idx="286" formatCode="#,##0.00">
                  <c:v>6.405111575046174</c:v>
                </c:pt>
                <c:pt idx="287" formatCode="#,##0.00">
                  <c:v>6.405111575046174</c:v>
                </c:pt>
                <c:pt idx="288" formatCode="#,##0.00">
                  <c:v>6.405111575046174</c:v>
                </c:pt>
                <c:pt idx="289" formatCode="#,##0.00">
                  <c:v>6.405111575046174</c:v>
                </c:pt>
                <c:pt idx="290" formatCode="#,##0.00">
                  <c:v>6.405111575046174</c:v>
                </c:pt>
                <c:pt idx="291" formatCode="#,##0.00">
                  <c:v>6.405111575046174</c:v>
                </c:pt>
                <c:pt idx="292" formatCode="#,##0.00">
                  <c:v>6.405111575046174</c:v>
                </c:pt>
                <c:pt idx="293" formatCode="#,##0.00">
                  <c:v>6.405111575046174</c:v>
                </c:pt>
                <c:pt idx="294" formatCode="#,##0.00">
                  <c:v>6.405111575046174</c:v>
                </c:pt>
                <c:pt idx="295" formatCode="#,##0.00">
                  <c:v>6.405111575046174</c:v>
                </c:pt>
                <c:pt idx="296" formatCode="#,##0.00">
                  <c:v>6.405111575046174</c:v>
                </c:pt>
                <c:pt idx="297" formatCode="#,##0.00">
                  <c:v>6.405111575046174</c:v>
                </c:pt>
                <c:pt idx="298" formatCode="#,##0.00">
                  <c:v>6.405111575046174</c:v>
                </c:pt>
                <c:pt idx="299" formatCode="#,##0.00">
                  <c:v>6.405111575046174</c:v>
                </c:pt>
                <c:pt idx="300" formatCode="#,##0.00">
                  <c:v>6.405111575046174</c:v>
                </c:pt>
                <c:pt idx="301" formatCode="#,##0.00">
                  <c:v>6.405111575046174</c:v>
                </c:pt>
                <c:pt idx="302" formatCode="#,##0.00">
                  <c:v>6.405111575046174</c:v>
                </c:pt>
                <c:pt idx="303" formatCode="#,##0.00">
                  <c:v>6.4582545485104337</c:v>
                </c:pt>
                <c:pt idx="304" formatCode="#,##0.00">
                  <c:v>6.4582545485104337</c:v>
                </c:pt>
                <c:pt idx="305" formatCode="#,##0.00">
                  <c:v>6.4582545485104337</c:v>
                </c:pt>
                <c:pt idx="306" formatCode="#,##0.00">
                  <c:v>6.4582545485104337</c:v>
                </c:pt>
                <c:pt idx="307" formatCode="#,##0.00">
                  <c:v>6.4582545485104337</c:v>
                </c:pt>
                <c:pt idx="308" formatCode="#,##0.00">
                  <c:v>6.4582545485104337</c:v>
                </c:pt>
                <c:pt idx="309" formatCode="#,##0.00">
                  <c:v>6.4582545485104337</c:v>
                </c:pt>
                <c:pt idx="310" formatCode="#,##0.00">
                  <c:v>6.4582545485104337</c:v>
                </c:pt>
                <c:pt idx="311" formatCode="#,##0.00">
                  <c:v>6.4582545485104337</c:v>
                </c:pt>
                <c:pt idx="312" formatCode="#,##0.00">
                  <c:v>6.4582545485104337</c:v>
                </c:pt>
                <c:pt idx="313" formatCode="#,##0.00">
                  <c:v>6.4582545485104337</c:v>
                </c:pt>
                <c:pt idx="314" formatCode="#,##0.00">
                  <c:v>6.4582545485104337</c:v>
                </c:pt>
                <c:pt idx="315" formatCode="#,##0.00">
                  <c:v>6.4582545485104337</c:v>
                </c:pt>
                <c:pt idx="316" formatCode="#,##0.00">
                  <c:v>6.4582545485104337</c:v>
                </c:pt>
                <c:pt idx="317" formatCode="#,##0.00">
                  <c:v>6.4582545485104337</c:v>
                </c:pt>
                <c:pt idx="318" formatCode="#,##0.00">
                  <c:v>6.4582545485104337</c:v>
                </c:pt>
                <c:pt idx="319" formatCode="#,##0.00">
                  <c:v>6.4582545485104337</c:v>
                </c:pt>
                <c:pt idx="320" formatCode="#,##0.00">
                  <c:v>6.4582545485104337</c:v>
                </c:pt>
                <c:pt idx="321" formatCode="#,##0.00">
                  <c:v>6.4582545485104337</c:v>
                </c:pt>
                <c:pt idx="322" formatCode="#,##0.00">
                  <c:v>6.4582545485104337</c:v>
                </c:pt>
                <c:pt idx="323" formatCode="#,##0.00">
                  <c:v>6.4582545485104337</c:v>
                </c:pt>
                <c:pt idx="324" formatCode="#,##0.00">
                  <c:v>6.4582545485104337</c:v>
                </c:pt>
                <c:pt idx="325" formatCode="#,##0.00">
                  <c:v>#N/A</c:v>
                </c:pt>
                <c:pt idx="326" formatCode="#,##0.00">
                  <c:v>#N/A</c:v>
                </c:pt>
                <c:pt idx="327" formatCode="#,##0.00">
                  <c:v>#N/A</c:v>
                </c:pt>
                <c:pt idx="328" formatCode="#,##0.00">
                  <c:v>#N/A</c:v>
                </c:pt>
                <c:pt idx="329" formatCode="#,##0.00">
                  <c:v>#N/A</c:v>
                </c:pt>
                <c:pt idx="330" formatCode="#,##0.00">
                  <c:v>#N/A</c:v>
                </c:pt>
                <c:pt idx="331" formatCode="#,##0.00">
                  <c:v>#N/A</c:v>
                </c:pt>
                <c:pt idx="332" formatCode="#,##0.00">
                  <c:v>#N/A</c:v>
                </c:pt>
                <c:pt idx="333" formatCode="#,##0.00">
                  <c:v>#N/A</c:v>
                </c:pt>
                <c:pt idx="334" formatCode="#,##0.00">
                  <c:v>#N/A</c:v>
                </c:pt>
                <c:pt idx="335" formatCode="#,##0.00">
                  <c:v>#N/A</c:v>
                </c:pt>
                <c:pt idx="336" formatCode="#,##0.00">
                  <c:v>#N/A</c:v>
                </c:pt>
                <c:pt idx="337" formatCode="#,##0.00">
                  <c:v>#N/A</c:v>
                </c:pt>
                <c:pt idx="338" formatCode="#,##0.00">
                  <c:v>#N/A</c:v>
                </c:pt>
                <c:pt idx="339" formatCode="#,##0.00">
                  <c:v>#N/A</c:v>
                </c:pt>
                <c:pt idx="340" formatCode="#,##0.00">
                  <c:v>#N/A</c:v>
                </c:pt>
                <c:pt idx="341" formatCode="#,##0.00">
                  <c:v>#N/A</c:v>
                </c:pt>
                <c:pt idx="342" formatCode="#,##0.00">
                  <c:v>#N/A</c:v>
                </c:pt>
                <c:pt idx="343" formatCode="#,##0.00">
                  <c:v>#N/A</c:v>
                </c:pt>
                <c:pt idx="344" formatCode="#,##0.00">
                  <c:v>#N/A</c:v>
                </c:pt>
                <c:pt idx="345" formatCode="#,##0.00">
                  <c:v>7.6087476099426565</c:v>
                </c:pt>
                <c:pt idx="346" formatCode="#,##0.00">
                  <c:v>7.6087476099426565</c:v>
                </c:pt>
                <c:pt idx="347" formatCode="#,##0.00">
                  <c:v>7.6087476099426565</c:v>
                </c:pt>
                <c:pt idx="348" formatCode="#,##0.00">
                  <c:v>7.6087476099426565</c:v>
                </c:pt>
                <c:pt idx="349" formatCode="#,##0.00">
                  <c:v>7.6087476099426565</c:v>
                </c:pt>
                <c:pt idx="350" formatCode="#,##0.00">
                  <c:v>7.6087476099426565</c:v>
                </c:pt>
                <c:pt idx="351" formatCode="#,##0.00">
                  <c:v>7.6087476099426565</c:v>
                </c:pt>
                <c:pt idx="352" formatCode="#,##0.00">
                  <c:v>7.6087476099426565</c:v>
                </c:pt>
                <c:pt idx="353" formatCode="#,##0.00">
                  <c:v>7.6087476099426565</c:v>
                </c:pt>
                <c:pt idx="354" formatCode="#,##0.00">
                  <c:v>7.6087476099426565</c:v>
                </c:pt>
                <c:pt idx="355" formatCode="#,##0.00">
                  <c:v>7.6087476099426565</c:v>
                </c:pt>
                <c:pt idx="356" formatCode="#,##0.00">
                  <c:v>7.6087476099426565</c:v>
                </c:pt>
                <c:pt idx="357" formatCode="#,##0.00">
                  <c:v>7.6087476099426565</c:v>
                </c:pt>
                <c:pt idx="358" formatCode="#,##0.00">
                  <c:v>7.6087476099426565</c:v>
                </c:pt>
                <c:pt idx="359" formatCode="#,##0.00">
                  <c:v>7.6087476099426565</c:v>
                </c:pt>
                <c:pt idx="360" formatCode="#,##0.00">
                  <c:v>7.6087476099426565</c:v>
                </c:pt>
                <c:pt idx="361" formatCode="#,##0.00">
                  <c:v>7.6087476099426565</c:v>
                </c:pt>
                <c:pt idx="362" formatCode="#,##0.00">
                  <c:v>7.6087476099426565</c:v>
                </c:pt>
                <c:pt idx="363" formatCode="#,##0.00">
                  <c:v>7.6087476099426565</c:v>
                </c:pt>
                <c:pt idx="364" formatCode="#,##0.00">
                  <c:v>7.6087476099426565</c:v>
                </c:pt>
                <c:pt idx="365" formatCode="#,##0.00">
                  <c:v>7.673436414073298</c:v>
                </c:pt>
                <c:pt idx="366" formatCode="#,##0.00">
                  <c:v>7.673436414073298</c:v>
                </c:pt>
                <c:pt idx="367" formatCode="#,##0.00">
                  <c:v>7.673436414073298</c:v>
                </c:pt>
                <c:pt idx="368" formatCode="#,##0.00">
                  <c:v>7.673436414073298</c:v>
                </c:pt>
                <c:pt idx="369" formatCode="#,##0.00">
                  <c:v>7.673436414073298</c:v>
                </c:pt>
                <c:pt idx="370" formatCode="#,##0.00">
                  <c:v>7.673436414073298</c:v>
                </c:pt>
                <c:pt idx="371" formatCode="#,##0.00">
                  <c:v>7.673436414073298</c:v>
                </c:pt>
                <c:pt idx="372" formatCode="#,##0.00">
                  <c:v>7.673436414073298</c:v>
                </c:pt>
                <c:pt idx="373" formatCode="#,##0.00">
                  <c:v>7.673436414073298</c:v>
                </c:pt>
                <c:pt idx="374" formatCode="#,##0.00">
                  <c:v>7.673436414073298</c:v>
                </c:pt>
                <c:pt idx="375" formatCode="#,##0.00">
                  <c:v>7.673436414073298</c:v>
                </c:pt>
                <c:pt idx="376" formatCode="#,##0.00">
                  <c:v>7.673436414073298</c:v>
                </c:pt>
                <c:pt idx="377" formatCode="#,##0.00">
                  <c:v>7.673436414073298</c:v>
                </c:pt>
                <c:pt idx="378" formatCode="#,##0.00">
                  <c:v>7.673436414073298</c:v>
                </c:pt>
                <c:pt idx="379" formatCode="#,##0.00">
                  <c:v>7.673436414073298</c:v>
                </c:pt>
                <c:pt idx="380" formatCode="#,##0.00">
                  <c:v>7.673436414073298</c:v>
                </c:pt>
                <c:pt idx="381" formatCode="#,##0.00">
                  <c:v>7.673436414073298</c:v>
                </c:pt>
                <c:pt idx="382" formatCode="#,##0.00">
                  <c:v>7.673436414073298</c:v>
                </c:pt>
                <c:pt idx="383" formatCode="#,##0.00">
                  <c:v>7.673436414073298</c:v>
                </c:pt>
                <c:pt idx="384" formatCode="#,##0.00">
                  <c:v>7.673436414073298</c:v>
                </c:pt>
                <c:pt idx="385" formatCode="#,##0.00">
                  <c:v>7.673436414073298</c:v>
                </c:pt>
                <c:pt idx="386" formatCode="#,##0.00">
                  <c:v>7.673436414073298</c:v>
                </c:pt>
                <c:pt idx="387" formatCode="#,##0.00">
                  <c:v>7.6198857696373912</c:v>
                </c:pt>
                <c:pt idx="388" formatCode="#,##0.00">
                  <c:v>7.6198857696373912</c:v>
                </c:pt>
                <c:pt idx="389" formatCode="#,##0.00">
                  <c:v>7.6198857696373912</c:v>
                </c:pt>
                <c:pt idx="390" formatCode="#,##0.00">
                  <c:v>7.6198857696373912</c:v>
                </c:pt>
                <c:pt idx="391" formatCode="#,##0.00">
                  <c:v>7.6198857696373912</c:v>
                </c:pt>
                <c:pt idx="392" formatCode="#,##0.00">
                  <c:v>7.6198857696373912</c:v>
                </c:pt>
                <c:pt idx="393" formatCode="#,##0.00">
                  <c:v>7.6198857696373912</c:v>
                </c:pt>
                <c:pt idx="394" formatCode="#,##0.00">
                  <c:v>7.6198857696373912</c:v>
                </c:pt>
                <c:pt idx="395" formatCode="#,##0.00">
                  <c:v>7.6198857696373912</c:v>
                </c:pt>
                <c:pt idx="396" formatCode="#,##0.00">
                  <c:v>7.6198857696373912</c:v>
                </c:pt>
                <c:pt idx="397" formatCode="#,##0.00">
                  <c:v>7.6198857696373912</c:v>
                </c:pt>
                <c:pt idx="398" formatCode="#,##0.00">
                  <c:v>7.6198857696373912</c:v>
                </c:pt>
                <c:pt idx="399" formatCode="#,##0.00">
                  <c:v>7.6198857696373912</c:v>
                </c:pt>
                <c:pt idx="400" formatCode="#,##0.00">
                  <c:v>7.6198857696373912</c:v>
                </c:pt>
                <c:pt idx="401" formatCode="#,##0.00">
                  <c:v>7.6198857696373912</c:v>
                </c:pt>
                <c:pt idx="402" formatCode="#,##0.00">
                  <c:v>7.6198857696373912</c:v>
                </c:pt>
                <c:pt idx="403" formatCode="#,##0.00">
                  <c:v>7.6198857696373912</c:v>
                </c:pt>
                <c:pt idx="404" formatCode="#,##0.00">
                  <c:v>7.6198857696373912</c:v>
                </c:pt>
                <c:pt idx="405" formatCode="#,##0.00">
                  <c:v>7.5126700610279595</c:v>
                </c:pt>
                <c:pt idx="406" formatCode="#,##0.00">
                  <c:v>7.5126700610279595</c:v>
                </c:pt>
                <c:pt idx="407" formatCode="#,##0.00">
                  <c:v>7.5126700610279595</c:v>
                </c:pt>
                <c:pt idx="408" formatCode="#,##0.00">
                  <c:v>7.5126700610279595</c:v>
                </c:pt>
                <c:pt idx="409" formatCode="#,##0.00">
                  <c:v>7.5126700610279595</c:v>
                </c:pt>
                <c:pt idx="410" formatCode="#,##0.00">
                  <c:v>7.5126700610279595</c:v>
                </c:pt>
                <c:pt idx="411" formatCode="#,##0.00">
                  <c:v>7.5126700610279595</c:v>
                </c:pt>
                <c:pt idx="412" formatCode="#,##0.00">
                  <c:v>7.5126700610279595</c:v>
                </c:pt>
                <c:pt idx="413" formatCode="#,##0.00">
                  <c:v>7.5126700610279595</c:v>
                </c:pt>
                <c:pt idx="414" formatCode="#,##0.00">
                  <c:v>7.5126700610279595</c:v>
                </c:pt>
                <c:pt idx="415" formatCode="#,##0.00">
                  <c:v>7.5126700610279595</c:v>
                </c:pt>
                <c:pt idx="416" formatCode="#,##0.00">
                  <c:v>7.5126700610279595</c:v>
                </c:pt>
                <c:pt idx="417" formatCode="#,##0.00">
                  <c:v>7.5126700610279595</c:v>
                </c:pt>
                <c:pt idx="418" formatCode="#,##0.00">
                  <c:v>7.5126700610279595</c:v>
                </c:pt>
                <c:pt idx="419" formatCode="#,##0.00">
                  <c:v>7.5126700610279595</c:v>
                </c:pt>
                <c:pt idx="420" formatCode="#,##0.00">
                  <c:v>7.5126700610279595</c:v>
                </c:pt>
                <c:pt idx="421" formatCode="#,##0.00">
                  <c:v>7.5126700610279595</c:v>
                </c:pt>
                <c:pt idx="422" formatCode="#,##0.00">
                  <c:v>7.5126700610279595</c:v>
                </c:pt>
                <c:pt idx="423" formatCode="#,##0.00">
                  <c:v>7.5126700610279595</c:v>
                </c:pt>
                <c:pt idx="424" formatCode="#,##0.00">
                  <c:v>7.5126700610279595</c:v>
                </c:pt>
                <c:pt idx="425" formatCode="#,##0.00">
                  <c:v>7.7484010027411454</c:v>
                </c:pt>
                <c:pt idx="426" formatCode="#,##0.00">
                  <c:v>7.7484010027411454</c:v>
                </c:pt>
                <c:pt idx="427" formatCode="#,##0.00">
                  <c:v>7.7484010027411454</c:v>
                </c:pt>
                <c:pt idx="428" formatCode="#,##0.00">
                  <c:v>7.7484010027411454</c:v>
                </c:pt>
                <c:pt idx="429" formatCode="#,##0.00">
                  <c:v>7.7484010027411454</c:v>
                </c:pt>
                <c:pt idx="430" formatCode="#,##0.00">
                  <c:v>7.7484010027411454</c:v>
                </c:pt>
                <c:pt idx="431" formatCode="#,##0.00">
                  <c:v>7.7484010027411454</c:v>
                </c:pt>
                <c:pt idx="432" formatCode="#,##0.00">
                  <c:v>7.7484010027411454</c:v>
                </c:pt>
                <c:pt idx="433" formatCode="#,##0.00">
                  <c:v>7.7484010027411454</c:v>
                </c:pt>
                <c:pt idx="434" formatCode="#,##0.00">
                  <c:v>7.7484010027411454</c:v>
                </c:pt>
                <c:pt idx="435" formatCode="#,##0.00">
                  <c:v>7.7484010027411454</c:v>
                </c:pt>
                <c:pt idx="436" formatCode="#,##0.00">
                  <c:v>7.7484010027411454</c:v>
                </c:pt>
                <c:pt idx="437" formatCode="#,##0.00">
                  <c:v>7.7484010027411454</c:v>
                </c:pt>
                <c:pt idx="438" formatCode="#,##0.00">
                  <c:v>7.7484010027411454</c:v>
                </c:pt>
                <c:pt idx="439" formatCode="#,##0.00">
                  <c:v>7.7484010027411454</c:v>
                </c:pt>
                <c:pt idx="440" formatCode="#,##0.00">
                  <c:v>7.7484010027411454</c:v>
                </c:pt>
                <c:pt idx="441" formatCode="#,##0.00">
                  <c:v>7.7484010027411454</c:v>
                </c:pt>
                <c:pt idx="442" formatCode="#,##0.00">
                  <c:v>7.7484010027411454</c:v>
                </c:pt>
                <c:pt idx="443" formatCode="#,##0.00">
                  <c:v>7.7484010027411454</c:v>
                </c:pt>
                <c:pt idx="444" formatCode="#,##0.00">
                  <c:v>7.7484010027411454</c:v>
                </c:pt>
                <c:pt idx="445" formatCode="#,##0.00">
                  <c:v>7.7484010027411454</c:v>
                </c:pt>
                <c:pt idx="446" formatCode="#,##0.00">
                  <c:v>7.7484010027411454</c:v>
                </c:pt>
                <c:pt idx="447" formatCode="#,##0.00">
                  <c:v>7.9844166734605704</c:v>
                </c:pt>
                <c:pt idx="448" formatCode="#,##0.00">
                  <c:v>7.9844166734605704</c:v>
                </c:pt>
                <c:pt idx="449" formatCode="#,##0.00">
                  <c:v>7.9844166734605704</c:v>
                </c:pt>
                <c:pt idx="450" formatCode="#,##0.00">
                  <c:v>7.9844166734605704</c:v>
                </c:pt>
                <c:pt idx="451" formatCode="#,##0.00">
                  <c:v>7.9844166734605704</c:v>
                </c:pt>
                <c:pt idx="452" formatCode="#,##0.00">
                  <c:v>7.9844166734605704</c:v>
                </c:pt>
                <c:pt idx="453" formatCode="#,##0.00">
                  <c:v>7.9844166734605704</c:v>
                </c:pt>
                <c:pt idx="454" formatCode="#,##0.00">
                  <c:v>7.9844166734605704</c:v>
                </c:pt>
                <c:pt idx="455" formatCode="#,##0.00">
                  <c:v>7.9844166734605704</c:v>
                </c:pt>
                <c:pt idx="456" formatCode="#,##0.00">
                  <c:v>7.9844166734605704</c:v>
                </c:pt>
                <c:pt idx="457" formatCode="#,##0.00">
                  <c:v>7.9844166734605704</c:v>
                </c:pt>
                <c:pt idx="458" formatCode="#,##0.00">
                  <c:v>7.9844166734605704</c:v>
                </c:pt>
                <c:pt idx="459" formatCode="#,##0.00">
                  <c:v>7.9844166734605704</c:v>
                </c:pt>
                <c:pt idx="460" formatCode="#,##0.00">
                  <c:v>7.9844166734605704</c:v>
                </c:pt>
                <c:pt idx="461" formatCode="#,##0.00">
                  <c:v>7.9844166734605704</c:v>
                </c:pt>
                <c:pt idx="462" formatCode="#,##0.00">
                  <c:v>7.9844166734605704</c:v>
                </c:pt>
                <c:pt idx="463" formatCode="#,##0.00">
                  <c:v>7.9844166734605704</c:v>
                </c:pt>
                <c:pt idx="464" formatCode="#,##0.00">
                  <c:v>7.9844166734605704</c:v>
                </c:pt>
                <c:pt idx="465" formatCode="#,##0.00">
                  <c:v>7.9844166734605704</c:v>
                </c:pt>
                <c:pt idx="466" formatCode="#,##0.00">
                  <c:v>7.9844166734605704</c:v>
                </c:pt>
                <c:pt idx="467" formatCode="#,##0.00">
                  <c:v>7.9844166734605704</c:v>
                </c:pt>
                <c:pt idx="468" formatCode="#,##0.00">
                  <c:v>7.7691299455998619</c:v>
                </c:pt>
                <c:pt idx="469" formatCode="#,##0.00">
                  <c:v>7.7691299455998619</c:v>
                </c:pt>
                <c:pt idx="470" formatCode="#,##0.00">
                  <c:v>7.7691299455998619</c:v>
                </c:pt>
                <c:pt idx="471" formatCode="#,##0.00">
                  <c:v>7.7691299455998619</c:v>
                </c:pt>
                <c:pt idx="472" formatCode="#,##0.00">
                  <c:v>7.7691299455998619</c:v>
                </c:pt>
                <c:pt idx="473" formatCode="#,##0.00">
                  <c:v>7.7691299455998619</c:v>
                </c:pt>
                <c:pt idx="474" formatCode="#,##0.00">
                  <c:v>7.7691299455998619</c:v>
                </c:pt>
                <c:pt idx="475" formatCode="#,##0.00">
                  <c:v>7.7691299455998619</c:v>
                </c:pt>
                <c:pt idx="476" formatCode="#,##0.00">
                  <c:v>7.7691299455998619</c:v>
                </c:pt>
                <c:pt idx="477" formatCode="#,##0.00">
                  <c:v>7.7691299455998619</c:v>
                </c:pt>
                <c:pt idx="478" formatCode="#,##0.00">
                  <c:v>7.7691299455998619</c:v>
                </c:pt>
                <c:pt idx="479" formatCode="#,##0.00">
                  <c:v>7.7691299455998619</c:v>
                </c:pt>
                <c:pt idx="480" formatCode="#,##0.00">
                  <c:v>7.7691299455998619</c:v>
                </c:pt>
                <c:pt idx="481" formatCode="#,##0.00">
                  <c:v>7.7691299455998619</c:v>
                </c:pt>
                <c:pt idx="482" formatCode="#,##0.00">
                  <c:v>7.7691299455998619</c:v>
                </c:pt>
                <c:pt idx="483" formatCode="#,##0.00">
                  <c:v>7.7691299455998619</c:v>
                </c:pt>
                <c:pt idx="484" formatCode="#,##0.00">
                  <c:v>7.7691299455998619</c:v>
                </c:pt>
                <c:pt idx="485" formatCode="#,##0.00">
                  <c:v>7.7691299455998619</c:v>
                </c:pt>
                <c:pt idx="486" formatCode="#,##0.00">
                  <c:v>7.7691299455998619</c:v>
                </c:pt>
                <c:pt idx="487" formatCode="#,##0.00">
                  <c:v>7.7691299455998619</c:v>
                </c:pt>
                <c:pt idx="488" formatCode="#,##0.00">
                  <c:v>7.6614182768588002</c:v>
                </c:pt>
                <c:pt idx="489" formatCode="#,##0.00">
                  <c:v>7.6614182768588002</c:v>
                </c:pt>
                <c:pt idx="490" formatCode="#,##0.00">
                  <c:v>7.6614182768588002</c:v>
                </c:pt>
                <c:pt idx="491" formatCode="#,##0.00">
                  <c:v>7.6614182768588002</c:v>
                </c:pt>
                <c:pt idx="492" formatCode="#,##0.00">
                  <c:v>7.6614182768588002</c:v>
                </c:pt>
                <c:pt idx="493" formatCode="#,##0.00">
                  <c:v>7.6614182768588002</c:v>
                </c:pt>
                <c:pt idx="494" formatCode="#,##0.00">
                  <c:v>7.6614182768588002</c:v>
                </c:pt>
                <c:pt idx="495" formatCode="#,##0.00">
                  <c:v>7.6614182768588002</c:v>
                </c:pt>
                <c:pt idx="496" formatCode="#,##0.00">
                  <c:v>7.6614182768588002</c:v>
                </c:pt>
                <c:pt idx="497" formatCode="#,##0.00">
                  <c:v>7.6614182768588002</c:v>
                </c:pt>
                <c:pt idx="498" formatCode="#,##0.00">
                  <c:v>7.6614182768588002</c:v>
                </c:pt>
                <c:pt idx="499" formatCode="#,##0.00">
                  <c:v>7.6614182768588002</c:v>
                </c:pt>
                <c:pt idx="500" formatCode="#,##0.00">
                  <c:v>7.6614182768588002</c:v>
                </c:pt>
                <c:pt idx="501" formatCode="#,##0.00">
                  <c:v>7.6614182768588002</c:v>
                </c:pt>
                <c:pt idx="502" formatCode="#,##0.00">
                  <c:v>7.6614182768588002</c:v>
                </c:pt>
                <c:pt idx="503" formatCode="#,##0.00">
                  <c:v>7.6614182768588002</c:v>
                </c:pt>
                <c:pt idx="504" formatCode="#,##0.00">
                  <c:v>7.6614182768588002</c:v>
                </c:pt>
                <c:pt idx="505" formatCode="#,##0.00">
                  <c:v>7.6614182768588002</c:v>
                </c:pt>
                <c:pt idx="506" formatCode="#,##0.00">
                  <c:v>7.6614182768588002</c:v>
                </c:pt>
                <c:pt idx="507" formatCode="#,##0.00">
                  <c:v>7.6614182768588002</c:v>
                </c:pt>
                <c:pt idx="508" formatCode="#,##0.00">
                  <c:v>7.6614182768588002</c:v>
                </c:pt>
                <c:pt idx="509" formatCode="#,##0.00">
                  <c:v>7.6614182768588002</c:v>
                </c:pt>
                <c:pt idx="510" formatCode="#,##0.00">
                  <c:v>7.6614182768588002</c:v>
                </c:pt>
                <c:pt idx="511" formatCode="#,##0.00">
                  <c:v>7.5130389231785388</c:v>
                </c:pt>
                <c:pt idx="512" formatCode="#,##0.00">
                  <c:v>7.5130389231785388</c:v>
                </c:pt>
                <c:pt idx="513" formatCode="#,##0.00">
                  <c:v>7.5130389231785388</c:v>
                </c:pt>
                <c:pt idx="514" formatCode="#,##0.00">
                  <c:v>7.5130389231785388</c:v>
                </c:pt>
                <c:pt idx="515" formatCode="#,##0.00">
                  <c:v>7.5130389231785388</c:v>
                </c:pt>
                <c:pt idx="516" formatCode="#,##0.00">
                  <c:v>7.5130389231785388</c:v>
                </c:pt>
                <c:pt idx="517" formatCode="#,##0.00">
                  <c:v>7.5130389231785388</c:v>
                </c:pt>
                <c:pt idx="518" formatCode="#,##0.00">
                  <c:v>7.5130389231785388</c:v>
                </c:pt>
                <c:pt idx="519" formatCode="#,##0.00">
                  <c:v>7.5130389231785388</c:v>
                </c:pt>
                <c:pt idx="520" formatCode="#,##0.00">
                  <c:v>7.5130389231785388</c:v>
                </c:pt>
                <c:pt idx="521" formatCode="#,##0.00">
                  <c:v>7.5130389231785388</c:v>
                </c:pt>
                <c:pt idx="522" formatCode="#,##0.00">
                  <c:v>7.5130389231785388</c:v>
                </c:pt>
                <c:pt idx="523" formatCode="#,##0.00">
                  <c:v>7.5130389231785388</c:v>
                </c:pt>
                <c:pt idx="524" formatCode="#,##0.00">
                  <c:v>7.5130389231785388</c:v>
                </c:pt>
                <c:pt idx="525" formatCode="#,##0.00">
                  <c:v>7.5130389231785388</c:v>
                </c:pt>
                <c:pt idx="526" formatCode="#,##0.00">
                  <c:v>7.5130389231785388</c:v>
                </c:pt>
                <c:pt idx="527" formatCode="#,##0.00">
                  <c:v>7.5130389231785388</c:v>
                </c:pt>
                <c:pt idx="528" formatCode="#,##0.00">
                  <c:v>7.5130389231785388</c:v>
                </c:pt>
                <c:pt idx="529" formatCode="#,##0.00">
                  <c:v>7.5130389231785388</c:v>
                </c:pt>
                <c:pt idx="530" formatCode="#,##0.00">
                  <c:v>7.5130389231785388</c:v>
                </c:pt>
                <c:pt idx="531" formatCode="#,##0.00">
                  <c:v>7.5130389231785388</c:v>
                </c:pt>
                <c:pt idx="532" formatCode="#,##0.00">
                  <c:v>7.5130389231785388</c:v>
                </c:pt>
                <c:pt idx="533" formatCode="#,##0.00">
                  <c:v>7.4596990789168816</c:v>
                </c:pt>
                <c:pt idx="534" formatCode="#,##0.00">
                  <c:v>7.4596990789168816</c:v>
                </c:pt>
                <c:pt idx="535" formatCode="#,##0.00">
                  <c:v>7.4596990789168816</c:v>
                </c:pt>
                <c:pt idx="536" formatCode="#,##0.00">
                  <c:v>7.4596990789168816</c:v>
                </c:pt>
                <c:pt idx="537" formatCode="#,##0.00">
                  <c:v>7.4596990789168816</c:v>
                </c:pt>
                <c:pt idx="538" formatCode="#,##0.00">
                  <c:v>7.4596990789168816</c:v>
                </c:pt>
                <c:pt idx="539" formatCode="#,##0.00">
                  <c:v>7.4596990789168816</c:v>
                </c:pt>
                <c:pt idx="540" formatCode="#,##0.00">
                  <c:v>7.4596990789168816</c:v>
                </c:pt>
                <c:pt idx="541" formatCode="#,##0.00">
                  <c:v>7.4596990789168816</c:v>
                </c:pt>
                <c:pt idx="542" formatCode="#,##0.00">
                  <c:v>7.4596990789168816</c:v>
                </c:pt>
                <c:pt idx="543" formatCode="#,##0.00">
                  <c:v>7.4596990789168816</c:v>
                </c:pt>
                <c:pt idx="544" formatCode="#,##0.00">
                  <c:v>7.4596990789168816</c:v>
                </c:pt>
                <c:pt idx="545" formatCode="#,##0.00">
                  <c:v>7.4596990789168816</c:v>
                </c:pt>
                <c:pt idx="546" formatCode="#,##0.00">
                  <c:v>7.4596990789168816</c:v>
                </c:pt>
                <c:pt idx="547" formatCode="#,##0.00">
                  <c:v>7.4596990789168816</c:v>
                </c:pt>
                <c:pt idx="548" formatCode="#,##0.00">
                  <c:v>7.4596990789168816</c:v>
                </c:pt>
                <c:pt idx="549" formatCode="#,##0.00">
                  <c:v>7.4596990789168816</c:v>
                </c:pt>
                <c:pt idx="550" formatCode="#,##0.00">
                  <c:v>7.4596990789168816</c:v>
                </c:pt>
                <c:pt idx="551" formatCode="#,##0.00">
                  <c:v>7.4596990789168816</c:v>
                </c:pt>
                <c:pt idx="552" formatCode="#,##0.00">
                  <c:v>7.4596990789168816</c:v>
                </c:pt>
                <c:pt idx="553" formatCode="#,##0.00">
                  <c:v>7.4596990789168816</c:v>
                </c:pt>
                <c:pt idx="554" formatCode="#,##0.00">
                  <c:v>7.9311200324777786</c:v>
                </c:pt>
                <c:pt idx="555" formatCode="#,##0.00">
                  <c:v>7.9311200324777786</c:v>
                </c:pt>
                <c:pt idx="556" formatCode="#,##0.00">
                  <c:v>7.9311200324777786</c:v>
                </c:pt>
                <c:pt idx="557" formatCode="#,##0.00">
                  <c:v>7.9311200324777786</c:v>
                </c:pt>
                <c:pt idx="558" formatCode="#,##0.00">
                  <c:v>7.9311200324777786</c:v>
                </c:pt>
                <c:pt idx="559" formatCode="#,##0.00">
                  <c:v>7.9311200324777786</c:v>
                </c:pt>
                <c:pt idx="560" formatCode="#,##0.00">
                  <c:v>7.9311200324777786</c:v>
                </c:pt>
                <c:pt idx="561" formatCode="#,##0.00">
                  <c:v>7.9311200324777786</c:v>
                </c:pt>
                <c:pt idx="562" formatCode="#,##0.00">
                  <c:v>7.9311200324777786</c:v>
                </c:pt>
                <c:pt idx="563" formatCode="#,##0.00">
                  <c:v>7.9311200324777786</c:v>
                </c:pt>
                <c:pt idx="564" formatCode="#,##0.00">
                  <c:v>7.9311200324777786</c:v>
                </c:pt>
                <c:pt idx="565" formatCode="#,##0.00">
                  <c:v>7.9311200324777786</c:v>
                </c:pt>
                <c:pt idx="566" formatCode="#,##0.00">
                  <c:v>7.9311200324777786</c:v>
                </c:pt>
                <c:pt idx="567" formatCode="#,##0.00">
                  <c:v>7.9311200324777786</c:v>
                </c:pt>
                <c:pt idx="568" formatCode="#,##0.00">
                  <c:v>7.9311200324777786</c:v>
                </c:pt>
                <c:pt idx="569" formatCode="#,##0.00">
                  <c:v>7.9311200324777786</c:v>
                </c:pt>
                <c:pt idx="570" formatCode="#,##0.00">
                  <c:v>7.9311200324777786</c:v>
                </c:pt>
                <c:pt idx="571" formatCode="#,##0.00">
                  <c:v>7.9311200324777786</c:v>
                </c:pt>
                <c:pt idx="572" formatCode="#,##0.00">
                  <c:v>7.9311200324777786</c:v>
                </c:pt>
                <c:pt idx="573" formatCode="#,##0.00">
                  <c:v>7.9311200324777786</c:v>
                </c:pt>
                <c:pt idx="574" formatCode="#,##0.00">
                  <c:v>7.9311200324777786</c:v>
                </c:pt>
                <c:pt idx="575" formatCode="#,##0.00">
                  <c:v>7.9311200324777786</c:v>
                </c:pt>
                <c:pt idx="576" formatCode="#,##0.00">
                  <c:v>7.9311200324777786</c:v>
                </c:pt>
                <c:pt idx="577" formatCode="#,##0.00">
                  <c:v>8.4451751442759182</c:v>
                </c:pt>
                <c:pt idx="578" formatCode="#,##0.00">
                  <c:v>8.4451751442759182</c:v>
                </c:pt>
                <c:pt idx="579" formatCode="#,##0.00">
                  <c:v>8.4451751442759182</c:v>
                </c:pt>
                <c:pt idx="580" formatCode="#,##0.00">
                  <c:v>8.4451751442759182</c:v>
                </c:pt>
                <c:pt idx="581" formatCode="#,##0.00">
                  <c:v>8.4451751442759182</c:v>
                </c:pt>
                <c:pt idx="582" formatCode="#,##0.00">
                  <c:v>8.4451751442759182</c:v>
                </c:pt>
                <c:pt idx="583" formatCode="#,##0.00">
                  <c:v>8.4451751442759182</c:v>
                </c:pt>
                <c:pt idx="584" formatCode="#,##0.00">
                  <c:v>8.4451751442759182</c:v>
                </c:pt>
                <c:pt idx="585" formatCode="#,##0.00">
                  <c:v>8.4451751442759182</c:v>
                </c:pt>
                <c:pt idx="586" formatCode="#,##0.00">
                  <c:v>8.4451751442759182</c:v>
                </c:pt>
                <c:pt idx="587" formatCode="#,##0.00">
                  <c:v>8.4451751442759182</c:v>
                </c:pt>
                <c:pt idx="588" formatCode="#,##0.00">
                  <c:v>8.4451751442759182</c:v>
                </c:pt>
                <c:pt idx="589" formatCode="#,##0.00">
                  <c:v>8.4451751442759182</c:v>
                </c:pt>
                <c:pt idx="590" formatCode="#,##0.00">
                  <c:v>8.4451751442759182</c:v>
                </c:pt>
                <c:pt idx="591" formatCode="#,##0.00">
                  <c:v>8.4451751442759182</c:v>
                </c:pt>
                <c:pt idx="592" formatCode="#,##0.00">
                  <c:v>8.4451751442759182</c:v>
                </c:pt>
                <c:pt idx="593" formatCode="#,##0.00">
                  <c:v>8.4451751442759182</c:v>
                </c:pt>
                <c:pt idx="594" formatCode="#,##0.00">
                  <c:v>8.4451751442759182</c:v>
                </c:pt>
                <c:pt idx="595" formatCode="#,##0.00">
                  <c:v>8.4451751442759182</c:v>
                </c:pt>
                <c:pt idx="596" formatCode="#,##0.00">
                  <c:v>8.4451751442759182</c:v>
                </c:pt>
                <c:pt idx="597" formatCode="#,##0.00">
                  <c:v>10.932624074094633</c:v>
                </c:pt>
                <c:pt idx="598" formatCode="#,##0.00">
                  <c:v>10.932624074094633</c:v>
                </c:pt>
                <c:pt idx="599" formatCode="#,##0.00">
                  <c:v>10.932624074094633</c:v>
                </c:pt>
                <c:pt idx="600" formatCode="#,##0.00">
                  <c:v>10.932624074094633</c:v>
                </c:pt>
                <c:pt idx="601" formatCode="#,##0.00">
                  <c:v>10.932624074094633</c:v>
                </c:pt>
                <c:pt idx="602" formatCode="#,##0.00">
                  <c:v>10.932624074094633</c:v>
                </c:pt>
                <c:pt idx="603" formatCode="#,##0.00">
                  <c:v>10.932624074094633</c:v>
                </c:pt>
                <c:pt idx="604" formatCode="#,##0.00">
                  <c:v>10.932624074094633</c:v>
                </c:pt>
                <c:pt idx="605" formatCode="#,##0.00">
                  <c:v>10.932624074094633</c:v>
                </c:pt>
                <c:pt idx="606" formatCode="#,##0.00">
                  <c:v>10.932624074094633</c:v>
                </c:pt>
                <c:pt idx="607" formatCode="#,##0.00">
                  <c:v>10.932624074094633</c:v>
                </c:pt>
                <c:pt idx="608" formatCode="#,##0.00">
                  <c:v>10.932624074094633</c:v>
                </c:pt>
                <c:pt idx="609" formatCode="#,##0.00">
                  <c:v>10.932624074094633</c:v>
                </c:pt>
                <c:pt idx="610" formatCode="#,##0.00">
                  <c:v>10.932624074094633</c:v>
                </c:pt>
                <c:pt idx="611" formatCode="#,##0.00">
                  <c:v>10.932624074094633</c:v>
                </c:pt>
                <c:pt idx="612" formatCode="#,##0.00">
                  <c:v>10.932624074094633</c:v>
                </c:pt>
                <c:pt idx="613" formatCode="#,##0.00">
                  <c:v>10.932624074094633</c:v>
                </c:pt>
                <c:pt idx="614" formatCode="#,##0.00">
                  <c:v>10.932624074094633</c:v>
                </c:pt>
                <c:pt idx="615" formatCode="#,##0.00">
                  <c:v>10.932624074094633</c:v>
                </c:pt>
                <c:pt idx="616" formatCode="#,##0.00">
                  <c:v>10.932624074094633</c:v>
                </c:pt>
                <c:pt idx="617" formatCode="#,##0.00">
                  <c:v>10.932624074094633</c:v>
                </c:pt>
                <c:pt idx="618" formatCode="#,##0.00">
                  <c:v>12.530273356687726</c:v>
                </c:pt>
                <c:pt idx="619" formatCode="#,##0.00">
                  <c:v>12.530273356687726</c:v>
                </c:pt>
                <c:pt idx="620" formatCode="#,##0.00">
                  <c:v>12.530273356687726</c:v>
                </c:pt>
                <c:pt idx="621" formatCode="#,##0.00">
                  <c:v>12.530273356687726</c:v>
                </c:pt>
                <c:pt idx="622" formatCode="#,##0.00">
                  <c:v>12.530273356687726</c:v>
                </c:pt>
                <c:pt idx="623" formatCode="#,##0.00">
                  <c:v>12.530273356687726</c:v>
                </c:pt>
                <c:pt idx="624" formatCode="#,##0.00">
                  <c:v>12.530273356687726</c:v>
                </c:pt>
                <c:pt idx="625" formatCode="#,##0.00">
                  <c:v>12.530273356687726</c:v>
                </c:pt>
                <c:pt idx="626" formatCode="#,##0.00">
                  <c:v>12.530273356687726</c:v>
                </c:pt>
                <c:pt idx="627" formatCode="#,##0.00">
                  <c:v>12.530273356687726</c:v>
                </c:pt>
                <c:pt idx="628" formatCode="#,##0.00">
                  <c:v>12.530273356687726</c:v>
                </c:pt>
                <c:pt idx="629" formatCode="#,##0.00">
                  <c:v>12.530273356687726</c:v>
                </c:pt>
                <c:pt idx="630" formatCode="#,##0.00">
                  <c:v>12.530273356687726</c:v>
                </c:pt>
                <c:pt idx="631" formatCode="#,##0.00">
                  <c:v>12.530273356687726</c:v>
                </c:pt>
                <c:pt idx="632" formatCode="#,##0.00">
                  <c:v>12.530273356687726</c:v>
                </c:pt>
                <c:pt idx="633" formatCode="#,##0.00">
                  <c:v>12.530273356687726</c:v>
                </c:pt>
                <c:pt idx="634" formatCode="#,##0.00">
                  <c:v>12.530273356687726</c:v>
                </c:pt>
                <c:pt idx="635" formatCode="#,##0.00">
                  <c:v>12.530273356687726</c:v>
                </c:pt>
                <c:pt idx="636" formatCode="#,##0.00">
                  <c:v>12.530273356687726</c:v>
                </c:pt>
                <c:pt idx="637" formatCode="#,##0.00">
                  <c:v>12.530273356687726</c:v>
                </c:pt>
                <c:pt idx="638" formatCode="#,##0.00">
                  <c:v>12.530273356687726</c:v>
                </c:pt>
                <c:pt idx="639" formatCode="#,##0.00">
                  <c:v>12.530273356687726</c:v>
                </c:pt>
                <c:pt idx="640" formatCode="#,##0.00">
                  <c:v>14.466982788900594</c:v>
                </c:pt>
                <c:pt idx="641" formatCode="#,##0.00">
                  <c:v>14.466982788900594</c:v>
                </c:pt>
                <c:pt idx="642" formatCode="#,##0.00">
                  <c:v>14.466982788900594</c:v>
                </c:pt>
                <c:pt idx="643" formatCode="#,##0.00">
                  <c:v>14.466982788900594</c:v>
                </c:pt>
                <c:pt idx="644" formatCode="#,##0.00">
                  <c:v>14.466982788900594</c:v>
                </c:pt>
                <c:pt idx="645" formatCode="#,##0.00">
                  <c:v>14.466982788900594</c:v>
                </c:pt>
                <c:pt idx="646" formatCode="#,##0.00">
                  <c:v>14.466982788900594</c:v>
                </c:pt>
                <c:pt idx="647" formatCode="#,##0.00">
                  <c:v>14.466982788900594</c:v>
                </c:pt>
                <c:pt idx="648" formatCode="#,##0.00">
                  <c:v>14.466982788900594</c:v>
                </c:pt>
                <c:pt idx="649" formatCode="#,##0.00">
                  <c:v>14.466982788900594</c:v>
                </c:pt>
                <c:pt idx="650" formatCode="#,##0.00">
                  <c:v>14.466982788900594</c:v>
                </c:pt>
                <c:pt idx="651" formatCode="#,##0.00">
                  <c:v>14.466982788900594</c:v>
                </c:pt>
                <c:pt idx="652" formatCode="#,##0.00">
                  <c:v>14.466982788900594</c:v>
                </c:pt>
                <c:pt idx="653" formatCode="#,##0.00">
                  <c:v>14.466982788900594</c:v>
                </c:pt>
                <c:pt idx="654" formatCode="#,##0.00">
                  <c:v>14.466982788900594</c:v>
                </c:pt>
                <c:pt idx="655" formatCode="#,##0.00">
                  <c:v>14.466982788900594</c:v>
                </c:pt>
                <c:pt idx="656" formatCode="#,##0.00">
                  <c:v>14.466982788900594</c:v>
                </c:pt>
                <c:pt idx="657" formatCode="#,##0.00">
                  <c:v>14.466982788900594</c:v>
                </c:pt>
                <c:pt idx="658" formatCode="#,##0.00">
                  <c:v>14.466982788900594</c:v>
                </c:pt>
                <c:pt idx="659" formatCode="#,##0.00">
                  <c:v>14.466982788900594</c:v>
                </c:pt>
                <c:pt idx="660" formatCode="#,##0.00">
                  <c:v>15.847296351386797</c:v>
                </c:pt>
                <c:pt idx="661" formatCode="#,##0.00">
                  <c:v>15.847296351386797</c:v>
                </c:pt>
                <c:pt idx="662" formatCode="#,##0.00">
                  <c:v>15.847296351386797</c:v>
                </c:pt>
                <c:pt idx="663" formatCode="#,##0.00">
                  <c:v>15.847296351386797</c:v>
                </c:pt>
                <c:pt idx="664" formatCode="#,##0.00">
                  <c:v>15.847296351386797</c:v>
                </c:pt>
                <c:pt idx="665" formatCode="#,##0.00">
                  <c:v>15.847296351386797</c:v>
                </c:pt>
                <c:pt idx="666" formatCode="#,##0.00">
                  <c:v>15.847296351386797</c:v>
                </c:pt>
                <c:pt idx="667" formatCode="#,##0.00">
                  <c:v>15.847296351386797</c:v>
                </c:pt>
                <c:pt idx="668" formatCode="#,##0.00">
                  <c:v>15.847296351386797</c:v>
                </c:pt>
                <c:pt idx="669" formatCode="#,##0.00">
                  <c:v>15.847296351386797</c:v>
                </c:pt>
                <c:pt idx="670" formatCode="#,##0.00">
                  <c:v>15.847296351386797</c:v>
                </c:pt>
                <c:pt idx="671" formatCode="#,##0.00">
                  <c:v>15.847296351386797</c:v>
                </c:pt>
                <c:pt idx="672" formatCode="#,##0.00">
                  <c:v>15.847296351386797</c:v>
                </c:pt>
                <c:pt idx="673" formatCode="#,##0.00">
                  <c:v>15.847296351386797</c:v>
                </c:pt>
                <c:pt idx="674" formatCode="#,##0.00">
                  <c:v>15.847296351386797</c:v>
                </c:pt>
                <c:pt idx="675" formatCode="#,##0.00">
                  <c:v>15.847296351386797</c:v>
                </c:pt>
                <c:pt idx="676" formatCode="#,##0.00">
                  <c:v>15.847296351386797</c:v>
                </c:pt>
                <c:pt idx="677" formatCode="#,##0.00">
                  <c:v>15.847296351386797</c:v>
                </c:pt>
                <c:pt idx="678" formatCode="#,##0.00">
                  <c:v>15.847296351386797</c:v>
                </c:pt>
                <c:pt idx="679" formatCode="#,##0.00">
                  <c:v>16.573077989356435</c:v>
                </c:pt>
                <c:pt idx="680" formatCode="#,##0.00">
                  <c:v>16.573077989356435</c:v>
                </c:pt>
                <c:pt idx="681" formatCode="#,##0.00">
                  <c:v>16.573077989356435</c:v>
                </c:pt>
                <c:pt idx="682" formatCode="#,##0.00">
                  <c:v>16.573077989356435</c:v>
                </c:pt>
                <c:pt idx="683" formatCode="#,##0.00">
                  <c:v>16.573077989356435</c:v>
                </c:pt>
                <c:pt idx="684" formatCode="#,##0.00">
                  <c:v>16.573077989356435</c:v>
                </c:pt>
                <c:pt idx="685" formatCode="#,##0.00">
                  <c:v>16.573077989356435</c:v>
                </c:pt>
                <c:pt idx="686" formatCode="#,##0.00">
                  <c:v>16.573077989356435</c:v>
                </c:pt>
                <c:pt idx="687" formatCode="#,##0.00">
                  <c:v>16.573077989356435</c:v>
                </c:pt>
                <c:pt idx="688" formatCode="#,##0.00">
                  <c:v>16.573077989356435</c:v>
                </c:pt>
                <c:pt idx="689" formatCode="#,##0.00">
                  <c:v>16.573077989356435</c:v>
                </c:pt>
                <c:pt idx="690" formatCode="#,##0.00">
                  <c:v>16.573077989356435</c:v>
                </c:pt>
                <c:pt idx="691" formatCode="#,##0.00">
                  <c:v>16.573077989356435</c:v>
                </c:pt>
                <c:pt idx="692" formatCode="#,##0.00">
                  <c:v>16.573077989356435</c:v>
                </c:pt>
                <c:pt idx="693" formatCode="#,##0.00">
                  <c:v>16.573077989356435</c:v>
                </c:pt>
                <c:pt idx="694" formatCode="#,##0.00">
                  <c:v>16.573077989356435</c:v>
                </c:pt>
                <c:pt idx="695" formatCode="#,##0.00">
                  <c:v>16.573077989356435</c:v>
                </c:pt>
                <c:pt idx="696" formatCode="#,##0.00">
                  <c:v>16.573077989356435</c:v>
                </c:pt>
                <c:pt idx="697" formatCode="#,##0.00">
                  <c:v>16.573077989356435</c:v>
                </c:pt>
                <c:pt idx="698" formatCode="#,##0.00">
                  <c:v>16.573077989356435</c:v>
                </c:pt>
                <c:pt idx="699" formatCode="#,##0.00">
                  <c:v>16.769399190003931</c:v>
                </c:pt>
                <c:pt idx="700" formatCode="#,##0.00">
                  <c:v>16.769399190003931</c:v>
                </c:pt>
                <c:pt idx="701" formatCode="#,##0.00">
                  <c:v>16.769399190003931</c:v>
                </c:pt>
                <c:pt idx="702" formatCode="#,##0.00">
                  <c:v>16.769399190003931</c:v>
                </c:pt>
                <c:pt idx="703" formatCode="#,##0.00">
                  <c:v>16.769399190003931</c:v>
                </c:pt>
                <c:pt idx="704" formatCode="#,##0.00">
                  <c:v>16.769399190003931</c:v>
                </c:pt>
                <c:pt idx="705" formatCode="#,##0.00">
                  <c:v>16.769399190003931</c:v>
                </c:pt>
                <c:pt idx="706" formatCode="#,##0.00">
                  <c:v>16.769399190003931</c:v>
                </c:pt>
                <c:pt idx="707" formatCode="#,##0.00">
                  <c:v>16.769399190003931</c:v>
                </c:pt>
                <c:pt idx="708" formatCode="#,##0.00">
                  <c:v>16.769399190003931</c:v>
                </c:pt>
                <c:pt idx="709" formatCode="#,##0.00">
                  <c:v>16.769399190003931</c:v>
                </c:pt>
                <c:pt idx="710" formatCode="#,##0.00">
                  <c:v>16.769399190003931</c:v>
                </c:pt>
                <c:pt idx="711" formatCode="#,##0.00">
                  <c:v>16.769399190003931</c:v>
                </c:pt>
                <c:pt idx="712" formatCode="#,##0.00">
                  <c:v>16.769399190003931</c:v>
                </c:pt>
                <c:pt idx="713" formatCode="#,##0.00">
                  <c:v>16.769399190003931</c:v>
                </c:pt>
                <c:pt idx="714" formatCode="#,##0.00">
                  <c:v>16.769399190003931</c:v>
                </c:pt>
                <c:pt idx="715" formatCode="#,##0.00">
                  <c:v>16.769399190003931</c:v>
                </c:pt>
                <c:pt idx="716" formatCode="#,##0.00">
                  <c:v>16.769399190003931</c:v>
                </c:pt>
                <c:pt idx="717" formatCode="#,##0.00">
                  <c:v>16.769399190003931</c:v>
                </c:pt>
                <c:pt idx="718" formatCode="#,##0.00">
                  <c:v>16.769399190003931</c:v>
                </c:pt>
                <c:pt idx="719" formatCode="#,##0.00">
                  <c:v>16.769399190003931</c:v>
                </c:pt>
                <c:pt idx="720" formatCode="#,##0.00">
                  <c:v>17.235849361216648</c:v>
                </c:pt>
                <c:pt idx="721" formatCode="#,##0.00">
                  <c:v>17.235849361216648</c:v>
                </c:pt>
                <c:pt idx="722" formatCode="#,##0.00">
                  <c:v>17.235849361216648</c:v>
                </c:pt>
                <c:pt idx="723" formatCode="#,##0.00">
                  <c:v>17.235849361216648</c:v>
                </c:pt>
                <c:pt idx="724" formatCode="#,##0.00">
                  <c:v>17.235849361216648</c:v>
                </c:pt>
                <c:pt idx="725" formatCode="#,##0.00">
                  <c:v>17.235849361216648</c:v>
                </c:pt>
                <c:pt idx="726" formatCode="#,##0.00">
                  <c:v>17.235849361216648</c:v>
                </c:pt>
                <c:pt idx="727" formatCode="#,##0.00">
                  <c:v>17.235849361216648</c:v>
                </c:pt>
                <c:pt idx="728" formatCode="#,##0.00">
                  <c:v>17.235849361216648</c:v>
                </c:pt>
                <c:pt idx="729" formatCode="#,##0.00">
                  <c:v>17.235849361216648</c:v>
                </c:pt>
                <c:pt idx="730" formatCode="#,##0.00">
                  <c:v>17.235849361216648</c:v>
                </c:pt>
                <c:pt idx="731" formatCode="#,##0.00">
                  <c:v>17.235849361216648</c:v>
                </c:pt>
                <c:pt idx="732" formatCode="#,##0.00">
                  <c:v>17.235849361216648</c:v>
                </c:pt>
                <c:pt idx="733" formatCode="#,##0.00">
                  <c:v>17.235849361216648</c:v>
                </c:pt>
                <c:pt idx="734" formatCode="#,##0.00">
                  <c:v>17.235849361216648</c:v>
                </c:pt>
                <c:pt idx="735" formatCode="#,##0.00">
                  <c:v>17.235849361216648</c:v>
                </c:pt>
                <c:pt idx="736" formatCode="#,##0.00">
                  <c:v>17.235849361216648</c:v>
                </c:pt>
                <c:pt idx="737" formatCode="#,##0.00">
                  <c:v>17.235849361216648</c:v>
                </c:pt>
                <c:pt idx="738" formatCode="#,##0.00">
                  <c:v>17.235849361216648</c:v>
                </c:pt>
                <c:pt idx="739" formatCode="#,##0.00">
                  <c:v>17.235849361216648</c:v>
                </c:pt>
                <c:pt idx="740" formatCode="#,##0.00">
                  <c:v>16.570561944673699</c:v>
                </c:pt>
                <c:pt idx="741" formatCode="#,##0.00">
                  <c:v>16.570561944673699</c:v>
                </c:pt>
                <c:pt idx="742" formatCode="#,##0.00">
                  <c:v>16.570561944673699</c:v>
                </c:pt>
                <c:pt idx="743" formatCode="#,##0.00">
                  <c:v>16.570561944673699</c:v>
                </c:pt>
                <c:pt idx="744" formatCode="#,##0.00">
                  <c:v>16.570561944673699</c:v>
                </c:pt>
                <c:pt idx="745" formatCode="#,##0.00">
                  <c:v>16.570561944673699</c:v>
                </c:pt>
                <c:pt idx="746" formatCode="#,##0.00">
                  <c:v>16.570561944673699</c:v>
                </c:pt>
                <c:pt idx="747" formatCode="#,##0.00">
                  <c:v>16.570561944673699</c:v>
                </c:pt>
                <c:pt idx="748" formatCode="#,##0.00">
                  <c:v>16.570561944673699</c:v>
                </c:pt>
                <c:pt idx="749" formatCode="#,##0.00">
                  <c:v>16.570561944673699</c:v>
                </c:pt>
                <c:pt idx="750" formatCode="#,##0.00">
                  <c:v>16.570561944673699</c:v>
                </c:pt>
                <c:pt idx="751" formatCode="#,##0.00">
                  <c:v>16.570561944673699</c:v>
                </c:pt>
                <c:pt idx="752" formatCode="#,##0.00">
                  <c:v>16.570561944673699</c:v>
                </c:pt>
                <c:pt idx="753" formatCode="#,##0.00">
                  <c:v>16.570561944673699</c:v>
                </c:pt>
                <c:pt idx="754" formatCode="#,##0.00">
                  <c:v>16.570561944673699</c:v>
                </c:pt>
                <c:pt idx="755" formatCode="#,##0.00">
                  <c:v>16.570561944673699</c:v>
                </c:pt>
                <c:pt idx="756" formatCode="#,##0.00">
                  <c:v>16.570561944673699</c:v>
                </c:pt>
                <c:pt idx="757" formatCode="#,##0.00">
                  <c:v>16.570561944673699</c:v>
                </c:pt>
                <c:pt idx="758" formatCode="#,##0.00">
                  <c:v>16.570561944673699</c:v>
                </c:pt>
                <c:pt idx="759" formatCode="#,##0.00">
                  <c:v>16.570561944673699</c:v>
                </c:pt>
                <c:pt idx="760" formatCode="#,##0.00">
                  <c:v>16.570561944673699</c:v>
                </c:pt>
                <c:pt idx="761" formatCode="#,##0.00">
                  <c:v>16.570561944673699</c:v>
                </c:pt>
                <c:pt idx="762" formatCode="#,##0.00">
                  <c:v>16.570561944673699</c:v>
                </c:pt>
                <c:pt idx="763" formatCode="#,##0.00">
                  <c:v>15.429794039920974</c:v>
                </c:pt>
                <c:pt idx="764" formatCode="#,##0.00">
                  <c:v>15.429794039920974</c:v>
                </c:pt>
                <c:pt idx="765" formatCode="#,##0.00">
                  <c:v>15.429794039920974</c:v>
                </c:pt>
                <c:pt idx="766" formatCode="#,##0.00">
                  <c:v>15.429794039920974</c:v>
                </c:pt>
                <c:pt idx="767" formatCode="#,##0.00">
                  <c:v>15.429794039920974</c:v>
                </c:pt>
                <c:pt idx="768" formatCode="#,##0.00">
                  <c:v>15.429794039920974</c:v>
                </c:pt>
                <c:pt idx="769" formatCode="#,##0.00">
                  <c:v>15.429794039920974</c:v>
                </c:pt>
                <c:pt idx="770" formatCode="#,##0.00">
                  <c:v>15.429794039920974</c:v>
                </c:pt>
                <c:pt idx="771" formatCode="#,##0.00">
                  <c:v>15.429794039920974</c:v>
                </c:pt>
                <c:pt idx="772" formatCode="#,##0.00">
                  <c:v>15.429794039920974</c:v>
                </c:pt>
                <c:pt idx="773" formatCode="#,##0.00">
                  <c:v>15.429794039920974</c:v>
                </c:pt>
                <c:pt idx="774" formatCode="#,##0.00">
                  <c:v>15.429794039920974</c:v>
                </c:pt>
                <c:pt idx="775" formatCode="#,##0.00">
                  <c:v>15.429794039920974</c:v>
                </c:pt>
                <c:pt idx="776" formatCode="#,##0.00">
                  <c:v>15.429794039920974</c:v>
                </c:pt>
                <c:pt idx="777" formatCode="#,##0.00">
                  <c:v>15.429794039920974</c:v>
                </c:pt>
                <c:pt idx="778" formatCode="#,##0.00">
                  <c:v>15.429794039920974</c:v>
                </c:pt>
                <c:pt idx="779" formatCode="#,##0.00">
                  <c:v>15.429794039920974</c:v>
                </c:pt>
                <c:pt idx="780" formatCode="#,##0.00">
                  <c:v>15.429794039920974</c:v>
                </c:pt>
                <c:pt idx="781" formatCode="#,##0.00">
                  <c:v>15.429794039920974</c:v>
                </c:pt>
                <c:pt idx="782" formatCode="#,##0.00">
                  <c:v>15.429794039920974</c:v>
                </c:pt>
                <c:pt idx="783" formatCode="#,##0.00">
                  <c:v>15.429794039920974</c:v>
                </c:pt>
                <c:pt idx="784" formatCode="#,##0.00">
                  <c:v>15.074454091028677</c:v>
                </c:pt>
                <c:pt idx="785" formatCode="#,##0.00">
                  <c:v>15.074454091028677</c:v>
                </c:pt>
                <c:pt idx="786" formatCode="#,##0.00">
                  <c:v>15.074454091028677</c:v>
                </c:pt>
                <c:pt idx="787" formatCode="#,##0.00">
                  <c:v>15.074454091028677</c:v>
                </c:pt>
                <c:pt idx="788" formatCode="#,##0.00">
                  <c:v>15.074454091028677</c:v>
                </c:pt>
                <c:pt idx="789" formatCode="#,##0.00">
                  <c:v>15.074454091028677</c:v>
                </c:pt>
                <c:pt idx="790" formatCode="#,##0.00">
                  <c:v>15.074454091028677</c:v>
                </c:pt>
                <c:pt idx="791" formatCode="#,##0.00">
                  <c:v>15.074454091028677</c:v>
                </c:pt>
                <c:pt idx="792" formatCode="#,##0.00">
                  <c:v>15.074454091028677</c:v>
                </c:pt>
                <c:pt idx="793" formatCode="#,##0.00">
                  <c:v>15.074454091028677</c:v>
                </c:pt>
                <c:pt idx="794" formatCode="#,##0.00">
                  <c:v>15.074454091028677</c:v>
                </c:pt>
                <c:pt idx="795" formatCode="#,##0.00">
                  <c:v>15.074454091028677</c:v>
                </c:pt>
                <c:pt idx="796" formatCode="#,##0.00">
                  <c:v>15.074454091028677</c:v>
                </c:pt>
                <c:pt idx="797" formatCode="#,##0.00">
                  <c:v>15.074454091028677</c:v>
                </c:pt>
                <c:pt idx="798" formatCode="#,##0.00">
                  <c:v>15.074454091028677</c:v>
                </c:pt>
                <c:pt idx="799" formatCode="#,##0.00">
                  <c:v>15.074454091028677</c:v>
                </c:pt>
                <c:pt idx="800" formatCode="#,##0.00">
                  <c:v>15.074454091028677</c:v>
                </c:pt>
                <c:pt idx="801" formatCode="#,##0.00">
                  <c:v>15.074454091028677</c:v>
                </c:pt>
                <c:pt idx="802" formatCode="#,##0.00">
                  <c:v>15.074454091028677</c:v>
                </c:pt>
                <c:pt idx="803" formatCode="#,##0.00">
                  <c:v>15.074454091028677</c:v>
                </c:pt>
                <c:pt idx="804" formatCode="#,##0.00">
                  <c:v>15.074454091028677</c:v>
                </c:pt>
                <c:pt idx="805" formatCode="#,##0.00">
                  <c:v>15.074454091028677</c:v>
                </c:pt>
                <c:pt idx="806" formatCode="#,##0.00">
                  <c:v>15.143298958300688</c:v>
                </c:pt>
                <c:pt idx="807" formatCode="#,##0.00">
                  <c:v>15.143298958300688</c:v>
                </c:pt>
                <c:pt idx="808" formatCode="#,##0.00">
                  <c:v>15.143298958300688</c:v>
                </c:pt>
                <c:pt idx="809" formatCode="#,##0.00">
                  <c:v>15.143298958300688</c:v>
                </c:pt>
                <c:pt idx="810" formatCode="#,##0.00">
                  <c:v>15.143298958300688</c:v>
                </c:pt>
                <c:pt idx="811" formatCode="#,##0.00">
                  <c:v>15.143298958300688</c:v>
                </c:pt>
                <c:pt idx="812" formatCode="#,##0.00">
                  <c:v>15.143298958300688</c:v>
                </c:pt>
                <c:pt idx="813" formatCode="#,##0.00">
                  <c:v>15.143298958300688</c:v>
                </c:pt>
                <c:pt idx="814" formatCode="#,##0.00">
                  <c:v>15.143298958300688</c:v>
                </c:pt>
                <c:pt idx="815" formatCode="#,##0.00">
                  <c:v>15.143298958300688</c:v>
                </c:pt>
                <c:pt idx="816" formatCode="#,##0.00">
                  <c:v>15.143298958300688</c:v>
                </c:pt>
                <c:pt idx="817" formatCode="#,##0.00">
                  <c:v>15.143298958300688</c:v>
                </c:pt>
                <c:pt idx="818" formatCode="#,##0.00">
                  <c:v>15.143298958300688</c:v>
                </c:pt>
                <c:pt idx="819" formatCode="#,##0.00">
                  <c:v>15.143298958300688</c:v>
                </c:pt>
                <c:pt idx="820" formatCode="#,##0.00">
                  <c:v>15.143298958300688</c:v>
                </c:pt>
                <c:pt idx="821" formatCode="#,##0.00">
                  <c:v>15.143298958300688</c:v>
                </c:pt>
                <c:pt idx="822" formatCode="#,##0.00">
                  <c:v>15.143298958300688</c:v>
                </c:pt>
                <c:pt idx="823" formatCode="#,##0.00">
                  <c:v>15.143298958300688</c:v>
                </c:pt>
                <c:pt idx="824" formatCode="#,##0.00">
                  <c:v>15.143298958300688</c:v>
                </c:pt>
                <c:pt idx="825" formatCode="#,##0.00">
                  <c:v>15.143298958300688</c:v>
                </c:pt>
                <c:pt idx="826" formatCode="#,##0.00">
                  <c:v>15.143298958300688</c:v>
                </c:pt>
                <c:pt idx="827" formatCode="#,##0.00">
                  <c:v>15.143298958300688</c:v>
                </c:pt>
                <c:pt idx="828" formatCode="#,##0.00">
                  <c:v>15.143298958300688</c:v>
                </c:pt>
                <c:pt idx="829" formatCode="#,##0.00">
                  <c:v>13.98368449821068</c:v>
                </c:pt>
                <c:pt idx="830" formatCode="#,##0.00">
                  <c:v>13.98368449821068</c:v>
                </c:pt>
                <c:pt idx="831" formatCode="#,##0.00">
                  <c:v>13.98368449821068</c:v>
                </c:pt>
                <c:pt idx="832" formatCode="#,##0.00">
                  <c:v>13.98368449821068</c:v>
                </c:pt>
                <c:pt idx="833" formatCode="#,##0.00">
                  <c:v>13.98368449821068</c:v>
                </c:pt>
                <c:pt idx="834" formatCode="#,##0.00">
                  <c:v>13.98368449821068</c:v>
                </c:pt>
                <c:pt idx="835" formatCode="#,##0.00">
                  <c:v>13.98368449821068</c:v>
                </c:pt>
                <c:pt idx="836" formatCode="#,##0.00">
                  <c:v>13.98368449821068</c:v>
                </c:pt>
                <c:pt idx="837" formatCode="#,##0.00">
                  <c:v>13.98368449821068</c:v>
                </c:pt>
                <c:pt idx="838" formatCode="#,##0.00">
                  <c:v>13.98368449821068</c:v>
                </c:pt>
                <c:pt idx="839" formatCode="#,##0.00">
                  <c:v>13.98368449821068</c:v>
                </c:pt>
                <c:pt idx="840" formatCode="#,##0.00">
                  <c:v>13.98368449821068</c:v>
                </c:pt>
                <c:pt idx="841" formatCode="#,##0.00">
                  <c:v>13.98368449821068</c:v>
                </c:pt>
                <c:pt idx="842" formatCode="#,##0.00">
                  <c:v>13.98368449821068</c:v>
                </c:pt>
                <c:pt idx="843" formatCode="#,##0.00">
                  <c:v>13.98368449821068</c:v>
                </c:pt>
                <c:pt idx="844" formatCode="#,##0.00">
                  <c:v>13.98368449821068</c:v>
                </c:pt>
                <c:pt idx="845" formatCode="#,##0.00">
                  <c:v>13.98368449821068</c:v>
                </c:pt>
                <c:pt idx="846" formatCode="#,##0.00">
                  <c:v>13.98368449821068</c:v>
                </c:pt>
                <c:pt idx="847" formatCode="#,##0.00">
                  <c:v>13.98368449821068</c:v>
                </c:pt>
                <c:pt idx="848" formatCode="#,##0.00">
                  <c:v>13.98368449821068</c:v>
                </c:pt>
                <c:pt idx="849" formatCode="#,##0.00">
                  <c:v>11.018455023700735</c:v>
                </c:pt>
                <c:pt idx="850" formatCode="#,##0.00">
                  <c:v>11.018455023700735</c:v>
                </c:pt>
                <c:pt idx="851" formatCode="#,##0.00">
                  <c:v>11.018455023700735</c:v>
                </c:pt>
                <c:pt idx="852" formatCode="#,##0.00">
                  <c:v>11.018455023700735</c:v>
                </c:pt>
                <c:pt idx="853" formatCode="#,##0.00">
                  <c:v>11.018455023700735</c:v>
                </c:pt>
                <c:pt idx="854" formatCode="#,##0.00">
                  <c:v>11.018455023700735</c:v>
                </c:pt>
                <c:pt idx="855" formatCode="#,##0.00">
                  <c:v>11.018455023700735</c:v>
                </c:pt>
                <c:pt idx="856" formatCode="#,##0.00">
                  <c:v>11.018455023700735</c:v>
                </c:pt>
                <c:pt idx="857" formatCode="#,##0.00">
                  <c:v>11.018455023700735</c:v>
                </c:pt>
                <c:pt idx="858" formatCode="#,##0.00">
                  <c:v>11.018455023700735</c:v>
                </c:pt>
                <c:pt idx="859" formatCode="#,##0.00">
                  <c:v>11.018455023700735</c:v>
                </c:pt>
                <c:pt idx="860" formatCode="#,##0.00">
                  <c:v>11.018455023700735</c:v>
                </c:pt>
                <c:pt idx="861" formatCode="#,##0.00">
                  <c:v>11.018455023700735</c:v>
                </c:pt>
                <c:pt idx="862" formatCode="#,##0.00">
                  <c:v>11.018455023700735</c:v>
                </c:pt>
                <c:pt idx="863" formatCode="#,##0.00">
                  <c:v>11.018455023700735</c:v>
                </c:pt>
                <c:pt idx="864" formatCode="#,##0.00">
                  <c:v>11.018455023700735</c:v>
                </c:pt>
                <c:pt idx="865" formatCode="#,##0.00">
                  <c:v>11.018455023700735</c:v>
                </c:pt>
                <c:pt idx="866" formatCode="#,##0.00">
                  <c:v>11.018455023700735</c:v>
                </c:pt>
                <c:pt idx="867" formatCode="#,##0.00">
                  <c:v>11.018455023700735</c:v>
                </c:pt>
                <c:pt idx="868" formatCode="#,##0.00">
                  <c:v>11.018455023700735</c:v>
                </c:pt>
                <c:pt idx="869" formatCode="#,##0.00">
                  <c:v>11.018455023700735</c:v>
                </c:pt>
                <c:pt idx="870" formatCode="#,##0.00">
                  <c:v>11.018455023700735</c:v>
                </c:pt>
                <c:pt idx="871" formatCode="#,##0.00">
                  <c:v>9.3005128004000284</c:v>
                </c:pt>
                <c:pt idx="872" formatCode="#,##0.00">
                  <c:v>9.3005128004000284</c:v>
                </c:pt>
                <c:pt idx="873" formatCode="#,##0.00">
                  <c:v>9.3005128004000284</c:v>
                </c:pt>
                <c:pt idx="874" formatCode="#,##0.00">
                  <c:v>9.3005128004000284</c:v>
                </c:pt>
                <c:pt idx="875" formatCode="#,##0.00">
                  <c:v>9.3005128004000284</c:v>
                </c:pt>
                <c:pt idx="876" formatCode="#,##0.00">
                  <c:v>9.3005128004000284</c:v>
                </c:pt>
                <c:pt idx="877" formatCode="#,##0.00">
                  <c:v>9.3005128004000284</c:v>
                </c:pt>
                <c:pt idx="878" formatCode="#,##0.00">
                  <c:v>9.3005128004000284</c:v>
                </c:pt>
                <c:pt idx="879" formatCode="#,##0.00">
                  <c:v>9.3005128004000284</c:v>
                </c:pt>
                <c:pt idx="880" formatCode="#,##0.00">
                  <c:v>9.3005128004000284</c:v>
                </c:pt>
                <c:pt idx="881" formatCode="#,##0.00">
                  <c:v>9.3005128004000284</c:v>
                </c:pt>
                <c:pt idx="882" formatCode="#,##0.00">
                  <c:v>9.3005128004000284</c:v>
                </c:pt>
                <c:pt idx="883" formatCode="#,##0.00">
                  <c:v>9.3005128004000284</c:v>
                </c:pt>
                <c:pt idx="884" formatCode="#,##0.00">
                  <c:v>9.3005128004000284</c:v>
                </c:pt>
                <c:pt idx="885" formatCode="#,##0.00">
                  <c:v>9.3005128004000284</c:v>
                </c:pt>
                <c:pt idx="886" formatCode="#,##0.00">
                  <c:v>9.3005128004000284</c:v>
                </c:pt>
                <c:pt idx="887" formatCode="#,##0.00">
                  <c:v>9.3005128004000284</c:v>
                </c:pt>
                <c:pt idx="888" formatCode="#,##0.00">
                  <c:v>9.3005128004000284</c:v>
                </c:pt>
                <c:pt idx="889" formatCode="#,##0.00">
                  <c:v>9.3005128004000284</c:v>
                </c:pt>
                <c:pt idx="890" formatCode="#,##0.00">
                  <c:v>9.3005128004000284</c:v>
                </c:pt>
                <c:pt idx="891" formatCode="#,##0.00">
                  <c:v>9.3005128004000284</c:v>
                </c:pt>
                <c:pt idx="892" formatCode="#,##0.00">
                  <c:v>7.7073184764681058</c:v>
                </c:pt>
                <c:pt idx="893" formatCode="#,##0.00">
                  <c:v>7.7073184764681058</c:v>
                </c:pt>
                <c:pt idx="894" formatCode="#,##0.00">
                  <c:v>7.7073184764681058</c:v>
                </c:pt>
                <c:pt idx="895" formatCode="#,##0.00">
                  <c:v>7.7073184764681058</c:v>
                </c:pt>
                <c:pt idx="896" formatCode="#,##0.00">
                  <c:v>7.7073184764681058</c:v>
                </c:pt>
                <c:pt idx="897" formatCode="#,##0.00">
                  <c:v>7.7073184764681058</c:v>
                </c:pt>
                <c:pt idx="898" formatCode="#,##0.00">
                  <c:v>7.7073184764681058</c:v>
                </c:pt>
                <c:pt idx="899" formatCode="#,##0.00">
                  <c:v>7.7073184764681058</c:v>
                </c:pt>
                <c:pt idx="900" formatCode="#,##0.00">
                  <c:v>7.7073184764681058</c:v>
                </c:pt>
                <c:pt idx="901" formatCode="#,##0.00">
                  <c:v>7.7073184764681058</c:v>
                </c:pt>
                <c:pt idx="902" formatCode="#,##0.00">
                  <c:v>7.7073184764681058</c:v>
                </c:pt>
                <c:pt idx="903" formatCode="#,##0.00">
                  <c:v>7.7073184764681058</c:v>
                </c:pt>
                <c:pt idx="904" formatCode="#,##0.00">
                  <c:v>7.7073184764681058</c:v>
                </c:pt>
                <c:pt idx="905" formatCode="#,##0.00">
                  <c:v>7.7073184764681058</c:v>
                </c:pt>
                <c:pt idx="906" formatCode="#,##0.00">
                  <c:v>7.7073184764681058</c:v>
                </c:pt>
                <c:pt idx="907" formatCode="#,##0.00">
                  <c:v>7.7073184764681058</c:v>
                </c:pt>
                <c:pt idx="908" formatCode="#,##0.00">
                  <c:v>7.7073184764681058</c:v>
                </c:pt>
                <c:pt idx="909" formatCode="#,##0.00">
                  <c:v>7.7073184764681058</c:v>
                </c:pt>
                <c:pt idx="910" formatCode="#,##0.00">
                  <c:v>6.6889158480573085</c:v>
                </c:pt>
                <c:pt idx="911" formatCode="#,##0.00">
                  <c:v>6.6889158480573085</c:v>
                </c:pt>
                <c:pt idx="912" formatCode="#,##0.00">
                  <c:v>6.6889158480573085</c:v>
                </c:pt>
                <c:pt idx="913" formatCode="#,##0.00">
                  <c:v>6.6889158480573085</c:v>
                </c:pt>
                <c:pt idx="914" formatCode="#,##0.00">
                  <c:v>6.6889158480573085</c:v>
                </c:pt>
                <c:pt idx="915" formatCode="#,##0.00">
                  <c:v>6.6889158480573085</c:v>
                </c:pt>
                <c:pt idx="916" formatCode="#,##0.00">
                  <c:v>6.6889158480573085</c:v>
                </c:pt>
                <c:pt idx="917" formatCode="#,##0.00">
                  <c:v>6.6889158480573085</c:v>
                </c:pt>
                <c:pt idx="918" formatCode="#,##0.00">
                  <c:v>6.6889158480573085</c:v>
                </c:pt>
                <c:pt idx="919" formatCode="#,##0.00">
                  <c:v>6.6889158480573085</c:v>
                </c:pt>
                <c:pt idx="920" formatCode="#,##0.00">
                  <c:v>6.6889158480573085</c:v>
                </c:pt>
                <c:pt idx="921" formatCode="#,##0.00">
                  <c:v>6.6889158480573085</c:v>
                </c:pt>
                <c:pt idx="922" formatCode="#,##0.00">
                  <c:v>6.6889158480573085</c:v>
                </c:pt>
                <c:pt idx="923" formatCode="#,##0.00">
                  <c:v>6.6889158480573085</c:v>
                </c:pt>
                <c:pt idx="924" formatCode="#,##0.00">
                  <c:v>6.6889158480573085</c:v>
                </c:pt>
                <c:pt idx="925" formatCode="#,##0.00">
                  <c:v>6.6889158480573085</c:v>
                </c:pt>
                <c:pt idx="926" formatCode="#,##0.00">
                  <c:v>6.6889158480573085</c:v>
                </c:pt>
                <c:pt idx="927" formatCode="#,##0.00">
                  <c:v>6.6889158480573085</c:v>
                </c:pt>
                <c:pt idx="928" formatCode="#,##0.00">
                  <c:v>6.6889158480573085</c:v>
                </c:pt>
                <c:pt idx="929" formatCode="#,##0.00">
                  <c:v>6.6889158480573085</c:v>
                </c:pt>
                <c:pt idx="930" formatCode="#,##0.00">
                  <c:v>6.6889158480573085</c:v>
                </c:pt>
                <c:pt idx="931" formatCode="#,##0.00">
                  <c:v>6.6889158480573085</c:v>
                </c:pt>
                <c:pt idx="932" formatCode="#,##0.00">
                  <c:v>6.6889158480573085</c:v>
                </c:pt>
                <c:pt idx="933" formatCode="#,##0.00">
                  <c:v>5.8876469463602144</c:v>
                </c:pt>
                <c:pt idx="934" formatCode="#,##0.00">
                  <c:v>5.8876469463602144</c:v>
                </c:pt>
                <c:pt idx="935" formatCode="#,##0.00">
                  <c:v>5.8876469463602144</c:v>
                </c:pt>
                <c:pt idx="936" formatCode="#,##0.00">
                  <c:v>5.8876469463602144</c:v>
                </c:pt>
                <c:pt idx="937" formatCode="#,##0.00">
                  <c:v>5.8876469463602144</c:v>
                </c:pt>
                <c:pt idx="938" formatCode="#,##0.00">
                  <c:v>5.8876469463602144</c:v>
                </c:pt>
                <c:pt idx="939" formatCode="#,##0.00">
                  <c:v>5.8876469463602144</c:v>
                </c:pt>
                <c:pt idx="940" formatCode="#,##0.00">
                  <c:v>5.8876469463602144</c:v>
                </c:pt>
                <c:pt idx="941" formatCode="#,##0.00">
                  <c:v>5.8876469463602144</c:v>
                </c:pt>
                <c:pt idx="942" formatCode="#,##0.00">
                  <c:v>5.8876469463602144</c:v>
                </c:pt>
                <c:pt idx="943" formatCode="#,##0.00">
                  <c:v>5.8876469463602144</c:v>
                </c:pt>
                <c:pt idx="944" formatCode="#,##0.00">
                  <c:v>5.8876469463602144</c:v>
                </c:pt>
                <c:pt idx="945" formatCode="#,##0.00">
                  <c:v>5.8876469463602144</c:v>
                </c:pt>
                <c:pt idx="946" formatCode="#,##0.00">
                  <c:v>5.8876469463602144</c:v>
                </c:pt>
                <c:pt idx="947" formatCode="#,##0.00">
                  <c:v>5.8876469463602144</c:v>
                </c:pt>
                <c:pt idx="948" formatCode="#,##0.00">
                  <c:v>5.8876469463602144</c:v>
                </c:pt>
                <c:pt idx="949" formatCode="#,##0.00">
                  <c:v>5.8876469463602144</c:v>
                </c:pt>
                <c:pt idx="950" formatCode="#,##0.00">
                  <c:v>5.8876469463602144</c:v>
                </c:pt>
                <c:pt idx="951" formatCode="#,##0.00">
                  <c:v>5.8876469463602144</c:v>
                </c:pt>
                <c:pt idx="952" formatCode="#,##0.00">
                  <c:v>5.8876469463602144</c:v>
                </c:pt>
                <c:pt idx="953" formatCode="#,##0.00">
                  <c:v>5.2584180410014447</c:v>
                </c:pt>
                <c:pt idx="954" formatCode="#,##0.00">
                  <c:v>5.2584180410014447</c:v>
                </c:pt>
                <c:pt idx="955" formatCode="#,##0.00">
                  <c:v>5.2584180410014447</c:v>
                </c:pt>
                <c:pt idx="956" formatCode="#,##0.00">
                  <c:v>5.2584180410014447</c:v>
                </c:pt>
                <c:pt idx="957" formatCode="#,##0.00">
                  <c:v>5.2584180410014447</c:v>
                </c:pt>
                <c:pt idx="958" formatCode="#,##0.00">
                  <c:v>5.2584180410014447</c:v>
                </c:pt>
                <c:pt idx="959" formatCode="#,##0.00">
                  <c:v>5.2584180410014447</c:v>
                </c:pt>
                <c:pt idx="960" formatCode="#,##0.00">
                  <c:v>5.2584180410014447</c:v>
                </c:pt>
                <c:pt idx="961" formatCode="#,##0.00">
                  <c:v>5.2584180410014447</c:v>
                </c:pt>
                <c:pt idx="962" formatCode="#,##0.00">
                  <c:v>5.2584180410014447</c:v>
                </c:pt>
                <c:pt idx="963" formatCode="#,##0.00">
                  <c:v>5.2584180410014447</c:v>
                </c:pt>
                <c:pt idx="964" formatCode="#,##0.00">
                  <c:v>5.2584180410014447</c:v>
                </c:pt>
                <c:pt idx="965" formatCode="#,##0.00">
                  <c:v>5.2584180410014447</c:v>
                </c:pt>
                <c:pt idx="966" formatCode="#,##0.00">
                  <c:v>5.2584180410014447</c:v>
                </c:pt>
                <c:pt idx="967" formatCode="#,##0.00">
                  <c:v>5.2584180410014447</c:v>
                </c:pt>
                <c:pt idx="968" formatCode="#,##0.00">
                  <c:v>5.2584180410014447</c:v>
                </c:pt>
                <c:pt idx="969" formatCode="#,##0.00">
                  <c:v>5.2584180410014447</c:v>
                </c:pt>
                <c:pt idx="970" formatCode="#,##0.00">
                  <c:v>5.2584180410014447</c:v>
                </c:pt>
                <c:pt idx="971" formatCode="#,##0.00">
                  <c:v>5.2584180410014447</c:v>
                </c:pt>
                <c:pt idx="972" formatCode="#,##0.00">
                  <c:v>5.2584180410014447</c:v>
                </c:pt>
                <c:pt idx="973" formatCode="#,##0.00">
                  <c:v>5.2584180410014447</c:v>
                </c:pt>
                <c:pt idx="974" formatCode="#,##0.00">
                  <c:v>5.1535460179022108</c:v>
                </c:pt>
                <c:pt idx="975" formatCode="#,##0.00">
                  <c:v>5.1535460179022108</c:v>
                </c:pt>
                <c:pt idx="976" formatCode="#,##0.00">
                  <c:v>5.1535460179022108</c:v>
                </c:pt>
                <c:pt idx="977" formatCode="#,##0.00">
                  <c:v>5.1535460179022108</c:v>
                </c:pt>
                <c:pt idx="978" formatCode="#,##0.00">
                  <c:v>5.1535460179022108</c:v>
                </c:pt>
                <c:pt idx="979" formatCode="#,##0.00">
                  <c:v>5.1535460179022108</c:v>
                </c:pt>
                <c:pt idx="980" formatCode="#,##0.00">
                  <c:v>5.1535460179022108</c:v>
                </c:pt>
                <c:pt idx="981" formatCode="#,##0.00">
                  <c:v>5.1535460179022108</c:v>
                </c:pt>
                <c:pt idx="982" formatCode="#,##0.00">
                  <c:v>5.1535460179022108</c:v>
                </c:pt>
                <c:pt idx="983" formatCode="#,##0.00">
                  <c:v>5.1535460179022108</c:v>
                </c:pt>
                <c:pt idx="984" formatCode="#,##0.00">
                  <c:v>5.1535460179022108</c:v>
                </c:pt>
                <c:pt idx="985" formatCode="#,##0.00">
                  <c:v>5.1535460179022108</c:v>
                </c:pt>
                <c:pt idx="986" formatCode="#,##0.00">
                  <c:v>5.1535460179022108</c:v>
                </c:pt>
                <c:pt idx="987" formatCode="#,##0.00">
                  <c:v>5.1535460179022108</c:v>
                </c:pt>
                <c:pt idx="988" formatCode="#,##0.00">
                  <c:v>5.1535460179022108</c:v>
                </c:pt>
                <c:pt idx="989" formatCode="#,##0.00">
                  <c:v>5.1535460179022108</c:v>
                </c:pt>
                <c:pt idx="990" formatCode="#,##0.00">
                  <c:v>5.1535460179022108</c:v>
                </c:pt>
                <c:pt idx="991" formatCode="#,##0.00">
                  <c:v>5.1535460179022108</c:v>
                </c:pt>
                <c:pt idx="992" formatCode="#,##0.00">
                  <c:v>5.1535460179022108</c:v>
                </c:pt>
                <c:pt idx="993" formatCode="#,##0.00">
                  <c:v>5.1535460179022108</c:v>
                </c:pt>
                <c:pt idx="994" formatCode="#,##0.00">
                  <c:v>5.1535460179022108</c:v>
                </c:pt>
                <c:pt idx="995" formatCode="#,##0.00">
                  <c:v>6.0591293794219458</c:v>
                </c:pt>
                <c:pt idx="996" formatCode="#,##0.00">
                  <c:v>6.0591293794219458</c:v>
                </c:pt>
                <c:pt idx="997" formatCode="#,##0.00">
                  <c:v>6.0591293794219458</c:v>
                </c:pt>
                <c:pt idx="998" formatCode="#,##0.00">
                  <c:v>6.0591293794219458</c:v>
                </c:pt>
                <c:pt idx="999" formatCode="#,##0.00">
                  <c:v>6.0591293794219458</c:v>
                </c:pt>
                <c:pt idx="1000" formatCode="#,##0.00">
                  <c:v>6.0591293794219458</c:v>
                </c:pt>
                <c:pt idx="1001" formatCode="#,##0.00">
                  <c:v>6.0591293794219458</c:v>
                </c:pt>
                <c:pt idx="1002" formatCode="#,##0.00">
                  <c:v>6.0591293794219458</c:v>
                </c:pt>
                <c:pt idx="1003" formatCode="#,##0.00">
                  <c:v>6.0591293794219458</c:v>
                </c:pt>
                <c:pt idx="1004" formatCode="#,##0.00">
                  <c:v>6.0591293794219458</c:v>
                </c:pt>
                <c:pt idx="1005" formatCode="#,##0.00">
                  <c:v>6.0591293794219458</c:v>
                </c:pt>
                <c:pt idx="1006" formatCode="#,##0.00">
                  <c:v>6.0591293794219458</c:v>
                </c:pt>
                <c:pt idx="1007" formatCode="#,##0.00">
                  <c:v>6.0591293794219458</c:v>
                </c:pt>
                <c:pt idx="1008" formatCode="#,##0.00">
                  <c:v>6.0591293794219458</c:v>
                </c:pt>
                <c:pt idx="1009" formatCode="#,##0.00">
                  <c:v>6.0591293794219458</c:v>
                </c:pt>
                <c:pt idx="1010" formatCode="#,##0.00">
                  <c:v>6.0591293794219458</c:v>
                </c:pt>
                <c:pt idx="1011" formatCode="#,##0.00">
                  <c:v>6.0591293794219458</c:v>
                </c:pt>
                <c:pt idx="1012" formatCode="#,##0.00">
                  <c:v>6.0591293794219458</c:v>
                </c:pt>
                <c:pt idx="1013" formatCode="#,##0.00">
                  <c:v>6.0591293794219458</c:v>
                </c:pt>
                <c:pt idx="1014" formatCode="#,##0.00">
                  <c:v>6.0591293794219458</c:v>
                </c:pt>
                <c:pt idx="1015" formatCode="#,##0.00">
                  <c:v>6.0591293794219458</c:v>
                </c:pt>
                <c:pt idx="1016" formatCode="#,##0.00">
                  <c:v>6.0591293794219458</c:v>
                </c:pt>
                <c:pt idx="1017" formatCode="#,##0.00">
                  <c:v>6.8104864239899587</c:v>
                </c:pt>
                <c:pt idx="1018" formatCode="#,##0.00">
                  <c:v>6.8104864239899587</c:v>
                </c:pt>
                <c:pt idx="1019" formatCode="#,##0.00">
                  <c:v>6.8104864239899587</c:v>
                </c:pt>
                <c:pt idx="1020" formatCode="#,##0.00">
                  <c:v>6.8104864239899587</c:v>
                </c:pt>
                <c:pt idx="1021" formatCode="#,##0.00">
                  <c:v>6.8104864239899587</c:v>
                </c:pt>
                <c:pt idx="1022" formatCode="#,##0.00">
                  <c:v>6.8104864239899587</c:v>
                </c:pt>
                <c:pt idx="1023" formatCode="#,##0.00">
                  <c:v>6.8104864239899587</c:v>
                </c:pt>
                <c:pt idx="1024" formatCode="#,##0.00">
                  <c:v>6.8104864239899587</c:v>
                </c:pt>
                <c:pt idx="1025" formatCode="#,##0.00">
                  <c:v>6.8104864239899587</c:v>
                </c:pt>
                <c:pt idx="1026" formatCode="#,##0.00">
                  <c:v>6.8104864239899587</c:v>
                </c:pt>
                <c:pt idx="1027" formatCode="#,##0.00">
                  <c:v>6.8104864239899587</c:v>
                </c:pt>
                <c:pt idx="1028" formatCode="#,##0.00">
                  <c:v>6.8104864239899587</c:v>
                </c:pt>
                <c:pt idx="1029" formatCode="#,##0.00">
                  <c:v>6.8104864239899587</c:v>
                </c:pt>
                <c:pt idx="1030" formatCode="#,##0.00">
                  <c:v>6.8104864239899587</c:v>
                </c:pt>
                <c:pt idx="1031" formatCode="#,##0.00">
                  <c:v>6.8104864239899587</c:v>
                </c:pt>
                <c:pt idx="1032" formatCode="#,##0.00">
                  <c:v>6.8104864239899587</c:v>
                </c:pt>
                <c:pt idx="1033" formatCode="#,##0.00">
                  <c:v>6.8104864239899587</c:v>
                </c:pt>
                <c:pt idx="1034" formatCode="#,##0.00">
                  <c:v>6.8104864239899587</c:v>
                </c:pt>
                <c:pt idx="1035" formatCode="#,##0.00">
                  <c:v>6.8104864239899587</c:v>
                </c:pt>
                <c:pt idx="1036" formatCode="#,##0.00">
                  <c:v>6.8104864239899587</c:v>
                </c:pt>
                <c:pt idx="1037" formatCode="#,##0.00">
                  <c:v>6.8104864239899587</c:v>
                </c:pt>
                <c:pt idx="1038" formatCode="#,##0.00">
                  <c:v>6.8104864239899587</c:v>
                </c:pt>
                <c:pt idx="1039" formatCode="#,##0.00">
                  <c:v>7.1829317920978131</c:v>
                </c:pt>
                <c:pt idx="1040" formatCode="#,##0.00">
                  <c:v>7.1829317920978131</c:v>
                </c:pt>
                <c:pt idx="1041" formatCode="#,##0.00">
                  <c:v>7.1829317920978131</c:v>
                </c:pt>
                <c:pt idx="1042" formatCode="#,##0.00">
                  <c:v>7.1829317920978131</c:v>
                </c:pt>
                <c:pt idx="1043" formatCode="#,##0.00">
                  <c:v>7.1829317920978131</c:v>
                </c:pt>
                <c:pt idx="1044" formatCode="#,##0.00">
                  <c:v>7.1829317920978131</c:v>
                </c:pt>
                <c:pt idx="1045" formatCode="#,##0.00">
                  <c:v>7.1829317920978131</c:v>
                </c:pt>
                <c:pt idx="1046" formatCode="#,##0.00">
                  <c:v>7.1829317920978131</c:v>
                </c:pt>
                <c:pt idx="1047" formatCode="#,##0.00">
                  <c:v>7.1829317920978131</c:v>
                </c:pt>
                <c:pt idx="1048" formatCode="#,##0.00">
                  <c:v>7.1829317920978131</c:v>
                </c:pt>
                <c:pt idx="1049" formatCode="#,##0.00">
                  <c:v>7.1829317920978131</c:v>
                </c:pt>
                <c:pt idx="1050" formatCode="#,##0.00">
                  <c:v>7.1829317920978131</c:v>
                </c:pt>
                <c:pt idx="1051" formatCode="#,##0.00">
                  <c:v>7.1829317920978131</c:v>
                </c:pt>
                <c:pt idx="1052" formatCode="#,##0.00">
                  <c:v>7.1829317920978131</c:v>
                </c:pt>
                <c:pt idx="1053" formatCode="#,##0.00">
                  <c:v>7.1829317920978131</c:v>
                </c:pt>
                <c:pt idx="1054" formatCode="#,##0.00">
                  <c:v>7.1829317920978131</c:v>
                </c:pt>
                <c:pt idx="1055" formatCode="#,##0.00">
                  <c:v>7.1829317920978131</c:v>
                </c:pt>
                <c:pt idx="1056" formatCode="#,##0.00">
                  <c:v>7.1829317920978131</c:v>
                </c:pt>
                <c:pt idx="1057" formatCode="#,##0.00">
                  <c:v>7.1829317920978131</c:v>
                </c:pt>
                <c:pt idx="1058" formatCode="#,##0.00">
                  <c:v>7.1829317920978131</c:v>
                </c:pt>
                <c:pt idx="1059" formatCode="#,##0.00">
                  <c:v>7.1829317920978131</c:v>
                </c:pt>
                <c:pt idx="1060" formatCode="#,##0.00">
                  <c:v>6.7044758512738056</c:v>
                </c:pt>
                <c:pt idx="1061" formatCode="#,##0.00">
                  <c:v>6.7044758512738056</c:v>
                </c:pt>
                <c:pt idx="1062" formatCode="#,##0.00">
                  <c:v>6.7044758512738056</c:v>
                </c:pt>
                <c:pt idx="1063" formatCode="#,##0.00">
                  <c:v>6.7044758512738056</c:v>
                </c:pt>
                <c:pt idx="1064" formatCode="#,##0.00">
                  <c:v>6.7044758512738056</c:v>
                </c:pt>
                <c:pt idx="1065" formatCode="#,##0.00">
                  <c:v>6.7044758512738056</c:v>
                </c:pt>
                <c:pt idx="1066" formatCode="#,##0.00">
                  <c:v>6.7044758512738056</c:v>
                </c:pt>
                <c:pt idx="1067" formatCode="#,##0.00">
                  <c:v>6.7044758512738056</c:v>
                </c:pt>
                <c:pt idx="1068" formatCode="#,##0.00">
                  <c:v>6.7044758512738056</c:v>
                </c:pt>
                <c:pt idx="1069" formatCode="#,##0.00">
                  <c:v>6.7044758512738056</c:v>
                </c:pt>
                <c:pt idx="1070" formatCode="#,##0.00">
                  <c:v>6.7044758512738056</c:v>
                </c:pt>
                <c:pt idx="1071" formatCode="#,##0.00">
                  <c:v>6.7044758512738056</c:v>
                </c:pt>
                <c:pt idx="1072" formatCode="#,##0.00">
                  <c:v>6.7044758512738056</c:v>
                </c:pt>
                <c:pt idx="1073" formatCode="#,##0.00">
                  <c:v>6.7044758512738056</c:v>
                </c:pt>
                <c:pt idx="1074" formatCode="#,##0.00">
                  <c:v>6.7044758512738056</c:v>
                </c:pt>
                <c:pt idx="1075" formatCode="#,##0.00">
                  <c:v>6.7044758512738056</c:v>
                </c:pt>
                <c:pt idx="1076" formatCode="#,##0.00">
                  <c:v>6.7044758512738056</c:v>
                </c:pt>
                <c:pt idx="1077" formatCode="#,##0.00">
                  <c:v>6.7044758512738056</c:v>
                </c:pt>
                <c:pt idx="1078" formatCode="#,##0.00">
                  <c:v>6.7044758512738056</c:v>
                </c:pt>
                <c:pt idx="1079" formatCode="#,##0.00">
                  <c:v>6.7044758512738056</c:v>
                </c:pt>
                <c:pt idx="1080" formatCode="#,##0.00">
                  <c:v>6.8642442228696643</c:v>
                </c:pt>
                <c:pt idx="1081" formatCode="#,##0.00">
                  <c:v>6.8642442228696643</c:v>
                </c:pt>
                <c:pt idx="1082" formatCode="#,##0.00">
                  <c:v>6.8642442228696643</c:v>
                </c:pt>
                <c:pt idx="1083" formatCode="#,##0.00">
                  <c:v>6.8642442228696643</c:v>
                </c:pt>
                <c:pt idx="1084" formatCode="#,##0.00">
                  <c:v>6.8642442228696643</c:v>
                </c:pt>
                <c:pt idx="1085" formatCode="#,##0.00">
                  <c:v>6.8642442228696643</c:v>
                </c:pt>
                <c:pt idx="1086" formatCode="#,##0.00">
                  <c:v>6.8642442228696643</c:v>
                </c:pt>
                <c:pt idx="1087" formatCode="#,##0.00">
                  <c:v>6.8642442228696643</c:v>
                </c:pt>
                <c:pt idx="1088" formatCode="#,##0.00">
                  <c:v>6.8642442228696643</c:v>
                </c:pt>
                <c:pt idx="1089" formatCode="#,##0.00">
                  <c:v>6.8642442228696643</c:v>
                </c:pt>
                <c:pt idx="1090" formatCode="#,##0.00">
                  <c:v>6.8642442228696643</c:v>
                </c:pt>
                <c:pt idx="1091" formatCode="#,##0.00">
                  <c:v>6.8642442228696643</c:v>
                </c:pt>
                <c:pt idx="1092" formatCode="#,##0.00">
                  <c:v>6.8642442228696643</c:v>
                </c:pt>
                <c:pt idx="1093" formatCode="#,##0.00">
                  <c:v>6.8642442228696643</c:v>
                </c:pt>
                <c:pt idx="1094" formatCode="#,##0.00">
                  <c:v>6.8642442228696643</c:v>
                </c:pt>
                <c:pt idx="1095" formatCode="#,##0.00">
                  <c:v>6.8642442228696643</c:v>
                </c:pt>
                <c:pt idx="1096" formatCode="#,##0.00">
                  <c:v>6.8642442228696643</c:v>
                </c:pt>
                <c:pt idx="1097" formatCode="#,##0.00">
                  <c:v>6.8642442228696643</c:v>
                </c:pt>
                <c:pt idx="1098" formatCode="#,##0.00">
                  <c:v>6.8642442228696643</c:v>
                </c:pt>
                <c:pt idx="1099" formatCode="#,##0.00">
                  <c:v>6.8642442228696643</c:v>
                </c:pt>
                <c:pt idx="1100" formatCode="#,##0.00">
                  <c:v>7.2368302404010709</c:v>
                </c:pt>
                <c:pt idx="1101" formatCode="#,##0.00">
                  <c:v>7.2368302404010709</c:v>
                </c:pt>
                <c:pt idx="1102" formatCode="#,##0.00">
                  <c:v>7.2368302404010709</c:v>
                </c:pt>
                <c:pt idx="1103" formatCode="#,##0.00">
                  <c:v>7.2368302404010709</c:v>
                </c:pt>
                <c:pt idx="1104" formatCode="#,##0.00">
                  <c:v>7.2368302404010709</c:v>
                </c:pt>
                <c:pt idx="1105" formatCode="#,##0.00">
                  <c:v>7.2368302404010709</c:v>
                </c:pt>
                <c:pt idx="1106" formatCode="#,##0.00">
                  <c:v>7.2368302404010709</c:v>
                </c:pt>
                <c:pt idx="1107" formatCode="#,##0.00">
                  <c:v>7.2368302404010709</c:v>
                </c:pt>
                <c:pt idx="1108" formatCode="#,##0.00">
                  <c:v>7.2368302404010709</c:v>
                </c:pt>
                <c:pt idx="1109" formatCode="#,##0.00">
                  <c:v>7.2368302404010709</c:v>
                </c:pt>
                <c:pt idx="1110" formatCode="#,##0.00">
                  <c:v>7.2368302404010709</c:v>
                </c:pt>
                <c:pt idx="1111" formatCode="#,##0.00">
                  <c:v>7.2368302404010709</c:v>
                </c:pt>
                <c:pt idx="1112" formatCode="#,##0.00">
                  <c:v>7.2368302404010709</c:v>
                </c:pt>
                <c:pt idx="1113" formatCode="#,##0.00">
                  <c:v>7.2368302404010709</c:v>
                </c:pt>
                <c:pt idx="1114" formatCode="#,##0.00">
                  <c:v>7.2368302404010709</c:v>
                </c:pt>
                <c:pt idx="1115" formatCode="#,##0.00">
                  <c:v>7.2368302404010709</c:v>
                </c:pt>
                <c:pt idx="1116" formatCode="#,##0.00">
                  <c:v>7.2368302404010709</c:v>
                </c:pt>
                <c:pt idx="1117" formatCode="#,##0.00">
                  <c:v>7.2368302404010709</c:v>
                </c:pt>
                <c:pt idx="1118" formatCode="#,##0.00">
                  <c:v>7.2368302404010709</c:v>
                </c:pt>
                <c:pt idx="1119" formatCode="#,##0.00">
                  <c:v>7.2368302404010709</c:v>
                </c:pt>
                <c:pt idx="1120" formatCode="#,##0.00">
                  <c:v>7.2368302404010709</c:v>
                </c:pt>
                <c:pt idx="1121" formatCode="#,##0.00">
                  <c:v>7.2368302404010709</c:v>
                </c:pt>
                <c:pt idx="1122" formatCode="#,##0.00">
                  <c:v>7.2368302404010709</c:v>
                </c:pt>
                <c:pt idx="1123" formatCode="#,##0.00">
                  <c:v>7.5994958488264208</c:v>
                </c:pt>
                <c:pt idx="1124" formatCode="#,##0.00">
                  <c:v>7.5994958488264208</c:v>
                </c:pt>
                <c:pt idx="1125" formatCode="#,##0.00">
                  <c:v>7.5994958488264208</c:v>
                </c:pt>
                <c:pt idx="1126" formatCode="#,##0.00">
                  <c:v>7.5994958488264208</c:v>
                </c:pt>
                <c:pt idx="1127" formatCode="#,##0.00">
                  <c:v>7.5994958488264208</c:v>
                </c:pt>
                <c:pt idx="1128" formatCode="#,##0.00">
                  <c:v>7.5994958488264208</c:v>
                </c:pt>
                <c:pt idx="1129" formatCode="#,##0.00">
                  <c:v>7.5994958488264208</c:v>
                </c:pt>
                <c:pt idx="1130" formatCode="#,##0.00">
                  <c:v>7.5994958488264208</c:v>
                </c:pt>
                <c:pt idx="1131" formatCode="#,##0.00">
                  <c:v>7.5994958488264208</c:v>
                </c:pt>
                <c:pt idx="1132" formatCode="#,##0.00">
                  <c:v>7.5994958488264208</c:v>
                </c:pt>
                <c:pt idx="1133" formatCode="#,##0.00">
                  <c:v>7.5994958488264208</c:v>
                </c:pt>
                <c:pt idx="1134" formatCode="#,##0.00">
                  <c:v>7.5994958488264208</c:v>
                </c:pt>
                <c:pt idx="1135" formatCode="#,##0.00">
                  <c:v>7.5994958488264208</c:v>
                </c:pt>
                <c:pt idx="1136" formatCode="#,##0.00">
                  <c:v>7.5994958488264208</c:v>
                </c:pt>
                <c:pt idx="1137" formatCode="#,##0.00">
                  <c:v>7.5994958488264208</c:v>
                </c:pt>
                <c:pt idx="1138" formatCode="#,##0.00">
                  <c:v>7.5994958488264208</c:v>
                </c:pt>
                <c:pt idx="1139" formatCode="#,##0.00">
                  <c:v>7.5994958488264208</c:v>
                </c:pt>
                <c:pt idx="1140" formatCode="#,##0.00">
                  <c:v>7.5994958488264208</c:v>
                </c:pt>
                <c:pt idx="1141" formatCode="#,##0.00">
                  <c:v>7.5994958488264208</c:v>
                </c:pt>
                <c:pt idx="1142" formatCode="#,##0.00">
                  <c:v>7.5994958488264208</c:v>
                </c:pt>
                <c:pt idx="1143" formatCode="#,##0.00">
                  <c:v>7.5994958488264208</c:v>
                </c:pt>
                <c:pt idx="1144" formatCode="#,##0.00">
                  <c:v>7.407308485018449</c:v>
                </c:pt>
                <c:pt idx="1145" formatCode="#,##0.00">
                  <c:v>7.407308485018449</c:v>
                </c:pt>
                <c:pt idx="1146" formatCode="#,##0.00">
                  <c:v>7.407308485018449</c:v>
                </c:pt>
                <c:pt idx="1147" formatCode="#,##0.00">
                  <c:v>7.407308485018449</c:v>
                </c:pt>
                <c:pt idx="1148" formatCode="#,##0.00">
                  <c:v>7.407308485018449</c:v>
                </c:pt>
                <c:pt idx="1149" formatCode="#,##0.00">
                  <c:v>7.407308485018449</c:v>
                </c:pt>
                <c:pt idx="1150" formatCode="#,##0.00">
                  <c:v>7.407308485018449</c:v>
                </c:pt>
                <c:pt idx="1151" formatCode="#,##0.00">
                  <c:v>7.407308485018449</c:v>
                </c:pt>
                <c:pt idx="1152" formatCode="#,##0.00">
                  <c:v>7.407308485018449</c:v>
                </c:pt>
                <c:pt idx="1153" formatCode="#,##0.00">
                  <c:v>7.407308485018449</c:v>
                </c:pt>
                <c:pt idx="1154" formatCode="#,##0.00">
                  <c:v>7.407308485018449</c:v>
                </c:pt>
                <c:pt idx="1155" formatCode="#,##0.00">
                  <c:v>7.407308485018449</c:v>
                </c:pt>
                <c:pt idx="1156" formatCode="#,##0.00">
                  <c:v>7.407308485018449</c:v>
                </c:pt>
                <c:pt idx="1157" formatCode="#,##0.00">
                  <c:v>7.407308485018449</c:v>
                </c:pt>
                <c:pt idx="1158" formatCode="#,##0.00">
                  <c:v>7.407308485018449</c:v>
                </c:pt>
                <c:pt idx="1159" formatCode="#,##0.00">
                  <c:v>7.407308485018449</c:v>
                </c:pt>
                <c:pt idx="1160" formatCode="#,##0.00">
                  <c:v>7.407308485018449</c:v>
                </c:pt>
                <c:pt idx="1161" formatCode="#,##0.00">
                  <c:v>7.407308485018449</c:v>
                </c:pt>
                <c:pt idx="1162" formatCode="#,##0.00">
                  <c:v>7.3863007880077713</c:v>
                </c:pt>
                <c:pt idx="1163" formatCode="#,##0.00">
                  <c:v>7.3863007880077713</c:v>
                </c:pt>
                <c:pt idx="1164" formatCode="#,##0.00">
                  <c:v>7.3863007880077713</c:v>
                </c:pt>
                <c:pt idx="1165" formatCode="#,##0.00">
                  <c:v>7.3863007880077713</c:v>
                </c:pt>
                <c:pt idx="1166" formatCode="#,##0.00">
                  <c:v>7.3863007880077713</c:v>
                </c:pt>
                <c:pt idx="1167" formatCode="#,##0.00">
                  <c:v>7.3863007880077713</c:v>
                </c:pt>
                <c:pt idx="1168" formatCode="#,##0.00">
                  <c:v>7.3863007880077713</c:v>
                </c:pt>
                <c:pt idx="1169" formatCode="#,##0.00">
                  <c:v>7.3863007880077713</c:v>
                </c:pt>
                <c:pt idx="1170" formatCode="#,##0.00">
                  <c:v>7.3863007880077713</c:v>
                </c:pt>
                <c:pt idx="1171" formatCode="#,##0.00">
                  <c:v>7.3863007880077713</c:v>
                </c:pt>
                <c:pt idx="1172" formatCode="#,##0.00">
                  <c:v>7.3863007880077713</c:v>
                </c:pt>
                <c:pt idx="1173" formatCode="#,##0.00">
                  <c:v>7.3863007880077713</c:v>
                </c:pt>
                <c:pt idx="1174" formatCode="#,##0.00">
                  <c:v>7.3863007880077713</c:v>
                </c:pt>
                <c:pt idx="1175" formatCode="#,##0.00">
                  <c:v>7.3863007880077713</c:v>
                </c:pt>
                <c:pt idx="1176" formatCode="#,##0.00">
                  <c:v>7.3863007880077713</c:v>
                </c:pt>
                <c:pt idx="1177" formatCode="#,##0.00">
                  <c:v>7.3863007880077713</c:v>
                </c:pt>
                <c:pt idx="1178" formatCode="#,##0.00">
                  <c:v>7.3863007880077713</c:v>
                </c:pt>
                <c:pt idx="1179" formatCode="#,##0.00">
                  <c:v>7.3863007880077713</c:v>
                </c:pt>
                <c:pt idx="1180" formatCode="#,##0.00">
                  <c:v>7.3863007880077713</c:v>
                </c:pt>
                <c:pt idx="1181" formatCode="#,##0.00">
                  <c:v>7.3863007880077713</c:v>
                </c:pt>
                <c:pt idx="1182" formatCode="#,##0.00">
                  <c:v>7.3863007880077713</c:v>
                </c:pt>
                <c:pt idx="1183" formatCode="#,##0.00">
                  <c:v>7.3863007880077713</c:v>
                </c:pt>
                <c:pt idx="1184" formatCode="#,##0.00">
                  <c:v>7.5358361774743754</c:v>
                </c:pt>
                <c:pt idx="1185" formatCode="#,##0.00">
                  <c:v>7.5358361774743754</c:v>
                </c:pt>
                <c:pt idx="1186" formatCode="#,##0.00">
                  <c:v>7.5358361774743754</c:v>
                </c:pt>
                <c:pt idx="1187" formatCode="#,##0.00">
                  <c:v>7.5358361774743754</c:v>
                </c:pt>
                <c:pt idx="1188" formatCode="#,##0.00">
                  <c:v>7.5358361774743754</c:v>
                </c:pt>
                <c:pt idx="1189" formatCode="#,##0.00">
                  <c:v>7.5358361774743754</c:v>
                </c:pt>
                <c:pt idx="1190" formatCode="#,##0.00">
                  <c:v>7.5358361774743754</c:v>
                </c:pt>
                <c:pt idx="1191" formatCode="#,##0.00">
                  <c:v>7.5358361774743754</c:v>
                </c:pt>
                <c:pt idx="1192" formatCode="#,##0.00">
                  <c:v>7.5358361774743754</c:v>
                </c:pt>
                <c:pt idx="1193" formatCode="#,##0.00">
                  <c:v>7.5358361774743754</c:v>
                </c:pt>
                <c:pt idx="1194" formatCode="#,##0.00">
                  <c:v>7.5358361774743754</c:v>
                </c:pt>
                <c:pt idx="1195" formatCode="#,##0.00">
                  <c:v>7.5358361774743754</c:v>
                </c:pt>
                <c:pt idx="1196" formatCode="#,##0.00">
                  <c:v>7.5358361774743754</c:v>
                </c:pt>
                <c:pt idx="1197" formatCode="#,##0.00">
                  <c:v>7.5358361774743754</c:v>
                </c:pt>
                <c:pt idx="1198" formatCode="#,##0.00">
                  <c:v>7.5358361774743754</c:v>
                </c:pt>
                <c:pt idx="1199" formatCode="#,##0.00">
                  <c:v>7.5358361774743754</c:v>
                </c:pt>
                <c:pt idx="1200" formatCode="#,##0.00">
                  <c:v>7.5358361774743754</c:v>
                </c:pt>
                <c:pt idx="1201" formatCode="#,##0.00">
                  <c:v>7.5358361774743754</c:v>
                </c:pt>
                <c:pt idx="1202" formatCode="#,##0.00">
                  <c:v>7.5358361774743754</c:v>
                </c:pt>
                <c:pt idx="1203" formatCode="#,##0.00">
                  <c:v>7.5358361774743754</c:v>
                </c:pt>
                <c:pt idx="1204" formatCode="#,##0.00">
                  <c:v>8.0714301384288145</c:v>
                </c:pt>
                <c:pt idx="1205" formatCode="#,##0.00">
                  <c:v>8.0714301384288145</c:v>
                </c:pt>
                <c:pt idx="1206" formatCode="#,##0.00">
                  <c:v>8.0714301384288145</c:v>
                </c:pt>
                <c:pt idx="1207" formatCode="#,##0.00">
                  <c:v>8.0714301384288145</c:v>
                </c:pt>
                <c:pt idx="1208" formatCode="#,##0.00">
                  <c:v>8.0714301384288145</c:v>
                </c:pt>
                <c:pt idx="1209" formatCode="#,##0.00">
                  <c:v>8.0714301384288145</c:v>
                </c:pt>
                <c:pt idx="1210" formatCode="#,##0.00">
                  <c:v>8.0714301384288145</c:v>
                </c:pt>
                <c:pt idx="1211" formatCode="#,##0.00">
                  <c:v>8.0714301384288145</c:v>
                </c:pt>
                <c:pt idx="1212" formatCode="#,##0.00">
                  <c:v>8.0714301384288145</c:v>
                </c:pt>
                <c:pt idx="1213" formatCode="#,##0.00">
                  <c:v>8.0714301384288145</c:v>
                </c:pt>
                <c:pt idx="1214" formatCode="#,##0.00">
                  <c:v>8.0714301384288145</c:v>
                </c:pt>
                <c:pt idx="1215" formatCode="#,##0.00">
                  <c:v>8.0714301384288145</c:v>
                </c:pt>
                <c:pt idx="1216" formatCode="#,##0.00">
                  <c:v>8.0714301384288145</c:v>
                </c:pt>
                <c:pt idx="1217" formatCode="#,##0.00">
                  <c:v>8.0714301384288145</c:v>
                </c:pt>
                <c:pt idx="1218" formatCode="#,##0.00">
                  <c:v>8.0714301384288145</c:v>
                </c:pt>
                <c:pt idx="1219" formatCode="#,##0.00">
                  <c:v>8.0714301384288145</c:v>
                </c:pt>
                <c:pt idx="1220" formatCode="#,##0.00">
                  <c:v>8.0714301384288145</c:v>
                </c:pt>
                <c:pt idx="1221" formatCode="#,##0.00">
                  <c:v>8.0714301384288145</c:v>
                </c:pt>
                <c:pt idx="1222" formatCode="#,##0.00">
                  <c:v>8.0714301384288145</c:v>
                </c:pt>
                <c:pt idx="1223" formatCode="#,##0.00">
                  <c:v>8.0714301384288145</c:v>
                </c:pt>
                <c:pt idx="1224" formatCode="#,##0.00">
                  <c:v>8.0714301384288145</c:v>
                </c:pt>
                <c:pt idx="1225" formatCode="#,##0.00">
                  <c:v>8.0501316151337718</c:v>
                </c:pt>
                <c:pt idx="1226" formatCode="#,##0.00">
                  <c:v>8.0501316151337718</c:v>
                </c:pt>
                <c:pt idx="1227" formatCode="#,##0.00">
                  <c:v>8.0501316151337718</c:v>
                </c:pt>
                <c:pt idx="1228" formatCode="#,##0.00">
                  <c:v>8.0501316151337718</c:v>
                </c:pt>
                <c:pt idx="1229" formatCode="#,##0.00">
                  <c:v>8.0501316151337718</c:v>
                </c:pt>
                <c:pt idx="1230" formatCode="#,##0.00">
                  <c:v>8.0501316151337718</c:v>
                </c:pt>
                <c:pt idx="1231" formatCode="#,##0.00">
                  <c:v>8.0501316151337718</c:v>
                </c:pt>
                <c:pt idx="1232" formatCode="#,##0.00">
                  <c:v>8.0501316151337718</c:v>
                </c:pt>
                <c:pt idx="1233" formatCode="#,##0.00">
                  <c:v>8.0501316151337718</c:v>
                </c:pt>
                <c:pt idx="1234" formatCode="#,##0.00">
                  <c:v>8.0501316151337718</c:v>
                </c:pt>
                <c:pt idx="1235" formatCode="#,##0.00">
                  <c:v>8.0501316151337718</c:v>
                </c:pt>
                <c:pt idx="1236" formatCode="#,##0.00">
                  <c:v>8.0501316151337718</c:v>
                </c:pt>
                <c:pt idx="1237" formatCode="#,##0.00">
                  <c:v>8.0501316151337718</c:v>
                </c:pt>
                <c:pt idx="1238" formatCode="#,##0.00">
                  <c:v>8.0501316151337718</c:v>
                </c:pt>
                <c:pt idx="1239" formatCode="#,##0.00">
                  <c:v>8.0501316151337718</c:v>
                </c:pt>
                <c:pt idx="1240" formatCode="#,##0.00">
                  <c:v>8.0501316151337718</c:v>
                </c:pt>
                <c:pt idx="1241" formatCode="#,##0.00">
                  <c:v>8.0501316151337718</c:v>
                </c:pt>
                <c:pt idx="1242" formatCode="#,##0.00">
                  <c:v>8.0501316151337718</c:v>
                </c:pt>
                <c:pt idx="1243" formatCode="#,##0.00">
                  <c:v>8.0501316151337718</c:v>
                </c:pt>
                <c:pt idx="1244" formatCode="#,##0.00">
                  <c:v>8.0501316151337718</c:v>
                </c:pt>
                <c:pt idx="1245" formatCode="#,##0.00">
                  <c:v>8.0501316151337718</c:v>
                </c:pt>
                <c:pt idx="1246" formatCode="#,##0.00">
                  <c:v>8.0501316151337718</c:v>
                </c:pt>
                <c:pt idx="1247" formatCode="#,##0.00">
                  <c:v>7.2669189390688338</c:v>
                </c:pt>
                <c:pt idx="1248" formatCode="#,##0.00">
                  <c:v>7.2669189390688338</c:v>
                </c:pt>
                <c:pt idx="1249" formatCode="#,##0.00">
                  <c:v>7.2669189390688338</c:v>
                </c:pt>
                <c:pt idx="1250" formatCode="#,##0.00">
                  <c:v>7.2669189390688338</c:v>
                </c:pt>
                <c:pt idx="1251" formatCode="#,##0.00">
                  <c:v>7.2669189390688338</c:v>
                </c:pt>
                <c:pt idx="1252" formatCode="#,##0.00">
                  <c:v>7.2669189390688338</c:v>
                </c:pt>
                <c:pt idx="1253" formatCode="#,##0.00">
                  <c:v>7.2669189390688338</c:v>
                </c:pt>
                <c:pt idx="1254" formatCode="#,##0.00">
                  <c:v>7.2669189390688338</c:v>
                </c:pt>
                <c:pt idx="1255" formatCode="#,##0.00">
                  <c:v>7.2669189390688338</c:v>
                </c:pt>
                <c:pt idx="1256" formatCode="#,##0.00">
                  <c:v>7.2669189390688338</c:v>
                </c:pt>
                <c:pt idx="1257" formatCode="#,##0.00">
                  <c:v>7.2669189390688338</c:v>
                </c:pt>
                <c:pt idx="1258" formatCode="#,##0.00">
                  <c:v>7.2669189390688338</c:v>
                </c:pt>
                <c:pt idx="1259" formatCode="#,##0.00">
                  <c:v>7.2669189390688338</c:v>
                </c:pt>
                <c:pt idx="1260" formatCode="#,##0.00">
                  <c:v>7.2669189390688338</c:v>
                </c:pt>
                <c:pt idx="1261" formatCode="#,##0.00">
                  <c:v>7.2669189390688338</c:v>
                </c:pt>
                <c:pt idx="1262" formatCode="#,##0.00">
                  <c:v>7.2669189390688338</c:v>
                </c:pt>
                <c:pt idx="1263" formatCode="#,##0.00">
                  <c:v>7.2669189390688338</c:v>
                </c:pt>
                <c:pt idx="1264" formatCode="#,##0.00">
                  <c:v>7.2669189390688338</c:v>
                </c:pt>
                <c:pt idx="1265" formatCode="#,##0.00">
                  <c:v>7.2669189390688338</c:v>
                </c:pt>
                <c:pt idx="1266" formatCode="#,##0.00">
                  <c:v>7.2669189390688338</c:v>
                </c:pt>
                <c:pt idx="1267" formatCode="#,##0.00">
                  <c:v>7.2669189390688338</c:v>
                </c:pt>
                <c:pt idx="1268" formatCode="#,##0.00">
                  <c:v>6.5656652434257223</c:v>
                </c:pt>
                <c:pt idx="1269" formatCode="#,##0.00">
                  <c:v>6.5656652434257223</c:v>
                </c:pt>
                <c:pt idx="1270" formatCode="#,##0.00">
                  <c:v>6.5656652434257223</c:v>
                </c:pt>
                <c:pt idx="1271" formatCode="#,##0.00">
                  <c:v>6.5656652434257223</c:v>
                </c:pt>
                <c:pt idx="1272" formatCode="#,##0.00">
                  <c:v>6.5656652434257223</c:v>
                </c:pt>
                <c:pt idx="1273" formatCode="#,##0.00">
                  <c:v>6.5656652434257223</c:v>
                </c:pt>
                <c:pt idx="1274" formatCode="#,##0.00">
                  <c:v>6.5656652434257223</c:v>
                </c:pt>
                <c:pt idx="1275" formatCode="#,##0.00">
                  <c:v>6.5656652434257223</c:v>
                </c:pt>
                <c:pt idx="1276" formatCode="#,##0.00">
                  <c:v>6.5656652434257223</c:v>
                </c:pt>
                <c:pt idx="1277" formatCode="#,##0.00">
                  <c:v>6.5656652434257223</c:v>
                </c:pt>
                <c:pt idx="1278" formatCode="#,##0.00">
                  <c:v>6.5656652434257223</c:v>
                </c:pt>
                <c:pt idx="1279" formatCode="#,##0.00">
                  <c:v>6.5656652434257223</c:v>
                </c:pt>
                <c:pt idx="1280" formatCode="#,##0.00">
                  <c:v>6.5656652434257223</c:v>
                </c:pt>
                <c:pt idx="1281" formatCode="#,##0.00">
                  <c:v>6.5656652434257223</c:v>
                </c:pt>
                <c:pt idx="1282" formatCode="#,##0.00">
                  <c:v>6.5656652434257223</c:v>
                </c:pt>
                <c:pt idx="1283" formatCode="#,##0.00">
                  <c:v>6.5656652434257223</c:v>
                </c:pt>
                <c:pt idx="1284" formatCode="#,##0.00">
                  <c:v>6.5656652434257223</c:v>
                </c:pt>
                <c:pt idx="1285" formatCode="#,##0.00">
                  <c:v>6.5656652434257223</c:v>
                </c:pt>
                <c:pt idx="1286" formatCode="#,##0.00">
                  <c:v>6.5656652434257223</c:v>
                </c:pt>
                <c:pt idx="1287" formatCode="#,##0.00">
                  <c:v>6.5656652434257223</c:v>
                </c:pt>
                <c:pt idx="1288" formatCode="#,##0.00">
                  <c:v>6.5656652434257223</c:v>
                </c:pt>
                <c:pt idx="1289" formatCode="#,##0.00">
                  <c:v>6.5656652434257223</c:v>
                </c:pt>
                <c:pt idx="1290" formatCode="#,##0.00">
                  <c:v>6.5656652434257223</c:v>
                </c:pt>
                <c:pt idx="1291" formatCode="#,##0.00">
                  <c:v>6.0155796730487099</c:v>
                </c:pt>
                <c:pt idx="1292" formatCode="#,##0.00">
                  <c:v>6.0155796730487099</c:v>
                </c:pt>
                <c:pt idx="1293" formatCode="#,##0.00">
                  <c:v>6.0155796730487099</c:v>
                </c:pt>
                <c:pt idx="1294" formatCode="#,##0.00">
                  <c:v>6.0155796730487099</c:v>
                </c:pt>
                <c:pt idx="1295" formatCode="#,##0.00">
                  <c:v>6.0155796730487099</c:v>
                </c:pt>
                <c:pt idx="1296" formatCode="#,##0.00">
                  <c:v>6.0155796730487099</c:v>
                </c:pt>
                <c:pt idx="1297" formatCode="#,##0.00">
                  <c:v>6.0155796730487099</c:v>
                </c:pt>
                <c:pt idx="1298" formatCode="#,##0.00">
                  <c:v>6.0155796730487099</c:v>
                </c:pt>
                <c:pt idx="1299" formatCode="#,##0.00">
                  <c:v>6.0155796730487099</c:v>
                </c:pt>
                <c:pt idx="1300" formatCode="#,##0.00">
                  <c:v>6.0155796730487099</c:v>
                </c:pt>
                <c:pt idx="1301" formatCode="#,##0.00">
                  <c:v>6.0155796730487099</c:v>
                </c:pt>
                <c:pt idx="1302" formatCode="#,##0.00">
                  <c:v>6.0155796730487099</c:v>
                </c:pt>
                <c:pt idx="1303" formatCode="#,##0.00">
                  <c:v>6.0155796730487099</c:v>
                </c:pt>
                <c:pt idx="1304" formatCode="#,##0.00">
                  <c:v>6.0155796730487099</c:v>
                </c:pt>
                <c:pt idx="1305" formatCode="#,##0.00">
                  <c:v>6.0155796730487099</c:v>
                </c:pt>
                <c:pt idx="1306" formatCode="#,##0.00">
                  <c:v>6.0155796730487099</c:v>
                </c:pt>
                <c:pt idx="1307" formatCode="#,##0.00">
                  <c:v>6.0155796730487099</c:v>
                </c:pt>
                <c:pt idx="1308" formatCode="#,##0.00">
                  <c:v>6.0155796730487099</c:v>
                </c:pt>
                <c:pt idx="1309" formatCode="#,##0.00">
                  <c:v>6.0155796730487099</c:v>
                </c:pt>
                <c:pt idx="1310" formatCode="#,##0.00">
                  <c:v>6.0155796730487099</c:v>
                </c:pt>
                <c:pt idx="1311" formatCode="#,##0.00">
                  <c:v>6.0155796730487099</c:v>
                </c:pt>
                <c:pt idx="1312" formatCode="#,##0.00">
                  <c:v>6.0366014405864199</c:v>
                </c:pt>
                <c:pt idx="1313" formatCode="#,##0.00">
                  <c:v>6.0366014405864199</c:v>
                </c:pt>
                <c:pt idx="1314" formatCode="#,##0.00">
                  <c:v>6.0366014405864199</c:v>
                </c:pt>
                <c:pt idx="1315" formatCode="#,##0.00">
                  <c:v>6.0366014405864199</c:v>
                </c:pt>
                <c:pt idx="1316" formatCode="#,##0.00">
                  <c:v>6.0366014405864199</c:v>
                </c:pt>
                <c:pt idx="1317" formatCode="#,##0.00">
                  <c:v>6.0366014405864199</c:v>
                </c:pt>
                <c:pt idx="1318" formatCode="#,##0.00">
                  <c:v>6.0366014405864199</c:v>
                </c:pt>
                <c:pt idx="1319" formatCode="#,##0.00">
                  <c:v>6.0366014405864199</c:v>
                </c:pt>
                <c:pt idx="1320" formatCode="#,##0.00">
                  <c:v>6.0366014405864199</c:v>
                </c:pt>
                <c:pt idx="1321" formatCode="#,##0.00">
                  <c:v>6.0366014405864199</c:v>
                </c:pt>
                <c:pt idx="1322" formatCode="#,##0.00">
                  <c:v>6.0366014405864199</c:v>
                </c:pt>
                <c:pt idx="1323" formatCode="#,##0.00">
                  <c:v>6.0366014405864199</c:v>
                </c:pt>
                <c:pt idx="1324" formatCode="#,##0.00">
                  <c:v>6.0366014405864199</c:v>
                </c:pt>
                <c:pt idx="1325" formatCode="#,##0.00">
                  <c:v>6.0366014405864199</c:v>
                </c:pt>
                <c:pt idx="1326" formatCode="#,##0.00">
                  <c:v>6.0366014405864199</c:v>
                </c:pt>
                <c:pt idx="1327" formatCode="#,##0.00">
                  <c:v>6.0366014405864199</c:v>
                </c:pt>
                <c:pt idx="1328" formatCode="#,##0.00">
                  <c:v>6.0366014405864199</c:v>
                </c:pt>
                <c:pt idx="1329" formatCode="#,##0.00">
                  <c:v>6.0366014405864199</c:v>
                </c:pt>
                <c:pt idx="1330" formatCode="#,##0.00">
                  <c:v>6.0366014405864199</c:v>
                </c:pt>
                <c:pt idx="1331" formatCode="#,##0.00">
                  <c:v>6.0366014405864199</c:v>
                </c:pt>
                <c:pt idx="1332" formatCode="#,##0.00">
                  <c:v>6.363640212177768</c:v>
                </c:pt>
                <c:pt idx="1333" formatCode="#,##0.00">
                  <c:v>6.363640212177768</c:v>
                </c:pt>
                <c:pt idx="1334" formatCode="#,##0.00">
                  <c:v>6.363640212177768</c:v>
                </c:pt>
                <c:pt idx="1335" formatCode="#,##0.00">
                  <c:v>6.363640212177768</c:v>
                </c:pt>
                <c:pt idx="1336" formatCode="#,##0.00">
                  <c:v>6.363640212177768</c:v>
                </c:pt>
                <c:pt idx="1337" formatCode="#,##0.00">
                  <c:v>6.363640212177768</c:v>
                </c:pt>
                <c:pt idx="1338" formatCode="#,##0.00">
                  <c:v>6.363640212177768</c:v>
                </c:pt>
                <c:pt idx="1339" formatCode="#,##0.00">
                  <c:v>6.363640212177768</c:v>
                </c:pt>
                <c:pt idx="1340" formatCode="#,##0.00">
                  <c:v>6.363640212177768</c:v>
                </c:pt>
                <c:pt idx="1341" formatCode="#,##0.00">
                  <c:v>6.363640212177768</c:v>
                </c:pt>
                <c:pt idx="1342" formatCode="#,##0.00">
                  <c:v>6.363640212177768</c:v>
                </c:pt>
                <c:pt idx="1343" formatCode="#,##0.00">
                  <c:v>6.363640212177768</c:v>
                </c:pt>
                <c:pt idx="1344" formatCode="#,##0.00">
                  <c:v>6.363640212177768</c:v>
                </c:pt>
                <c:pt idx="1345" formatCode="#,##0.00">
                  <c:v>6.363640212177768</c:v>
                </c:pt>
                <c:pt idx="1346" formatCode="#,##0.00">
                  <c:v>6.363640212177768</c:v>
                </c:pt>
                <c:pt idx="1347" formatCode="#,##0.00">
                  <c:v>6.363640212177768</c:v>
                </c:pt>
                <c:pt idx="1348" formatCode="#,##0.00">
                  <c:v>6.363640212177768</c:v>
                </c:pt>
                <c:pt idx="1349" formatCode="#,##0.00">
                  <c:v>6.363640212177768</c:v>
                </c:pt>
                <c:pt idx="1350" formatCode="#,##0.00">
                  <c:v>6.363640212177768</c:v>
                </c:pt>
                <c:pt idx="1351" formatCode="#,##0.00">
                  <c:v>6.363640212177768</c:v>
                </c:pt>
                <c:pt idx="1352" formatCode="#,##0.00">
                  <c:v>6.2157605519514769</c:v>
                </c:pt>
                <c:pt idx="1353" formatCode="#,##0.00">
                  <c:v>6.2157605519514769</c:v>
                </c:pt>
                <c:pt idx="1354" formatCode="#,##0.00">
                  <c:v>6.2157605519514769</c:v>
                </c:pt>
                <c:pt idx="1355" formatCode="#,##0.00">
                  <c:v>6.2157605519514769</c:v>
                </c:pt>
                <c:pt idx="1356" formatCode="#,##0.00">
                  <c:v>6.2157605519514769</c:v>
                </c:pt>
                <c:pt idx="1357" formatCode="#,##0.00">
                  <c:v>6.2157605519514769</c:v>
                </c:pt>
                <c:pt idx="1358" formatCode="#,##0.00">
                  <c:v>6.2157605519514769</c:v>
                </c:pt>
                <c:pt idx="1359" formatCode="#,##0.00">
                  <c:v>6.2157605519514769</c:v>
                </c:pt>
                <c:pt idx="1360" formatCode="#,##0.00">
                  <c:v>6.2157605519514769</c:v>
                </c:pt>
                <c:pt idx="1361" formatCode="#,##0.00">
                  <c:v>6.2157605519514769</c:v>
                </c:pt>
                <c:pt idx="1362" formatCode="#,##0.00">
                  <c:v>6.2157605519514769</c:v>
                </c:pt>
                <c:pt idx="1363" formatCode="#,##0.00">
                  <c:v>6.2157605519514769</c:v>
                </c:pt>
                <c:pt idx="1364" formatCode="#,##0.00">
                  <c:v>6.2157605519514769</c:v>
                </c:pt>
                <c:pt idx="1365" formatCode="#,##0.00">
                  <c:v>6.2157605519514769</c:v>
                </c:pt>
                <c:pt idx="1366" formatCode="#,##0.00">
                  <c:v>6.2157605519514769</c:v>
                </c:pt>
                <c:pt idx="1367" formatCode="#,##0.00">
                  <c:v>6.2157605519514769</c:v>
                </c:pt>
                <c:pt idx="1368" formatCode="#,##0.00">
                  <c:v>6.2157605519514769</c:v>
                </c:pt>
                <c:pt idx="1369" formatCode="#,##0.00">
                  <c:v>6.2157605519514769</c:v>
                </c:pt>
                <c:pt idx="1370" formatCode="#,##0.00">
                  <c:v>6.2157605519514769</c:v>
                </c:pt>
                <c:pt idx="1371" formatCode="#,##0.00">
                  <c:v>6.2157605519514769</c:v>
                </c:pt>
                <c:pt idx="1372" formatCode="#,##0.00">
                  <c:v>6.2157605519514769</c:v>
                </c:pt>
                <c:pt idx="1373" formatCode="#,##0.00">
                  <c:v>6.2157605519514769</c:v>
                </c:pt>
                <c:pt idx="1374" formatCode="#,##0.00">
                  <c:v>5.6892268187350936</c:v>
                </c:pt>
                <c:pt idx="1375" formatCode="#,##0.00">
                  <c:v>5.6892268187350936</c:v>
                </c:pt>
                <c:pt idx="1376" formatCode="#,##0.00">
                  <c:v>5.6892268187350936</c:v>
                </c:pt>
                <c:pt idx="1377" formatCode="#,##0.00">
                  <c:v>5.6892268187350936</c:v>
                </c:pt>
                <c:pt idx="1378" formatCode="#,##0.00">
                  <c:v>5.6892268187350936</c:v>
                </c:pt>
                <c:pt idx="1379" formatCode="#,##0.00">
                  <c:v>5.6892268187350936</c:v>
                </c:pt>
                <c:pt idx="1380" formatCode="#,##0.00">
                  <c:v>5.6892268187350936</c:v>
                </c:pt>
                <c:pt idx="1381" formatCode="#,##0.00">
                  <c:v>5.6892268187350936</c:v>
                </c:pt>
                <c:pt idx="1382" formatCode="#,##0.00">
                  <c:v>5.6892268187350936</c:v>
                </c:pt>
                <c:pt idx="1383" formatCode="#,##0.00">
                  <c:v>5.6892268187350936</c:v>
                </c:pt>
                <c:pt idx="1384" formatCode="#,##0.00">
                  <c:v>5.6892268187350936</c:v>
                </c:pt>
                <c:pt idx="1385" formatCode="#,##0.00">
                  <c:v>5.6892268187350936</c:v>
                </c:pt>
                <c:pt idx="1386" formatCode="#,##0.00">
                  <c:v>5.6892268187350936</c:v>
                </c:pt>
                <c:pt idx="1387" formatCode="#,##0.00">
                  <c:v>5.6892268187350936</c:v>
                </c:pt>
                <c:pt idx="1388" formatCode="#,##0.00">
                  <c:v>5.6892268187350936</c:v>
                </c:pt>
                <c:pt idx="1389" formatCode="#,##0.00">
                  <c:v>5.6892268187350936</c:v>
                </c:pt>
                <c:pt idx="1390" formatCode="#,##0.00">
                  <c:v>5.6892268187350936</c:v>
                </c:pt>
                <c:pt idx="1391" formatCode="#,##0.00">
                  <c:v>5.6892268187350936</c:v>
                </c:pt>
                <c:pt idx="1392" formatCode="#,##0.00">
                  <c:v>5.6892268187350936</c:v>
                </c:pt>
                <c:pt idx="1393" formatCode="#,##0.00">
                  <c:v>5.6892268187350936</c:v>
                </c:pt>
                <c:pt idx="1394" formatCode="#,##0.00">
                  <c:v>5.6892268187350936</c:v>
                </c:pt>
                <c:pt idx="1395" formatCode="#,##0.00">
                  <c:v>5.6892268187350936</c:v>
                </c:pt>
                <c:pt idx="1396" formatCode="#,##0.00">
                  <c:v>5.6999457069085047</c:v>
                </c:pt>
                <c:pt idx="1397" formatCode="#,##0.00">
                  <c:v>5.6999457069085047</c:v>
                </c:pt>
                <c:pt idx="1398" formatCode="#,##0.00">
                  <c:v>5.6999457069085047</c:v>
                </c:pt>
                <c:pt idx="1399" formatCode="#,##0.00">
                  <c:v>5.6999457069085047</c:v>
                </c:pt>
                <c:pt idx="1400" formatCode="#,##0.00">
                  <c:v>5.6999457069085047</c:v>
                </c:pt>
                <c:pt idx="1401" formatCode="#,##0.00">
                  <c:v>5.6999457069085047</c:v>
                </c:pt>
                <c:pt idx="1402" formatCode="#,##0.00">
                  <c:v>5.6999457069085047</c:v>
                </c:pt>
                <c:pt idx="1403" formatCode="#,##0.00">
                  <c:v>5.6999457069085047</c:v>
                </c:pt>
                <c:pt idx="1404" formatCode="#,##0.00">
                  <c:v>5.6999457069085047</c:v>
                </c:pt>
                <c:pt idx="1405" formatCode="#,##0.00">
                  <c:v>5.6999457069085047</c:v>
                </c:pt>
                <c:pt idx="1406" formatCode="#,##0.00">
                  <c:v>5.6999457069085047</c:v>
                </c:pt>
                <c:pt idx="1407" formatCode="#,##0.00">
                  <c:v>5.6999457069085047</c:v>
                </c:pt>
                <c:pt idx="1408" formatCode="#,##0.00">
                  <c:v>5.6999457069085047</c:v>
                </c:pt>
                <c:pt idx="1409" formatCode="#,##0.00">
                  <c:v>5.6999457069085047</c:v>
                </c:pt>
                <c:pt idx="1410" formatCode="#,##0.00">
                  <c:v>5.6999457069085047</c:v>
                </c:pt>
                <c:pt idx="1411" formatCode="#,##0.00">
                  <c:v>5.6999457069085047</c:v>
                </c:pt>
                <c:pt idx="1412" formatCode="#,##0.00">
                  <c:v>5.6999457069085047</c:v>
                </c:pt>
                <c:pt idx="1413" formatCode="#,##0.00">
                  <c:v>5.6999457069085047</c:v>
                </c:pt>
                <c:pt idx="1414" formatCode="#,##0.00">
                  <c:v>5.5107598874363006</c:v>
                </c:pt>
                <c:pt idx="1415" formatCode="#,##0.00">
                  <c:v>5.5107598874363006</c:v>
                </c:pt>
                <c:pt idx="1416" formatCode="#,##0.00">
                  <c:v>5.5107598874363006</c:v>
                </c:pt>
                <c:pt idx="1417" formatCode="#,##0.00">
                  <c:v>5.5107598874363006</c:v>
                </c:pt>
                <c:pt idx="1418" formatCode="#,##0.00">
                  <c:v>5.5107598874363006</c:v>
                </c:pt>
                <c:pt idx="1419" formatCode="#,##0.00">
                  <c:v>5.5107598874363006</c:v>
                </c:pt>
                <c:pt idx="1420" formatCode="#,##0.00">
                  <c:v>5.5107598874363006</c:v>
                </c:pt>
                <c:pt idx="1421" formatCode="#,##0.00">
                  <c:v>5.5107598874363006</c:v>
                </c:pt>
                <c:pt idx="1422" formatCode="#,##0.00">
                  <c:v>5.5107598874363006</c:v>
                </c:pt>
                <c:pt idx="1423" formatCode="#,##0.00">
                  <c:v>5.5107598874363006</c:v>
                </c:pt>
                <c:pt idx="1424" formatCode="#,##0.00">
                  <c:v>5.5107598874363006</c:v>
                </c:pt>
                <c:pt idx="1425" formatCode="#,##0.00">
                  <c:v>5.5107598874363006</c:v>
                </c:pt>
                <c:pt idx="1426" formatCode="#,##0.00">
                  <c:v>5.5107598874363006</c:v>
                </c:pt>
                <c:pt idx="1427" formatCode="#,##0.00">
                  <c:v>5.5107598874363006</c:v>
                </c:pt>
                <c:pt idx="1428" formatCode="#,##0.00">
                  <c:v>5.5107598874363006</c:v>
                </c:pt>
                <c:pt idx="1429" formatCode="#,##0.00">
                  <c:v>5.5107598874363006</c:v>
                </c:pt>
                <c:pt idx="1430" formatCode="#,##0.00">
                  <c:v>5.5107598874363006</c:v>
                </c:pt>
                <c:pt idx="1431" formatCode="#,##0.00">
                  <c:v>5.5107598874363006</c:v>
                </c:pt>
                <c:pt idx="1432" formatCode="#,##0.00">
                  <c:v>5.5107598874363006</c:v>
                </c:pt>
                <c:pt idx="1433" formatCode="#,##0.00">
                  <c:v>5.5107598874363006</c:v>
                </c:pt>
                <c:pt idx="1434" formatCode="#,##0.00">
                  <c:v>5.5107598874363006</c:v>
                </c:pt>
                <c:pt idx="1435" formatCode="#,##0.00">
                  <c:v>5.5107598874363006</c:v>
                </c:pt>
                <c:pt idx="1436" formatCode="#,##0.00">
                  <c:v>5.5107598874363006</c:v>
                </c:pt>
                <c:pt idx="1437" formatCode="#,##0.00">
                  <c:v>5.3221506468403401</c:v>
                </c:pt>
                <c:pt idx="1438" formatCode="#,##0.00">
                  <c:v>5.3221506468403401</c:v>
                </c:pt>
                <c:pt idx="1439" formatCode="#,##0.00">
                  <c:v>5.3221506468403401</c:v>
                </c:pt>
                <c:pt idx="1440" formatCode="#,##0.00">
                  <c:v>5.3221506468403401</c:v>
                </c:pt>
                <c:pt idx="1441" formatCode="#,##0.00">
                  <c:v>5.3221506468403401</c:v>
                </c:pt>
                <c:pt idx="1442" formatCode="#,##0.00">
                  <c:v>5.3221506468403401</c:v>
                </c:pt>
                <c:pt idx="1443" formatCode="#,##0.00">
                  <c:v>5.3221506468403401</c:v>
                </c:pt>
                <c:pt idx="1444" formatCode="#,##0.00">
                  <c:v>5.3221506468403401</c:v>
                </c:pt>
                <c:pt idx="1445" formatCode="#,##0.00">
                  <c:v>5.3221506468403401</c:v>
                </c:pt>
                <c:pt idx="1446" formatCode="#,##0.00">
                  <c:v>5.3221506468403401</c:v>
                </c:pt>
                <c:pt idx="1447" formatCode="#,##0.00">
                  <c:v>5.3221506468403401</c:v>
                </c:pt>
                <c:pt idx="1448" formatCode="#,##0.00">
                  <c:v>5.3221506468403401</c:v>
                </c:pt>
                <c:pt idx="1449" formatCode="#,##0.00">
                  <c:v>5.3221506468403401</c:v>
                </c:pt>
                <c:pt idx="1450" formatCode="#,##0.00">
                  <c:v>5.3221506468403401</c:v>
                </c:pt>
                <c:pt idx="1451" formatCode="#,##0.00">
                  <c:v>5.3221506468403401</c:v>
                </c:pt>
                <c:pt idx="1452" formatCode="#,##0.00">
                  <c:v>5.3221506468403401</c:v>
                </c:pt>
                <c:pt idx="1453" formatCode="#,##0.00">
                  <c:v>5.3221506468403401</c:v>
                </c:pt>
                <c:pt idx="1454" formatCode="#,##0.00">
                  <c:v>5.3221506468403401</c:v>
                </c:pt>
                <c:pt idx="1455" formatCode="#,##0.00">
                  <c:v>4.6331670124354796</c:v>
                </c:pt>
                <c:pt idx="1456" formatCode="#,##0.00">
                  <c:v>4.6331670124354796</c:v>
                </c:pt>
                <c:pt idx="1457" formatCode="#,##0.00">
                  <c:v>4.6331670124354796</c:v>
                </c:pt>
                <c:pt idx="1458" formatCode="#,##0.00">
                  <c:v>4.6331670124354796</c:v>
                </c:pt>
                <c:pt idx="1459" formatCode="#,##0.00">
                  <c:v>4.6331670124354796</c:v>
                </c:pt>
                <c:pt idx="1460" formatCode="#,##0.00">
                  <c:v>4.6331670124354796</c:v>
                </c:pt>
                <c:pt idx="1461" formatCode="#,##0.00">
                  <c:v>4.6331670124354796</c:v>
                </c:pt>
                <c:pt idx="1462" formatCode="#,##0.00">
                  <c:v>4.6331670124354796</c:v>
                </c:pt>
                <c:pt idx="1463" formatCode="#,##0.00">
                  <c:v>4.6331670124354796</c:v>
                </c:pt>
                <c:pt idx="1464" formatCode="#,##0.00">
                  <c:v>4.6331670124354796</c:v>
                </c:pt>
                <c:pt idx="1465" formatCode="#,##0.00">
                  <c:v>4.6331670124354796</c:v>
                </c:pt>
                <c:pt idx="1466" formatCode="#,##0.00">
                  <c:v>4.6331670124354796</c:v>
                </c:pt>
                <c:pt idx="1467" formatCode="#,##0.00">
                  <c:v>4.6331670124354796</c:v>
                </c:pt>
                <c:pt idx="1468" formatCode="#,##0.00">
                  <c:v>4.6331670124354796</c:v>
                </c:pt>
                <c:pt idx="1469" formatCode="#,##0.00">
                  <c:v>4.6331670124354796</c:v>
                </c:pt>
                <c:pt idx="1470" formatCode="#,##0.00">
                  <c:v>4.6331670124354796</c:v>
                </c:pt>
                <c:pt idx="1471" formatCode="#,##0.00">
                  <c:v>4.6331670124354796</c:v>
                </c:pt>
                <c:pt idx="1472" formatCode="#,##0.00">
                  <c:v>4.6331670124354796</c:v>
                </c:pt>
                <c:pt idx="1473" formatCode="#,##0.00">
                  <c:v>4.6331670124354796</c:v>
                </c:pt>
                <c:pt idx="1474" formatCode="#,##0.00">
                  <c:v>4.6331670124354796</c:v>
                </c:pt>
                <c:pt idx="1475" formatCode="#,##0.00">
                  <c:v>4.6331670124354796</c:v>
                </c:pt>
                <c:pt idx="1476" formatCode="#,##0.00">
                  <c:v>4.6331670124354796</c:v>
                </c:pt>
                <c:pt idx="1477" formatCode="#,##0.00">
                  <c:v>4.2271673171244251</c:v>
                </c:pt>
                <c:pt idx="1478" formatCode="#,##0.00">
                  <c:v>4.2271673171244251</c:v>
                </c:pt>
                <c:pt idx="1479" formatCode="#,##0.00">
                  <c:v>4.2271673171244251</c:v>
                </c:pt>
                <c:pt idx="1480" formatCode="#,##0.00">
                  <c:v>4.2271673171244251</c:v>
                </c:pt>
                <c:pt idx="1481" formatCode="#,##0.00">
                  <c:v>4.2271673171244251</c:v>
                </c:pt>
                <c:pt idx="1482" formatCode="#,##0.00">
                  <c:v>4.2271673171244251</c:v>
                </c:pt>
                <c:pt idx="1483" formatCode="#,##0.00">
                  <c:v>4.2271673171244251</c:v>
                </c:pt>
                <c:pt idx="1484" formatCode="#,##0.00">
                  <c:v>4.2271673171244251</c:v>
                </c:pt>
                <c:pt idx="1485" formatCode="#,##0.00">
                  <c:v>4.2271673171244251</c:v>
                </c:pt>
                <c:pt idx="1486" formatCode="#,##0.00">
                  <c:v>4.2271673171244251</c:v>
                </c:pt>
                <c:pt idx="1487" formatCode="#,##0.00">
                  <c:v>4.2271673171244251</c:v>
                </c:pt>
                <c:pt idx="1488" formatCode="#,##0.00">
                  <c:v>4.2271673171244251</c:v>
                </c:pt>
                <c:pt idx="1489" formatCode="#,##0.00">
                  <c:v>4.2271673171244251</c:v>
                </c:pt>
                <c:pt idx="1490" formatCode="#,##0.00">
                  <c:v>4.2271673171244251</c:v>
                </c:pt>
                <c:pt idx="1491" formatCode="#,##0.00">
                  <c:v>4.2271673171244251</c:v>
                </c:pt>
                <c:pt idx="1492" formatCode="#,##0.00">
                  <c:v>4.2271673171244251</c:v>
                </c:pt>
                <c:pt idx="1493" formatCode="#,##0.00">
                  <c:v>4.2271673171244251</c:v>
                </c:pt>
                <c:pt idx="1494" formatCode="#,##0.00">
                  <c:v>4.2271673171244251</c:v>
                </c:pt>
                <c:pt idx="1495" formatCode="#,##0.00">
                  <c:v>4.2271673171244251</c:v>
                </c:pt>
                <c:pt idx="1496" formatCode="#,##0.00">
                  <c:v>4.2271673171244251</c:v>
                </c:pt>
                <c:pt idx="1497" formatCode="#,##0.00">
                  <c:v>4.2271673171244251</c:v>
                </c:pt>
                <c:pt idx="1498" formatCode="#,##0.00">
                  <c:v>4.0292078167682321</c:v>
                </c:pt>
                <c:pt idx="1499" formatCode="#,##0.00">
                  <c:v>4.0292078167682321</c:v>
                </c:pt>
                <c:pt idx="1500" formatCode="#,##0.00">
                  <c:v>4.0292078167682321</c:v>
                </c:pt>
                <c:pt idx="1501" formatCode="#,##0.00">
                  <c:v>4.0292078167682321</c:v>
                </c:pt>
                <c:pt idx="1502" formatCode="#,##0.00">
                  <c:v>4.0292078167682321</c:v>
                </c:pt>
                <c:pt idx="1503" formatCode="#,##0.00">
                  <c:v>4.0292078167682321</c:v>
                </c:pt>
                <c:pt idx="1504" formatCode="#,##0.00">
                  <c:v>4.0292078167682321</c:v>
                </c:pt>
                <c:pt idx="1505" formatCode="#,##0.00">
                  <c:v>4.0292078167682321</c:v>
                </c:pt>
                <c:pt idx="1506" formatCode="#,##0.00">
                  <c:v>4.0292078167682321</c:v>
                </c:pt>
                <c:pt idx="1507" formatCode="#,##0.00">
                  <c:v>4.0292078167682321</c:v>
                </c:pt>
                <c:pt idx="1508" formatCode="#,##0.00">
                  <c:v>4.0292078167682321</c:v>
                </c:pt>
                <c:pt idx="1509" formatCode="#,##0.00">
                  <c:v>4.0292078167682321</c:v>
                </c:pt>
                <c:pt idx="1510" formatCode="#,##0.00">
                  <c:v>4.0292078167682321</c:v>
                </c:pt>
                <c:pt idx="1511" formatCode="#,##0.00">
                  <c:v>4.0292078167682321</c:v>
                </c:pt>
                <c:pt idx="1512" formatCode="#,##0.00">
                  <c:v>4.0292078167682321</c:v>
                </c:pt>
                <c:pt idx="1513" formatCode="#,##0.00">
                  <c:v>4.0292078167682321</c:v>
                </c:pt>
                <c:pt idx="1514" formatCode="#,##0.00">
                  <c:v>4.0292078167682321</c:v>
                </c:pt>
                <c:pt idx="1515" formatCode="#,##0.00">
                  <c:v>4.0292078167682321</c:v>
                </c:pt>
                <c:pt idx="1516" formatCode="#,##0.00">
                  <c:v>4.0292078167682321</c:v>
                </c:pt>
                <c:pt idx="1517" formatCode="#,##0.00">
                  <c:v>4.0292078167682321</c:v>
                </c:pt>
                <c:pt idx="1518" formatCode="#,##0.00">
                  <c:v>4.0292078167682321</c:v>
                </c:pt>
                <c:pt idx="1519" formatCode="#,##0.00">
                  <c:v>3.9667535985360214</c:v>
                </c:pt>
                <c:pt idx="1520" formatCode="#,##0.00">
                  <c:v>3.9667535985360214</c:v>
                </c:pt>
                <c:pt idx="1521" formatCode="#,##0.00">
                  <c:v>3.9667535985360214</c:v>
                </c:pt>
                <c:pt idx="1522" formatCode="#,##0.00">
                  <c:v>3.9667535985360214</c:v>
                </c:pt>
                <c:pt idx="1523" formatCode="#,##0.00">
                  <c:v>3.9667535985360214</c:v>
                </c:pt>
                <c:pt idx="1524" formatCode="#,##0.00">
                  <c:v>3.9667535985360214</c:v>
                </c:pt>
                <c:pt idx="1525" formatCode="#,##0.00">
                  <c:v>3.9667535985360214</c:v>
                </c:pt>
                <c:pt idx="1526" formatCode="#,##0.00">
                  <c:v>3.9667535985360214</c:v>
                </c:pt>
                <c:pt idx="1527" formatCode="#,##0.00">
                  <c:v>3.9667535985360214</c:v>
                </c:pt>
                <c:pt idx="1528" formatCode="#,##0.00">
                  <c:v>3.9667535985360214</c:v>
                </c:pt>
                <c:pt idx="1529" formatCode="#,##0.00">
                  <c:v>3.9667535985360214</c:v>
                </c:pt>
                <c:pt idx="1530" formatCode="#,##0.00">
                  <c:v>3.9667535985360214</c:v>
                </c:pt>
                <c:pt idx="1531" formatCode="#,##0.00">
                  <c:v>3.9667535985360214</c:v>
                </c:pt>
                <c:pt idx="1532" formatCode="#,##0.00">
                  <c:v>3.9667535985360214</c:v>
                </c:pt>
                <c:pt idx="1533" formatCode="#,##0.00">
                  <c:v>3.9667535985360214</c:v>
                </c:pt>
                <c:pt idx="1534" formatCode="#,##0.00">
                  <c:v>3.9667535985360214</c:v>
                </c:pt>
                <c:pt idx="1535" formatCode="#,##0.00">
                  <c:v>3.9667535985360214</c:v>
                </c:pt>
                <c:pt idx="1536" formatCode="#,##0.00">
                  <c:v>3.9667535985360214</c:v>
                </c:pt>
                <c:pt idx="1537" formatCode="#,##0.00">
                  <c:v>3.9667535985360214</c:v>
                </c:pt>
                <c:pt idx="1538" formatCode="#,##0.00">
                  <c:v>3.9667535985360214</c:v>
                </c:pt>
                <c:pt idx="1539" formatCode="#,##0.00">
                  <c:v>3.9667535985360214</c:v>
                </c:pt>
                <c:pt idx="1540" formatCode="#,##0.00">
                  <c:v>3.9667535985360214</c:v>
                </c:pt>
                <c:pt idx="1541" formatCode="#,##0.00">
                  <c:v>3.9667535985360214</c:v>
                </c:pt>
                <c:pt idx="1542" formatCode="#,##0.00">
                  <c:v>3.8421143701032889</c:v>
                </c:pt>
                <c:pt idx="1543" formatCode="#,##0.00">
                  <c:v>3.8421143701032889</c:v>
                </c:pt>
                <c:pt idx="1544" formatCode="#,##0.00">
                  <c:v>3.8421143701032889</c:v>
                </c:pt>
                <c:pt idx="1545" formatCode="#,##0.00">
                  <c:v>3.8421143701032889</c:v>
                </c:pt>
                <c:pt idx="1546" formatCode="#,##0.00">
                  <c:v>3.8421143701032889</c:v>
                </c:pt>
                <c:pt idx="1547" formatCode="#,##0.00">
                  <c:v>3.8421143701032889</c:v>
                </c:pt>
                <c:pt idx="1548" formatCode="#,##0.00">
                  <c:v>3.8421143701032889</c:v>
                </c:pt>
                <c:pt idx="1549" formatCode="#,##0.00">
                  <c:v>3.8421143701032889</c:v>
                </c:pt>
                <c:pt idx="1550" formatCode="#,##0.00">
                  <c:v>3.8421143701032889</c:v>
                </c:pt>
                <c:pt idx="1551" formatCode="#,##0.00">
                  <c:v>3.8421143701032889</c:v>
                </c:pt>
                <c:pt idx="1552" formatCode="#,##0.00">
                  <c:v>3.8421143701032889</c:v>
                </c:pt>
                <c:pt idx="1553" formatCode="#,##0.00">
                  <c:v>3.8421143701032889</c:v>
                </c:pt>
                <c:pt idx="1554" formatCode="#,##0.00">
                  <c:v>3.8421143701032889</c:v>
                </c:pt>
                <c:pt idx="1555" formatCode="#,##0.00">
                  <c:v>3.8421143701032889</c:v>
                </c:pt>
                <c:pt idx="1556" formatCode="#,##0.00">
                  <c:v>3.8421143701032889</c:v>
                </c:pt>
                <c:pt idx="1557" formatCode="#,##0.00">
                  <c:v>3.8421143701032889</c:v>
                </c:pt>
                <c:pt idx="1558" formatCode="#,##0.00">
                  <c:v>3.8421143701032889</c:v>
                </c:pt>
                <c:pt idx="1559" formatCode="#,##0.00">
                  <c:v>3.8421143701032889</c:v>
                </c:pt>
                <c:pt idx="1560" formatCode="#,##0.00">
                  <c:v>3.8421143701032889</c:v>
                </c:pt>
                <c:pt idx="1561" formatCode="#,##0.00">
                  <c:v>3.8421143701032889</c:v>
                </c:pt>
                <c:pt idx="1562" formatCode="#,##0.00">
                  <c:v>3.6971838045705363</c:v>
                </c:pt>
                <c:pt idx="1563" formatCode="#,##0.00">
                  <c:v>3.6971838045705363</c:v>
                </c:pt>
                <c:pt idx="1564" formatCode="#,##0.00">
                  <c:v>3.6971838045705363</c:v>
                </c:pt>
                <c:pt idx="1565" formatCode="#,##0.00">
                  <c:v>3.6971838045705363</c:v>
                </c:pt>
                <c:pt idx="1566" formatCode="#,##0.00">
                  <c:v>3.6971838045705363</c:v>
                </c:pt>
                <c:pt idx="1567" formatCode="#,##0.00">
                  <c:v>3.6971838045705363</c:v>
                </c:pt>
                <c:pt idx="1568" formatCode="#,##0.00">
                  <c:v>3.6971838045705363</c:v>
                </c:pt>
                <c:pt idx="1569" formatCode="#,##0.00">
                  <c:v>3.6971838045705363</c:v>
                </c:pt>
                <c:pt idx="1570" formatCode="#,##0.00">
                  <c:v>3.6971838045705363</c:v>
                </c:pt>
                <c:pt idx="1571" formatCode="#,##0.00">
                  <c:v>3.6971838045705363</c:v>
                </c:pt>
                <c:pt idx="1572" formatCode="#,##0.00">
                  <c:v>3.6971838045705363</c:v>
                </c:pt>
                <c:pt idx="1573" formatCode="#,##0.00">
                  <c:v>3.6971838045705363</c:v>
                </c:pt>
                <c:pt idx="1574" formatCode="#,##0.00">
                  <c:v>3.6971838045705363</c:v>
                </c:pt>
                <c:pt idx="1575" formatCode="#,##0.00">
                  <c:v>3.6971838045705363</c:v>
                </c:pt>
                <c:pt idx="1576" formatCode="#,##0.00">
                  <c:v>3.6971838045705363</c:v>
                </c:pt>
                <c:pt idx="1577" formatCode="#,##0.00">
                  <c:v>3.6971838045705363</c:v>
                </c:pt>
                <c:pt idx="1578" formatCode="#,##0.00">
                  <c:v>3.6971838045705363</c:v>
                </c:pt>
                <c:pt idx="1579" formatCode="#,##0.00">
                  <c:v>3.6971838045705363</c:v>
                </c:pt>
                <c:pt idx="1580" formatCode="#,##0.00">
                  <c:v>3.6971838045705363</c:v>
                </c:pt>
                <c:pt idx="1581" formatCode="#,##0.00">
                  <c:v>3.6971838045705363</c:v>
                </c:pt>
                <c:pt idx="1582" formatCode="#,##0.00">
                  <c:v>3.6971838045705363</c:v>
                </c:pt>
                <c:pt idx="1583" formatCode="#,##0.00">
                  <c:v>3.2648886164721169</c:v>
                </c:pt>
                <c:pt idx="1584" formatCode="#,##0.00">
                  <c:v>3.2648886164721169</c:v>
                </c:pt>
                <c:pt idx="1585" formatCode="#,##0.00">
                  <c:v>3.2648886164721169</c:v>
                </c:pt>
                <c:pt idx="1586" formatCode="#,##0.00">
                  <c:v>3.2648886164721169</c:v>
                </c:pt>
                <c:pt idx="1587" formatCode="#,##0.00">
                  <c:v>3.2648886164721169</c:v>
                </c:pt>
                <c:pt idx="1588" formatCode="#,##0.00">
                  <c:v>3.2648886164721169</c:v>
                </c:pt>
                <c:pt idx="1589" formatCode="#,##0.00">
                  <c:v>3.2648886164721169</c:v>
                </c:pt>
                <c:pt idx="1590" formatCode="#,##0.00">
                  <c:v>3.2648886164721169</c:v>
                </c:pt>
                <c:pt idx="1591" formatCode="#,##0.00">
                  <c:v>3.2648886164721169</c:v>
                </c:pt>
                <c:pt idx="1592" formatCode="#,##0.00">
                  <c:v>3.2648886164721169</c:v>
                </c:pt>
                <c:pt idx="1593" formatCode="#,##0.00">
                  <c:v>3.2648886164721169</c:v>
                </c:pt>
                <c:pt idx="1594" formatCode="#,##0.00">
                  <c:v>3.2648886164721169</c:v>
                </c:pt>
                <c:pt idx="1595" formatCode="#,##0.00">
                  <c:v>3.2648886164721169</c:v>
                </c:pt>
                <c:pt idx="1596" formatCode="#,##0.00">
                  <c:v>3.2648886164721169</c:v>
                </c:pt>
                <c:pt idx="1597" formatCode="#,##0.00">
                  <c:v>3.2648886164721169</c:v>
                </c:pt>
                <c:pt idx="1598" formatCode="#,##0.00">
                  <c:v>3.2648886164721169</c:v>
                </c:pt>
                <c:pt idx="1599" formatCode="#,##0.00">
                  <c:v>3.2648886164721169</c:v>
                </c:pt>
                <c:pt idx="1600" formatCode="#,##0.00">
                  <c:v>3.2648886164721169</c:v>
                </c:pt>
                <c:pt idx="1601" formatCode="#,##0.00">
                  <c:v>3.2648886164721169</c:v>
                </c:pt>
                <c:pt idx="1602" formatCode="#,##0.00">
                  <c:v>3.2648886164721169</c:v>
                </c:pt>
                <c:pt idx="1603" formatCode="#,##0.00">
                  <c:v>3.0182360834577038</c:v>
                </c:pt>
                <c:pt idx="1604" formatCode="#,##0.00">
                  <c:v>3.0182360834577038</c:v>
                </c:pt>
                <c:pt idx="1605" formatCode="#,##0.00">
                  <c:v>3.0182360834577038</c:v>
                </c:pt>
                <c:pt idx="1606" formatCode="#,##0.00">
                  <c:v>3.0182360834577038</c:v>
                </c:pt>
                <c:pt idx="1607" formatCode="#,##0.00">
                  <c:v>3.0182360834577038</c:v>
                </c:pt>
                <c:pt idx="1608" formatCode="#,##0.00">
                  <c:v>3.0182360834577038</c:v>
                </c:pt>
                <c:pt idx="1609" formatCode="#,##0.00">
                  <c:v>3.0182360834577038</c:v>
                </c:pt>
                <c:pt idx="1610" formatCode="#,##0.00">
                  <c:v>3.0182360834577038</c:v>
                </c:pt>
                <c:pt idx="1611" formatCode="#,##0.00">
                  <c:v>3.0182360834577038</c:v>
                </c:pt>
                <c:pt idx="1612" formatCode="#,##0.00">
                  <c:v>3.0182360834577038</c:v>
                </c:pt>
                <c:pt idx="1613" formatCode="#,##0.00">
                  <c:v>3.0182360834577038</c:v>
                </c:pt>
                <c:pt idx="1614" formatCode="#,##0.00">
                  <c:v>3.0182360834577038</c:v>
                </c:pt>
                <c:pt idx="1615" formatCode="#,##0.00">
                  <c:v>3.0182360834577038</c:v>
                </c:pt>
                <c:pt idx="1616" formatCode="#,##0.00">
                  <c:v>3.0182360834577038</c:v>
                </c:pt>
                <c:pt idx="1617" formatCode="#,##0.00">
                  <c:v>3.0182360834577038</c:v>
                </c:pt>
                <c:pt idx="1618" formatCode="#,##0.00">
                  <c:v>3.0182360834577038</c:v>
                </c:pt>
                <c:pt idx="1619" formatCode="#,##0.00">
                  <c:v>3.0182360834577038</c:v>
                </c:pt>
                <c:pt idx="1620" formatCode="#,##0.00">
                  <c:v>3.0182360834577038</c:v>
                </c:pt>
                <c:pt idx="1621" formatCode="#,##0.00">
                  <c:v>3.0182360834577038</c:v>
                </c:pt>
                <c:pt idx="1622" formatCode="#,##0.00">
                  <c:v>3.0182360834577038</c:v>
                </c:pt>
                <c:pt idx="1623" formatCode="#,##0.00">
                  <c:v>3.1415161315768714</c:v>
                </c:pt>
                <c:pt idx="1624" formatCode="#,##0.00">
                  <c:v>3.1415161315768714</c:v>
                </c:pt>
                <c:pt idx="1625" formatCode="#,##0.00">
                  <c:v>3.1415161315768714</c:v>
                </c:pt>
                <c:pt idx="1626" formatCode="#,##0.00">
                  <c:v>3.1415161315768714</c:v>
                </c:pt>
                <c:pt idx="1627" formatCode="#,##0.00">
                  <c:v>3.1415161315768714</c:v>
                </c:pt>
                <c:pt idx="1628" formatCode="#,##0.00">
                  <c:v>3.1415161315768714</c:v>
                </c:pt>
                <c:pt idx="1629" formatCode="#,##0.00">
                  <c:v>3.1415161315768714</c:v>
                </c:pt>
                <c:pt idx="1630" formatCode="#,##0.00">
                  <c:v>3.1415161315768714</c:v>
                </c:pt>
                <c:pt idx="1631" formatCode="#,##0.00">
                  <c:v>3.1415161315768714</c:v>
                </c:pt>
                <c:pt idx="1632" formatCode="#,##0.00">
                  <c:v>3.1415161315768714</c:v>
                </c:pt>
                <c:pt idx="1633" formatCode="#,##0.00">
                  <c:v>3.1415161315768714</c:v>
                </c:pt>
                <c:pt idx="1634" formatCode="#,##0.00">
                  <c:v>3.1415161315768714</c:v>
                </c:pt>
                <c:pt idx="1635" formatCode="#,##0.00">
                  <c:v>3.1415161315768714</c:v>
                </c:pt>
                <c:pt idx="1636" formatCode="#,##0.00">
                  <c:v>3.1415161315768714</c:v>
                </c:pt>
                <c:pt idx="1637" formatCode="#,##0.00">
                  <c:v>3.1415161315768714</c:v>
                </c:pt>
                <c:pt idx="1638" formatCode="#,##0.00">
                  <c:v>3.1415161315768714</c:v>
                </c:pt>
                <c:pt idx="1639" formatCode="#,##0.00">
                  <c:v>3.1415161315768714</c:v>
                </c:pt>
                <c:pt idx="1640" formatCode="#,##0.00">
                  <c:v>3.1415161315768714</c:v>
                </c:pt>
                <c:pt idx="1641" formatCode="#,##0.00">
                  <c:v>3.1415161315768714</c:v>
                </c:pt>
                <c:pt idx="1642" formatCode="#,##0.00">
                  <c:v>3.1415161315768714</c:v>
                </c:pt>
                <c:pt idx="1643" formatCode="#,##0.00">
                  <c:v>3.1415161315768714</c:v>
                </c:pt>
                <c:pt idx="1644" formatCode="#,##0.00">
                  <c:v>3.1415161315768714</c:v>
                </c:pt>
                <c:pt idx="1645" formatCode="#,##0.00">
                  <c:v>2.987813485155022</c:v>
                </c:pt>
                <c:pt idx="1646" formatCode="#,##0.00">
                  <c:v>2.987813485155022</c:v>
                </c:pt>
                <c:pt idx="1647" formatCode="#,##0.00">
                  <c:v>2.987813485155022</c:v>
                </c:pt>
                <c:pt idx="1648" formatCode="#,##0.00">
                  <c:v>2.987813485155022</c:v>
                </c:pt>
                <c:pt idx="1649" formatCode="#,##0.00">
                  <c:v>2.987813485155022</c:v>
                </c:pt>
                <c:pt idx="1650" formatCode="#,##0.00">
                  <c:v>2.987813485155022</c:v>
                </c:pt>
                <c:pt idx="1651" formatCode="#,##0.00">
                  <c:v>2.987813485155022</c:v>
                </c:pt>
                <c:pt idx="1652" formatCode="#,##0.00">
                  <c:v>2.987813485155022</c:v>
                </c:pt>
                <c:pt idx="1653" formatCode="#,##0.00">
                  <c:v>2.987813485155022</c:v>
                </c:pt>
                <c:pt idx="1654" formatCode="#,##0.00">
                  <c:v>2.987813485155022</c:v>
                </c:pt>
                <c:pt idx="1655" formatCode="#,##0.00">
                  <c:v>2.987813485155022</c:v>
                </c:pt>
                <c:pt idx="1656" formatCode="#,##0.00">
                  <c:v>2.987813485155022</c:v>
                </c:pt>
                <c:pt idx="1657" formatCode="#,##0.00">
                  <c:v>2.987813485155022</c:v>
                </c:pt>
                <c:pt idx="1658" formatCode="#,##0.00">
                  <c:v>2.987813485155022</c:v>
                </c:pt>
                <c:pt idx="1659" formatCode="#,##0.00">
                  <c:v>2.987813485155022</c:v>
                </c:pt>
                <c:pt idx="1660" formatCode="#,##0.00">
                  <c:v>2.987813485155022</c:v>
                </c:pt>
                <c:pt idx="1661" formatCode="#,##0.00">
                  <c:v>2.987813485155022</c:v>
                </c:pt>
                <c:pt idx="1662" formatCode="#,##0.00">
                  <c:v>2.987813485155022</c:v>
                </c:pt>
                <c:pt idx="1663" formatCode="#,##0.00">
                  <c:v>3.0185643661014616</c:v>
                </c:pt>
                <c:pt idx="1664" formatCode="#,##0.00">
                  <c:v>3.0185643661014616</c:v>
                </c:pt>
                <c:pt idx="1665" formatCode="#,##0.00">
                  <c:v>3.0185643661014616</c:v>
                </c:pt>
                <c:pt idx="1666" formatCode="#,##0.00">
                  <c:v>3.0185643661014616</c:v>
                </c:pt>
                <c:pt idx="1667" formatCode="#,##0.00">
                  <c:v>3.0185643661014616</c:v>
                </c:pt>
                <c:pt idx="1668" formatCode="#,##0.00">
                  <c:v>3.0185643661014616</c:v>
                </c:pt>
                <c:pt idx="1669" formatCode="#,##0.00">
                  <c:v>3.0185643661014616</c:v>
                </c:pt>
                <c:pt idx="1670" formatCode="#,##0.00">
                  <c:v>3.0185643661014616</c:v>
                </c:pt>
                <c:pt idx="1671" formatCode="#,##0.00">
                  <c:v>3.0185643661014616</c:v>
                </c:pt>
                <c:pt idx="1672" formatCode="#,##0.00">
                  <c:v>3.0185643661014616</c:v>
                </c:pt>
                <c:pt idx="1673" formatCode="#,##0.00">
                  <c:v>3.0185643661014616</c:v>
                </c:pt>
                <c:pt idx="1674" formatCode="#,##0.00">
                  <c:v>3.0185643661014616</c:v>
                </c:pt>
                <c:pt idx="1675" formatCode="#,##0.00">
                  <c:v>3.0185643661014616</c:v>
                </c:pt>
                <c:pt idx="1676" formatCode="#,##0.00">
                  <c:v>3.0185643661014616</c:v>
                </c:pt>
                <c:pt idx="1677" formatCode="#,##0.00">
                  <c:v>3.0185643661014616</c:v>
                </c:pt>
                <c:pt idx="1678" formatCode="#,##0.00">
                  <c:v>3.0185643661014616</c:v>
                </c:pt>
                <c:pt idx="1679" formatCode="#,##0.00">
                  <c:v>3.0185643661014616</c:v>
                </c:pt>
                <c:pt idx="1680" formatCode="#,##0.00">
                  <c:v>3.0185643661014616</c:v>
                </c:pt>
                <c:pt idx="1681" formatCode="#,##0.00">
                  <c:v>3.0185643661014616</c:v>
                </c:pt>
                <c:pt idx="1682" formatCode="#,##0.00">
                  <c:v>3.0185643661014616</c:v>
                </c:pt>
                <c:pt idx="1683" formatCode="#,##0.00">
                  <c:v>3.0185643661014616</c:v>
                </c:pt>
                <c:pt idx="1684" formatCode="#,##0.00">
                  <c:v>3.0185643661014616</c:v>
                </c:pt>
                <c:pt idx="1685" formatCode="#,##0.00">
                  <c:v>2.9570383734539352</c:v>
                </c:pt>
                <c:pt idx="1686" formatCode="#,##0.00">
                  <c:v>2.9570383734539352</c:v>
                </c:pt>
                <c:pt idx="1687" formatCode="#,##0.00">
                  <c:v>2.9570383734539352</c:v>
                </c:pt>
                <c:pt idx="1688" formatCode="#,##0.00">
                  <c:v>2.9570383734539352</c:v>
                </c:pt>
                <c:pt idx="1689" formatCode="#,##0.00">
                  <c:v>2.9570383734539352</c:v>
                </c:pt>
                <c:pt idx="1690" formatCode="#,##0.00">
                  <c:v>2.9570383734539352</c:v>
                </c:pt>
                <c:pt idx="1691" formatCode="#,##0.00">
                  <c:v>2.9570383734539352</c:v>
                </c:pt>
                <c:pt idx="1692" formatCode="#,##0.00">
                  <c:v>2.9570383734539352</c:v>
                </c:pt>
                <c:pt idx="1693" formatCode="#,##0.00">
                  <c:v>2.9570383734539352</c:v>
                </c:pt>
                <c:pt idx="1694" formatCode="#,##0.00">
                  <c:v>2.9570383734539352</c:v>
                </c:pt>
                <c:pt idx="1695" formatCode="#,##0.00">
                  <c:v>2.9570383734539352</c:v>
                </c:pt>
                <c:pt idx="1696" formatCode="#,##0.00">
                  <c:v>2.9570383734539352</c:v>
                </c:pt>
                <c:pt idx="1697" formatCode="#,##0.00">
                  <c:v>2.9570383734539352</c:v>
                </c:pt>
                <c:pt idx="1698" formatCode="#,##0.00">
                  <c:v>2.9570383734539352</c:v>
                </c:pt>
                <c:pt idx="1699" formatCode="#,##0.00">
                  <c:v>2.9570383734539352</c:v>
                </c:pt>
                <c:pt idx="1700" formatCode="#,##0.00">
                  <c:v>2.9570383734539352</c:v>
                </c:pt>
                <c:pt idx="1701" formatCode="#,##0.00">
                  <c:v>2.9570383734539352</c:v>
                </c:pt>
                <c:pt idx="1702" formatCode="#,##0.00">
                  <c:v>2.9570383734539352</c:v>
                </c:pt>
                <c:pt idx="1703" formatCode="#,##0.00">
                  <c:v>2.9570383734539352</c:v>
                </c:pt>
                <c:pt idx="1704" formatCode="#,##0.00">
                  <c:v>2.9570383734539352</c:v>
                </c:pt>
                <c:pt idx="1705" formatCode="#,##0.00">
                  <c:v>2.9981802167443394</c:v>
                </c:pt>
                <c:pt idx="1706" formatCode="#,##0.00">
                  <c:v>2.9981802167443394</c:v>
                </c:pt>
                <c:pt idx="1707" formatCode="#,##0.00">
                  <c:v>2.9981802167443394</c:v>
                </c:pt>
                <c:pt idx="1708" formatCode="#,##0.00">
                  <c:v>2.9981802167443394</c:v>
                </c:pt>
                <c:pt idx="1709" formatCode="#,##0.00">
                  <c:v>2.9981802167443394</c:v>
                </c:pt>
                <c:pt idx="1710" formatCode="#,##0.00">
                  <c:v>2.9981802167443394</c:v>
                </c:pt>
                <c:pt idx="1711" formatCode="#,##0.00">
                  <c:v>2.9981802167443394</c:v>
                </c:pt>
                <c:pt idx="1712" formatCode="#,##0.00">
                  <c:v>2.9981802167443394</c:v>
                </c:pt>
                <c:pt idx="1713" formatCode="#,##0.00">
                  <c:v>2.9981802167443394</c:v>
                </c:pt>
                <c:pt idx="1714" formatCode="#,##0.00">
                  <c:v>2.9981802167443394</c:v>
                </c:pt>
                <c:pt idx="1715" formatCode="#,##0.00">
                  <c:v>2.9981802167443394</c:v>
                </c:pt>
                <c:pt idx="1716" formatCode="#,##0.00">
                  <c:v>2.9981802167443394</c:v>
                </c:pt>
                <c:pt idx="1717" formatCode="#,##0.00">
                  <c:v>2.9981802167443394</c:v>
                </c:pt>
                <c:pt idx="1718" formatCode="#,##0.00">
                  <c:v>2.9981802167443394</c:v>
                </c:pt>
                <c:pt idx="1719" formatCode="#,##0.00">
                  <c:v>2.9981802167443394</c:v>
                </c:pt>
                <c:pt idx="1720" formatCode="#,##0.00">
                  <c:v>2.9981802167443394</c:v>
                </c:pt>
                <c:pt idx="1721" formatCode="#,##0.00">
                  <c:v>2.9981802167443394</c:v>
                </c:pt>
                <c:pt idx="1722" formatCode="#,##0.00">
                  <c:v>2.9981802167443394</c:v>
                </c:pt>
                <c:pt idx="1723" formatCode="#,##0.00">
                  <c:v>2.9981802167443394</c:v>
                </c:pt>
                <c:pt idx="1724" formatCode="#,##0.00">
                  <c:v>2.9981802167443394</c:v>
                </c:pt>
                <c:pt idx="1725" formatCode="#,##0.00">
                  <c:v>2.9981802167443394</c:v>
                </c:pt>
                <c:pt idx="1726" formatCode="#,##0.00">
                  <c:v>2.9981802167443394</c:v>
                </c:pt>
                <c:pt idx="1727" formatCode="#,##0.00">
                  <c:v>3.1831801566782003</c:v>
                </c:pt>
                <c:pt idx="1728" formatCode="#,##0.00">
                  <c:v>3.1831801566782003</c:v>
                </c:pt>
                <c:pt idx="1729" formatCode="#,##0.00">
                  <c:v>3.1831801566782003</c:v>
                </c:pt>
                <c:pt idx="1730" formatCode="#,##0.00">
                  <c:v>3.1831801566782003</c:v>
                </c:pt>
                <c:pt idx="1731" formatCode="#,##0.00">
                  <c:v>3.1831801566782003</c:v>
                </c:pt>
                <c:pt idx="1732" formatCode="#,##0.00">
                  <c:v>3.1831801566782003</c:v>
                </c:pt>
                <c:pt idx="1733" formatCode="#,##0.00">
                  <c:v>3.1831801566782003</c:v>
                </c:pt>
                <c:pt idx="1734" formatCode="#,##0.00">
                  <c:v>3.1831801566782003</c:v>
                </c:pt>
                <c:pt idx="1735" formatCode="#,##0.00">
                  <c:v>3.1831801566782003</c:v>
                </c:pt>
                <c:pt idx="1736" formatCode="#,##0.00">
                  <c:v>3.1831801566782003</c:v>
                </c:pt>
                <c:pt idx="1737" formatCode="#,##0.00">
                  <c:v>3.1831801566782003</c:v>
                </c:pt>
                <c:pt idx="1738" formatCode="#,##0.00">
                  <c:v>3.1831801566782003</c:v>
                </c:pt>
                <c:pt idx="1739" formatCode="#,##0.00">
                  <c:v>3.1831801566782003</c:v>
                </c:pt>
                <c:pt idx="1740" formatCode="#,##0.00">
                  <c:v>3.1831801566782003</c:v>
                </c:pt>
                <c:pt idx="1741" formatCode="#,##0.00">
                  <c:v>3.1831801566782003</c:v>
                </c:pt>
                <c:pt idx="1742" formatCode="#,##0.00">
                  <c:v>3.1831801566782003</c:v>
                </c:pt>
                <c:pt idx="1743" formatCode="#,##0.00">
                  <c:v>3.1831801566782003</c:v>
                </c:pt>
                <c:pt idx="1744" formatCode="#,##0.00">
                  <c:v>3.1831801566782003</c:v>
                </c:pt>
                <c:pt idx="1745" formatCode="#,##0.00">
                  <c:v>3.1831801566782003</c:v>
                </c:pt>
                <c:pt idx="1746" formatCode="#,##0.00">
                  <c:v>3.1831801566782003</c:v>
                </c:pt>
                <c:pt idx="1747" formatCode="#,##0.00">
                  <c:v>3.6898061288305417</c:v>
                </c:pt>
                <c:pt idx="1748" formatCode="#,##0.00">
                  <c:v>3.6898061288305417</c:v>
                </c:pt>
                <c:pt idx="1749" formatCode="#,##0.00">
                  <c:v>3.6898061288305417</c:v>
                </c:pt>
                <c:pt idx="1750" formatCode="#,##0.00">
                  <c:v>3.6898061288305417</c:v>
                </c:pt>
                <c:pt idx="1751" formatCode="#,##0.00">
                  <c:v>3.6898061288305417</c:v>
                </c:pt>
                <c:pt idx="1752" formatCode="#,##0.00">
                  <c:v>3.6898061288305417</c:v>
                </c:pt>
                <c:pt idx="1753" formatCode="#,##0.00">
                  <c:v>3.6898061288305417</c:v>
                </c:pt>
                <c:pt idx="1754" formatCode="#,##0.00">
                  <c:v>3.6898061288305417</c:v>
                </c:pt>
                <c:pt idx="1755" formatCode="#,##0.00">
                  <c:v>3.6898061288305417</c:v>
                </c:pt>
                <c:pt idx="1756" formatCode="#,##0.00">
                  <c:v>3.6898061288305417</c:v>
                </c:pt>
                <c:pt idx="1757" formatCode="#,##0.00">
                  <c:v>3.6898061288305417</c:v>
                </c:pt>
                <c:pt idx="1758" formatCode="#,##0.00">
                  <c:v>3.6898061288305417</c:v>
                </c:pt>
                <c:pt idx="1759" formatCode="#,##0.00">
                  <c:v>3.6898061288305417</c:v>
                </c:pt>
                <c:pt idx="1760" formatCode="#,##0.00">
                  <c:v>3.6898061288305417</c:v>
                </c:pt>
                <c:pt idx="1761" formatCode="#,##0.00">
                  <c:v>3.6898061288305417</c:v>
                </c:pt>
                <c:pt idx="1762" formatCode="#,##0.00">
                  <c:v>3.6898061288305417</c:v>
                </c:pt>
                <c:pt idx="1763" formatCode="#,##0.00">
                  <c:v>3.6898061288305417</c:v>
                </c:pt>
                <c:pt idx="1764" formatCode="#,##0.00">
                  <c:v>3.6898061288305417</c:v>
                </c:pt>
                <c:pt idx="1765" formatCode="#,##0.00">
                  <c:v>3.6898061288305417</c:v>
                </c:pt>
                <c:pt idx="1766" formatCode="#,##0.00">
                  <c:v>3.6898061288305417</c:v>
                </c:pt>
                <c:pt idx="1767" formatCode="#,##0.00">
                  <c:v>3.6898061288305417</c:v>
                </c:pt>
                <c:pt idx="1768" formatCode="#,##0.00">
                  <c:v>3.6898061288305417</c:v>
                </c:pt>
                <c:pt idx="1769" formatCode="#,##0.00">
                  <c:v>3.741741881455285</c:v>
                </c:pt>
                <c:pt idx="1770" formatCode="#,##0.00">
                  <c:v>3.741741881455285</c:v>
                </c:pt>
                <c:pt idx="1771" formatCode="#,##0.00">
                  <c:v>3.741741881455285</c:v>
                </c:pt>
                <c:pt idx="1772" formatCode="#,##0.00">
                  <c:v>3.741741881455285</c:v>
                </c:pt>
                <c:pt idx="1773" formatCode="#,##0.00">
                  <c:v>3.741741881455285</c:v>
                </c:pt>
                <c:pt idx="1774" formatCode="#,##0.00">
                  <c:v>3.741741881455285</c:v>
                </c:pt>
                <c:pt idx="1775" formatCode="#,##0.00">
                  <c:v>3.741741881455285</c:v>
                </c:pt>
                <c:pt idx="1776" formatCode="#,##0.00">
                  <c:v>3.741741881455285</c:v>
                </c:pt>
                <c:pt idx="1777" formatCode="#,##0.00">
                  <c:v>3.741741881455285</c:v>
                </c:pt>
                <c:pt idx="1778" formatCode="#,##0.00">
                  <c:v>3.741741881455285</c:v>
                </c:pt>
                <c:pt idx="1779" formatCode="#,##0.00">
                  <c:v>3.741741881455285</c:v>
                </c:pt>
                <c:pt idx="1780" formatCode="#,##0.00">
                  <c:v>3.741741881455285</c:v>
                </c:pt>
                <c:pt idx="1781" formatCode="#,##0.00">
                  <c:v>3.741741881455285</c:v>
                </c:pt>
                <c:pt idx="1782" formatCode="#,##0.00">
                  <c:v>3.741741881455285</c:v>
                </c:pt>
                <c:pt idx="1783" formatCode="#,##0.00">
                  <c:v>3.741741881455285</c:v>
                </c:pt>
                <c:pt idx="1784" formatCode="#,##0.00">
                  <c:v>3.741741881455285</c:v>
                </c:pt>
                <c:pt idx="1785" formatCode="#,##0.00">
                  <c:v>3.741741881455285</c:v>
                </c:pt>
                <c:pt idx="1786" formatCode="#,##0.00">
                  <c:v>3.741741881455285</c:v>
                </c:pt>
                <c:pt idx="1787" formatCode="#,##0.00">
                  <c:v>3.741741881455285</c:v>
                </c:pt>
                <c:pt idx="1788" formatCode="#,##0.00">
                  <c:v>3.741741881455285</c:v>
                </c:pt>
                <c:pt idx="1789" formatCode="#,##0.00">
                  <c:v>3.741741881455285</c:v>
                </c:pt>
                <c:pt idx="1790" formatCode="#,##0.00">
                  <c:v>3.741741881455285</c:v>
                </c:pt>
                <c:pt idx="1791" formatCode="#,##0.00">
                  <c:v>3.741741881455285</c:v>
                </c:pt>
                <c:pt idx="1792" formatCode="#,##0.00">
                  <c:v>4.1773716659497584</c:v>
                </c:pt>
                <c:pt idx="1793" formatCode="#,##0.00">
                  <c:v>4.1773716659497584</c:v>
                </c:pt>
                <c:pt idx="1794" formatCode="#,##0.00">
                  <c:v>4.1773716659497584</c:v>
                </c:pt>
                <c:pt idx="1795" formatCode="#,##0.00">
                  <c:v>4.1773716659497584</c:v>
                </c:pt>
                <c:pt idx="1796" formatCode="#,##0.00">
                  <c:v>4.1773716659497584</c:v>
                </c:pt>
                <c:pt idx="1797" formatCode="#,##0.00">
                  <c:v>4.1773716659497584</c:v>
                </c:pt>
                <c:pt idx="1798" formatCode="#,##0.00">
                  <c:v>4.1773716659497584</c:v>
                </c:pt>
                <c:pt idx="1799" formatCode="#,##0.00">
                  <c:v>4.1773716659497584</c:v>
                </c:pt>
                <c:pt idx="1800" formatCode="#,##0.00">
                  <c:v>4.1773716659497584</c:v>
                </c:pt>
                <c:pt idx="1801" formatCode="#,##0.00">
                  <c:v>4.1773716659497584</c:v>
                </c:pt>
                <c:pt idx="1802" formatCode="#,##0.00">
                  <c:v>4.1773716659497584</c:v>
                </c:pt>
                <c:pt idx="1803" formatCode="#,##0.00">
                  <c:v>4.1773716659497584</c:v>
                </c:pt>
                <c:pt idx="1804" formatCode="#,##0.00">
                  <c:v>4.1773716659497584</c:v>
                </c:pt>
                <c:pt idx="1805" formatCode="#,##0.00">
                  <c:v>4.1773716659497584</c:v>
                </c:pt>
                <c:pt idx="1806" formatCode="#,##0.00">
                  <c:v>4.1773716659497584</c:v>
                </c:pt>
                <c:pt idx="1807" formatCode="#,##0.00">
                  <c:v>4.1773716659497584</c:v>
                </c:pt>
                <c:pt idx="1808" formatCode="#,##0.00">
                  <c:v>4.1773716659497584</c:v>
                </c:pt>
                <c:pt idx="1809" formatCode="#,##0.00">
                  <c:v>4.1773716659497584</c:v>
                </c:pt>
                <c:pt idx="1810" formatCode="#,##0.00">
                  <c:v>4.1773716659497584</c:v>
                </c:pt>
                <c:pt idx="1811" formatCode="#,##0.00">
                  <c:v>4.1461877269440395</c:v>
                </c:pt>
                <c:pt idx="1812" formatCode="#,##0.00">
                  <c:v>4.1461877269440395</c:v>
                </c:pt>
                <c:pt idx="1813" formatCode="#,##0.00">
                  <c:v>4.1461877269440395</c:v>
                </c:pt>
                <c:pt idx="1814" formatCode="#,##0.00">
                  <c:v>4.1461877269440395</c:v>
                </c:pt>
                <c:pt idx="1815" formatCode="#,##0.00">
                  <c:v>4.1461877269440395</c:v>
                </c:pt>
                <c:pt idx="1816" formatCode="#,##0.00">
                  <c:v>4.1461877269440395</c:v>
                </c:pt>
                <c:pt idx="1817" formatCode="#,##0.00">
                  <c:v>4.1461877269440395</c:v>
                </c:pt>
                <c:pt idx="1818" formatCode="#,##0.00">
                  <c:v>4.1461877269440395</c:v>
                </c:pt>
                <c:pt idx="1819" formatCode="#,##0.00">
                  <c:v>4.1461877269440395</c:v>
                </c:pt>
                <c:pt idx="1820" formatCode="#,##0.00">
                  <c:v>4.1461877269440395</c:v>
                </c:pt>
                <c:pt idx="1821" formatCode="#,##0.00">
                  <c:v>4.1461877269440395</c:v>
                </c:pt>
                <c:pt idx="1822" formatCode="#,##0.00">
                  <c:v>4.1461877269440395</c:v>
                </c:pt>
                <c:pt idx="1823" formatCode="#,##0.00">
                  <c:v>4.1461877269440395</c:v>
                </c:pt>
                <c:pt idx="1824" formatCode="#,##0.00">
                  <c:v>4.1461877269440395</c:v>
                </c:pt>
                <c:pt idx="1825" formatCode="#,##0.00">
                  <c:v>4.1461877269440395</c:v>
                </c:pt>
                <c:pt idx="1826" formatCode="#,##0.00">
                  <c:v>4.1461877269440395</c:v>
                </c:pt>
                <c:pt idx="1827" formatCode="#,##0.00">
                  <c:v>4.1461877269440395</c:v>
                </c:pt>
                <c:pt idx="1828" formatCode="#,##0.00">
                  <c:v>4.1461877269440395</c:v>
                </c:pt>
                <c:pt idx="1829" formatCode="#,##0.00">
                  <c:v>4.1461877269440395</c:v>
                </c:pt>
                <c:pt idx="1830" formatCode="#,##0.00">
                  <c:v>4.1461877269440395</c:v>
                </c:pt>
                <c:pt idx="1831" formatCode="#,##0.00">
                  <c:v>4.1461877269440395</c:v>
                </c:pt>
                <c:pt idx="1832" formatCode="#,##0.00">
                  <c:v>4.1461877269440395</c:v>
                </c:pt>
                <c:pt idx="1833" formatCode="#,##0.00">
                  <c:v>4.1152120623467736</c:v>
                </c:pt>
                <c:pt idx="1834" formatCode="#,##0.00">
                  <c:v>4.1152120623467736</c:v>
                </c:pt>
                <c:pt idx="1835" formatCode="#,##0.00">
                  <c:v>4.1152120623467736</c:v>
                </c:pt>
                <c:pt idx="1836" formatCode="#,##0.00">
                  <c:v>4.1152120623467736</c:v>
                </c:pt>
                <c:pt idx="1837" formatCode="#,##0.00">
                  <c:v>4.1152120623467736</c:v>
                </c:pt>
                <c:pt idx="1838" formatCode="#,##0.00">
                  <c:v>4.1152120623467736</c:v>
                </c:pt>
                <c:pt idx="1839" formatCode="#,##0.00">
                  <c:v>4.1152120623467736</c:v>
                </c:pt>
                <c:pt idx="1840" formatCode="#,##0.00">
                  <c:v>4.1152120623467736</c:v>
                </c:pt>
                <c:pt idx="1841" formatCode="#,##0.00">
                  <c:v>4.1152120623467736</c:v>
                </c:pt>
                <c:pt idx="1842" formatCode="#,##0.00">
                  <c:v>4.1152120623467736</c:v>
                </c:pt>
                <c:pt idx="1843" formatCode="#,##0.00">
                  <c:v>4.1152120623467736</c:v>
                </c:pt>
                <c:pt idx="1844" formatCode="#,##0.00">
                  <c:v>4.1152120623467736</c:v>
                </c:pt>
                <c:pt idx="1845" formatCode="#,##0.00">
                  <c:v>4.1152120623467736</c:v>
                </c:pt>
                <c:pt idx="1846" formatCode="#,##0.00">
                  <c:v>4.1152120623467736</c:v>
                </c:pt>
                <c:pt idx="1847" formatCode="#,##0.00">
                  <c:v>4.1152120623467736</c:v>
                </c:pt>
                <c:pt idx="1848" formatCode="#,##0.00">
                  <c:v>4.1152120623467736</c:v>
                </c:pt>
                <c:pt idx="1849" formatCode="#,##0.00">
                  <c:v>4.1152120623467736</c:v>
                </c:pt>
                <c:pt idx="1850" formatCode="#,##0.00">
                  <c:v>4.1152120623467736</c:v>
                </c:pt>
                <c:pt idx="1851" formatCode="#,##0.00">
                  <c:v>4.1152120623467736</c:v>
                </c:pt>
                <c:pt idx="1852" formatCode="#,##0.00">
                  <c:v>4.1152120623467736</c:v>
                </c:pt>
                <c:pt idx="1853" formatCode="#,##0.00">
                  <c:v>4.1877997049059479</c:v>
                </c:pt>
                <c:pt idx="1854" formatCode="#,##0.00">
                  <c:v>4.1877997049059479</c:v>
                </c:pt>
                <c:pt idx="1855" formatCode="#,##0.00">
                  <c:v>4.1877997049059479</c:v>
                </c:pt>
                <c:pt idx="1856" formatCode="#,##0.00">
                  <c:v>4.1877997049059479</c:v>
                </c:pt>
                <c:pt idx="1857" formatCode="#,##0.00">
                  <c:v>4.1877997049059479</c:v>
                </c:pt>
                <c:pt idx="1858" formatCode="#,##0.00">
                  <c:v>4.1877997049059479</c:v>
                </c:pt>
                <c:pt idx="1859" formatCode="#,##0.00">
                  <c:v>4.1877997049059479</c:v>
                </c:pt>
                <c:pt idx="1860" formatCode="#,##0.00">
                  <c:v>4.1877997049059479</c:v>
                </c:pt>
                <c:pt idx="1861" formatCode="#,##0.00">
                  <c:v>4.1877997049059479</c:v>
                </c:pt>
                <c:pt idx="1862" formatCode="#,##0.00">
                  <c:v>4.1877997049059479</c:v>
                </c:pt>
                <c:pt idx="1863" formatCode="#,##0.00">
                  <c:v>4.1877997049059479</c:v>
                </c:pt>
                <c:pt idx="1864" formatCode="#,##0.00">
                  <c:v>4.1877997049059479</c:v>
                </c:pt>
                <c:pt idx="1865" formatCode="#,##0.00">
                  <c:v>4.1877997049059479</c:v>
                </c:pt>
                <c:pt idx="1866" formatCode="#,##0.00">
                  <c:v>4.1877997049059479</c:v>
                </c:pt>
                <c:pt idx="1867" formatCode="#,##0.00">
                  <c:v>4.1877997049059479</c:v>
                </c:pt>
                <c:pt idx="1868" formatCode="#,##0.00">
                  <c:v>4.1877997049059479</c:v>
                </c:pt>
                <c:pt idx="1869" formatCode="#,##0.00">
                  <c:v>4.1877997049059479</c:v>
                </c:pt>
                <c:pt idx="1870" formatCode="#,##0.00">
                  <c:v>4.1877997049059479</c:v>
                </c:pt>
                <c:pt idx="1871" formatCode="#,##0.00">
                  <c:v>4.1877997049059479</c:v>
                </c:pt>
                <c:pt idx="1872" formatCode="#,##0.00">
                  <c:v>4.1877997049059479</c:v>
                </c:pt>
                <c:pt idx="1873" formatCode="#,##0.00">
                  <c:v>4.4576585533737445</c:v>
                </c:pt>
                <c:pt idx="1874" formatCode="#,##0.00">
                  <c:v>4.4576585533737445</c:v>
                </c:pt>
                <c:pt idx="1875" formatCode="#,##0.00">
                  <c:v>4.4576585533737445</c:v>
                </c:pt>
                <c:pt idx="1876" formatCode="#,##0.00">
                  <c:v>4.4576585533737445</c:v>
                </c:pt>
                <c:pt idx="1877" formatCode="#,##0.00">
                  <c:v>4.4576585533737445</c:v>
                </c:pt>
                <c:pt idx="1878" formatCode="#,##0.00">
                  <c:v>4.4576585533737445</c:v>
                </c:pt>
                <c:pt idx="1879" formatCode="#,##0.00">
                  <c:v>4.4576585533737445</c:v>
                </c:pt>
                <c:pt idx="1880" formatCode="#,##0.00">
                  <c:v>4.4576585533737445</c:v>
                </c:pt>
                <c:pt idx="1881" formatCode="#,##0.00">
                  <c:v>4.4576585533737445</c:v>
                </c:pt>
                <c:pt idx="1882" formatCode="#,##0.00">
                  <c:v>4.4576585533737445</c:v>
                </c:pt>
                <c:pt idx="1883" formatCode="#,##0.00">
                  <c:v>4.4576585533737445</c:v>
                </c:pt>
                <c:pt idx="1884" formatCode="#,##0.00">
                  <c:v>4.4576585533737445</c:v>
                </c:pt>
                <c:pt idx="1885" formatCode="#,##0.00">
                  <c:v>4.4576585533737445</c:v>
                </c:pt>
                <c:pt idx="1886" formatCode="#,##0.00">
                  <c:v>4.4576585533737445</c:v>
                </c:pt>
                <c:pt idx="1887" formatCode="#,##0.00">
                  <c:v>4.4576585533737445</c:v>
                </c:pt>
                <c:pt idx="1888" formatCode="#,##0.00">
                  <c:v>4.4576585533737445</c:v>
                </c:pt>
                <c:pt idx="1889" formatCode="#,##0.00">
                  <c:v>4.4576585533737445</c:v>
                </c:pt>
                <c:pt idx="1890" formatCode="#,##0.00">
                  <c:v>4.4576585533737445</c:v>
                </c:pt>
                <c:pt idx="1891" formatCode="#,##0.00">
                  <c:v>4.4576585533737445</c:v>
                </c:pt>
                <c:pt idx="1892" formatCode="#,##0.00">
                  <c:v>4.4576585533737445</c:v>
                </c:pt>
                <c:pt idx="1893" formatCode="#,##0.00">
                  <c:v>4.4576585533737445</c:v>
                </c:pt>
                <c:pt idx="1894" formatCode="#,##0.00">
                  <c:v>4.4576585533737445</c:v>
                </c:pt>
                <c:pt idx="1895" formatCode="#,##0.00">
                  <c:v>4.5614796539961144</c:v>
                </c:pt>
                <c:pt idx="1896" formatCode="#,##0.00">
                  <c:v>4.5614796539961144</c:v>
                </c:pt>
                <c:pt idx="1897" formatCode="#,##0.00">
                  <c:v>4.5614796539961144</c:v>
                </c:pt>
                <c:pt idx="1898" formatCode="#,##0.00">
                  <c:v>4.5614796539961144</c:v>
                </c:pt>
                <c:pt idx="1899" formatCode="#,##0.00">
                  <c:v>4.5614796539961144</c:v>
                </c:pt>
                <c:pt idx="1900" formatCode="#,##0.00">
                  <c:v>4.5614796539961144</c:v>
                </c:pt>
                <c:pt idx="1901" formatCode="#,##0.00">
                  <c:v>4.5614796539961144</c:v>
                </c:pt>
                <c:pt idx="1902" formatCode="#,##0.00">
                  <c:v>4.5614796539961144</c:v>
                </c:pt>
                <c:pt idx="1903" formatCode="#,##0.00">
                  <c:v>4.5614796539961144</c:v>
                </c:pt>
                <c:pt idx="1904" formatCode="#,##0.00">
                  <c:v>4.5614796539961144</c:v>
                </c:pt>
                <c:pt idx="1905" formatCode="#,##0.00">
                  <c:v>4.5614796539961144</c:v>
                </c:pt>
                <c:pt idx="1906" formatCode="#,##0.00">
                  <c:v>4.5614796539961144</c:v>
                </c:pt>
                <c:pt idx="1907" formatCode="#,##0.00">
                  <c:v>4.5614796539961144</c:v>
                </c:pt>
                <c:pt idx="1908" formatCode="#,##0.00">
                  <c:v>4.5614796539961144</c:v>
                </c:pt>
                <c:pt idx="1909" formatCode="#,##0.00">
                  <c:v>4.5614796539961144</c:v>
                </c:pt>
                <c:pt idx="1910" formatCode="#,##0.00">
                  <c:v>4.5614796539961144</c:v>
                </c:pt>
                <c:pt idx="1911" formatCode="#,##0.00">
                  <c:v>4.5614796539961144</c:v>
                </c:pt>
                <c:pt idx="1912" formatCode="#,##0.00">
                  <c:v>4.5614796539961144</c:v>
                </c:pt>
                <c:pt idx="1913" formatCode="#,##0.00">
                  <c:v>4.5614796539961144</c:v>
                </c:pt>
                <c:pt idx="1914" formatCode="#,##0.00">
                  <c:v>4.6135126529498249</c:v>
                </c:pt>
                <c:pt idx="1915" formatCode="#,##0.00">
                  <c:v>4.6135126529498249</c:v>
                </c:pt>
                <c:pt idx="1916" formatCode="#,##0.00">
                  <c:v>4.6135126529498249</c:v>
                </c:pt>
                <c:pt idx="1917" formatCode="#,##0.00">
                  <c:v>4.6135126529498249</c:v>
                </c:pt>
                <c:pt idx="1918" formatCode="#,##0.00">
                  <c:v>4.6135126529498249</c:v>
                </c:pt>
                <c:pt idx="1919" formatCode="#,##0.00">
                  <c:v>4.6135126529498249</c:v>
                </c:pt>
                <c:pt idx="1920" formatCode="#,##0.00">
                  <c:v>4.6135126529498249</c:v>
                </c:pt>
                <c:pt idx="1921" formatCode="#,##0.00">
                  <c:v>4.6135126529498249</c:v>
                </c:pt>
                <c:pt idx="1922" formatCode="#,##0.00">
                  <c:v>4.6135126529498249</c:v>
                </c:pt>
                <c:pt idx="1923" formatCode="#,##0.00">
                  <c:v>4.6135126529498249</c:v>
                </c:pt>
                <c:pt idx="1924" formatCode="#,##0.00">
                  <c:v>4.6135126529498249</c:v>
                </c:pt>
                <c:pt idx="1925" formatCode="#,##0.00">
                  <c:v>4.6135126529498249</c:v>
                </c:pt>
                <c:pt idx="1926" formatCode="#,##0.00">
                  <c:v>4.6135126529498249</c:v>
                </c:pt>
                <c:pt idx="1927" formatCode="#,##0.00">
                  <c:v>4.6135126529498249</c:v>
                </c:pt>
                <c:pt idx="1928" formatCode="#,##0.00">
                  <c:v>4.6135126529498249</c:v>
                </c:pt>
                <c:pt idx="1929" formatCode="#,##0.00">
                  <c:v>4.6135126529498249</c:v>
                </c:pt>
                <c:pt idx="1930" formatCode="#,##0.00">
                  <c:v>4.6135126529498249</c:v>
                </c:pt>
                <c:pt idx="1931" formatCode="#,##0.00">
                  <c:v>4.6135126529498249</c:v>
                </c:pt>
                <c:pt idx="1932" formatCode="#,##0.00">
                  <c:v>4.6135126529498249</c:v>
                </c:pt>
                <c:pt idx="1933" formatCode="#,##0.00">
                  <c:v>4.6135126529498249</c:v>
                </c:pt>
                <c:pt idx="1934" formatCode="#,##0.00">
                  <c:v>4.7283109506472965</c:v>
                </c:pt>
                <c:pt idx="1935" formatCode="#,##0.00">
                  <c:v>4.7283109506472965</c:v>
                </c:pt>
                <c:pt idx="1936" formatCode="#,##0.00">
                  <c:v>4.7283109506472965</c:v>
                </c:pt>
                <c:pt idx="1937" formatCode="#,##0.00">
                  <c:v>4.7283109506472965</c:v>
                </c:pt>
                <c:pt idx="1938" formatCode="#,##0.00">
                  <c:v>4.7283109506472965</c:v>
                </c:pt>
                <c:pt idx="1939" formatCode="#,##0.00">
                  <c:v>4.7283109506472965</c:v>
                </c:pt>
                <c:pt idx="1940" formatCode="#,##0.00">
                  <c:v>4.7283109506472965</c:v>
                </c:pt>
                <c:pt idx="1941" formatCode="#,##0.00">
                  <c:v>4.7283109506472965</c:v>
                </c:pt>
                <c:pt idx="1942" formatCode="#,##0.00">
                  <c:v>4.7283109506472965</c:v>
                </c:pt>
                <c:pt idx="1943" formatCode="#,##0.00">
                  <c:v>4.7283109506472965</c:v>
                </c:pt>
                <c:pt idx="1944" formatCode="#,##0.00">
                  <c:v>4.7283109506472965</c:v>
                </c:pt>
                <c:pt idx="1945" formatCode="#,##0.00">
                  <c:v>4.7283109506472965</c:v>
                </c:pt>
                <c:pt idx="1946" formatCode="#,##0.00">
                  <c:v>4.7283109506472965</c:v>
                </c:pt>
                <c:pt idx="1947" formatCode="#,##0.00">
                  <c:v>4.7283109506472965</c:v>
                </c:pt>
                <c:pt idx="1948" formatCode="#,##0.00">
                  <c:v>4.7283109506472965</c:v>
                </c:pt>
                <c:pt idx="1949" formatCode="#,##0.00">
                  <c:v>4.7283109506472965</c:v>
                </c:pt>
                <c:pt idx="1950" formatCode="#,##0.00">
                  <c:v>4.7283109506472965</c:v>
                </c:pt>
                <c:pt idx="1951" formatCode="#,##0.00">
                  <c:v>4.7283109506472965</c:v>
                </c:pt>
                <c:pt idx="1952" formatCode="#,##0.00">
                  <c:v>4.7283109506472965</c:v>
                </c:pt>
                <c:pt idx="1953" formatCode="#,##0.00">
                  <c:v>4.7283109506472965</c:v>
                </c:pt>
                <c:pt idx="1954" formatCode="#,##0.00">
                  <c:v>4.7283109506472965</c:v>
                </c:pt>
                <c:pt idx="1955" formatCode="#,##0.00">
                  <c:v>5.0416273961416458</c:v>
                </c:pt>
                <c:pt idx="1956" formatCode="#,##0.00">
                  <c:v>5.0416273961416458</c:v>
                </c:pt>
                <c:pt idx="1957" formatCode="#,##0.00">
                  <c:v>5.0416273961416458</c:v>
                </c:pt>
                <c:pt idx="1958" formatCode="#,##0.00">
                  <c:v>5.0416273961416458</c:v>
                </c:pt>
                <c:pt idx="1959" formatCode="#,##0.00">
                  <c:v>5.0416273961416458</c:v>
                </c:pt>
                <c:pt idx="1960" formatCode="#,##0.00">
                  <c:v>5.0416273961416458</c:v>
                </c:pt>
                <c:pt idx="1961" formatCode="#,##0.00">
                  <c:v>5.0416273961416458</c:v>
                </c:pt>
                <c:pt idx="1962" formatCode="#,##0.00">
                  <c:v>5.0416273961416458</c:v>
                </c:pt>
                <c:pt idx="1963" formatCode="#,##0.00">
                  <c:v>5.0416273961416458</c:v>
                </c:pt>
                <c:pt idx="1964" formatCode="#,##0.00">
                  <c:v>5.0416273961416458</c:v>
                </c:pt>
                <c:pt idx="1965" formatCode="#,##0.00">
                  <c:v>5.0416273961416458</c:v>
                </c:pt>
                <c:pt idx="1966" formatCode="#,##0.00">
                  <c:v>5.0416273961416458</c:v>
                </c:pt>
                <c:pt idx="1967" formatCode="#,##0.00">
                  <c:v>5.0416273961416458</c:v>
                </c:pt>
                <c:pt idx="1968" formatCode="#,##0.00">
                  <c:v>5.0416273961416458</c:v>
                </c:pt>
                <c:pt idx="1969" formatCode="#,##0.00">
                  <c:v>5.0416273961416458</c:v>
                </c:pt>
                <c:pt idx="1970" formatCode="#,##0.00">
                  <c:v>5.0416273961416458</c:v>
                </c:pt>
                <c:pt idx="1971" formatCode="#,##0.00">
                  <c:v>5.0416273961416458</c:v>
                </c:pt>
                <c:pt idx="1972" formatCode="#,##0.00">
                  <c:v>5.0416273961416458</c:v>
                </c:pt>
                <c:pt idx="1973" formatCode="#,##0.00">
                  <c:v>5.0416273961416458</c:v>
                </c:pt>
                <c:pt idx="1974" formatCode="#,##0.00">
                  <c:v>5.0416273961416458</c:v>
                </c:pt>
                <c:pt idx="1975" formatCode="#,##0.00">
                  <c:v>5.5760293785456216</c:v>
                </c:pt>
                <c:pt idx="1976" formatCode="#,##0.00">
                  <c:v>5.5760293785456216</c:v>
                </c:pt>
                <c:pt idx="1977" formatCode="#,##0.00">
                  <c:v>5.5760293785456216</c:v>
                </c:pt>
                <c:pt idx="1978" formatCode="#,##0.00">
                  <c:v>5.5760293785456216</c:v>
                </c:pt>
                <c:pt idx="1979" formatCode="#,##0.00">
                  <c:v>5.5760293785456216</c:v>
                </c:pt>
                <c:pt idx="1980" formatCode="#,##0.00">
                  <c:v>5.5760293785456216</c:v>
                </c:pt>
                <c:pt idx="1981" formatCode="#,##0.00">
                  <c:v>5.5760293785456216</c:v>
                </c:pt>
                <c:pt idx="1982" formatCode="#,##0.00">
                  <c:v>5.5760293785456216</c:v>
                </c:pt>
                <c:pt idx="1983" formatCode="#,##0.00">
                  <c:v>5.5760293785456216</c:v>
                </c:pt>
                <c:pt idx="1984" formatCode="#,##0.00">
                  <c:v>5.5760293785456216</c:v>
                </c:pt>
                <c:pt idx="1985" formatCode="#,##0.00">
                  <c:v>5.5760293785456216</c:v>
                </c:pt>
                <c:pt idx="1986" formatCode="#,##0.00">
                  <c:v>5.5760293785456216</c:v>
                </c:pt>
                <c:pt idx="1987" formatCode="#,##0.00">
                  <c:v>5.5760293785456216</c:v>
                </c:pt>
                <c:pt idx="1988" formatCode="#,##0.00">
                  <c:v>5.5760293785456216</c:v>
                </c:pt>
                <c:pt idx="1989" formatCode="#,##0.00">
                  <c:v>5.5760293785456216</c:v>
                </c:pt>
                <c:pt idx="1990" formatCode="#,##0.00">
                  <c:v>5.5760293785456216</c:v>
                </c:pt>
                <c:pt idx="1991" formatCode="#,##0.00">
                  <c:v>5.5760293785456216</c:v>
                </c:pt>
                <c:pt idx="1992" formatCode="#,##0.00">
                  <c:v>5.5760293785456216</c:v>
                </c:pt>
                <c:pt idx="1993" formatCode="#,##0.00">
                  <c:v>5.5760293785456216</c:v>
                </c:pt>
                <c:pt idx="1994" formatCode="#,##0.00">
                  <c:v>5.5760293785456216</c:v>
                </c:pt>
                <c:pt idx="1995" formatCode="#,##0.00">
                  <c:v>5.5760293785456216</c:v>
                </c:pt>
                <c:pt idx="1996" formatCode="#,##0.00">
                  <c:v>6.0605833072428617</c:v>
                </c:pt>
                <c:pt idx="1997" formatCode="#,##0.00">
                  <c:v>6.0605833072428617</c:v>
                </c:pt>
                <c:pt idx="1998" formatCode="#,##0.00">
                  <c:v>6.0605833072428617</c:v>
                </c:pt>
                <c:pt idx="1999" formatCode="#,##0.00">
                  <c:v>6.0605833072428617</c:v>
                </c:pt>
                <c:pt idx="2000" formatCode="#,##0.00">
                  <c:v>6.0605833072428617</c:v>
                </c:pt>
                <c:pt idx="2001" formatCode="#,##0.00">
                  <c:v>6.0605833072428617</c:v>
                </c:pt>
                <c:pt idx="2002" formatCode="#,##0.00">
                  <c:v>6.0605833072428617</c:v>
                </c:pt>
                <c:pt idx="2003" formatCode="#,##0.00">
                  <c:v>6.0605833072428617</c:v>
                </c:pt>
                <c:pt idx="2004" formatCode="#,##0.00">
                  <c:v>6.0605833072428617</c:v>
                </c:pt>
                <c:pt idx="2005" formatCode="#,##0.00">
                  <c:v>6.0605833072428617</c:v>
                </c:pt>
                <c:pt idx="2006" formatCode="#,##0.00">
                  <c:v>6.0605833072428617</c:v>
                </c:pt>
                <c:pt idx="2007" formatCode="#,##0.00">
                  <c:v>6.0605833072428617</c:v>
                </c:pt>
                <c:pt idx="2008" formatCode="#,##0.00">
                  <c:v>6.0605833072428617</c:v>
                </c:pt>
                <c:pt idx="2009" formatCode="#,##0.00">
                  <c:v>6.0605833072428617</c:v>
                </c:pt>
                <c:pt idx="2010" formatCode="#,##0.00">
                  <c:v>6.0605833072428617</c:v>
                </c:pt>
                <c:pt idx="2011" formatCode="#,##0.00">
                  <c:v>6.0605833072428617</c:v>
                </c:pt>
                <c:pt idx="2012" formatCode="#,##0.00">
                  <c:v>6.0605833072428617</c:v>
                </c:pt>
                <c:pt idx="2013" formatCode="#,##0.00">
                  <c:v>6.0605833072428617</c:v>
                </c:pt>
                <c:pt idx="2014" formatCode="#,##0.00">
                  <c:v>6.0605833072428617</c:v>
                </c:pt>
                <c:pt idx="2015" formatCode="#,##0.00">
                  <c:v>6.0605833072428617</c:v>
                </c:pt>
                <c:pt idx="2016" formatCode="#,##0.00">
                  <c:v>6.0605833072428617</c:v>
                </c:pt>
                <c:pt idx="2017" formatCode="#,##0.00">
                  <c:v>6.0605833072428617</c:v>
                </c:pt>
                <c:pt idx="2018" formatCode="#,##0.00">
                  <c:v>6.0605833072428617</c:v>
                </c:pt>
                <c:pt idx="2019" formatCode="#,##0.00">
                  <c:v>6.3670915626532487</c:v>
                </c:pt>
                <c:pt idx="2020" formatCode="#,##0.00">
                  <c:v>6.3670915626532487</c:v>
                </c:pt>
                <c:pt idx="2021" formatCode="#,##0.00">
                  <c:v>6.3670915626532487</c:v>
                </c:pt>
                <c:pt idx="2022" formatCode="#,##0.00">
                  <c:v>6.3670915626532487</c:v>
                </c:pt>
                <c:pt idx="2023" formatCode="#,##0.00">
                  <c:v>6.3670915626532487</c:v>
                </c:pt>
                <c:pt idx="2024" formatCode="#,##0.00">
                  <c:v>6.3670915626532487</c:v>
                </c:pt>
                <c:pt idx="2025" formatCode="#,##0.00">
                  <c:v>6.3670915626532487</c:v>
                </c:pt>
                <c:pt idx="2026" formatCode="#,##0.00">
                  <c:v>6.3670915626532487</c:v>
                </c:pt>
                <c:pt idx="2027" formatCode="#,##0.00">
                  <c:v>6.3670915626532487</c:v>
                </c:pt>
                <c:pt idx="2028" formatCode="#,##0.00">
                  <c:v>6.3670915626532487</c:v>
                </c:pt>
                <c:pt idx="2029" formatCode="#,##0.00">
                  <c:v>6.3670915626532487</c:v>
                </c:pt>
                <c:pt idx="2030" formatCode="#,##0.00">
                  <c:v>6.3670915626532487</c:v>
                </c:pt>
                <c:pt idx="2031" formatCode="#,##0.00">
                  <c:v>6.3670915626532487</c:v>
                </c:pt>
                <c:pt idx="2032" formatCode="#,##0.00">
                  <c:v>6.3670915626532487</c:v>
                </c:pt>
                <c:pt idx="2033" formatCode="#,##0.00">
                  <c:v>6.3670915626532487</c:v>
                </c:pt>
                <c:pt idx="2034" formatCode="#,##0.00">
                  <c:v>6.3670915626532487</c:v>
                </c:pt>
                <c:pt idx="2035" formatCode="#,##0.00">
                  <c:v>6.3670915626532487</c:v>
                </c:pt>
                <c:pt idx="2036" formatCode="#,##0.00">
                  <c:v>6.3670915626532487</c:v>
                </c:pt>
                <c:pt idx="2037" formatCode="#,##0.00">
                  <c:v>6.3670915626532487</c:v>
                </c:pt>
                <c:pt idx="2038" formatCode="#,##0.00">
                  <c:v>6.3670915626532487</c:v>
                </c:pt>
                <c:pt idx="2039" formatCode="#,##0.00">
                  <c:v>6.3670915626532487</c:v>
                </c:pt>
                <c:pt idx="2040" formatCode="#,##0.00">
                  <c:v>6.1658179260607682</c:v>
                </c:pt>
                <c:pt idx="2041" formatCode="#,##0.00">
                  <c:v>6.1658179260607682</c:v>
                </c:pt>
                <c:pt idx="2042" formatCode="#,##0.00">
                  <c:v>6.1658179260607682</c:v>
                </c:pt>
                <c:pt idx="2043" formatCode="#,##0.00">
                  <c:v>6.1658179260607682</c:v>
                </c:pt>
                <c:pt idx="2044" formatCode="#,##0.00">
                  <c:v>6.1658179260607682</c:v>
                </c:pt>
                <c:pt idx="2045" formatCode="#,##0.00">
                  <c:v>6.1658179260607682</c:v>
                </c:pt>
                <c:pt idx="2046" formatCode="#,##0.00">
                  <c:v>6.1658179260607682</c:v>
                </c:pt>
                <c:pt idx="2047" formatCode="#,##0.00">
                  <c:v>6.1658179260607682</c:v>
                </c:pt>
                <c:pt idx="2048" formatCode="#,##0.00">
                  <c:v>6.1658179260607682</c:v>
                </c:pt>
                <c:pt idx="2049" formatCode="#,##0.00">
                  <c:v>6.1658179260607682</c:v>
                </c:pt>
                <c:pt idx="2050" formatCode="#,##0.00">
                  <c:v>6.1658179260607682</c:v>
                </c:pt>
                <c:pt idx="2051" formatCode="#,##0.00">
                  <c:v>6.1658179260607682</c:v>
                </c:pt>
                <c:pt idx="2052" formatCode="#,##0.00">
                  <c:v>6.1658179260607682</c:v>
                </c:pt>
                <c:pt idx="2053" formatCode="#,##0.00">
                  <c:v>6.1658179260607682</c:v>
                </c:pt>
                <c:pt idx="2054" formatCode="#,##0.00">
                  <c:v>6.1658179260607682</c:v>
                </c:pt>
                <c:pt idx="2055" formatCode="#,##0.00">
                  <c:v>6.1658179260607682</c:v>
                </c:pt>
                <c:pt idx="2056" formatCode="#,##0.00">
                  <c:v>6.1658179260607682</c:v>
                </c:pt>
                <c:pt idx="2057" formatCode="#,##0.00">
                  <c:v>6.1658179260607682</c:v>
                </c:pt>
                <c:pt idx="2058" formatCode="#,##0.00">
                  <c:v>6.1658179260607682</c:v>
                </c:pt>
                <c:pt idx="2059" formatCode="#,##0.00">
                  <c:v>6.1658179260607682</c:v>
                </c:pt>
                <c:pt idx="2060" formatCode="#,##0.00">
                  <c:v>6.1658179260607682</c:v>
                </c:pt>
                <c:pt idx="2061" formatCode="#,##0.00">
                  <c:v>6.1658179260607682</c:v>
                </c:pt>
                <c:pt idx="2062" formatCode="#,##0.00">
                  <c:v>6.2505336942087597</c:v>
                </c:pt>
                <c:pt idx="2063" formatCode="#,##0.00">
                  <c:v>6.2505336942087597</c:v>
                </c:pt>
                <c:pt idx="2064" formatCode="#,##0.00">
                  <c:v>6.2505336942087597</c:v>
                </c:pt>
                <c:pt idx="2065" formatCode="#,##0.00">
                  <c:v>6.2505336942087597</c:v>
                </c:pt>
                <c:pt idx="2066" formatCode="#,##0.00">
                  <c:v>6.2505336942087597</c:v>
                </c:pt>
                <c:pt idx="2067" formatCode="#,##0.00">
                  <c:v>6.2505336942087597</c:v>
                </c:pt>
                <c:pt idx="2068" formatCode="#,##0.00">
                  <c:v>6.2505336942087597</c:v>
                </c:pt>
                <c:pt idx="2069" formatCode="#,##0.00">
                  <c:v>6.2505336942087597</c:v>
                </c:pt>
                <c:pt idx="2070" formatCode="#,##0.00">
                  <c:v>6.2505336942087597</c:v>
                </c:pt>
                <c:pt idx="2071" formatCode="#,##0.00">
                  <c:v>6.2505336942087597</c:v>
                </c:pt>
                <c:pt idx="2072" formatCode="#,##0.00">
                  <c:v>6.2505336942087597</c:v>
                </c:pt>
                <c:pt idx="2073" formatCode="#,##0.00">
                  <c:v>6.2505336942087597</c:v>
                </c:pt>
                <c:pt idx="2074" formatCode="#,##0.00">
                  <c:v>6.2505336942087597</c:v>
                </c:pt>
                <c:pt idx="2075" formatCode="#,##0.00">
                  <c:v>6.2505336942087597</c:v>
                </c:pt>
                <c:pt idx="2076" formatCode="#,##0.00">
                  <c:v>6.2505336942087597</c:v>
                </c:pt>
                <c:pt idx="2077" formatCode="#,##0.00">
                  <c:v>6.2505336942087597</c:v>
                </c:pt>
                <c:pt idx="2078" formatCode="#,##0.00">
                  <c:v>6.2505336942087597</c:v>
                </c:pt>
                <c:pt idx="2079" formatCode="#,##0.00">
                  <c:v>6.2505336942087597</c:v>
                </c:pt>
                <c:pt idx="2080" formatCode="#,##0.00">
                  <c:v>6.2505336942087597</c:v>
                </c:pt>
                <c:pt idx="2081" formatCode="#,##0.00">
                  <c:v>6.2505336942087597</c:v>
                </c:pt>
                <c:pt idx="2082" formatCode="#,##0.00">
                  <c:v>6.2505336942087597</c:v>
                </c:pt>
                <c:pt idx="2083" formatCode="#,##0.00">
                  <c:v>6.2505336942087597</c:v>
                </c:pt>
                <c:pt idx="2084" formatCode="#,##0.00">
                  <c:v>6.2505336942087597</c:v>
                </c:pt>
                <c:pt idx="2085" formatCode="#,##0.00">
                  <c:v>6.4095302560628342</c:v>
                </c:pt>
                <c:pt idx="2086" formatCode="#,##0.00">
                  <c:v>6.4095302560628342</c:v>
                </c:pt>
                <c:pt idx="2087" formatCode="#,##0.00">
                  <c:v>6.4095302560628342</c:v>
                </c:pt>
                <c:pt idx="2088" formatCode="#,##0.00">
                  <c:v>6.4095302560628342</c:v>
                </c:pt>
                <c:pt idx="2089" formatCode="#,##0.00">
                  <c:v>6.4095302560628342</c:v>
                </c:pt>
                <c:pt idx="2090" formatCode="#,##0.00">
                  <c:v>6.4095302560628342</c:v>
                </c:pt>
                <c:pt idx="2091" formatCode="#,##0.00">
                  <c:v>6.4095302560628342</c:v>
                </c:pt>
                <c:pt idx="2092" formatCode="#,##0.00">
                  <c:v>6.4095302560628342</c:v>
                </c:pt>
                <c:pt idx="2093" formatCode="#,##0.00">
                  <c:v>6.4095302560628342</c:v>
                </c:pt>
                <c:pt idx="2094" formatCode="#,##0.00">
                  <c:v>6.4095302560628342</c:v>
                </c:pt>
                <c:pt idx="2095" formatCode="#,##0.00">
                  <c:v>6.4095302560628342</c:v>
                </c:pt>
                <c:pt idx="2096" formatCode="#,##0.00">
                  <c:v>6.4095302560628342</c:v>
                </c:pt>
                <c:pt idx="2097" formatCode="#,##0.00">
                  <c:v>6.4095302560628342</c:v>
                </c:pt>
                <c:pt idx="2098" formatCode="#,##0.00">
                  <c:v>6.4095302560628342</c:v>
                </c:pt>
                <c:pt idx="2099" formatCode="#,##0.00">
                  <c:v>6.4095302560628342</c:v>
                </c:pt>
                <c:pt idx="2100" formatCode="#,##0.00">
                  <c:v>6.4095302560628342</c:v>
                </c:pt>
                <c:pt idx="2101" formatCode="#,##0.00">
                  <c:v>6.4095302560628342</c:v>
                </c:pt>
                <c:pt idx="2102" formatCode="#,##0.00">
                  <c:v>6.4095302560628342</c:v>
                </c:pt>
                <c:pt idx="2103" formatCode="#,##0.00">
                  <c:v>6.4095302560628342</c:v>
                </c:pt>
                <c:pt idx="2104" formatCode="#,##0.00">
                  <c:v>6.4095302560628342</c:v>
                </c:pt>
                <c:pt idx="2105" formatCode="#,##0.00">
                  <c:v>6.3885969221197936</c:v>
                </c:pt>
                <c:pt idx="2106" formatCode="#,##0.00">
                  <c:v>6.3885969221197936</c:v>
                </c:pt>
                <c:pt idx="2107" formatCode="#,##0.00">
                  <c:v>6.3885969221197936</c:v>
                </c:pt>
                <c:pt idx="2108" formatCode="#,##0.00">
                  <c:v>6.3885969221197936</c:v>
                </c:pt>
                <c:pt idx="2109" formatCode="#,##0.00">
                  <c:v>6.3885969221197936</c:v>
                </c:pt>
                <c:pt idx="2110" formatCode="#,##0.00">
                  <c:v>6.3885969221197936</c:v>
                </c:pt>
                <c:pt idx="2111" formatCode="#,##0.00">
                  <c:v>6.3885969221197936</c:v>
                </c:pt>
                <c:pt idx="2112" formatCode="#,##0.00">
                  <c:v>6.3885969221197936</c:v>
                </c:pt>
                <c:pt idx="2113" formatCode="#,##0.00">
                  <c:v>6.3885969221197936</c:v>
                </c:pt>
                <c:pt idx="2114" formatCode="#,##0.00">
                  <c:v>6.3885969221197936</c:v>
                </c:pt>
                <c:pt idx="2115" formatCode="#,##0.00">
                  <c:v>6.3885969221197936</c:v>
                </c:pt>
                <c:pt idx="2116" formatCode="#,##0.00">
                  <c:v>6.3885969221197936</c:v>
                </c:pt>
                <c:pt idx="2117" formatCode="#,##0.00">
                  <c:v>6.3885969221197936</c:v>
                </c:pt>
                <c:pt idx="2118" formatCode="#,##0.00">
                  <c:v>6.3885969221197936</c:v>
                </c:pt>
                <c:pt idx="2119" formatCode="#,##0.00">
                  <c:v>6.3885969221197936</c:v>
                </c:pt>
                <c:pt idx="2120" formatCode="#,##0.00">
                  <c:v>6.3885969221197936</c:v>
                </c:pt>
                <c:pt idx="2121" formatCode="#,##0.00">
                  <c:v>6.3885969221197936</c:v>
                </c:pt>
                <c:pt idx="2122" formatCode="#,##0.00">
                  <c:v>6.3885969221197936</c:v>
                </c:pt>
                <c:pt idx="2123" formatCode="#,##0.00">
                  <c:v>6.3885969221197936</c:v>
                </c:pt>
                <c:pt idx="2124" formatCode="#,##0.00">
                  <c:v>6.3885969221197936</c:v>
                </c:pt>
                <c:pt idx="2125" formatCode="#,##0.00">
                  <c:v>6.3885969221197936</c:v>
                </c:pt>
                <c:pt idx="2126" formatCode="#,##0.00">
                  <c:v>6.3885969221197936</c:v>
                </c:pt>
                <c:pt idx="2127" formatCode="#,##0.00">
                  <c:v>5.9027243581830424</c:v>
                </c:pt>
                <c:pt idx="2128" formatCode="#,##0.00">
                  <c:v>5.9027243581830424</c:v>
                </c:pt>
                <c:pt idx="2129" formatCode="#,##0.00">
                  <c:v>5.9027243581830424</c:v>
                </c:pt>
                <c:pt idx="2130" formatCode="#,##0.00">
                  <c:v>5.9027243581830424</c:v>
                </c:pt>
                <c:pt idx="2131" formatCode="#,##0.00">
                  <c:v>5.9027243581830424</c:v>
                </c:pt>
                <c:pt idx="2132" formatCode="#,##0.00">
                  <c:v>5.9027243581830424</c:v>
                </c:pt>
                <c:pt idx="2133" formatCode="#,##0.00">
                  <c:v>5.9027243581830424</c:v>
                </c:pt>
                <c:pt idx="2134" formatCode="#,##0.00">
                  <c:v>5.9027243581830424</c:v>
                </c:pt>
                <c:pt idx="2135" formatCode="#,##0.00">
                  <c:v>5.9027243581830424</c:v>
                </c:pt>
                <c:pt idx="2136" formatCode="#,##0.00">
                  <c:v>5.9027243581830424</c:v>
                </c:pt>
                <c:pt idx="2137" formatCode="#,##0.00">
                  <c:v>5.9027243581830424</c:v>
                </c:pt>
                <c:pt idx="2138" formatCode="#,##0.00">
                  <c:v>5.9027243581830424</c:v>
                </c:pt>
                <c:pt idx="2139" formatCode="#,##0.00">
                  <c:v>5.9027243581830424</c:v>
                </c:pt>
                <c:pt idx="2140" formatCode="#,##0.00">
                  <c:v>5.9027243581830424</c:v>
                </c:pt>
                <c:pt idx="2141" formatCode="#,##0.00">
                  <c:v>5.9027243581830424</c:v>
                </c:pt>
                <c:pt idx="2142" formatCode="#,##0.00">
                  <c:v>5.9027243581830424</c:v>
                </c:pt>
                <c:pt idx="2143" formatCode="#,##0.00">
                  <c:v>5.9027243581830424</c:v>
                </c:pt>
                <c:pt idx="2144" formatCode="#,##0.00">
                  <c:v>5.9027243581830424</c:v>
                </c:pt>
                <c:pt idx="2145" formatCode="#,##0.00">
                  <c:v>5.9027243581830424</c:v>
                </c:pt>
                <c:pt idx="2146" formatCode="#,##0.00">
                  <c:v>5.9027243581830424</c:v>
                </c:pt>
                <c:pt idx="2147" formatCode="#,##0.00">
                  <c:v>5.9027243581830424</c:v>
                </c:pt>
                <c:pt idx="2148" formatCode="#,##0.00">
                  <c:v>5.8393442694174347</c:v>
                </c:pt>
                <c:pt idx="2149" formatCode="#,##0.00">
                  <c:v>5.8393442694174347</c:v>
                </c:pt>
                <c:pt idx="2150" formatCode="#,##0.00">
                  <c:v>5.8393442694174347</c:v>
                </c:pt>
                <c:pt idx="2151" formatCode="#,##0.00">
                  <c:v>5.8393442694174347</c:v>
                </c:pt>
                <c:pt idx="2152" formatCode="#,##0.00">
                  <c:v>5.8393442694174347</c:v>
                </c:pt>
                <c:pt idx="2153" formatCode="#,##0.00">
                  <c:v>5.8393442694174347</c:v>
                </c:pt>
                <c:pt idx="2154" formatCode="#,##0.00">
                  <c:v>5.8393442694174347</c:v>
                </c:pt>
                <c:pt idx="2155" formatCode="#,##0.00">
                  <c:v>5.8393442694174347</c:v>
                </c:pt>
                <c:pt idx="2156" formatCode="#,##0.00">
                  <c:v>5.8393442694174347</c:v>
                </c:pt>
                <c:pt idx="2157" formatCode="#,##0.00">
                  <c:v>5.8393442694174347</c:v>
                </c:pt>
                <c:pt idx="2158" formatCode="#,##0.00">
                  <c:v>5.8393442694174347</c:v>
                </c:pt>
                <c:pt idx="2159" formatCode="#,##0.00">
                  <c:v>5.8393442694174347</c:v>
                </c:pt>
                <c:pt idx="2160" formatCode="#,##0.00">
                  <c:v>5.8393442694174347</c:v>
                </c:pt>
                <c:pt idx="2161" formatCode="#,##0.00">
                  <c:v>5.8393442694174347</c:v>
                </c:pt>
                <c:pt idx="2162" formatCode="#,##0.00">
                  <c:v>5.8393442694174347</c:v>
                </c:pt>
                <c:pt idx="2163" formatCode="#,##0.00">
                  <c:v>5.8393442694174347</c:v>
                </c:pt>
                <c:pt idx="2164" formatCode="#,##0.00">
                  <c:v>5.8393442694174347</c:v>
                </c:pt>
                <c:pt idx="2165" formatCode="#,##0.00">
                  <c:v>5.8393442694174347</c:v>
                </c:pt>
                <c:pt idx="2166" formatCode="#,##0.00">
                  <c:v>5.9025374482696291</c:v>
                </c:pt>
                <c:pt idx="2167" formatCode="#,##0.00">
                  <c:v>5.9025374482696291</c:v>
                </c:pt>
                <c:pt idx="2168" formatCode="#,##0.00">
                  <c:v>5.9025374482696291</c:v>
                </c:pt>
                <c:pt idx="2169" formatCode="#,##0.00">
                  <c:v>5.9025374482696291</c:v>
                </c:pt>
                <c:pt idx="2170" formatCode="#,##0.00">
                  <c:v>5.9025374482696291</c:v>
                </c:pt>
                <c:pt idx="2171" formatCode="#,##0.00">
                  <c:v>5.9025374482696291</c:v>
                </c:pt>
                <c:pt idx="2172" formatCode="#,##0.00">
                  <c:v>5.9025374482696291</c:v>
                </c:pt>
                <c:pt idx="2173" formatCode="#,##0.00">
                  <c:v>5.9025374482696291</c:v>
                </c:pt>
                <c:pt idx="2174" formatCode="#,##0.00">
                  <c:v>5.9025374482696291</c:v>
                </c:pt>
                <c:pt idx="2175" formatCode="#,##0.00">
                  <c:v>5.9025374482696291</c:v>
                </c:pt>
                <c:pt idx="2176" formatCode="#,##0.00">
                  <c:v>5.9025374482696291</c:v>
                </c:pt>
                <c:pt idx="2177" formatCode="#,##0.00">
                  <c:v>5.9025374482696291</c:v>
                </c:pt>
                <c:pt idx="2178" formatCode="#,##0.00">
                  <c:v>5.9025374482696291</c:v>
                </c:pt>
                <c:pt idx="2179" formatCode="#,##0.00">
                  <c:v>5.9025374482696291</c:v>
                </c:pt>
                <c:pt idx="2180" formatCode="#,##0.00">
                  <c:v>5.9025374482696291</c:v>
                </c:pt>
                <c:pt idx="2181" formatCode="#,##0.00">
                  <c:v>5.9025374482696291</c:v>
                </c:pt>
                <c:pt idx="2182" formatCode="#,##0.00">
                  <c:v>5.9025374482696291</c:v>
                </c:pt>
                <c:pt idx="2183" formatCode="#,##0.00">
                  <c:v>5.9025374482696291</c:v>
                </c:pt>
                <c:pt idx="2184" formatCode="#,##0.00">
                  <c:v>5.9025374482696291</c:v>
                </c:pt>
                <c:pt idx="2185" formatCode="#,##0.00">
                  <c:v>5.9025374482696291</c:v>
                </c:pt>
                <c:pt idx="2186" formatCode="#,##0.00">
                  <c:v>5.9025374482696291</c:v>
                </c:pt>
                <c:pt idx="2187" formatCode="#,##0.00">
                  <c:v>5.9025374482696291</c:v>
                </c:pt>
                <c:pt idx="2188" formatCode="#,##0.00">
                  <c:v>5.6071227323978956</c:v>
                </c:pt>
                <c:pt idx="2189" formatCode="#,##0.00">
                  <c:v>5.6071227323978956</c:v>
                </c:pt>
                <c:pt idx="2190" formatCode="#,##0.00">
                  <c:v>5.6071227323978956</c:v>
                </c:pt>
                <c:pt idx="2191" formatCode="#,##0.00">
                  <c:v>5.6071227323978956</c:v>
                </c:pt>
                <c:pt idx="2192" formatCode="#,##0.00">
                  <c:v>5.6071227323978956</c:v>
                </c:pt>
                <c:pt idx="2193" formatCode="#,##0.00">
                  <c:v>5.6071227323978956</c:v>
                </c:pt>
                <c:pt idx="2194" formatCode="#,##0.00">
                  <c:v>5.6071227323978956</c:v>
                </c:pt>
                <c:pt idx="2195" formatCode="#,##0.00">
                  <c:v>5.6071227323978956</c:v>
                </c:pt>
                <c:pt idx="2196" formatCode="#,##0.00">
                  <c:v>5.6071227323978956</c:v>
                </c:pt>
                <c:pt idx="2197" formatCode="#,##0.00">
                  <c:v>5.6071227323978956</c:v>
                </c:pt>
                <c:pt idx="2198" formatCode="#,##0.00">
                  <c:v>5.6071227323978956</c:v>
                </c:pt>
                <c:pt idx="2199" formatCode="#,##0.00">
                  <c:v>5.6071227323978956</c:v>
                </c:pt>
                <c:pt idx="2200" formatCode="#,##0.00">
                  <c:v>5.6071227323978956</c:v>
                </c:pt>
                <c:pt idx="2201" formatCode="#,##0.00">
                  <c:v>5.6071227323978956</c:v>
                </c:pt>
                <c:pt idx="2202" formatCode="#,##0.00">
                  <c:v>5.6071227323978956</c:v>
                </c:pt>
                <c:pt idx="2203" formatCode="#,##0.00">
                  <c:v>5.6071227323978956</c:v>
                </c:pt>
                <c:pt idx="2204" formatCode="#,##0.00">
                  <c:v>5.6071227323978956</c:v>
                </c:pt>
                <c:pt idx="2205" formatCode="#,##0.00">
                  <c:v>5.6071227323978956</c:v>
                </c:pt>
                <c:pt idx="2206" formatCode="#,##0.00">
                  <c:v>5.6071227323978956</c:v>
                </c:pt>
                <c:pt idx="2207" formatCode="#,##0.00">
                  <c:v>5.6071227323978956</c:v>
                </c:pt>
                <c:pt idx="2208" formatCode="#,##0.00">
                  <c:v>5.5337782626445842</c:v>
                </c:pt>
                <c:pt idx="2209" formatCode="#,##0.00">
                  <c:v>5.5337782626445842</c:v>
                </c:pt>
                <c:pt idx="2210" formatCode="#,##0.00">
                  <c:v>5.5337782626445842</c:v>
                </c:pt>
                <c:pt idx="2211" formatCode="#,##0.00">
                  <c:v>5.5337782626445842</c:v>
                </c:pt>
                <c:pt idx="2212" formatCode="#,##0.00">
                  <c:v>5.5337782626445842</c:v>
                </c:pt>
                <c:pt idx="2213" formatCode="#,##0.00">
                  <c:v>5.5337782626445842</c:v>
                </c:pt>
                <c:pt idx="2214" formatCode="#,##0.00">
                  <c:v>5.5337782626445842</c:v>
                </c:pt>
                <c:pt idx="2215" formatCode="#,##0.00">
                  <c:v>5.5337782626445842</c:v>
                </c:pt>
                <c:pt idx="2216" formatCode="#,##0.00">
                  <c:v>5.5337782626445842</c:v>
                </c:pt>
                <c:pt idx="2217" formatCode="#,##0.00">
                  <c:v>5.5337782626445842</c:v>
                </c:pt>
                <c:pt idx="2218" formatCode="#,##0.00">
                  <c:v>5.5337782626445842</c:v>
                </c:pt>
                <c:pt idx="2219" formatCode="#,##0.00">
                  <c:v>5.5337782626445842</c:v>
                </c:pt>
                <c:pt idx="2220" formatCode="#,##0.00">
                  <c:v>5.5337782626445842</c:v>
                </c:pt>
                <c:pt idx="2221" formatCode="#,##0.00">
                  <c:v>5.5337782626445842</c:v>
                </c:pt>
                <c:pt idx="2222" formatCode="#,##0.00">
                  <c:v>5.5337782626445842</c:v>
                </c:pt>
                <c:pt idx="2223" formatCode="#,##0.00">
                  <c:v>5.5337782626445842</c:v>
                </c:pt>
                <c:pt idx="2224" formatCode="#,##0.00">
                  <c:v>5.5337782626445842</c:v>
                </c:pt>
                <c:pt idx="2225" formatCode="#,##0.00">
                  <c:v>5.5337782626445842</c:v>
                </c:pt>
                <c:pt idx="2226" formatCode="#,##0.00">
                  <c:v>5.5337782626445842</c:v>
                </c:pt>
                <c:pt idx="2227" formatCode="#,##0.00">
                  <c:v>5.5337782626445842</c:v>
                </c:pt>
                <c:pt idx="2228" formatCode="#,##0.00">
                  <c:v>5.1986222407248706</c:v>
                </c:pt>
                <c:pt idx="2229" formatCode="#,##0.00">
                  <c:v>5.1986222407248706</c:v>
                </c:pt>
                <c:pt idx="2230" formatCode="#,##0.00">
                  <c:v>5.1986222407248706</c:v>
                </c:pt>
                <c:pt idx="2231" formatCode="#,##0.00">
                  <c:v>5.1986222407248706</c:v>
                </c:pt>
                <c:pt idx="2232" formatCode="#,##0.00">
                  <c:v>5.1986222407248706</c:v>
                </c:pt>
                <c:pt idx="2233" formatCode="#,##0.00">
                  <c:v>5.1986222407248706</c:v>
                </c:pt>
                <c:pt idx="2234" formatCode="#,##0.00">
                  <c:v>5.1986222407248706</c:v>
                </c:pt>
                <c:pt idx="2235" formatCode="#,##0.00">
                  <c:v>5.1986222407248706</c:v>
                </c:pt>
                <c:pt idx="2236" formatCode="#,##0.00">
                  <c:v>5.1986222407248706</c:v>
                </c:pt>
                <c:pt idx="2237" formatCode="#,##0.00">
                  <c:v>5.1986222407248706</c:v>
                </c:pt>
                <c:pt idx="2238" formatCode="#,##0.00">
                  <c:v>5.1986222407248706</c:v>
                </c:pt>
                <c:pt idx="2239" formatCode="#,##0.00">
                  <c:v>5.1986222407248706</c:v>
                </c:pt>
                <c:pt idx="2240" formatCode="#,##0.00">
                  <c:v>5.1986222407248706</c:v>
                </c:pt>
                <c:pt idx="2241" formatCode="#,##0.00">
                  <c:v>5.1986222407248706</c:v>
                </c:pt>
                <c:pt idx="2242" formatCode="#,##0.00">
                  <c:v>5.1986222407248706</c:v>
                </c:pt>
                <c:pt idx="2243" formatCode="#,##0.00">
                  <c:v>5.1986222407248706</c:v>
                </c:pt>
                <c:pt idx="2244" formatCode="#,##0.00">
                  <c:v>5.1986222407248706</c:v>
                </c:pt>
                <c:pt idx="2245" formatCode="#,##0.00">
                  <c:v>5.1986222407248706</c:v>
                </c:pt>
                <c:pt idx="2246" formatCode="#,##0.00">
                  <c:v>5.1986222407248706</c:v>
                </c:pt>
                <c:pt idx="2247" formatCode="#,##0.00">
                  <c:v>5.1986222407248706</c:v>
                </c:pt>
                <c:pt idx="2248" formatCode="#,##0.00">
                  <c:v>5.1986222407248706</c:v>
                </c:pt>
                <c:pt idx="2249" formatCode="#,##0.00">
                  <c:v>4.8015654511843309</c:v>
                </c:pt>
                <c:pt idx="2250" formatCode="#,##0.00">
                  <c:v>4.8015654511843309</c:v>
                </c:pt>
                <c:pt idx="2251" formatCode="#,##0.00">
                  <c:v>4.8015654511843309</c:v>
                </c:pt>
                <c:pt idx="2252" formatCode="#,##0.00">
                  <c:v>4.8015654511843309</c:v>
                </c:pt>
                <c:pt idx="2253" formatCode="#,##0.00">
                  <c:v>4.8015654511843309</c:v>
                </c:pt>
                <c:pt idx="2254" formatCode="#,##0.00">
                  <c:v>4.8015654511843309</c:v>
                </c:pt>
                <c:pt idx="2255" formatCode="#,##0.00">
                  <c:v>4.8015654511843309</c:v>
                </c:pt>
                <c:pt idx="2256" formatCode="#,##0.00">
                  <c:v>4.8015654511843309</c:v>
                </c:pt>
                <c:pt idx="2257" formatCode="#,##0.00">
                  <c:v>4.8015654511843309</c:v>
                </c:pt>
                <c:pt idx="2258" formatCode="#,##0.00">
                  <c:v>4.8015654511843309</c:v>
                </c:pt>
                <c:pt idx="2259" formatCode="#,##0.00">
                  <c:v>4.8015654511843309</c:v>
                </c:pt>
                <c:pt idx="2260" formatCode="#,##0.00">
                  <c:v>4.8015654511843309</c:v>
                </c:pt>
                <c:pt idx="2261" formatCode="#,##0.00">
                  <c:v>4.8015654511843309</c:v>
                </c:pt>
                <c:pt idx="2262" formatCode="#,##0.00">
                  <c:v>4.8015654511843309</c:v>
                </c:pt>
                <c:pt idx="2263" formatCode="#,##0.00">
                  <c:v>4.8015654511843309</c:v>
                </c:pt>
                <c:pt idx="2264" formatCode="#,##0.00">
                  <c:v>4.8015654511843309</c:v>
                </c:pt>
                <c:pt idx="2265" formatCode="#,##0.00">
                  <c:v>4.8015654511843309</c:v>
                </c:pt>
                <c:pt idx="2266" formatCode="#,##0.00">
                  <c:v>4.8015654511843309</c:v>
                </c:pt>
                <c:pt idx="2267" formatCode="#,##0.00">
                  <c:v>4.8015654511843309</c:v>
                </c:pt>
                <c:pt idx="2268" formatCode="#,##0.00">
                  <c:v>4.8015654511843309</c:v>
                </c:pt>
                <c:pt idx="2269" formatCode="#,##0.00">
                  <c:v>4.8015654511843309</c:v>
                </c:pt>
                <c:pt idx="2270" formatCode="#,##0.00">
                  <c:v>4.8015654511843309</c:v>
                </c:pt>
                <c:pt idx="2271" formatCode="#,##0.00">
                  <c:v>4.8015654511843309</c:v>
                </c:pt>
                <c:pt idx="2272" formatCode="#,##0.00">
                  <c:v>4.499395650960647</c:v>
                </c:pt>
                <c:pt idx="2273" formatCode="#,##0.00">
                  <c:v>4.499395650960647</c:v>
                </c:pt>
                <c:pt idx="2274" formatCode="#,##0.00">
                  <c:v>4.499395650960647</c:v>
                </c:pt>
                <c:pt idx="2275" formatCode="#,##0.00">
                  <c:v>4.499395650960647</c:v>
                </c:pt>
                <c:pt idx="2276" formatCode="#,##0.00">
                  <c:v>4.499395650960647</c:v>
                </c:pt>
                <c:pt idx="2277" formatCode="#,##0.00">
                  <c:v>4.499395650960647</c:v>
                </c:pt>
                <c:pt idx="2278" formatCode="#,##0.00">
                  <c:v>4.499395650960647</c:v>
                </c:pt>
                <c:pt idx="2279" formatCode="#,##0.00">
                  <c:v>4.499395650960647</c:v>
                </c:pt>
                <c:pt idx="2280" formatCode="#,##0.00">
                  <c:v>4.499395650960647</c:v>
                </c:pt>
                <c:pt idx="2281" formatCode="#,##0.00">
                  <c:v>4.499395650960647</c:v>
                </c:pt>
                <c:pt idx="2282" formatCode="#,##0.00">
                  <c:v>4.499395650960647</c:v>
                </c:pt>
                <c:pt idx="2283" formatCode="#,##0.00">
                  <c:v>4.499395650960647</c:v>
                </c:pt>
                <c:pt idx="2284" formatCode="#,##0.00">
                  <c:v>4.499395650960647</c:v>
                </c:pt>
                <c:pt idx="2285" formatCode="#,##0.00">
                  <c:v>4.499395650960647</c:v>
                </c:pt>
                <c:pt idx="2286" formatCode="#,##0.00">
                  <c:v>4.499395650960647</c:v>
                </c:pt>
                <c:pt idx="2287" formatCode="#,##0.00">
                  <c:v>4.499395650960647</c:v>
                </c:pt>
                <c:pt idx="2288" formatCode="#,##0.00">
                  <c:v>4.499395650960647</c:v>
                </c:pt>
                <c:pt idx="2289" formatCode="#,##0.00">
                  <c:v>4.499395650960647</c:v>
                </c:pt>
                <c:pt idx="2290" formatCode="#,##0.00">
                  <c:v>4.499395650960647</c:v>
                </c:pt>
                <c:pt idx="2291" formatCode="#,##0.00">
                  <c:v>4.499395650960647</c:v>
                </c:pt>
                <c:pt idx="2292" formatCode="#,##0.00">
                  <c:v>4.499395650960647</c:v>
                </c:pt>
                <c:pt idx="2293" formatCode="#,##0.00">
                  <c:v>4.3638516620744694</c:v>
                </c:pt>
                <c:pt idx="2294" formatCode="#,##0.00">
                  <c:v>4.3638516620744694</c:v>
                </c:pt>
                <c:pt idx="2295" formatCode="#,##0.00">
                  <c:v>4.3638516620744694</c:v>
                </c:pt>
                <c:pt idx="2296" formatCode="#,##0.00">
                  <c:v>4.3638516620744694</c:v>
                </c:pt>
                <c:pt idx="2297" formatCode="#,##0.00">
                  <c:v>4.3638516620744694</c:v>
                </c:pt>
                <c:pt idx="2298" formatCode="#,##0.00">
                  <c:v>4.3638516620744694</c:v>
                </c:pt>
                <c:pt idx="2299" formatCode="#,##0.00">
                  <c:v>4.3638516620744694</c:v>
                </c:pt>
                <c:pt idx="2300" formatCode="#,##0.00">
                  <c:v>4.3638516620744694</c:v>
                </c:pt>
                <c:pt idx="2301" formatCode="#,##0.00">
                  <c:v>4.3638516620744694</c:v>
                </c:pt>
                <c:pt idx="2302" formatCode="#,##0.00">
                  <c:v>4.3638516620744694</c:v>
                </c:pt>
                <c:pt idx="2303" formatCode="#,##0.00">
                  <c:v>4.3638516620744694</c:v>
                </c:pt>
                <c:pt idx="2304" formatCode="#,##0.00">
                  <c:v>4.3638516620744694</c:v>
                </c:pt>
                <c:pt idx="2305" formatCode="#,##0.00">
                  <c:v>4.3638516620744694</c:v>
                </c:pt>
                <c:pt idx="2306" formatCode="#,##0.00">
                  <c:v>4.3638516620744694</c:v>
                </c:pt>
                <c:pt idx="2307" formatCode="#,##0.00">
                  <c:v>4.3638516620744694</c:v>
                </c:pt>
                <c:pt idx="2308" formatCode="#,##0.00">
                  <c:v>4.3638516620744694</c:v>
                </c:pt>
                <c:pt idx="2309" formatCode="#,##0.00">
                  <c:v>4.3638516620744694</c:v>
                </c:pt>
                <c:pt idx="2310" formatCode="#,##0.00">
                  <c:v>4.3638516620744694</c:v>
                </c:pt>
                <c:pt idx="2311" formatCode="#,##0.00">
                  <c:v>4.3638516620744694</c:v>
                </c:pt>
                <c:pt idx="2312" formatCode="#,##0.00">
                  <c:v>4.3638516620744694</c:v>
                </c:pt>
                <c:pt idx="2313" formatCode="#,##0.00">
                  <c:v>4.3638516620744694</c:v>
                </c:pt>
                <c:pt idx="2314" formatCode="#,##0.00">
                  <c:v>4.343100805840705</c:v>
                </c:pt>
                <c:pt idx="2315" formatCode="#,##0.00">
                  <c:v>4.343100805840705</c:v>
                </c:pt>
                <c:pt idx="2316" formatCode="#,##0.00">
                  <c:v>4.343100805840705</c:v>
                </c:pt>
                <c:pt idx="2317" formatCode="#,##0.00">
                  <c:v>4.343100805840705</c:v>
                </c:pt>
                <c:pt idx="2318" formatCode="#,##0.00">
                  <c:v>4.343100805840705</c:v>
                </c:pt>
                <c:pt idx="2319" formatCode="#,##0.00">
                  <c:v>4.343100805840705</c:v>
                </c:pt>
                <c:pt idx="2320" formatCode="#,##0.00">
                  <c:v>4.343100805840705</c:v>
                </c:pt>
                <c:pt idx="2321" formatCode="#,##0.00">
                  <c:v>4.343100805840705</c:v>
                </c:pt>
                <c:pt idx="2322" formatCode="#,##0.00">
                  <c:v>4.343100805840705</c:v>
                </c:pt>
                <c:pt idx="2323" formatCode="#,##0.00">
                  <c:v>4.343100805840705</c:v>
                </c:pt>
                <c:pt idx="2324" formatCode="#,##0.00">
                  <c:v>4.343100805840705</c:v>
                </c:pt>
                <c:pt idx="2325" formatCode="#,##0.00">
                  <c:v>4.343100805840705</c:v>
                </c:pt>
                <c:pt idx="2326" formatCode="#,##0.00">
                  <c:v>4.343100805840705</c:v>
                </c:pt>
                <c:pt idx="2327" formatCode="#,##0.00">
                  <c:v>4.343100805840705</c:v>
                </c:pt>
                <c:pt idx="2328" formatCode="#,##0.00">
                  <c:v>4.343100805840705</c:v>
                </c:pt>
                <c:pt idx="2329" formatCode="#,##0.00">
                  <c:v>4.343100805840705</c:v>
                </c:pt>
                <c:pt idx="2330" formatCode="#,##0.00">
                  <c:v>4.343100805840705</c:v>
                </c:pt>
                <c:pt idx="2331" formatCode="#,##0.00">
                  <c:v>4.343100805840705</c:v>
                </c:pt>
                <c:pt idx="2332" formatCode="#,##0.00">
                  <c:v>4.343100805840705</c:v>
                </c:pt>
                <c:pt idx="2333" formatCode="#,##0.00">
                  <c:v>4.343100805840705</c:v>
                </c:pt>
                <c:pt idx="2334" formatCode="#,##0.00">
                  <c:v>4.343100805840705</c:v>
                </c:pt>
                <c:pt idx="2335" formatCode="#,##0.00">
                  <c:v>4.1663912468107744</c:v>
                </c:pt>
                <c:pt idx="2336" formatCode="#,##0.00">
                  <c:v>4.1663912468107744</c:v>
                </c:pt>
                <c:pt idx="2337" formatCode="#,##0.00">
                  <c:v>4.1663912468107744</c:v>
                </c:pt>
                <c:pt idx="2338" formatCode="#,##0.00">
                  <c:v>4.1663912468107744</c:v>
                </c:pt>
                <c:pt idx="2339" formatCode="#,##0.00">
                  <c:v>4.1663912468107744</c:v>
                </c:pt>
                <c:pt idx="2340" formatCode="#,##0.00">
                  <c:v>4.1663912468107744</c:v>
                </c:pt>
                <c:pt idx="2341" formatCode="#,##0.00">
                  <c:v>4.1663912468107744</c:v>
                </c:pt>
                <c:pt idx="2342" formatCode="#,##0.00">
                  <c:v>4.1663912468107744</c:v>
                </c:pt>
                <c:pt idx="2343" formatCode="#,##0.00">
                  <c:v>4.1663912468107744</c:v>
                </c:pt>
                <c:pt idx="2344" formatCode="#,##0.00">
                  <c:v>4.1663912468107744</c:v>
                </c:pt>
                <c:pt idx="2345" formatCode="#,##0.00">
                  <c:v>4.1663912468107744</c:v>
                </c:pt>
                <c:pt idx="2346" formatCode="#,##0.00">
                  <c:v>4.1663912468107744</c:v>
                </c:pt>
                <c:pt idx="2347" formatCode="#,##0.00">
                  <c:v>4.1663912468107744</c:v>
                </c:pt>
                <c:pt idx="2348" formatCode="#,##0.00">
                  <c:v>4.1663912468107744</c:v>
                </c:pt>
                <c:pt idx="2349" formatCode="#,##0.00">
                  <c:v>4.1663912468107744</c:v>
                </c:pt>
                <c:pt idx="2350" formatCode="#,##0.00">
                  <c:v>4.1663912468107744</c:v>
                </c:pt>
                <c:pt idx="2351" formatCode="#,##0.00">
                  <c:v>4.1663912468107744</c:v>
                </c:pt>
                <c:pt idx="2352" formatCode="#,##0.00">
                  <c:v>4.1663912468107744</c:v>
                </c:pt>
                <c:pt idx="2353" formatCode="#,##0.00">
                  <c:v>4.1663912468107744</c:v>
                </c:pt>
                <c:pt idx="2354" formatCode="#,##0.00">
                  <c:v>4.1663912468107744</c:v>
                </c:pt>
                <c:pt idx="2355" formatCode="#,##0.00">
                  <c:v>4.218345898024678</c:v>
                </c:pt>
                <c:pt idx="2356" formatCode="#,##0.00">
                  <c:v>4.218345898024678</c:v>
                </c:pt>
                <c:pt idx="2357" formatCode="#,##0.00">
                  <c:v>4.218345898024678</c:v>
                </c:pt>
                <c:pt idx="2358" formatCode="#,##0.00">
                  <c:v>4.218345898024678</c:v>
                </c:pt>
                <c:pt idx="2359" formatCode="#,##0.00">
                  <c:v>4.218345898024678</c:v>
                </c:pt>
                <c:pt idx="2360" formatCode="#,##0.00">
                  <c:v>4.218345898024678</c:v>
                </c:pt>
                <c:pt idx="2361" formatCode="#,##0.00">
                  <c:v>4.218345898024678</c:v>
                </c:pt>
                <c:pt idx="2362" formatCode="#,##0.00">
                  <c:v>4.218345898024678</c:v>
                </c:pt>
                <c:pt idx="2363" formatCode="#,##0.00">
                  <c:v>4.218345898024678</c:v>
                </c:pt>
                <c:pt idx="2364" formatCode="#,##0.00">
                  <c:v>4.218345898024678</c:v>
                </c:pt>
                <c:pt idx="2365" formatCode="#,##0.00">
                  <c:v>4.218345898024678</c:v>
                </c:pt>
                <c:pt idx="2366" formatCode="#,##0.00">
                  <c:v>4.218345898024678</c:v>
                </c:pt>
                <c:pt idx="2367" formatCode="#,##0.00">
                  <c:v>4.218345898024678</c:v>
                </c:pt>
                <c:pt idx="2368" formatCode="#,##0.00">
                  <c:v>4.218345898024678</c:v>
                </c:pt>
                <c:pt idx="2369" formatCode="#,##0.00">
                  <c:v>4.218345898024678</c:v>
                </c:pt>
                <c:pt idx="2370" formatCode="#,##0.00">
                  <c:v>4.218345898024678</c:v>
                </c:pt>
                <c:pt idx="2371" formatCode="#,##0.00">
                  <c:v>4.218345898024678</c:v>
                </c:pt>
                <c:pt idx="2372" formatCode="#,##0.00">
                  <c:v>4.218345898024678</c:v>
                </c:pt>
                <c:pt idx="2373" formatCode="#,##0.00">
                  <c:v>4.218345898024678</c:v>
                </c:pt>
                <c:pt idx="2374" formatCode="#,##0.00">
                  <c:v>4.218345898024678</c:v>
                </c:pt>
                <c:pt idx="2375" formatCode="#,##0.00">
                  <c:v>4.218345898024678</c:v>
                </c:pt>
                <c:pt idx="2376" formatCode="#,##0.00">
                  <c:v>4.218345898024678</c:v>
                </c:pt>
                <c:pt idx="2377" formatCode="#,##0.00">
                  <c:v>4.3116500805688629</c:v>
                </c:pt>
                <c:pt idx="2378" formatCode="#,##0.00">
                  <c:v>4.3116500805688629</c:v>
                </c:pt>
                <c:pt idx="2379" formatCode="#,##0.00">
                  <c:v>4.3116500805688629</c:v>
                </c:pt>
                <c:pt idx="2380" formatCode="#,##0.00">
                  <c:v>4.3116500805688629</c:v>
                </c:pt>
                <c:pt idx="2381" formatCode="#,##0.00">
                  <c:v>4.3116500805688629</c:v>
                </c:pt>
                <c:pt idx="2382" formatCode="#,##0.00">
                  <c:v>4.3116500805688629</c:v>
                </c:pt>
                <c:pt idx="2383" formatCode="#,##0.00">
                  <c:v>4.3116500805688629</c:v>
                </c:pt>
                <c:pt idx="2384" formatCode="#,##0.00">
                  <c:v>4.3116500805688629</c:v>
                </c:pt>
                <c:pt idx="2385" formatCode="#,##0.00">
                  <c:v>4.3116500805688629</c:v>
                </c:pt>
                <c:pt idx="2386" formatCode="#,##0.00">
                  <c:v>4.3116500805688629</c:v>
                </c:pt>
                <c:pt idx="2387" formatCode="#,##0.00">
                  <c:v>4.3116500805688629</c:v>
                </c:pt>
                <c:pt idx="2388" formatCode="#,##0.00">
                  <c:v>4.3116500805688629</c:v>
                </c:pt>
                <c:pt idx="2389" formatCode="#,##0.00">
                  <c:v>4.3116500805688629</c:v>
                </c:pt>
                <c:pt idx="2390" formatCode="#,##0.00">
                  <c:v>4.3116500805688629</c:v>
                </c:pt>
                <c:pt idx="2391" formatCode="#,##0.00">
                  <c:v>4.3116500805688629</c:v>
                </c:pt>
                <c:pt idx="2392" formatCode="#,##0.00">
                  <c:v>4.3116500805688629</c:v>
                </c:pt>
                <c:pt idx="2393" formatCode="#,##0.00">
                  <c:v>4.3116500805688629</c:v>
                </c:pt>
                <c:pt idx="2394" formatCode="#,##0.00">
                  <c:v>4.3116500805688629</c:v>
                </c:pt>
                <c:pt idx="2395" formatCode="#,##0.00">
                  <c:v>4.3116500805688629</c:v>
                </c:pt>
                <c:pt idx="2396" formatCode="#,##0.00">
                  <c:v>4.3116500805688629</c:v>
                </c:pt>
                <c:pt idx="2397" formatCode="#,##0.00">
                  <c:v>4.5920859545713011</c:v>
                </c:pt>
                <c:pt idx="2398" formatCode="#,##0.00">
                  <c:v>4.5920859545713011</c:v>
                </c:pt>
                <c:pt idx="2399" formatCode="#,##0.00">
                  <c:v>4.5920859545713011</c:v>
                </c:pt>
                <c:pt idx="2400" formatCode="#,##0.00">
                  <c:v>4.5920859545713011</c:v>
                </c:pt>
                <c:pt idx="2401" formatCode="#,##0.00">
                  <c:v>4.5920859545713011</c:v>
                </c:pt>
                <c:pt idx="2402" formatCode="#,##0.00">
                  <c:v>4.5920859545713011</c:v>
                </c:pt>
                <c:pt idx="2403" formatCode="#,##0.00">
                  <c:v>4.5920859545713011</c:v>
                </c:pt>
                <c:pt idx="2404" formatCode="#,##0.00">
                  <c:v>4.5920859545713011</c:v>
                </c:pt>
                <c:pt idx="2405" formatCode="#,##0.00">
                  <c:v>4.5920859545713011</c:v>
                </c:pt>
                <c:pt idx="2406" formatCode="#,##0.00">
                  <c:v>4.5920859545713011</c:v>
                </c:pt>
                <c:pt idx="2407" formatCode="#,##0.00">
                  <c:v>4.5920859545713011</c:v>
                </c:pt>
                <c:pt idx="2408" formatCode="#,##0.00">
                  <c:v>4.5920859545713011</c:v>
                </c:pt>
                <c:pt idx="2409" formatCode="#,##0.00">
                  <c:v>4.5920859545713011</c:v>
                </c:pt>
                <c:pt idx="2410" formatCode="#,##0.00">
                  <c:v>4.5920859545713011</c:v>
                </c:pt>
                <c:pt idx="2411" formatCode="#,##0.00">
                  <c:v>4.5920859545713011</c:v>
                </c:pt>
                <c:pt idx="2412" formatCode="#,##0.00">
                  <c:v>4.5920859545713011</c:v>
                </c:pt>
                <c:pt idx="2413" formatCode="#,##0.00">
                  <c:v>4.5920859545713011</c:v>
                </c:pt>
                <c:pt idx="2414" formatCode="#,##0.00">
                  <c:v>4.5920859545713011</c:v>
                </c:pt>
                <c:pt idx="2415" formatCode="#,##0.00">
                  <c:v>4.8310996788057281</c:v>
                </c:pt>
                <c:pt idx="2416" formatCode="#,##0.00">
                  <c:v>4.8310996788057281</c:v>
                </c:pt>
                <c:pt idx="2417" formatCode="#,##0.00">
                  <c:v>4.8310996788057281</c:v>
                </c:pt>
                <c:pt idx="2418" formatCode="#,##0.00">
                  <c:v>4.8310996788057281</c:v>
                </c:pt>
                <c:pt idx="2419" formatCode="#,##0.00">
                  <c:v>4.8310996788057281</c:v>
                </c:pt>
                <c:pt idx="2420" formatCode="#,##0.00">
                  <c:v>4.8310996788057281</c:v>
                </c:pt>
                <c:pt idx="2421" formatCode="#,##0.00">
                  <c:v>4.8310996788057281</c:v>
                </c:pt>
                <c:pt idx="2422" formatCode="#,##0.00">
                  <c:v>4.8310996788057281</c:v>
                </c:pt>
                <c:pt idx="2423" formatCode="#,##0.00">
                  <c:v>4.8310996788057281</c:v>
                </c:pt>
                <c:pt idx="2424" formatCode="#,##0.00">
                  <c:v>4.8310996788057281</c:v>
                </c:pt>
                <c:pt idx="2425" formatCode="#,##0.00">
                  <c:v>4.8310996788057281</c:v>
                </c:pt>
                <c:pt idx="2426" formatCode="#,##0.00">
                  <c:v>4.8310996788057281</c:v>
                </c:pt>
                <c:pt idx="2427" formatCode="#,##0.00">
                  <c:v>4.8310996788057281</c:v>
                </c:pt>
                <c:pt idx="2428" formatCode="#,##0.00">
                  <c:v>4.8310996788057281</c:v>
                </c:pt>
                <c:pt idx="2429" formatCode="#,##0.00">
                  <c:v>4.8310996788057281</c:v>
                </c:pt>
                <c:pt idx="2430" formatCode="#,##0.00">
                  <c:v>4.8310996788057281</c:v>
                </c:pt>
                <c:pt idx="2431" formatCode="#,##0.00">
                  <c:v>4.8310996788057281</c:v>
                </c:pt>
                <c:pt idx="2432" formatCode="#,##0.00">
                  <c:v>4.8310996788057281</c:v>
                </c:pt>
                <c:pt idx="2433" formatCode="#,##0.00">
                  <c:v>4.8310996788057281</c:v>
                </c:pt>
                <c:pt idx="2434" formatCode="#,##0.00">
                  <c:v>4.8310996788057281</c:v>
                </c:pt>
                <c:pt idx="2435" formatCode="#,##0.00">
                  <c:v>4.8310996788057281</c:v>
                </c:pt>
                <c:pt idx="2436" formatCode="#,##0.00">
                  <c:v>4.8310996788057281</c:v>
                </c:pt>
                <c:pt idx="2437" formatCode="#,##0.00">
                  <c:v>4.8310996788057281</c:v>
                </c:pt>
                <c:pt idx="2438" formatCode="#,##0.00">
                  <c:v>5.1660025409359767</c:v>
                </c:pt>
                <c:pt idx="2439" formatCode="#,##0.00">
                  <c:v>5.1660025409359767</c:v>
                </c:pt>
                <c:pt idx="2440" formatCode="#,##0.00">
                  <c:v>5.1660025409359767</c:v>
                </c:pt>
                <c:pt idx="2441" formatCode="#,##0.00">
                  <c:v>5.1660025409359767</c:v>
                </c:pt>
                <c:pt idx="2442" formatCode="#,##0.00">
                  <c:v>5.1660025409359767</c:v>
                </c:pt>
                <c:pt idx="2443" formatCode="#,##0.00">
                  <c:v>5.1660025409359767</c:v>
                </c:pt>
                <c:pt idx="2444" formatCode="#,##0.00">
                  <c:v>5.1660025409359767</c:v>
                </c:pt>
                <c:pt idx="2445" formatCode="#,##0.00">
                  <c:v>5.1660025409359767</c:v>
                </c:pt>
                <c:pt idx="2446" formatCode="#,##0.00">
                  <c:v>5.1660025409359767</c:v>
                </c:pt>
                <c:pt idx="2447" formatCode="#,##0.00">
                  <c:v>5.1660025409359767</c:v>
                </c:pt>
                <c:pt idx="2448" formatCode="#,##0.00">
                  <c:v>5.1660025409359767</c:v>
                </c:pt>
                <c:pt idx="2449" formatCode="#,##0.00">
                  <c:v>5.1660025409359767</c:v>
                </c:pt>
                <c:pt idx="2450" formatCode="#,##0.00">
                  <c:v>5.1660025409359767</c:v>
                </c:pt>
                <c:pt idx="2451" formatCode="#,##0.00">
                  <c:v>5.1660025409359767</c:v>
                </c:pt>
                <c:pt idx="2452" formatCode="#,##0.00">
                  <c:v>5.1660025409359767</c:v>
                </c:pt>
                <c:pt idx="2453" formatCode="#,##0.00">
                  <c:v>5.1660025409359767</c:v>
                </c:pt>
                <c:pt idx="2454" formatCode="#,##0.00">
                  <c:v>5.1660025409359767</c:v>
                </c:pt>
                <c:pt idx="2455" formatCode="#,##0.00">
                  <c:v>5.1660025409359767</c:v>
                </c:pt>
                <c:pt idx="2456" formatCode="#,##0.00">
                  <c:v>5.1660025409359767</c:v>
                </c:pt>
                <c:pt idx="2457" formatCode="#,##0.00">
                  <c:v>5.1660025409359767</c:v>
                </c:pt>
                <c:pt idx="2458" formatCode="#,##0.00">
                  <c:v>5.2602604170158829</c:v>
                </c:pt>
                <c:pt idx="2459" formatCode="#,##0.00">
                  <c:v>5.2602604170158829</c:v>
                </c:pt>
                <c:pt idx="2460" formatCode="#,##0.00">
                  <c:v>5.2602604170158829</c:v>
                </c:pt>
                <c:pt idx="2461" formatCode="#,##0.00">
                  <c:v>5.2602604170158829</c:v>
                </c:pt>
                <c:pt idx="2462" formatCode="#,##0.00">
                  <c:v>5.2602604170158829</c:v>
                </c:pt>
                <c:pt idx="2463" formatCode="#,##0.00">
                  <c:v>5.2602604170158829</c:v>
                </c:pt>
                <c:pt idx="2464" formatCode="#,##0.00">
                  <c:v>5.2602604170158829</c:v>
                </c:pt>
                <c:pt idx="2465" formatCode="#,##0.00">
                  <c:v>5.2602604170158829</c:v>
                </c:pt>
                <c:pt idx="2466" formatCode="#,##0.00">
                  <c:v>5.2602604170158829</c:v>
                </c:pt>
                <c:pt idx="2467" formatCode="#,##0.00">
                  <c:v>5.2602604170158829</c:v>
                </c:pt>
                <c:pt idx="2468" formatCode="#,##0.00">
                  <c:v>5.2602604170158829</c:v>
                </c:pt>
                <c:pt idx="2469" formatCode="#,##0.00">
                  <c:v>5.2602604170158829</c:v>
                </c:pt>
                <c:pt idx="2470" formatCode="#,##0.00">
                  <c:v>5.2602604170158829</c:v>
                </c:pt>
                <c:pt idx="2471" formatCode="#,##0.00">
                  <c:v>5.2602604170158829</c:v>
                </c:pt>
                <c:pt idx="2472" formatCode="#,##0.00">
                  <c:v>5.2602604170158829</c:v>
                </c:pt>
                <c:pt idx="2473" formatCode="#,##0.00">
                  <c:v>5.2602604170158829</c:v>
                </c:pt>
                <c:pt idx="2474" formatCode="#,##0.00">
                  <c:v>5.2602604170158829</c:v>
                </c:pt>
                <c:pt idx="2475" formatCode="#,##0.00">
                  <c:v>5.2602604170158829</c:v>
                </c:pt>
                <c:pt idx="2476" formatCode="#,##0.00">
                  <c:v>5.2602604170158829</c:v>
                </c:pt>
                <c:pt idx="2477" formatCode="#,##0.00">
                  <c:v>5.2602604170158829</c:v>
                </c:pt>
                <c:pt idx="2478" formatCode="#,##0.00">
                  <c:v>5.2602604170158829</c:v>
                </c:pt>
                <c:pt idx="2479" formatCode="#,##0.00">
                  <c:v>5.2184031161778277</c:v>
                </c:pt>
                <c:pt idx="2480" formatCode="#,##0.00">
                  <c:v>5.2184031161778277</c:v>
                </c:pt>
                <c:pt idx="2481" formatCode="#,##0.00">
                  <c:v>5.2184031161778277</c:v>
                </c:pt>
                <c:pt idx="2482" formatCode="#,##0.00">
                  <c:v>5.2184031161778277</c:v>
                </c:pt>
                <c:pt idx="2483" formatCode="#,##0.00">
                  <c:v>5.2184031161778277</c:v>
                </c:pt>
                <c:pt idx="2484" formatCode="#,##0.00">
                  <c:v>5.2184031161778277</c:v>
                </c:pt>
                <c:pt idx="2485" formatCode="#,##0.00">
                  <c:v>5.2184031161778277</c:v>
                </c:pt>
                <c:pt idx="2486" formatCode="#,##0.00">
                  <c:v>5.2184031161778277</c:v>
                </c:pt>
                <c:pt idx="2487" formatCode="#,##0.00">
                  <c:v>5.2184031161778277</c:v>
                </c:pt>
                <c:pt idx="2488" formatCode="#,##0.00">
                  <c:v>5.2184031161778277</c:v>
                </c:pt>
                <c:pt idx="2489" formatCode="#,##0.00">
                  <c:v>5.2184031161778277</c:v>
                </c:pt>
                <c:pt idx="2490" formatCode="#,##0.00">
                  <c:v>5.2184031161778277</c:v>
                </c:pt>
                <c:pt idx="2491" formatCode="#,##0.00">
                  <c:v>5.2184031161778277</c:v>
                </c:pt>
                <c:pt idx="2492" formatCode="#,##0.00">
                  <c:v>5.2184031161778277</c:v>
                </c:pt>
                <c:pt idx="2493" formatCode="#,##0.00">
                  <c:v>5.2184031161778277</c:v>
                </c:pt>
                <c:pt idx="2494" formatCode="#,##0.00">
                  <c:v>5.2184031161778277</c:v>
                </c:pt>
                <c:pt idx="2495" formatCode="#,##0.00">
                  <c:v>5.2184031161778277</c:v>
                </c:pt>
                <c:pt idx="2496" formatCode="#,##0.00">
                  <c:v>5.2184031161778277</c:v>
                </c:pt>
                <c:pt idx="2497" formatCode="#,##0.00">
                  <c:v>5.2184031161778277</c:v>
                </c:pt>
                <c:pt idx="2498" formatCode="#,##0.00">
                  <c:v>5.2184031161778277</c:v>
                </c:pt>
                <c:pt idx="2499" formatCode="#,##0.00">
                  <c:v>5.2184031161778277</c:v>
                </c:pt>
                <c:pt idx="2500" formatCode="#,##0.00">
                  <c:v>4.8410906433721035</c:v>
                </c:pt>
                <c:pt idx="2501" formatCode="#,##0.00">
                  <c:v>4.8410906433721035</c:v>
                </c:pt>
                <c:pt idx="2502" formatCode="#,##0.00">
                  <c:v>4.8410906433721035</c:v>
                </c:pt>
                <c:pt idx="2503" formatCode="#,##0.00">
                  <c:v>4.8410906433721035</c:v>
                </c:pt>
                <c:pt idx="2504" formatCode="#,##0.00">
                  <c:v>4.8410906433721035</c:v>
                </c:pt>
                <c:pt idx="2505" formatCode="#,##0.00">
                  <c:v>4.8410906433721035</c:v>
                </c:pt>
                <c:pt idx="2506" formatCode="#,##0.00">
                  <c:v>4.8410906433721035</c:v>
                </c:pt>
                <c:pt idx="2507" formatCode="#,##0.00">
                  <c:v>4.8410906433721035</c:v>
                </c:pt>
                <c:pt idx="2508" formatCode="#,##0.00">
                  <c:v>4.8410906433721035</c:v>
                </c:pt>
                <c:pt idx="2509" formatCode="#,##0.00">
                  <c:v>4.8410906433721035</c:v>
                </c:pt>
                <c:pt idx="2510" formatCode="#,##0.00">
                  <c:v>4.8410906433721035</c:v>
                </c:pt>
                <c:pt idx="2511" formatCode="#,##0.00">
                  <c:v>4.8410906433721035</c:v>
                </c:pt>
                <c:pt idx="2512" formatCode="#,##0.00">
                  <c:v>4.8410906433721035</c:v>
                </c:pt>
                <c:pt idx="2513" formatCode="#,##0.00">
                  <c:v>4.8410906433721035</c:v>
                </c:pt>
                <c:pt idx="2514" formatCode="#,##0.00">
                  <c:v>4.8410906433721035</c:v>
                </c:pt>
                <c:pt idx="2515" formatCode="#,##0.00">
                  <c:v>4.8410906433721035</c:v>
                </c:pt>
                <c:pt idx="2516" formatCode="#,##0.00">
                  <c:v>4.8410906433721035</c:v>
                </c:pt>
                <c:pt idx="2517" formatCode="#,##0.00">
                  <c:v>4.8410906433721035</c:v>
                </c:pt>
                <c:pt idx="2518" formatCode="#,##0.00">
                  <c:v>4.8410906433721035</c:v>
                </c:pt>
                <c:pt idx="2519" formatCode="#,##0.00">
                  <c:v>4.8410906433721035</c:v>
                </c:pt>
                <c:pt idx="2520" formatCode="#,##0.00">
                  <c:v>4.8410906433721035</c:v>
                </c:pt>
                <c:pt idx="2521" formatCode="#,##0.00">
                  <c:v>4.8410906433721035</c:v>
                </c:pt>
                <c:pt idx="2522" formatCode="#,##0.00">
                  <c:v>4.6005339203325946</c:v>
                </c:pt>
                <c:pt idx="2523" formatCode="#,##0.00">
                  <c:v>4.6005339203325946</c:v>
                </c:pt>
                <c:pt idx="2524" formatCode="#,##0.00">
                  <c:v>4.6005339203325946</c:v>
                </c:pt>
                <c:pt idx="2525" formatCode="#,##0.00">
                  <c:v>4.6005339203325946</c:v>
                </c:pt>
                <c:pt idx="2526" formatCode="#,##0.00">
                  <c:v>4.6005339203325946</c:v>
                </c:pt>
                <c:pt idx="2527" formatCode="#,##0.00">
                  <c:v>4.6005339203325946</c:v>
                </c:pt>
                <c:pt idx="2528" formatCode="#,##0.00">
                  <c:v>4.6005339203325946</c:v>
                </c:pt>
                <c:pt idx="2529" formatCode="#,##0.00">
                  <c:v>4.6005339203325946</c:v>
                </c:pt>
                <c:pt idx="2530" formatCode="#,##0.00">
                  <c:v>4.6005339203325946</c:v>
                </c:pt>
                <c:pt idx="2531" formatCode="#,##0.00">
                  <c:v>4.6005339203325946</c:v>
                </c:pt>
                <c:pt idx="2532" formatCode="#,##0.00">
                  <c:v>4.6005339203325946</c:v>
                </c:pt>
                <c:pt idx="2533" formatCode="#,##0.00">
                  <c:v>4.6005339203325946</c:v>
                </c:pt>
                <c:pt idx="2534" formatCode="#,##0.00">
                  <c:v>4.6005339203325946</c:v>
                </c:pt>
                <c:pt idx="2535" formatCode="#,##0.00">
                  <c:v>4.6005339203325946</c:v>
                </c:pt>
                <c:pt idx="2536" formatCode="#,##0.00">
                  <c:v>4.6005339203325946</c:v>
                </c:pt>
                <c:pt idx="2537" formatCode="#,##0.00">
                  <c:v>4.6005339203325946</c:v>
                </c:pt>
                <c:pt idx="2538" formatCode="#,##0.00">
                  <c:v>4.6005339203325946</c:v>
                </c:pt>
                <c:pt idx="2539" formatCode="#,##0.00">
                  <c:v>4.6005339203325946</c:v>
                </c:pt>
                <c:pt idx="2540" formatCode="#,##0.00">
                  <c:v>4.6005339203325946</c:v>
                </c:pt>
                <c:pt idx="2541" formatCode="#,##0.00">
                  <c:v>4.6005339203325946</c:v>
                </c:pt>
                <c:pt idx="2542" formatCode="#,##0.00">
                  <c:v>4.6005339203325946</c:v>
                </c:pt>
                <c:pt idx="2543" formatCode="#,##0.00">
                  <c:v>4.6005339203325946</c:v>
                </c:pt>
                <c:pt idx="2544" formatCode="#,##0.00">
                  <c:v>4.4855439464156266</c:v>
                </c:pt>
                <c:pt idx="2545" formatCode="#,##0.00">
                  <c:v>4.4855439464156266</c:v>
                </c:pt>
                <c:pt idx="2546" formatCode="#,##0.00">
                  <c:v>4.4855439464156266</c:v>
                </c:pt>
                <c:pt idx="2547" formatCode="#,##0.00">
                  <c:v>4.4855439464156266</c:v>
                </c:pt>
                <c:pt idx="2548" formatCode="#,##0.00">
                  <c:v>4.4855439464156266</c:v>
                </c:pt>
                <c:pt idx="2549" formatCode="#,##0.00">
                  <c:v>4.4855439464156266</c:v>
                </c:pt>
                <c:pt idx="2550" formatCode="#,##0.00">
                  <c:v>4.4855439464156266</c:v>
                </c:pt>
                <c:pt idx="2551" formatCode="#,##0.00">
                  <c:v>4.4855439464156266</c:v>
                </c:pt>
                <c:pt idx="2552" formatCode="#,##0.00">
                  <c:v>4.4855439464156266</c:v>
                </c:pt>
                <c:pt idx="2553" formatCode="#,##0.00">
                  <c:v>4.4855439464156266</c:v>
                </c:pt>
                <c:pt idx="2554" formatCode="#,##0.00">
                  <c:v>4.4855439464156266</c:v>
                </c:pt>
                <c:pt idx="2555" formatCode="#,##0.00">
                  <c:v>4.4855439464156266</c:v>
                </c:pt>
                <c:pt idx="2556" formatCode="#,##0.00">
                  <c:v>4.4855439464156266</c:v>
                </c:pt>
                <c:pt idx="2557" formatCode="#,##0.00">
                  <c:v>4.4855439464156266</c:v>
                </c:pt>
                <c:pt idx="2558" formatCode="#,##0.00">
                  <c:v>4.4855439464156266</c:v>
                </c:pt>
                <c:pt idx="2559" formatCode="#,##0.00">
                  <c:v>4.4855439464156266</c:v>
                </c:pt>
                <c:pt idx="2560" formatCode="#,##0.00">
                  <c:v>4.4855439464156266</c:v>
                </c:pt>
                <c:pt idx="2561" formatCode="#,##0.00">
                  <c:v>4.4855439464156266</c:v>
                </c:pt>
                <c:pt idx="2562" formatCode="#,##0.00">
                  <c:v>4.4855439464156266</c:v>
                </c:pt>
                <c:pt idx="2563" formatCode="#,##0.00">
                  <c:v>4.4855439464156266</c:v>
                </c:pt>
                <c:pt idx="2564" formatCode="#,##0.00">
                  <c:v>4.4855439464156266</c:v>
                </c:pt>
                <c:pt idx="2565" formatCode="#,##0.00">
                  <c:v>4.7042195940910414</c:v>
                </c:pt>
                <c:pt idx="2566" formatCode="#,##0.00">
                  <c:v>4.7042195940910414</c:v>
                </c:pt>
                <c:pt idx="2567" formatCode="#,##0.00">
                  <c:v>4.7042195940910414</c:v>
                </c:pt>
                <c:pt idx="2568" formatCode="#,##0.00">
                  <c:v>4.7042195940910414</c:v>
                </c:pt>
                <c:pt idx="2569" formatCode="#,##0.00">
                  <c:v>4.7042195940910414</c:v>
                </c:pt>
                <c:pt idx="2570" formatCode="#,##0.00">
                  <c:v>4.7042195940910414</c:v>
                </c:pt>
                <c:pt idx="2571" formatCode="#,##0.00">
                  <c:v>4.7042195940910414</c:v>
                </c:pt>
                <c:pt idx="2572" formatCode="#,##0.00">
                  <c:v>4.7042195940910414</c:v>
                </c:pt>
                <c:pt idx="2573" formatCode="#,##0.00">
                  <c:v>4.7042195940910414</c:v>
                </c:pt>
                <c:pt idx="2574" formatCode="#,##0.00">
                  <c:v>4.7042195940910414</c:v>
                </c:pt>
                <c:pt idx="2575" formatCode="#,##0.00">
                  <c:v>4.7042195940910414</c:v>
                </c:pt>
                <c:pt idx="2576" formatCode="#,##0.00">
                  <c:v>4.7042195940910414</c:v>
                </c:pt>
                <c:pt idx="2577" formatCode="#,##0.00">
                  <c:v>4.7042195940910414</c:v>
                </c:pt>
                <c:pt idx="2578" formatCode="#,##0.00">
                  <c:v>4.7042195940910414</c:v>
                </c:pt>
                <c:pt idx="2579" formatCode="#,##0.00">
                  <c:v>4.7042195940910414</c:v>
                </c:pt>
                <c:pt idx="2580" formatCode="#,##0.00">
                  <c:v>4.7042195940910414</c:v>
                </c:pt>
                <c:pt idx="2581" formatCode="#,##0.00">
                  <c:v>4.7042195940910414</c:v>
                </c:pt>
                <c:pt idx="2582" formatCode="#,##0.00">
                  <c:v>4.7042195940910414</c:v>
                </c:pt>
                <c:pt idx="2583" formatCode="#,##0.00">
                  <c:v>4.7042195940910414</c:v>
                </c:pt>
                <c:pt idx="2584" formatCode="#,##0.00">
                  <c:v>4.7042195940910414</c:v>
                </c:pt>
                <c:pt idx="2585" formatCode="#,##0.00">
                  <c:v>5.1950610834188948</c:v>
                </c:pt>
                <c:pt idx="2586" formatCode="#,##0.00">
                  <c:v>5.1950610834188948</c:v>
                </c:pt>
                <c:pt idx="2587" formatCode="#,##0.00">
                  <c:v>5.1950610834188948</c:v>
                </c:pt>
                <c:pt idx="2588" formatCode="#,##0.00">
                  <c:v>5.1950610834188948</c:v>
                </c:pt>
                <c:pt idx="2589" formatCode="#,##0.00">
                  <c:v>5.1950610834188948</c:v>
                </c:pt>
                <c:pt idx="2590" formatCode="#,##0.00">
                  <c:v>5.1950610834188948</c:v>
                </c:pt>
                <c:pt idx="2591" formatCode="#,##0.00">
                  <c:v>5.1950610834188948</c:v>
                </c:pt>
                <c:pt idx="2592" formatCode="#,##0.00">
                  <c:v>5.1950610834188948</c:v>
                </c:pt>
                <c:pt idx="2593" formatCode="#,##0.00">
                  <c:v>5.1950610834188948</c:v>
                </c:pt>
                <c:pt idx="2594" formatCode="#,##0.00">
                  <c:v>5.1950610834188948</c:v>
                </c:pt>
                <c:pt idx="2595" formatCode="#,##0.00">
                  <c:v>5.1950610834188948</c:v>
                </c:pt>
                <c:pt idx="2596" formatCode="#,##0.00">
                  <c:v>5.1950610834188948</c:v>
                </c:pt>
                <c:pt idx="2597" formatCode="#,##0.00">
                  <c:v>5.1950610834188948</c:v>
                </c:pt>
                <c:pt idx="2598" formatCode="#,##0.00">
                  <c:v>5.1950610834188948</c:v>
                </c:pt>
                <c:pt idx="2599" formatCode="#,##0.00">
                  <c:v>5.1950610834188948</c:v>
                </c:pt>
                <c:pt idx="2600" formatCode="#,##0.00">
                  <c:v>5.1950610834188948</c:v>
                </c:pt>
                <c:pt idx="2601" formatCode="#,##0.00">
                  <c:v>5.1950610834188948</c:v>
                </c:pt>
                <c:pt idx="2602" formatCode="#,##0.00">
                  <c:v>5.1950610834188948</c:v>
                </c:pt>
                <c:pt idx="2603" formatCode="#,##0.00">
                  <c:v>5.1950610834188948</c:v>
                </c:pt>
                <c:pt idx="2604" formatCode="#,##0.00">
                  <c:v>5.1950610834188948</c:v>
                </c:pt>
                <c:pt idx="2605" formatCode="#,##0.00">
                  <c:v>5.6348475432683287</c:v>
                </c:pt>
                <c:pt idx="2606" formatCode="#,##0.00">
                  <c:v>5.6348475432683287</c:v>
                </c:pt>
                <c:pt idx="2607" formatCode="#,##0.00">
                  <c:v>5.6348475432683287</c:v>
                </c:pt>
                <c:pt idx="2608" formatCode="#,##0.00">
                  <c:v>5.6348475432683287</c:v>
                </c:pt>
                <c:pt idx="2609" formatCode="#,##0.00">
                  <c:v>5.6348475432683287</c:v>
                </c:pt>
                <c:pt idx="2610" formatCode="#,##0.00">
                  <c:v>5.6348475432683287</c:v>
                </c:pt>
                <c:pt idx="2611" formatCode="#,##0.00">
                  <c:v>5.6348475432683287</c:v>
                </c:pt>
                <c:pt idx="2612" formatCode="#,##0.00">
                  <c:v>5.6348475432683287</c:v>
                </c:pt>
                <c:pt idx="2613" formatCode="#,##0.00">
                  <c:v>5.6348475432683287</c:v>
                </c:pt>
                <c:pt idx="2614" formatCode="#,##0.00">
                  <c:v>5.6348475432683287</c:v>
                </c:pt>
                <c:pt idx="2615" formatCode="#,##0.00">
                  <c:v>5.6348475432683287</c:v>
                </c:pt>
                <c:pt idx="2616" formatCode="#,##0.00">
                  <c:v>5.6348475432683287</c:v>
                </c:pt>
                <c:pt idx="2617" formatCode="#,##0.00">
                  <c:v>5.6348475432683287</c:v>
                </c:pt>
                <c:pt idx="2618" formatCode="#,##0.00">
                  <c:v>5.6348475432683287</c:v>
                </c:pt>
                <c:pt idx="2619" formatCode="#,##0.00">
                  <c:v>5.6348475432683287</c:v>
                </c:pt>
                <c:pt idx="2620" formatCode="#,##0.00">
                  <c:v>5.6348475432683287</c:v>
                </c:pt>
                <c:pt idx="2621" formatCode="#,##0.00">
                  <c:v>5.6348475432683287</c:v>
                </c:pt>
                <c:pt idx="2622" formatCode="#,##0.00">
                  <c:v>5.6348475432683287</c:v>
                </c:pt>
                <c:pt idx="2623" formatCode="#,##0.00">
                  <c:v>5.6348475432683287</c:v>
                </c:pt>
                <c:pt idx="2624" formatCode="#,##0.00">
                  <c:v>5.6348475432683287</c:v>
                </c:pt>
                <c:pt idx="2625" formatCode="#,##0.00">
                  <c:v>5.6348475432683287</c:v>
                </c:pt>
                <c:pt idx="2626" formatCode="#,##0.00">
                  <c:v>5.6348475432683287</c:v>
                </c:pt>
                <c:pt idx="2627" formatCode="#,##0.00">
                  <c:v>5.6348475432683287</c:v>
                </c:pt>
                <c:pt idx="2628" formatCode="#,##0.00">
                  <c:v>5.9086887254100162</c:v>
                </c:pt>
                <c:pt idx="2629" formatCode="#,##0.00">
                  <c:v>5.9086887254100162</c:v>
                </c:pt>
                <c:pt idx="2630" formatCode="#,##0.00">
                  <c:v>5.9086887254100162</c:v>
                </c:pt>
                <c:pt idx="2631" formatCode="#,##0.00">
                  <c:v>5.9086887254100162</c:v>
                </c:pt>
                <c:pt idx="2632" formatCode="#,##0.00">
                  <c:v>5.9086887254100162</c:v>
                </c:pt>
                <c:pt idx="2633" formatCode="#,##0.00">
                  <c:v>5.9086887254100162</c:v>
                </c:pt>
                <c:pt idx="2634" formatCode="#,##0.00">
                  <c:v>5.9086887254100162</c:v>
                </c:pt>
                <c:pt idx="2635" formatCode="#,##0.00">
                  <c:v>5.9086887254100162</c:v>
                </c:pt>
                <c:pt idx="2636" formatCode="#,##0.00">
                  <c:v>5.9086887254100162</c:v>
                </c:pt>
                <c:pt idx="2637" formatCode="#,##0.00">
                  <c:v>5.9086887254100162</c:v>
                </c:pt>
                <c:pt idx="2638" formatCode="#,##0.00">
                  <c:v>5.9086887254100162</c:v>
                </c:pt>
                <c:pt idx="2639" formatCode="#,##0.00">
                  <c:v>5.9086887254100162</c:v>
                </c:pt>
                <c:pt idx="2640" formatCode="#,##0.00">
                  <c:v>5.9086887254100162</c:v>
                </c:pt>
                <c:pt idx="2641" formatCode="#,##0.00">
                  <c:v>5.9086887254100162</c:v>
                </c:pt>
                <c:pt idx="2642" formatCode="#,##0.00">
                  <c:v>5.9086887254100162</c:v>
                </c:pt>
                <c:pt idx="2643" formatCode="#,##0.00">
                  <c:v>5.9086887254100162</c:v>
                </c:pt>
                <c:pt idx="2644" formatCode="#,##0.00">
                  <c:v>5.9086887254100162</c:v>
                </c:pt>
                <c:pt idx="2645" formatCode="#,##0.00">
                  <c:v>5.9086887254100162</c:v>
                </c:pt>
                <c:pt idx="2646" formatCode="#,##0.00">
                  <c:v>5.9086887254100162</c:v>
                </c:pt>
                <c:pt idx="2647" formatCode="#,##0.00">
                  <c:v>5.9086887254100162</c:v>
                </c:pt>
                <c:pt idx="2648" formatCode="#,##0.00">
                  <c:v>5.9086887254100162</c:v>
                </c:pt>
                <c:pt idx="2649" formatCode="#,##0.00">
                  <c:v>5.9929873545325085</c:v>
                </c:pt>
                <c:pt idx="2650" formatCode="#,##0.00">
                  <c:v>5.9929873545325085</c:v>
                </c:pt>
                <c:pt idx="2651" formatCode="#,##0.00">
                  <c:v>5.9929873545325085</c:v>
                </c:pt>
                <c:pt idx="2652" formatCode="#,##0.00">
                  <c:v>5.9929873545325085</c:v>
                </c:pt>
                <c:pt idx="2653" formatCode="#,##0.00">
                  <c:v>5.9929873545325085</c:v>
                </c:pt>
                <c:pt idx="2654" formatCode="#,##0.00">
                  <c:v>5.9929873545325085</c:v>
                </c:pt>
                <c:pt idx="2655" formatCode="#,##0.00">
                  <c:v>5.9929873545325085</c:v>
                </c:pt>
                <c:pt idx="2656" formatCode="#,##0.00">
                  <c:v>5.9929873545325085</c:v>
                </c:pt>
                <c:pt idx="2657" formatCode="#,##0.00">
                  <c:v>5.9929873545325085</c:v>
                </c:pt>
                <c:pt idx="2658" formatCode="#,##0.00">
                  <c:v>5.9929873545325085</c:v>
                </c:pt>
                <c:pt idx="2659" formatCode="#,##0.00">
                  <c:v>5.9929873545325085</c:v>
                </c:pt>
                <c:pt idx="2660" formatCode="#,##0.00">
                  <c:v>5.9929873545325085</c:v>
                </c:pt>
                <c:pt idx="2661" formatCode="#,##0.00">
                  <c:v>5.9929873545325085</c:v>
                </c:pt>
                <c:pt idx="2662" formatCode="#,##0.00">
                  <c:v>5.9929873545325085</c:v>
                </c:pt>
                <c:pt idx="2663" formatCode="#,##0.00">
                  <c:v>5.9929873545325085</c:v>
                </c:pt>
                <c:pt idx="2664" formatCode="#,##0.00">
                  <c:v>5.9929873545325085</c:v>
                </c:pt>
                <c:pt idx="2665" formatCode="#,##0.00">
                  <c:v>5.9929873545325085</c:v>
                </c:pt>
                <c:pt idx="2666" formatCode="#,##0.00">
                  <c:v>5.9929873545325085</c:v>
                </c:pt>
                <c:pt idx="2667" formatCode="#,##0.00">
                  <c:v>5.9929873545325085</c:v>
                </c:pt>
                <c:pt idx="2668" formatCode="#,##0.00">
                  <c:v>5.9929873545325085</c:v>
                </c:pt>
                <c:pt idx="2669" formatCode="#,##0.00">
                  <c:v>6.0141713776670214</c:v>
                </c:pt>
                <c:pt idx="2670" formatCode="#,##0.00">
                  <c:v>6.0141713776670214</c:v>
                </c:pt>
                <c:pt idx="2671" formatCode="#,##0.00">
                  <c:v>6.0141713776670214</c:v>
                </c:pt>
                <c:pt idx="2672" formatCode="#,##0.00">
                  <c:v>6.0141713776670214</c:v>
                </c:pt>
                <c:pt idx="2673" formatCode="#,##0.00">
                  <c:v>6.0141713776670214</c:v>
                </c:pt>
                <c:pt idx="2674" formatCode="#,##0.00">
                  <c:v>6.0141713776670214</c:v>
                </c:pt>
                <c:pt idx="2675" formatCode="#,##0.00">
                  <c:v>6.0141713776670214</c:v>
                </c:pt>
                <c:pt idx="2676" formatCode="#,##0.00">
                  <c:v>6.0141713776670214</c:v>
                </c:pt>
                <c:pt idx="2677" formatCode="#,##0.00">
                  <c:v>6.0141713776670214</c:v>
                </c:pt>
                <c:pt idx="2678" formatCode="#,##0.00">
                  <c:v>6.0141713776670214</c:v>
                </c:pt>
                <c:pt idx="2679" formatCode="#,##0.00">
                  <c:v>6.0141713776670214</c:v>
                </c:pt>
                <c:pt idx="2680" formatCode="#,##0.00">
                  <c:v>6.0141713776670214</c:v>
                </c:pt>
                <c:pt idx="2681" formatCode="#,##0.00">
                  <c:v>6.0141713776670214</c:v>
                </c:pt>
                <c:pt idx="2682" formatCode="#,##0.00">
                  <c:v>6.0141713776670214</c:v>
                </c:pt>
                <c:pt idx="2683" formatCode="#,##0.00">
                  <c:v>6.0141713776670214</c:v>
                </c:pt>
                <c:pt idx="2684" formatCode="#,##0.00">
                  <c:v>6.0141713776670214</c:v>
                </c:pt>
                <c:pt idx="2685" formatCode="#,##0.00">
                  <c:v>6.0141713776670214</c:v>
                </c:pt>
                <c:pt idx="2686" formatCode="#,##0.00">
                  <c:v>6.0141713776670214</c:v>
                </c:pt>
                <c:pt idx="2687" formatCode="#,##0.00">
                  <c:v>6.0141713776670214</c:v>
                </c:pt>
                <c:pt idx="2688" formatCode="#,##0.00">
                  <c:v>6.0141713776670214</c:v>
                </c:pt>
                <c:pt idx="2689" formatCode="#,##0.00">
                  <c:v>6.0141713776670214</c:v>
                </c:pt>
                <c:pt idx="2690" formatCode="#,##0.00">
                  <c:v>6.2989876121430477</c:v>
                </c:pt>
                <c:pt idx="2691" formatCode="#,##0.00">
                  <c:v>6.2989876121430477</c:v>
                </c:pt>
                <c:pt idx="2692" formatCode="#,##0.00">
                  <c:v>6.2989876121430477</c:v>
                </c:pt>
                <c:pt idx="2693" formatCode="#,##0.00">
                  <c:v>6.2989876121430477</c:v>
                </c:pt>
                <c:pt idx="2694" formatCode="#,##0.00">
                  <c:v>6.2989876121430477</c:v>
                </c:pt>
                <c:pt idx="2695" formatCode="#,##0.00">
                  <c:v>6.2989876121430477</c:v>
                </c:pt>
                <c:pt idx="2696" formatCode="#,##0.00">
                  <c:v>6.2989876121430477</c:v>
                </c:pt>
                <c:pt idx="2697" formatCode="#,##0.00">
                  <c:v>6.2989876121430477</c:v>
                </c:pt>
                <c:pt idx="2698" formatCode="#,##0.00">
                  <c:v>6.2989876121430477</c:v>
                </c:pt>
                <c:pt idx="2699" formatCode="#,##0.00">
                  <c:v>6.2989876121430477</c:v>
                </c:pt>
                <c:pt idx="2700" formatCode="#,##0.00">
                  <c:v>6.2989876121430477</c:v>
                </c:pt>
                <c:pt idx="2701" formatCode="#,##0.00">
                  <c:v>6.2989876121430477</c:v>
                </c:pt>
                <c:pt idx="2702" formatCode="#,##0.00">
                  <c:v>6.2989876121430477</c:v>
                </c:pt>
                <c:pt idx="2703" formatCode="#,##0.00">
                  <c:v>6.2989876121430477</c:v>
                </c:pt>
                <c:pt idx="2704" formatCode="#,##0.00">
                  <c:v>6.2989876121430477</c:v>
                </c:pt>
                <c:pt idx="2705" formatCode="#,##0.00">
                  <c:v>6.2989876121430477</c:v>
                </c:pt>
                <c:pt idx="2706" formatCode="#,##0.00">
                  <c:v>6.2989876121430477</c:v>
                </c:pt>
                <c:pt idx="2707" formatCode="#,##0.00">
                  <c:v>6.2989876121430477</c:v>
                </c:pt>
                <c:pt idx="2708" formatCode="#,##0.00">
                  <c:v>6.2989876121430477</c:v>
                </c:pt>
                <c:pt idx="2709" formatCode="#,##0.00">
                  <c:v>6.5102569235678587</c:v>
                </c:pt>
                <c:pt idx="2710" formatCode="#,##0.00">
                  <c:v>6.5102569235678587</c:v>
                </c:pt>
                <c:pt idx="2711" formatCode="#,##0.00">
                  <c:v>6.5102569235678587</c:v>
                </c:pt>
                <c:pt idx="2712" formatCode="#,##0.00">
                  <c:v>6.5102569235678587</c:v>
                </c:pt>
                <c:pt idx="2713" formatCode="#,##0.00">
                  <c:v>6.5102569235678587</c:v>
                </c:pt>
                <c:pt idx="2714" formatCode="#,##0.00">
                  <c:v>6.5102569235678587</c:v>
                </c:pt>
                <c:pt idx="2715" formatCode="#,##0.00">
                  <c:v>6.5102569235678587</c:v>
                </c:pt>
                <c:pt idx="2716" formatCode="#,##0.00">
                  <c:v>6.5102569235678587</c:v>
                </c:pt>
                <c:pt idx="2717" formatCode="#,##0.00">
                  <c:v>6.5102569235678587</c:v>
                </c:pt>
                <c:pt idx="2718" formatCode="#,##0.00">
                  <c:v>6.5102569235678587</c:v>
                </c:pt>
                <c:pt idx="2719" formatCode="#,##0.00">
                  <c:v>6.5102569235678587</c:v>
                </c:pt>
                <c:pt idx="2720" formatCode="#,##0.00">
                  <c:v>6.5102569235678587</c:v>
                </c:pt>
                <c:pt idx="2721" formatCode="#,##0.00">
                  <c:v>6.5102569235678587</c:v>
                </c:pt>
                <c:pt idx="2722" formatCode="#,##0.00">
                  <c:v>6.5102569235678587</c:v>
                </c:pt>
                <c:pt idx="2723" formatCode="#,##0.00">
                  <c:v>6.5102569235678587</c:v>
                </c:pt>
                <c:pt idx="2724" formatCode="#,##0.00">
                  <c:v>6.5102569235678587</c:v>
                </c:pt>
                <c:pt idx="2725" formatCode="#,##0.00">
                  <c:v>6.5102569235678587</c:v>
                </c:pt>
                <c:pt idx="2726" formatCode="#,##0.00">
                  <c:v>6.5102569235678587</c:v>
                </c:pt>
                <c:pt idx="2727" formatCode="#,##0.00">
                  <c:v>6.5102569235678587</c:v>
                </c:pt>
                <c:pt idx="2728" formatCode="#,##0.00">
                  <c:v>6.5102569235678587</c:v>
                </c:pt>
                <c:pt idx="2729" formatCode="#,##0.00">
                  <c:v>6.5102569235678587</c:v>
                </c:pt>
                <c:pt idx="2730" formatCode="#,##0.00">
                  <c:v>6.5102569235678587</c:v>
                </c:pt>
                <c:pt idx="2731" formatCode="#,##0.00">
                  <c:v>6.5527816383881721</c:v>
                </c:pt>
                <c:pt idx="2732" formatCode="#,##0.00">
                  <c:v>6.5527816383881721</c:v>
                </c:pt>
                <c:pt idx="2733" formatCode="#,##0.00">
                  <c:v>6.5527816383881721</c:v>
                </c:pt>
                <c:pt idx="2734" formatCode="#,##0.00">
                  <c:v>6.5527816383881721</c:v>
                </c:pt>
                <c:pt idx="2735" formatCode="#,##0.00">
                  <c:v>6.5527816383881721</c:v>
                </c:pt>
                <c:pt idx="2736" formatCode="#,##0.00">
                  <c:v>6.5527816383881721</c:v>
                </c:pt>
                <c:pt idx="2737" formatCode="#,##0.00">
                  <c:v>6.5527816383881721</c:v>
                </c:pt>
                <c:pt idx="2738" formatCode="#,##0.00">
                  <c:v>6.5527816383881721</c:v>
                </c:pt>
                <c:pt idx="2739" formatCode="#,##0.00">
                  <c:v>6.5527816383881721</c:v>
                </c:pt>
                <c:pt idx="2740" formatCode="#,##0.00">
                  <c:v>6.5527816383881721</c:v>
                </c:pt>
                <c:pt idx="2741" formatCode="#,##0.00">
                  <c:v>6.5527816383881721</c:v>
                </c:pt>
                <c:pt idx="2742" formatCode="#,##0.00">
                  <c:v>6.5527816383881721</c:v>
                </c:pt>
                <c:pt idx="2743" formatCode="#,##0.00">
                  <c:v>6.5527816383881721</c:v>
                </c:pt>
                <c:pt idx="2744" formatCode="#,##0.00">
                  <c:v>6.5527816383881721</c:v>
                </c:pt>
                <c:pt idx="2745" formatCode="#,##0.00">
                  <c:v>6.5527816383881721</c:v>
                </c:pt>
                <c:pt idx="2746" formatCode="#,##0.00">
                  <c:v>6.5527816383881721</c:v>
                </c:pt>
                <c:pt idx="2747" formatCode="#,##0.00">
                  <c:v>6.5527816383881721</c:v>
                </c:pt>
                <c:pt idx="2748" formatCode="#,##0.00">
                  <c:v>6.5527816383881721</c:v>
                </c:pt>
                <c:pt idx="2749" formatCode="#,##0.00">
                  <c:v>6.5527816383881721</c:v>
                </c:pt>
                <c:pt idx="2750" formatCode="#,##0.00">
                  <c:v>6.5527816383881721</c:v>
                </c:pt>
                <c:pt idx="2751" formatCode="#,##0.00">
                  <c:v>6.5527816383881721</c:v>
                </c:pt>
                <c:pt idx="2752" formatCode="#,##0.00">
                  <c:v>6.7125507149970343</c:v>
                </c:pt>
                <c:pt idx="2753" formatCode="#,##0.00">
                  <c:v>6.7125507149970343</c:v>
                </c:pt>
                <c:pt idx="2754" formatCode="#,##0.00">
                  <c:v>6.7125507149970343</c:v>
                </c:pt>
                <c:pt idx="2755" formatCode="#,##0.00">
                  <c:v>6.7125507149970343</c:v>
                </c:pt>
                <c:pt idx="2756" formatCode="#,##0.00">
                  <c:v>6.7125507149970343</c:v>
                </c:pt>
                <c:pt idx="2757" formatCode="#,##0.00">
                  <c:v>6.7125507149970343</c:v>
                </c:pt>
                <c:pt idx="2758" formatCode="#,##0.00">
                  <c:v>6.7125507149970343</c:v>
                </c:pt>
                <c:pt idx="2759" formatCode="#,##0.00">
                  <c:v>6.7125507149970343</c:v>
                </c:pt>
                <c:pt idx="2760" formatCode="#,##0.00">
                  <c:v>6.7125507149970343</c:v>
                </c:pt>
                <c:pt idx="2761" formatCode="#,##0.00">
                  <c:v>6.7125507149970343</c:v>
                </c:pt>
                <c:pt idx="2762" formatCode="#,##0.00">
                  <c:v>6.7125507149970343</c:v>
                </c:pt>
                <c:pt idx="2763" formatCode="#,##0.00">
                  <c:v>6.7125507149970343</c:v>
                </c:pt>
                <c:pt idx="2764" formatCode="#,##0.00">
                  <c:v>6.7125507149970343</c:v>
                </c:pt>
                <c:pt idx="2765" formatCode="#,##0.00">
                  <c:v>6.7125507149970343</c:v>
                </c:pt>
                <c:pt idx="2766" formatCode="#,##0.00">
                  <c:v>6.7125507149970343</c:v>
                </c:pt>
                <c:pt idx="2767" formatCode="#,##0.00">
                  <c:v>6.7125507149970343</c:v>
                </c:pt>
                <c:pt idx="2768" formatCode="#,##0.00">
                  <c:v>6.7125507149970343</c:v>
                </c:pt>
                <c:pt idx="2769" formatCode="#,##0.00">
                  <c:v>6.7125507149970343</c:v>
                </c:pt>
                <c:pt idx="2770" formatCode="#,##0.00">
                  <c:v>6.7125507149970343</c:v>
                </c:pt>
                <c:pt idx="2771" formatCode="#,##0.00">
                  <c:v>6.7125507149970343</c:v>
                </c:pt>
                <c:pt idx="2772" formatCode="#,##0.00">
                  <c:v>6.7125507149970343</c:v>
                </c:pt>
                <c:pt idx="2773" formatCode="#,##0.00">
                  <c:v>6.8725992959291382</c:v>
                </c:pt>
                <c:pt idx="2774" formatCode="#,##0.00">
                  <c:v>6.8725992959291382</c:v>
                </c:pt>
                <c:pt idx="2775" formatCode="#,##0.00">
                  <c:v>6.8725992959291382</c:v>
                </c:pt>
                <c:pt idx="2776" formatCode="#,##0.00">
                  <c:v>6.8725992959291382</c:v>
                </c:pt>
                <c:pt idx="2777" formatCode="#,##0.00">
                  <c:v>6.8725992959291382</c:v>
                </c:pt>
                <c:pt idx="2778" formatCode="#,##0.00">
                  <c:v>6.8725992959291382</c:v>
                </c:pt>
                <c:pt idx="2779" formatCode="#,##0.00">
                  <c:v>6.8725992959291382</c:v>
                </c:pt>
                <c:pt idx="2780" formatCode="#,##0.00">
                  <c:v>6.8725992959291382</c:v>
                </c:pt>
                <c:pt idx="2781" formatCode="#,##0.00">
                  <c:v>6.8725992959291382</c:v>
                </c:pt>
                <c:pt idx="2782" formatCode="#,##0.00">
                  <c:v>6.8725992959291382</c:v>
                </c:pt>
                <c:pt idx="2783" formatCode="#,##0.00">
                  <c:v>6.8725992959291382</c:v>
                </c:pt>
                <c:pt idx="2784" formatCode="#,##0.00">
                  <c:v>6.8725992959291382</c:v>
                </c:pt>
                <c:pt idx="2785" formatCode="#,##0.00">
                  <c:v>6.8725992959291382</c:v>
                </c:pt>
                <c:pt idx="2786" formatCode="#,##0.00">
                  <c:v>6.8725992959291382</c:v>
                </c:pt>
                <c:pt idx="2787" formatCode="#,##0.00">
                  <c:v>6.8725992959291382</c:v>
                </c:pt>
                <c:pt idx="2788" formatCode="#,##0.00">
                  <c:v>6.8725992959291382</c:v>
                </c:pt>
                <c:pt idx="2789" formatCode="#,##0.00">
                  <c:v>6.8725992959291382</c:v>
                </c:pt>
                <c:pt idx="2790" formatCode="#,##0.00">
                  <c:v>6.8725992959291382</c:v>
                </c:pt>
                <c:pt idx="2791" formatCode="#,##0.00">
                  <c:v>6.8725992959291382</c:v>
                </c:pt>
                <c:pt idx="2792" formatCode="#,##0.00">
                  <c:v>6.8725992959291382</c:v>
                </c:pt>
                <c:pt idx="2793" formatCode="#,##0.00">
                  <c:v>6.8725992959291382</c:v>
                </c:pt>
                <c:pt idx="2794" formatCode="#,##0.00">
                  <c:v>6.8725992959291382</c:v>
                </c:pt>
                <c:pt idx="2795" formatCode="#,##0.00">
                  <c:v>6.8725992959291382</c:v>
                </c:pt>
                <c:pt idx="2796" formatCode="#,##0.00">
                  <c:v>7.2252264544640177</c:v>
                </c:pt>
                <c:pt idx="2797" formatCode="#,##0.00">
                  <c:v>7.2252264544640177</c:v>
                </c:pt>
                <c:pt idx="2798" formatCode="#,##0.00">
                  <c:v>7.2252264544640177</c:v>
                </c:pt>
                <c:pt idx="2799" formatCode="#,##0.00">
                  <c:v>7.2252264544640177</c:v>
                </c:pt>
                <c:pt idx="2800" formatCode="#,##0.00">
                  <c:v>7.2252264544640177</c:v>
                </c:pt>
                <c:pt idx="2801" formatCode="#,##0.00">
                  <c:v>7.2252264544640177</c:v>
                </c:pt>
                <c:pt idx="2802" formatCode="#,##0.00">
                  <c:v>7.2252264544640177</c:v>
                </c:pt>
                <c:pt idx="2803" formatCode="#,##0.00">
                  <c:v>7.2252264544640177</c:v>
                </c:pt>
                <c:pt idx="2804" formatCode="#,##0.00">
                  <c:v>7.2252264544640177</c:v>
                </c:pt>
                <c:pt idx="2805" formatCode="#,##0.00">
                  <c:v>7.2252264544640177</c:v>
                </c:pt>
                <c:pt idx="2806" formatCode="#,##0.00">
                  <c:v>7.2252264544640177</c:v>
                </c:pt>
                <c:pt idx="2807" formatCode="#,##0.00">
                  <c:v>7.2252264544640177</c:v>
                </c:pt>
                <c:pt idx="2808" formatCode="#,##0.00">
                  <c:v>7.2252264544640177</c:v>
                </c:pt>
                <c:pt idx="2809" formatCode="#,##0.00">
                  <c:v>7.2252264544640177</c:v>
                </c:pt>
                <c:pt idx="2810" formatCode="#,##0.00">
                  <c:v>7.2252264544640177</c:v>
                </c:pt>
                <c:pt idx="2811" formatCode="#,##0.00">
                  <c:v>7.2252264544640177</c:v>
                </c:pt>
                <c:pt idx="2812" formatCode="#,##0.00">
                  <c:v>7.2252264544640177</c:v>
                </c:pt>
                <c:pt idx="2813" formatCode="#,##0.00">
                  <c:v>7.2252264544640177</c:v>
                </c:pt>
                <c:pt idx="2814" formatCode="#,##0.00">
                  <c:v>7.2252264544640177</c:v>
                </c:pt>
                <c:pt idx="2815" formatCode="#,##0.00">
                  <c:v>7.2252264544640177</c:v>
                </c:pt>
                <c:pt idx="2816" formatCode="#,##0.00">
                  <c:v>7.2252264544640177</c:v>
                </c:pt>
                <c:pt idx="2817" formatCode="#,##0.00">
                  <c:v>7.3109020489464216</c:v>
                </c:pt>
                <c:pt idx="2818" formatCode="#,##0.00">
                  <c:v>7.3109020489464216</c:v>
                </c:pt>
                <c:pt idx="2819" formatCode="#,##0.00">
                  <c:v>7.3109020489464216</c:v>
                </c:pt>
                <c:pt idx="2820" formatCode="#,##0.00">
                  <c:v>7.3109020489464216</c:v>
                </c:pt>
                <c:pt idx="2821" formatCode="#,##0.00">
                  <c:v>7.3109020489464216</c:v>
                </c:pt>
                <c:pt idx="2822" formatCode="#,##0.00">
                  <c:v>7.3109020489464216</c:v>
                </c:pt>
                <c:pt idx="2823" formatCode="#,##0.00">
                  <c:v>7.3109020489464216</c:v>
                </c:pt>
                <c:pt idx="2824" formatCode="#,##0.00">
                  <c:v>7.3109020489464216</c:v>
                </c:pt>
                <c:pt idx="2825" formatCode="#,##0.00">
                  <c:v>7.3109020489464216</c:v>
                </c:pt>
                <c:pt idx="2826" formatCode="#,##0.00">
                  <c:v>7.3109020489464216</c:v>
                </c:pt>
                <c:pt idx="2827" formatCode="#,##0.00">
                  <c:v>7.3109020489464216</c:v>
                </c:pt>
                <c:pt idx="2828" formatCode="#,##0.00">
                  <c:v>7.3109020489464216</c:v>
                </c:pt>
                <c:pt idx="2829" formatCode="#,##0.00">
                  <c:v>7.3109020489464216</c:v>
                </c:pt>
                <c:pt idx="2830" formatCode="#,##0.00">
                  <c:v>7.3109020489464216</c:v>
                </c:pt>
                <c:pt idx="2831" formatCode="#,##0.00">
                  <c:v>7.3109020489464216</c:v>
                </c:pt>
                <c:pt idx="2832" formatCode="#,##0.00">
                  <c:v>7.3109020489464216</c:v>
                </c:pt>
                <c:pt idx="2833" formatCode="#,##0.00">
                  <c:v>7.3109020489464216</c:v>
                </c:pt>
                <c:pt idx="2834" formatCode="#,##0.00">
                  <c:v>7.3109020489464216</c:v>
                </c:pt>
                <c:pt idx="2835" formatCode="#,##0.00">
                  <c:v>7.3109020489464216</c:v>
                </c:pt>
                <c:pt idx="2836" formatCode="#,##0.00">
                  <c:v>7.3109020489464216</c:v>
                </c:pt>
                <c:pt idx="2837" formatCode="#,##0.00">
                  <c:v>6.9700990977882293</c:v>
                </c:pt>
                <c:pt idx="2838" formatCode="#,##0.00">
                  <c:v>6.9700990977882293</c:v>
                </c:pt>
                <c:pt idx="2839" formatCode="#,##0.00">
                  <c:v>6.9700990977882293</c:v>
                </c:pt>
                <c:pt idx="2840" formatCode="#,##0.00">
                  <c:v>6.9700990977882293</c:v>
                </c:pt>
                <c:pt idx="2841" formatCode="#,##0.00">
                  <c:v>6.9700990977882293</c:v>
                </c:pt>
                <c:pt idx="2842" formatCode="#,##0.00">
                  <c:v>6.9700990977882293</c:v>
                </c:pt>
                <c:pt idx="2843" formatCode="#,##0.00">
                  <c:v>6.9700990977882293</c:v>
                </c:pt>
                <c:pt idx="2844" formatCode="#,##0.00">
                  <c:v>6.9700990977882293</c:v>
                </c:pt>
                <c:pt idx="2845" formatCode="#,##0.00">
                  <c:v>6.9700990977882293</c:v>
                </c:pt>
                <c:pt idx="2846" formatCode="#,##0.00">
                  <c:v>6.9700990977882293</c:v>
                </c:pt>
                <c:pt idx="2847" formatCode="#,##0.00">
                  <c:v>6.9700990977882293</c:v>
                </c:pt>
                <c:pt idx="2848" formatCode="#,##0.00">
                  <c:v>6.9700990977882293</c:v>
                </c:pt>
                <c:pt idx="2849" formatCode="#,##0.00">
                  <c:v>6.9700990977882293</c:v>
                </c:pt>
                <c:pt idx="2850" formatCode="#,##0.00">
                  <c:v>6.9700990977882293</c:v>
                </c:pt>
                <c:pt idx="2851" formatCode="#,##0.00">
                  <c:v>6.9700990977882293</c:v>
                </c:pt>
                <c:pt idx="2852" formatCode="#,##0.00">
                  <c:v>6.9700990977882293</c:v>
                </c:pt>
                <c:pt idx="2853" formatCode="#,##0.00">
                  <c:v>6.9700990977882293</c:v>
                </c:pt>
                <c:pt idx="2854" formatCode="#,##0.00">
                  <c:v>6.9700990977882293</c:v>
                </c:pt>
                <c:pt idx="2855" formatCode="#,##0.00">
                  <c:v>6.9700990977882293</c:v>
                </c:pt>
                <c:pt idx="2856" formatCode="#,##0.00">
                  <c:v>6.9700990977882293</c:v>
                </c:pt>
                <c:pt idx="2857" formatCode="#,##0.00">
                  <c:v>6.6413088674209808</c:v>
                </c:pt>
                <c:pt idx="2858" formatCode="#,##0.00">
                  <c:v>6.6413088674209808</c:v>
                </c:pt>
                <c:pt idx="2859" formatCode="#,##0.00">
                  <c:v>6.6413088674209808</c:v>
                </c:pt>
                <c:pt idx="2860" formatCode="#,##0.00">
                  <c:v>6.6413088674209808</c:v>
                </c:pt>
                <c:pt idx="2861" formatCode="#,##0.00">
                  <c:v>6.6413088674209808</c:v>
                </c:pt>
                <c:pt idx="2862" formatCode="#,##0.00">
                  <c:v>6.6413088674209808</c:v>
                </c:pt>
                <c:pt idx="2863" formatCode="#,##0.00">
                  <c:v>6.6413088674209808</c:v>
                </c:pt>
                <c:pt idx="2864" formatCode="#,##0.00">
                  <c:v>6.6413088674209808</c:v>
                </c:pt>
                <c:pt idx="2865" formatCode="#,##0.00">
                  <c:v>6.6413088674209808</c:v>
                </c:pt>
                <c:pt idx="2866" formatCode="#,##0.00">
                  <c:v>6.6413088674209808</c:v>
                </c:pt>
                <c:pt idx="2867" formatCode="#,##0.00">
                  <c:v>6.6413088674209808</c:v>
                </c:pt>
                <c:pt idx="2868" formatCode="#,##0.00">
                  <c:v>6.6413088674209808</c:v>
                </c:pt>
                <c:pt idx="2869" formatCode="#,##0.00">
                  <c:v>6.6413088674209808</c:v>
                </c:pt>
                <c:pt idx="2870" formatCode="#,##0.00">
                  <c:v>6.6413088674209808</c:v>
                </c:pt>
                <c:pt idx="2871" formatCode="#,##0.00">
                  <c:v>6.6413088674209808</c:v>
                </c:pt>
                <c:pt idx="2872" formatCode="#,##0.00">
                  <c:v>6.6413088674209808</c:v>
                </c:pt>
                <c:pt idx="2873" formatCode="#,##0.00">
                  <c:v>6.6413088674209808</c:v>
                </c:pt>
                <c:pt idx="2874" formatCode="#,##0.00">
                  <c:v>6.6413088674209808</c:v>
                </c:pt>
                <c:pt idx="2875" formatCode="#,##0.00">
                  <c:v>6.6413088674209808</c:v>
                </c:pt>
                <c:pt idx="2876" formatCode="#,##0.00">
                  <c:v>6.6413088674209808</c:v>
                </c:pt>
                <c:pt idx="2877" formatCode="#,##0.00">
                  <c:v>6.6413088674209808</c:v>
                </c:pt>
                <c:pt idx="2878" formatCode="#,##0.00">
                  <c:v>6.6413088674209808</c:v>
                </c:pt>
                <c:pt idx="2879" formatCode="#,##0.00">
                  <c:v>6.5033527240325961</c:v>
                </c:pt>
                <c:pt idx="2880" formatCode="#,##0.00">
                  <c:v>6.5033527240325961</c:v>
                </c:pt>
                <c:pt idx="2881" formatCode="#,##0.00">
                  <c:v>6.5033527240325961</c:v>
                </c:pt>
                <c:pt idx="2882" formatCode="#,##0.00">
                  <c:v>6.5033527240325961</c:v>
                </c:pt>
                <c:pt idx="2883" formatCode="#,##0.00">
                  <c:v>6.5033527240325961</c:v>
                </c:pt>
                <c:pt idx="2884" formatCode="#,##0.00">
                  <c:v>6.5033527240325961</c:v>
                </c:pt>
                <c:pt idx="2885" formatCode="#,##0.00">
                  <c:v>6.5033527240325961</c:v>
                </c:pt>
                <c:pt idx="2886" formatCode="#,##0.00">
                  <c:v>6.5033527240325961</c:v>
                </c:pt>
                <c:pt idx="2887" formatCode="#,##0.00">
                  <c:v>6.5033527240325961</c:v>
                </c:pt>
                <c:pt idx="2888" formatCode="#,##0.00">
                  <c:v>6.5033527240325961</c:v>
                </c:pt>
                <c:pt idx="2889" formatCode="#,##0.00">
                  <c:v>6.5033527240325961</c:v>
                </c:pt>
                <c:pt idx="2890" formatCode="#,##0.00">
                  <c:v>6.5033527240325961</c:v>
                </c:pt>
                <c:pt idx="2891" formatCode="#,##0.00">
                  <c:v>6.5033527240325961</c:v>
                </c:pt>
                <c:pt idx="2892" formatCode="#,##0.00">
                  <c:v>6.5033527240325961</c:v>
                </c:pt>
                <c:pt idx="2893" formatCode="#,##0.00">
                  <c:v>6.5033527240325961</c:v>
                </c:pt>
                <c:pt idx="2894" formatCode="#,##0.00">
                  <c:v>6.5033527240325961</c:v>
                </c:pt>
                <c:pt idx="2895" formatCode="#,##0.00">
                  <c:v>6.5033527240325961</c:v>
                </c:pt>
                <c:pt idx="2896" formatCode="#,##0.00">
                  <c:v>6.5033527240325961</c:v>
                </c:pt>
                <c:pt idx="2897" formatCode="#,##0.00">
                  <c:v>6.5033527240325961</c:v>
                </c:pt>
                <c:pt idx="2898" formatCode="#,##0.00">
                  <c:v>6.5033527240325961</c:v>
                </c:pt>
                <c:pt idx="2899" formatCode="#,##0.00">
                  <c:v>6.5033527240325961</c:v>
                </c:pt>
                <c:pt idx="2900" formatCode="#,##0.00">
                  <c:v>6.5033527240325961</c:v>
                </c:pt>
                <c:pt idx="2901" formatCode="#,##0.00">
                  <c:v>6.2179976657151137</c:v>
                </c:pt>
                <c:pt idx="2902" formatCode="#,##0.00">
                  <c:v>6.2179976657151137</c:v>
                </c:pt>
                <c:pt idx="2903" formatCode="#,##0.00">
                  <c:v>6.2179976657151137</c:v>
                </c:pt>
                <c:pt idx="2904" formatCode="#,##0.00">
                  <c:v>6.2179976657151137</c:v>
                </c:pt>
                <c:pt idx="2905" formatCode="#,##0.00">
                  <c:v>6.2179976657151137</c:v>
                </c:pt>
                <c:pt idx="2906" formatCode="#,##0.00">
                  <c:v>6.2179976657151137</c:v>
                </c:pt>
                <c:pt idx="2907" formatCode="#,##0.00">
                  <c:v>6.2179976657151137</c:v>
                </c:pt>
                <c:pt idx="2908" formatCode="#,##0.00">
                  <c:v>6.2179976657151137</c:v>
                </c:pt>
                <c:pt idx="2909" formatCode="#,##0.00">
                  <c:v>6.2179976657151137</c:v>
                </c:pt>
                <c:pt idx="2910" formatCode="#,##0.00">
                  <c:v>6.2179976657151137</c:v>
                </c:pt>
                <c:pt idx="2911" formatCode="#,##0.00">
                  <c:v>6.2179976657151137</c:v>
                </c:pt>
                <c:pt idx="2912" formatCode="#,##0.00">
                  <c:v>6.2179976657151137</c:v>
                </c:pt>
                <c:pt idx="2913" formatCode="#,##0.00">
                  <c:v>6.2179976657151137</c:v>
                </c:pt>
                <c:pt idx="2914" formatCode="#,##0.00">
                  <c:v>6.2179976657151137</c:v>
                </c:pt>
                <c:pt idx="2915" formatCode="#,##0.00">
                  <c:v>6.2179976657151137</c:v>
                </c:pt>
                <c:pt idx="2916" formatCode="#,##0.00">
                  <c:v>6.2179976657151137</c:v>
                </c:pt>
                <c:pt idx="2917" formatCode="#,##0.00">
                  <c:v>6.2179976657151137</c:v>
                </c:pt>
                <c:pt idx="2918" formatCode="#,##0.00">
                  <c:v>6.2179976657151137</c:v>
                </c:pt>
                <c:pt idx="2919" formatCode="#,##0.00">
                  <c:v>6.2179976657151137</c:v>
                </c:pt>
                <c:pt idx="2920" formatCode="#,##0.00">
                  <c:v>5.8490856182308759</c:v>
                </c:pt>
                <c:pt idx="2921" formatCode="#,##0.00">
                  <c:v>5.8490856182308759</c:v>
                </c:pt>
                <c:pt idx="2922" formatCode="#,##0.00">
                  <c:v>5.8490856182308759</c:v>
                </c:pt>
                <c:pt idx="2923" formatCode="#,##0.00">
                  <c:v>5.8490856182308759</c:v>
                </c:pt>
                <c:pt idx="2924" formatCode="#,##0.00">
                  <c:v>5.8490856182308759</c:v>
                </c:pt>
                <c:pt idx="2925" formatCode="#,##0.00">
                  <c:v>5.8490856182308759</c:v>
                </c:pt>
                <c:pt idx="2926" formatCode="#,##0.00">
                  <c:v>5.8490856182308759</c:v>
                </c:pt>
                <c:pt idx="2927" formatCode="#,##0.00">
                  <c:v>5.8490856182308759</c:v>
                </c:pt>
                <c:pt idx="2928" formatCode="#,##0.00">
                  <c:v>5.8490856182308759</c:v>
                </c:pt>
                <c:pt idx="2929" formatCode="#,##0.00">
                  <c:v>5.8490856182308759</c:v>
                </c:pt>
                <c:pt idx="2930" formatCode="#,##0.00">
                  <c:v>5.8490856182308759</c:v>
                </c:pt>
                <c:pt idx="2931" formatCode="#,##0.00">
                  <c:v>5.8490856182308759</c:v>
                </c:pt>
                <c:pt idx="2932" formatCode="#,##0.00">
                  <c:v>5.8490856182308759</c:v>
                </c:pt>
                <c:pt idx="2933" formatCode="#,##0.00">
                  <c:v>5.8490856182308759</c:v>
                </c:pt>
                <c:pt idx="2934" formatCode="#,##0.00">
                  <c:v>5.8490856182308759</c:v>
                </c:pt>
                <c:pt idx="2935" formatCode="#,##0.00">
                  <c:v>5.8490856182308759</c:v>
                </c:pt>
                <c:pt idx="2936" formatCode="#,##0.00">
                  <c:v>5.8490856182308759</c:v>
                </c:pt>
                <c:pt idx="2937" formatCode="#,##0.00">
                  <c:v>5.8490856182308759</c:v>
                </c:pt>
                <c:pt idx="2938" formatCode="#,##0.00">
                  <c:v>5.8490856182308759</c:v>
                </c:pt>
                <c:pt idx="2939" formatCode="#,##0.00">
                  <c:v>5.8490856182308759</c:v>
                </c:pt>
                <c:pt idx="2940" formatCode="#,##0.00">
                  <c:v>5.8490856182308759</c:v>
                </c:pt>
                <c:pt idx="2941" formatCode="#,##0.00">
                  <c:v>5.8490856182308759</c:v>
                </c:pt>
                <c:pt idx="2942" formatCode="#,##0.00">
                  <c:v>5.2399919505236037</c:v>
                </c:pt>
                <c:pt idx="2943" formatCode="#,##0.00">
                  <c:v>5.2399919505236037</c:v>
                </c:pt>
                <c:pt idx="2944" formatCode="#,##0.00">
                  <c:v>5.2399919505236037</c:v>
                </c:pt>
                <c:pt idx="2945" formatCode="#,##0.00">
                  <c:v>5.2399919505236037</c:v>
                </c:pt>
                <c:pt idx="2946" formatCode="#,##0.00">
                  <c:v>5.2399919505236037</c:v>
                </c:pt>
                <c:pt idx="2947" formatCode="#,##0.00">
                  <c:v>5.2399919505236037</c:v>
                </c:pt>
                <c:pt idx="2948" formatCode="#,##0.00">
                  <c:v>5.2399919505236037</c:v>
                </c:pt>
                <c:pt idx="2949" formatCode="#,##0.00">
                  <c:v>5.2399919505236037</c:v>
                </c:pt>
                <c:pt idx="2950" formatCode="#,##0.00">
                  <c:v>5.2399919505236037</c:v>
                </c:pt>
                <c:pt idx="2951" formatCode="#,##0.00">
                  <c:v>5.2399919505236037</c:v>
                </c:pt>
                <c:pt idx="2952" formatCode="#,##0.00">
                  <c:v>5.2399919505236037</c:v>
                </c:pt>
                <c:pt idx="2953" formatCode="#,##0.00">
                  <c:v>5.2399919505236037</c:v>
                </c:pt>
                <c:pt idx="2954" formatCode="#,##0.00">
                  <c:v>5.2399919505236037</c:v>
                </c:pt>
                <c:pt idx="2955" formatCode="#,##0.00">
                  <c:v>5.2399919505236037</c:v>
                </c:pt>
                <c:pt idx="2956" formatCode="#,##0.00">
                  <c:v>5.2399919505236037</c:v>
                </c:pt>
                <c:pt idx="2957" formatCode="#,##0.00">
                  <c:v>5.2399919505236037</c:v>
                </c:pt>
                <c:pt idx="2958" formatCode="#,##0.00">
                  <c:v>5.2399919505236037</c:v>
                </c:pt>
                <c:pt idx="2959" formatCode="#,##0.00">
                  <c:v>5.2399919505236037</c:v>
                </c:pt>
                <c:pt idx="2960" formatCode="#,##0.00">
                  <c:v>5.2399919505236037</c:v>
                </c:pt>
                <c:pt idx="2961" formatCode="#,##0.00">
                  <c:v>5.2399919505236037</c:v>
                </c:pt>
                <c:pt idx="2962" formatCode="#,##0.00">
                  <c:v>5.1041657258649842</c:v>
                </c:pt>
                <c:pt idx="2963" formatCode="#,##0.00">
                  <c:v>5.1041657258649842</c:v>
                </c:pt>
                <c:pt idx="2964" formatCode="#,##0.00">
                  <c:v>5.1041657258649842</c:v>
                </c:pt>
                <c:pt idx="2965" formatCode="#,##0.00">
                  <c:v>5.1041657258649842</c:v>
                </c:pt>
                <c:pt idx="2966" formatCode="#,##0.00">
                  <c:v>5.1041657258649842</c:v>
                </c:pt>
                <c:pt idx="2967" formatCode="#,##0.00">
                  <c:v>5.1041657258649842</c:v>
                </c:pt>
                <c:pt idx="2968" formatCode="#,##0.00">
                  <c:v>5.1041657258649842</c:v>
                </c:pt>
                <c:pt idx="2969" formatCode="#,##0.00">
                  <c:v>5.1041657258649842</c:v>
                </c:pt>
                <c:pt idx="2970" formatCode="#,##0.00">
                  <c:v>5.1041657258649842</c:v>
                </c:pt>
                <c:pt idx="2971" formatCode="#,##0.00">
                  <c:v>5.1041657258649842</c:v>
                </c:pt>
                <c:pt idx="2972" formatCode="#,##0.00">
                  <c:v>5.1041657258649842</c:v>
                </c:pt>
                <c:pt idx="2973" formatCode="#,##0.00">
                  <c:v>5.1041657258649842</c:v>
                </c:pt>
                <c:pt idx="2974" formatCode="#,##0.00">
                  <c:v>5.1041657258649842</c:v>
                </c:pt>
                <c:pt idx="2975" formatCode="#,##0.00">
                  <c:v>5.1041657258649842</c:v>
                </c:pt>
                <c:pt idx="2976" formatCode="#,##0.00">
                  <c:v>5.1041657258649842</c:v>
                </c:pt>
                <c:pt idx="2977" formatCode="#,##0.00">
                  <c:v>5.1041657258649842</c:v>
                </c:pt>
                <c:pt idx="2978" formatCode="#,##0.00">
                  <c:v>5.1041657258649842</c:v>
                </c:pt>
                <c:pt idx="2979" formatCode="#,##0.00">
                  <c:v>5.1041657258649842</c:v>
                </c:pt>
                <c:pt idx="2980" formatCode="#,##0.00">
                  <c:v>5.1041657258649842</c:v>
                </c:pt>
                <c:pt idx="2981" formatCode="#,##0.00">
                  <c:v>5.1041657258649842</c:v>
                </c:pt>
                <c:pt idx="2982" formatCode="#,##0.00">
                  <c:v>5.1041657258649842</c:v>
                </c:pt>
                <c:pt idx="2983" formatCode="#,##0.00">
                  <c:v>5.1041657258649842</c:v>
                </c:pt>
                <c:pt idx="2984" formatCode="#,##0.00">
                  <c:v>4.9888673529743244</c:v>
                </c:pt>
                <c:pt idx="2985" formatCode="#,##0.00">
                  <c:v>4.9888673529743244</c:v>
                </c:pt>
                <c:pt idx="2986" formatCode="#,##0.00">
                  <c:v>4.9888673529743244</c:v>
                </c:pt>
                <c:pt idx="2987" formatCode="#,##0.00">
                  <c:v>4.9888673529743244</c:v>
                </c:pt>
                <c:pt idx="2988" formatCode="#,##0.00">
                  <c:v>4.9888673529743244</c:v>
                </c:pt>
                <c:pt idx="2989" formatCode="#,##0.00">
                  <c:v>4.9888673529743244</c:v>
                </c:pt>
                <c:pt idx="2990" formatCode="#,##0.00">
                  <c:v>4.9888673529743244</c:v>
                </c:pt>
                <c:pt idx="2991" formatCode="#,##0.00">
                  <c:v>4.9888673529743244</c:v>
                </c:pt>
                <c:pt idx="2992" formatCode="#,##0.00">
                  <c:v>4.9888673529743244</c:v>
                </c:pt>
                <c:pt idx="2993" formatCode="#,##0.00">
                  <c:v>4.9888673529743244</c:v>
                </c:pt>
                <c:pt idx="2994" formatCode="#,##0.00">
                  <c:v>4.9888673529743244</c:v>
                </c:pt>
                <c:pt idx="2995" formatCode="#,##0.00">
                  <c:v>4.9888673529743244</c:v>
                </c:pt>
                <c:pt idx="2996" formatCode="#,##0.00">
                  <c:v>4.9888673529743244</c:v>
                </c:pt>
                <c:pt idx="2997" formatCode="#,##0.00">
                  <c:v>4.9888673529743244</c:v>
                </c:pt>
                <c:pt idx="2998" formatCode="#,##0.00">
                  <c:v>4.9888673529743244</c:v>
                </c:pt>
                <c:pt idx="2999" formatCode="#,##0.00">
                  <c:v>4.9888673529743244</c:v>
                </c:pt>
                <c:pt idx="3000" formatCode="#,##0.00">
                  <c:v>4.9888673529743244</c:v>
                </c:pt>
                <c:pt idx="3001" formatCode="#,##0.00">
                  <c:v>4.9888673529743244</c:v>
                </c:pt>
                <c:pt idx="3002" formatCode="#,##0.00">
                  <c:v>4.9888673529743244</c:v>
                </c:pt>
                <c:pt idx="3003" formatCode="#,##0.00">
                  <c:v>4.9888673529743244</c:v>
                </c:pt>
                <c:pt idx="3004" formatCode="#,##0.00">
                  <c:v>4.9154252821796751</c:v>
                </c:pt>
                <c:pt idx="3005" formatCode="#,##0.00">
                  <c:v>4.9154252821796751</c:v>
                </c:pt>
                <c:pt idx="3006" formatCode="#,##0.00">
                  <c:v>4.9154252821796751</c:v>
                </c:pt>
                <c:pt idx="3007" formatCode="#,##0.00">
                  <c:v>4.9154252821796751</c:v>
                </c:pt>
                <c:pt idx="3008" formatCode="#,##0.00">
                  <c:v>4.9154252821796751</c:v>
                </c:pt>
                <c:pt idx="3009" formatCode="#,##0.00">
                  <c:v>4.9154252821796751</c:v>
                </c:pt>
                <c:pt idx="3010" formatCode="#,##0.00">
                  <c:v>4.9154252821796751</c:v>
                </c:pt>
                <c:pt idx="3011" formatCode="#,##0.00">
                  <c:v>4.9154252821796751</c:v>
                </c:pt>
                <c:pt idx="3012" formatCode="#,##0.00">
                  <c:v>4.9154252821796751</c:v>
                </c:pt>
                <c:pt idx="3013" formatCode="#,##0.00">
                  <c:v>4.9154252821796751</c:v>
                </c:pt>
                <c:pt idx="3014" formatCode="#,##0.00">
                  <c:v>4.9154252821796751</c:v>
                </c:pt>
                <c:pt idx="3015" formatCode="#,##0.00">
                  <c:v>4.9154252821796751</c:v>
                </c:pt>
                <c:pt idx="3016" formatCode="#,##0.00">
                  <c:v>4.9154252821796751</c:v>
                </c:pt>
                <c:pt idx="3017" formatCode="#,##0.00">
                  <c:v>4.9154252821796751</c:v>
                </c:pt>
                <c:pt idx="3018" formatCode="#,##0.00">
                  <c:v>4.9154252821796751</c:v>
                </c:pt>
                <c:pt idx="3019" formatCode="#,##0.00">
                  <c:v>4.9154252821796751</c:v>
                </c:pt>
                <c:pt idx="3020" formatCode="#,##0.00">
                  <c:v>4.9154252821796751</c:v>
                </c:pt>
                <c:pt idx="3021" formatCode="#,##0.00">
                  <c:v>4.9154252821796751</c:v>
                </c:pt>
                <c:pt idx="3022" formatCode="#,##0.00">
                  <c:v>4.9154252821796751</c:v>
                </c:pt>
                <c:pt idx="3023" formatCode="#,##0.00">
                  <c:v>4.9154252821796751</c:v>
                </c:pt>
                <c:pt idx="3024" formatCode="#,##0.00">
                  <c:v>4.9154252821796751</c:v>
                </c:pt>
                <c:pt idx="3025" formatCode="#,##0.00">
                  <c:v>4.9154252821796751</c:v>
                </c:pt>
                <c:pt idx="3026" formatCode="#,##0.00">
                  <c:v>5.1984144041737901</c:v>
                </c:pt>
                <c:pt idx="3027" formatCode="#,##0.00">
                  <c:v>5.1984144041737901</c:v>
                </c:pt>
                <c:pt idx="3028" formatCode="#,##0.00">
                  <c:v>5.1984144041737901</c:v>
                </c:pt>
                <c:pt idx="3029" formatCode="#,##0.00">
                  <c:v>5.1984144041737901</c:v>
                </c:pt>
                <c:pt idx="3030" formatCode="#,##0.00">
                  <c:v>5.1984144041737901</c:v>
                </c:pt>
                <c:pt idx="3031" formatCode="#,##0.00">
                  <c:v>5.1984144041737901</c:v>
                </c:pt>
                <c:pt idx="3032" formatCode="#,##0.00">
                  <c:v>5.1984144041737901</c:v>
                </c:pt>
                <c:pt idx="3033" formatCode="#,##0.00">
                  <c:v>5.1984144041737901</c:v>
                </c:pt>
                <c:pt idx="3034" formatCode="#,##0.00">
                  <c:v>5.1984144041737901</c:v>
                </c:pt>
                <c:pt idx="3035" formatCode="#,##0.00">
                  <c:v>5.1984144041737901</c:v>
                </c:pt>
                <c:pt idx="3036" formatCode="#,##0.00">
                  <c:v>5.1984144041737901</c:v>
                </c:pt>
                <c:pt idx="3037" formatCode="#,##0.00">
                  <c:v>5.1984144041737901</c:v>
                </c:pt>
                <c:pt idx="3038" formatCode="#,##0.00">
                  <c:v>5.1984144041737901</c:v>
                </c:pt>
                <c:pt idx="3039" formatCode="#,##0.00">
                  <c:v>5.1984144041737901</c:v>
                </c:pt>
                <c:pt idx="3040" formatCode="#,##0.00">
                  <c:v>5.1984144041737901</c:v>
                </c:pt>
                <c:pt idx="3041" formatCode="#,##0.00">
                  <c:v>5.1984144041737901</c:v>
                </c:pt>
                <c:pt idx="3042" formatCode="#,##0.00">
                  <c:v>5.1984144041737901</c:v>
                </c:pt>
                <c:pt idx="3043" formatCode="#,##0.00">
                  <c:v>5.1984144041737901</c:v>
                </c:pt>
                <c:pt idx="3044" formatCode="#,##0.00">
                  <c:v>5.1984144041737901</c:v>
                </c:pt>
                <c:pt idx="3045" formatCode="#,##0.00">
                  <c:v>5.1984144041737901</c:v>
                </c:pt>
                <c:pt idx="3046" formatCode="#,##0.00">
                  <c:v>5.1984144041737901</c:v>
                </c:pt>
                <c:pt idx="3047" formatCode="#,##0.00">
                  <c:v>5.1984144041737901</c:v>
                </c:pt>
                <c:pt idx="3048" formatCode="#,##0.00">
                  <c:v>5.1984144041737901</c:v>
                </c:pt>
                <c:pt idx="3049" formatCode="#,##0.00">
                  <c:v>5.2403840156207915</c:v>
                </c:pt>
                <c:pt idx="3050" formatCode="#,##0.00">
                  <c:v>5.2403840156207915</c:v>
                </c:pt>
                <c:pt idx="3051" formatCode="#,##0.00">
                  <c:v>5.2403840156207915</c:v>
                </c:pt>
                <c:pt idx="3052" formatCode="#,##0.00">
                  <c:v>5.2403840156207915</c:v>
                </c:pt>
                <c:pt idx="3053" formatCode="#,##0.00">
                  <c:v>5.2403840156207915</c:v>
                </c:pt>
                <c:pt idx="3054" formatCode="#,##0.00">
                  <c:v>5.2403840156207915</c:v>
                </c:pt>
                <c:pt idx="3055" formatCode="#,##0.00">
                  <c:v>5.2403840156207915</c:v>
                </c:pt>
                <c:pt idx="3056" formatCode="#,##0.00">
                  <c:v>5.2403840156207915</c:v>
                </c:pt>
                <c:pt idx="3057" formatCode="#,##0.00">
                  <c:v>5.2403840156207915</c:v>
                </c:pt>
                <c:pt idx="3058" formatCode="#,##0.00">
                  <c:v>5.2403840156207915</c:v>
                </c:pt>
                <c:pt idx="3059" formatCode="#,##0.00">
                  <c:v>5.2403840156207915</c:v>
                </c:pt>
                <c:pt idx="3060" formatCode="#,##0.00">
                  <c:v>5.2403840156207915</c:v>
                </c:pt>
                <c:pt idx="3061" formatCode="#,##0.00">
                  <c:v>5.2403840156207915</c:v>
                </c:pt>
                <c:pt idx="3062" formatCode="#,##0.00">
                  <c:v>5.2403840156207915</c:v>
                </c:pt>
                <c:pt idx="3063" formatCode="#,##0.00">
                  <c:v>5.2403840156207915</c:v>
                </c:pt>
                <c:pt idx="3064" formatCode="#,##0.00">
                  <c:v>5.2403840156207915</c:v>
                </c:pt>
                <c:pt idx="3065" formatCode="#,##0.00">
                  <c:v>5.2403840156207915</c:v>
                </c:pt>
                <c:pt idx="3066" formatCode="#,##0.00">
                  <c:v>5.2403840156207915</c:v>
                </c:pt>
                <c:pt idx="3067" formatCode="#,##0.00">
                  <c:v>5.2403840156207915</c:v>
                </c:pt>
                <c:pt idx="3068" formatCode="#,##0.00">
                  <c:v>5.2822034025550302</c:v>
                </c:pt>
                <c:pt idx="3069" formatCode="#,##0.00">
                  <c:v>5.2822034025550302</c:v>
                </c:pt>
                <c:pt idx="3070" formatCode="#,##0.00">
                  <c:v>5.2822034025550302</c:v>
                </c:pt>
                <c:pt idx="3071" formatCode="#,##0.00">
                  <c:v>5.2822034025550302</c:v>
                </c:pt>
                <c:pt idx="3072" formatCode="#,##0.00">
                  <c:v>5.2822034025550302</c:v>
                </c:pt>
                <c:pt idx="3073" formatCode="#,##0.00">
                  <c:v>5.2822034025550302</c:v>
                </c:pt>
                <c:pt idx="3074" formatCode="#,##0.00">
                  <c:v>5.2822034025550302</c:v>
                </c:pt>
                <c:pt idx="3075" formatCode="#,##0.00">
                  <c:v>5.2822034025550302</c:v>
                </c:pt>
                <c:pt idx="3076" formatCode="#,##0.00">
                  <c:v>5.2822034025550302</c:v>
                </c:pt>
                <c:pt idx="3077" formatCode="#,##0.00">
                  <c:v>5.2822034025550302</c:v>
                </c:pt>
                <c:pt idx="3078" formatCode="#,##0.00">
                  <c:v>5.2822034025550302</c:v>
                </c:pt>
                <c:pt idx="3079" formatCode="#,##0.00">
                  <c:v>5.2822034025550302</c:v>
                </c:pt>
                <c:pt idx="3080" formatCode="#,##0.00">
                  <c:v>5.2822034025550302</c:v>
                </c:pt>
                <c:pt idx="3081" formatCode="#,##0.00">
                  <c:v>5.2822034025550302</c:v>
                </c:pt>
                <c:pt idx="3082" formatCode="#,##0.00">
                  <c:v>5.2822034025550302</c:v>
                </c:pt>
                <c:pt idx="3083" formatCode="#,##0.00">
                  <c:v>5.2822034025550302</c:v>
                </c:pt>
                <c:pt idx="3084" formatCode="#,##0.00">
                  <c:v>5.2822034025550302</c:v>
                </c:pt>
                <c:pt idx="3085" formatCode="#,##0.00">
                  <c:v>5.2822034025550302</c:v>
                </c:pt>
                <c:pt idx="3086" formatCode="#,##0.00">
                  <c:v>5.2822034025550302</c:v>
                </c:pt>
                <c:pt idx="3087" formatCode="#,##0.00">
                  <c:v>5.2822034025550302</c:v>
                </c:pt>
                <c:pt idx="3088" formatCode="#,##0.00">
                  <c:v>5.2822034025550302</c:v>
                </c:pt>
                <c:pt idx="3089" formatCode="#,##0.00">
                  <c:v>5.2822034025550302</c:v>
                </c:pt>
                <c:pt idx="3090" formatCode="#,##0.00">
                  <c:v>5.4498290526201698</c:v>
                </c:pt>
                <c:pt idx="3091" formatCode="#,##0.00">
                  <c:v>5.4498290526201698</c:v>
                </c:pt>
                <c:pt idx="3092" formatCode="#,##0.00">
                  <c:v>5.4498290526201698</c:v>
                </c:pt>
                <c:pt idx="3093" formatCode="#,##0.00">
                  <c:v>5.4498290526201698</c:v>
                </c:pt>
                <c:pt idx="3094" formatCode="#,##0.00">
                  <c:v>5.4498290526201698</c:v>
                </c:pt>
                <c:pt idx="3095" formatCode="#,##0.00">
                  <c:v>5.4498290526201698</c:v>
                </c:pt>
                <c:pt idx="3096" formatCode="#,##0.00">
                  <c:v>5.4498290526201698</c:v>
                </c:pt>
                <c:pt idx="3097" formatCode="#,##0.00">
                  <c:v>5.4498290526201698</c:v>
                </c:pt>
                <c:pt idx="3098" formatCode="#,##0.00">
                  <c:v>5.4498290526201698</c:v>
                </c:pt>
                <c:pt idx="3099" formatCode="#,##0.00">
                  <c:v>5.4498290526201698</c:v>
                </c:pt>
                <c:pt idx="3100" formatCode="#,##0.00">
                  <c:v>5.4498290526201698</c:v>
                </c:pt>
                <c:pt idx="3101" formatCode="#,##0.00">
                  <c:v>5.4498290526201698</c:v>
                </c:pt>
                <c:pt idx="3102" formatCode="#,##0.00">
                  <c:v>5.4498290526201698</c:v>
                </c:pt>
                <c:pt idx="3103" formatCode="#,##0.00">
                  <c:v>5.4498290526201698</c:v>
                </c:pt>
                <c:pt idx="3104" formatCode="#,##0.00">
                  <c:v>5.4498290526201698</c:v>
                </c:pt>
                <c:pt idx="3105" formatCode="#,##0.00">
                  <c:v>5.4498290526201698</c:v>
                </c:pt>
                <c:pt idx="3106" formatCode="#,##0.00">
                  <c:v>5.4498290526201698</c:v>
                </c:pt>
                <c:pt idx="3107" formatCode="#,##0.00">
                  <c:v>5.4498290526201698</c:v>
                </c:pt>
                <c:pt idx="3108" formatCode="#,##0.00">
                  <c:v>5.4498290526201698</c:v>
                </c:pt>
                <c:pt idx="3109" formatCode="#,##0.00">
                  <c:v>5.4498290526201698</c:v>
                </c:pt>
                <c:pt idx="3110" formatCode="#,##0.00">
                  <c:v>5.5338372606785979</c:v>
                </c:pt>
                <c:pt idx="3111" formatCode="#,##0.00">
                  <c:v>5.5338372606785979</c:v>
                </c:pt>
                <c:pt idx="3112" formatCode="#,##0.00">
                  <c:v>5.5338372606785979</c:v>
                </c:pt>
                <c:pt idx="3113" formatCode="#,##0.00">
                  <c:v>5.5338372606785979</c:v>
                </c:pt>
                <c:pt idx="3114" formatCode="#,##0.00">
                  <c:v>5.5338372606785979</c:v>
                </c:pt>
                <c:pt idx="3115" formatCode="#,##0.00">
                  <c:v>5.5338372606785979</c:v>
                </c:pt>
                <c:pt idx="3116" formatCode="#,##0.00">
                  <c:v>5.5338372606785979</c:v>
                </c:pt>
                <c:pt idx="3117" formatCode="#,##0.00">
                  <c:v>5.5338372606785979</c:v>
                </c:pt>
                <c:pt idx="3118" formatCode="#,##0.00">
                  <c:v>5.5338372606785979</c:v>
                </c:pt>
                <c:pt idx="3119" formatCode="#,##0.00">
                  <c:v>5.5338372606785979</c:v>
                </c:pt>
                <c:pt idx="3120" formatCode="#,##0.00">
                  <c:v>5.5338372606785979</c:v>
                </c:pt>
                <c:pt idx="3121" formatCode="#,##0.00">
                  <c:v>5.5338372606785979</c:v>
                </c:pt>
                <c:pt idx="3122" formatCode="#,##0.00">
                  <c:v>5.5338372606785979</c:v>
                </c:pt>
                <c:pt idx="3123" formatCode="#,##0.00">
                  <c:v>5.5338372606785979</c:v>
                </c:pt>
                <c:pt idx="3124" formatCode="#,##0.00">
                  <c:v>5.5338372606785979</c:v>
                </c:pt>
                <c:pt idx="3125" formatCode="#,##0.00">
                  <c:v>5.5338372606785979</c:v>
                </c:pt>
                <c:pt idx="3126" formatCode="#,##0.00">
                  <c:v>5.5338372606785979</c:v>
                </c:pt>
                <c:pt idx="3127" formatCode="#,##0.00">
                  <c:v>5.5338372606785979</c:v>
                </c:pt>
                <c:pt idx="3128" formatCode="#,##0.00">
                  <c:v>5.5338372606785979</c:v>
                </c:pt>
                <c:pt idx="3129" formatCode="#,##0.00">
                  <c:v>5.5338372606785979</c:v>
                </c:pt>
                <c:pt idx="3130" formatCode="#,##0.00">
                  <c:v>5.8385947220125134</c:v>
                </c:pt>
                <c:pt idx="3131" formatCode="#,##0.00">
                  <c:v>5.8385947220125134</c:v>
                </c:pt>
                <c:pt idx="3132" formatCode="#,##0.00">
                  <c:v>5.8385947220125134</c:v>
                </c:pt>
                <c:pt idx="3133" formatCode="#,##0.00">
                  <c:v>5.8385947220125134</c:v>
                </c:pt>
                <c:pt idx="3134" formatCode="#,##0.00">
                  <c:v>5.8385947220125134</c:v>
                </c:pt>
                <c:pt idx="3135" formatCode="#,##0.00">
                  <c:v>5.8385947220125134</c:v>
                </c:pt>
                <c:pt idx="3136" formatCode="#,##0.00">
                  <c:v>5.8385947220125134</c:v>
                </c:pt>
                <c:pt idx="3137" formatCode="#,##0.00">
                  <c:v>5.8385947220125134</c:v>
                </c:pt>
                <c:pt idx="3138" formatCode="#,##0.00">
                  <c:v>5.8385947220125134</c:v>
                </c:pt>
                <c:pt idx="3139" formatCode="#,##0.00">
                  <c:v>5.8385947220125134</c:v>
                </c:pt>
                <c:pt idx="3140" formatCode="#,##0.00">
                  <c:v>5.8385947220125134</c:v>
                </c:pt>
                <c:pt idx="3141" formatCode="#,##0.00">
                  <c:v>5.8385947220125134</c:v>
                </c:pt>
                <c:pt idx="3142" formatCode="#,##0.00">
                  <c:v>5.8385947220125134</c:v>
                </c:pt>
                <c:pt idx="3143" formatCode="#,##0.00">
                  <c:v>5.8385947220125134</c:v>
                </c:pt>
                <c:pt idx="3144" formatCode="#,##0.00">
                  <c:v>5.8385947220125134</c:v>
                </c:pt>
                <c:pt idx="3145" formatCode="#,##0.00">
                  <c:v>5.8385947220125134</c:v>
                </c:pt>
                <c:pt idx="3146" formatCode="#,##0.00">
                  <c:v>5.8385947220125134</c:v>
                </c:pt>
                <c:pt idx="3147" formatCode="#,##0.00">
                  <c:v>5.8385947220125134</c:v>
                </c:pt>
                <c:pt idx="3148" formatCode="#,##0.00">
                  <c:v>5.8385947220125134</c:v>
                </c:pt>
                <c:pt idx="3149" formatCode="#,##0.00">
                  <c:v>5.8385947220125134</c:v>
                </c:pt>
                <c:pt idx="3150" formatCode="#,##0.00">
                  <c:v>5.8385947220125134</c:v>
                </c:pt>
                <c:pt idx="3151" formatCode="#,##0.00">
                  <c:v>5.8385947220125134</c:v>
                </c:pt>
                <c:pt idx="3152" formatCode="#,##0.00">
                  <c:v>6.1543360858596463</c:v>
                </c:pt>
                <c:pt idx="3153" formatCode="#,##0.00">
                  <c:v>6.1543360858596463</c:v>
                </c:pt>
                <c:pt idx="3154" formatCode="#,##0.00">
                  <c:v>6.1543360858596463</c:v>
                </c:pt>
                <c:pt idx="3155" formatCode="#,##0.00">
                  <c:v>6.1543360858596463</c:v>
                </c:pt>
                <c:pt idx="3156" formatCode="#,##0.00">
                  <c:v>6.1543360858596463</c:v>
                </c:pt>
                <c:pt idx="3157" formatCode="#,##0.00">
                  <c:v>6.1543360858596463</c:v>
                </c:pt>
                <c:pt idx="3158" formatCode="#,##0.00">
                  <c:v>6.1543360858596463</c:v>
                </c:pt>
                <c:pt idx="3159" formatCode="#,##0.00">
                  <c:v>6.1543360858596463</c:v>
                </c:pt>
                <c:pt idx="3160" formatCode="#,##0.00">
                  <c:v>6.1543360858596463</c:v>
                </c:pt>
                <c:pt idx="3161" formatCode="#,##0.00">
                  <c:v>6.1543360858596463</c:v>
                </c:pt>
                <c:pt idx="3162" formatCode="#,##0.00">
                  <c:v>6.1543360858596463</c:v>
                </c:pt>
                <c:pt idx="3163" formatCode="#,##0.00">
                  <c:v>6.1543360858596463</c:v>
                </c:pt>
                <c:pt idx="3164" formatCode="#,##0.00">
                  <c:v>6.1543360858596463</c:v>
                </c:pt>
                <c:pt idx="3165" formatCode="#,##0.00">
                  <c:v>6.1543360858596463</c:v>
                </c:pt>
                <c:pt idx="3166" formatCode="#,##0.00">
                  <c:v>6.1543360858596463</c:v>
                </c:pt>
                <c:pt idx="3167" formatCode="#,##0.00">
                  <c:v>6.1543360858596463</c:v>
                </c:pt>
                <c:pt idx="3168" formatCode="#,##0.00">
                  <c:v>6.1543360858596463</c:v>
                </c:pt>
                <c:pt idx="3169" formatCode="#,##0.00">
                  <c:v>6.1543360858596463</c:v>
                </c:pt>
                <c:pt idx="3170" formatCode="#,##0.00">
                  <c:v>6.3129146494122823</c:v>
                </c:pt>
                <c:pt idx="3171" formatCode="#,##0.00">
                  <c:v>6.3129146494122823</c:v>
                </c:pt>
                <c:pt idx="3172" formatCode="#,##0.00">
                  <c:v>6.3129146494122823</c:v>
                </c:pt>
                <c:pt idx="3173" formatCode="#,##0.00">
                  <c:v>6.3129146494122823</c:v>
                </c:pt>
                <c:pt idx="3174" formatCode="#,##0.00">
                  <c:v>6.3129146494122823</c:v>
                </c:pt>
                <c:pt idx="3175" formatCode="#,##0.00">
                  <c:v>6.3129146494122823</c:v>
                </c:pt>
                <c:pt idx="3176" formatCode="#,##0.00">
                  <c:v>6.3129146494122823</c:v>
                </c:pt>
                <c:pt idx="3177" formatCode="#,##0.00">
                  <c:v>6.3129146494122823</c:v>
                </c:pt>
                <c:pt idx="3178" formatCode="#,##0.00">
                  <c:v>6.3129146494122823</c:v>
                </c:pt>
                <c:pt idx="3179" formatCode="#,##0.00">
                  <c:v>6.3129146494122823</c:v>
                </c:pt>
                <c:pt idx="3180" formatCode="#,##0.00">
                  <c:v>6.3129146494122823</c:v>
                </c:pt>
                <c:pt idx="3181" formatCode="#,##0.00">
                  <c:v>6.3129146494122823</c:v>
                </c:pt>
                <c:pt idx="3182" formatCode="#,##0.00">
                  <c:v>6.3129146494122823</c:v>
                </c:pt>
                <c:pt idx="3183" formatCode="#,##0.00">
                  <c:v>6.3129146494122823</c:v>
                </c:pt>
                <c:pt idx="3184" formatCode="#,##0.00">
                  <c:v>6.3129146494122823</c:v>
                </c:pt>
                <c:pt idx="3185" formatCode="#,##0.00">
                  <c:v>6.3129146494122823</c:v>
                </c:pt>
                <c:pt idx="3186" formatCode="#,##0.00">
                  <c:v>6.3129146494122823</c:v>
                </c:pt>
                <c:pt idx="3187" formatCode="#,##0.00">
                  <c:v>6.3129146494122823</c:v>
                </c:pt>
                <c:pt idx="3188" formatCode="#,##0.00">
                  <c:v>6.3129146494122823</c:v>
                </c:pt>
                <c:pt idx="3189" formatCode="#,##0.00">
                  <c:v>6.3129146494122823</c:v>
                </c:pt>
                <c:pt idx="3190" formatCode="#,##0.00">
                  <c:v>6.588765921946238</c:v>
                </c:pt>
                <c:pt idx="3191" formatCode="#,##0.00">
                  <c:v>6.588765921946238</c:v>
                </c:pt>
                <c:pt idx="3192" formatCode="#,##0.00">
                  <c:v>6.588765921946238</c:v>
                </c:pt>
                <c:pt idx="3193" formatCode="#,##0.00">
                  <c:v>6.588765921946238</c:v>
                </c:pt>
                <c:pt idx="3194" formatCode="#,##0.00">
                  <c:v>6.588765921946238</c:v>
                </c:pt>
                <c:pt idx="3195" formatCode="#,##0.00">
                  <c:v>6.588765921946238</c:v>
                </c:pt>
                <c:pt idx="3196" formatCode="#,##0.00">
                  <c:v>6.588765921946238</c:v>
                </c:pt>
                <c:pt idx="3197" formatCode="#,##0.00">
                  <c:v>6.588765921946238</c:v>
                </c:pt>
                <c:pt idx="3198" formatCode="#,##0.00">
                  <c:v>6.588765921946238</c:v>
                </c:pt>
                <c:pt idx="3199" formatCode="#,##0.00">
                  <c:v>6.588765921946238</c:v>
                </c:pt>
                <c:pt idx="3200" formatCode="#,##0.00">
                  <c:v>6.588765921946238</c:v>
                </c:pt>
                <c:pt idx="3201" formatCode="#,##0.00">
                  <c:v>6.588765921946238</c:v>
                </c:pt>
                <c:pt idx="3202" formatCode="#,##0.00">
                  <c:v>6.588765921946238</c:v>
                </c:pt>
                <c:pt idx="3203" formatCode="#,##0.00">
                  <c:v>6.588765921946238</c:v>
                </c:pt>
                <c:pt idx="3204" formatCode="#,##0.00">
                  <c:v>6.588765921946238</c:v>
                </c:pt>
                <c:pt idx="3205" formatCode="#,##0.00">
                  <c:v>6.588765921946238</c:v>
                </c:pt>
                <c:pt idx="3206" formatCode="#,##0.00">
                  <c:v>6.588765921946238</c:v>
                </c:pt>
                <c:pt idx="3207" formatCode="#,##0.00">
                  <c:v>6.588765921946238</c:v>
                </c:pt>
                <c:pt idx="3208" formatCode="#,##0.00">
                  <c:v>6.588765921946238</c:v>
                </c:pt>
                <c:pt idx="3209" formatCode="#,##0.00">
                  <c:v>6.588765921946238</c:v>
                </c:pt>
                <c:pt idx="3210" formatCode="#,##0.00">
                  <c:v>6.588765921946238</c:v>
                </c:pt>
                <c:pt idx="3211" formatCode="#,##0.00">
                  <c:v>6.588765921946238</c:v>
                </c:pt>
                <c:pt idx="3212" formatCode="#,##0.00">
                  <c:v>6.4935139565933442</c:v>
                </c:pt>
                <c:pt idx="3213" formatCode="#,##0.00">
                  <c:v>6.4935139565933442</c:v>
                </c:pt>
                <c:pt idx="3214" formatCode="#,##0.00">
                  <c:v>6.4935139565933442</c:v>
                </c:pt>
                <c:pt idx="3215" formatCode="#,##0.00">
                  <c:v>6.4935139565933442</c:v>
                </c:pt>
                <c:pt idx="3216" formatCode="#,##0.00">
                  <c:v>6.4935139565933442</c:v>
                </c:pt>
                <c:pt idx="3217" formatCode="#,##0.00">
                  <c:v>6.4935139565933442</c:v>
                </c:pt>
                <c:pt idx="3218" formatCode="#,##0.00">
                  <c:v>6.4935139565933442</c:v>
                </c:pt>
                <c:pt idx="3219" formatCode="#,##0.00">
                  <c:v>6.4935139565933442</c:v>
                </c:pt>
                <c:pt idx="3220" formatCode="#,##0.00">
                  <c:v>6.4935139565933442</c:v>
                </c:pt>
                <c:pt idx="3221" formatCode="#,##0.00">
                  <c:v>6.4935139565933442</c:v>
                </c:pt>
                <c:pt idx="3222" formatCode="#,##0.00">
                  <c:v>6.4935139565933442</c:v>
                </c:pt>
                <c:pt idx="3223" formatCode="#,##0.00">
                  <c:v>6.4935139565933442</c:v>
                </c:pt>
                <c:pt idx="3224" formatCode="#,##0.00">
                  <c:v>6.4935139565933442</c:v>
                </c:pt>
                <c:pt idx="3225" formatCode="#,##0.00">
                  <c:v>6.4935139565933442</c:v>
                </c:pt>
                <c:pt idx="3226" formatCode="#,##0.00">
                  <c:v>6.4935139565933442</c:v>
                </c:pt>
                <c:pt idx="3227" formatCode="#,##0.00">
                  <c:v>6.4935139565933442</c:v>
                </c:pt>
                <c:pt idx="3228" formatCode="#,##0.00">
                  <c:v>6.4935139565933442</c:v>
                </c:pt>
                <c:pt idx="3229" formatCode="#,##0.00">
                  <c:v>6.4935139565933442</c:v>
                </c:pt>
                <c:pt idx="3230" formatCode="#,##0.00">
                  <c:v>6.4935139565933442</c:v>
                </c:pt>
                <c:pt idx="3231" formatCode="#,##0.00">
                  <c:v>6.4935139565933442</c:v>
                </c:pt>
                <c:pt idx="3232" formatCode="#,##0.00">
                  <c:v>6.4935139565933442</c:v>
                </c:pt>
                <c:pt idx="3233" formatCode="#,##0.00">
                  <c:v>6.50413514489947</c:v>
                </c:pt>
                <c:pt idx="3234" formatCode="#,##0.00">
                  <c:v>6.50413514489947</c:v>
                </c:pt>
                <c:pt idx="3235" formatCode="#,##0.00">
                  <c:v>6.50413514489947</c:v>
                </c:pt>
                <c:pt idx="3236" formatCode="#,##0.00">
                  <c:v>6.50413514489947</c:v>
                </c:pt>
                <c:pt idx="3237" formatCode="#,##0.00">
                  <c:v>6.50413514489947</c:v>
                </c:pt>
                <c:pt idx="3238" formatCode="#,##0.00">
                  <c:v>6.50413514489947</c:v>
                </c:pt>
                <c:pt idx="3239" formatCode="#,##0.00">
                  <c:v>6.50413514489947</c:v>
                </c:pt>
                <c:pt idx="3240" formatCode="#,##0.00">
                  <c:v>6.50413514489947</c:v>
                </c:pt>
                <c:pt idx="3241" formatCode="#,##0.00">
                  <c:v>6.50413514489947</c:v>
                </c:pt>
                <c:pt idx="3242" formatCode="#,##0.00">
                  <c:v>6.50413514489947</c:v>
                </c:pt>
                <c:pt idx="3243" formatCode="#,##0.00">
                  <c:v>6.50413514489947</c:v>
                </c:pt>
                <c:pt idx="3244" formatCode="#,##0.00">
                  <c:v>6.50413514489947</c:v>
                </c:pt>
                <c:pt idx="3245" formatCode="#,##0.00">
                  <c:v>6.50413514489947</c:v>
                </c:pt>
                <c:pt idx="3246" formatCode="#,##0.00">
                  <c:v>6.50413514489947</c:v>
                </c:pt>
                <c:pt idx="3247" formatCode="#,##0.00">
                  <c:v>6.50413514489947</c:v>
                </c:pt>
                <c:pt idx="3248" formatCode="#,##0.00">
                  <c:v>6.50413514489947</c:v>
                </c:pt>
                <c:pt idx="3249" formatCode="#,##0.00">
                  <c:v>6.50413514489947</c:v>
                </c:pt>
                <c:pt idx="3250" formatCode="#,##0.00">
                  <c:v>6.50413514489947</c:v>
                </c:pt>
                <c:pt idx="3251" formatCode="#,##0.00">
                  <c:v>6.50413514489947</c:v>
                </c:pt>
                <c:pt idx="3252" formatCode="#,##0.00">
                  <c:v>6.50413514489947</c:v>
                </c:pt>
                <c:pt idx="3253" formatCode="#,##0.00">
                  <c:v>6.6959158172907651</c:v>
                </c:pt>
                <c:pt idx="3254" formatCode="#,##0.00">
                  <c:v>6.6959158172907651</c:v>
                </c:pt>
                <c:pt idx="3255" formatCode="#,##0.00">
                  <c:v>6.6959158172907651</c:v>
                </c:pt>
                <c:pt idx="3256" formatCode="#,##0.00">
                  <c:v>6.6959158172907651</c:v>
                </c:pt>
                <c:pt idx="3257" formatCode="#,##0.00">
                  <c:v>6.6959158172907651</c:v>
                </c:pt>
                <c:pt idx="3258" formatCode="#,##0.00">
                  <c:v>6.6959158172907651</c:v>
                </c:pt>
                <c:pt idx="3259" formatCode="#,##0.00">
                  <c:v>6.6959158172907651</c:v>
                </c:pt>
                <c:pt idx="3260" formatCode="#,##0.00">
                  <c:v>6.6959158172907651</c:v>
                </c:pt>
                <c:pt idx="3261" formatCode="#,##0.00">
                  <c:v>6.6959158172907651</c:v>
                </c:pt>
                <c:pt idx="3262" formatCode="#,##0.00">
                  <c:v>6.6959158172907651</c:v>
                </c:pt>
                <c:pt idx="3263" formatCode="#,##0.00">
                  <c:v>6.6959158172907651</c:v>
                </c:pt>
                <c:pt idx="3264" formatCode="#,##0.00">
                  <c:v>6.6959158172907651</c:v>
                </c:pt>
                <c:pt idx="3265" formatCode="#,##0.00">
                  <c:v>6.6959158172907651</c:v>
                </c:pt>
                <c:pt idx="3266" formatCode="#,##0.00">
                  <c:v>6.6959158172907651</c:v>
                </c:pt>
                <c:pt idx="3267" formatCode="#,##0.00">
                  <c:v>6.6959158172907651</c:v>
                </c:pt>
                <c:pt idx="3268" formatCode="#,##0.00">
                  <c:v>6.6959158172907651</c:v>
                </c:pt>
                <c:pt idx="3269" formatCode="#,##0.00">
                  <c:v>6.6959158172907651</c:v>
                </c:pt>
                <c:pt idx="3270" formatCode="#,##0.00">
                  <c:v>6.6959158172907651</c:v>
                </c:pt>
                <c:pt idx="3271" formatCode="#,##0.00">
                  <c:v>6.6959158172907651</c:v>
                </c:pt>
                <c:pt idx="3272" formatCode="#,##0.00">
                  <c:v>6.6959158172907651</c:v>
                </c:pt>
                <c:pt idx="3273" formatCode="#,##0.00">
                  <c:v>6.6959158172907651</c:v>
                </c:pt>
                <c:pt idx="3274" formatCode="#,##0.00">
                  <c:v>6.6959158172907651</c:v>
                </c:pt>
                <c:pt idx="3275" formatCode="#,##0.00">
                  <c:v>6.6959158172907651</c:v>
                </c:pt>
                <c:pt idx="3276" formatCode="#,##0.00">
                  <c:v>6.2706921282893013</c:v>
                </c:pt>
                <c:pt idx="3277" formatCode="#,##0.00">
                  <c:v>6.2706921282893013</c:v>
                </c:pt>
                <c:pt idx="3278" formatCode="#,##0.00">
                  <c:v>6.2706921282893013</c:v>
                </c:pt>
                <c:pt idx="3279" formatCode="#,##0.00">
                  <c:v>6.2706921282893013</c:v>
                </c:pt>
                <c:pt idx="3280" formatCode="#,##0.00">
                  <c:v>6.2706921282893013</c:v>
                </c:pt>
                <c:pt idx="3281" formatCode="#,##0.00">
                  <c:v>6.2706921282893013</c:v>
                </c:pt>
                <c:pt idx="3282" formatCode="#,##0.00">
                  <c:v>6.2706921282893013</c:v>
                </c:pt>
                <c:pt idx="3283" formatCode="#,##0.00">
                  <c:v>6.2706921282893013</c:v>
                </c:pt>
                <c:pt idx="3284" formatCode="#,##0.00">
                  <c:v>6.2706921282893013</c:v>
                </c:pt>
                <c:pt idx="3285" formatCode="#,##0.00">
                  <c:v>6.2706921282893013</c:v>
                </c:pt>
                <c:pt idx="3286" formatCode="#,##0.00">
                  <c:v>6.2706921282893013</c:v>
                </c:pt>
                <c:pt idx="3287" formatCode="#,##0.00">
                  <c:v>6.2706921282893013</c:v>
                </c:pt>
                <c:pt idx="3288" formatCode="#,##0.00">
                  <c:v>6.2706921282893013</c:v>
                </c:pt>
                <c:pt idx="3289" formatCode="#,##0.00">
                  <c:v>6.2706921282893013</c:v>
                </c:pt>
                <c:pt idx="3290" formatCode="#,##0.00">
                  <c:v>6.2706921282893013</c:v>
                </c:pt>
                <c:pt idx="3291" formatCode="#,##0.00">
                  <c:v>6.2706921282893013</c:v>
                </c:pt>
                <c:pt idx="3292" formatCode="#,##0.00">
                  <c:v>6.2706921282893013</c:v>
                </c:pt>
                <c:pt idx="3293" formatCode="#,##0.00">
                  <c:v>6.2706921282893013</c:v>
                </c:pt>
                <c:pt idx="3294" formatCode="#,##0.00">
                  <c:v>6.2706921282893013</c:v>
                </c:pt>
                <c:pt idx="3295" formatCode="#,##0.00">
                  <c:v>6.2706921282893013</c:v>
                </c:pt>
                <c:pt idx="3296" formatCode="#,##0.00">
                  <c:v>6.2706921282893013</c:v>
                </c:pt>
                <c:pt idx="3297" formatCode="#,##0.00">
                  <c:v>6.2706921282893013</c:v>
                </c:pt>
                <c:pt idx="3298" formatCode="#,##0.00">
                  <c:v>6.0907620711342592</c:v>
                </c:pt>
                <c:pt idx="3299" formatCode="#,##0.00">
                  <c:v>6.0907620711342592</c:v>
                </c:pt>
                <c:pt idx="3300" formatCode="#,##0.00">
                  <c:v>6.0907620711342592</c:v>
                </c:pt>
                <c:pt idx="3301" formatCode="#,##0.00">
                  <c:v>6.0907620711342592</c:v>
                </c:pt>
                <c:pt idx="3302" formatCode="#,##0.00">
                  <c:v>6.0907620711342592</c:v>
                </c:pt>
                <c:pt idx="3303" formatCode="#,##0.00">
                  <c:v>6.0907620711342592</c:v>
                </c:pt>
                <c:pt idx="3304" formatCode="#,##0.00">
                  <c:v>6.0907620711342592</c:v>
                </c:pt>
                <c:pt idx="3305" formatCode="#,##0.00">
                  <c:v>6.0907620711342592</c:v>
                </c:pt>
                <c:pt idx="3306" formatCode="#,##0.00">
                  <c:v>6.0907620711342592</c:v>
                </c:pt>
                <c:pt idx="3307" formatCode="#,##0.00">
                  <c:v>6.0907620711342592</c:v>
                </c:pt>
                <c:pt idx="3308" formatCode="#,##0.00">
                  <c:v>6.0907620711342592</c:v>
                </c:pt>
                <c:pt idx="3309" formatCode="#,##0.00">
                  <c:v>6.0907620711342592</c:v>
                </c:pt>
                <c:pt idx="3310" formatCode="#,##0.00">
                  <c:v>6.0907620711342592</c:v>
                </c:pt>
                <c:pt idx="3311" formatCode="#,##0.00">
                  <c:v>6.0907620711342592</c:v>
                </c:pt>
                <c:pt idx="3312" formatCode="#,##0.00">
                  <c:v>6.0907620711342592</c:v>
                </c:pt>
                <c:pt idx="3313" formatCode="#,##0.00">
                  <c:v>6.0907620711342592</c:v>
                </c:pt>
                <c:pt idx="3314" formatCode="#,##0.00">
                  <c:v>6.0907620711342592</c:v>
                </c:pt>
                <c:pt idx="3315" formatCode="#,##0.00">
                  <c:v>6.0907620711342592</c:v>
                </c:pt>
                <c:pt idx="3316" formatCode="#,##0.00">
                  <c:v>6.0907620711342592</c:v>
                </c:pt>
                <c:pt idx="3317" formatCode="#,##0.00">
                  <c:v>6.0907620711342592</c:v>
                </c:pt>
                <c:pt idx="3318" formatCode="#,##0.00">
                  <c:v>6.0907620711342592</c:v>
                </c:pt>
                <c:pt idx="3319" formatCode="#,##0.00">
                  <c:v>5.8586207348529928</c:v>
                </c:pt>
                <c:pt idx="3320" formatCode="#,##0.00">
                  <c:v>5.8586207348529928</c:v>
                </c:pt>
                <c:pt idx="3321" formatCode="#,##0.00">
                  <c:v>5.8586207348529928</c:v>
                </c:pt>
                <c:pt idx="3322" formatCode="#,##0.00">
                  <c:v>5.8586207348529928</c:v>
                </c:pt>
                <c:pt idx="3323" formatCode="#,##0.00">
                  <c:v>5.8586207348529928</c:v>
                </c:pt>
                <c:pt idx="3324" formatCode="#,##0.00">
                  <c:v>5.8586207348529928</c:v>
                </c:pt>
                <c:pt idx="3325" formatCode="#,##0.00">
                  <c:v>5.8586207348529928</c:v>
                </c:pt>
                <c:pt idx="3326" formatCode="#,##0.00">
                  <c:v>5.8586207348529928</c:v>
                </c:pt>
                <c:pt idx="3327" formatCode="#,##0.00">
                  <c:v>5.8586207348529928</c:v>
                </c:pt>
                <c:pt idx="3328" formatCode="#,##0.00">
                  <c:v>5.8586207348529928</c:v>
                </c:pt>
                <c:pt idx="3329" formatCode="#,##0.00">
                  <c:v>5.8586207348529928</c:v>
                </c:pt>
                <c:pt idx="3330" formatCode="#,##0.00">
                  <c:v>5.8586207348529928</c:v>
                </c:pt>
                <c:pt idx="3331" formatCode="#,##0.00">
                  <c:v>5.8586207348529928</c:v>
                </c:pt>
                <c:pt idx="3332" formatCode="#,##0.00">
                  <c:v>5.8586207348529928</c:v>
                </c:pt>
                <c:pt idx="3333" formatCode="#,##0.00">
                  <c:v>5.8586207348529928</c:v>
                </c:pt>
                <c:pt idx="3334" formatCode="#,##0.00">
                  <c:v>5.8586207348529928</c:v>
                </c:pt>
                <c:pt idx="3335" formatCode="#,##0.00">
                  <c:v>5.8586207348529928</c:v>
                </c:pt>
                <c:pt idx="3336" formatCode="#,##0.00">
                  <c:v>5.8586207348529928</c:v>
                </c:pt>
                <c:pt idx="3337" formatCode="#,##0.00">
                  <c:v>5.8586207348529928</c:v>
                </c:pt>
                <c:pt idx="3338" formatCode="#,##0.00">
                  <c:v>5.8586207348529928</c:v>
                </c:pt>
                <c:pt idx="3339" formatCode="#,##0.00">
                  <c:v>5.8586207348529928</c:v>
                </c:pt>
                <c:pt idx="3340" formatCode="#,##0.00">
                  <c:v>5.8586207348529928</c:v>
                </c:pt>
                <c:pt idx="3341" formatCode="#,##0.00">
                  <c:v>5.8586207348529928</c:v>
                </c:pt>
                <c:pt idx="3342" formatCode="#,##0.00">
                  <c:v>5.8374848981404437</c:v>
                </c:pt>
                <c:pt idx="3343" formatCode="#,##0.00">
                  <c:v>5.8374848981404437</c:v>
                </c:pt>
                <c:pt idx="3344" formatCode="#,##0.00">
                  <c:v>5.8374848981404437</c:v>
                </c:pt>
                <c:pt idx="3345" formatCode="#,##0.00">
                  <c:v>5.8374848981404437</c:v>
                </c:pt>
                <c:pt idx="3346" formatCode="#,##0.00">
                  <c:v>5.8374848981404437</c:v>
                </c:pt>
                <c:pt idx="3347" formatCode="#,##0.00">
                  <c:v>5.8374848981404437</c:v>
                </c:pt>
                <c:pt idx="3348" formatCode="#,##0.00">
                  <c:v>5.8374848981404437</c:v>
                </c:pt>
                <c:pt idx="3349" formatCode="#,##0.00">
                  <c:v>5.8374848981404437</c:v>
                </c:pt>
                <c:pt idx="3350" formatCode="#,##0.00">
                  <c:v>5.8374848981404437</c:v>
                </c:pt>
                <c:pt idx="3351" formatCode="#,##0.00">
                  <c:v>5.8374848981404437</c:v>
                </c:pt>
                <c:pt idx="3352" formatCode="#,##0.00">
                  <c:v>5.8374848981404437</c:v>
                </c:pt>
                <c:pt idx="3353" formatCode="#,##0.00">
                  <c:v>5.8374848981404437</c:v>
                </c:pt>
                <c:pt idx="3354" formatCode="#,##0.00">
                  <c:v>5.8374848981404437</c:v>
                </c:pt>
                <c:pt idx="3355" formatCode="#,##0.00">
                  <c:v>5.8374848981404437</c:v>
                </c:pt>
                <c:pt idx="3356" formatCode="#,##0.00">
                  <c:v>5.8374848981404437</c:v>
                </c:pt>
                <c:pt idx="3357" formatCode="#,##0.00">
                  <c:v>5.8374848981404437</c:v>
                </c:pt>
                <c:pt idx="3358" formatCode="#,##0.00">
                  <c:v>5.8374848981404437</c:v>
                </c:pt>
                <c:pt idx="3359" formatCode="#,##0.00">
                  <c:v>5.8374848981404437</c:v>
                </c:pt>
                <c:pt idx="3360" formatCode="#,##0.00">
                  <c:v>5.8374848981404437</c:v>
                </c:pt>
                <c:pt idx="3361" formatCode="#,##0.00">
                  <c:v>5.8374848981404437</c:v>
                </c:pt>
                <c:pt idx="3362" formatCode="#,##0.00">
                  <c:v>5.7744067113318254</c:v>
                </c:pt>
                <c:pt idx="3363" formatCode="#,##0.00">
                  <c:v>5.7744067113318254</c:v>
                </c:pt>
                <c:pt idx="3364" formatCode="#,##0.00">
                  <c:v>5.7744067113318254</c:v>
                </c:pt>
                <c:pt idx="3365" formatCode="#,##0.00">
                  <c:v>5.7744067113318254</c:v>
                </c:pt>
                <c:pt idx="3366" formatCode="#,##0.00">
                  <c:v>5.7744067113318254</c:v>
                </c:pt>
                <c:pt idx="3367" formatCode="#,##0.00">
                  <c:v>5.7744067113318254</c:v>
                </c:pt>
                <c:pt idx="3368" formatCode="#,##0.00">
                  <c:v>5.7744067113318254</c:v>
                </c:pt>
                <c:pt idx="3369" formatCode="#,##0.00">
                  <c:v>5.7744067113318254</c:v>
                </c:pt>
                <c:pt idx="3370" formatCode="#,##0.00">
                  <c:v>5.7744067113318254</c:v>
                </c:pt>
                <c:pt idx="3371" formatCode="#,##0.00">
                  <c:v>5.7744067113318254</c:v>
                </c:pt>
                <c:pt idx="3372" formatCode="#,##0.00">
                  <c:v>5.7744067113318254</c:v>
                </c:pt>
                <c:pt idx="3373" formatCode="#,##0.00">
                  <c:v>5.7744067113318254</c:v>
                </c:pt>
                <c:pt idx="3374" formatCode="#,##0.00">
                  <c:v>5.7744067113318254</c:v>
                </c:pt>
                <c:pt idx="3375" formatCode="#,##0.00">
                  <c:v>5.7744067113318254</c:v>
                </c:pt>
                <c:pt idx="3376" formatCode="#,##0.00">
                  <c:v>5.7744067113318254</c:v>
                </c:pt>
                <c:pt idx="3377" formatCode="#,##0.00">
                  <c:v>5.7744067113318254</c:v>
                </c:pt>
                <c:pt idx="3378" formatCode="#,##0.00">
                  <c:v>5.7744067113318254</c:v>
                </c:pt>
                <c:pt idx="3379" formatCode="#,##0.00">
                  <c:v>5.7744067113318254</c:v>
                </c:pt>
                <c:pt idx="3380" formatCode="#,##0.00">
                  <c:v>5.7744067113318254</c:v>
                </c:pt>
                <c:pt idx="3381" formatCode="#,##0.00">
                  <c:v>5.7744067113318254</c:v>
                </c:pt>
                <c:pt idx="3382" formatCode="#,##0.00">
                  <c:v>5.7744067113318254</c:v>
                </c:pt>
                <c:pt idx="3383" formatCode="#,##0.00">
                  <c:v>5.9106832594948644</c:v>
                </c:pt>
                <c:pt idx="3384" formatCode="#,##0.00">
                  <c:v>5.9106832594948644</c:v>
                </c:pt>
                <c:pt idx="3385" formatCode="#,##0.00">
                  <c:v>5.9106832594948644</c:v>
                </c:pt>
                <c:pt idx="3386" formatCode="#,##0.00">
                  <c:v>5.9106832594948644</c:v>
                </c:pt>
                <c:pt idx="3387" formatCode="#,##0.00">
                  <c:v>5.9106832594948644</c:v>
                </c:pt>
                <c:pt idx="3388" formatCode="#,##0.00">
                  <c:v>5.9106832594948644</c:v>
                </c:pt>
                <c:pt idx="3389" formatCode="#,##0.00">
                  <c:v>5.9106832594948644</c:v>
                </c:pt>
                <c:pt idx="3390" formatCode="#,##0.00">
                  <c:v>5.9106832594948644</c:v>
                </c:pt>
                <c:pt idx="3391" formatCode="#,##0.00">
                  <c:v>5.9106832594948644</c:v>
                </c:pt>
                <c:pt idx="3392" formatCode="#,##0.00">
                  <c:v>5.9106832594948644</c:v>
                </c:pt>
                <c:pt idx="3393" formatCode="#,##0.00">
                  <c:v>5.9106832594948644</c:v>
                </c:pt>
                <c:pt idx="3394" formatCode="#,##0.00">
                  <c:v>5.9106832594948644</c:v>
                </c:pt>
                <c:pt idx="3395" formatCode="#,##0.00">
                  <c:v>5.9106832594948644</c:v>
                </c:pt>
                <c:pt idx="3396" formatCode="#,##0.00">
                  <c:v>5.9106832594948644</c:v>
                </c:pt>
                <c:pt idx="3397" formatCode="#,##0.00">
                  <c:v>5.9106832594948644</c:v>
                </c:pt>
                <c:pt idx="3398" formatCode="#,##0.00">
                  <c:v>5.9106832594948644</c:v>
                </c:pt>
                <c:pt idx="3399" formatCode="#,##0.00">
                  <c:v>5.9106832594948644</c:v>
                </c:pt>
                <c:pt idx="3400" formatCode="#,##0.00">
                  <c:v>5.9106832594948644</c:v>
                </c:pt>
                <c:pt idx="3401" formatCode="#,##0.00">
                  <c:v>5.9106832594948644</c:v>
                </c:pt>
                <c:pt idx="3402" formatCode="#,##0.00">
                  <c:v>5.9106832594948644</c:v>
                </c:pt>
                <c:pt idx="3403" formatCode="#,##0.00">
                  <c:v>5.9106832594948644</c:v>
                </c:pt>
                <c:pt idx="3404" formatCode="#,##0.00">
                  <c:v>5.9106832594948644</c:v>
                </c:pt>
                <c:pt idx="3405" formatCode="#,##0.00">
                  <c:v>5.5853406329434474</c:v>
                </c:pt>
                <c:pt idx="3406" formatCode="#,##0.00">
                  <c:v>5.5853406329434474</c:v>
                </c:pt>
                <c:pt idx="3407" formatCode="#,##0.00">
                  <c:v>5.5853406329434474</c:v>
                </c:pt>
                <c:pt idx="3408" formatCode="#,##0.00">
                  <c:v>5.5853406329434474</c:v>
                </c:pt>
                <c:pt idx="3409" formatCode="#,##0.00">
                  <c:v>5.5853406329434474</c:v>
                </c:pt>
                <c:pt idx="3410" formatCode="#,##0.00">
                  <c:v>5.5853406329434474</c:v>
                </c:pt>
                <c:pt idx="3411" formatCode="#,##0.00">
                  <c:v>5.5853406329434474</c:v>
                </c:pt>
                <c:pt idx="3412" formatCode="#,##0.00">
                  <c:v>5.5853406329434474</c:v>
                </c:pt>
                <c:pt idx="3413" formatCode="#,##0.00">
                  <c:v>5.5853406329434474</c:v>
                </c:pt>
                <c:pt idx="3414" formatCode="#,##0.00">
                  <c:v>5.5853406329434474</c:v>
                </c:pt>
                <c:pt idx="3415" formatCode="#,##0.00">
                  <c:v>5.5853406329434474</c:v>
                </c:pt>
                <c:pt idx="3416" formatCode="#,##0.00">
                  <c:v>5.5853406329434474</c:v>
                </c:pt>
                <c:pt idx="3417" formatCode="#,##0.00">
                  <c:v>5.5853406329434474</c:v>
                </c:pt>
                <c:pt idx="3418" formatCode="#,##0.00">
                  <c:v>5.5853406329434474</c:v>
                </c:pt>
                <c:pt idx="3419" formatCode="#,##0.00">
                  <c:v>5.5853406329434474</c:v>
                </c:pt>
                <c:pt idx="3420" formatCode="#,##0.00">
                  <c:v>5.5853406329434474</c:v>
                </c:pt>
                <c:pt idx="3421" formatCode="#,##0.00">
                  <c:v>5.5853406329434474</c:v>
                </c:pt>
                <c:pt idx="3422" formatCode="#,##0.00">
                  <c:v>5.5853406329434474</c:v>
                </c:pt>
                <c:pt idx="3423" formatCode="#,##0.00">
                  <c:v>5.5853406329434474</c:v>
                </c:pt>
                <c:pt idx="3424" formatCode="#,##0.00">
                  <c:v>5.5853406329434474</c:v>
                </c:pt>
                <c:pt idx="3425" formatCode="#,##0.00">
                  <c:v>5.6795176424478733</c:v>
                </c:pt>
                <c:pt idx="3426" formatCode="#,##0.00">
                  <c:v>5.6795176424478733</c:v>
                </c:pt>
                <c:pt idx="3427" formatCode="#,##0.00">
                  <c:v>5.6795176424478733</c:v>
                </c:pt>
                <c:pt idx="3428" formatCode="#,##0.00">
                  <c:v>5.6795176424478733</c:v>
                </c:pt>
                <c:pt idx="3429" formatCode="#,##0.00">
                  <c:v>5.6795176424478733</c:v>
                </c:pt>
                <c:pt idx="3430" formatCode="#,##0.00">
                  <c:v>5.6795176424478733</c:v>
                </c:pt>
                <c:pt idx="3431" formatCode="#,##0.00">
                  <c:v>5.6795176424478733</c:v>
                </c:pt>
                <c:pt idx="3432" formatCode="#,##0.00">
                  <c:v>5.6795176424478733</c:v>
                </c:pt>
                <c:pt idx="3433" formatCode="#,##0.00">
                  <c:v>5.6795176424478733</c:v>
                </c:pt>
                <c:pt idx="3434" formatCode="#,##0.00">
                  <c:v>5.6795176424478733</c:v>
                </c:pt>
                <c:pt idx="3435" formatCode="#,##0.00">
                  <c:v>5.6795176424478733</c:v>
                </c:pt>
                <c:pt idx="3436" formatCode="#,##0.00">
                  <c:v>5.6795176424478733</c:v>
                </c:pt>
                <c:pt idx="3437" formatCode="#,##0.00">
                  <c:v>5.6795176424478733</c:v>
                </c:pt>
                <c:pt idx="3438" formatCode="#,##0.00">
                  <c:v>5.6795176424478733</c:v>
                </c:pt>
                <c:pt idx="3439" formatCode="#,##0.00">
                  <c:v>5.6795176424478733</c:v>
                </c:pt>
                <c:pt idx="3440" formatCode="#,##0.00">
                  <c:v>5.6795176424478733</c:v>
                </c:pt>
                <c:pt idx="3441" formatCode="#,##0.00">
                  <c:v>5.6795176424478733</c:v>
                </c:pt>
                <c:pt idx="3442" formatCode="#,##0.00">
                  <c:v>5.6795176424478733</c:v>
                </c:pt>
                <c:pt idx="3443" formatCode="#,##0.00">
                  <c:v>5.6795176424478733</c:v>
                </c:pt>
                <c:pt idx="3444" formatCode="#,##0.00">
                  <c:v>6.1528909997042858</c:v>
                </c:pt>
                <c:pt idx="3445" formatCode="#,##0.00">
                  <c:v>6.1528909997042858</c:v>
                </c:pt>
                <c:pt idx="3446" formatCode="#,##0.00">
                  <c:v>6.1528909997042858</c:v>
                </c:pt>
                <c:pt idx="3447" formatCode="#,##0.00">
                  <c:v>6.1528909997042858</c:v>
                </c:pt>
                <c:pt idx="3448" formatCode="#,##0.00">
                  <c:v>6.1528909997042858</c:v>
                </c:pt>
                <c:pt idx="3449" formatCode="#,##0.00">
                  <c:v>6.1528909997042858</c:v>
                </c:pt>
                <c:pt idx="3450" formatCode="#,##0.00">
                  <c:v>6.1528909997042858</c:v>
                </c:pt>
                <c:pt idx="3451" formatCode="#,##0.00">
                  <c:v>6.1528909997042858</c:v>
                </c:pt>
                <c:pt idx="3452" formatCode="#,##0.00">
                  <c:v>6.1528909997042858</c:v>
                </c:pt>
                <c:pt idx="3453" formatCode="#,##0.00">
                  <c:v>6.1528909997042858</c:v>
                </c:pt>
                <c:pt idx="3454" formatCode="#,##0.00">
                  <c:v>6.1528909997042858</c:v>
                </c:pt>
                <c:pt idx="3455" formatCode="#,##0.00">
                  <c:v>6.1528909997042858</c:v>
                </c:pt>
                <c:pt idx="3456" formatCode="#,##0.00">
                  <c:v>6.1528909997042858</c:v>
                </c:pt>
                <c:pt idx="3457" formatCode="#,##0.00">
                  <c:v>6.1528909997042858</c:v>
                </c:pt>
                <c:pt idx="3458" formatCode="#,##0.00">
                  <c:v>6.1528909997042858</c:v>
                </c:pt>
                <c:pt idx="3459" formatCode="#,##0.00">
                  <c:v>6.1528909997042858</c:v>
                </c:pt>
                <c:pt idx="3460" formatCode="#,##0.00">
                  <c:v>6.1528909997042858</c:v>
                </c:pt>
                <c:pt idx="3461" formatCode="#,##0.00">
                  <c:v>6.1528909997042858</c:v>
                </c:pt>
                <c:pt idx="3462" formatCode="#,##0.00">
                  <c:v>6.1528909997042858</c:v>
                </c:pt>
                <c:pt idx="3463" formatCode="#,##0.00">
                  <c:v>6.1528909997042858</c:v>
                </c:pt>
                <c:pt idx="3464" formatCode="#,##0.00">
                  <c:v>6.2795522072667032</c:v>
                </c:pt>
                <c:pt idx="3465" formatCode="#,##0.00">
                  <c:v>6.2795522072667032</c:v>
                </c:pt>
                <c:pt idx="3466" formatCode="#,##0.00">
                  <c:v>6.2795522072667032</c:v>
                </c:pt>
                <c:pt idx="3467" formatCode="#,##0.00">
                  <c:v>6.2795522072667032</c:v>
                </c:pt>
                <c:pt idx="3468" formatCode="#,##0.00">
                  <c:v>6.2795522072667032</c:v>
                </c:pt>
                <c:pt idx="3469" formatCode="#,##0.00">
                  <c:v>6.2795522072667032</c:v>
                </c:pt>
                <c:pt idx="3470" formatCode="#,##0.00">
                  <c:v>6.2795522072667032</c:v>
                </c:pt>
                <c:pt idx="3471" formatCode="#,##0.00">
                  <c:v>6.2795522072667032</c:v>
                </c:pt>
                <c:pt idx="3472" formatCode="#,##0.00">
                  <c:v>6.2795522072667032</c:v>
                </c:pt>
                <c:pt idx="3473" formatCode="#,##0.00">
                  <c:v>6.2795522072667032</c:v>
                </c:pt>
                <c:pt idx="3474" formatCode="#,##0.00">
                  <c:v>6.2795522072667032</c:v>
                </c:pt>
                <c:pt idx="3475" formatCode="#,##0.00">
                  <c:v>6.2795522072667032</c:v>
                </c:pt>
                <c:pt idx="3476" formatCode="#,##0.00">
                  <c:v>6.2795522072667032</c:v>
                </c:pt>
                <c:pt idx="3477" formatCode="#,##0.00">
                  <c:v>6.2795522072667032</c:v>
                </c:pt>
                <c:pt idx="3478" formatCode="#,##0.00">
                  <c:v>6.2795522072667032</c:v>
                </c:pt>
                <c:pt idx="3479" formatCode="#,##0.00">
                  <c:v>6.2795522072667032</c:v>
                </c:pt>
                <c:pt idx="3480" formatCode="#,##0.00">
                  <c:v>6.2795522072667032</c:v>
                </c:pt>
                <c:pt idx="3481" formatCode="#,##0.00">
                  <c:v>6.2795522072667032</c:v>
                </c:pt>
                <c:pt idx="3482" formatCode="#,##0.00">
                  <c:v>6.2795522072667032</c:v>
                </c:pt>
                <c:pt idx="3483" formatCode="#,##0.00">
                  <c:v>6.2795522072667032</c:v>
                </c:pt>
                <c:pt idx="3484" formatCode="#,##0.00">
                  <c:v>6.2795522072667032</c:v>
                </c:pt>
                <c:pt idx="3485" formatCode="#,##0.00">
                  <c:v>6.3748556698235426</c:v>
                </c:pt>
                <c:pt idx="3486" formatCode="#,##0.00">
                  <c:v>6.3748556698235426</c:v>
                </c:pt>
                <c:pt idx="3487" formatCode="#,##0.00">
                  <c:v>6.3748556698235426</c:v>
                </c:pt>
                <c:pt idx="3488" formatCode="#,##0.00">
                  <c:v>6.3748556698235426</c:v>
                </c:pt>
                <c:pt idx="3489" formatCode="#,##0.00">
                  <c:v>6.3748556698235426</c:v>
                </c:pt>
                <c:pt idx="3490" formatCode="#,##0.00">
                  <c:v>6.3748556698235426</c:v>
                </c:pt>
                <c:pt idx="3491" formatCode="#,##0.00">
                  <c:v>6.3748556698235426</c:v>
                </c:pt>
                <c:pt idx="3492" formatCode="#,##0.00">
                  <c:v>6.3748556698235426</c:v>
                </c:pt>
                <c:pt idx="3493" formatCode="#,##0.00">
                  <c:v>6.3748556698235426</c:v>
                </c:pt>
                <c:pt idx="3494" formatCode="#,##0.00">
                  <c:v>6.3748556698235426</c:v>
                </c:pt>
                <c:pt idx="3495" formatCode="#,##0.00">
                  <c:v>6.3748556698235426</c:v>
                </c:pt>
                <c:pt idx="3496" formatCode="#,##0.00">
                  <c:v>6.3748556698235426</c:v>
                </c:pt>
                <c:pt idx="3497" formatCode="#,##0.00">
                  <c:v>6.3748556698235426</c:v>
                </c:pt>
                <c:pt idx="3498" formatCode="#,##0.00">
                  <c:v>6.3748556698235426</c:v>
                </c:pt>
                <c:pt idx="3499" formatCode="#,##0.00">
                  <c:v>6.3748556698235426</c:v>
                </c:pt>
                <c:pt idx="3500" formatCode="#,##0.00">
                  <c:v>6.3748556698235426</c:v>
                </c:pt>
                <c:pt idx="3501" formatCode="#,##0.00">
                  <c:v>6.3748556698235426</c:v>
                </c:pt>
                <c:pt idx="3502" formatCode="#,##0.00">
                  <c:v>6.3748556698235426</c:v>
                </c:pt>
                <c:pt idx="3503" formatCode="#,##0.00">
                  <c:v>6.3748556698235426</c:v>
                </c:pt>
                <c:pt idx="3504" formatCode="#,##0.00">
                  <c:v>6.3748556698235426</c:v>
                </c:pt>
                <c:pt idx="3505" formatCode="#,##0.00">
                  <c:v>6.5232836234331293</c:v>
                </c:pt>
                <c:pt idx="3506" formatCode="#,##0.00">
                  <c:v>6.5232836234331293</c:v>
                </c:pt>
                <c:pt idx="3507" formatCode="#,##0.00">
                  <c:v>6.5232836234331293</c:v>
                </c:pt>
                <c:pt idx="3508" formatCode="#,##0.00">
                  <c:v>6.5232836234331293</c:v>
                </c:pt>
                <c:pt idx="3509" formatCode="#,##0.00">
                  <c:v>6.5232836234331293</c:v>
                </c:pt>
                <c:pt idx="3510" formatCode="#,##0.00">
                  <c:v>6.5232836234331293</c:v>
                </c:pt>
                <c:pt idx="3511" formatCode="#,##0.00">
                  <c:v>6.5232836234331293</c:v>
                </c:pt>
                <c:pt idx="3512" formatCode="#,##0.00">
                  <c:v>6.5232836234331293</c:v>
                </c:pt>
                <c:pt idx="3513" formatCode="#,##0.00">
                  <c:v>6.5232836234331293</c:v>
                </c:pt>
                <c:pt idx="3514" formatCode="#,##0.00">
                  <c:v>6.5232836234331293</c:v>
                </c:pt>
                <c:pt idx="3515" formatCode="#,##0.00">
                  <c:v>6.5232836234331293</c:v>
                </c:pt>
                <c:pt idx="3516" formatCode="#,##0.00">
                  <c:v>6.5232836234331293</c:v>
                </c:pt>
                <c:pt idx="3517" formatCode="#,##0.00">
                  <c:v>6.5232836234331293</c:v>
                </c:pt>
                <c:pt idx="3518" formatCode="#,##0.00">
                  <c:v>6.5232836234331293</c:v>
                </c:pt>
                <c:pt idx="3519" formatCode="#,##0.00">
                  <c:v>6.5232836234331293</c:v>
                </c:pt>
                <c:pt idx="3520" formatCode="#,##0.00">
                  <c:v>6.5232836234331293</c:v>
                </c:pt>
                <c:pt idx="3521" formatCode="#,##0.00">
                  <c:v>6.5232836234331293</c:v>
                </c:pt>
                <c:pt idx="3522" formatCode="#,##0.00">
                  <c:v>6.5232836234331293</c:v>
                </c:pt>
                <c:pt idx="3523" formatCode="#,##0.00">
                  <c:v>6.5232836234331293</c:v>
                </c:pt>
                <c:pt idx="3524" formatCode="#,##0.00">
                  <c:v>6.5232836234331293</c:v>
                </c:pt>
                <c:pt idx="3525" formatCode="#,##0.00">
                  <c:v>6.5232836234331293</c:v>
                </c:pt>
                <c:pt idx="3526" formatCode="#,##0.00">
                  <c:v>6.5232836234331293</c:v>
                </c:pt>
                <c:pt idx="3527" formatCode="#,##0.00">
                  <c:v>6.5232836234331293</c:v>
                </c:pt>
                <c:pt idx="3528" formatCode="#,##0.00">
                  <c:v>6.5022343313063224</c:v>
                </c:pt>
                <c:pt idx="3529" formatCode="#,##0.00">
                  <c:v>6.5022343313063224</c:v>
                </c:pt>
                <c:pt idx="3530" formatCode="#,##0.00">
                  <c:v>6.5022343313063224</c:v>
                </c:pt>
                <c:pt idx="3531" formatCode="#,##0.00">
                  <c:v>6.5022343313063224</c:v>
                </c:pt>
                <c:pt idx="3532" formatCode="#,##0.00">
                  <c:v>6.5022343313063224</c:v>
                </c:pt>
                <c:pt idx="3533" formatCode="#,##0.00">
                  <c:v>6.5022343313063224</c:v>
                </c:pt>
                <c:pt idx="3534" formatCode="#,##0.00">
                  <c:v>6.5022343313063224</c:v>
                </c:pt>
                <c:pt idx="3535" formatCode="#,##0.00">
                  <c:v>6.5022343313063224</c:v>
                </c:pt>
                <c:pt idx="3536" formatCode="#,##0.00">
                  <c:v>6.5022343313063224</c:v>
                </c:pt>
                <c:pt idx="3537" formatCode="#,##0.00">
                  <c:v>6.5022343313063224</c:v>
                </c:pt>
                <c:pt idx="3538" formatCode="#,##0.00">
                  <c:v>6.5022343313063224</c:v>
                </c:pt>
                <c:pt idx="3539" formatCode="#,##0.00">
                  <c:v>6.5022343313063224</c:v>
                </c:pt>
                <c:pt idx="3540" formatCode="#,##0.00">
                  <c:v>6.5022343313063224</c:v>
                </c:pt>
                <c:pt idx="3541" formatCode="#,##0.00">
                  <c:v>6.5022343313063224</c:v>
                </c:pt>
                <c:pt idx="3542" formatCode="#,##0.00">
                  <c:v>6.5022343313063224</c:v>
                </c:pt>
                <c:pt idx="3543" formatCode="#,##0.00">
                  <c:v>6.5022343313063224</c:v>
                </c:pt>
                <c:pt idx="3544" formatCode="#,##0.00">
                  <c:v>6.5022343313063224</c:v>
                </c:pt>
                <c:pt idx="3545" formatCode="#,##0.00">
                  <c:v>6.5022343313063224</c:v>
                </c:pt>
                <c:pt idx="3546" formatCode="#,##0.00">
                  <c:v>6.5022343313063224</c:v>
                </c:pt>
                <c:pt idx="3547" formatCode="#,##0.00">
                  <c:v>6.5022343313063224</c:v>
                </c:pt>
                <c:pt idx="3548" formatCode="#,##0.00">
                  <c:v>6.5022343313063224</c:v>
                </c:pt>
                <c:pt idx="3549" formatCode="#,##0.00">
                  <c:v>6.5129698681192449</c:v>
                </c:pt>
                <c:pt idx="3550" formatCode="#,##0.00">
                  <c:v>6.5129698681192449</c:v>
                </c:pt>
                <c:pt idx="3551" formatCode="#,##0.00">
                  <c:v>6.5129698681192449</c:v>
                </c:pt>
                <c:pt idx="3552" formatCode="#,##0.00">
                  <c:v>6.5129698681192449</c:v>
                </c:pt>
                <c:pt idx="3553" formatCode="#,##0.00">
                  <c:v>6.5129698681192449</c:v>
                </c:pt>
                <c:pt idx="3554" formatCode="#,##0.00">
                  <c:v>6.5129698681192449</c:v>
                </c:pt>
                <c:pt idx="3555" formatCode="#,##0.00">
                  <c:v>6.5129698681192449</c:v>
                </c:pt>
                <c:pt idx="3556" formatCode="#,##0.00">
                  <c:v>6.5129698681192449</c:v>
                </c:pt>
                <c:pt idx="3557" formatCode="#,##0.00">
                  <c:v>6.5129698681192449</c:v>
                </c:pt>
                <c:pt idx="3558" formatCode="#,##0.00">
                  <c:v>6.5129698681192449</c:v>
                </c:pt>
                <c:pt idx="3559" formatCode="#,##0.00">
                  <c:v>6.5129698681192449</c:v>
                </c:pt>
                <c:pt idx="3560" formatCode="#,##0.00">
                  <c:v>6.5129698681192449</c:v>
                </c:pt>
                <c:pt idx="3561" formatCode="#,##0.00">
                  <c:v>6.5129698681192449</c:v>
                </c:pt>
                <c:pt idx="3562" formatCode="#,##0.00">
                  <c:v>6.5129698681192449</c:v>
                </c:pt>
                <c:pt idx="3563" formatCode="#,##0.00">
                  <c:v>6.5129698681192449</c:v>
                </c:pt>
                <c:pt idx="3564" formatCode="#,##0.00">
                  <c:v>6.5129698681192449</c:v>
                </c:pt>
                <c:pt idx="3565" formatCode="#,##0.00">
                  <c:v>6.5129698681192449</c:v>
                </c:pt>
                <c:pt idx="3566" formatCode="#,##0.00">
                  <c:v>6.5129698681192449</c:v>
                </c:pt>
                <c:pt idx="3567" formatCode="#,##0.00">
                  <c:v>6.5129698681192449</c:v>
                </c:pt>
                <c:pt idx="3568" formatCode="#,##0.00">
                  <c:v>6.5129698681192449</c:v>
                </c:pt>
                <c:pt idx="3569" formatCode="#,##0.00">
                  <c:v>6.5129698681192449</c:v>
                </c:pt>
                <c:pt idx="3570" formatCode="#,##0.00">
                  <c:v>6.5129698681192449</c:v>
                </c:pt>
                <c:pt idx="3571" formatCode="#,##0.00">
                  <c:v>6.7464743094254986</c:v>
                </c:pt>
                <c:pt idx="3572" formatCode="#,##0.00">
                  <c:v>6.7464743094254986</c:v>
                </c:pt>
                <c:pt idx="3573" formatCode="#,##0.00">
                  <c:v>6.7464743094254986</c:v>
                </c:pt>
                <c:pt idx="3574" formatCode="#,##0.00">
                  <c:v>6.7464743094254986</c:v>
                </c:pt>
                <c:pt idx="3575" formatCode="#,##0.00">
                  <c:v>6.7464743094254986</c:v>
                </c:pt>
                <c:pt idx="3576" formatCode="#,##0.00">
                  <c:v>6.7464743094254986</c:v>
                </c:pt>
                <c:pt idx="3577" formatCode="#,##0.00">
                  <c:v>6.7464743094254986</c:v>
                </c:pt>
                <c:pt idx="3578" formatCode="#,##0.00">
                  <c:v>6.7464743094254986</c:v>
                </c:pt>
                <c:pt idx="3579" formatCode="#,##0.00">
                  <c:v>6.7464743094254986</c:v>
                </c:pt>
                <c:pt idx="3580" formatCode="#,##0.00">
                  <c:v>6.7464743094254986</c:v>
                </c:pt>
                <c:pt idx="3581" formatCode="#,##0.00">
                  <c:v>6.7464743094254986</c:v>
                </c:pt>
                <c:pt idx="3582" formatCode="#,##0.00">
                  <c:v>6.7464743094254986</c:v>
                </c:pt>
                <c:pt idx="3583" formatCode="#,##0.00">
                  <c:v>6.7464743094254986</c:v>
                </c:pt>
                <c:pt idx="3584" formatCode="#,##0.00">
                  <c:v>6.7464743094254986</c:v>
                </c:pt>
                <c:pt idx="3585" formatCode="#,##0.00">
                  <c:v>6.7464743094254986</c:v>
                </c:pt>
                <c:pt idx="3586" formatCode="#,##0.00">
                  <c:v>6.7464743094254986</c:v>
                </c:pt>
                <c:pt idx="3587" formatCode="#,##0.00">
                  <c:v>6.7464743094254986</c:v>
                </c:pt>
                <c:pt idx="3588" formatCode="#,##0.00">
                  <c:v>6.7464743094254986</c:v>
                </c:pt>
                <c:pt idx="3589" formatCode="#,##0.00">
                  <c:v>6.7464743094254986</c:v>
                </c:pt>
                <c:pt idx="3590" formatCode="#,##0.00">
                  <c:v>6.7464743094254986</c:v>
                </c:pt>
                <c:pt idx="3591" formatCode="#,##0.00">
                  <c:v>6.7464743094254986</c:v>
                </c:pt>
                <c:pt idx="3592" formatCode="#,##0.00">
                  <c:v>6.7464743094254986</c:v>
                </c:pt>
                <c:pt idx="3593" formatCode="#,##0.00">
                  <c:v>6.7464743094254986</c:v>
                </c:pt>
                <c:pt idx="3594" formatCode="#,##0.00">
                  <c:v>6.5872403530138124</c:v>
                </c:pt>
                <c:pt idx="3595" formatCode="#,##0.00">
                  <c:v>6.5872403530138124</c:v>
                </c:pt>
                <c:pt idx="3596" formatCode="#,##0.00">
                  <c:v>6.5872403530138124</c:v>
                </c:pt>
                <c:pt idx="3597" formatCode="#,##0.00">
                  <c:v>6.5872403530138124</c:v>
                </c:pt>
                <c:pt idx="3598" formatCode="#,##0.00">
                  <c:v>6.5872403530138124</c:v>
                </c:pt>
                <c:pt idx="3599" formatCode="#,##0.00">
                  <c:v>6.5872403530138124</c:v>
                </c:pt>
                <c:pt idx="3600" formatCode="#,##0.00">
                  <c:v>6.5872403530138124</c:v>
                </c:pt>
                <c:pt idx="3601" formatCode="#,##0.00">
                  <c:v>6.5872403530138124</c:v>
                </c:pt>
                <c:pt idx="3602" formatCode="#,##0.00">
                  <c:v>6.5872403530138124</c:v>
                </c:pt>
                <c:pt idx="3603" formatCode="#,##0.00">
                  <c:v>6.5872403530138124</c:v>
                </c:pt>
                <c:pt idx="3604" formatCode="#,##0.00">
                  <c:v>6.5872403530138124</c:v>
                </c:pt>
                <c:pt idx="3605" formatCode="#,##0.00">
                  <c:v>6.5872403530138124</c:v>
                </c:pt>
                <c:pt idx="3606" formatCode="#,##0.00">
                  <c:v>6.5872403530138124</c:v>
                </c:pt>
                <c:pt idx="3607" formatCode="#,##0.00">
                  <c:v>6.5872403530138124</c:v>
                </c:pt>
                <c:pt idx="3608" formatCode="#,##0.00">
                  <c:v>6.5872403530138124</c:v>
                </c:pt>
                <c:pt idx="3609" formatCode="#,##0.00">
                  <c:v>6.5872403530138124</c:v>
                </c:pt>
                <c:pt idx="3610" formatCode="#,##0.00">
                  <c:v>6.5872403530138124</c:v>
                </c:pt>
                <c:pt idx="3611" formatCode="#,##0.00">
                  <c:v>6.5872403530138124</c:v>
                </c:pt>
                <c:pt idx="3612" formatCode="#,##0.00">
                  <c:v>6.5872403530138124</c:v>
                </c:pt>
                <c:pt idx="3613" formatCode="#,##0.00">
                  <c:v>6.5872403530138124</c:v>
                </c:pt>
                <c:pt idx="3614" formatCode="#,##0.00">
                  <c:v>6.5552913454587136</c:v>
                </c:pt>
                <c:pt idx="3615" formatCode="#,##0.00">
                  <c:v>6.5552913454587136</c:v>
                </c:pt>
                <c:pt idx="3616" formatCode="#,##0.00">
                  <c:v>6.5552913454587136</c:v>
                </c:pt>
                <c:pt idx="3617" formatCode="#,##0.00">
                  <c:v>6.5552913454587136</c:v>
                </c:pt>
                <c:pt idx="3618" formatCode="#,##0.00">
                  <c:v>6.5552913454587136</c:v>
                </c:pt>
                <c:pt idx="3619" formatCode="#,##0.00">
                  <c:v>6.5552913454587136</c:v>
                </c:pt>
                <c:pt idx="3620" formatCode="#,##0.00">
                  <c:v>6.5552913454587136</c:v>
                </c:pt>
                <c:pt idx="3621" formatCode="#,##0.00">
                  <c:v>6.5552913454587136</c:v>
                </c:pt>
                <c:pt idx="3622" formatCode="#,##0.00">
                  <c:v>6.5552913454587136</c:v>
                </c:pt>
                <c:pt idx="3623" formatCode="#,##0.00">
                  <c:v>6.5552913454587136</c:v>
                </c:pt>
                <c:pt idx="3624" formatCode="#,##0.00">
                  <c:v>6.5552913454587136</c:v>
                </c:pt>
                <c:pt idx="3625" formatCode="#,##0.00">
                  <c:v>6.5552913454587136</c:v>
                </c:pt>
                <c:pt idx="3626" formatCode="#,##0.00">
                  <c:v>6.5552913454587136</c:v>
                </c:pt>
                <c:pt idx="3627" formatCode="#,##0.00">
                  <c:v>6.5552913454587136</c:v>
                </c:pt>
                <c:pt idx="3628" formatCode="#,##0.00">
                  <c:v>6.5552913454587136</c:v>
                </c:pt>
                <c:pt idx="3629" formatCode="#,##0.00">
                  <c:v>6.5552913454587136</c:v>
                </c:pt>
                <c:pt idx="3630" formatCode="#,##0.00">
                  <c:v>6.5552913454587136</c:v>
                </c:pt>
                <c:pt idx="3631" formatCode="#,##0.00">
                  <c:v>6.5552913454587136</c:v>
                </c:pt>
                <c:pt idx="3632" formatCode="#,##0.00">
                  <c:v>6.5552913454587136</c:v>
                </c:pt>
                <c:pt idx="3633" formatCode="#,##0.00">
                  <c:v>6.5552913454587136</c:v>
                </c:pt>
                <c:pt idx="3634" formatCode="#,##0.00">
                  <c:v>6.5552913454587136</c:v>
                </c:pt>
                <c:pt idx="3635" formatCode="#,##0.00">
                  <c:v>6.5552913454587136</c:v>
                </c:pt>
                <c:pt idx="3636" formatCode="#,##0.00">
                  <c:v>6.4074707997128888</c:v>
                </c:pt>
                <c:pt idx="3637" formatCode="#,##0.00">
                  <c:v>6.4074707997128888</c:v>
                </c:pt>
                <c:pt idx="3638" formatCode="#,##0.00">
                  <c:v>6.4074707997128888</c:v>
                </c:pt>
                <c:pt idx="3639" formatCode="#,##0.00">
                  <c:v>6.4074707997128888</c:v>
                </c:pt>
                <c:pt idx="3640" formatCode="#,##0.00">
                  <c:v>6.4074707997128888</c:v>
                </c:pt>
                <c:pt idx="3641" formatCode="#,##0.00">
                  <c:v>6.4074707997128888</c:v>
                </c:pt>
                <c:pt idx="3642" formatCode="#,##0.00">
                  <c:v>6.4074707997128888</c:v>
                </c:pt>
                <c:pt idx="3643" formatCode="#,##0.00">
                  <c:v>6.4074707997128888</c:v>
                </c:pt>
                <c:pt idx="3644" formatCode="#,##0.00">
                  <c:v>6.4074707997128888</c:v>
                </c:pt>
                <c:pt idx="3645" formatCode="#,##0.00">
                  <c:v>6.4074707997128888</c:v>
                </c:pt>
                <c:pt idx="3646" formatCode="#,##0.00">
                  <c:v>6.4074707997128888</c:v>
                </c:pt>
                <c:pt idx="3647" formatCode="#,##0.00">
                  <c:v>6.4074707997128888</c:v>
                </c:pt>
                <c:pt idx="3648" formatCode="#,##0.00">
                  <c:v>6.4074707997128888</c:v>
                </c:pt>
                <c:pt idx="3649" formatCode="#,##0.00">
                  <c:v>6.4074707997128888</c:v>
                </c:pt>
                <c:pt idx="3650" formatCode="#,##0.00">
                  <c:v>6.4074707997128888</c:v>
                </c:pt>
                <c:pt idx="3651" formatCode="#,##0.00">
                  <c:v>6.4074707997128888</c:v>
                </c:pt>
                <c:pt idx="3652" formatCode="#,##0.00">
                  <c:v>6.4074707997128888</c:v>
                </c:pt>
                <c:pt idx="3653" formatCode="#,##0.00">
                  <c:v>6.4074707997128888</c:v>
                </c:pt>
                <c:pt idx="3654" formatCode="#,##0.00">
                  <c:v>6.4074707997128888</c:v>
                </c:pt>
                <c:pt idx="3655" formatCode="#,##0.00">
                  <c:v>6.4074707997128888</c:v>
                </c:pt>
                <c:pt idx="3656" formatCode="#,##0.00">
                  <c:v>6.4074707997128888</c:v>
                </c:pt>
                <c:pt idx="3657" formatCode="#,##0.00">
                  <c:v>7.1374576812021528</c:v>
                </c:pt>
                <c:pt idx="3658" formatCode="#,##0.00">
                  <c:v>7.1374576812021528</c:v>
                </c:pt>
                <c:pt idx="3659" formatCode="#,##0.00">
                  <c:v>7.1374576812021528</c:v>
                </c:pt>
                <c:pt idx="3660" formatCode="#,##0.00">
                  <c:v>7.1374576812021528</c:v>
                </c:pt>
                <c:pt idx="3661" formatCode="#,##0.00">
                  <c:v>7.1374576812021528</c:v>
                </c:pt>
                <c:pt idx="3662" formatCode="#,##0.00">
                  <c:v>7.1374576812021528</c:v>
                </c:pt>
                <c:pt idx="3663" formatCode="#,##0.00">
                  <c:v>7.1374576812021528</c:v>
                </c:pt>
                <c:pt idx="3664" formatCode="#,##0.00">
                  <c:v>7.1374576812021528</c:v>
                </c:pt>
                <c:pt idx="3665" formatCode="#,##0.00">
                  <c:v>7.1374576812021528</c:v>
                </c:pt>
                <c:pt idx="3666" formatCode="#,##0.00">
                  <c:v>7.1374576812021528</c:v>
                </c:pt>
                <c:pt idx="3667" formatCode="#,##0.00">
                  <c:v>7.1374576812021528</c:v>
                </c:pt>
                <c:pt idx="3668" formatCode="#,##0.00">
                  <c:v>7.1374576812021528</c:v>
                </c:pt>
                <c:pt idx="3669" formatCode="#,##0.00">
                  <c:v>7.1374576812021528</c:v>
                </c:pt>
                <c:pt idx="3670" formatCode="#,##0.00">
                  <c:v>7.1374576812021528</c:v>
                </c:pt>
                <c:pt idx="3671" formatCode="#,##0.00">
                  <c:v>7.1374576812021528</c:v>
                </c:pt>
                <c:pt idx="3672" formatCode="#,##0.00">
                  <c:v>7.1374576812021528</c:v>
                </c:pt>
                <c:pt idx="3673" formatCode="#,##0.00">
                  <c:v>7.1374576812021528</c:v>
                </c:pt>
                <c:pt idx="3674" formatCode="#,##0.00">
                  <c:v>7.1374576812021528</c:v>
                </c:pt>
                <c:pt idx="3675" formatCode="#,##0.00">
                  <c:v>7.7015874266333162</c:v>
                </c:pt>
                <c:pt idx="3676" formatCode="#,##0.00">
                  <c:v>7.7015874266333162</c:v>
                </c:pt>
                <c:pt idx="3677" formatCode="#,##0.00">
                  <c:v>7.7015874266333162</c:v>
                </c:pt>
                <c:pt idx="3678" formatCode="#,##0.00">
                  <c:v>7.7015874266333162</c:v>
                </c:pt>
                <c:pt idx="3679" formatCode="#,##0.00">
                  <c:v>7.7015874266333162</c:v>
                </c:pt>
                <c:pt idx="3680" formatCode="#,##0.00">
                  <c:v>7.7015874266333162</c:v>
                </c:pt>
                <c:pt idx="3681" formatCode="#,##0.00">
                  <c:v>7.7015874266333162</c:v>
                </c:pt>
                <c:pt idx="3682" formatCode="#,##0.00">
                  <c:v>7.7015874266333162</c:v>
                </c:pt>
                <c:pt idx="3683" formatCode="#,##0.00">
                  <c:v>7.7015874266333162</c:v>
                </c:pt>
                <c:pt idx="3684" formatCode="#,##0.00">
                  <c:v>7.7015874266333162</c:v>
                </c:pt>
                <c:pt idx="3685" formatCode="#,##0.00">
                  <c:v>7.7015874266333162</c:v>
                </c:pt>
                <c:pt idx="3686" formatCode="#,##0.00">
                  <c:v>7.7015874266333162</c:v>
                </c:pt>
                <c:pt idx="3687" formatCode="#,##0.00">
                  <c:v>7.7015874266333162</c:v>
                </c:pt>
                <c:pt idx="3688" formatCode="#,##0.00">
                  <c:v>7.7015874266333162</c:v>
                </c:pt>
                <c:pt idx="3689" formatCode="#,##0.00">
                  <c:v>7.7015874266333162</c:v>
                </c:pt>
                <c:pt idx="3690" formatCode="#,##0.00">
                  <c:v>7.7015874266333162</c:v>
                </c:pt>
                <c:pt idx="3691" formatCode="#,##0.00">
                  <c:v>7.7015874266333162</c:v>
                </c:pt>
                <c:pt idx="3692" formatCode="#,##0.00">
                  <c:v>7.7015874266333162</c:v>
                </c:pt>
                <c:pt idx="3693" formatCode="#,##0.00">
                  <c:v>7.7015874266333162</c:v>
                </c:pt>
                <c:pt idx="3694" formatCode="#,##0.00">
                  <c:v>7.7015874266333162</c:v>
                </c:pt>
                <c:pt idx="3695" formatCode="#,##0.00">
                  <c:v>7.7015874266333162</c:v>
                </c:pt>
                <c:pt idx="3696" formatCode="#,##0.00">
                  <c:v>7.7015874266333162</c:v>
                </c:pt>
                <c:pt idx="3697" formatCode="#,##0.00">
                  <c:v>8.128504646851443</c:v>
                </c:pt>
                <c:pt idx="3698" formatCode="#,##0.00">
                  <c:v>8.128504646851443</c:v>
                </c:pt>
                <c:pt idx="3699" formatCode="#,##0.00">
                  <c:v>8.128504646851443</c:v>
                </c:pt>
                <c:pt idx="3700" formatCode="#,##0.00">
                  <c:v>8.128504646851443</c:v>
                </c:pt>
                <c:pt idx="3701" formatCode="#,##0.00">
                  <c:v>8.128504646851443</c:v>
                </c:pt>
                <c:pt idx="3702" formatCode="#,##0.00">
                  <c:v>8.128504646851443</c:v>
                </c:pt>
                <c:pt idx="3703" formatCode="#,##0.00">
                  <c:v>8.128504646851443</c:v>
                </c:pt>
                <c:pt idx="3704" formatCode="#,##0.00">
                  <c:v>8.128504646851443</c:v>
                </c:pt>
                <c:pt idx="3705" formatCode="#,##0.00">
                  <c:v>8.128504646851443</c:v>
                </c:pt>
                <c:pt idx="3706" formatCode="#,##0.00">
                  <c:v>8.128504646851443</c:v>
                </c:pt>
                <c:pt idx="3707" formatCode="#,##0.00">
                  <c:v>8.128504646851443</c:v>
                </c:pt>
                <c:pt idx="3708" formatCode="#,##0.00">
                  <c:v>8.128504646851443</c:v>
                </c:pt>
                <c:pt idx="3709" formatCode="#,##0.00">
                  <c:v>8.128504646851443</c:v>
                </c:pt>
                <c:pt idx="3710" formatCode="#,##0.00">
                  <c:v>8.128504646851443</c:v>
                </c:pt>
                <c:pt idx="3711" formatCode="#,##0.00">
                  <c:v>8.128504646851443</c:v>
                </c:pt>
                <c:pt idx="3712" formatCode="#,##0.00">
                  <c:v>8.128504646851443</c:v>
                </c:pt>
                <c:pt idx="3713" formatCode="#,##0.00">
                  <c:v>8.128504646851443</c:v>
                </c:pt>
                <c:pt idx="3714" formatCode="#,##0.00">
                  <c:v>8.128504646851443</c:v>
                </c:pt>
                <c:pt idx="3715" formatCode="#,##0.00">
                  <c:v>8.128504646851443</c:v>
                </c:pt>
                <c:pt idx="3716" formatCode="#,##0.00">
                  <c:v>8.128504646851443</c:v>
                </c:pt>
                <c:pt idx="3717" formatCode="#,##0.00">
                  <c:v>8.1714868265114546</c:v>
                </c:pt>
                <c:pt idx="3718" formatCode="#,##0.00">
                  <c:v>8.1714868265114546</c:v>
                </c:pt>
                <c:pt idx="3719" formatCode="#,##0.00">
                  <c:v>8.1714868265114546</c:v>
                </c:pt>
                <c:pt idx="3720" formatCode="#,##0.00">
                  <c:v>8.1714868265114546</c:v>
                </c:pt>
                <c:pt idx="3721" formatCode="#,##0.00">
                  <c:v>8.1714868265114546</c:v>
                </c:pt>
                <c:pt idx="3722" formatCode="#,##0.00">
                  <c:v>8.1714868265114546</c:v>
                </c:pt>
                <c:pt idx="3723" formatCode="#,##0.00">
                  <c:v>8.1714868265114546</c:v>
                </c:pt>
                <c:pt idx="3724" formatCode="#,##0.00">
                  <c:v>8.1714868265114546</c:v>
                </c:pt>
                <c:pt idx="3725" formatCode="#,##0.00">
                  <c:v>8.1714868265114546</c:v>
                </c:pt>
                <c:pt idx="3726" formatCode="#,##0.00">
                  <c:v>8.1714868265114546</c:v>
                </c:pt>
                <c:pt idx="3727" formatCode="#,##0.00">
                  <c:v>8.1714868265114546</c:v>
                </c:pt>
                <c:pt idx="3728" formatCode="#,##0.00">
                  <c:v>8.1714868265114546</c:v>
                </c:pt>
                <c:pt idx="3729" formatCode="#,##0.00">
                  <c:v>8.1714868265114546</c:v>
                </c:pt>
                <c:pt idx="3730" formatCode="#,##0.00">
                  <c:v>8.1714868265114546</c:v>
                </c:pt>
                <c:pt idx="3731" formatCode="#,##0.00">
                  <c:v>8.1714868265114546</c:v>
                </c:pt>
                <c:pt idx="3732" formatCode="#,##0.00">
                  <c:v>8.1714868265114546</c:v>
                </c:pt>
                <c:pt idx="3733" formatCode="#,##0.00">
                  <c:v>8.1714868265114546</c:v>
                </c:pt>
                <c:pt idx="3734" formatCode="#,##0.00">
                  <c:v>8.1714868265114546</c:v>
                </c:pt>
                <c:pt idx="3735" formatCode="#,##0.00">
                  <c:v>8.1714868265114546</c:v>
                </c:pt>
                <c:pt idx="3736" formatCode="#,##0.00">
                  <c:v>8.1714868265114546</c:v>
                </c:pt>
                <c:pt idx="3737" formatCode="#,##0.00">
                  <c:v>8.4729426212524661</c:v>
                </c:pt>
                <c:pt idx="3738" formatCode="#,##0.00">
                  <c:v>8.4729426212524661</c:v>
                </c:pt>
                <c:pt idx="3739" formatCode="#,##0.00">
                  <c:v>8.4729426212524661</c:v>
                </c:pt>
                <c:pt idx="3740" formatCode="#,##0.00">
                  <c:v>8.4729426212524661</c:v>
                </c:pt>
                <c:pt idx="3741" formatCode="#,##0.00">
                  <c:v>8.4729426212524661</c:v>
                </c:pt>
                <c:pt idx="3742" formatCode="#,##0.00">
                  <c:v>8.4729426212524661</c:v>
                </c:pt>
                <c:pt idx="3743" formatCode="#,##0.00">
                  <c:v>8.4729426212524661</c:v>
                </c:pt>
                <c:pt idx="3744" formatCode="#,##0.00">
                  <c:v>8.4729426212524661</c:v>
                </c:pt>
                <c:pt idx="3745" formatCode="#,##0.00">
                  <c:v>8.4729426212524661</c:v>
                </c:pt>
                <c:pt idx="3746" formatCode="#,##0.00">
                  <c:v>8.4729426212524661</c:v>
                </c:pt>
                <c:pt idx="3747" formatCode="#,##0.00">
                  <c:v>8.4729426212524661</c:v>
                </c:pt>
                <c:pt idx="3748" formatCode="#,##0.00">
                  <c:v>8.4729426212524661</c:v>
                </c:pt>
                <c:pt idx="3749" formatCode="#,##0.00">
                  <c:v>8.4729426212524661</c:v>
                </c:pt>
                <c:pt idx="3750" formatCode="#,##0.00">
                  <c:v>8.4729426212524661</c:v>
                </c:pt>
                <c:pt idx="3751" formatCode="#,##0.00">
                  <c:v>8.4729426212524661</c:v>
                </c:pt>
                <c:pt idx="3752" formatCode="#,##0.00">
                  <c:v>8.4729426212524661</c:v>
                </c:pt>
                <c:pt idx="3753" formatCode="#,##0.00">
                  <c:v>8.4729426212524661</c:v>
                </c:pt>
                <c:pt idx="3754" formatCode="#,##0.00">
                  <c:v>8.4729426212524661</c:v>
                </c:pt>
                <c:pt idx="3755" formatCode="#,##0.00">
                  <c:v>8.4729426212524661</c:v>
                </c:pt>
                <c:pt idx="3756" formatCode="#,##0.00">
                  <c:v>8.4729426212524661</c:v>
                </c:pt>
                <c:pt idx="3757" formatCode="#,##0.00">
                  <c:v>8.4729426212524661</c:v>
                </c:pt>
                <c:pt idx="3758" formatCode="#,##0.00">
                  <c:v>8.8944299534451368</c:v>
                </c:pt>
                <c:pt idx="3759" formatCode="#,##0.00">
                  <c:v>8.8944299534451368</c:v>
                </c:pt>
                <c:pt idx="3760" formatCode="#,##0.00">
                  <c:v>8.8944299534451368</c:v>
                </c:pt>
                <c:pt idx="3761" formatCode="#,##0.00">
                  <c:v>8.8944299534451368</c:v>
                </c:pt>
                <c:pt idx="3762" formatCode="#,##0.00">
                  <c:v>8.8944299534451368</c:v>
                </c:pt>
                <c:pt idx="3763" formatCode="#,##0.00">
                  <c:v>8.8944299534451368</c:v>
                </c:pt>
                <c:pt idx="3764" formatCode="#,##0.00">
                  <c:v>8.8944299534451368</c:v>
                </c:pt>
                <c:pt idx="3765" formatCode="#,##0.00">
                  <c:v>8.8944299534451368</c:v>
                </c:pt>
                <c:pt idx="3766" formatCode="#,##0.00">
                  <c:v>8.8944299534451368</c:v>
                </c:pt>
                <c:pt idx="3767" formatCode="#,##0.00">
                  <c:v>8.8944299534451368</c:v>
                </c:pt>
                <c:pt idx="3768" formatCode="#,##0.00">
                  <c:v>8.8944299534451368</c:v>
                </c:pt>
                <c:pt idx="3769" formatCode="#,##0.00">
                  <c:v>8.8944299534451368</c:v>
                </c:pt>
                <c:pt idx="3770" formatCode="#,##0.00">
                  <c:v>8.8944299534451368</c:v>
                </c:pt>
                <c:pt idx="3771" formatCode="#,##0.00">
                  <c:v>8.8944299534451368</c:v>
                </c:pt>
                <c:pt idx="3772" formatCode="#,##0.00">
                  <c:v>8.8944299534451368</c:v>
                </c:pt>
                <c:pt idx="3773" formatCode="#,##0.00">
                  <c:v>8.8944299534451368</c:v>
                </c:pt>
                <c:pt idx="3774" formatCode="#,##0.00">
                  <c:v>8.8944299534451368</c:v>
                </c:pt>
                <c:pt idx="3775" formatCode="#,##0.00">
                  <c:v>8.8944299534451368</c:v>
                </c:pt>
                <c:pt idx="3776" formatCode="#,##0.00">
                  <c:v>8.8944299534451368</c:v>
                </c:pt>
                <c:pt idx="3777" formatCode="#,##0.00">
                  <c:v>8.8944299534451368</c:v>
                </c:pt>
                <c:pt idx="3778" formatCode="#,##0.00">
                  <c:v>8.8944299534451368</c:v>
                </c:pt>
                <c:pt idx="3779" formatCode="#,##0.00">
                  <c:v>8.8944299534451368</c:v>
                </c:pt>
                <c:pt idx="3780" formatCode="#,##0.00">
                  <c:v>8.8944299534451368</c:v>
                </c:pt>
                <c:pt idx="3781" formatCode="#,##0.00">
                  <c:v>9.5583925996357131</c:v>
                </c:pt>
                <c:pt idx="3782" formatCode="#,##0.00">
                  <c:v>9.5583925996357131</c:v>
                </c:pt>
                <c:pt idx="3783" formatCode="#,##0.00">
                  <c:v>9.5583925996357131</c:v>
                </c:pt>
                <c:pt idx="3784" formatCode="#,##0.00">
                  <c:v>9.5583925996357131</c:v>
                </c:pt>
                <c:pt idx="3785" formatCode="#,##0.00">
                  <c:v>9.5583925996357131</c:v>
                </c:pt>
                <c:pt idx="3786" formatCode="#,##0.00">
                  <c:v>9.5583925996357131</c:v>
                </c:pt>
                <c:pt idx="3787" formatCode="#,##0.00">
                  <c:v>9.5583925996357131</c:v>
                </c:pt>
                <c:pt idx="3788" formatCode="#,##0.00">
                  <c:v>9.5583925996357131</c:v>
                </c:pt>
                <c:pt idx="3789" formatCode="#,##0.00">
                  <c:v>9.5583925996357131</c:v>
                </c:pt>
                <c:pt idx="3790" formatCode="#,##0.00">
                  <c:v>9.5583925996357131</c:v>
                </c:pt>
                <c:pt idx="3791" formatCode="#,##0.00">
                  <c:v>9.5583925996357131</c:v>
                </c:pt>
                <c:pt idx="3792" formatCode="#,##0.00">
                  <c:v>9.5583925996357131</c:v>
                </c:pt>
                <c:pt idx="3793" formatCode="#,##0.00">
                  <c:v>9.5583925996357131</c:v>
                </c:pt>
                <c:pt idx="3794" formatCode="#,##0.00">
                  <c:v>9.5583925996357131</c:v>
                </c:pt>
                <c:pt idx="3795" formatCode="#,##0.00">
                  <c:v>9.5583925996357131</c:v>
                </c:pt>
                <c:pt idx="3796" formatCode="#,##0.00">
                  <c:v>9.5583925996357131</c:v>
                </c:pt>
                <c:pt idx="3797" formatCode="#,##0.00">
                  <c:v>9.5583925996357131</c:v>
                </c:pt>
                <c:pt idx="3798" formatCode="#,##0.00">
                  <c:v>9.5583925996357131</c:v>
                </c:pt>
                <c:pt idx="3799" formatCode="#,##0.00">
                  <c:v>9.5583925996357131</c:v>
                </c:pt>
                <c:pt idx="3800" formatCode="#,##0.00">
                  <c:v>9.5583925996357131</c:v>
                </c:pt>
                <c:pt idx="3801" formatCode="#,##0.00">
                  <c:v>9.5583925996357131</c:v>
                </c:pt>
                <c:pt idx="3802" formatCode="#,##0.00">
                  <c:v>9.5254773434732662</c:v>
                </c:pt>
                <c:pt idx="3803" formatCode="#,##0.00">
                  <c:v>9.5254773434732662</c:v>
                </c:pt>
                <c:pt idx="3804" formatCode="#,##0.00">
                  <c:v>9.5254773434732662</c:v>
                </c:pt>
                <c:pt idx="3805" formatCode="#,##0.00">
                  <c:v>9.5254773434732662</c:v>
                </c:pt>
                <c:pt idx="3806" formatCode="#,##0.00">
                  <c:v>9.5254773434732662</c:v>
                </c:pt>
                <c:pt idx="3807" formatCode="#,##0.00">
                  <c:v>9.5254773434732662</c:v>
                </c:pt>
                <c:pt idx="3808" formatCode="#,##0.00">
                  <c:v>9.5254773434732662</c:v>
                </c:pt>
                <c:pt idx="3809" formatCode="#,##0.00">
                  <c:v>9.5254773434732662</c:v>
                </c:pt>
                <c:pt idx="3810" formatCode="#,##0.00">
                  <c:v>9.5254773434732662</c:v>
                </c:pt>
                <c:pt idx="3811" formatCode="#,##0.00">
                  <c:v>9.5254773434732662</c:v>
                </c:pt>
                <c:pt idx="3812" formatCode="#,##0.00">
                  <c:v>9.5254773434732662</c:v>
                </c:pt>
                <c:pt idx="3813" formatCode="#,##0.00">
                  <c:v>9.5254773434732662</c:v>
                </c:pt>
                <c:pt idx="3814" formatCode="#,##0.00">
                  <c:v>9.5254773434732662</c:v>
                </c:pt>
                <c:pt idx="3815" formatCode="#,##0.00">
                  <c:v>9.5254773434732662</c:v>
                </c:pt>
                <c:pt idx="3816" formatCode="#,##0.00">
                  <c:v>9.5254773434732662</c:v>
                </c:pt>
                <c:pt idx="3817" formatCode="#,##0.00">
                  <c:v>9.5254773434732662</c:v>
                </c:pt>
                <c:pt idx="3818" formatCode="#,##0.00">
                  <c:v>9.5254773434732662</c:v>
                </c:pt>
                <c:pt idx="3819" formatCode="#,##0.00">
                  <c:v>9.5254773434732662</c:v>
                </c:pt>
                <c:pt idx="3820" formatCode="#,##0.00">
                  <c:v>9.5254773434732662</c:v>
                </c:pt>
                <c:pt idx="3821" formatCode="#,##0.00">
                  <c:v>9.5254773434732662</c:v>
                </c:pt>
                <c:pt idx="3822" formatCode="#,##0.00">
                  <c:v>9.5254773434732662</c:v>
                </c:pt>
                <c:pt idx="3823" formatCode="#,##0.00">
                  <c:v>9.492789197024031</c:v>
                </c:pt>
                <c:pt idx="3824" formatCode="#,##0.00">
                  <c:v>9.492789197024031</c:v>
                </c:pt>
                <c:pt idx="3825" formatCode="#,##0.00">
                  <c:v>9.492789197024031</c:v>
                </c:pt>
                <c:pt idx="3826" formatCode="#,##0.00">
                  <c:v>9.492789197024031</c:v>
                </c:pt>
                <c:pt idx="3827" formatCode="#,##0.00">
                  <c:v>9.492789197024031</c:v>
                </c:pt>
                <c:pt idx="3828" formatCode="#,##0.00">
                  <c:v>9.492789197024031</c:v>
                </c:pt>
                <c:pt idx="3829" formatCode="#,##0.00">
                  <c:v>9.492789197024031</c:v>
                </c:pt>
                <c:pt idx="3830" formatCode="#,##0.00">
                  <c:v>9.492789197024031</c:v>
                </c:pt>
                <c:pt idx="3831" formatCode="#,##0.00">
                  <c:v>9.492789197024031</c:v>
                </c:pt>
                <c:pt idx="3832" formatCode="#,##0.00">
                  <c:v>9.492789197024031</c:v>
                </c:pt>
                <c:pt idx="3833" formatCode="#,##0.00">
                  <c:v>9.492789197024031</c:v>
                </c:pt>
                <c:pt idx="3834" formatCode="#,##0.00">
                  <c:v>9.492789197024031</c:v>
                </c:pt>
                <c:pt idx="3835" formatCode="#,##0.00">
                  <c:v>9.492789197024031</c:v>
                </c:pt>
                <c:pt idx="3836" formatCode="#,##0.00">
                  <c:v>9.492789197024031</c:v>
                </c:pt>
                <c:pt idx="3837" formatCode="#,##0.00">
                  <c:v>9.492789197024031</c:v>
                </c:pt>
                <c:pt idx="3838" formatCode="#,##0.00">
                  <c:v>9.492789197024031</c:v>
                </c:pt>
                <c:pt idx="3839" formatCode="#,##0.00">
                  <c:v>9.492789197024031</c:v>
                </c:pt>
                <c:pt idx="3840" formatCode="#,##0.00">
                  <c:v>9.492789197024031</c:v>
                </c:pt>
                <c:pt idx="3841" formatCode="#,##0.00">
                  <c:v>9.492789197024031</c:v>
                </c:pt>
                <c:pt idx="3842" formatCode="#,##0.00">
                  <c:v>9.492789197024031</c:v>
                </c:pt>
                <c:pt idx="3843" formatCode="#,##0.00">
                  <c:v>9.492789197024031</c:v>
                </c:pt>
                <c:pt idx="3844" formatCode="#,##0.00">
                  <c:v>9.9288922238007338</c:v>
                </c:pt>
                <c:pt idx="3845" formatCode="#,##0.00">
                  <c:v>9.9288922238007338</c:v>
                </c:pt>
                <c:pt idx="3846" formatCode="#,##0.00">
                  <c:v>9.9288922238007338</c:v>
                </c:pt>
                <c:pt idx="3847" formatCode="#,##0.00">
                  <c:v>9.9288922238007338</c:v>
                </c:pt>
                <c:pt idx="3848" formatCode="#,##0.00">
                  <c:v>9.9288922238007338</c:v>
                </c:pt>
                <c:pt idx="3849" formatCode="#,##0.00">
                  <c:v>9.9288922238007338</c:v>
                </c:pt>
                <c:pt idx="3850" formatCode="#,##0.00">
                  <c:v>9.9288922238007338</c:v>
                </c:pt>
                <c:pt idx="3851" formatCode="#,##0.00">
                  <c:v>9.9288922238007338</c:v>
                </c:pt>
                <c:pt idx="3852" formatCode="#,##0.00">
                  <c:v>9.9288922238007338</c:v>
                </c:pt>
                <c:pt idx="3853" formatCode="#,##0.00">
                  <c:v>9.9288922238007338</c:v>
                </c:pt>
                <c:pt idx="3854" formatCode="#,##0.00">
                  <c:v>9.9288922238007338</c:v>
                </c:pt>
                <c:pt idx="3855" formatCode="#,##0.00">
                  <c:v>9.9288922238007338</c:v>
                </c:pt>
                <c:pt idx="3856" formatCode="#,##0.00">
                  <c:v>9.9288922238007338</c:v>
                </c:pt>
                <c:pt idx="3857" formatCode="#,##0.00">
                  <c:v>9.9288922238007338</c:v>
                </c:pt>
                <c:pt idx="3858" formatCode="#,##0.00">
                  <c:v>9.9288922238007338</c:v>
                </c:pt>
                <c:pt idx="3859" formatCode="#,##0.00">
                  <c:v>9.9288922238007338</c:v>
                </c:pt>
                <c:pt idx="3860" formatCode="#,##0.00">
                  <c:v>9.9288922238007338</c:v>
                </c:pt>
                <c:pt idx="3861" formatCode="#,##0.00">
                  <c:v>9.9288922238007338</c:v>
                </c:pt>
                <c:pt idx="3862" formatCode="#,##0.00">
                  <c:v>9.9288922238007338</c:v>
                </c:pt>
                <c:pt idx="3863" formatCode="#,##0.00">
                  <c:v>9.9288922238007338</c:v>
                </c:pt>
                <c:pt idx="3864" formatCode="#,##0.00">
                  <c:v>10.475767299874095</c:v>
                </c:pt>
                <c:pt idx="3865" formatCode="#,##0.00">
                  <c:v>10.475767299874095</c:v>
                </c:pt>
                <c:pt idx="3866" formatCode="#,##0.00">
                  <c:v>10.475767299874095</c:v>
                </c:pt>
                <c:pt idx="3867" formatCode="#,##0.00">
                  <c:v>10.475767299874095</c:v>
                </c:pt>
                <c:pt idx="3868" formatCode="#,##0.00">
                  <c:v>10.475767299874095</c:v>
                </c:pt>
                <c:pt idx="3869" formatCode="#,##0.00">
                  <c:v>10.475767299874095</c:v>
                </c:pt>
                <c:pt idx="3870" formatCode="#,##0.00">
                  <c:v>10.475767299874095</c:v>
                </c:pt>
                <c:pt idx="3871" formatCode="#,##0.00">
                  <c:v>10.475767299874095</c:v>
                </c:pt>
                <c:pt idx="3872" formatCode="#,##0.00">
                  <c:v>10.475767299874095</c:v>
                </c:pt>
                <c:pt idx="3873" formatCode="#,##0.00">
                  <c:v>10.475767299874095</c:v>
                </c:pt>
                <c:pt idx="3874" formatCode="#,##0.00">
                  <c:v>10.475767299874095</c:v>
                </c:pt>
                <c:pt idx="3875" formatCode="#,##0.00">
                  <c:v>10.475767299874095</c:v>
                </c:pt>
                <c:pt idx="3876" formatCode="#,##0.00">
                  <c:v>10.475767299874095</c:v>
                </c:pt>
                <c:pt idx="3877" formatCode="#,##0.00">
                  <c:v>10.475767299874095</c:v>
                </c:pt>
                <c:pt idx="3878" formatCode="#,##0.00">
                  <c:v>10.475767299874095</c:v>
                </c:pt>
                <c:pt idx="3879" formatCode="#,##0.00">
                  <c:v>10.475767299874095</c:v>
                </c:pt>
                <c:pt idx="3880" formatCode="#,##0.00">
                  <c:v>10.475767299874095</c:v>
                </c:pt>
                <c:pt idx="3881" formatCode="#,##0.00">
                  <c:v>10.475767299874095</c:v>
                </c:pt>
                <c:pt idx="3882" formatCode="#,##0.00">
                  <c:v>10.475767299874095</c:v>
                </c:pt>
                <c:pt idx="3883" formatCode="#,##0.00">
                  <c:v>10.475767299874095</c:v>
                </c:pt>
                <c:pt idx="3884" formatCode="#,##0.00">
                  <c:v>10.475767299874095</c:v>
                </c:pt>
                <c:pt idx="3885" formatCode="#,##0.00">
                  <c:v>10.475767299874095</c:v>
                </c:pt>
                <c:pt idx="3886" formatCode="#,##0.00">
                  <c:v>10.673028149997666</c:v>
                </c:pt>
                <c:pt idx="3887" formatCode="#,##0.00">
                  <c:v>10.673028149997666</c:v>
                </c:pt>
                <c:pt idx="3888" formatCode="#,##0.00">
                  <c:v>10.673028149997666</c:v>
                </c:pt>
                <c:pt idx="3889" formatCode="#,##0.00">
                  <c:v>10.673028149997666</c:v>
                </c:pt>
                <c:pt idx="3890" formatCode="#,##0.00">
                  <c:v>10.673028149997666</c:v>
                </c:pt>
                <c:pt idx="3891" formatCode="#,##0.00">
                  <c:v>10.673028149997666</c:v>
                </c:pt>
                <c:pt idx="3892" formatCode="#,##0.00">
                  <c:v>10.673028149997666</c:v>
                </c:pt>
                <c:pt idx="3893" formatCode="#,##0.00">
                  <c:v>10.673028149997666</c:v>
                </c:pt>
                <c:pt idx="3894" formatCode="#,##0.00">
                  <c:v>10.673028149997666</c:v>
                </c:pt>
                <c:pt idx="3895" formatCode="#,##0.00">
                  <c:v>10.673028149997666</c:v>
                </c:pt>
                <c:pt idx="3896" formatCode="#,##0.00">
                  <c:v>10.673028149997666</c:v>
                </c:pt>
                <c:pt idx="3897" formatCode="#,##0.00">
                  <c:v>10.673028149997666</c:v>
                </c:pt>
                <c:pt idx="3898" formatCode="#,##0.00">
                  <c:v>10.673028149997666</c:v>
                </c:pt>
                <c:pt idx="3899" formatCode="#,##0.00">
                  <c:v>10.673028149997666</c:v>
                </c:pt>
                <c:pt idx="3900" formatCode="#,##0.00">
                  <c:v>10.673028149997666</c:v>
                </c:pt>
                <c:pt idx="3901" formatCode="#,##0.00">
                  <c:v>10.673028149997666</c:v>
                </c:pt>
                <c:pt idx="3902" formatCode="#,##0.00">
                  <c:v>10.673028149997666</c:v>
                </c:pt>
                <c:pt idx="3903" formatCode="#,##0.00">
                  <c:v>10.673028149997666</c:v>
                </c:pt>
                <c:pt idx="3904" formatCode="#,##0.00">
                  <c:v>10.673028149997666</c:v>
                </c:pt>
                <c:pt idx="3905" formatCode="#,##0.00">
                  <c:v>10.673028149997666</c:v>
                </c:pt>
                <c:pt idx="3906" formatCode="#,##0.00">
                  <c:v>10.705805088479693</c:v>
                </c:pt>
                <c:pt idx="3907" formatCode="#,##0.00">
                  <c:v>10.705805088479693</c:v>
                </c:pt>
                <c:pt idx="3908" formatCode="#,##0.00">
                  <c:v>10.705805088479693</c:v>
                </c:pt>
                <c:pt idx="3909" formatCode="#,##0.00">
                  <c:v>10.705805088479693</c:v>
                </c:pt>
                <c:pt idx="3910" formatCode="#,##0.00">
                  <c:v>10.705805088479693</c:v>
                </c:pt>
                <c:pt idx="3911" formatCode="#,##0.00">
                  <c:v>10.705805088479693</c:v>
                </c:pt>
                <c:pt idx="3912" formatCode="#,##0.00">
                  <c:v>10.705805088479693</c:v>
                </c:pt>
                <c:pt idx="3913" formatCode="#,##0.00">
                  <c:v>10.705805088479693</c:v>
                </c:pt>
                <c:pt idx="3914" formatCode="#,##0.00">
                  <c:v>10.705805088479693</c:v>
                </c:pt>
                <c:pt idx="3915" formatCode="#,##0.00">
                  <c:v>10.705805088479693</c:v>
                </c:pt>
                <c:pt idx="3916" formatCode="#,##0.00">
                  <c:v>10.705805088479693</c:v>
                </c:pt>
                <c:pt idx="3917" formatCode="#,##0.00">
                  <c:v>10.705805088479693</c:v>
                </c:pt>
                <c:pt idx="3918" formatCode="#,##0.00">
                  <c:v>10.705805088479693</c:v>
                </c:pt>
                <c:pt idx="3919" formatCode="#,##0.00">
                  <c:v>10.705805088479693</c:v>
                </c:pt>
                <c:pt idx="3920" formatCode="#,##0.00">
                  <c:v>10.705805088479693</c:v>
                </c:pt>
                <c:pt idx="3921" formatCode="#,##0.00">
                  <c:v>10.705805088479693</c:v>
                </c:pt>
                <c:pt idx="3922" formatCode="#,##0.00">
                  <c:v>10.705805088479693</c:v>
                </c:pt>
                <c:pt idx="3923" formatCode="#,##0.00">
                  <c:v>10.705805088479693</c:v>
                </c:pt>
                <c:pt idx="3924" formatCode="#,##0.00">
                  <c:v>10.705805088479693</c:v>
                </c:pt>
                <c:pt idx="3925" formatCode="#,##0.00">
                  <c:v>10.355884378957025</c:v>
                </c:pt>
                <c:pt idx="3926" formatCode="#,##0.00">
                  <c:v>10.355884378957025</c:v>
                </c:pt>
                <c:pt idx="3927" formatCode="#,##0.00">
                  <c:v>10.355884378957025</c:v>
                </c:pt>
                <c:pt idx="3928" formatCode="#,##0.00">
                  <c:v>10.355884378957025</c:v>
                </c:pt>
                <c:pt idx="3929" formatCode="#,##0.00">
                  <c:v>10.355884378957025</c:v>
                </c:pt>
                <c:pt idx="3930" formatCode="#,##0.00">
                  <c:v>10.355884378957025</c:v>
                </c:pt>
                <c:pt idx="3931" formatCode="#,##0.00">
                  <c:v>10.355884378957025</c:v>
                </c:pt>
                <c:pt idx="3932" formatCode="#,##0.00">
                  <c:v>10.355884378957025</c:v>
                </c:pt>
                <c:pt idx="3933" formatCode="#,##0.00">
                  <c:v>10.355884378957025</c:v>
                </c:pt>
                <c:pt idx="3934" formatCode="#,##0.00">
                  <c:v>10.355884378957025</c:v>
                </c:pt>
                <c:pt idx="3935" formatCode="#,##0.00">
                  <c:v>10.355884378957025</c:v>
                </c:pt>
                <c:pt idx="3936" formatCode="#,##0.00">
                  <c:v>10.355884378957025</c:v>
                </c:pt>
                <c:pt idx="3937" formatCode="#,##0.00">
                  <c:v>10.355884378957025</c:v>
                </c:pt>
                <c:pt idx="3938" formatCode="#,##0.00">
                  <c:v>10.355884378957025</c:v>
                </c:pt>
                <c:pt idx="3939" formatCode="#,##0.00">
                  <c:v>10.355884378957025</c:v>
                </c:pt>
                <c:pt idx="3940" formatCode="#,##0.00">
                  <c:v>10.355884378957025</c:v>
                </c:pt>
                <c:pt idx="3941" formatCode="#,##0.00">
                  <c:v>10.355884378957025</c:v>
                </c:pt>
                <c:pt idx="3942" formatCode="#,##0.00">
                  <c:v>10.355884378957025</c:v>
                </c:pt>
                <c:pt idx="3943" formatCode="#,##0.00">
                  <c:v>10.355884378957025</c:v>
                </c:pt>
                <c:pt idx="3944" formatCode="#,##0.00">
                  <c:v>10.355884378957025</c:v>
                </c:pt>
                <c:pt idx="3945" formatCode="#,##0.00">
                  <c:v>10.355884378957025</c:v>
                </c:pt>
                <c:pt idx="3946" formatCode="#,##0.00">
                  <c:v>10.355884378957025</c:v>
                </c:pt>
                <c:pt idx="3947" formatCode="#,##0.00">
                  <c:v>9.3863723918505393</c:v>
                </c:pt>
                <c:pt idx="3948" formatCode="#,##0.00">
                  <c:v>9.3863723918505393</c:v>
                </c:pt>
                <c:pt idx="3949" formatCode="#,##0.00">
                  <c:v>9.3863723918505393</c:v>
                </c:pt>
                <c:pt idx="3950" formatCode="#,##0.00">
                  <c:v>9.3863723918505393</c:v>
                </c:pt>
                <c:pt idx="3951" formatCode="#,##0.00">
                  <c:v>9.3863723918505393</c:v>
                </c:pt>
                <c:pt idx="3952" formatCode="#,##0.00">
                  <c:v>9.3863723918505393</c:v>
                </c:pt>
                <c:pt idx="3953" formatCode="#,##0.00">
                  <c:v>9.3863723918505393</c:v>
                </c:pt>
                <c:pt idx="3954" formatCode="#,##0.00">
                  <c:v>9.3863723918505393</c:v>
                </c:pt>
                <c:pt idx="3955" formatCode="#,##0.00">
                  <c:v>9.3863723918505393</c:v>
                </c:pt>
                <c:pt idx="3956" formatCode="#,##0.00">
                  <c:v>9.3863723918505393</c:v>
                </c:pt>
                <c:pt idx="3957" formatCode="#,##0.00">
                  <c:v>9.3863723918505393</c:v>
                </c:pt>
                <c:pt idx="3958" formatCode="#,##0.00">
                  <c:v>9.3863723918505393</c:v>
                </c:pt>
                <c:pt idx="3959" formatCode="#,##0.00">
                  <c:v>9.3863723918505393</c:v>
                </c:pt>
                <c:pt idx="3960" formatCode="#,##0.00">
                  <c:v>9.3863723918505393</c:v>
                </c:pt>
                <c:pt idx="3961" formatCode="#,##0.00">
                  <c:v>9.3863723918505393</c:v>
                </c:pt>
                <c:pt idx="3962" formatCode="#,##0.00">
                  <c:v>9.3863723918505393</c:v>
                </c:pt>
                <c:pt idx="3963" formatCode="#,##0.00">
                  <c:v>9.3863723918505393</c:v>
                </c:pt>
                <c:pt idx="3964" formatCode="#,##0.00">
                  <c:v>9.3863723918505393</c:v>
                </c:pt>
                <c:pt idx="3965" formatCode="#,##0.00">
                  <c:v>9.3863723918505393</c:v>
                </c:pt>
                <c:pt idx="3966" formatCode="#,##0.00">
                  <c:v>9.3863723918505393</c:v>
                </c:pt>
                <c:pt idx="3967" formatCode="#,##0.00">
                  <c:v>9.2777943933355154</c:v>
                </c:pt>
                <c:pt idx="3968" formatCode="#,##0.00">
                  <c:v>9.2777943933355154</c:v>
                </c:pt>
                <c:pt idx="3969" formatCode="#,##0.00">
                  <c:v>9.2777943933355154</c:v>
                </c:pt>
                <c:pt idx="3970" formatCode="#,##0.00">
                  <c:v>9.2777943933355154</c:v>
                </c:pt>
                <c:pt idx="3971" formatCode="#,##0.00">
                  <c:v>9.2777943933355154</c:v>
                </c:pt>
                <c:pt idx="3972" formatCode="#,##0.00">
                  <c:v>9.2777943933355154</c:v>
                </c:pt>
                <c:pt idx="3973" formatCode="#,##0.00">
                  <c:v>9.2777943933355154</c:v>
                </c:pt>
                <c:pt idx="3974" formatCode="#,##0.00">
                  <c:v>9.2777943933355154</c:v>
                </c:pt>
                <c:pt idx="3975" formatCode="#,##0.00">
                  <c:v>9.2777943933355154</c:v>
                </c:pt>
                <c:pt idx="3976" formatCode="#,##0.00">
                  <c:v>9.2777943933355154</c:v>
                </c:pt>
                <c:pt idx="3977" formatCode="#,##0.00">
                  <c:v>9.2777943933355154</c:v>
                </c:pt>
                <c:pt idx="3978" formatCode="#,##0.00">
                  <c:v>9.2777943933355154</c:v>
                </c:pt>
                <c:pt idx="3979" formatCode="#,##0.00">
                  <c:v>9.2777943933355154</c:v>
                </c:pt>
                <c:pt idx="3980" formatCode="#,##0.00">
                  <c:v>9.2777943933355154</c:v>
                </c:pt>
                <c:pt idx="3981" formatCode="#,##0.00">
                  <c:v>9.2777943933355154</c:v>
                </c:pt>
                <c:pt idx="3982" formatCode="#,##0.00">
                  <c:v>9.2777943933355154</c:v>
                </c:pt>
                <c:pt idx="3983" formatCode="#,##0.00">
                  <c:v>9.2777943933355154</c:v>
                </c:pt>
                <c:pt idx="3984" formatCode="#,##0.00">
                  <c:v>9.2777943933355154</c:v>
                </c:pt>
                <c:pt idx="3985" formatCode="#,##0.00">
                  <c:v>9.2777943933355154</c:v>
                </c:pt>
                <c:pt idx="3986" formatCode="#,##0.00">
                  <c:v>9.2777943933355154</c:v>
                </c:pt>
                <c:pt idx="3987" formatCode="#,##0.00">
                  <c:v>9.2777943933355154</c:v>
                </c:pt>
                <c:pt idx="3988" formatCode="#,##0.00">
                  <c:v>9.3211897473395524</c:v>
                </c:pt>
                <c:pt idx="3989" formatCode="#,##0.00">
                  <c:v>9.3211897473395524</c:v>
                </c:pt>
                <c:pt idx="3990" formatCode="#,##0.00">
                  <c:v>9.3211897473395524</c:v>
                </c:pt>
                <c:pt idx="3991" formatCode="#,##0.00">
                  <c:v>9.3211897473395524</c:v>
                </c:pt>
                <c:pt idx="3992" formatCode="#,##0.00">
                  <c:v>9.3211897473395524</c:v>
                </c:pt>
                <c:pt idx="3993" formatCode="#,##0.00">
                  <c:v>9.3211897473395524</c:v>
                </c:pt>
                <c:pt idx="3994" formatCode="#,##0.00">
                  <c:v>9.3211897473395524</c:v>
                </c:pt>
                <c:pt idx="3995" formatCode="#,##0.00">
                  <c:v>9.3211897473395524</c:v>
                </c:pt>
                <c:pt idx="3996" formatCode="#,##0.00">
                  <c:v>9.3211897473395524</c:v>
                </c:pt>
                <c:pt idx="3997" formatCode="#,##0.00">
                  <c:v>9.3211897473395524</c:v>
                </c:pt>
                <c:pt idx="3998" formatCode="#,##0.00">
                  <c:v>9.3211897473395524</c:v>
                </c:pt>
                <c:pt idx="3999" formatCode="#,##0.00">
                  <c:v>9.3211897473395524</c:v>
                </c:pt>
                <c:pt idx="4000" formatCode="#,##0.00">
                  <c:v>9.3211897473395524</c:v>
                </c:pt>
                <c:pt idx="4001" formatCode="#,##0.00">
                  <c:v>9.3211897473395524</c:v>
                </c:pt>
                <c:pt idx="4002" formatCode="#,##0.00">
                  <c:v>9.3211897473395524</c:v>
                </c:pt>
                <c:pt idx="4003" formatCode="#,##0.00">
                  <c:v>9.3211897473395524</c:v>
                </c:pt>
                <c:pt idx="4004" formatCode="#,##0.00">
                  <c:v>9.3211897473395524</c:v>
                </c:pt>
                <c:pt idx="4005" formatCode="#,##0.00">
                  <c:v>9.3211897473395524</c:v>
                </c:pt>
                <c:pt idx="4006" formatCode="#,##0.00">
                  <c:v>9.3211897473395524</c:v>
                </c:pt>
                <c:pt idx="4007" formatCode="#,##0.00">
                  <c:v>9.3211897473395524</c:v>
                </c:pt>
                <c:pt idx="4008" formatCode="#,##0.00">
                  <c:v>9.3211897473395524</c:v>
                </c:pt>
                <c:pt idx="4009" formatCode="#,##0.00">
                  <c:v>9.3211897473395524</c:v>
                </c:pt>
                <c:pt idx="4010" formatCode="#,##0.00">
                  <c:v>8.8437473218017537</c:v>
                </c:pt>
                <c:pt idx="4011" formatCode="#,##0.00">
                  <c:v>8.8437473218017537</c:v>
                </c:pt>
                <c:pt idx="4012" formatCode="#,##0.00">
                  <c:v>8.8437473218017537</c:v>
                </c:pt>
                <c:pt idx="4013" formatCode="#,##0.00">
                  <c:v>8.8437473218017537</c:v>
                </c:pt>
                <c:pt idx="4014" formatCode="#,##0.00">
                  <c:v>8.8437473218017537</c:v>
                </c:pt>
                <c:pt idx="4015" formatCode="#,##0.00">
                  <c:v>8.8437473218017537</c:v>
                </c:pt>
                <c:pt idx="4016" formatCode="#,##0.00">
                  <c:v>8.8437473218017537</c:v>
                </c:pt>
                <c:pt idx="4017" formatCode="#,##0.00">
                  <c:v>8.8437473218017537</c:v>
                </c:pt>
                <c:pt idx="4018" formatCode="#,##0.00">
                  <c:v>8.8437473218017537</c:v>
                </c:pt>
                <c:pt idx="4019" formatCode="#,##0.00">
                  <c:v>8.8437473218017537</c:v>
                </c:pt>
                <c:pt idx="4020" formatCode="#,##0.00">
                  <c:v>8.8437473218017537</c:v>
                </c:pt>
                <c:pt idx="4021" formatCode="#,##0.00">
                  <c:v>8.8437473218017537</c:v>
                </c:pt>
                <c:pt idx="4022" formatCode="#,##0.00">
                  <c:v>8.8437473218017537</c:v>
                </c:pt>
                <c:pt idx="4023" formatCode="#,##0.00">
                  <c:v>8.8437473218017537</c:v>
                </c:pt>
                <c:pt idx="4024" formatCode="#,##0.00">
                  <c:v>8.8437473218017537</c:v>
                </c:pt>
                <c:pt idx="4025" formatCode="#,##0.00">
                  <c:v>8.8437473218017537</c:v>
                </c:pt>
                <c:pt idx="4026" formatCode="#,##0.00">
                  <c:v>8.8437473218017537</c:v>
                </c:pt>
                <c:pt idx="4027" formatCode="#,##0.00">
                  <c:v>8.8437473218017537</c:v>
                </c:pt>
                <c:pt idx="4028" formatCode="#,##0.00">
                  <c:v>8.8437473218017537</c:v>
                </c:pt>
                <c:pt idx="4029" formatCode="#,##0.00">
                  <c:v>8.8437473218017537</c:v>
                </c:pt>
                <c:pt idx="4030" formatCode="#,##0.00">
                  <c:v>8.8437473218017537</c:v>
                </c:pt>
                <c:pt idx="4031" formatCode="#,##0.00">
                  <c:v>8.7357710828335442</c:v>
                </c:pt>
                <c:pt idx="4032" formatCode="#,##0.00">
                  <c:v>8.7357710828335442</c:v>
                </c:pt>
                <c:pt idx="4033" formatCode="#,##0.00">
                  <c:v>8.7357710828335442</c:v>
                </c:pt>
                <c:pt idx="4034" formatCode="#,##0.00">
                  <c:v>8.7357710828335442</c:v>
                </c:pt>
                <c:pt idx="4035" formatCode="#,##0.00">
                  <c:v>8.7357710828335442</c:v>
                </c:pt>
                <c:pt idx="4036" formatCode="#,##0.00">
                  <c:v>8.7357710828335442</c:v>
                </c:pt>
                <c:pt idx="4037" formatCode="#,##0.00">
                  <c:v>8.7357710828335442</c:v>
                </c:pt>
                <c:pt idx="4038" formatCode="#,##0.00">
                  <c:v>8.7357710828335442</c:v>
                </c:pt>
                <c:pt idx="4039" formatCode="#,##0.00">
                  <c:v>8.7357710828335442</c:v>
                </c:pt>
                <c:pt idx="4040" formatCode="#,##0.00">
                  <c:v>8.7357710828335442</c:v>
                </c:pt>
                <c:pt idx="4041" formatCode="#,##0.00">
                  <c:v>8.7357710828335442</c:v>
                </c:pt>
                <c:pt idx="4042" formatCode="#,##0.00">
                  <c:v>8.7357710828335442</c:v>
                </c:pt>
                <c:pt idx="4043" formatCode="#,##0.00">
                  <c:v>8.7357710828335442</c:v>
                </c:pt>
                <c:pt idx="4044" formatCode="#,##0.00">
                  <c:v>8.7357710828335442</c:v>
                </c:pt>
                <c:pt idx="4045" formatCode="#,##0.00">
                  <c:v>8.7357710828335442</c:v>
                </c:pt>
                <c:pt idx="4046" formatCode="#,##0.00">
                  <c:v>8.7357710828335442</c:v>
                </c:pt>
                <c:pt idx="4047" formatCode="#,##0.00">
                  <c:v>8.7357710828335442</c:v>
                </c:pt>
                <c:pt idx="4048" formatCode="#,##0.00">
                  <c:v>8.7357710828335442</c:v>
                </c:pt>
                <c:pt idx="4049" formatCode="#,##0.00">
                  <c:v>8.7357710828335442</c:v>
                </c:pt>
                <c:pt idx="4050" formatCode="#,##0.00">
                  <c:v>8.7357710828335442</c:v>
                </c:pt>
                <c:pt idx="4051" formatCode="#,##0.00">
                  <c:v>8.7357710828335442</c:v>
                </c:pt>
                <c:pt idx="4052" formatCode="#,##0.00">
                  <c:v>8.7357710828335442</c:v>
                </c:pt>
                <c:pt idx="4053" formatCode="#,##0.00">
                  <c:v>8.7357710828335442</c:v>
                </c:pt>
                <c:pt idx="4054" formatCode="#,##0.00">
                  <c:v>8.9744976267637888</c:v>
                </c:pt>
                <c:pt idx="4055" formatCode="#,##0.00">
                  <c:v>8.9744976267637888</c:v>
                </c:pt>
                <c:pt idx="4056" formatCode="#,##0.00">
                  <c:v>8.9744976267637888</c:v>
                </c:pt>
                <c:pt idx="4057" formatCode="#,##0.00">
                  <c:v>8.9744976267637888</c:v>
                </c:pt>
                <c:pt idx="4058" formatCode="#,##0.00">
                  <c:v>8.9744976267637888</c:v>
                </c:pt>
                <c:pt idx="4059" formatCode="#,##0.00">
                  <c:v>8.9744976267637888</c:v>
                </c:pt>
                <c:pt idx="4060" formatCode="#,##0.00">
                  <c:v>8.9744976267637888</c:v>
                </c:pt>
                <c:pt idx="4061" formatCode="#,##0.00">
                  <c:v>8.9744976267637888</c:v>
                </c:pt>
                <c:pt idx="4062" formatCode="#,##0.00">
                  <c:v>8.9744976267637888</c:v>
                </c:pt>
                <c:pt idx="4063" formatCode="#,##0.00">
                  <c:v>8.9744976267637888</c:v>
                </c:pt>
                <c:pt idx="4064" formatCode="#,##0.00">
                  <c:v>8.9744976267637888</c:v>
                </c:pt>
                <c:pt idx="4065" formatCode="#,##0.00">
                  <c:v>8.9744976267637888</c:v>
                </c:pt>
                <c:pt idx="4066" formatCode="#,##0.00">
                  <c:v>8.9744976267637888</c:v>
                </c:pt>
                <c:pt idx="4067" formatCode="#,##0.00">
                  <c:v>8.9744976267637888</c:v>
                </c:pt>
                <c:pt idx="4068" formatCode="#,##0.00">
                  <c:v>8.9744976267637888</c:v>
                </c:pt>
                <c:pt idx="4069" formatCode="#,##0.00">
                  <c:v>8.9744976267637888</c:v>
                </c:pt>
                <c:pt idx="4070" formatCode="#,##0.00">
                  <c:v>8.9744976267637888</c:v>
                </c:pt>
                <c:pt idx="4071" formatCode="#,##0.00">
                  <c:v>8.9744976267637888</c:v>
                </c:pt>
                <c:pt idx="4072" formatCode="#,##0.00">
                  <c:v>8.9744976267637888</c:v>
                </c:pt>
                <c:pt idx="4073" formatCode="#,##0.00">
                  <c:v>8.9744976267637888</c:v>
                </c:pt>
                <c:pt idx="4074" formatCode="#,##0.00">
                  <c:v>8.9744976267637888</c:v>
                </c:pt>
                <c:pt idx="4075" formatCode="#,##0.00">
                  <c:v>8.4759686268085943</c:v>
                </c:pt>
                <c:pt idx="4076" formatCode="#,##0.00">
                  <c:v>8.4759686268085943</c:v>
                </c:pt>
                <c:pt idx="4077" formatCode="#,##0.00">
                  <c:v>8.4759686268085943</c:v>
                </c:pt>
                <c:pt idx="4078" formatCode="#,##0.00">
                  <c:v>8.4759686268085943</c:v>
                </c:pt>
                <c:pt idx="4079" formatCode="#,##0.00">
                  <c:v>8.4759686268085943</c:v>
                </c:pt>
                <c:pt idx="4080" formatCode="#,##0.00">
                  <c:v>8.4759686268085943</c:v>
                </c:pt>
                <c:pt idx="4081" formatCode="#,##0.00">
                  <c:v>8.4759686268085943</c:v>
                </c:pt>
                <c:pt idx="4082" formatCode="#,##0.00">
                  <c:v>8.4759686268085943</c:v>
                </c:pt>
                <c:pt idx="4083" formatCode="#,##0.00">
                  <c:v>8.4759686268085943</c:v>
                </c:pt>
                <c:pt idx="4084" formatCode="#,##0.00">
                  <c:v>8.4759686268085943</c:v>
                </c:pt>
                <c:pt idx="4085" formatCode="#,##0.00">
                  <c:v>8.4759686268085943</c:v>
                </c:pt>
                <c:pt idx="4086" formatCode="#,##0.00">
                  <c:v>8.4759686268085943</c:v>
                </c:pt>
                <c:pt idx="4087" formatCode="#,##0.00">
                  <c:v>8.4759686268085943</c:v>
                </c:pt>
                <c:pt idx="4088" formatCode="#,##0.00">
                  <c:v>8.4759686268085943</c:v>
                </c:pt>
                <c:pt idx="4089" formatCode="#,##0.00">
                  <c:v>8.4759686268085943</c:v>
                </c:pt>
                <c:pt idx="4090" formatCode="#,##0.00">
                  <c:v>8.4759686268085943</c:v>
                </c:pt>
                <c:pt idx="4091" formatCode="#,##0.00">
                  <c:v>8.4759686268085943</c:v>
                </c:pt>
                <c:pt idx="4092" formatCode="#,##0.00">
                  <c:v>8.4759686268085943</c:v>
                </c:pt>
                <c:pt idx="4093" formatCode="#,##0.00">
                  <c:v>8.4759686268085943</c:v>
                </c:pt>
                <c:pt idx="4094" formatCode="#,##0.00">
                  <c:v>8.4759686268085943</c:v>
                </c:pt>
                <c:pt idx="4095" formatCode="#,##0.00">
                  <c:v>7.873670841211422</c:v>
                </c:pt>
                <c:pt idx="4096" formatCode="#,##0.00">
                  <c:v>7.873670841211422</c:v>
                </c:pt>
                <c:pt idx="4097" formatCode="#,##0.00">
                  <c:v>7.873670841211422</c:v>
                </c:pt>
                <c:pt idx="4098" formatCode="#,##0.00">
                  <c:v>7.873670841211422</c:v>
                </c:pt>
                <c:pt idx="4099" formatCode="#,##0.00">
                  <c:v>7.873670841211422</c:v>
                </c:pt>
                <c:pt idx="4100" formatCode="#,##0.00">
                  <c:v>7.873670841211422</c:v>
                </c:pt>
                <c:pt idx="4101" formatCode="#,##0.00">
                  <c:v>7.873670841211422</c:v>
                </c:pt>
                <c:pt idx="4102" formatCode="#,##0.00">
                  <c:v>7.873670841211422</c:v>
                </c:pt>
                <c:pt idx="4103" formatCode="#,##0.00">
                  <c:v>7.873670841211422</c:v>
                </c:pt>
                <c:pt idx="4104" formatCode="#,##0.00">
                  <c:v>7.873670841211422</c:v>
                </c:pt>
                <c:pt idx="4105" formatCode="#,##0.00">
                  <c:v>7.873670841211422</c:v>
                </c:pt>
                <c:pt idx="4106" formatCode="#,##0.00">
                  <c:v>7.873670841211422</c:v>
                </c:pt>
                <c:pt idx="4107" formatCode="#,##0.00">
                  <c:v>7.873670841211422</c:v>
                </c:pt>
                <c:pt idx="4108" formatCode="#,##0.00">
                  <c:v>7.873670841211422</c:v>
                </c:pt>
                <c:pt idx="4109" formatCode="#,##0.00">
                  <c:v>7.873670841211422</c:v>
                </c:pt>
                <c:pt idx="4110" formatCode="#,##0.00">
                  <c:v>7.873670841211422</c:v>
                </c:pt>
                <c:pt idx="4111" formatCode="#,##0.00">
                  <c:v>7.873670841211422</c:v>
                </c:pt>
                <c:pt idx="4112" formatCode="#,##0.00">
                  <c:v>7.873670841211422</c:v>
                </c:pt>
                <c:pt idx="4113" formatCode="#,##0.00">
                  <c:v>7.873670841211422</c:v>
                </c:pt>
                <c:pt idx="4114" formatCode="#,##0.00">
                  <c:v>7.873670841211422</c:v>
                </c:pt>
                <c:pt idx="4115" formatCode="#,##0.00">
                  <c:v>6.987383284691151</c:v>
                </c:pt>
                <c:pt idx="4116" formatCode="#,##0.00">
                  <c:v>6.987383284691151</c:v>
                </c:pt>
                <c:pt idx="4117" formatCode="#,##0.00">
                  <c:v>6.987383284691151</c:v>
                </c:pt>
                <c:pt idx="4118" formatCode="#,##0.00">
                  <c:v>6.987383284691151</c:v>
                </c:pt>
                <c:pt idx="4119" formatCode="#,##0.00">
                  <c:v>6.987383284691151</c:v>
                </c:pt>
                <c:pt idx="4120" formatCode="#,##0.00">
                  <c:v>6.987383284691151</c:v>
                </c:pt>
                <c:pt idx="4121" formatCode="#,##0.00">
                  <c:v>6.987383284691151</c:v>
                </c:pt>
                <c:pt idx="4122" formatCode="#,##0.00">
                  <c:v>6.987383284691151</c:v>
                </c:pt>
                <c:pt idx="4123" formatCode="#,##0.00">
                  <c:v>6.987383284691151</c:v>
                </c:pt>
                <c:pt idx="4124" formatCode="#,##0.00">
                  <c:v>6.987383284691151</c:v>
                </c:pt>
                <c:pt idx="4125" formatCode="#,##0.00">
                  <c:v>6.987383284691151</c:v>
                </c:pt>
                <c:pt idx="4126" formatCode="#,##0.00">
                  <c:v>6.987383284691151</c:v>
                </c:pt>
                <c:pt idx="4127" formatCode="#,##0.00">
                  <c:v>6.987383284691151</c:v>
                </c:pt>
                <c:pt idx="4128" formatCode="#,##0.00">
                  <c:v>6.987383284691151</c:v>
                </c:pt>
                <c:pt idx="4129" formatCode="#,##0.00">
                  <c:v>6.987383284691151</c:v>
                </c:pt>
                <c:pt idx="4130" formatCode="#,##0.00">
                  <c:v>6.987383284691151</c:v>
                </c:pt>
                <c:pt idx="4131" formatCode="#,##0.00">
                  <c:v>6.987383284691151</c:v>
                </c:pt>
                <c:pt idx="4132" formatCode="#,##0.00">
                  <c:v>6.987383284691151</c:v>
                </c:pt>
                <c:pt idx="4133" formatCode="#,##0.00">
                  <c:v>6.987383284691151</c:v>
                </c:pt>
                <c:pt idx="4134" formatCode="#,##0.00">
                  <c:v>6.987383284691151</c:v>
                </c:pt>
                <c:pt idx="4135" formatCode="#,##0.00">
                  <c:v>6.987383284691151</c:v>
                </c:pt>
                <c:pt idx="4136" formatCode="#,##0.00">
                  <c:v>6.987383284691151</c:v>
                </c:pt>
                <c:pt idx="4137" formatCode="#,##0.00">
                  <c:v>6.2879881850826491</c:v>
                </c:pt>
                <c:pt idx="4138" formatCode="#,##0.00">
                  <c:v>6.2879881850826491</c:v>
                </c:pt>
                <c:pt idx="4139" formatCode="#,##0.00">
                  <c:v>6.2879881850826491</c:v>
                </c:pt>
                <c:pt idx="4140" formatCode="#,##0.00">
                  <c:v>6.2879881850826491</c:v>
                </c:pt>
                <c:pt idx="4141" formatCode="#,##0.00">
                  <c:v>6.2879881850826491</c:v>
                </c:pt>
                <c:pt idx="4142" formatCode="#,##0.00">
                  <c:v>6.2879881850826491</c:v>
                </c:pt>
                <c:pt idx="4143" formatCode="#,##0.00">
                  <c:v>6.2879881850826491</c:v>
                </c:pt>
                <c:pt idx="4144" formatCode="#,##0.00">
                  <c:v>6.2879881850826491</c:v>
                </c:pt>
                <c:pt idx="4145" formatCode="#,##0.00">
                  <c:v>6.2879881850826491</c:v>
                </c:pt>
                <c:pt idx="4146" formatCode="#,##0.00">
                  <c:v>6.2879881850826491</c:v>
                </c:pt>
                <c:pt idx="4147" formatCode="#,##0.00">
                  <c:v>6.2879881850826491</c:v>
                </c:pt>
                <c:pt idx="4148" formatCode="#,##0.00">
                  <c:v>6.2879881850826491</c:v>
                </c:pt>
                <c:pt idx="4149" formatCode="#,##0.00">
                  <c:v>6.2879881850826491</c:v>
                </c:pt>
                <c:pt idx="4150" formatCode="#,##0.00">
                  <c:v>6.2879881850826491</c:v>
                </c:pt>
                <c:pt idx="4151" formatCode="#,##0.00">
                  <c:v>6.2879881850826491</c:v>
                </c:pt>
                <c:pt idx="4152" formatCode="#,##0.00">
                  <c:v>6.2879881850826491</c:v>
                </c:pt>
                <c:pt idx="4153" formatCode="#,##0.00">
                  <c:v>6.2879881850826491</c:v>
                </c:pt>
                <c:pt idx="4154" formatCode="#,##0.00">
                  <c:v>6.2879881850826491</c:v>
                </c:pt>
                <c:pt idx="4155" formatCode="#,##0.00">
                  <c:v>6.2879881850826491</c:v>
                </c:pt>
                <c:pt idx="4156" formatCode="#,##0.00">
                  <c:v>6.2879881850826491</c:v>
                </c:pt>
                <c:pt idx="4157" formatCode="#,##0.00">
                  <c:v>6.2879881850826491</c:v>
                </c:pt>
                <c:pt idx="4158" formatCode="#,##0.00">
                  <c:v>6.2879881850826491</c:v>
                </c:pt>
                <c:pt idx="4159" formatCode="#,##0.00">
                  <c:v>5.3540150628724081</c:v>
                </c:pt>
                <c:pt idx="4160" formatCode="#,##0.00">
                  <c:v>5.3540150628724081</c:v>
                </c:pt>
                <c:pt idx="4161" formatCode="#,##0.00">
                  <c:v>5.3540150628724081</c:v>
                </c:pt>
                <c:pt idx="4162" formatCode="#,##0.00">
                  <c:v>5.3540150628724081</c:v>
                </c:pt>
                <c:pt idx="4163" formatCode="#,##0.00">
                  <c:v>5.3540150628724081</c:v>
                </c:pt>
                <c:pt idx="4164" formatCode="#,##0.00">
                  <c:v>5.3540150628724081</c:v>
                </c:pt>
                <c:pt idx="4165" formatCode="#,##0.00">
                  <c:v>5.3540150628724081</c:v>
                </c:pt>
                <c:pt idx="4166" formatCode="#,##0.00">
                  <c:v>5.3540150628724081</c:v>
                </c:pt>
                <c:pt idx="4167" formatCode="#,##0.00">
                  <c:v>5.3540150628724081</c:v>
                </c:pt>
                <c:pt idx="4168" formatCode="#,##0.00">
                  <c:v>5.3540150628724081</c:v>
                </c:pt>
                <c:pt idx="4169" formatCode="#,##0.00">
                  <c:v>5.3540150628724081</c:v>
                </c:pt>
                <c:pt idx="4170" formatCode="#,##0.00">
                  <c:v>5.3540150628724081</c:v>
                </c:pt>
                <c:pt idx="4171" formatCode="#,##0.00">
                  <c:v>5.3540150628724081</c:v>
                </c:pt>
                <c:pt idx="4172" formatCode="#,##0.00">
                  <c:v>5.3540150628724081</c:v>
                </c:pt>
                <c:pt idx="4173" formatCode="#,##0.00">
                  <c:v>5.3540150628724081</c:v>
                </c:pt>
                <c:pt idx="4174" formatCode="#,##0.00">
                  <c:v>5.3540150628724081</c:v>
                </c:pt>
                <c:pt idx="4175" formatCode="#,##0.00">
                  <c:v>5.3540150628724081</c:v>
                </c:pt>
                <c:pt idx="4176" formatCode="#,##0.00">
                  <c:v>5.3540150628724081</c:v>
                </c:pt>
                <c:pt idx="4177" formatCode="#,##0.00">
                  <c:v>4.7589072741178517</c:v>
                </c:pt>
                <c:pt idx="4178" formatCode="#,##0.00">
                  <c:v>4.7589072741178517</c:v>
                </c:pt>
                <c:pt idx="4179" formatCode="#,##0.00">
                  <c:v>4.7589072741178517</c:v>
                </c:pt>
                <c:pt idx="4180" formatCode="#,##0.00">
                  <c:v>4.7589072741178517</c:v>
                </c:pt>
                <c:pt idx="4181" formatCode="#,##0.00">
                  <c:v>4.7589072741178517</c:v>
                </c:pt>
                <c:pt idx="4182" formatCode="#,##0.00">
                  <c:v>4.7589072741178517</c:v>
                </c:pt>
                <c:pt idx="4183" formatCode="#,##0.00">
                  <c:v>4.7589072741178517</c:v>
                </c:pt>
                <c:pt idx="4184" formatCode="#,##0.00">
                  <c:v>4.7589072741178517</c:v>
                </c:pt>
                <c:pt idx="4185" formatCode="#,##0.00">
                  <c:v>4.7589072741178517</c:v>
                </c:pt>
                <c:pt idx="4186" formatCode="#,##0.00">
                  <c:v>4.7589072741178517</c:v>
                </c:pt>
                <c:pt idx="4187" formatCode="#,##0.00">
                  <c:v>4.7589072741178517</c:v>
                </c:pt>
                <c:pt idx="4188" formatCode="#,##0.00">
                  <c:v>4.7589072741178517</c:v>
                </c:pt>
                <c:pt idx="4189" formatCode="#,##0.00">
                  <c:v>4.7589072741178517</c:v>
                </c:pt>
                <c:pt idx="4190" formatCode="#,##0.00">
                  <c:v>4.7589072741178517</c:v>
                </c:pt>
                <c:pt idx="4191" formatCode="#,##0.00">
                  <c:v>4.7589072741178517</c:v>
                </c:pt>
                <c:pt idx="4192" formatCode="#,##0.00">
                  <c:v>4.7589072741178517</c:v>
                </c:pt>
                <c:pt idx="4193" formatCode="#,##0.00">
                  <c:v>4.7589072741178517</c:v>
                </c:pt>
                <c:pt idx="4194" formatCode="#,##0.00">
                  <c:v>4.7589072741178517</c:v>
                </c:pt>
                <c:pt idx="4195" formatCode="#,##0.00">
                  <c:v>4.7589072741178517</c:v>
                </c:pt>
                <c:pt idx="4196" formatCode="#,##0.00">
                  <c:v>4.7589072741178517</c:v>
                </c:pt>
                <c:pt idx="4197" formatCode="#,##0.00">
                  <c:v>4.7589072741178517</c:v>
                </c:pt>
                <c:pt idx="4198" formatCode="#,##0.00">
                  <c:v>4.7589072741178517</c:v>
                </c:pt>
                <c:pt idx="4199" formatCode="#,##0.00">
                  <c:v>4.7589072741178517</c:v>
                </c:pt>
                <c:pt idx="4200" formatCode="#,##0.00">
                  <c:v>4.571105120568153</c:v>
                </c:pt>
                <c:pt idx="4201" formatCode="#,##0.00">
                  <c:v>4.571105120568153</c:v>
                </c:pt>
                <c:pt idx="4202" formatCode="#,##0.00">
                  <c:v>4.571105120568153</c:v>
                </c:pt>
                <c:pt idx="4203" formatCode="#,##0.00">
                  <c:v>4.571105120568153</c:v>
                </c:pt>
                <c:pt idx="4204" formatCode="#,##0.00">
                  <c:v>4.571105120568153</c:v>
                </c:pt>
                <c:pt idx="4205" formatCode="#,##0.00">
                  <c:v>4.571105120568153</c:v>
                </c:pt>
                <c:pt idx="4206" formatCode="#,##0.00">
                  <c:v>4.571105120568153</c:v>
                </c:pt>
                <c:pt idx="4207" formatCode="#,##0.00">
                  <c:v>4.571105120568153</c:v>
                </c:pt>
                <c:pt idx="4208" formatCode="#,##0.00">
                  <c:v>4.571105120568153</c:v>
                </c:pt>
                <c:pt idx="4209" formatCode="#,##0.00">
                  <c:v>4.571105120568153</c:v>
                </c:pt>
                <c:pt idx="4210" formatCode="#,##0.00">
                  <c:v>4.571105120568153</c:v>
                </c:pt>
                <c:pt idx="4211" formatCode="#,##0.00">
                  <c:v>4.571105120568153</c:v>
                </c:pt>
                <c:pt idx="4212" formatCode="#,##0.00">
                  <c:v>4.571105120568153</c:v>
                </c:pt>
                <c:pt idx="4213" formatCode="#,##0.00">
                  <c:v>4.571105120568153</c:v>
                </c:pt>
                <c:pt idx="4214" formatCode="#,##0.00">
                  <c:v>4.571105120568153</c:v>
                </c:pt>
                <c:pt idx="4215" formatCode="#,##0.00">
                  <c:v>4.571105120568153</c:v>
                </c:pt>
                <c:pt idx="4216" formatCode="#,##0.00">
                  <c:v>4.571105120568153</c:v>
                </c:pt>
                <c:pt idx="4217" formatCode="#,##0.00">
                  <c:v>4.571105120568153</c:v>
                </c:pt>
                <c:pt idx="4218" formatCode="#,##0.00">
                  <c:v>4.0825168903929177</c:v>
                </c:pt>
                <c:pt idx="4219" formatCode="#,##0.00">
                  <c:v>4.0825168903929177</c:v>
                </c:pt>
                <c:pt idx="4220" formatCode="#,##0.00">
                  <c:v>4.0825168903929177</c:v>
                </c:pt>
                <c:pt idx="4221" formatCode="#,##0.00">
                  <c:v>4.0825168903929177</c:v>
                </c:pt>
                <c:pt idx="4222" formatCode="#,##0.00">
                  <c:v>4.0825168903929177</c:v>
                </c:pt>
                <c:pt idx="4223" formatCode="#,##0.00">
                  <c:v>4.0825168903929177</c:v>
                </c:pt>
                <c:pt idx="4224" formatCode="#,##0.00">
                  <c:v>4.0825168903929177</c:v>
                </c:pt>
                <c:pt idx="4225" formatCode="#,##0.00">
                  <c:v>4.0825168903929177</c:v>
                </c:pt>
                <c:pt idx="4226" formatCode="#,##0.00">
                  <c:v>4.0825168903929177</c:v>
                </c:pt>
                <c:pt idx="4227" formatCode="#,##0.00">
                  <c:v>4.0825168903929177</c:v>
                </c:pt>
                <c:pt idx="4228" formatCode="#,##0.00">
                  <c:v>4.0825168903929177</c:v>
                </c:pt>
                <c:pt idx="4229" formatCode="#,##0.00">
                  <c:v>4.0825168903929177</c:v>
                </c:pt>
                <c:pt idx="4230" formatCode="#,##0.00">
                  <c:v>4.0825168903929177</c:v>
                </c:pt>
                <c:pt idx="4231" formatCode="#,##0.00">
                  <c:v>4.0825168903929177</c:v>
                </c:pt>
                <c:pt idx="4232" formatCode="#,##0.00">
                  <c:v>4.0825168903929177</c:v>
                </c:pt>
                <c:pt idx="4233" formatCode="#,##0.00">
                  <c:v>4.0825168903929177</c:v>
                </c:pt>
                <c:pt idx="4234" formatCode="#,##0.00">
                  <c:v>4.0825168903929177</c:v>
                </c:pt>
                <c:pt idx="4235" formatCode="#,##0.00">
                  <c:v>4.0825168903929177</c:v>
                </c:pt>
                <c:pt idx="4236" formatCode="#,##0.00">
                  <c:v>4.0825168903929177</c:v>
                </c:pt>
                <c:pt idx="4237" formatCode="#,##0.00">
                  <c:v>4.0825168903929177</c:v>
                </c:pt>
                <c:pt idx="4238" formatCode="#,##0.00">
                  <c:v>4.0825168903929177</c:v>
                </c:pt>
                <c:pt idx="4239" formatCode="#,##0.00">
                  <c:v>4.0825168903929177</c:v>
                </c:pt>
                <c:pt idx="4240" formatCode="#,##0.00">
                  <c:v>3.5972561672181769</c:v>
                </c:pt>
                <c:pt idx="4241" formatCode="#,##0.00">
                  <c:v>3.5972561672181769</c:v>
                </c:pt>
                <c:pt idx="4242" formatCode="#,##0.00">
                  <c:v>3.5972561672181769</c:v>
                </c:pt>
                <c:pt idx="4243" formatCode="#,##0.00">
                  <c:v>3.5972561672181769</c:v>
                </c:pt>
                <c:pt idx="4244" formatCode="#,##0.00">
                  <c:v>3.5972561672181769</c:v>
                </c:pt>
                <c:pt idx="4245" formatCode="#,##0.00">
                  <c:v>3.5972561672181769</c:v>
                </c:pt>
                <c:pt idx="4246" formatCode="#,##0.00">
                  <c:v>3.5972561672181769</c:v>
                </c:pt>
                <c:pt idx="4247" formatCode="#,##0.00">
                  <c:v>3.5972561672181769</c:v>
                </c:pt>
                <c:pt idx="4248" formatCode="#,##0.00">
                  <c:v>3.5972561672181769</c:v>
                </c:pt>
                <c:pt idx="4249" formatCode="#,##0.00">
                  <c:v>3.5972561672181769</c:v>
                </c:pt>
                <c:pt idx="4250" formatCode="#,##0.00">
                  <c:v>3.5972561672181769</c:v>
                </c:pt>
                <c:pt idx="4251" formatCode="#,##0.00">
                  <c:v>3.5972561672181769</c:v>
                </c:pt>
                <c:pt idx="4252" formatCode="#,##0.00">
                  <c:v>3.5972561672181769</c:v>
                </c:pt>
                <c:pt idx="4253" formatCode="#,##0.00">
                  <c:v>3.5972561672181769</c:v>
                </c:pt>
                <c:pt idx="4254" formatCode="#,##0.00">
                  <c:v>3.5972561672181769</c:v>
                </c:pt>
                <c:pt idx="4255" formatCode="#,##0.00">
                  <c:v>3.5972561672181769</c:v>
                </c:pt>
                <c:pt idx="4256" formatCode="#,##0.00">
                  <c:v>3.5972561672181769</c:v>
                </c:pt>
                <c:pt idx="4257" formatCode="#,##0.00">
                  <c:v>3.5972561672181769</c:v>
                </c:pt>
                <c:pt idx="4258" formatCode="#,##0.00">
                  <c:v>3.5972561672181769</c:v>
                </c:pt>
                <c:pt idx="4259" formatCode="#,##0.00">
                  <c:v>3.5972561672181769</c:v>
                </c:pt>
                <c:pt idx="4260" formatCode="#,##0.00">
                  <c:v>3.5972561672181769</c:v>
                </c:pt>
                <c:pt idx="4261" formatCode="#,##0.00">
                  <c:v>2.9985569913859367</c:v>
                </c:pt>
                <c:pt idx="4262" formatCode="#,##0.00">
                  <c:v>2.9985569913859367</c:v>
                </c:pt>
                <c:pt idx="4263" formatCode="#,##0.00">
                  <c:v>2.9985569913859367</c:v>
                </c:pt>
                <c:pt idx="4264" formatCode="#,##0.00">
                  <c:v>2.9985569913859367</c:v>
                </c:pt>
                <c:pt idx="4265" formatCode="#,##0.00">
                  <c:v>2.9985569913859367</c:v>
                </c:pt>
                <c:pt idx="4266" formatCode="#,##0.00">
                  <c:v>2.9985569913859367</c:v>
                </c:pt>
                <c:pt idx="4267" formatCode="#,##0.00">
                  <c:v>2.9985569913859367</c:v>
                </c:pt>
                <c:pt idx="4268" formatCode="#,##0.00">
                  <c:v>2.9985569913859367</c:v>
                </c:pt>
                <c:pt idx="4269" formatCode="#,##0.00">
                  <c:v>2.9985569913859367</c:v>
                </c:pt>
                <c:pt idx="4270" formatCode="#,##0.00">
                  <c:v>2.9985569913859367</c:v>
                </c:pt>
                <c:pt idx="4271" formatCode="#,##0.00">
                  <c:v>2.9985569913859367</c:v>
                </c:pt>
                <c:pt idx="4272" formatCode="#,##0.00">
                  <c:v>2.9985569913859367</c:v>
                </c:pt>
                <c:pt idx="4273" formatCode="#,##0.00">
                  <c:v>2.9985569913859367</c:v>
                </c:pt>
                <c:pt idx="4274" formatCode="#,##0.00">
                  <c:v>2.9985569913859367</c:v>
                </c:pt>
                <c:pt idx="4275" formatCode="#,##0.00">
                  <c:v>2.9985569913859367</c:v>
                </c:pt>
                <c:pt idx="4276" formatCode="#,##0.00">
                  <c:v>2.9985569913859367</c:v>
                </c:pt>
                <c:pt idx="4277" formatCode="#,##0.00">
                  <c:v>2.9985569913859367</c:v>
                </c:pt>
                <c:pt idx="4278" formatCode="#,##0.00">
                  <c:v>2.9985569913859367</c:v>
                </c:pt>
                <c:pt idx="4279" formatCode="#,##0.00">
                  <c:v>2.9985569913859367</c:v>
                </c:pt>
                <c:pt idx="4280" formatCode="#,##0.00">
                  <c:v>2.9985569913859367</c:v>
                </c:pt>
                <c:pt idx="4281" formatCode="#,##0.00">
                  <c:v>2.9985569913859367</c:v>
                </c:pt>
                <c:pt idx="4282" formatCode="#,##0.00">
                  <c:v>2.7116257623226225</c:v>
                </c:pt>
                <c:pt idx="4283" formatCode="#,##0.00">
                  <c:v>2.7116257623226225</c:v>
                </c:pt>
                <c:pt idx="4284" formatCode="#,##0.00">
                  <c:v>2.7116257623226225</c:v>
                </c:pt>
                <c:pt idx="4285" formatCode="#,##0.00">
                  <c:v>2.7116257623226225</c:v>
                </c:pt>
                <c:pt idx="4286" formatCode="#,##0.00">
                  <c:v>2.7116257623226225</c:v>
                </c:pt>
                <c:pt idx="4287" formatCode="#,##0.00">
                  <c:v>2.7116257623226225</c:v>
                </c:pt>
                <c:pt idx="4288" formatCode="#,##0.00">
                  <c:v>2.7116257623226225</c:v>
                </c:pt>
                <c:pt idx="4289" formatCode="#,##0.00">
                  <c:v>2.7116257623226225</c:v>
                </c:pt>
                <c:pt idx="4290" formatCode="#,##0.00">
                  <c:v>2.7116257623226225</c:v>
                </c:pt>
                <c:pt idx="4291" formatCode="#,##0.00">
                  <c:v>2.7116257623226225</c:v>
                </c:pt>
                <c:pt idx="4292" formatCode="#,##0.00">
                  <c:v>2.7116257623226225</c:v>
                </c:pt>
                <c:pt idx="4293" formatCode="#,##0.00">
                  <c:v>2.7116257623226225</c:v>
                </c:pt>
                <c:pt idx="4294" formatCode="#,##0.00">
                  <c:v>2.7116257623226225</c:v>
                </c:pt>
                <c:pt idx="4295" formatCode="#,##0.00">
                  <c:v>2.7116257623226225</c:v>
                </c:pt>
                <c:pt idx="4296" formatCode="#,##0.00">
                  <c:v>2.7116257623226225</c:v>
                </c:pt>
                <c:pt idx="4297" formatCode="#,##0.00">
                  <c:v>2.7116257623226225</c:v>
                </c:pt>
                <c:pt idx="4298" formatCode="#,##0.00">
                  <c:v>2.7116257623226225</c:v>
                </c:pt>
                <c:pt idx="4299" formatCode="#,##0.00">
                  <c:v>2.7116257623226225</c:v>
                </c:pt>
                <c:pt idx="4300" formatCode="#,##0.00">
                  <c:v>2.7116257623226225</c:v>
                </c:pt>
                <c:pt idx="4301" formatCode="#,##0.00">
                  <c:v>2.7116257623226225</c:v>
                </c:pt>
                <c:pt idx="4302" formatCode="#,##0.00">
                  <c:v>2.7116257623226225</c:v>
                </c:pt>
                <c:pt idx="4303" formatCode="#,##0.00">
                  <c:v>2.7116257623226225</c:v>
                </c:pt>
                <c:pt idx="4304" formatCode="#,##0.00">
                  <c:v>2.7116257623226225</c:v>
                </c:pt>
                <c:pt idx="4305" formatCode="#,##0.00">
                  <c:v>2.4559084874040238</c:v>
                </c:pt>
                <c:pt idx="4306" formatCode="#,##0.00">
                  <c:v>2.4559084874040238</c:v>
                </c:pt>
                <c:pt idx="4307" formatCode="#,##0.00">
                  <c:v>2.4559084874040238</c:v>
                </c:pt>
                <c:pt idx="4308" formatCode="#,##0.00">
                  <c:v>2.4559084874040238</c:v>
                </c:pt>
                <c:pt idx="4309" formatCode="#,##0.00">
                  <c:v>2.4559084874040238</c:v>
                </c:pt>
                <c:pt idx="4310" formatCode="#,##0.00">
                  <c:v>2.4559084874040238</c:v>
                </c:pt>
                <c:pt idx="4311" formatCode="#,##0.00">
                  <c:v>2.4559084874040238</c:v>
                </c:pt>
                <c:pt idx="4312" formatCode="#,##0.00">
                  <c:v>2.4559084874040238</c:v>
                </c:pt>
                <c:pt idx="4313" formatCode="#,##0.00">
                  <c:v>2.4559084874040238</c:v>
                </c:pt>
                <c:pt idx="4314" formatCode="#,##0.00">
                  <c:v>2.4559084874040238</c:v>
                </c:pt>
                <c:pt idx="4315" formatCode="#,##0.00">
                  <c:v>2.4559084874040238</c:v>
                </c:pt>
                <c:pt idx="4316" formatCode="#,##0.00">
                  <c:v>2.4559084874040238</c:v>
                </c:pt>
                <c:pt idx="4317" formatCode="#,##0.00">
                  <c:v>2.4559084874040238</c:v>
                </c:pt>
                <c:pt idx="4318" formatCode="#,##0.00">
                  <c:v>2.4559084874040238</c:v>
                </c:pt>
                <c:pt idx="4319" formatCode="#,##0.00">
                  <c:v>2.4559084874040238</c:v>
                </c:pt>
                <c:pt idx="4320" formatCode="#,##0.00">
                  <c:v>2.4559084874040238</c:v>
                </c:pt>
                <c:pt idx="4321" formatCode="#,##0.00">
                  <c:v>2.4559084874040238</c:v>
                </c:pt>
                <c:pt idx="4322" formatCode="#,##0.00">
                  <c:v>2.4559084874040238</c:v>
                </c:pt>
                <c:pt idx="4323" formatCode="#,##0.00">
                  <c:v>2.4559084874040238</c:v>
                </c:pt>
                <c:pt idx="4324" formatCode="#,##0.00">
                  <c:v>2.4559084874040238</c:v>
                </c:pt>
                <c:pt idx="4325" formatCode="#,##0.00">
                  <c:v>2.5376909315194096</c:v>
                </c:pt>
                <c:pt idx="4326" formatCode="#,##0.00">
                  <c:v>2.5376909315194096</c:v>
                </c:pt>
                <c:pt idx="4327" formatCode="#,##0.00">
                  <c:v>2.5376909315194096</c:v>
                </c:pt>
                <c:pt idx="4328" formatCode="#,##0.00">
                  <c:v>2.5376909315194096</c:v>
                </c:pt>
                <c:pt idx="4329" formatCode="#,##0.00">
                  <c:v>2.5376909315194096</c:v>
                </c:pt>
                <c:pt idx="4330" formatCode="#,##0.00">
                  <c:v>2.5376909315194096</c:v>
                </c:pt>
                <c:pt idx="4331" formatCode="#,##0.00">
                  <c:v>2.5376909315194096</c:v>
                </c:pt>
                <c:pt idx="4332" formatCode="#,##0.00">
                  <c:v>2.5376909315194096</c:v>
                </c:pt>
                <c:pt idx="4333" formatCode="#,##0.00">
                  <c:v>2.5376909315194096</c:v>
                </c:pt>
                <c:pt idx="4334" formatCode="#,##0.00">
                  <c:v>2.5376909315194096</c:v>
                </c:pt>
                <c:pt idx="4335" formatCode="#,##0.00">
                  <c:v>2.5376909315194096</c:v>
                </c:pt>
                <c:pt idx="4336" formatCode="#,##0.00">
                  <c:v>2.5376909315194096</c:v>
                </c:pt>
                <c:pt idx="4337" formatCode="#,##0.00">
                  <c:v>2.5376909315194096</c:v>
                </c:pt>
                <c:pt idx="4338" formatCode="#,##0.00">
                  <c:v>2.5376909315194096</c:v>
                </c:pt>
                <c:pt idx="4339" formatCode="#,##0.00">
                  <c:v>2.5376909315194096</c:v>
                </c:pt>
                <c:pt idx="4340" formatCode="#,##0.00">
                  <c:v>2.5376909315194096</c:v>
                </c:pt>
                <c:pt idx="4341" formatCode="#,##0.00">
                  <c:v>2.5376909315194096</c:v>
                </c:pt>
                <c:pt idx="4342" formatCode="#,##0.00">
                  <c:v>2.5376909315194096</c:v>
                </c:pt>
                <c:pt idx="4343" formatCode="#,##0.00">
                  <c:v>2.5376909315194096</c:v>
                </c:pt>
                <c:pt idx="4344" formatCode="#,##0.00">
                  <c:v>2.5376909315194096</c:v>
                </c:pt>
                <c:pt idx="4345" formatCode="#,##0.00">
                  <c:v>2.5376909315194096</c:v>
                </c:pt>
                <c:pt idx="4346" formatCode="#,##0.00">
                  <c:v>2.701320891724035</c:v>
                </c:pt>
                <c:pt idx="4347" formatCode="#,##0.00">
                  <c:v>2.701320891724035</c:v>
                </c:pt>
                <c:pt idx="4348" formatCode="#,##0.00">
                  <c:v>2.701320891724035</c:v>
                </c:pt>
                <c:pt idx="4349" formatCode="#,##0.00">
                  <c:v>2.701320891724035</c:v>
                </c:pt>
                <c:pt idx="4350" formatCode="#,##0.00">
                  <c:v>2.701320891724035</c:v>
                </c:pt>
                <c:pt idx="4351" formatCode="#,##0.00">
                  <c:v>2.701320891724035</c:v>
                </c:pt>
                <c:pt idx="4352" formatCode="#,##0.00">
                  <c:v>2.701320891724035</c:v>
                </c:pt>
                <c:pt idx="4353" formatCode="#,##0.00">
                  <c:v>2.701320891724035</c:v>
                </c:pt>
                <c:pt idx="4354" formatCode="#,##0.00">
                  <c:v>2.701320891724035</c:v>
                </c:pt>
                <c:pt idx="4355" formatCode="#,##0.00">
                  <c:v>2.701320891724035</c:v>
                </c:pt>
                <c:pt idx="4356" formatCode="#,##0.00">
                  <c:v>2.701320891724035</c:v>
                </c:pt>
                <c:pt idx="4357" formatCode="#,##0.00">
                  <c:v>2.701320891724035</c:v>
                </c:pt>
                <c:pt idx="4358" formatCode="#,##0.00">
                  <c:v>2.701320891724035</c:v>
                </c:pt>
                <c:pt idx="4359" formatCode="#,##0.00">
                  <c:v>2.701320891724035</c:v>
                </c:pt>
                <c:pt idx="4360" formatCode="#,##0.00">
                  <c:v>2.701320891724035</c:v>
                </c:pt>
                <c:pt idx="4361" formatCode="#,##0.00">
                  <c:v>2.701320891724035</c:v>
                </c:pt>
                <c:pt idx="4362" formatCode="#,##0.00">
                  <c:v>2.701320891724035</c:v>
                </c:pt>
                <c:pt idx="4363" formatCode="#,##0.00">
                  <c:v>2.701320891724035</c:v>
                </c:pt>
                <c:pt idx="4364" formatCode="#,##0.00">
                  <c:v>2.701320891724035</c:v>
                </c:pt>
                <c:pt idx="4365" formatCode="#,##0.00">
                  <c:v>2.701320891724035</c:v>
                </c:pt>
                <c:pt idx="4366" formatCode="#,##0.00">
                  <c:v>2.8037854162335396</c:v>
                </c:pt>
                <c:pt idx="4367" formatCode="#,##0.00">
                  <c:v>2.8037854162335396</c:v>
                </c:pt>
                <c:pt idx="4368" formatCode="#,##0.00">
                  <c:v>2.8037854162335396</c:v>
                </c:pt>
                <c:pt idx="4369" formatCode="#,##0.00">
                  <c:v>2.8037854162335396</c:v>
                </c:pt>
                <c:pt idx="4370" formatCode="#,##0.00">
                  <c:v>2.8037854162335396</c:v>
                </c:pt>
                <c:pt idx="4371" formatCode="#,##0.00">
                  <c:v>2.8037854162335396</c:v>
                </c:pt>
                <c:pt idx="4372" formatCode="#,##0.00">
                  <c:v>2.8037854162335396</c:v>
                </c:pt>
                <c:pt idx="4373" formatCode="#,##0.00">
                  <c:v>2.8037854162335396</c:v>
                </c:pt>
                <c:pt idx="4374" formatCode="#,##0.00">
                  <c:v>2.8037854162335396</c:v>
                </c:pt>
                <c:pt idx="4375" formatCode="#,##0.00">
                  <c:v>2.8037854162335396</c:v>
                </c:pt>
                <c:pt idx="4376" formatCode="#,##0.00">
                  <c:v>2.8037854162335396</c:v>
                </c:pt>
                <c:pt idx="4377" formatCode="#,##0.00">
                  <c:v>2.8037854162335396</c:v>
                </c:pt>
                <c:pt idx="4378" formatCode="#,##0.00">
                  <c:v>2.8037854162335396</c:v>
                </c:pt>
                <c:pt idx="4379" formatCode="#,##0.00">
                  <c:v>2.8037854162335396</c:v>
                </c:pt>
                <c:pt idx="4380" formatCode="#,##0.00">
                  <c:v>2.8037854162335396</c:v>
                </c:pt>
                <c:pt idx="4381" formatCode="#,##0.00">
                  <c:v>2.8037854162335396</c:v>
                </c:pt>
                <c:pt idx="4382" formatCode="#,##0.00">
                  <c:v>2.8037854162335396</c:v>
                </c:pt>
                <c:pt idx="4383" formatCode="#,##0.00">
                  <c:v>2.8037854162335396</c:v>
                </c:pt>
                <c:pt idx="4384" formatCode="#,##0.00">
                  <c:v>2.8037854162335396</c:v>
                </c:pt>
                <c:pt idx="4385" formatCode="#,##0.00">
                  <c:v>2.8037854162335396</c:v>
                </c:pt>
                <c:pt idx="4386" formatCode="#,##0.00">
                  <c:v>2.9474213448535291</c:v>
                </c:pt>
                <c:pt idx="4387" formatCode="#,##0.00">
                  <c:v>2.9474213448535291</c:v>
                </c:pt>
                <c:pt idx="4388" formatCode="#,##0.00">
                  <c:v>2.9474213448535291</c:v>
                </c:pt>
                <c:pt idx="4389" formatCode="#,##0.00">
                  <c:v>2.9474213448535291</c:v>
                </c:pt>
                <c:pt idx="4390" formatCode="#,##0.00">
                  <c:v>2.9474213448535291</c:v>
                </c:pt>
                <c:pt idx="4391" formatCode="#,##0.00">
                  <c:v>2.9474213448535291</c:v>
                </c:pt>
                <c:pt idx="4392" formatCode="#,##0.00">
                  <c:v>2.9474213448535291</c:v>
                </c:pt>
                <c:pt idx="4393" formatCode="#,##0.00">
                  <c:v>2.9474213448535291</c:v>
                </c:pt>
                <c:pt idx="4394" formatCode="#,##0.00">
                  <c:v>2.9474213448535291</c:v>
                </c:pt>
                <c:pt idx="4395" formatCode="#,##0.00">
                  <c:v>2.9474213448535291</c:v>
                </c:pt>
                <c:pt idx="4396" formatCode="#,##0.00">
                  <c:v>2.9474213448535291</c:v>
                </c:pt>
                <c:pt idx="4397" formatCode="#,##0.00">
                  <c:v>2.9474213448535291</c:v>
                </c:pt>
                <c:pt idx="4398" formatCode="#,##0.00">
                  <c:v>2.9474213448535291</c:v>
                </c:pt>
                <c:pt idx="4399" formatCode="#,##0.00">
                  <c:v>2.9474213448535291</c:v>
                </c:pt>
                <c:pt idx="4400" formatCode="#,##0.00">
                  <c:v>2.9474213448535291</c:v>
                </c:pt>
                <c:pt idx="4401" formatCode="#,##0.00">
                  <c:v>2.9474213448535291</c:v>
                </c:pt>
                <c:pt idx="4402" formatCode="#,##0.00">
                  <c:v>2.9474213448535291</c:v>
                </c:pt>
                <c:pt idx="4403" formatCode="#,##0.00">
                  <c:v>2.9474213448535291</c:v>
                </c:pt>
                <c:pt idx="4404" formatCode="#,##0.00">
                  <c:v>2.9474213448535291</c:v>
                </c:pt>
                <c:pt idx="4405" formatCode="#,##0.00">
                  <c:v>2.9474213448535291</c:v>
                </c:pt>
                <c:pt idx="4406" formatCode="#,##0.00">
                  <c:v>2.9474213448535291</c:v>
                </c:pt>
                <c:pt idx="4407" formatCode="#,##0.00">
                  <c:v>2.9474213448535291</c:v>
                </c:pt>
                <c:pt idx="4408" formatCode="#,##0.00">
                  <c:v>2.8551164624781578</c:v>
                </c:pt>
                <c:pt idx="4409" formatCode="#,##0.00">
                  <c:v>2.8551164624781578</c:v>
                </c:pt>
                <c:pt idx="4410" formatCode="#,##0.00">
                  <c:v>2.8551164624781578</c:v>
                </c:pt>
                <c:pt idx="4411" formatCode="#,##0.00">
                  <c:v>2.8551164624781578</c:v>
                </c:pt>
                <c:pt idx="4412" formatCode="#,##0.00">
                  <c:v>2.8551164624781578</c:v>
                </c:pt>
                <c:pt idx="4413" formatCode="#,##0.00">
                  <c:v>2.8551164624781578</c:v>
                </c:pt>
                <c:pt idx="4414" formatCode="#,##0.00">
                  <c:v>2.8551164624781578</c:v>
                </c:pt>
                <c:pt idx="4415" formatCode="#,##0.00">
                  <c:v>2.8551164624781578</c:v>
                </c:pt>
                <c:pt idx="4416" formatCode="#,##0.00">
                  <c:v>2.8551164624781578</c:v>
                </c:pt>
                <c:pt idx="4417" formatCode="#,##0.00">
                  <c:v>2.8551164624781578</c:v>
                </c:pt>
                <c:pt idx="4418" formatCode="#,##0.00">
                  <c:v>2.8551164624781578</c:v>
                </c:pt>
                <c:pt idx="4419" formatCode="#,##0.00">
                  <c:v>2.8551164624781578</c:v>
                </c:pt>
                <c:pt idx="4420" formatCode="#,##0.00">
                  <c:v>2.8551164624781578</c:v>
                </c:pt>
                <c:pt idx="4421" formatCode="#,##0.00">
                  <c:v>2.8551164624781578</c:v>
                </c:pt>
                <c:pt idx="4422" formatCode="#,##0.00">
                  <c:v>2.8551164624781578</c:v>
                </c:pt>
                <c:pt idx="4423" formatCode="#,##0.00">
                  <c:v>2.8551164624781578</c:v>
                </c:pt>
                <c:pt idx="4424" formatCode="#,##0.00">
                  <c:v>2.8551164624781578</c:v>
                </c:pt>
                <c:pt idx="4425" formatCode="#,##0.00">
                  <c:v>2.8551164624781578</c:v>
                </c:pt>
                <c:pt idx="4426" formatCode="#,##0.00">
                  <c:v>2.8448937568881005</c:v>
                </c:pt>
                <c:pt idx="4427" formatCode="#,##0.00">
                  <c:v>2.8448937568881005</c:v>
                </c:pt>
                <c:pt idx="4428" formatCode="#,##0.00">
                  <c:v>2.8448937568881005</c:v>
                </c:pt>
                <c:pt idx="4429" formatCode="#,##0.00">
                  <c:v>2.8448937568881005</c:v>
                </c:pt>
                <c:pt idx="4430" formatCode="#,##0.00">
                  <c:v>2.8448937568881005</c:v>
                </c:pt>
                <c:pt idx="4431" formatCode="#,##0.00">
                  <c:v>2.8448937568881005</c:v>
                </c:pt>
                <c:pt idx="4432" formatCode="#,##0.00">
                  <c:v>2.8448937568881005</c:v>
                </c:pt>
                <c:pt idx="4433" formatCode="#,##0.00">
                  <c:v>2.8448937568881005</c:v>
                </c:pt>
                <c:pt idx="4434" formatCode="#,##0.00">
                  <c:v>2.8448937568881005</c:v>
                </c:pt>
                <c:pt idx="4435" formatCode="#,##0.00">
                  <c:v>2.8448937568881005</c:v>
                </c:pt>
                <c:pt idx="4436" formatCode="#,##0.00">
                  <c:v>2.8448937568881005</c:v>
                </c:pt>
                <c:pt idx="4437" formatCode="#,##0.00">
                  <c:v>2.8448937568881005</c:v>
                </c:pt>
                <c:pt idx="4438" formatCode="#,##0.00">
                  <c:v>2.8448937568881005</c:v>
                </c:pt>
                <c:pt idx="4439" formatCode="#,##0.00">
                  <c:v>2.8448937568881005</c:v>
                </c:pt>
                <c:pt idx="4440" formatCode="#,##0.00">
                  <c:v>2.8448937568881005</c:v>
                </c:pt>
                <c:pt idx="4441" formatCode="#,##0.00">
                  <c:v>2.8448937568881005</c:v>
                </c:pt>
                <c:pt idx="4442" formatCode="#,##0.00">
                  <c:v>2.8448937568881005</c:v>
                </c:pt>
                <c:pt idx="4443" formatCode="#,##0.00">
                  <c:v>2.8448937568881005</c:v>
                </c:pt>
                <c:pt idx="4444" formatCode="#,##0.00">
                  <c:v>2.8448937568881005</c:v>
                </c:pt>
                <c:pt idx="4445" formatCode="#,##0.00">
                  <c:v>2.8448937568881005</c:v>
                </c:pt>
                <c:pt idx="4446" formatCode="#,##0.00">
                  <c:v>2.8448937568881005</c:v>
                </c:pt>
                <c:pt idx="4447" formatCode="#,##0.00">
                  <c:v>2.6808027755126584</c:v>
                </c:pt>
                <c:pt idx="4448" formatCode="#,##0.00">
                  <c:v>2.6808027755126584</c:v>
                </c:pt>
                <c:pt idx="4449" formatCode="#,##0.00">
                  <c:v>2.6808027755126584</c:v>
                </c:pt>
                <c:pt idx="4450" formatCode="#,##0.00">
                  <c:v>2.6808027755126584</c:v>
                </c:pt>
                <c:pt idx="4451" formatCode="#,##0.00">
                  <c:v>2.6808027755126584</c:v>
                </c:pt>
                <c:pt idx="4452" formatCode="#,##0.00">
                  <c:v>2.6808027755126584</c:v>
                </c:pt>
                <c:pt idx="4453" formatCode="#,##0.00">
                  <c:v>2.6808027755126584</c:v>
                </c:pt>
                <c:pt idx="4454" formatCode="#,##0.00">
                  <c:v>2.6808027755126584</c:v>
                </c:pt>
                <c:pt idx="4455" formatCode="#,##0.00">
                  <c:v>2.6808027755126584</c:v>
                </c:pt>
                <c:pt idx="4456" formatCode="#,##0.00">
                  <c:v>2.6808027755126584</c:v>
                </c:pt>
                <c:pt idx="4457" formatCode="#,##0.00">
                  <c:v>2.6808027755126584</c:v>
                </c:pt>
                <c:pt idx="4458" formatCode="#,##0.00">
                  <c:v>2.6808027755126584</c:v>
                </c:pt>
                <c:pt idx="4459" formatCode="#,##0.00">
                  <c:v>2.6808027755126584</c:v>
                </c:pt>
                <c:pt idx="4460" formatCode="#,##0.00">
                  <c:v>2.6808027755126584</c:v>
                </c:pt>
                <c:pt idx="4461" formatCode="#,##0.00">
                  <c:v>2.6808027755126584</c:v>
                </c:pt>
                <c:pt idx="4462" formatCode="#,##0.00">
                  <c:v>2.6808027755126584</c:v>
                </c:pt>
                <c:pt idx="4463" formatCode="#,##0.00">
                  <c:v>2.6808027755126584</c:v>
                </c:pt>
                <c:pt idx="4464" formatCode="#,##0.00">
                  <c:v>2.6808027755126584</c:v>
                </c:pt>
                <c:pt idx="4465" formatCode="#,##0.00">
                  <c:v>2.6808027755126584</c:v>
                </c:pt>
                <c:pt idx="4466" formatCode="#,##0.00">
                  <c:v>2.6808027755126584</c:v>
                </c:pt>
                <c:pt idx="4467" formatCode="#,##0.00">
                  <c:v>2.6808027755126584</c:v>
                </c:pt>
                <c:pt idx="4468" formatCode="#,##0.00">
                  <c:v>2.7627970871465291</c:v>
                </c:pt>
                <c:pt idx="4469" formatCode="#,##0.00">
                  <c:v>2.7627970871465291</c:v>
                </c:pt>
                <c:pt idx="4470" formatCode="#,##0.00">
                  <c:v>2.7627970871465291</c:v>
                </c:pt>
                <c:pt idx="4471" formatCode="#,##0.00">
                  <c:v>2.7627970871465291</c:v>
                </c:pt>
                <c:pt idx="4472" formatCode="#,##0.00">
                  <c:v>2.7627970871465291</c:v>
                </c:pt>
                <c:pt idx="4473" formatCode="#,##0.00">
                  <c:v>2.7627970871465291</c:v>
                </c:pt>
                <c:pt idx="4474" formatCode="#,##0.00">
                  <c:v>2.7627970871465291</c:v>
                </c:pt>
                <c:pt idx="4475" formatCode="#,##0.00">
                  <c:v>2.7627970871465291</c:v>
                </c:pt>
                <c:pt idx="4476" formatCode="#,##0.00">
                  <c:v>2.7627970871465291</c:v>
                </c:pt>
                <c:pt idx="4477" formatCode="#,##0.00">
                  <c:v>2.7627970871465291</c:v>
                </c:pt>
                <c:pt idx="4478" formatCode="#,##0.00">
                  <c:v>2.7627970871465291</c:v>
                </c:pt>
                <c:pt idx="4479" formatCode="#,##0.00">
                  <c:v>2.7627970871465291</c:v>
                </c:pt>
                <c:pt idx="4480" formatCode="#,##0.00">
                  <c:v>2.7627970871465291</c:v>
                </c:pt>
                <c:pt idx="4481" formatCode="#,##0.00">
                  <c:v>2.7627970871465291</c:v>
                </c:pt>
                <c:pt idx="4482" formatCode="#,##0.00">
                  <c:v>2.7627970871465291</c:v>
                </c:pt>
                <c:pt idx="4483" formatCode="#,##0.00">
                  <c:v>2.7627970871465291</c:v>
                </c:pt>
                <c:pt idx="4484" formatCode="#,##0.00">
                  <c:v>2.7627970871465291</c:v>
                </c:pt>
                <c:pt idx="4485" formatCode="#,##0.00">
                  <c:v>2.7627970871465291</c:v>
                </c:pt>
                <c:pt idx="4486" formatCode="#,##0.00">
                  <c:v>2.7627970871465291</c:v>
                </c:pt>
                <c:pt idx="4487" formatCode="#,##0.00">
                  <c:v>2.7627970871465291</c:v>
                </c:pt>
                <c:pt idx="4488" formatCode="#,##0.00">
                  <c:v>2.7627970871465291</c:v>
                </c:pt>
                <c:pt idx="4489" formatCode="#,##0.00">
                  <c:v>2.8550133012090306</c:v>
                </c:pt>
                <c:pt idx="4490" formatCode="#,##0.00">
                  <c:v>2.8550133012090306</c:v>
                </c:pt>
                <c:pt idx="4491" formatCode="#,##0.00">
                  <c:v>2.8550133012090306</c:v>
                </c:pt>
                <c:pt idx="4492" formatCode="#,##0.00">
                  <c:v>2.8550133012090306</c:v>
                </c:pt>
                <c:pt idx="4493" formatCode="#,##0.00">
                  <c:v>2.8550133012090306</c:v>
                </c:pt>
                <c:pt idx="4494" formatCode="#,##0.00">
                  <c:v>2.8550133012090306</c:v>
                </c:pt>
                <c:pt idx="4495" formatCode="#,##0.00">
                  <c:v>2.8550133012090306</c:v>
                </c:pt>
                <c:pt idx="4496" formatCode="#,##0.00">
                  <c:v>2.8550133012090306</c:v>
                </c:pt>
                <c:pt idx="4497" formatCode="#,##0.00">
                  <c:v>2.8550133012090306</c:v>
                </c:pt>
                <c:pt idx="4498" formatCode="#,##0.00">
                  <c:v>2.8550133012090306</c:v>
                </c:pt>
                <c:pt idx="4499" formatCode="#,##0.00">
                  <c:v>2.8550133012090306</c:v>
                </c:pt>
                <c:pt idx="4500" formatCode="#,##0.00">
                  <c:v>2.8550133012090306</c:v>
                </c:pt>
                <c:pt idx="4501" formatCode="#,##0.00">
                  <c:v>2.8550133012090306</c:v>
                </c:pt>
                <c:pt idx="4502" formatCode="#,##0.00">
                  <c:v>2.8550133012090306</c:v>
                </c:pt>
                <c:pt idx="4503" formatCode="#,##0.00">
                  <c:v>2.8550133012090306</c:v>
                </c:pt>
                <c:pt idx="4504" formatCode="#,##0.00">
                  <c:v>2.8550133012090306</c:v>
                </c:pt>
                <c:pt idx="4505" formatCode="#,##0.00">
                  <c:v>2.8550133012090306</c:v>
                </c:pt>
                <c:pt idx="4506" formatCode="#,##0.00">
                  <c:v>2.8550133012090306</c:v>
                </c:pt>
                <c:pt idx="4507" formatCode="#,##0.00">
                  <c:v>2.8550133012090306</c:v>
                </c:pt>
                <c:pt idx="4508" formatCode="#,##0.00">
                  <c:v>2.8550133012090306</c:v>
                </c:pt>
                <c:pt idx="4509" formatCode="#,##0.00">
                  <c:v>2.8550133012090306</c:v>
                </c:pt>
                <c:pt idx="4510" formatCode="#,##0.00">
                  <c:v>4.3911039823205877</c:v>
                </c:pt>
                <c:pt idx="4511" formatCode="#,##0.00">
                  <c:v>4.3911039823205877</c:v>
                </c:pt>
                <c:pt idx="4512" formatCode="#,##0.00">
                  <c:v>4.3911039823205877</c:v>
                </c:pt>
                <c:pt idx="4513" formatCode="#,##0.00">
                  <c:v>4.3911039823205877</c:v>
                </c:pt>
                <c:pt idx="4514" formatCode="#,##0.00">
                  <c:v>4.3911039823205877</c:v>
                </c:pt>
                <c:pt idx="4515" formatCode="#,##0.00">
                  <c:v>4.3911039823205877</c:v>
                </c:pt>
                <c:pt idx="4516" formatCode="#,##0.00">
                  <c:v>4.3911039823205877</c:v>
                </c:pt>
                <c:pt idx="4517" formatCode="#,##0.00">
                  <c:v>4.3911039823205877</c:v>
                </c:pt>
                <c:pt idx="4518" formatCode="#,##0.00">
                  <c:v>4.3911039823205877</c:v>
                </c:pt>
                <c:pt idx="4519" formatCode="#,##0.00">
                  <c:v>4.3911039823205877</c:v>
                </c:pt>
                <c:pt idx="4520" formatCode="#,##0.00">
                  <c:v>4.3911039823205877</c:v>
                </c:pt>
                <c:pt idx="4521" formatCode="#,##0.00">
                  <c:v>4.3911039823205877</c:v>
                </c:pt>
                <c:pt idx="4522" formatCode="#,##0.00">
                  <c:v>4.3911039823205877</c:v>
                </c:pt>
                <c:pt idx="4523" formatCode="#,##0.00">
                  <c:v>4.3911039823205877</c:v>
                </c:pt>
                <c:pt idx="4524" formatCode="#,##0.00">
                  <c:v>4.3911039823205877</c:v>
                </c:pt>
                <c:pt idx="4525" formatCode="#,##0.00">
                  <c:v>4.3911039823205877</c:v>
                </c:pt>
                <c:pt idx="4526" formatCode="#,##0.00">
                  <c:v>4.3911039823205877</c:v>
                </c:pt>
                <c:pt idx="4527" formatCode="#,##0.00">
                  <c:v>4.3911039823205877</c:v>
                </c:pt>
                <c:pt idx="4528" formatCode="#,##0.00">
                  <c:v>4.3911039823205877</c:v>
                </c:pt>
                <c:pt idx="4529" formatCode="#,##0.00">
                  <c:v>4.3911039823205877</c:v>
                </c:pt>
                <c:pt idx="4530" formatCode="#,##0.00">
                  <c:v>4.3911039823205877</c:v>
                </c:pt>
                <c:pt idx="4531" formatCode="#,##0.00">
                  <c:v>4.3911039823205877</c:v>
                </c:pt>
                <c:pt idx="4532" formatCode="#,##0.00">
                  <c:v>4.4848437417875697</c:v>
                </c:pt>
                <c:pt idx="4533" formatCode="#,##0.00">
                  <c:v>4.4848437417875697</c:v>
                </c:pt>
                <c:pt idx="4534" formatCode="#,##0.00">
                  <c:v>4.4848437417875697</c:v>
                </c:pt>
                <c:pt idx="4535" formatCode="#,##0.00">
                  <c:v>4.4848437417875697</c:v>
                </c:pt>
                <c:pt idx="4536" formatCode="#,##0.00">
                  <c:v>4.4848437417875697</c:v>
                </c:pt>
                <c:pt idx="4537" formatCode="#,##0.00">
                  <c:v>4.4848437417875697</c:v>
                </c:pt>
                <c:pt idx="4538" formatCode="#,##0.00">
                  <c:v>4.4848437417875697</c:v>
                </c:pt>
                <c:pt idx="4539" formatCode="#,##0.00">
                  <c:v>4.4848437417875697</c:v>
                </c:pt>
                <c:pt idx="4540" formatCode="#,##0.00">
                  <c:v>4.4848437417875697</c:v>
                </c:pt>
                <c:pt idx="4541" formatCode="#,##0.00">
                  <c:v>4.4848437417875697</c:v>
                </c:pt>
                <c:pt idx="4542" formatCode="#,##0.00">
                  <c:v>4.4848437417875697</c:v>
                </c:pt>
                <c:pt idx="4543" formatCode="#,##0.00">
                  <c:v>4.4848437417875697</c:v>
                </c:pt>
                <c:pt idx="4544" formatCode="#,##0.00">
                  <c:v>4.4848437417875697</c:v>
                </c:pt>
                <c:pt idx="4545" formatCode="#,##0.00">
                  <c:v>4.4848437417875697</c:v>
                </c:pt>
                <c:pt idx="4546" formatCode="#,##0.00">
                  <c:v>4.4848437417875697</c:v>
                </c:pt>
                <c:pt idx="4547" formatCode="#,##0.00">
                  <c:v>4.4848437417875697</c:v>
                </c:pt>
                <c:pt idx="4548" formatCode="#,##0.00">
                  <c:v>4.4848437417875697</c:v>
                </c:pt>
                <c:pt idx="4549" formatCode="#,##0.00">
                  <c:v>4.4848437417875697</c:v>
                </c:pt>
                <c:pt idx="4550" formatCode="#,##0.00">
                  <c:v>4.4848437417875697</c:v>
                </c:pt>
                <c:pt idx="4551" formatCode="#,##0.00">
                  <c:v>4.4848437417875697</c:v>
                </c:pt>
                <c:pt idx="4552" formatCode="#,##0.00">
                  <c:v>4.4848437417875697</c:v>
                </c:pt>
                <c:pt idx="4553" formatCode="#,##0.00">
                  <c:v>4.4848437417875697</c:v>
                </c:pt>
                <c:pt idx="4554" formatCode="#,##0.00">
                  <c:v>4.4848437417875697</c:v>
                </c:pt>
                <c:pt idx="4555" formatCode="#,##0.00">
                  <c:v>4.1930159667398881</c:v>
                </c:pt>
                <c:pt idx="4556" formatCode="#,##0.00">
                  <c:v>4.1930159667398881</c:v>
                </c:pt>
                <c:pt idx="4557" formatCode="#,##0.00">
                  <c:v>4.1930159667398881</c:v>
                </c:pt>
                <c:pt idx="4558" formatCode="#,##0.00">
                  <c:v>4.1930159667398881</c:v>
                </c:pt>
                <c:pt idx="4559" formatCode="#,##0.00">
                  <c:v>4.1930159667398881</c:v>
                </c:pt>
                <c:pt idx="4560" formatCode="#,##0.00">
                  <c:v>4.1930159667398881</c:v>
                </c:pt>
                <c:pt idx="4561" formatCode="#,##0.00">
                  <c:v>4.1930159667398881</c:v>
                </c:pt>
                <c:pt idx="4562" formatCode="#,##0.00">
                  <c:v>4.1930159667398881</c:v>
                </c:pt>
                <c:pt idx="4563" formatCode="#,##0.00">
                  <c:v>4.1930159667398881</c:v>
                </c:pt>
                <c:pt idx="4564" formatCode="#,##0.00">
                  <c:v>4.1930159667398881</c:v>
                </c:pt>
                <c:pt idx="4565" formatCode="#,##0.00">
                  <c:v>4.1930159667398881</c:v>
                </c:pt>
                <c:pt idx="4566" formatCode="#,##0.00">
                  <c:v>4.1930159667398881</c:v>
                </c:pt>
                <c:pt idx="4567" formatCode="#,##0.00">
                  <c:v>4.1930159667398881</c:v>
                </c:pt>
                <c:pt idx="4568" formatCode="#,##0.00">
                  <c:v>4.1930159667398881</c:v>
                </c:pt>
                <c:pt idx="4569" formatCode="#,##0.00">
                  <c:v>4.1930159667398881</c:v>
                </c:pt>
                <c:pt idx="4570" formatCode="#,##0.00">
                  <c:v>4.1930159667398881</c:v>
                </c:pt>
                <c:pt idx="4571" formatCode="#,##0.00">
                  <c:v>4.1930159667398881</c:v>
                </c:pt>
                <c:pt idx="4572" formatCode="#,##0.00">
                  <c:v>4.1930159667398881</c:v>
                </c:pt>
                <c:pt idx="4573" formatCode="#,##0.00">
                  <c:v>4.1930159667398881</c:v>
                </c:pt>
                <c:pt idx="4574" formatCode="#,##0.00">
                  <c:v>4.5259760440898855</c:v>
                </c:pt>
                <c:pt idx="4575" formatCode="#,##0.00">
                  <c:v>4.5259760440898855</c:v>
                </c:pt>
                <c:pt idx="4576" formatCode="#,##0.00">
                  <c:v>4.5259760440898855</c:v>
                </c:pt>
                <c:pt idx="4577" formatCode="#,##0.00">
                  <c:v>4.5259760440898855</c:v>
                </c:pt>
                <c:pt idx="4578" formatCode="#,##0.00">
                  <c:v>4.5259760440898855</c:v>
                </c:pt>
                <c:pt idx="4579" formatCode="#,##0.00">
                  <c:v>4.5259760440898855</c:v>
                </c:pt>
                <c:pt idx="4580" formatCode="#,##0.00">
                  <c:v>4.5259760440898855</c:v>
                </c:pt>
                <c:pt idx="4581" formatCode="#,##0.00">
                  <c:v>4.5259760440898855</c:v>
                </c:pt>
                <c:pt idx="4582" formatCode="#,##0.00">
                  <c:v>4.5259760440898855</c:v>
                </c:pt>
                <c:pt idx="4583" formatCode="#,##0.00">
                  <c:v>4.5259760440898855</c:v>
                </c:pt>
                <c:pt idx="4584" formatCode="#,##0.00">
                  <c:v>4.5259760440898855</c:v>
                </c:pt>
                <c:pt idx="4585" formatCode="#,##0.00">
                  <c:v>4.5259760440898855</c:v>
                </c:pt>
                <c:pt idx="4586" formatCode="#,##0.00">
                  <c:v>4.5259760440898855</c:v>
                </c:pt>
                <c:pt idx="4587" formatCode="#,##0.00">
                  <c:v>4.5259760440898855</c:v>
                </c:pt>
                <c:pt idx="4588" formatCode="#,##0.00">
                  <c:v>4.5259760440898855</c:v>
                </c:pt>
                <c:pt idx="4589" formatCode="#,##0.00">
                  <c:v>4.5259760440898855</c:v>
                </c:pt>
                <c:pt idx="4590" formatCode="#,##0.00">
                  <c:v>4.5259760440898855</c:v>
                </c:pt>
                <c:pt idx="4591" formatCode="#,##0.00">
                  <c:v>4.5259760440898855</c:v>
                </c:pt>
                <c:pt idx="4592" formatCode="#,##0.00">
                  <c:v>4.5259760440898855</c:v>
                </c:pt>
                <c:pt idx="4593" formatCode="#,##0.00">
                  <c:v>4.5259760440898855</c:v>
                </c:pt>
                <c:pt idx="4594" formatCode="#,##0.00">
                  <c:v>4.5259760440898855</c:v>
                </c:pt>
                <c:pt idx="4595" formatCode="#,##0.00">
                  <c:v>4.5259760440898855</c:v>
                </c:pt>
                <c:pt idx="4596" formatCode="#,##0.00">
                  <c:v>4.5570294602260253</c:v>
                </c:pt>
                <c:pt idx="4597" formatCode="#,##0.00">
                  <c:v>4.5570294602260253</c:v>
                </c:pt>
                <c:pt idx="4598" formatCode="#,##0.00">
                  <c:v>4.5570294602260253</c:v>
                </c:pt>
                <c:pt idx="4599" formatCode="#,##0.00">
                  <c:v>4.5570294602260253</c:v>
                </c:pt>
                <c:pt idx="4600" formatCode="#,##0.00">
                  <c:v>4.5570294602260253</c:v>
                </c:pt>
                <c:pt idx="4601" formatCode="#,##0.00">
                  <c:v>4.5570294602260253</c:v>
                </c:pt>
                <c:pt idx="4602" formatCode="#,##0.00">
                  <c:v>4.5570294602260253</c:v>
                </c:pt>
                <c:pt idx="4603" formatCode="#,##0.00">
                  <c:v>4.5570294602260253</c:v>
                </c:pt>
                <c:pt idx="4604" formatCode="#,##0.00">
                  <c:v>4.5570294602260253</c:v>
                </c:pt>
                <c:pt idx="4605" formatCode="#,##0.00">
                  <c:v>4.5570294602260253</c:v>
                </c:pt>
                <c:pt idx="4606" formatCode="#,##0.00">
                  <c:v>4.5570294602260253</c:v>
                </c:pt>
                <c:pt idx="4607" formatCode="#,##0.00">
                  <c:v>4.5570294602260253</c:v>
                </c:pt>
                <c:pt idx="4608" formatCode="#,##0.00">
                  <c:v>4.5570294602260253</c:v>
                </c:pt>
                <c:pt idx="4609" formatCode="#,##0.00">
                  <c:v>4.5570294602260253</c:v>
                </c:pt>
                <c:pt idx="4610" formatCode="#,##0.00">
                  <c:v>4.5570294602260253</c:v>
                </c:pt>
                <c:pt idx="4611" formatCode="#,##0.00">
                  <c:v>4.5570294602260253</c:v>
                </c:pt>
                <c:pt idx="4612" formatCode="#,##0.00">
                  <c:v>4.5570294602260253</c:v>
                </c:pt>
                <c:pt idx="4613" formatCode="#,##0.00">
                  <c:v>4.5570294602260253</c:v>
                </c:pt>
                <c:pt idx="4614" formatCode="#,##0.00">
                  <c:v>4.5570294602260253</c:v>
                </c:pt>
                <c:pt idx="4615" formatCode="#,##0.00">
                  <c:v>4.5570294602260253</c:v>
                </c:pt>
                <c:pt idx="4616" formatCode="#,##0.00">
                  <c:v>4.0460314225050587</c:v>
                </c:pt>
                <c:pt idx="4617" formatCode="#,##0.00">
                  <c:v>4.0460314225050587</c:v>
                </c:pt>
                <c:pt idx="4618" formatCode="#,##0.00">
                  <c:v>4.0460314225050587</c:v>
                </c:pt>
                <c:pt idx="4619" formatCode="#,##0.00">
                  <c:v>4.0460314225050587</c:v>
                </c:pt>
                <c:pt idx="4620" formatCode="#,##0.00">
                  <c:v>4.0460314225050587</c:v>
                </c:pt>
                <c:pt idx="4621" formatCode="#,##0.00">
                  <c:v>4.0460314225050587</c:v>
                </c:pt>
                <c:pt idx="4622" formatCode="#,##0.00">
                  <c:v>4.0460314225050587</c:v>
                </c:pt>
                <c:pt idx="4623" formatCode="#,##0.00">
                  <c:v>4.0460314225050587</c:v>
                </c:pt>
                <c:pt idx="4624" formatCode="#,##0.00">
                  <c:v>4.0460314225050587</c:v>
                </c:pt>
                <c:pt idx="4625" formatCode="#,##0.00">
                  <c:v>4.0460314225050587</c:v>
                </c:pt>
                <c:pt idx="4626" formatCode="#,##0.00">
                  <c:v>4.0460314225050587</c:v>
                </c:pt>
                <c:pt idx="4627" formatCode="#,##0.00">
                  <c:v>4.0460314225050587</c:v>
                </c:pt>
                <c:pt idx="4628" formatCode="#,##0.00">
                  <c:v>4.0460314225050587</c:v>
                </c:pt>
                <c:pt idx="4629" formatCode="#,##0.00">
                  <c:v>4.0460314225050587</c:v>
                </c:pt>
                <c:pt idx="4630" formatCode="#,##0.00">
                  <c:v>4.0460314225050587</c:v>
                </c:pt>
                <c:pt idx="4631" formatCode="#,##0.00">
                  <c:v>4.0460314225050587</c:v>
                </c:pt>
                <c:pt idx="4632" formatCode="#,##0.00">
                  <c:v>4.0460314225050587</c:v>
                </c:pt>
                <c:pt idx="4633" formatCode="#,##0.00">
                  <c:v>4.0460314225050587</c:v>
                </c:pt>
                <c:pt idx="4634" formatCode="#,##0.00">
                  <c:v>4.0460314225050587</c:v>
                </c:pt>
                <c:pt idx="4635" formatCode="#,##0.00">
                  <c:v>4.0460314225050587</c:v>
                </c:pt>
                <c:pt idx="4636" formatCode="#,##0.00">
                  <c:v>3.7455811548572138</c:v>
                </c:pt>
                <c:pt idx="4637" formatCode="#,##0.00">
                  <c:v>3.7455811548572138</c:v>
                </c:pt>
                <c:pt idx="4638" formatCode="#,##0.00">
                  <c:v>3.7455811548572138</c:v>
                </c:pt>
                <c:pt idx="4639" formatCode="#,##0.00">
                  <c:v>3.7455811548572138</c:v>
                </c:pt>
                <c:pt idx="4640" formatCode="#,##0.00">
                  <c:v>3.7455811548572138</c:v>
                </c:pt>
                <c:pt idx="4641" formatCode="#,##0.00">
                  <c:v>3.7455811548572138</c:v>
                </c:pt>
                <c:pt idx="4642" formatCode="#,##0.00">
                  <c:v>3.7455811548572138</c:v>
                </c:pt>
                <c:pt idx="4643" formatCode="#,##0.00">
                  <c:v>3.7455811548572138</c:v>
                </c:pt>
                <c:pt idx="4644" formatCode="#,##0.00">
                  <c:v>3.7455811548572138</c:v>
                </c:pt>
                <c:pt idx="4645" formatCode="#,##0.00">
                  <c:v>3.7455811548572138</c:v>
                </c:pt>
                <c:pt idx="4646" formatCode="#,##0.00">
                  <c:v>3.7455811548572138</c:v>
                </c:pt>
                <c:pt idx="4647" formatCode="#,##0.00">
                  <c:v>3.7455811548572138</c:v>
                </c:pt>
                <c:pt idx="4648" formatCode="#,##0.00">
                  <c:v>3.7455811548572138</c:v>
                </c:pt>
                <c:pt idx="4649" formatCode="#,##0.00">
                  <c:v>3.7455811548572138</c:v>
                </c:pt>
                <c:pt idx="4650" formatCode="#,##0.00">
                  <c:v>3.7455811548572138</c:v>
                </c:pt>
                <c:pt idx="4651" formatCode="#,##0.00">
                  <c:v>3.7455811548572138</c:v>
                </c:pt>
                <c:pt idx="4652" formatCode="#,##0.00">
                  <c:v>3.7455811548572138</c:v>
                </c:pt>
                <c:pt idx="4653" formatCode="#,##0.00">
                  <c:v>3.7455811548572138</c:v>
                </c:pt>
                <c:pt idx="4654" formatCode="#,##0.00">
                  <c:v>3.7455811548572138</c:v>
                </c:pt>
                <c:pt idx="4655" formatCode="#,##0.00">
                  <c:v>3.7455811548572138</c:v>
                </c:pt>
                <c:pt idx="4656" formatCode="#,##0.00">
                  <c:v>3.7455811548572138</c:v>
                </c:pt>
                <c:pt idx="4657" formatCode="#,##0.00">
                  <c:v>3.7455811548572138</c:v>
                </c:pt>
                <c:pt idx="4658" formatCode="#,##0.00">
                  <c:v>3.7765275841503909</c:v>
                </c:pt>
                <c:pt idx="4659" formatCode="#,##0.00">
                  <c:v>3.7765275841503909</c:v>
                </c:pt>
                <c:pt idx="4660" formatCode="#,##0.00">
                  <c:v>3.7765275841503909</c:v>
                </c:pt>
                <c:pt idx="4661" formatCode="#,##0.00">
                  <c:v>3.7765275841503909</c:v>
                </c:pt>
                <c:pt idx="4662" formatCode="#,##0.00">
                  <c:v>3.7765275841503909</c:v>
                </c:pt>
                <c:pt idx="4663" formatCode="#,##0.00">
                  <c:v>3.7765275841503909</c:v>
                </c:pt>
                <c:pt idx="4664" formatCode="#,##0.00">
                  <c:v>3.7765275841503909</c:v>
                </c:pt>
                <c:pt idx="4665" formatCode="#,##0.00">
                  <c:v>3.7765275841503909</c:v>
                </c:pt>
                <c:pt idx="4666" formatCode="#,##0.00">
                  <c:v>3.7765275841503909</c:v>
                </c:pt>
                <c:pt idx="4667" formatCode="#,##0.00">
                  <c:v>3.7765275841503909</c:v>
                </c:pt>
                <c:pt idx="4668" formatCode="#,##0.00">
                  <c:v>3.7765275841503909</c:v>
                </c:pt>
                <c:pt idx="4669" formatCode="#,##0.00">
                  <c:v>3.7765275841503909</c:v>
                </c:pt>
                <c:pt idx="4670" formatCode="#,##0.00">
                  <c:v>3.7765275841503909</c:v>
                </c:pt>
                <c:pt idx="4671" formatCode="#,##0.00">
                  <c:v>3.7765275841503909</c:v>
                </c:pt>
                <c:pt idx="4672" formatCode="#,##0.00">
                  <c:v>3.7765275841503909</c:v>
                </c:pt>
                <c:pt idx="4673" formatCode="#,##0.00">
                  <c:v>3.7765275841503909</c:v>
                </c:pt>
                <c:pt idx="4674" formatCode="#,##0.00">
                  <c:v>3.7765275841503909</c:v>
                </c:pt>
                <c:pt idx="4675" formatCode="#,##0.00">
                  <c:v>3.7765275841503909</c:v>
                </c:pt>
                <c:pt idx="4676" formatCode="#,##0.00">
                  <c:v>3.7765275841503909</c:v>
                </c:pt>
                <c:pt idx="4677" formatCode="#,##0.00">
                  <c:v>3.7765275841503909</c:v>
                </c:pt>
                <c:pt idx="4678" formatCode="#,##0.00">
                  <c:v>3.8902254093311051</c:v>
                </c:pt>
                <c:pt idx="4679" formatCode="#,##0.00">
                  <c:v>3.8902254093311051</c:v>
                </c:pt>
                <c:pt idx="4680" formatCode="#,##0.00">
                  <c:v>3.8902254093311051</c:v>
                </c:pt>
                <c:pt idx="4681" formatCode="#,##0.00">
                  <c:v>3.8902254093311051</c:v>
                </c:pt>
                <c:pt idx="4682" formatCode="#,##0.00">
                  <c:v>3.8902254093311051</c:v>
                </c:pt>
                <c:pt idx="4683" formatCode="#,##0.00">
                  <c:v>3.8902254093311051</c:v>
                </c:pt>
                <c:pt idx="4684" formatCode="#,##0.00">
                  <c:v>3.8902254093311051</c:v>
                </c:pt>
                <c:pt idx="4685" formatCode="#,##0.00">
                  <c:v>3.8902254093311051</c:v>
                </c:pt>
                <c:pt idx="4686" formatCode="#,##0.00">
                  <c:v>3.8902254093311051</c:v>
                </c:pt>
                <c:pt idx="4687" formatCode="#,##0.00">
                  <c:v>3.8902254093311051</c:v>
                </c:pt>
                <c:pt idx="4688" formatCode="#,##0.00">
                  <c:v>3.8902254093311051</c:v>
                </c:pt>
                <c:pt idx="4689" formatCode="#,##0.00">
                  <c:v>3.8902254093311051</c:v>
                </c:pt>
                <c:pt idx="4690" formatCode="#,##0.00">
                  <c:v>3.8902254093311051</c:v>
                </c:pt>
                <c:pt idx="4691" formatCode="#,##0.00">
                  <c:v>3.8902254093311051</c:v>
                </c:pt>
                <c:pt idx="4692" formatCode="#,##0.00">
                  <c:v>3.8902254093311051</c:v>
                </c:pt>
                <c:pt idx="4693" formatCode="#,##0.00">
                  <c:v>3.8902254093311051</c:v>
                </c:pt>
                <c:pt idx="4694" formatCode="#,##0.00">
                  <c:v>3.8902254093311051</c:v>
                </c:pt>
                <c:pt idx="4695" formatCode="#,##0.00">
                  <c:v>3.8902254093311051</c:v>
                </c:pt>
                <c:pt idx="4696" formatCode="#,##0.00">
                  <c:v>3.8902254093311051</c:v>
                </c:pt>
                <c:pt idx="4697" formatCode="#,##0.00">
                  <c:v>4.575283530355545</c:v>
                </c:pt>
                <c:pt idx="4698" formatCode="#,##0.00">
                  <c:v>4.575283530355545</c:v>
                </c:pt>
                <c:pt idx="4699" formatCode="#,##0.00">
                  <c:v>4.575283530355545</c:v>
                </c:pt>
                <c:pt idx="4700" formatCode="#,##0.00">
                  <c:v>4.575283530355545</c:v>
                </c:pt>
                <c:pt idx="4701" formatCode="#,##0.00">
                  <c:v>4.575283530355545</c:v>
                </c:pt>
                <c:pt idx="4702" formatCode="#,##0.00">
                  <c:v>4.575283530355545</c:v>
                </c:pt>
                <c:pt idx="4703" formatCode="#,##0.00">
                  <c:v>4.575283530355545</c:v>
                </c:pt>
                <c:pt idx="4704" formatCode="#,##0.00">
                  <c:v>4.575283530355545</c:v>
                </c:pt>
                <c:pt idx="4705" formatCode="#,##0.00">
                  <c:v>4.575283530355545</c:v>
                </c:pt>
                <c:pt idx="4706" formatCode="#,##0.00">
                  <c:v>4.575283530355545</c:v>
                </c:pt>
                <c:pt idx="4707" formatCode="#,##0.00">
                  <c:v>4.575283530355545</c:v>
                </c:pt>
                <c:pt idx="4708" formatCode="#,##0.00">
                  <c:v>4.575283530355545</c:v>
                </c:pt>
                <c:pt idx="4709" formatCode="#,##0.00">
                  <c:v>4.575283530355545</c:v>
                </c:pt>
                <c:pt idx="4710" formatCode="#,##0.00">
                  <c:v>4.575283530355545</c:v>
                </c:pt>
                <c:pt idx="4711" formatCode="#,##0.00">
                  <c:v>4.575283530355545</c:v>
                </c:pt>
                <c:pt idx="4712" formatCode="#,##0.00">
                  <c:v>4.575283530355545</c:v>
                </c:pt>
                <c:pt idx="4713" formatCode="#,##0.00">
                  <c:v>4.575283530355545</c:v>
                </c:pt>
                <c:pt idx="4714" formatCode="#,##0.00">
                  <c:v>4.575283530355545</c:v>
                </c:pt>
                <c:pt idx="4715" formatCode="#,##0.00">
                  <c:v>4.575283530355545</c:v>
                </c:pt>
                <c:pt idx="4716" formatCode="#,##0.00">
                  <c:v>4.575283530355545</c:v>
                </c:pt>
                <c:pt idx="4717" formatCode="#,##0.00">
                  <c:v>4.575283530355545</c:v>
                </c:pt>
                <c:pt idx="4718" formatCode="#,##0.00">
                  <c:v>4.9405059336523394</c:v>
                </c:pt>
                <c:pt idx="4719" formatCode="#,##0.00">
                  <c:v>4.9405059336523394</c:v>
                </c:pt>
                <c:pt idx="4720" formatCode="#,##0.00">
                  <c:v>4.9405059336523394</c:v>
                </c:pt>
                <c:pt idx="4721" formatCode="#,##0.00">
                  <c:v>4.9405059336523394</c:v>
                </c:pt>
                <c:pt idx="4722" formatCode="#,##0.00">
                  <c:v>4.9405059336523394</c:v>
                </c:pt>
                <c:pt idx="4723" formatCode="#,##0.00">
                  <c:v>4.9405059336523394</c:v>
                </c:pt>
                <c:pt idx="4724" formatCode="#,##0.00">
                  <c:v>4.9405059336523394</c:v>
                </c:pt>
                <c:pt idx="4725" formatCode="#,##0.00">
                  <c:v>4.9405059336523394</c:v>
                </c:pt>
                <c:pt idx="4726" formatCode="#,##0.00">
                  <c:v>4.9405059336523394</c:v>
                </c:pt>
                <c:pt idx="4727" formatCode="#,##0.00">
                  <c:v>4.9405059336523394</c:v>
                </c:pt>
                <c:pt idx="4728" formatCode="#,##0.00">
                  <c:v>4.9405059336523394</c:v>
                </c:pt>
                <c:pt idx="4729" formatCode="#,##0.00">
                  <c:v>4.9405059336523394</c:v>
                </c:pt>
                <c:pt idx="4730" formatCode="#,##0.00">
                  <c:v>4.9405059336523394</c:v>
                </c:pt>
                <c:pt idx="4731" formatCode="#,##0.00">
                  <c:v>4.9405059336523394</c:v>
                </c:pt>
                <c:pt idx="4732" formatCode="#,##0.00">
                  <c:v>4.9405059336523394</c:v>
                </c:pt>
                <c:pt idx="4733" formatCode="#,##0.00">
                  <c:v>4.9405059336523394</c:v>
                </c:pt>
                <c:pt idx="4734" formatCode="#,##0.00">
                  <c:v>4.9405059336523394</c:v>
                </c:pt>
                <c:pt idx="4735" formatCode="#,##0.00">
                  <c:v>4.9405059336523394</c:v>
                </c:pt>
                <c:pt idx="4736" formatCode="#,##0.00">
                  <c:v>4.9405059336523394</c:v>
                </c:pt>
                <c:pt idx="4737" formatCode="#,##0.00">
                  <c:v>4.9405059336523394</c:v>
                </c:pt>
                <c:pt idx="4738" formatCode="#,##0.00">
                  <c:v>4.9405059336523394</c:v>
                </c:pt>
                <c:pt idx="4739" formatCode="#,##0.00">
                  <c:v>4.9405059336523394</c:v>
                </c:pt>
                <c:pt idx="4740" formatCode="#,##0.00">
                  <c:v>4.6582585459815196</c:v>
                </c:pt>
                <c:pt idx="4741" formatCode="#,##0.00">
                  <c:v>4.6582585459815196</c:v>
                </c:pt>
                <c:pt idx="4742" formatCode="#,##0.00">
                  <c:v>4.6582585459815196</c:v>
                </c:pt>
                <c:pt idx="4743" formatCode="#,##0.00">
                  <c:v>4.6582585459815196</c:v>
                </c:pt>
                <c:pt idx="4744" formatCode="#,##0.00">
                  <c:v>4.6582585459815196</c:v>
                </c:pt>
                <c:pt idx="4745" formatCode="#,##0.00">
                  <c:v>4.6582585459815196</c:v>
                </c:pt>
                <c:pt idx="4746" formatCode="#,##0.00">
                  <c:v>4.6582585459815196</c:v>
                </c:pt>
                <c:pt idx="4747" formatCode="#,##0.00">
                  <c:v>4.6582585459815196</c:v>
                </c:pt>
                <c:pt idx="4748" formatCode="#,##0.00">
                  <c:v>4.6582585459815196</c:v>
                </c:pt>
                <c:pt idx="4749" formatCode="#,##0.00">
                  <c:v>4.6582585459815196</c:v>
                </c:pt>
                <c:pt idx="4750" formatCode="#,##0.00">
                  <c:v>4.6582585459815196</c:v>
                </c:pt>
                <c:pt idx="4751" formatCode="#,##0.00">
                  <c:v>4.6582585459815196</c:v>
                </c:pt>
                <c:pt idx="4752" formatCode="#,##0.00">
                  <c:v>4.6582585459815196</c:v>
                </c:pt>
                <c:pt idx="4753" formatCode="#,##0.00">
                  <c:v>4.6582585459815196</c:v>
                </c:pt>
                <c:pt idx="4754" formatCode="#,##0.00">
                  <c:v>4.6582585459815196</c:v>
                </c:pt>
                <c:pt idx="4755" formatCode="#,##0.00">
                  <c:v>4.6582585459815196</c:v>
                </c:pt>
                <c:pt idx="4756" formatCode="#,##0.00">
                  <c:v>4.6582585459815196</c:v>
                </c:pt>
                <c:pt idx="4757" formatCode="#,##0.00">
                  <c:v>4.6582585459815196</c:v>
                </c:pt>
                <c:pt idx="4758" formatCode="#,##0.00">
                  <c:v>4.6582585459815196</c:v>
                </c:pt>
                <c:pt idx="4759" formatCode="#,##0.00">
                  <c:v>3.3662671277719936</c:v>
                </c:pt>
                <c:pt idx="4760" formatCode="#,##0.00">
                  <c:v>3.3662671277719936</c:v>
                </c:pt>
                <c:pt idx="4761" formatCode="#,##0.00">
                  <c:v>3.3662671277719936</c:v>
                </c:pt>
                <c:pt idx="4762" formatCode="#,##0.00">
                  <c:v>3.3662671277719936</c:v>
                </c:pt>
                <c:pt idx="4763" formatCode="#,##0.00">
                  <c:v>3.3662671277719936</c:v>
                </c:pt>
                <c:pt idx="4764" formatCode="#,##0.00">
                  <c:v>3.3662671277719936</c:v>
                </c:pt>
                <c:pt idx="4765" formatCode="#,##0.00">
                  <c:v>3.3662671277719936</c:v>
                </c:pt>
                <c:pt idx="4766" formatCode="#,##0.00">
                  <c:v>3.3662671277719936</c:v>
                </c:pt>
                <c:pt idx="4767" formatCode="#,##0.00">
                  <c:v>3.3662671277719936</c:v>
                </c:pt>
                <c:pt idx="4768" formatCode="#,##0.00">
                  <c:v>3.3662671277719936</c:v>
                </c:pt>
                <c:pt idx="4769" formatCode="#,##0.00">
                  <c:v>3.3662671277719936</c:v>
                </c:pt>
                <c:pt idx="4770" formatCode="#,##0.00">
                  <c:v>3.3662671277719936</c:v>
                </c:pt>
                <c:pt idx="4771" formatCode="#,##0.00">
                  <c:v>3.3662671277719936</c:v>
                </c:pt>
                <c:pt idx="4772" formatCode="#,##0.00">
                  <c:v>3.3662671277719936</c:v>
                </c:pt>
                <c:pt idx="4773" formatCode="#,##0.00">
                  <c:v>3.3662671277719936</c:v>
                </c:pt>
                <c:pt idx="4774" formatCode="#,##0.00">
                  <c:v>3.3662671277719936</c:v>
                </c:pt>
                <c:pt idx="4775" formatCode="#,##0.00">
                  <c:v>3.3662671277719936</c:v>
                </c:pt>
                <c:pt idx="4776" formatCode="#,##0.00">
                  <c:v>3.3662671277719936</c:v>
                </c:pt>
                <c:pt idx="4777" formatCode="#,##0.00">
                  <c:v>3.3662671277719936</c:v>
                </c:pt>
                <c:pt idx="4778" formatCode="#,##0.00">
                  <c:v>3.3662671277719936</c:v>
                </c:pt>
                <c:pt idx="4779" formatCode="#,##0.00">
                  <c:v>3.3662671277719936</c:v>
                </c:pt>
                <c:pt idx="4780" formatCode="#,##0.00">
                  <c:v>3.3662671277719936</c:v>
                </c:pt>
                <c:pt idx="4781" formatCode="#,##0.00">
                  <c:v>3.3662671277719936</c:v>
                </c:pt>
                <c:pt idx="4782" formatCode="#,##0.00">
                  <c:v>3.2220204670965424</c:v>
                </c:pt>
                <c:pt idx="4783" formatCode="#,##0.00">
                  <c:v>3.2220204670965424</c:v>
                </c:pt>
                <c:pt idx="4784" formatCode="#,##0.00">
                  <c:v>3.2220204670965424</c:v>
                </c:pt>
                <c:pt idx="4785" formatCode="#,##0.00">
                  <c:v>3.2220204670965424</c:v>
                </c:pt>
                <c:pt idx="4786" formatCode="#,##0.00">
                  <c:v>3.2220204670965424</c:v>
                </c:pt>
                <c:pt idx="4787" formatCode="#,##0.00">
                  <c:v>3.2220204670965424</c:v>
                </c:pt>
                <c:pt idx="4788" formatCode="#,##0.00">
                  <c:v>3.2220204670965424</c:v>
                </c:pt>
                <c:pt idx="4789" formatCode="#,##0.00">
                  <c:v>3.2220204670965424</c:v>
                </c:pt>
                <c:pt idx="4790" formatCode="#,##0.00">
                  <c:v>3.2220204670965424</c:v>
                </c:pt>
                <c:pt idx="4791" formatCode="#,##0.00">
                  <c:v>3.2220204670965424</c:v>
                </c:pt>
                <c:pt idx="4792" formatCode="#,##0.00">
                  <c:v>3.2220204670965424</c:v>
                </c:pt>
                <c:pt idx="4793" formatCode="#,##0.00">
                  <c:v>3.2220204670965424</c:v>
                </c:pt>
                <c:pt idx="4794" formatCode="#,##0.00">
                  <c:v>3.2220204670965424</c:v>
                </c:pt>
                <c:pt idx="4795" formatCode="#,##0.00">
                  <c:v>3.2220204670965424</c:v>
                </c:pt>
                <c:pt idx="4796" formatCode="#,##0.00">
                  <c:v>3.2220204670965424</c:v>
                </c:pt>
                <c:pt idx="4797" formatCode="#,##0.00">
                  <c:v>3.2220204670965424</c:v>
                </c:pt>
                <c:pt idx="4798" formatCode="#,##0.00">
                  <c:v>3.2220204670965424</c:v>
                </c:pt>
                <c:pt idx="4799" formatCode="#,##0.00">
                  <c:v>3.2220204670965424</c:v>
                </c:pt>
                <c:pt idx="4800" formatCode="#,##0.00">
                  <c:v>3.2220204670965424</c:v>
                </c:pt>
                <c:pt idx="4801" formatCode="#,##0.00">
                  <c:v>3.2220204670965424</c:v>
                </c:pt>
                <c:pt idx="4802" formatCode="#,##0.00">
                  <c:v>3.2220204670965424</c:v>
                </c:pt>
                <c:pt idx="4803" formatCode="#,##0.00">
                  <c:v>3.2220204670965424</c:v>
                </c:pt>
                <c:pt idx="4804" formatCode="#,##0.00">
                  <c:v>3.4286155042025257</c:v>
                </c:pt>
                <c:pt idx="4805" formatCode="#,##0.00">
                  <c:v>3.4286155042025257</c:v>
                </c:pt>
                <c:pt idx="4806" formatCode="#,##0.00">
                  <c:v>3.4286155042025257</c:v>
                </c:pt>
                <c:pt idx="4807" formatCode="#,##0.00">
                  <c:v>3.4286155042025257</c:v>
                </c:pt>
                <c:pt idx="4808" formatCode="#,##0.00">
                  <c:v>3.4286155042025257</c:v>
                </c:pt>
                <c:pt idx="4809" formatCode="#,##0.00">
                  <c:v>3.4286155042025257</c:v>
                </c:pt>
                <c:pt idx="4810" formatCode="#,##0.00">
                  <c:v>3.4286155042025257</c:v>
                </c:pt>
                <c:pt idx="4811" formatCode="#,##0.00">
                  <c:v>3.4286155042025257</c:v>
                </c:pt>
                <c:pt idx="4812" formatCode="#,##0.00">
                  <c:v>3.4286155042025257</c:v>
                </c:pt>
                <c:pt idx="4813" formatCode="#,##0.00">
                  <c:v>3.4286155042025257</c:v>
                </c:pt>
                <c:pt idx="4814" formatCode="#,##0.00">
                  <c:v>3.4286155042025257</c:v>
                </c:pt>
                <c:pt idx="4815" formatCode="#,##0.00">
                  <c:v>3.4286155042025257</c:v>
                </c:pt>
                <c:pt idx="4816" formatCode="#,##0.00">
                  <c:v>3.4286155042025257</c:v>
                </c:pt>
                <c:pt idx="4817" formatCode="#,##0.00">
                  <c:v>3.4286155042025257</c:v>
                </c:pt>
                <c:pt idx="4818" formatCode="#,##0.00">
                  <c:v>3.4286155042025257</c:v>
                </c:pt>
                <c:pt idx="4819" formatCode="#,##0.00">
                  <c:v>3.4286155042025257</c:v>
                </c:pt>
                <c:pt idx="4820" formatCode="#,##0.00">
                  <c:v>3.4286155042025257</c:v>
                </c:pt>
                <c:pt idx="4821" formatCode="#,##0.00">
                  <c:v>3.4286155042025257</c:v>
                </c:pt>
                <c:pt idx="4822" formatCode="#,##0.00">
                  <c:v>3.4286155042025257</c:v>
                </c:pt>
                <c:pt idx="4823" formatCode="#,##0.00">
                  <c:v>3.4286155042025257</c:v>
                </c:pt>
                <c:pt idx="4824" formatCode="#,##0.00">
                  <c:v>3.4286155042025257</c:v>
                </c:pt>
                <c:pt idx="4825" formatCode="#,##0.00">
                  <c:v>2.8934248888948577</c:v>
                </c:pt>
                <c:pt idx="4826" formatCode="#,##0.00">
                  <c:v>2.8934248888948577</c:v>
                </c:pt>
                <c:pt idx="4827" formatCode="#,##0.00">
                  <c:v>2.8934248888948577</c:v>
                </c:pt>
                <c:pt idx="4828" formatCode="#,##0.00">
                  <c:v>2.8934248888948577</c:v>
                </c:pt>
                <c:pt idx="4829" formatCode="#,##0.00">
                  <c:v>2.8934248888948577</c:v>
                </c:pt>
                <c:pt idx="4830" formatCode="#,##0.00">
                  <c:v>2.8934248888948577</c:v>
                </c:pt>
                <c:pt idx="4831" formatCode="#,##0.00">
                  <c:v>2.8934248888948577</c:v>
                </c:pt>
                <c:pt idx="4832" formatCode="#,##0.00">
                  <c:v>2.8934248888948577</c:v>
                </c:pt>
                <c:pt idx="4833" formatCode="#,##0.00">
                  <c:v>2.8934248888948577</c:v>
                </c:pt>
                <c:pt idx="4834" formatCode="#,##0.00">
                  <c:v>2.8934248888948577</c:v>
                </c:pt>
                <c:pt idx="4835" formatCode="#,##0.00">
                  <c:v>2.8934248888948577</c:v>
                </c:pt>
                <c:pt idx="4836" formatCode="#,##0.00">
                  <c:v>2.8934248888948577</c:v>
                </c:pt>
                <c:pt idx="4837" formatCode="#,##0.00">
                  <c:v>2.8934248888948577</c:v>
                </c:pt>
                <c:pt idx="4838" formatCode="#,##0.00">
                  <c:v>2.8934248888948577</c:v>
                </c:pt>
                <c:pt idx="4839" formatCode="#,##0.00">
                  <c:v>2.8934248888948577</c:v>
                </c:pt>
                <c:pt idx="4840" formatCode="#,##0.00">
                  <c:v>2.8934248888948577</c:v>
                </c:pt>
                <c:pt idx="4841" formatCode="#,##0.00">
                  <c:v>2.8934248888948577</c:v>
                </c:pt>
                <c:pt idx="4842" formatCode="#,##0.00">
                  <c:v>2.8934248888948577</c:v>
                </c:pt>
                <c:pt idx="4843" formatCode="#,##0.00">
                  <c:v>2.8934248888948577</c:v>
                </c:pt>
                <c:pt idx="4844" formatCode="#,##0.00">
                  <c:v>2.8934248888948577</c:v>
                </c:pt>
                <c:pt idx="4845" formatCode="#,##0.00">
                  <c:v>2.8934248888948577</c:v>
                </c:pt>
                <c:pt idx="4846" formatCode="#,##0.00">
                  <c:v>2.8934248888948577</c:v>
                </c:pt>
                <c:pt idx="4847" formatCode="#,##0.00">
                  <c:v>2.8934248888948577</c:v>
                </c:pt>
                <c:pt idx="4848" formatCode="#,##0.00">
                  <c:v>2.5350285680910467</c:v>
                </c:pt>
                <c:pt idx="4849" formatCode="#,##0.00">
                  <c:v>2.5350285680910467</c:v>
                </c:pt>
                <c:pt idx="4850" formatCode="#,##0.00">
                  <c:v>2.5350285680910467</c:v>
                </c:pt>
                <c:pt idx="4851" formatCode="#,##0.00">
                  <c:v>2.5350285680910467</c:v>
                </c:pt>
                <c:pt idx="4852" formatCode="#,##0.00">
                  <c:v>2.5350285680910467</c:v>
                </c:pt>
                <c:pt idx="4853" formatCode="#,##0.00">
                  <c:v>2.5350285680910467</c:v>
                </c:pt>
                <c:pt idx="4854" formatCode="#,##0.00">
                  <c:v>2.5350285680910467</c:v>
                </c:pt>
                <c:pt idx="4855" formatCode="#,##0.00">
                  <c:v>2.5350285680910467</c:v>
                </c:pt>
                <c:pt idx="4856" formatCode="#,##0.00">
                  <c:v>2.5350285680910467</c:v>
                </c:pt>
                <c:pt idx="4857" formatCode="#,##0.00">
                  <c:v>2.5350285680910467</c:v>
                </c:pt>
                <c:pt idx="4858" formatCode="#,##0.00">
                  <c:v>2.5350285680910467</c:v>
                </c:pt>
                <c:pt idx="4859" formatCode="#,##0.00">
                  <c:v>2.5350285680910467</c:v>
                </c:pt>
                <c:pt idx="4860" formatCode="#,##0.00">
                  <c:v>2.5350285680910467</c:v>
                </c:pt>
                <c:pt idx="4861" formatCode="#,##0.00">
                  <c:v>2.5350285680910467</c:v>
                </c:pt>
                <c:pt idx="4862" formatCode="#,##0.00">
                  <c:v>2.5350285680910467</c:v>
                </c:pt>
                <c:pt idx="4863" formatCode="#,##0.00">
                  <c:v>2.5350285680910467</c:v>
                </c:pt>
                <c:pt idx="4864" formatCode="#,##0.00">
                  <c:v>2.5350285680910467</c:v>
                </c:pt>
                <c:pt idx="4865" formatCode="#,##0.00">
                  <c:v>2.5350285680910467</c:v>
                </c:pt>
                <c:pt idx="4866" formatCode="#,##0.00">
                  <c:v>2.5350285680910467</c:v>
                </c:pt>
                <c:pt idx="4867" formatCode="#,##0.00">
                  <c:v>2.5350285680910467</c:v>
                </c:pt>
                <c:pt idx="4868" formatCode="#,##0.00">
                  <c:v>3.2749063703515935</c:v>
                </c:pt>
                <c:pt idx="4869" formatCode="#,##0.00">
                  <c:v>3.2749063703515935</c:v>
                </c:pt>
                <c:pt idx="4870" formatCode="#,##0.00">
                  <c:v>3.2749063703515935</c:v>
                </c:pt>
                <c:pt idx="4871" formatCode="#,##0.00">
                  <c:v>3.2749063703515935</c:v>
                </c:pt>
                <c:pt idx="4872" formatCode="#,##0.00">
                  <c:v>3.2749063703515935</c:v>
                </c:pt>
                <c:pt idx="4873" formatCode="#,##0.00">
                  <c:v>3.2749063703515935</c:v>
                </c:pt>
                <c:pt idx="4874" formatCode="#,##0.00">
                  <c:v>3.2749063703515935</c:v>
                </c:pt>
                <c:pt idx="4875" formatCode="#,##0.00">
                  <c:v>3.2749063703515935</c:v>
                </c:pt>
                <c:pt idx="4876" formatCode="#,##0.00">
                  <c:v>3.2749063703515935</c:v>
                </c:pt>
                <c:pt idx="4877" formatCode="#,##0.00">
                  <c:v>3.2749063703515935</c:v>
                </c:pt>
                <c:pt idx="4878" formatCode="#,##0.00">
                  <c:v>3.2749063703515935</c:v>
                </c:pt>
                <c:pt idx="4879" formatCode="#,##0.00">
                  <c:v>3.2749063703515935</c:v>
                </c:pt>
                <c:pt idx="4880" formatCode="#,##0.00">
                  <c:v>3.2749063703515935</c:v>
                </c:pt>
                <c:pt idx="4881" formatCode="#,##0.00">
                  <c:v>3.2749063703515935</c:v>
                </c:pt>
                <c:pt idx="4882" formatCode="#,##0.00">
                  <c:v>3.2749063703515935</c:v>
                </c:pt>
                <c:pt idx="4883" formatCode="#,##0.00">
                  <c:v>3.2749063703515935</c:v>
                </c:pt>
                <c:pt idx="4884" formatCode="#,##0.00">
                  <c:v>3.2749063703515935</c:v>
                </c:pt>
                <c:pt idx="4885" formatCode="#,##0.00">
                  <c:v>3.2749063703515935</c:v>
                </c:pt>
                <c:pt idx="4886" formatCode="#,##0.00">
                  <c:v>3.2749063703515935</c:v>
                </c:pt>
                <c:pt idx="4887" formatCode="#,##0.00">
                  <c:v>3.2749063703515935</c:v>
                </c:pt>
                <c:pt idx="4888" formatCode="#,##0.00">
                  <c:v>3.2749063703515935</c:v>
                </c:pt>
                <c:pt idx="4889" formatCode="#,##0.00">
                  <c:v>4.3061516328758653</c:v>
                </c:pt>
                <c:pt idx="4890" formatCode="#,##0.00">
                  <c:v>4.3061516328758653</c:v>
                </c:pt>
                <c:pt idx="4891" formatCode="#,##0.00">
                  <c:v>4.3061516328758653</c:v>
                </c:pt>
                <c:pt idx="4892" formatCode="#,##0.00">
                  <c:v>4.3061516328758653</c:v>
                </c:pt>
                <c:pt idx="4893" formatCode="#,##0.00">
                  <c:v>4.3061516328758653</c:v>
                </c:pt>
                <c:pt idx="4894" formatCode="#,##0.00">
                  <c:v>4.3061516328758653</c:v>
                </c:pt>
                <c:pt idx="4895" formatCode="#,##0.00">
                  <c:v>4.3061516328758653</c:v>
                </c:pt>
                <c:pt idx="4896" formatCode="#,##0.00">
                  <c:v>4.3061516328758653</c:v>
                </c:pt>
                <c:pt idx="4897" formatCode="#,##0.00">
                  <c:v>4.3061516328758653</c:v>
                </c:pt>
                <c:pt idx="4898" formatCode="#,##0.00">
                  <c:v>4.3061516328758653</c:v>
                </c:pt>
                <c:pt idx="4899" formatCode="#,##0.00">
                  <c:v>4.3061516328758653</c:v>
                </c:pt>
                <c:pt idx="4900" formatCode="#,##0.00">
                  <c:v>4.3061516328758653</c:v>
                </c:pt>
                <c:pt idx="4901" formatCode="#,##0.00">
                  <c:v>4.3061516328758653</c:v>
                </c:pt>
                <c:pt idx="4902" formatCode="#,##0.00">
                  <c:v>4.3061516328758653</c:v>
                </c:pt>
                <c:pt idx="4903" formatCode="#,##0.00">
                  <c:v>4.3061516328758653</c:v>
                </c:pt>
                <c:pt idx="4904" formatCode="#,##0.00">
                  <c:v>4.3061516328758653</c:v>
                </c:pt>
                <c:pt idx="4905" formatCode="#,##0.00">
                  <c:v>4.3061516328758653</c:v>
                </c:pt>
                <c:pt idx="4906" formatCode="#,##0.00">
                  <c:v>4.3061516328758653</c:v>
                </c:pt>
                <c:pt idx="4907" formatCode="#,##0.00">
                  <c:v>4.3061516328758653</c:v>
                </c:pt>
                <c:pt idx="4908" formatCode="#,##0.00">
                  <c:v>4.3061516328758653</c:v>
                </c:pt>
                <c:pt idx="4909" formatCode="#,##0.00">
                  <c:v>4.3061516328758653</c:v>
                </c:pt>
                <c:pt idx="4910" formatCode="#,##0.00">
                  <c:v>4.3061516328758653</c:v>
                </c:pt>
                <c:pt idx="4911" formatCode="#,##0.00">
                  <c:v>4.1917712206714919</c:v>
                </c:pt>
                <c:pt idx="4912" formatCode="#,##0.00">
                  <c:v>4.1917712206714919</c:v>
                </c:pt>
                <c:pt idx="4913" formatCode="#,##0.00">
                  <c:v>4.1917712206714919</c:v>
                </c:pt>
                <c:pt idx="4914" formatCode="#,##0.00">
                  <c:v>4.1917712206714919</c:v>
                </c:pt>
                <c:pt idx="4915" formatCode="#,##0.00">
                  <c:v>4.1917712206714919</c:v>
                </c:pt>
                <c:pt idx="4916" formatCode="#,##0.00">
                  <c:v>4.1917712206714919</c:v>
                </c:pt>
                <c:pt idx="4917" formatCode="#,##0.00">
                  <c:v>4.1917712206714919</c:v>
                </c:pt>
                <c:pt idx="4918" formatCode="#,##0.00">
                  <c:v>4.1917712206714919</c:v>
                </c:pt>
                <c:pt idx="4919" formatCode="#,##0.00">
                  <c:v>4.1917712206714919</c:v>
                </c:pt>
                <c:pt idx="4920" formatCode="#,##0.00">
                  <c:v>4.1917712206714919</c:v>
                </c:pt>
                <c:pt idx="4921" formatCode="#,##0.00">
                  <c:v>4.1917712206714919</c:v>
                </c:pt>
                <c:pt idx="4922" formatCode="#,##0.00">
                  <c:v>4.1917712206714919</c:v>
                </c:pt>
                <c:pt idx="4923" formatCode="#,##0.00">
                  <c:v>4.1917712206714919</c:v>
                </c:pt>
                <c:pt idx="4924" formatCode="#,##0.00">
                  <c:v>4.1917712206714919</c:v>
                </c:pt>
                <c:pt idx="4925" formatCode="#,##0.00">
                  <c:v>4.1917712206714919</c:v>
                </c:pt>
                <c:pt idx="4926" formatCode="#,##0.00">
                  <c:v>4.1917712206714919</c:v>
                </c:pt>
                <c:pt idx="4927" formatCode="#,##0.00">
                  <c:v>4.1917712206714919</c:v>
                </c:pt>
                <c:pt idx="4928" formatCode="#,##0.00">
                  <c:v>4.1917712206714919</c:v>
                </c:pt>
                <c:pt idx="4929" formatCode="#,##0.00">
                  <c:v>4.0051139039250172</c:v>
                </c:pt>
                <c:pt idx="4930" formatCode="#,##0.00">
                  <c:v>4.0051139039250172</c:v>
                </c:pt>
                <c:pt idx="4931" formatCode="#,##0.00">
                  <c:v>4.0051139039250172</c:v>
                </c:pt>
                <c:pt idx="4932" formatCode="#,##0.00">
                  <c:v>4.0051139039250172</c:v>
                </c:pt>
                <c:pt idx="4933" formatCode="#,##0.00">
                  <c:v>4.0051139039250172</c:v>
                </c:pt>
                <c:pt idx="4934" formatCode="#,##0.00">
                  <c:v>4.0051139039250172</c:v>
                </c:pt>
                <c:pt idx="4935" formatCode="#,##0.00">
                  <c:v>4.0051139039250172</c:v>
                </c:pt>
                <c:pt idx="4936" formatCode="#,##0.00">
                  <c:v>4.0051139039250172</c:v>
                </c:pt>
                <c:pt idx="4937" formatCode="#,##0.00">
                  <c:v>4.0051139039250172</c:v>
                </c:pt>
                <c:pt idx="4938" formatCode="#,##0.00">
                  <c:v>4.0051139039250172</c:v>
                </c:pt>
                <c:pt idx="4939" formatCode="#,##0.00">
                  <c:v>4.0051139039250172</c:v>
                </c:pt>
                <c:pt idx="4940" formatCode="#,##0.00">
                  <c:v>4.0051139039250172</c:v>
                </c:pt>
                <c:pt idx="4941" formatCode="#,##0.00">
                  <c:v>4.0051139039250172</c:v>
                </c:pt>
                <c:pt idx="4942" formatCode="#,##0.00">
                  <c:v>4.0051139039250172</c:v>
                </c:pt>
                <c:pt idx="4943" formatCode="#,##0.00">
                  <c:v>4.0051139039250172</c:v>
                </c:pt>
                <c:pt idx="4944" formatCode="#,##0.00">
                  <c:v>4.0051139039250172</c:v>
                </c:pt>
                <c:pt idx="4945" formatCode="#,##0.00">
                  <c:v>4.0051139039250172</c:v>
                </c:pt>
                <c:pt idx="4946" formatCode="#,##0.00">
                  <c:v>4.0051139039250172</c:v>
                </c:pt>
                <c:pt idx="4947" formatCode="#,##0.00">
                  <c:v>4.0051139039250172</c:v>
                </c:pt>
                <c:pt idx="4948" formatCode="#,##0.00">
                  <c:v>4.0051139039250172</c:v>
                </c:pt>
                <c:pt idx="4949" formatCode="#,##0.00">
                  <c:v>4.0051139039250172</c:v>
                </c:pt>
                <c:pt idx="4950" formatCode="#,##0.00">
                  <c:v>4.0051139039250172</c:v>
                </c:pt>
                <c:pt idx="4951" formatCode="#,##0.00">
                  <c:v>3.3031577168317616</c:v>
                </c:pt>
                <c:pt idx="4952" formatCode="#,##0.00">
                  <c:v>3.3031577168317616</c:v>
                </c:pt>
                <c:pt idx="4953" formatCode="#,##0.00">
                  <c:v>3.3031577168317616</c:v>
                </c:pt>
                <c:pt idx="4954" formatCode="#,##0.00">
                  <c:v>3.3031577168317616</c:v>
                </c:pt>
                <c:pt idx="4955" formatCode="#,##0.00">
                  <c:v>3.3031577168317616</c:v>
                </c:pt>
                <c:pt idx="4956" formatCode="#,##0.00">
                  <c:v>3.3031577168317616</c:v>
                </c:pt>
                <c:pt idx="4957" formatCode="#,##0.00">
                  <c:v>3.3031577168317616</c:v>
                </c:pt>
                <c:pt idx="4958" formatCode="#,##0.00">
                  <c:v>3.3031577168317616</c:v>
                </c:pt>
                <c:pt idx="4959" formatCode="#,##0.00">
                  <c:v>3.3031577168317616</c:v>
                </c:pt>
                <c:pt idx="4960" formatCode="#,##0.00">
                  <c:v>3.3031577168317616</c:v>
                </c:pt>
                <c:pt idx="4961" formatCode="#,##0.00">
                  <c:v>3.3031577168317616</c:v>
                </c:pt>
                <c:pt idx="4962" formatCode="#,##0.00">
                  <c:v>3.3031577168317616</c:v>
                </c:pt>
                <c:pt idx="4963" formatCode="#,##0.00">
                  <c:v>3.3031577168317616</c:v>
                </c:pt>
                <c:pt idx="4964" formatCode="#,##0.00">
                  <c:v>3.3031577168317616</c:v>
                </c:pt>
                <c:pt idx="4965" formatCode="#,##0.00">
                  <c:v>3.3031577168317616</c:v>
                </c:pt>
                <c:pt idx="4966" formatCode="#,##0.00">
                  <c:v>3.3031577168317616</c:v>
                </c:pt>
                <c:pt idx="4967" formatCode="#,##0.00">
                  <c:v>3.3031577168317616</c:v>
                </c:pt>
                <c:pt idx="4968" formatCode="#,##0.00">
                  <c:v>3.3031577168317616</c:v>
                </c:pt>
                <c:pt idx="4969" formatCode="#,##0.00">
                  <c:v>3.3031577168317616</c:v>
                </c:pt>
                <c:pt idx="4970" formatCode="#,##0.00">
                  <c:v>3.3031577168317616</c:v>
                </c:pt>
                <c:pt idx="4971" formatCode="#,##0.00">
                  <c:v>2.3992794337847068</c:v>
                </c:pt>
                <c:pt idx="4972" formatCode="#,##0.00">
                  <c:v>2.3992794337847068</c:v>
                </c:pt>
                <c:pt idx="4973" formatCode="#,##0.00">
                  <c:v>2.3992794337847068</c:v>
                </c:pt>
                <c:pt idx="4974" formatCode="#,##0.00">
                  <c:v>2.3992794337847068</c:v>
                </c:pt>
                <c:pt idx="4975" formatCode="#,##0.00">
                  <c:v>2.3992794337847068</c:v>
                </c:pt>
                <c:pt idx="4976" formatCode="#,##0.00">
                  <c:v>2.3992794337847068</c:v>
                </c:pt>
                <c:pt idx="4977" formatCode="#,##0.00">
                  <c:v>2.3992794337847068</c:v>
                </c:pt>
                <c:pt idx="4978" formatCode="#,##0.00">
                  <c:v>2.3992794337847068</c:v>
                </c:pt>
                <c:pt idx="4979" formatCode="#,##0.00">
                  <c:v>2.3992794337847068</c:v>
                </c:pt>
                <c:pt idx="4980" formatCode="#,##0.00">
                  <c:v>2.3992794337847068</c:v>
                </c:pt>
                <c:pt idx="4981" formatCode="#,##0.00">
                  <c:v>2.3992794337847068</c:v>
                </c:pt>
                <c:pt idx="4982" formatCode="#,##0.00">
                  <c:v>2.3992794337847068</c:v>
                </c:pt>
                <c:pt idx="4983" formatCode="#,##0.00">
                  <c:v>2.3992794337847068</c:v>
                </c:pt>
                <c:pt idx="4984" formatCode="#,##0.00">
                  <c:v>2.3992794337847068</c:v>
                </c:pt>
                <c:pt idx="4985" formatCode="#,##0.00">
                  <c:v>2.3992794337847068</c:v>
                </c:pt>
                <c:pt idx="4986" formatCode="#,##0.00">
                  <c:v>2.3992794337847068</c:v>
                </c:pt>
                <c:pt idx="4987" formatCode="#,##0.00">
                  <c:v>2.3992794337847068</c:v>
                </c:pt>
                <c:pt idx="4988" formatCode="#,##0.00">
                  <c:v>2.3992794337847068</c:v>
                </c:pt>
                <c:pt idx="4989" formatCode="#,##0.00">
                  <c:v>2.3992794337847068</c:v>
                </c:pt>
                <c:pt idx="4990" formatCode="#,##0.00">
                  <c:v>2.3992794337847068</c:v>
                </c:pt>
                <c:pt idx="4991" formatCode="#,##0.00">
                  <c:v>1.8777271721503119</c:v>
                </c:pt>
                <c:pt idx="4992" formatCode="#,##0.00">
                  <c:v>1.8777271721503119</c:v>
                </c:pt>
                <c:pt idx="4993" formatCode="#,##0.00">
                  <c:v>1.8777271721503119</c:v>
                </c:pt>
                <c:pt idx="4994" formatCode="#,##0.00">
                  <c:v>1.8777271721503119</c:v>
                </c:pt>
                <c:pt idx="4995" formatCode="#,##0.00">
                  <c:v>1.8777271721503119</c:v>
                </c:pt>
                <c:pt idx="4996" formatCode="#,##0.00">
                  <c:v>1.8777271721503119</c:v>
                </c:pt>
                <c:pt idx="4997" formatCode="#,##0.00">
                  <c:v>1.8777271721503119</c:v>
                </c:pt>
                <c:pt idx="4998" formatCode="#,##0.00">
                  <c:v>1.8777271721503119</c:v>
                </c:pt>
                <c:pt idx="4999" formatCode="#,##0.00">
                  <c:v>1.8777271721503119</c:v>
                </c:pt>
                <c:pt idx="5000" formatCode="#,##0.00">
                  <c:v>1.8777271721503119</c:v>
                </c:pt>
                <c:pt idx="5001" formatCode="#,##0.00">
                  <c:v>1.8777271721503119</c:v>
                </c:pt>
                <c:pt idx="5002" formatCode="#,##0.00">
                  <c:v>1.8777271721503119</c:v>
                </c:pt>
                <c:pt idx="5003" formatCode="#,##0.00">
                  <c:v>1.8777271721503119</c:v>
                </c:pt>
                <c:pt idx="5004" formatCode="#,##0.00">
                  <c:v>1.8777271721503119</c:v>
                </c:pt>
                <c:pt idx="5005" formatCode="#,##0.00">
                  <c:v>1.8777271721503119</c:v>
                </c:pt>
                <c:pt idx="5006" formatCode="#,##0.00">
                  <c:v>1.8777271721503119</c:v>
                </c:pt>
                <c:pt idx="5007" formatCode="#,##0.00">
                  <c:v>1.8777271721503119</c:v>
                </c:pt>
                <c:pt idx="5008" formatCode="#,##0.00">
                  <c:v>1.8777271721503119</c:v>
                </c:pt>
                <c:pt idx="5009" formatCode="#,##0.00">
                  <c:v>1.8777271721503119</c:v>
                </c:pt>
                <c:pt idx="5010" formatCode="#,##0.00">
                  <c:v>1.8777271721503119</c:v>
                </c:pt>
                <c:pt idx="5011" formatCode="#,##0.00">
                  <c:v>1.8777271721503119</c:v>
                </c:pt>
                <c:pt idx="5012" formatCode="#,##0.00">
                  <c:v>2.1324173976093874</c:v>
                </c:pt>
                <c:pt idx="5013" formatCode="#,##0.00">
                  <c:v>2.1324173976093874</c:v>
                </c:pt>
                <c:pt idx="5014" formatCode="#,##0.00">
                  <c:v>2.1324173976093874</c:v>
                </c:pt>
                <c:pt idx="5015" formatCode="#,##0.00">
                  <c:v>2.1324173976093874</c:v>
                </c:pt>
                <c:pt idx="5016" formatCode="#,##0.00">
                  <c:v>2.1324173976093874</c:v>
                </c:pt>
                <c:pt idx="5017" formatCode="#,##0.00">
                  <c:v>2.1324173976093874</c:v>
                </c:pt>
                <c:pt idx="5018" formatCode="#,##0.00">
                  <c:v>2.1324173976093874</c:v>
                </c:pt>
                <c:pt idx="5019" formatCode="#,##0.00">
                  <c:v>2.1324173976093874</c:v>
                </c:pt>
                <c:pt idx="5020" formatCode="#,##0.00">
                  <c:v>2.1324173976093874</c:v>
                </c:pt>
                <c:pt idx="5021" formatCode="#,##0.00">
                  <c:v>2.1324173976093874</c:v>
                </c:pt>
                <c:pt idx="5022" formatCode="#,##0.00">
                  <c:v>2.1324173976093874</c:v>
                </c:pt>
                <c:pt idx="5023" formatCode="#,##0.00">
                  <c:v>2.1324173976093874</c:v>
                </c:pt>
                <c:pt idx="5024" formatCode="#,##0.00">
                  <c:v>2.1324173976093874</c:v>
                </c:pt>
                <c:pt idx="5025" formatCode="#,##0.00">
                  <c:v>2.1324173976093874</c:v>
                </c:pt>
                <c:pt idx="5026" formatCode="#,##0.00">
                  <c:v>2.1324173976093874</c:v>
                </c:pt>
                <c:pt idx="5027" formatCode="#,##0.00">
                  <c:v>2.1324173976093874</c:v>
                </c:pt>
                <c:pt idx="5028" formatCode="#,##0.00">
                  <c:v>2.1324173976093874</c:v>
                </c:pt>
                <c:pt idx="5029" formatCode="#,##0.00">
                  <c:v>2.1324173976093874</c:v>
                </c:pt>
                <c:pt idx="5030" formatCode="#,##0.00">
                  <c:v>2.1324173976093874</c:v>
                </c:pt>
                <c:pt idx="5031" formatCode="#,##0.00">
                  <c:v>2.1324173976093874</c:v>
                </c:pt>
                <c:pt idx="5032" formatCode="#,##0.00">
                  <c:v>2.1324173976093874</c:v>
                </c:pt>
                <c:pt idx="5033" formatCode="#,##0.00">
                  <c:v>2.1324173976093874</c:v>
                </c:pt>
                <c:pt idx="5034" formatCode="#,##0.00">
                  <c:v>2.1324173976093874</c:v>
                </c:pt>
                <c:pt idx="5035" formatCode="#,##0.00">
                  <c:v>2.3056249917736027</c:v>
                </c:pt>
                <c:pt idx="5036" formatCode="#,##0.00">
                  <c:v>2.3056249917736027</c:v>
                </c:pt>
                <c:pt idx="5037" formatCode="#,##0.00">
                  <c:v>2.3056249917736027</c:v>
                </c:pt>
                <c:pt idx="5038" formatCode="#,##0.00">
                  <c:v>2.3056249917736027</c:v>
                </c:pt>
                <c:pt idx="5039" formatCode="#,##0.00">
                  <c:v>2.3056249917736027</c:v>
                </c:pt>
                <c:pt idx="5040" formatCode="#,##0.00">
                  <c:v>2.3056249917736027</c:v>
                </c:pt>
                <c:pt idx="5041" formatCode="#,##0.00">
                  <c:v>2.3056249917736027</c:v>
                </c:pt>
                <c:pt idx="5042" formatCode="#,##0.00">
                  <c:v>2.3056249917736027</c:v>
                </c:pt>
                <c:pt idx="5043" formatCode="#,##0.00">
                  <c:v>2.3056249917736027</c:v>
                </c:pt>
                <c:pt idx="5044" formatCode="#,##0.00">
                  <c:v>2.3056249917736027</c:v>
                </c:pt>
                <c:pt idx="5045" formatCode="#,##0.00">
                  <c:v>2.3056249917736027</c:v>
                </c:pt>
                <c:pt idx="5046" formatCode="#,##0.00">
                  <c:v>2.3056249917736027</c:v>
                </c:pt>
                <c:pt idx="5047" formatCode="#,##0.00">
                  <c:v>2.3056249917736027</c:v>
                </c:pt>
                <c:pt idx="5048" formatCode="#,##0.00">
                  <c:v>2.3056249917736027</c:v>
                </c:pt>
                <c:pt idx="5049" formatCode="#,##0.00">
                  <c:v>2.3056249917736027</c:v>
                </c:pt>
                <c:pt idx="5050" formatCode="#,##0.00">
                  <c:v>2.3056249917736027</c:v>
                </c:pt>
                <c:pt idx="5051" formatCode="#,##0.00">
                  <c:v>2.3056249917736027</c:v>
                </c:pt>
                <c:pt idx="5052" formatCode="#,##0.00">
                  <c:v>2.3056249917736027</c:v>
                </c:pt>
                <c:pt idx="5053" formatCode="#,##0.00">
                  <c:v>2.3056249917736027</c:v>
                </c:pt>
                <c:pt idx="5054" formatCode="#,##0.00">
                  <c:v>2.3056249917736027</c:v>
                </c:pt>
                <c:pt idx="5055" formatCode="#,##0.00">
                  <c:v>2.3056249917736027</c:v>
                </c:pt>
                <c:pt idx="5056" formatCode="#,##0.00">
                  <c:v>2.4384647640305346</c:v>
                </c:pt>
                <c:pt idx="5057" formatCode="#,##0.00">
                  <c:v>2.4384647640305346</c:v>
                </c:pt>
                <c:pt idx="5058" formatCode="#,##0.00">
                  <c:v>2.4384647640305346</c:v>
                </c:pt>
                <c:pt idx="5059" formatCode="#,##0.00">
                  <c:v>2.4384647640305346</c:v>
                </c:pt>
                <c:pt idx="5060" formatCode="#,##0.00">
                  <c:v>2.4384647640305346</c:v>
                </c:pt>
                <c:pt idx="5061" formatCode="#,##0.00">
                  <c:v>2.4384647640305346</c:v>
                </c:pt>
                <c:pt idx="5062" formatCode="#,##0.00">
                  <c:v>2.4384647640305346</c:v>
                </c:pt>
                <c:pt idx="5063" formatCode="#,##0.00">
                  <c:v>2.4384647640305346</c:v>
                </c:pt>
                <c:pt idx="5064" formatCode="#,##0.00">
                  <c:v>2.4384647640305346</c:v>
                </c:pt>
                <c:pt idx="5065" formatCode="#,##0.00">
                  <c:v>2.4384647640305346</c:v>
                </c:pt>
                <c:pt idx="5066" formatCode="#,##0.00">
                  <c:v>2.4384647640305346</c:v>
                </c:pt>
                <c:pt idx="5067" formatCode="#,##0.00">
                  <c:v>2.4384647640305346</c:v>
                </c:pt>
                <c:pt idx="5068" formatCode="#,##0.00">
                  <c:v>2.4384647640305346</c:v>
                </c:pt>
                <c:pt idx="5069" formatCode="#,##0.00">
                  <c:v>2.4384647640305346</c:v>
                </c:pt>
                <c:pt idx="5070" formatCode="#,##0.00">
                  <c:v>2.4384647640305346</c:v>
                </c:pt>
                <c:pt idx="5071" formatCode="#,##0.00">
                  <c:v>2.4384647640305346</c:v>
                </c:pt>
                <c:pt idx="5072" formatCode="#,##0.00">
                  <c:v>2.4384647640305346</c:v>
                </c:pt>
                <c:pt idx="5073" formatCode="#,##0.00">
                  <c:v>2.4384647640305346</c:v>
                </c:pt>
                <c:pt idx="5074" formatCode="#,##0.00">
                  <c:v>2.4384647640305346</c:v>
                </c:pt>
                <c:pt idx="5075" formatCode="#,##0.00">
                  <c:v>2.4384647640305346</c:v>
                </c:pt>
                <c:pt idx="5076" formatCode="#,##0.00">
                  <c:v>2.4384647640305346</c:v>
                </c:pt>
                <c:pt idx="5077" formatCode="#,##0.00">
                  <c:v>3.1353293074880995</c:v>
                </c:pt>
                <c:pt idx="5078" formatCode="#,##0.00">
                  <c:v>3.1353293074880995</c:v>
                </c:pt>
                <c:pt idx="5079" formatCode="#,##0.00">
                  <c:v>3.1353293074880995</c:v>
                </c:pt>
                <c:pt idx="5080" formatCode="#,##0.00">
                  <c:v>3.1353293074880995</c:v>
                </c:pt>
                <c:pt idx="5081" formatCode="#,##0.00">
                  <c:v>3.1353293074880995</c:v>
                </c:pt>
                <c:pt idx="5082" formatCode="#,##0.00">
                  <c:v>3.1353293074880995</c:v>
                </c:pt>
                <c:pt idx="5083" formatCode="#,##0.00">
                  <c:v>3.1353293074880995</c:v>
                </c:pt>
                <c:pt idx="5084" formatCode="#,##0.00">
                  <c:v>3.1353293074880995</c:v>
                </c:pt>
                <c:pt idx="5085" formatCode="#,##0.00">
                  <c:v>3.1353293074880995</c:v>
                </c:pt>
                <c:pt idx="5086" formatCode="#,##0.00">
                  <c:v>3.1353293074880995</c:v>
                </c:pt>
                <c:pt idx="5087" formatCode="#,##0.00">
                  <c:v>3.1353293074880995</c:v>
                </c:pt>
                <c:pt idx="5088" formatCode="#,##0.00">
                  <c:v>3.1353293074880995</c:v>
                </c:pt>
                <c:pt idx="5089" formatCode="#,##0.00">
                  <c:v>3.1353293074880995</c:v>
                </c:pt>
                <c:pt idx="5090" formatCode="#,##0.00">
                  <c:v>3.1353293074880995</c:v>
                </c:pt>
                <c:pt idx="5091" formatCode="#,##0.00">
                  <c:v>3.1353293074880995</c:v>
                </c:pt>
                <c:pt idx="5092" formatCode="#,##0.00">
                  <c:v>3.1353293074880995</c:v>
                </c:pt>
                <c:pt idx="5093" formatCode="#,##0.00">
                  <c:v>3.1353293074880995</c:v>
                </c:pt>
                <c:pt idx="5094" formatCode="#,##0.00">
                  <c:v>3.1353293074880995</c:v>
                </c:pt>
                <c:pt idx="5095" formatCode="#,##0.00">
                  <c:v>3.1353293074880995</c:v>
                </c:pt>
                <c:pt idx="5096" formatCode="#,##0.00">
                  <c:v>3.1353293074880995</c:v>
                </c:pt>
                <c:pt idx="5097" formatCode="#,##0.00">
                  <c:v>3.1353293074880995</c:v>
                </c:pt>
                <c:pt idx="5098" formatCode="#,##0.00">
                  <c:v>3.9183500432687479</c:v>
                </c:pt>
                <c:pt idx="5099" formatCode="#,##0.00">
                  <c:v>3.9183500432687479</c:v>
                </c:pt>
                <c:pt idx="5100" formatCode="#,##0.00">
                  <c:v>3.9183500432687479</c:v>
                </c:pt>
                <c:pt idx="5101" formatCode="#,##0.00">
                  <c:v>3.9183500432687479</c:v>
                </c:pt>
                <c:pt idx="5102" formatCode="#,##0.00">
                  <c:v>3.9183500432687479</c:v>
                </c:pt>
                <c:pt idx="5103" formatCode="#,##0.00">
                  <c:v>3.9183500432687479</c:v>
                </c:pt>
                <c:pt idx="5104" formatCode="#,##0.00">
                  <c:v>3.9183500432687479</c:v>
                </c:pt>
                <c:pt idx="5105" formatCode="#,##0.00">
                  <c:v>3.9183500432687479</c:v>
                </c:pt>
                <c:pt idx="5106" formatCode="#,##0.00">
                  <c:v>3.9183500432687479</c:v>
                </c:pt>
                <c:pt idx="5107" formatCode="#,##0.00">
                  <c:v>3.9183500432687479</c:v>
                </c:pt>
                <c:pt idx="5108" formatCode="#,##0.00">
                  <c:v>3.9183500432687479</c:v>
                </c:pt>
                <c:pt idx="5109" formatCode="#,##0.00">
                  <c:v>3.9183500432687479</c:v>
                </c:pt>
                <c:pt idx="5110" formatCode="#,##0.00">
                  <c:v>3.9183500432687479</c:v>
                </c:pt>
                <c:pt idx="5111" formatCode="#,##0.00">
                  <c:v>3.9183500432687479</c:v>
                </c:pt>
                <c:pt idx="5112" formatCode="#,##0.00">
                  <c:v>3.9183500432687479</c:v>
                </c:pt>
                <c:pt idx="5113" formatCode="#,##0.00">
                  <c:v>3.9183500432687479</c:v>
                </c:pt>
                <c:pt idx="5114" formatCode="#,##0.00">
                  <c:v>3.9183500432687479</c:v>
                </c:pt>
                <c:pt idx="5115" formatCode="#,##0.00">
                  <c:v>3.9183500432687479</c:v>
                </c:pt>
                <c:pt idx="5116" formatCode="#,##0.00">
                  <c:v>3.9183500432687479</c:v>
                </c:pt>
                <c:pt idx="5117" formatCode="#,##0.00">
                  <c:v>3.9183500432687479</c:v>
                </c:pt>
                <c:pt idx="5118" formatCode="#,##0.00">
                  <c:v>4.3112233317211812</c:v>
                </c:pt>
                <c:pt idx="5119" formatCode="#,##0.00">
                  <c:v>4.3112233317211812</c:v>
                </c:pt>
                <c:pt idx="5120" formatCode="#,##0.00">
                  <c:v>4.3112233317211812</c:v>
                </c:pt>
                <c:pt idx="5121" formatCode="#,##0.00">
                  <c:v>4.3112233317211812</c:v>
                </c:pt>
                <c:pt idx="5122" formatCode="#,##0.00">
                  <c:v>4.3112233317211812</c:v>
                </c:pt>
                <c:pt idx="5123" formatCode="#,##0.00">
                  <c:v>4.3112233317211812</c:v>
                </c:pt>
                <c:pt idx="5124" formatCode="#,##0.00">
                  <c:v>4.3112233317211812</c:v>
                </c:pt>
                <c:pt idx="5125" formatCode="#,##0.00">
                  <c:v>4.3112233317211812</c:v>
                </c:pt>
                <c:pt idx="5126" formatCode="#,##0.00">
                  <c:v>4.3112233317211812</c:v>
                </c:pt>
                <c:pt idx="5127" formatCode="#,##0.00">
                  <c:v>4.3112233317211812</c:v>
                </c:pt>
                <c:pt idx="5128" formatCode="#,##0.00">
                  <c:v>4.3112233317211812</c:v>
                </c:pt>
                <c:pt idx="5129" formatCode="#,##0.00">
                  <c:v>4.3112233317211812</c:v>
                </c:pt>
                <c:pt idx="5130" formatCode="#,##0.00">
                  <c:v>4.3112233317211812</c:v>
                </c:pt>
                <c:pt idx="5131" formatCode="#,##0.00">
                  <c:v>4.3112233317211812</c:v>
                </c:pt>
                <c:pt idx="5132" formatCode="#,##0.00">
                  <c:v>4.3112233317211812</c:v>
                </c:pt>
                <c:pt idx="5133" formatCode="#,##0.00">
                  <c:v>4.3112233317211812</c:v>
                </c:pt>
                <c:pt idx="5134" formatCode="#,##0.00">
                  <c:v>4.3112233317211812</c:v>
                </c:pt>
                <c:pt idx="5135" formatCode="#,##0.00">
                  <c:v>4.3112233317211812</c:v>
                </c:pt>
                <c:pt idx="5136" formatCode="#,##0.00">
                  <c:v>4.3112233317211812</c:v>
                </c:pt>
                <c:pt idx="5137" formatCode="#,##0.00">
                  <c:v>4.3112233317211812</c:v>
                </c:pt>
                <c:pt idx="5138" formatCode="#,##0.00">
                  <c:v>4.3112233317211812</c:v>
                </c:pt>
                <c:pt idx="5139" formatCode="#,##0.00">
                  <c:v>4.3112233317211812</c:v>
                </c:pt>
                <c:pt idx="5140" formatCode="#,##0.00">
                  <c:v>4.5174568700810269</c:v>
                </c:pt>
                <c:pt idx="5141" formatCode="#,##0.00">
                  <c:v>4.5174568700810269</c:v>
                </c:pt>
                <c:pt idx="5142" formatCode="#,##0.00">
                  <c:v>4.5174568700810269</c:v>
                </c:pt>
                <c:pt idx="5143" formatCode="#,##0.00">
                  <c:v>4.5174568700810269</c:v>
                </c:pt>
                <c:pt idx="5144" formatCode="#,##0.00">
                  <c:v>4.5174568700810269</c:v>
                </c:pt>
                <c:pt idx="5145" formatCode="#,##0.00">
                  <c:v>4.5174568700810269</c:v>
                </c:pt>
                <c:pt idx="5146" formatCode="#,##0.00">
                  <c:v>4.5174568700810269</c:v>
                </c:pt>
                <c:pt idx="5147" formatCode="#,##0.00">
                  <c:v>4.5174568700810269</c:v>
                </c:pt>
                <c:pt idx="5148" formatCode="#,##0.00">
                  <c:v>4.5174568700810269</c:v>
                </c:pt>
                <c:pt idx="5149" formatCode="#,##0.00">
                  <c:v>4.5174568700810269</c:v>
                </c:pt>
                <c:pt idx="5150" formatCode="#,##0.00">
                  <c:v>4.5174568700810269</c:v>
                </c:pt>
                <c:pt idx="5151" formatCode="#,##0.00">
                  <c:v>4.5174568700810269</c:v>
                </c:pt>
                <c:pt idx="5152" formatCode="#,##0.00">
                  <c:v>4.5174568700810269</c:v>
                </c:pt>
                <c:pt idx="5153" formatCode="#,##0.00">
                  <c:v>4.5174568700810269</c:v>
                </c:pt>
                <c:pt idx="5154" formatCode="#,##0.00">
                  <c:v>4.5174568700810269</c:v>
                </c:pt>
                <c:pt idx="5155" formatCode="#,##0.00">
                  <c:v>4.5174568700810269</c:v>
                </c:pt>
                <c:pt idx="5156" formatCode="#,##0.00">
                  <c:v>4.5174568700810269</c:v>
                </c:pt>
                <c:pt idx="5157" formatCode="#,##0.00">
                  <c:v>4.5174568700810269</c:v>
                </c:pt>
                <c:pt idx="5158" formatCode="#,##0.00">
                  <c:v>4.5174568700810269</c:v>
                </c:pt>
                <c:pt idx="5159" formatCode="#,##0.00">
                  <c:v>4.5174568700810269</c:v>
                </c:pt>
                <c:pt idx="5160" formatCode="#,##0.00">
                  <c:v>4.5591981174576635</c:v>
                </c:pt>
                <c:pt idx="5161" formatCode="#,##0.00">
                  <c:v>4.5591981174576635</c:v>
                </c:pt>
                <c:pt idx="5162" formatCode="#,##0.00">
                  <c:v>4.5591981174576635</c:v>
                </c:pt>
                <c:pt idx="5163" formatCode="#,##0.00">
                  <c:v>4.5591981174576635</c:v>
                </c:pt>
                <c:pt idx="5164" formatCode="#,##0.00">
                  <c:v>4.5591981174576635</c:v>
                </c:pt>
                <c:pt idx="5165" formatCode="#,##0.00">
                  <c:v>4.5591981174576635</c:v>
                </c:pt>
                <c:pt idx="5166" formatCode="#,##0.00">
                  <c:v>4.5591981174576635</c:v>
                </c:pt>
                <c:pt idx="5167" formatCode="#,##0.00">
                  <c:v>4.5591981174576635</c:v>
                </c:pt>
                <c:pt idx="5168" formatCode="#,##0.00">
                  <c:v>4.5591981174576635</c:v>
                </c:pt>
                <c:pt idx="5169" formatCode="#,##0.00">
                  <c:v>4.5591981174576635</c:v>
                </c:pt>
                <c:pt idx="5170" formatCode="#,##0.00">
                  <c:v>4.5591981174576635</c:v>
                </c:pt>
                <c:pt idx="5171" formatCode="#,##0.00">
                  <c:v>4.5591981174576635</c:v>
                </c:pt>
                <c:pt idx="5172" formatCode="#,##0.00">
                  <c:v>4.5591981174576635</c:v>
                </c:pt>
                <c:pt idx="5173" formatCode="#,##0.00">
                  <c:v>4.5591981174576635</c:v>
                </c:pt>
                <c:pt idx="5174" formatCode="#,##0.00">
                  <c:v>4.5591981174576635</c:v>
                </c:pt>
                <c:pt idx="5175" formatCode="#,##0.00">
                  <c:v>4.5591981174576635</c:v>
                </c:pt>
                <c:pt idx="5176" formatCode="#,##0.00">
                  <c:v>4.5591981174576635</c:v>
                </c:pt>
                <c:pt idx="5177" formatCode="#,##0.00">
                  <c:v>4.5591981174576635</c:v>
                </c:pt>
                <c:pt idx="5178" formatCode="#,##0.00">
                  <c:v>5.1953786417199499</c:v>
                </c:pt>
                <c:pt idx="5179" formatCode="#,##0.00">
                  <c:v>5.1953786417199499</c:v>
                </c:pt>
                <c:pt idx="5180" formatCode="#,##0.00">
                  <c:v>5.1953786417199499</c:v>
                </c:pt>
                <c:pt idx="5181" formatCode="#,##0.00">
                  <c:v>5.1953786417199499</c:v>
                </c:pt>
                <c:pt idx="5182" formatCode="#,##0.00">
                  <c:v>5.1953786417199499</c:v>
                </c:pt>
                <c:pt idx="5183" formatCode="#,##0.00">
                  <c:v>5.1953786417199499</c:v>
                </c:pt>
                <c:pt idx="5184" formatCode="#,##0.00">
                  <c:v>5.1953786417199499</c:v>
                </c:pt>
                <c:pt idx="5185" formatCode="#,##0.00">
                  <c:v>5.1953786417199499</c:v>
                </c:pt>
                <c:pt idx="5186" formatCode="#,##0.00">
                  <c:v>5.1953786417199499</c:v>
                </c:pt>
                <c:pt idx="5187" formatCode="#,##0.00">
                  <c:v>5.1953786417199499</c:v>
                </c:pt>
                <c:pt idx="5188" formatCode="#,##0.00">
                  <c:v>5.1953786417199499</c:v>
                </c:pt>
                <c:pt idx="5189" formatCode="#,##0.00">
                  <c:v>5.1953786417199499</c:v>
                </c:pt>
                <c:pt idx="5190" formatCode="#,##0.00">
                  <c:v>5.1953786417199499</c:v>
                </c:pt>
                <c:pt idx="5191" formatCode="#,##0.00">
                  <c:v>5.1953786417199499</c:v>
                </c:pt>
                <c:pt idx="5192" formatCode="#,##0.00">
                  <c:v>5.1953786417199499</c:v>
                </c:pt>
                <c:pt idx="5193" formatCode="#,##0.00">
                  <c:v>5.1953786417199499</c:v>
                </c:pt>
                <c:pt idx="5194" formatCode="#,##0.00">
                  <c:v>5.1953786417199499</c:v>
                </c:pt>
                <c:pt idx="5195" formatCode="#,##0.00">
                  <c:v>5.1953786417199499</c:v>
                </c:pt>
                <c:pt idx="5196" formatCode="#,##0.00">
                  <c:v>5.1953786417199499</c:v>
                </c:pt>
                <c:pt idx="5197" formatCode="#,##0.00">
                  <c:v>5.1953786417199499</c:v>
                </c:pt>
                <c:pt idx="5198" formatCode="#,##0.00">
                  <c:v>5.1953786417199499</c:v>
                </c:pt>
                <c:pt idx="5199" formatCode="#,##0.00">
                  <c:v>5.1953786417199499</c:v>
                </c:pt>
                <c:pt idx="5200" formatCode="#,##0.00">
                  <c:v>5.1953786417199499</c:v>
                </c:pt>
                <c:pt idx="5201" formatCode="#,##0.00">
                  <c:v>6.0994785576997446</c:v>
                </c:pt>
                <c:pt idx="5202" formatCode="#,##0.00">
                  <c:v>6.0994785576997446</c:v>
                </c:pt>
                <c:pt idx="5203" formatCode="#,##0.00">
                  <c:v>6.0994785576997446</c:v>
                </c:pt>
                <c:pt idx="5204" formatCode="#,##0.00">
                  <c:v>6.0994785576997446</c:v>
                </c:pt>
                <c:pt idx="5205" formatCode="#,##0.00">
                  <c:v>6.0994785576997446</c:v>
                </c:pt>
                <c:pt idx="5206" formatCode="#,##0.00">
                  <c:v>6.0994785576997446</c:v>
                </c:pt>
                <c:pt idx="5207" formatCode="#,##0.00">
                  <c:v>6.0994785576997446</c:v>
                </c:pt>
                <c:pt idx="5208" formatCode="#,##0.00">
                  <c:v>6.0994785576997446</c:v>
                </c:pt>
                <c:pt idx="5209" formatCode="#,##0.00">
                  <c:v>6.0994785576997446</c:v>
                </c:pt>
                <c:pt idx="5210" formatCode="#,##0.00">
                  <c:v>6.0994785576997446</c:v>
                </c:pt>
                <c:pt idx="5211" formatCode="#,##0.00">
                  <c:v>6.0994785576997446</c:v>
                </c:pt>
                <c:pt idx="5212" formatCode="#,##0.00">
                  <c:v>6.0994785576997446</c:v>
                </c:pt>
                <c:pt idx="5213" formatCode="#,##0.00">
                  <c:v>6.0994785576997446</c:v>
                </c:pt>
                <c:pt idx="5214" formatCode="#,##0.00">
                  <c:v>6.0994785576997446</c:v>
                </c:pt>
                <c:pt idx="5215" formatCode="#,##0.00">
                  <c:v>6.0994785576997446</c:v>
                </c:pt>
                <c:pt idx="5216" formatCode="#,##0.00">
                  <c:v>6.0994785576997446</c:v>
                </c:pt>
                <c:pt idx="5217" formatCode="#,##0.00">
                  <c:v>6.0994785576997446</c:v>
                </c:pt>
                <c:pt idx="5218" formatCode="#,##0.00">
                  <c:v>6.0994785576997446</c:v>
                </c:pt>
                <c:pt idx="5219" formatCode="#,##0.00">
                  <c:v>6.0994785576997446</c:v>
                </c:pt>
                <c:pt idx="5220" formatCode="#,##0.00">
                  <c:v>6.0994785576997446</c:v>
                </c:pt>
                <c:pt idx="5221" formatCode="#,##0.00">
                  <c:v>6.759303895456048</c:v>
                </c:pt>
                <c:pt idx="5222" formatCode="#,##0.00">
                  <c:v>6.759303895456048</c:v>
                </c:pt>
                <c:pt idx="5223" formatCode="#,##0.00">
                  <c:v>6.759303895456048</c:v>
                </c:pt>
                <c:pt idx="5224" formatCode="#,##0.00">
                  <c:v>6.759303895456048</c:v>
                </c:pt>
                <c:pt idx="5225" formatCode="#,##0.00">
                  <c:v>6.759303895456048</c:v>
                </c:pt>
                <c:pt idx="5226" formatCode="#,##0.00">
                  <c:v>6.759303895456048</c:v>
                </c:pt>
                <c:pt idx="5227" formatCode="#,##0.00">
                  <c:v>6.759303895456048</c:v>
                </c:pt>
                <c:pt idx="5228" formatCode="#,##0.00">
                  <c:v>6.759303895456048</c:v>
                </c:pt>
                <c:pt idx="5229" formatCode="#,##0.00">
                  <c:v>6.759303895456048</c:v>
                </c:pt>
                <c:pt idx="5230" formatCode="#,##0.00">
                  <c:v>6.759303895456048</c:v>
                </c:pt>
                <c:pt idx="5231" formatCode="#,##0.00">
                  <c:v>6.759303895456048</c:v>
                </c:pt>
                <c:pt idx="5232" formatCode="#,##0.00">
                  <c:v>6.759303895456048</c:v>
                </c:pt>
                <c:pt idx="5233" formatCode="#,##0.00">
                  <c:v>6.759303895456048</c:v>
                </c:pt>
                <c:pt idx="5234" formatCode="#,##0.00">
                  <c:v>6.759303895456048</c:v>
                </c:pt>
                <c:pt idx="5235" formatCode="#,##0.00">
                  <c:v>6.759303895456048</c:v>
                </c:pt>
                <c:pt idx="5236" formatCode="#,##0.00">
                  <c:v>6.759303895456048</c:v>
                </c:pt>
                <c:pt idx="5237" formatCode="#,##0.00">
                  <c:v>6.759303895456048</c:v>
                </c:pt>
                <c:pt idx="5238" formatCode="#,##0.00">
                  <c:v>6.759303895456048</c:v>
                </c:pt>
                <c:pt idx="5239" formatCode="#,##0.00">
                  <c:v>6.759303895456048</c:v>
                </c:pt>
                <c:pt idx="5240" formatCode="#,##0.00">
                  <c:v>6.759303895456048</c:v>
                </c:pt>
                <c:pt idx="5241" formatCode="#,##0.00">
                  <c:v>6.759303895456048</c:v>
                </c:pt>
                <c:pt idx="5242" formatCode="#,##0.00">
                  <c:v>8.0560654281784281</c:v>
                </c:pt>
                <c:pt idx="5243" formatCode="#,##0.00">
                  <c:v>8.0560654281784281</c:v>
                </c:pt>
                <c:pt idx="5244" formatCode="#,##0.00">
                  <c:v>8.0560654281784281</c:v>
                </c:pt>
                <c:pt idx="5245" formatCode="#,##0.00">
                  <c:v>8.0560654281784281</c:v>
                </c:pt>
                <c:pt idx="5246" formatCode="#,##0.00">
                  <c:v>8.0560654281784281</c:v>
                </c:pt>
                <c:pt idx="5247" formatCode="#,##0.00">
                  <c:v>8.0560654281784281</c:v>
                </c:pt>
                <c:pt idx="5248" formatCode="#,##0.00">
                  <c:v>8.0560654281784281</c:v>
                </c:pt>
                <c:pt idx="5249" formatCode="#,##0.00">
                  <c:v>8.0560654281784281</c:v>
                </c:pt>
                <c:pt idx="5250" formatCode="#,##0.00">
                  <c:v>8.0560654281784281</c:v>
                </c:pt>
                <c:pt idx="5251" formatCode="#,##0.00">
                  <c:v>8.0560654281784281</c:v>
                </c:pt>
                <c:pt idx="5252" formatCode="#,##0.00">
                  <c:v>8.0560654281784281</c:v>
                </c:pt>
                <c:pt idx="5253" formatCode="#,##0.00">
                  <c:v>8.0560654281784281</c:v>
                </c:pt>
                <c:pt idx="5254" formatCode="#,##0.00">
                  <c:v>8.0560654281784281</c:v>
                </c:pt>
                <c:pt idx="5255" formatCode="#,##0.00">
                  <c:v>8.0560654281784281</c:v>
                </c:pt>
                <c:pt idx="5256" formatCode="#,##0.00">
                  <c:v>8.0560654281784281</c:v>
                </c:pt>
                <c:pt idx="5257" formatCode="#,##0.00">
                  <c:v>8.0560654281784281</c:v>
                </c:pt>
                <c:pt idx="5258" formatCode="#,##0.00">
                  <c:v>8.0560654281784281</c:v>
                </c:pt>
                <c:pt idx="5259" formatCode="#,##0.00">
                  <c:v>8.0560654281784281</c:v>
                </c:pt>
                <c:pt idx="5260" formatCode="#,##0.00">
                  <c:v>8.0560654281784281</c:v>
                </c:pt>
                <c:pt idx="5261" formatCode="#,##0.00">
                  <c:v>8.0560654281784281</c:v>
                </c:pt>
                <c:pt idx="5262" formatCode="#,##0.00">
                  <c:v>8.0560654281784281</c:v>
                </c:pt>
                <c:pt idx="5263" formatCode="#,##0.00">
                  <c:v>8.3470723757064</c:v>
                </c:pt>
                <c:pt idx="5264" formatCode="#,##0.00">
                  <c:v>8.3470723757064</c:v>
                </c:pt>
                <c:pt idx="5265" formatCode="#,##0.00">
                  <c:v>8.3470723757064</c:v>
                </c:pt>
                <c:pt idx="5266" formatCode="#,##0.00">
                  <c:v>8.3470723757064</c:v>
                </c:pt>
                <c:pt idx="5267" formatCode="#,##0.00">
                  <c:v>8.3470723757064</c:v>
                </c:pt>
                <c:pt idx="5268" formatCode="#,##0.00">
                  <c:v>8.3470723757064</c:v>
                </c:pt>
                <c:pt idx="5269" formatCode="#,##0.00">
                  <c:v>8.3470723757064</c:v>
                </c:pt>
                <c:pt idx="5270" formatCode="#,##0.00">
                  <c:v>8.3470723757064</c:v>
                </c:pt>
                <c:pt idx="5271" formatCode="#,##0.00">
                  <c:v>8.3470723757064</c:v>
                </c:pt>
                <c:pt idx="5272" formatCode="#,##0.00">
                  <c:v>8.3470723757064</c:v>
                </c:pt>
                <c:pt idx="5273" formatCode="#,##0.00">
                  <c:v>8.3470723757064</c:v>
                </c:pt>
                <c:pt idx="5274" formatCode="#,##0.00">
                  <c:v>8.3470723757064</c:v>
                </c:pt>
                <c:pt idx="5275" formatCode="#,##0.00">
                  <c:v>8.3470723757064</c:v>
                </c:pt>
                <c:pt idx="5276" formatCode="#,##0.00">
                  <c:v>8.3470723757064</c:v>
                </c:pt>
                <c:pt idx="5277" formatCode="#,##0.00">
                  <c:v>8.3470723757064</c:v>
                </c:pt>
                <c:pt idx="5278" formatCode="#,##0.00">
                  <c:v>8.3470723757064</c:v>
                </c:pt>
                <c:pt idx="5279" formatCode="#,##0.00">
                  <c:v>8.3470723757064</c:v>
                </c:pt>
                <c:pt idx="5280" formatCode="#,##0.00">
                  <c:v>8.3470723757064</c:v>
                </c:pt>
                <c:pt idx="5281" formatCode="#,##0.00">
                  <c:v>8.3470723757064</c:v>
                </c:pt>
                <c:pt idx="5282" formatCode="#,##0.00">
                  <c:v>8.3470723757064</c:v>
                </c:pt>
                <c:pt idx="5283" formatCode="#,##0.00">
                  <c:v>8.3470723757064</c:v>
                </c:pt>
                <c:pt idx="5284" formatCode="#,##0.00">
                  <c:v>8.3470723757064</c:v>
                </c:pt>
                <c:pt idx="5285" formatCode="#,##0.00">
                  <c:v>8.9948228252233022</c:v>
                </c:pt>
                <c:pt idx="5286" formatCode="#,##0.00">
                  <c:v>8.9948228252233022</c:v>
                </c:pt>
                <c:pt idx="5287" formatCode="#,##0.00">
                  <c:v>8.9948228252233022</c:v>
                </c:pt>
                <c:pt idx="5288" formatCode="#,##0.00">
                  <c:v>8.9948228252233022</c:v>
                </c:pt>
                <c:pt idx="5289" formatCode="#,##0.00">
                  <c:v>8.9948228252233022</c:v>
                </c:pt>
                <c:pt idx="5290" formatCode="#,##0.00">
                  <c:v>8.9948228252233022</c:v>
                </c:pt>
                <c:pt idx="5291" formatCode="#,##0.00">
                  <c:v>8.9948228252233022</c:v>
                </c:pt>
                <c:pt idx="5292" formatCode="#,##0.00">
                  <c:v>8.9948228252233022</c:v>
                </c:pt>
                <c:pt idx="5293" formatCode="#,##0.00">
                  <c:v>8.9948228252233022</c:v>
                </c:pt>
                <c:pt idx="5294" formatCode="#,##0.00">
                  <c:v>8.9948228252233022</c:v>
                </c:pt>
                <c:pt idx="5295" formatCode="#,##0.00">
                  <c:v>8.9948228252233022</c:v>
                </c:pt>
                <c:pt idx="5296" formatCode="#,##0.00">
                  <c:v>8.9948228252233022</c:v>
                </c:pt>
                <c:pt idx="5297" formatCode="#,##0.00">
                  <c:v>8.9948228252233022</c:v>
                </c:pt>
                <c:pt idx="5298" formatCode="#,##0.00">
                  <c:v>8.9948228252233022</c:v>
                </c:pt>
                <c:pt idx="5299" formatCode="#,##0.00">
                  <c:v>8.9948228252233022</c:v>
                </c:pt>
                <c:pt idx="5300" formatCode="#,##0.00">
                  <c:v>8.9948228252233022</c:v>
                </c:pt>
                <c:pt idx="5301" formatCode="#,##0.00">
                  <c:v>8.9948228252233022</c:v>
                </c:pt>
                <c:pt idx="5302" formatCode="#,##0.00">
                  <c:v>8.9948228252233022</c:v>
                </c:pt>
                <c:pt idx="5303" formatCode="#,##0.00">
                  <c:v>8.9948228252233022</c:v>
                </c:pt>
                <c:pt idx="5304" formatCode="#,##0.00">
                  <c:v>8.9948228252233022</c:v>
                </c:pt>
                <c:pt idx="5305" formatCode="#,##0.00">
                  <c:v>8.9948228252233022</c:v>
                </c:pt>
                <c:pt idx="5306" formatCode="#,##0.00">
                  <c:v>8.9948228252233022</c:v>
                </c:pt>
                <c:pt idx="5307" formatCode="#,##0.00">
                  <c:v>9.6797736304604207</c:v>
                </c:pt>
                <c:pt idx="5308" formatCode="#,##0.00">
                  <c:v>9.6797736304604207</c:v>
                </c:pt>
                <c:pt idx="5309" formatCode="#,##0.00">
                  <c:v>9.6797736304604207</c:v>
                </c:pt>
                <c:pt idx="5310" formatCode="#,##0.00">
                  <c:v>9.6797736304604207</c:v>
                </c:pt>
                <c:pt idx="5311" formatCode="#,##0.00">
                  <c:v>9.6797736304604207</c:v>
                </c:pt>
                <c:pt idx="5312" formatCode="#,##0.00">
                  <c:v>9.6797736304604207</c:v>
                </c:pt>
                <c:pt idx="5313" formatCode="#,##0.00">
                  <c:v>9.6797736304604207</c:v>
                </c:pt>
                <c:pt idx="5314" formatCode="#,##0.00">
                  <c:v>9.6797736304604207</c:v>
                </c:pt>
                <c:pt idx="5315" formatCode="#,##0.00">
                  <c:v>9.6797736304604207</c:v>
                </c:pt>
                <c:pt idx="5316" formatCode="#,##0.00">
                  <c:v>9.6797736304604207</c:v>
                </c:pt>
                <c:pt idx="5317" formatCode="#,##0.00">
                  <c:v>9.6797736304604207</c:v>
                </c:pt>
                <c:pt idx="5318" formatCode="#,##0.00">
                  <c:v>9.6797736304604207</c:v>
                </c:pt>
                <c:pt idx="5319" formatCode="#,##0.00">
                  <c:v>9.6797736304604207</c:v>
                </c:pt>
                <c:pt idx="5320" formatCode="#,##0.00">
                  <c:v>9.6797736304604207</c:v>
                </c:pt>
                <c:pt idx="5321" formatCode="#,##0.00">
                  <c:v>9.6797736304604207</c:v>
                </c:pt>
                <c:pt idx="5322" formatCode="#,##0.00">
                  <c:v>9.6797736304604207</c:v>
                </c:pt>
                <c:pt idx="5323" formatCode="#,##0.00">
                  <c:v>9.6797736304604207</c:v>
                </c:pt>
                <c:pt idx="5324" formatCode="#,##0.00">
                  <c:v>9.6797736304604207</c:v>
                </c:pt>
                <c:pt idx="5325" formatCode="#,##0.00">
                  <c:v>9.6797736304604207</c:v>
                </c:pt>
                <c:pt idx="5326" formatCode="#,##0.00">
                  <c:v>9.6797736304604207</c:v>
                </c:pt>
                <c:pt idx="5327" formatCode="#,##0.00">
                  <c:v>9.6797736304604207</c:v>
                </c:pt>
                <c:pt idx="5328" formatCode="#,##0.00">
                  <c:v>10.246394961929695</c:v>
                </c:pt>
                <c:pt idx="5329" formatCode="#,##0.00">
                  <c:v>10.246394961929695</c:v>
                </c:pt>
                <c:pt idx="5330" formatCode="#,##0.00">
                  <c:v>10.246394961929695</c:v>
                </c:pt>
                <c:pt idx="5331" formatCode="#,##0.00">
                  <c:v>10.246394961929695</c:v>
                </c:pt>
                <c:pt idx="5332" formatCode="#,##0.00">
                  <c:v>10.246394961929695</c:v>
                </c:pt>
                <c:pt idx="5333" formatCode="#,##0.00">
                  <c:v>10.246394961929695</c:v>
                </c:pt>
                <c:pt idx="5334" formatCode="#,##0.00">
                  <c:v>10.246394961929695</c:v>
                </c:pt>
                <c:pt idx="5335" formatCode="#,##0.00">
                  <c:v>10.246394961929695</c:v>
                </c:pt>
                <c:pt idx="5336" formatCode="#,##0.00">
                  <c:v>10.246394961929695</c:v>
                </c:pt>
                <c:pt idx="5337" formatCode="#,##0.00">
                  <c:v>10.246394961929695</c:v>
                </c:pt>
                <c:pt idx="5338" formatCode="#,##0.00">
                  <c:v>10.246394961929695</c:v>
                </c:pt>
                <c:pt idx="5339" formatCode="#,##0.00">
                  <c:v>10.246394961929695</c:v>
                </c:pt>
                <c:pt idx="5340" formatCode="#,##0.00">
                  <c:v>10.246394961929695</c:v>
                </c:pt>
                <c:pt idx="5341" formatCode="#,##0.00">
                  <c:v>10.246394961929695</c:v>
                </c:pt>
                <c:pt idx="5342" formatCode="#,##0.00">
                  <c:v>10.246394961929695</c:v>
                </c:pt>
                <c:pt idx="5343" formatCode="#,##0.00">
                  <c:v>10.246394961929695</c:v>
                </c:pt>
                <c:pt idx="5344" formatCode="#,##0.00">
                  <c:v>10.246394961929695</c:v>
                </c:pt>
                <c:pt idx="5345" formatCode="#,##0.00">
                  <c:v>10.246394961929695</c:v>
                </c:pt>
                <c:pt idx="5346" formatCode="#,##0.00">
                  <c:v>10.246394961929695</c:v>
                </c:pt>
                <c:pt idx="5347" formatCode="#,##0.00">
                  <c:v>10.246394961929695</c:v>
                </c:pt>
                <c:pt idx="5348" formatCode="#,##0.00">
                  <c:v>10.672622137820809</c:v>
                </c:pt>
                <c:pt idx="5349" formatCode="#,##0.00">
                  <c:v>10.672622137820809</c:v>
                </c:pt>
                <c:pt idx="5350" formatCode="#,##0.00">
                  <c:v>10.672622137820809</c:v>
                </c:pt>
                <c:pt idx="5351" formatCode="#,##0.00">
                  <c:v>10.672622137820809</c:v>
                </c:pt>
                <c:pt idx="5352" formatCode="#,##0.00">
                  <c:v>10.672622137820809</c:v>
                </c:pt>
                <c:pt idx="5353" formatCode="#,##0.00">
                  <c:v>10.672622137820809</c:v>
                </c:pt>
                <c:pt idx="5354" formatCode="#,##0.00">
                  <c:v>10.672622137820809</c:v>
                </c:pt>
                <c:pt idx="5355" formatCode="#,##0.00">
                  <c:v>10.672622137820809</c:v>
                </c:pt>
                <c:pt idx="5356" formatCode="#,##0.00">
                  <c:v>10.672622137820809</c:v>
                </c:pt>
                <c:pt idx="5357" formatCode="#,##0.00">
                  <c:v>10.672622137820809</c:v>
                </c:pt>
                <c:pt idx="5358" formatCode="#,##0.00">
                  <c:v>10.672622137820809</c:v>
                </c:pt>
                <c:pt idx="5359" formatCode="#,##0.00">
                  <c:v>10.672622137820809</c:v>
                </c:pt>
                <c:pt idx="5360" formatCode="#,##0.00">
                  <c:v>10.672622137820809</c:v>
                </c:pt>
                <c:pt idx="5361" formatCode="#,##0.00">
                  <c:v>10.672622137820809</c:v>
                </c:pt>
                <c:pt idx="5362" formatCode="#,##0.00">
                  <c:v>10.672622137820809</c:v>
                </c:pt>
                <c:pt idx="5363" formatCode="#,##0.00">
                  <c:v>10.672622137820809</c:v>
                </c:pt>
                <c:pt idx="5364" formatCode="#,##0.00">
                  <c:v>10.672622137820809</c:v>
                </c:pt>
                <c:pt idx="5365" formatCode="#,##0.00">
                  <c:v>10.672622137820809</c:v>
                </c:pt>
                <c:pt idx="5366" formatCode="#,##0.00">
                  <c:v>10.672622137820809</c:v>
                </c:pt>
                <c:pt idx="5367" formatCode="#,##0.00">
                  <c:v>10.672622137820809</c:v>
                </c:pt>
                <c:pt idx="5368" formatCode="#,##0.00">
                  <c:v>10.738500920526196</c:v>
                </c:pt>
                <c:pt idx="5369" formatCode="#,##0.00">
                  <c:v>10.738500920526196</c:v>
                </c:pt>
                <c:pt idx="5370" formatCode="#,##0.00">
                  <c:v>10.738500920526196</c:v>
                </c:pt>
                <c:pt idx="5371" formatCode="#,##0.00">
                  <c:v>10.738500920526196</c:v>
                </c:pt>
                <c:pt idx="5372" formatCode="#,##0.00">
                  <c:v>10.738500920526196</c:v>
                </c:pt>
                <c:pt idx="5373" formatCode="#,##0.00">
                  <c:v>10.738500920526196</c:v>
                </c:pt>
                <c:pt idx="5374" formatCode="#,##0.00">
                  <c:v>10.738500920526196</c:v>
                </c:pt>
                <c:pt idx="5375" formatCode="#,##0.00">
                  <c:v>10.738500920526196</c:v>
                </c:pt>
                <c:pt idx="5376" formatCode="#,##0.00">
                  <c:v>10.738500920526196</c:v>
                </c:pt>
                <c:pt idx="5377" formatCode="#,##0.00">
                  <c:v>10.738500920526196</c:v>
                </c:pt>
                <c:pt idx="5378" formatCode="#,##0.00">
                  <c:v>10.738500920526196</c:v>
                </c:pt>
                <c:pt idx="5379" formatCode="#,##0.00">
                  <c:v>10.738500920526196</c:v>
                </c:pt>
                <c:pt idx="5380" formatCode="#,##0.00">
                  <c:v>10.738500920526196</c:v>
                </c:pt>
                <c:pt idx="5381" formatCode="#,##0.00">
                  <c:v>10.738500920526196</c:v>
                </c:pt>
                <c:pt idx="5382" formatCode="#,##0.00">
                  <c:v>10.738500920526196</c:v>
                </c:pt>
                <c:pt idx="5383" formatCode="#,##0.00">
                  <c:v>10.738500920526196</c:v>
                </c:pt>
                <c:pt idx="5384" formatCode="#,##0.00">
                  <c:v>10.738500920526196</c:v>
                </c:pt>
                <c:pt idx="5385" formatCode="#,##0.00">
                  <c:v>10.738500920526196</c:v>
                </c:pt>
                <c:pt idx="5386" formatCode="#,##0.00">
                  <c:v>10.738500920526196</c:v>
                </c:pt>
                <c:pt idx="5387" formatCode="#,##0.00">
                  <c:v>10.738500920526196</c:v>
                </c:pt>
                <c:pt idx="5388" formatCode="#,##0.00">
                  <c:v>10.738500920526196</c:v>
                </c:pt>
                <c:pt idx="5389" formatCode="#,##0.00">
                  <c:v>10.738500920526196</c:v>
                </c:pt>
                <c:pt idx="5390" formatCode="#,##0.00">
                  <c:v>10.738500920526196</c:v>
                </c:pt>
                <c:pt idx="5391" formatCode="#,##0.00">
                  <c:v>10.060982744321834</c:v>
                </c:pt>
                <c:pt idx="5392" formatCode="#,##0.00">
                  <c:v>10.060982744321834</c:v>
                </c:pt>
                <c:pt idx="5393" formatCode="#,##0.00">
                  <c:v>10.060982744321834</c:v>
                </c:pt>
                <c:pt idx="5394" formatCode="#,##0.00">
                  <c:v>10.060982744321834</c:v>
                </c:pt>
                <c:pt idx="5395" formatCode="#,##0.00">
                  <c:v>10.060982744321834</c:v>
                </c:pt>
                <c:pt idx="5396" formatCode="#,##0.00">
                  <c:v>10.060982744321834</c:v>
                </c:pt>
                <c:pt idx="5397" formatCode="#,##0.00">
                  <c:v>10.060982744321834</c:v>
                </c:pt>
                <c:pt idx="5398" formatCode="#,##0.00">
                  <c:v>10.060982744321834</c:v>
                </c:pt>
                <c:pt idx="5399" formatCode="#,##0.00">
                  <c:v>10.060982744321834</c:v>
                </c:pt>
                <c:pt idx="5400" formatCode="#,##0.00">
                  <c:v>10.060982744321834</c:v>
                </c:pt>
                <c:pt idx="5401" formatCode="#,##0.00">
                  <c:v>10.060982744321834</c:v>
                </c:pt>
                <c:pt idx="5402" formatCode="#,##0.00">
                  <c:v>10.060982744321834</c:v>
                </c:pt>
                <c:pt idx="5403" formatCode="#,##0.00">
                  <c:v>10.060982744321834</c:v>
                </c:pt>
                <c:pt idx="5404" formatCode="#,##0.00">
                  <c:v>10.060982744321834</c:v>
                </c:pt>
                <c:pt idx="5405" formatCode="#,##0.00">
                  <c:v>10.060982744321834</c:v>
                </c:pt>
                <c:pt idx="5406" formatCode="#,##0.00">
                  <c:v>10.060982744321834</c:v>
                </c:pt>
                <c:pt idx="5407" formatCode="#,##0.00">
                  <c:v>10.060982744321834</c:v>
                </c:pt>
                <c:pt idx="5408" formatCode="#,##0.00">
                  <c:v>10.060982744321834</c:v>
                </c:pt>
                <c:pt idx="5409" formatCode="#,##0.00">
                  <c:v>10.060982744321834</c:v>
                </c:pt>
                <c:pt idx="5410" formatCode="#,##0.00">
                  <c:v>10.060982744321834</c:v>
                </c:pt>
                <c:pt idx="5411" formatCode="#,##0.00">
                  <c:v>10.060982744321834</c:v>
                </c:pt>
                <c:pt idx="5412" formatCode="#,##0.00">
                  <c:v>10.379424855764508</c:v>
                </c:pt>
                <c:pt idx="5413" formatCode="#,##0.00">
                  <c:v>10.379424855764508</c:v>
                </c:pt>
                <c:pt idx="5414" formatCode="#,##0.00">
                  <c:v>10.379424855764508</c:v>
                </c:pt>
                <c:pt idx="5415" formatCode="#,##0.00">
                  <c:v>10.379424855764508</c:v>
                </c:pt>
                <c:pt idx="5416" formatCode="#,##0.00">
                  <c:v>10.379424855764508</c:v>
                </c:pt>
                <c:pt idx="5417" formatCode="#,##0.00">
                  <c:v>10.379424855764508</c:v>
                </c:pt>
                <c:pt idx="5418" formatCode="#,##0.00">
                  <c:v>10.379424855764508</c:v>
                </c:pt>
                <c:pt idx="5419" formatCode="#,##0.00">
                  <c:v>10.379424855764508</c:v>
                </c:pt>
                <c:pt idx="5420" formatCode="#,##0.00">
                  <c:v>10.379424855764508</c:v>
                </c:pt>
                <c:pt idx="5421" formatCode="#,##0.00">
                  <c:v>10.379424855764508</c:v>
                </c:pt>
                <c:pt idx="5422" formatCode="#,##0.00">
                  <c:v>10.379424855764508</c:v>
                </c:pt>
                <c:pt idx="5423" formatCode="#,##0.00">
                  <c:v>10.379424855764508</c:v>
                </c:pt>
                <c:pt idx="5424" formatCode="#,##0.00">
                  <c:v>10.379424855764508</c:v>
                </c:pt>
                <c:pt idx="5425" formatCode="#,##0.00">
                  <c:v>10.379424855764508</c:v>
                </c:pt>
                <c:pt idx="5426" formatCode="#,##0.00">
                  <c:v>10.379424855764508</c:v>
                </c:pt>
                <c:pt idx="5427" formatCode="#,##0.00">
                  <c:v>10.379424855764508</c:v>
                </c:pt>
                <c:pt idx="5428" formatCode="#,##0.00">
                  <c:v>10.379424855764508</c:v>
                </c:pt>
                <c:pt idx="5429" formatCode="#,##0.00">
                  <c:v>10.379424855764508</c:v>
                </c:pt>
                <c:pt idx="5430" formatCode="#,##0.00">
                  <c:v>10.379424855764508</c:v>
                </c:pt>
                <c:pt idx="5431" formatCode="#,##0.00">
                  <c:v>10.543661725525633</c:v>
                </c:pt>
                <c:pt idx="5432" formatCode="#,##0.00">
                  <c:v>10.543661725525633</c:v>
                </c:pt>
                <c:pt idx="5433" formatCode="#,##0.00">
                  <c:v>10.543661725525633</c:v>
                </c:pt>
                <c:pt idx="5434" formatCode="#,##0.00">
                  <c:v>10.543661725525633</c:v>
                </c:pt>
                <c:pt idx="5435" formatCode="#,##0.00">
                  <c:v>10.543661725525633</c:v>
                </c:pt>
                <c:pt idx="5436" formatCode="#,##0.00">
                  <c:v>10.543661725525633</c:v>
                </c:pt>
                <c:pt idx="5437" formatCode="#,##0.00">
                  <c:v>10.543661725525633</c:v>
                </c:pt>
                <c:pt idx="5438" formatCode="#,##0.00">
                  <c:v>10.543661725525633</c:v>
                </c:pt>
                <c:pt idx="5439" formatCode="#,##0.00">
                  <c:v>10.543661725525633</c:v>
                </c:pt>
                <c:pt idx="5440" formatCode="#,##0.00">
                  <c:v>10.543661725525633</c:v>
                </c:pt>
                <c:pt idx="5441" formatCode="#,##0.00">
                  <c:v>10.543661725525633</c:v>
                </c:pt>
                <c:pt idx="5442" formatCode="#,##0.00">
                  <c:v>10.543661725525633</c:v>
                </c:pt>
                <c:pt idx="5443" formatCode="#,##0.00">
                  <c:v>10.543661725525633</c:v>
                </c:pt>
                <c:pt idx="5444" formatCode="#,##0.00">
                  <c:v>10.543661725525633</c:v>
                </c:pt>
                <c:pt idx="5445" formatCode="#,##0.00">
                  <c:v>10.543661725525633</c:v>
                </c:pt>
                <c:pt idx="5446" formatCode="#,##0.00">
                  <c:v>10.543661725525633</c:v>
                </c:pt>
                <c:pt idx="5447" formatCode="#,##0.00">
                  <c:v>10.543661725525633</c:v>
                </c:pt>
                <c:pt idx="5448" formatCode="#,##0.00">
                  <c:v>10.543661725525633</c:v>
                </c:pt>
                <c:pt idx="5449" formatCode="#,##0.00">
                  <c:v>10.543661725525633</c:v>
                </c:pt>
                <c:pt idx="5450" formatCode="#,##0.00">
                  <c:v>10.543661725525633</c:v>
                </c:pt>
                <c:pt idx="5451" formatCode="#,##0.00">
                  <c:v>10.543661725525633</c:v>
                </c:pt>
                <c:pt idx="5452" formatCode="#,##0.00">
                  <c:v>10.543661725525633</c:v>
                </c:pt>
                <c:pt idx="5453" formatCode="#,##0.00">
                  <c:v>11.299412116303698</c:v>
                </c:pt>
                <c:pt idx="5454" formatCode="#,##0.00">
                  <c:v>11.299412116303698</c:v>
                </c:pt>
                <c:pt idx="5455" formatCode="#,##0.00">
                  <c:v>11.299412116303698</c:v>
                </c:pt>
                <c:pt idx="5456" formatCode="#,##0.00">
                  <c:v>11.299412116303698</c:v>
                </c:pt>
                <c:pt idx="5457" formatCode="#,##0.00">
                  <c:v>11.299412116303698</c:v>
                </c:pt>
                <c:pt idx="5458" formatCode="#,##0.00">
                  <c:v>11.299412116303698</c:v>
                </c:pt>
                <c:pt idx="5459" formatCode="#,##0.00">
                  <c:v>11.299412116303698</c:v>
                </c:pt>
                <c:pt idx="5460" formatCode="#,##0.00">
                  <c:v>11.299412116303698</c:v>
                </c:pt>
                <c:pt idx="5461" formatCode="#,##0.00">
                  <c:v>11.299412116303698</c:v>
                </c:pt>
                <c:pt idx="5462" formatCode="#,##0.00">
                  <c:v>11.299412116303698</c:v>
                </c:pt>
                <c:pt idx="5463" formatCode="#,##0.00">
                  <c:v>11.299412116303698</c:v>
                </c:pt>
                <c:pt idx="5464" formatCode="#,##0.00">
                  <c:v>11.299412116303698</c:v>
                </c:pt>
                <c:pt idx="5465" formatCode="#,##0.00">
                  <c:v>11.299412116303698</c:v>
                </c:pt>
                <c:pt idx="5466" formatCode="#,##0.00">
                  <c:v>11.299412116303698</c:v>
                </c:pt>
                <c:pt idx="5467" formatCode="#,##0.00">
                  <c:v>11.299412116303698</c:v>
                </c:pt>
                <c:pt idx="5468" formatCode="#,##0.00">
                  <c:v>11.299412116303698</c:v>
                </c:pt>
                <c:pt idx="5469" formatCode="#,##0.00">
                  <c:v>11.299412116303698</c:v>
                </c:pt>
                <c:pt idx="5470" formatCode="#,##0.00">
                  <c:v>11.299412116303698</c:v>
                </c:pt>
                <c:pt idx="5471" formatCode="#,##0.00">
                  <c:v>11.299412116303698</c:v>
                </c:pt>
                <c:pt idx="5472" formatCode="#,##0.00">
                  <c:v>12.131630216099175</c:v>
                </c:pt>
                <c:pt idx="5473" formatCode="#,##0.00">
                  <c:v>12.131630216099175</c:v>
                </c:pt>
                <c:pt idx="5474" formatCode="#,##0.00">
                  <c:v>12.131630216099175</c:v>
                </c:pt>
                <c:pt idx="5475" formatCode="#,##0.00">
                  <c:v>12.131630216099175</c:v>
                </c:pt>
                <c:pt idx="5476" formatCode="#,##0.00">
                  <c:v>12.131630216099175</c:v>
                </c:pt>
                <c:pt idx="5477" formatCode="#,##0.00">
                  <c:v>12.131630216099175</c:v>
                </c:pt>
                <c:pt idx="5478" formatCode="#,##0.00">
                  <c:v>12.131630216099175</c:v>
                </c:pt>
                <c:pt idx="5479" formatCode="#,##0.00">
                  <c:v>12.131630216099175</c:v>
                </c:pt>
                <c:pt idx="5480" formatCode="#,##0.00">
                  <c:v>12.131630216099175</c:v>
                </c:pt>
                <c:pt idx="5481" formatCode="#,##0.00">
                  <c:v>12.131630216099175</c:v>
                </c:pt>
                <c:pt idx="5482" formatCode="#,##0.00">
                  <c:v>12.131630216099175</c:v>
                </c:pt>
                <c:pt idx="5483" formatCode="#,##0.00">
                  <c:v>12.131630216099175</c:v>
                </c:pt>
                <c:pt idx="5484" formatCode="#,##0.00">
                  <c:v>12.131630216099175</c:v>
                </c:pt>
                <c:pt idx="5485" formatCode="#,##0.00">
                  <c:v>12.131630216099175</c:v>
                </c:pt>
                <c:pt idx="5486" formatCode="#,##0.00">
                  <c:v>12.131630216099175</c:v>
                </c:pt>
                <c:pt idx="5487" formatCode="#,##0.00">
                  <c:v>12.131630216099175</c:v>
                </c:pt>
                <c:pt idx="5488" formatCode="#,##0.00">
                  <c:v>12.131630216099175</c:v>
                </c:pt>
                <c:pt idx="5489" formatCode="#,##0.00">
                  <c:v>12.131630216099175</c:v>
                </c:pt>
                <c:pt idx="5490" formatCode="#,##0.00">
                  <c:v>12.131630216099175</c:v>
                </c:pt>
                <c:pt idx="5491" formatCode="#,##0.00">
                  <c:v>12.131630216099175</c:v>
                </c:pt>
                <c:pt idx="5492" formatCode="#,##0.00">
                  <c:v>12.131630216099175</c:v>
                </c:pt>
                <c:pt idx="5493" formatCode="#,##0.00">
                  <c:v>12.131630216099175</c:v>
                </c:pt>
                <c:pt idx="5494" formatCode="#,##0.00">
                  <c:v>11.73121285630414</c:v>
                </c:pt>
                <c:pt idx="5495" formatCode="#,##0.00">
                  <c:v>11.73121285630414</c:v>
                </c:pt>
                <c:pt idx="5496" formatCode="#,##0.00">
                  <c:v>11.73121285630414</c:v>
                </c:pt>
                <c:pt idx="5497" formatCode="#,##0.00">
                  <c:v>11.73121285630414</c:v>
                </c:pt>
                <c:pt idx="5498" formatCode="#,##0.00">
                  <c:v>11.73121285630414</c:v>
                </c:pt>
                <c:pt idx="5499" formatCode="#,##0.00">
                  <c:v>11.73121285630414</c:v>
                </c:pt>
                <c:pt idx="5500" formatCode="#,##0.00">
                  <c:v>11.73121285630414</c:v>
                </c:pt>
                <c:pt idx="5501" formatCode="#,##0.00">
                  <c:v>11.73121285630414</c:v>
                </c:pt>
                <c:pt idx="5502" formatCode="#,##0.00">
                  <c:v>11.73121285630414</c:v>
                </c:pt>
                <c:pt idx="5503" formatCode="#,##0.00">
                  <c:v>11.73121285630414</c:v>
                </c:pt>
                <c:pt idx="5504" formatCode="#,##0.00">
                  <c:v>11.73121285630414</c:v>
                </c:pt>
                <c:pt idx="5505" formatCode="#,##0.00">
                  <c:v>11.73121285630414</c:v>
                </c:pt>
                <c:pt idx="5506" formatCode="#,##0.00">
                  <c:v>11.73121285630414</c:v>
                </c:pt>
                <c:pt idx="5507" formatCode="#,##0.00">
                  <c:v>11.73121285630414</c:v>
                </c:pt>
                <c:pt idx="5508" formatCode="#,##0.00">
                  <c:v>11.73121285630414</c:v>
                </c:pt>
                <c:pt idx="5509" formatCode="#,##0.00">
                  <c:v>11.73121285630414</c:v>
                </c:pt>
                <c:pt idx="5510" formatCode="#,##0.00">
                  <c:v>11.73121285630414</c:v>
                </c:pt>
                <c:pt idx="5511" formatCode="#,##0.00">
                  <c:v>11.73121285630414</c:v>
                </c:pt>
                <c:pt idx="5512" formatCode="#,##0.00">
                  <c:v>11.73121285630414</c:v>
                </c:pt>
                <c:pt idx="5513" formatCode="#,##0.00">
                  <c:v>11.73121285630414</c:v>
                </c:pt>
                <c:pt idx="5514" formatCode="#,##0.00">
                  <c:v>11.73121285630414</c:v>
                </c:pt>
                <c:pt idx="5515" formatCode="#,##0.00">
                  <c:v>11.886869613834449</c:v>
                </c:pt>
                <c:pt idx="5516" formatCode="#,##0.00">
                  <c:v>11.886869613834449</c:v>
                </c:pt>
                <c:pt idx="5517" formatCode="#,##0.00">
                  <c:v>11.886869613834449</c:v>
                </c:pt>
                <c:pt idx="5518" formatCode="#,##0.00">
                  <c:v>11.886869613834449</c:v>
                </c:pt>
                <c:pt idx="5519" formatCode="#,##0.00">
                  <c:v>11.886869613834449</c:v>
                </c:pt>
                <c:pt idx="5520" formatCode="#,##0.00">
                  <c:v>11.886869613834449</c:v>
                </c:pt>
                <c:pt idx="5521" formatCode="#,##0.00">
                  <c:v>11.886869613834449</c:v>
                </c:pt>
                <c:pt idx="5522" formatCode="#,##0.00">
                  <c:v>11.886869613834449</c:v>
                </c:pt>
                <c:pt idx="5523" formatCode="#,##0.00">
                  <c:v>11.886869613834449</c:v>
                </c:pt>
                <c:pt idx="5524" formatCode="#,##0.00">
                  <c:v>11.886869613834449</c:v>
                </c:pt>
                <c:pt idx="5525" formatCode="#,##0.00">
                  <c:v>11.886869613834449</c:v>
                </c:pt>
                <c:pt idx="5526" formatCode="#,##0.00">
                  <c:v>11.886869613834449</c:v>
                </c:pt>
                <c:pt idx="5527" formatCode="#,##0.00">
                  <c:v>11.886869613834449</c:v>
                </c:pt>
                <c:pt idx="5528" formatCode="#,##0.00">
                  <c:v>11.886869613834449</c:v>
                </c:pt>
                <c:pt idx="5529" formatCode="#,##0.00">
                  <c:v>11.886869613834449</c:v>
                </c:pt>
                <c:pt idx="5530" formatCode="#,##0.00">
                  <c:v>11.886869613834449</c:v>
                </c:pt>
                <c:pt idx="5531" formatCode="#,##0.00">
                  <c:v>11.886869613834449</c:v>
                </c:pt>
                <c:pt idx="5532" formatCode="#,##0.00">
                  <c:v>11.886869613834449</c:v>
                </c:pt>
                <c:pt idx="5533" formatCode="#,##0.00">
                  <c:v>11.886869613834449</c:v>
                </c:pt>
                <c:pt idx="5534" formatCode="#,##0.00">
                  <c:v>11.886869613834449</c:v>
                </c:pt>
                <c:pt idx="5535" formatCode="#,##0.00">
                  <c:v>11.886869613834449</c:v>
                </c:pt>
                <c:pt idx="5536" formatCode="#,##0.00">
                  <c:v>10.06940331832733</c:v>
                </c:pt>
                <c:pt idx="5537" formatCode="#,##0.00">
                  <c:v>10.06940331832733</c:v>
                </c:pt>
                <c:pt idx="5538" formatCode="#,##0.00">
                  <c:v>10.06940331832733</c:v>
                </c:pt>
                <c:pt idx="5539" formatCode="#,##0.00">
                  <c:v>10.06940331832733</c:v>
                </c:pt>
                <c:pt idx="5540" formatCode="#,##0.00">
                  <c:v>10.06940331832733</c:v>
                </c:pt>
                <c:pt idx="5541" formatCode="#,##0.00">
                  <c:v>10.06940331832733</c:v>
                </c:pt>
                <c:pt idx="5542" formatCode="#,##0.00">
                  <c:v>10.06940331832733</c:v>
                </c:pt>
                <c:pt idx="5543" formatCode="#,##0.00">
                  <c:v>10.06940331832733</c:v>
                </c:pt>
                <c:pt idx="5544" formatCode="#,##0.00">
                  <c:v>10.06940331832733</c:v>
                </c:pt>
                <c:pt idx="5545" formatCode="#,##0.00">
                  <c:v>10.06940331832733</c:v>
                </c:pt>
                <c:pt idx="5546" formatCode="#,##0.00">
                  <c:v>10.06940331832733</c:v>
                </c:pt>
                <c:pt idx="5547" formatCode="#,##0.00">
                  <c:v>10.06940331832733</c:v>
                </c:pt>
                <c:pt idx="5548" formatCode="#,##0.00">
                  <c:v>10.06940331832733</c:v>
                </c:pt>
                <c:pt idx="5549" formatCode="#,##0.00">
                  <c:v>10.06940331832733</c:v>
                </c:pt>
                <c:pt idx="5550" formatCode="#,##0.00">
                  <c:v>10.06940331832733</c:v>
                </c:pt>
                <c:pt idx="5551" formatCode="#,##0.00">
                  <c:v>10.06940331832733</c:v>
                </c:pt>
                <c:pt idx="5552" formatCode="#,##0.00">
                  <c:v>10.06940331832733</c:v>
                </c:pt>
                <c:pt idx="5553" formatCode="#,##0.00">
                  <c:v>10.06940331832733</c:v>
                </c:pt>
                <c:pt idx="5554" formatCode="#,##0.00">
                  <c:v>10.06940331832733</c:v>
                </c:pt>
                <c:pt idx="5555" formatCode="#,##0.00">
                  <c:v>10.06940331832733</c:v>
                </c:pt>
                <c:pt idx="5556" formatCode="#,##0.00">
                  <c:v>10.06940331832733</c:v>
                </c:pt>
                <c:pt idx="5557" formatCode="#,##0.00">
                  <c:v>10.06940331832733</c:v>
                </c:pt>
                <c:pt idx="5558" formatCode="#,##0.00">
                  <c:v>10.06940331832733</c:v>
                </c:pt>
                <c:pt idx="5559" formatCode="#,##0.00">
                  <c:v>8.7272912777087708</c:v>
                </c:pt>
                <c:pt idx="5560" formatCode="#,##0.00">
                  <c:v>8.7272912777087708</c:v>
                </c:pt>
                <c:pt idx="5561" formatCode="#,##0.00">
                  <c:v>8.7272912777087708</c:v>
                </c:pt>
                <c:pt idx="5562" formatCode="#,##0.00">
                  <c:v>8.7272912777087708</c:v>
                </c:pt>
                <c:pt idx="5563" formatCode="#,##0.00">
                  <c:v>8.7272912777087708</c:v>
                </c:pt>
                <c:pt idx="5564" formatCode="#,##0.00">
                  <c:v>8.7272912777087708</c:v>
                </c:pt>
                <c:pt idx="5565" formatCode="#,##0.00">
                  <c:v>8.7272912777087708</c:v>
                </c:pt>
                <c:pt idx="5566" formatCode="#,##0.00">
                  <c:v>8.7272912777087708</c:v>
                </c:pt>
                <c:pt idx="5567" formatCode="#,##0.00">
                  <c:v>8.7272912777087708</c:v>
                </c:pt>
                <c:pt idx="5568" formatCode="#,##0.00">
                  <c:v>8.7272912777087708</c:v>
                </c:pt>
                <c:pt idx="5569" formatCode="#,##0.00">
                  <c:v>8.7272912777087708</c:v>
                </c:pt>
                <c:pt idx="5570" formatCode="#,##0.00">
                  <c:v>8.7272912777087708</c:v>
                </c:pt>
                <c:pt idx="5571" formatCode="#,##0.00">
                  <c:v>8.7272912777087708</c:v>
                </c:pt>
                <c:pt idx="5572" formatCode="#,##0.00">
                  <c:v>8.7272912777087708</c:v>
                </c:pt>
                <c:pt idx="5573" formatCode="#,##0.00">
                  <c:v>8.7272912777087708</c:v>
                </c:pt>
                <c:pt idx="5574" formatCode="#,##0.00">
                  <c:v>8.7272912777087708</c:v>
                </c:pt>
                <c:pt idx="5575" formatCode="#,##0.00">
                  <c:v>8.7272912777087708</c:v>
                </c:pt>
                <c:pt idx="5576" formatCode="#,##0.00">
                  <c:v>8.7272912777087708</c:v>
                </c:pt>
                <c:pt idx="5577" formatCode="#,##0.00">
                  <c:v>8.7272912777087708</c:v>
                </c:pt>
                <c:pt idx="5578" formatCode="#,##0.00">
                  <c:v>8.7272912777087708</c:v>
                </c:pt>
                <c:pt idx="5579" formatCode="#,##0.00">
                  <c:v>8.7272912777087708</c:v>
                </c:pt>
                <c:pt idx="5580" formatCode="#,##0.00">
                  <c:v>7.1688247928159088</c:v>
                </c:pt>
                <c:pt idx="5581" formatCode="#,##0.00">
                  <c:v>7.1688247928159088</c:v>
                </c:pt>
                <c:pt idx="5582" formatCode="#,##0.00">
                  <c:v>7.1688247928159088</c:v>
                </c:pt>
                <c:pt idx="5583" formatCode="#,##0.00">
                  <c:v>7.1688247928159088</c:v>
                </c:pt>
                <c:pt idx="5584" formatCode="#,##0.00">
                  <c:v>7.1688247928159088</c:v>
                </c:pt>
                <c:pt idx="5585" formatCode="#,##0.00">
                  <c:v>7.1688247928159088</c:v>
                </c:pt>
                <c:pt idx="5586" formatCode="#,##0.00">
                  <c:v>7.1688247928159088</c:v>
                </c:pt>
                <c:pt idx="5587" formatCode="#,##0.00">
                  <c:v>7.1688247928159088</c:v>
                </c:pt>
                <c:pt idx="5588" formatCode="#,##0.00">
                  <c:v>7.1688247928159088</c:v>
                </c:pt>
                <c:pt idx="5589" formatCode="#,##0.00">
                  <c:v>7.1688247928159088</c:v>
                </c:pt>
                <c:pt idx="5590" formatCode="#,##0.00">
                  <c:v>7.1688247928159088</c:v>
                </c:pt>
                <c:pt idx="5591" formatCode="#,##0.00">
                  <c:v>7.1688247928159088</c:v>
                </c:pt>
                <c:pt idx="5592" formatCode="#,##0.00">
                  <c:v>7.1688247928159088</c:v>
                </c:pt>
                <c:pt idx="5593" formatCode="#,##0.00">
                  <c:v>7.1688247928159088</c:v>
                </c:pt>
                <c:pt idx="5594" formatCode="#,##0.00">
                  <c:v>7.1688247928159088</c:v>
                </c:pt>
                <c:pt idx="5595" formatCode="#,##0.00">
                  <c:v>7.1688247928159088</c:v>
                </c:pt>
                <c:pt idx="5596" formatCode="#,##0.00">
                  <c:v>7.1688247928159088</c:v>
                </c:pt>
                <c:pt idx="5597" formatCode="#,##0.00">
                  <c:v>7.1688247928159088</c:v>
                </c:pt>
                <c:pt idx="5598" formatCode="#,##0.00">
                  <c:v>7.1688247928159088</c:v>
                </c:pt>
                <c:pt idx="5599" formatCode="#,##0.00">
                  <c:v>7.1688247928159088</c:v>
                </c:pt>
                <c:pt idx="5600" formatCode="#,##0.00">
                  <c:v>6.4703722340588188</c:v>
                </c:pt>
                <c:pt idx="5601" formatCode="#,##0.00">
                  <c:v>6.4703722340588188</c:v>
                </c:pt>
                <c:pt idx="5602" formatCode="#,##0.00">
                  <c:v>6.4703722340588188</c:v>
                </c:pt>
                <c:pt idx="5603" formatCode="#,##0.00">
                  <c:v>6.4703722340588188</c:v>
                </c:pt>
                <c:pt idx="5604" formatCode="#,##0.00">
                  <c:v>6.4703722340588188</c:v>
                </c:pt>
                <c:pt idx="5605" formatCode="#,##0.00">
                  <c:v>6.4703722340588188</c:v>
                </c:pt>
                <c:pt idx="5606" formatCode="#,##0.00">
                  <c:v>6.4703722340588188</c:v>
                </c:pt>
                <c:pt idx="5607" formatCode="#,##0.00">
                  <c:v>6.4703722340588188</c:v>
                </c:pt>
                <c:pt idx="5608" formatCode="#,##0.00">
                  <c:v>6.4703722340588188</c:v>
                </c:pt>
                <c:pt idx="5609" formatCode="#,##0.00">
                  <c:v>6.4703722340588188</c:v>
                </c:pt>
                <c:pt idx="5610" formatCode="#,##0.00">
                  <c:v>6.4703722340588188</c:v>
                </c:pt>
                <c:pt idx="5611" formatCode="#,##0.00">
                  <c:v>6.4703722340588188</c:v>
                </c:pt>
                <c:pt idx="5612" formatCode="#,##0.00">
                  <c:v>6.4703722340588188</c:v>
                </c:pt>
                <c:pt idx="5613" formatCode="#,##0.00">
                  <c:v>6.4703722340588188</c:v>
                </c:pt>
                <c:pt idx="5614" formatCode="#,##0.00">
                  <c:v>6.4703722340588188</c:v>
                </c:pt>
                <c:pt idx="5615" formatCode="#,##0.00">
                  <c:v>6.4703722340588188</c:v>
                </c:pt>
                <c:pt idx="5616" formatCode="#,##0.00">
                  <c:v>6.4703722340588188</c:v>
                </c:pt>
                <c:pt idx="5617" formatCode="#,##0.00">
                  <c:v>6.4703722340588188</c:v>
                </c:pt>
                <c:pt idx="5618" formatCode="#,##0.00">
                  <c:v>6.4703722340588188</c:v>
                </c:pt>
                <c:pt idx="5619" formatCode="#,##0.00">
                  <c:v>6.4703722340588188</c:v>
                </c:pt>
                <c:pt idx="5620" formatCode="#,##0.00">
                  <c:v>5.9007289771360494</c:v>
                </c:pt>
                <c:pt idx="5621" formatCode="#,##0.00">
                  <c:v>5.9007289771360494</c:v>
                </c:pt>
                <c:pt idx="5622" formatCode="#,##0.00">
                  <c:v>5.9007289771360494</c:v>
                </c:pt>
                <c:pt idx="5623" formatCode="#,##0.00">
                  <c:v>5.9007289771360494</c:v>
                </c:pt>
                <c:pt idx="5624" formatCode="#,##0.00">
                  <c:v>5.9007289771360494</c:v>
                </c:pt>
                <c:pt idx="5625" formatCode="#,##0.00">
                  <c:v>5.9007289771360494</c:v>
                </c:pt>
                <c:pt idx="5626" formatCode="#,##0.00">
                  <c:v>5.9007289771360494</c:v>
                </c:pt>
                <c:pt idx="5627" formatCode="#,##0.00">
                  <c:v>5.9007289771360494</c:v>
                </c:pt>
                <c:pt idx="5628" formatCode="#,##0.00">
                  <c:v>5.9007289771360494</c:v>
                </c:pt>
                <c:pt idx="5629" formatCode="#,##0.00">
                  <c:v>5.9007289771360494</c:v>
                </c:pt>
                <c:pt idx="5630" formatCode="#,##0.00">
                  <c:v>5.9007289771360494</c:v>
                </c:pt>
                <c:pt idx="5631" formatCode="#,##0.00">
                  <c:v>5.9007289771360494</c:v>
                </c:pt>
                <c:pt idx="5632" formatCode="#,##0.00">
                  <c:v>5.9007289771360494</c:v>
                </c:pt>
                <c:pt idx="5633" formatCode="#,##0.00">
                  <c:v>5.9007289771360494</c:v>
                </c:pt>
                <c:pt idx="5634" formatCode="#,##0.00">
                  <c:v>5.9007289771360494</c:v>
                </c:pt>
                <c:pt idx="5635" formatCode="#,##0.00">
                  <c:v>5.9007289771360494</c:v>
                </c:pt>
                <c:pt idx="5636" formatCode="#,##0.00">
                  <c:v>5.9007289771360494</c:v>
                </c:pt>
                <c:pt idx="5637" formatCode="#,##0.00">
                  <c:v>5.9007289771360494</c:v>
                </c:pt>
                <c:pt idx="5638" formatCode="#,##0.00">
                  <c:v>5.9007289771360494</c:v>
                </c:pt>
                <c:pt idx="5639" formatCode="#,##0.00">
                  <c:v>5.9007289771360494</c:v>
                </c:pt>
                <c:pt idx="5640" formatCode="#,##0.00">
                  <c:v>5.9007289771360494</c:v>
                </c:pt>
                <c:pt idx="5641" formatCode="#,##0.00">
                  <c:v>5.9007289771360494</c:v>
                </c:pt>
                <c:pt idx="5642" formatCode="#,##0.00">
                  <c:v>5.7850929108063776</c:v>
                </c:pt>
                <c:pt idx="5643" formatCode="#,##0.00">
                  <c:v>5.7850929108063776</c:v>
                </c:pt>
                <c:pt idx="5644" formatCode="#,##0.00">
                  <c:v>5.7850929108063776</c:v>
                </c:pt>
                <c:pt idx="5645" formatCode="#,##0.00">
                  <c:v>5.7850929108063776</c:v>
                </c:pt>
                <c:pt idx="5646" formatCode="#,##0.00">
                  <c:v>5.7850929108063776</c:v>
                </c:pt>
                <c:pt idx="5647" formatCode="#,##0.00">
                  <c:v>5.7850929108063776</c:v>
                </c:pt>
                <c:pt idx="5648" formatCode="#,##0.00">
                  <c:v>5.7850929108063776</c:v>
                </c:pt>
                <c:pt idx="5649" formatCode="#,##0.00">
                  <c:v>5.7850929108063776</c:v>
                </c:pt>
                <c:pt idx="5650" formatCode="#,##0.00">
                  <c:v>5.7850929108063776</c:v>
                </c:pt>
                <c:pt idx="5651" formatCode="#,##0.00">
                  <c:v>5.7850929108063776</c:v>
                </c:pt>
                <c:pt idx="5652" formatCode="#,##0.00">
                  <c:v>5.7850929108063776</c:v>
                </c:pt>
                <c:pt idx="5653" formatCode="#,##0.00">
                  <c:v>5.7850929108063776</c:v>
                </c:pt>
                <c:pt idx="5654" formatCode="#,##0.00">
                  <c:v>5.7850929108063776</c:v>
                </c:pt>
                <c:pt idx="5655" formatCode="#,##0.00">
                  <c:v>5.7850929108063776</c:v>
                </c:pt>
                <c:pt idx="5656" formatCode="#,##0.00">
                  <c:v>5.7850929108063776</c:v>
                </c:pt>
                <c:pt idx="5657" formatCode="#,##0.00">
                  <c:v>5.7850929108063776</c:v>
                </c:pt>
                <c:pt idx="5658" formatCode="#,##0.00">
                  <c:v>5.7850929108063776</c:v>
                </c:pt>
                <c:pt idx="5659" formatCode="#,##0.00">
                  <c:v>5.7850929108063776</c:v>
                </c:pt>
                <c:pt idx="5660" formatCode="#,##0.00">
                  <c:v>5.7850929108063776</c:v>
                </c:pt>
                <c:pt idx="5661" formatCode="#,##0.00">
                  <c:v>5.7850929108063776</c:v>
                </c:pt>
                <c:pt idx="5662" formatCode="#,##0.00">
                  <c:v>5.7850929108063776</c:v>
                </c:pt>
                <c:pt idx="5663" formatCode="#,##0.00">
                  <c:v>5.7850929108063776</c:v>
                </c:pt>
                <c:pt idx="5664" formatCode="#,##0.00">
                  <c:v>5.7744970337362478</c:v>
                </c:pt>
                <c:pt idx="5665" formatCode="#,##0.00">
                  <c:v>5.7744970337362478</c:v>
                </c:pt>
                <c:pt idx="5666" formatCode="#,##0.00">
                  <c:v>5.7744970337362478</c:v>
                </c:pt>
                <c:pt idx="5667" formatCode="#,##0.00">
                  <c:v>5.7744970337362478</c:v>
                </c:pt>
                <c:pt idx="5668" formatCode="#,##0.00">
                  <c:v>5.7744970337362478</c:v>
                </c:pt>
                <c:pt idx="5669" formatCode="#,##0.00">
                  <c:v>5.7744970337362478</c:v>
                </c:pt>
                <c:pt idx="5670" formatCode="#,##0.00">
                  <c:v>5.7744970337362478</c:v>
                </c:pt>
                <c:pt idx="5671" formatCode="#,##0.00">
                  <c:v>5.7744970337362478</c:v>
                </c:pt>
                <c:pt idx="5672" formatCode="#,##0.00">
                  <c:v>5.7744970337362478</c:v>
                </c:pt>
                <c:pt idx="5673" formatCode="#,##0.00">
                  <c:v>5.7744970337362478</c:v>
                </c:pt>
                <c:pt idx="5674" formatCode="#,##0.00">
                  <c:v>5.7744970337362478</c:v>
                </c:pt>
                <c:pt idx="5675" formatCode="#,##0.00">
                  <c:v>5.7744970337362478</c:v>
                </c:pt>
                <c:pt idx="5676" formatCode="#,##0.00">
                  <c:v>5.7744970337362478</c:v>
                </c:pt>
                <c:pt idx="5677" formatCode="#,##0.00">
                  <c:v>5.7744970337362478</c:v>
                </c:pt>
                <c:pt idx="5678" formatCode="#,##0.00">
                  <c:v>5.7744970337362478</c:v>
                </c:pt>
                <c:pt idx="5679" formatCode="#,##0.00">
                  <c:v>5.7744970337362478</c:v>
                </c:pt>
                <c:pt idx="5680" formatCode="#,##0.00">
                  <c:v>5.7744970337362478</c:v>
                </c:pt>
                <c:pt idx="5681" formatCode="#,##0.00">
                  <c:v>5.7744970337362478</c:v>
                </c:pt>
                <c:pt idx="5682" formatCode="#,##0.00">
                  <c:v>5.5964049581286091</c:v>
                </c:pt>
                <c:pt idx="5683" formatCode="#,##0.00">
                  <c:v>5.5964049581286091</c:v>
                </c:pt>
                <c:pt idx="5684" formatCode="#,##0.00">
                  <c:v>5.5964049581286091</c:v>
                </c:pt>
                <c:pt idx="5685" formatCode="#,##0.00">
                  <c:v>5.5964049581286091</c:v>
                </c:pt>
                <c:pt idx="5686" formatCode="#,##0.00">
                  <c:v>5.5964049581286091</c:v>
                </c:pt>
                <c:pt idx="5687" formatCode="#,##0.00">
                  <c:v>5.5964049581286091</c:v>
                </c:pt>
                <c:pt idx="5688" formatCode="#,##0.00">
                  <c:v>5.5964049581286091</c:v>
                </c:pt>
                <c:pt idx="5689" formatCode="#,##0.00">
                  <c:v>5.5964049581286091</c:v>
                </c:pt>
                <c:pt idx="5690" formatCode="#,##0.00">
                  <c:v>5.5964049581286091</c:v>
                </c:pt>
                <c:pt idx="5691" formatCode="#,##0.00">
                  <c:v>5.5964049581286091</c:v>
                </c:pt>
                <c:pt idx="5692" formatCode="#,##0.00">
                  <c:v>5.5964049581286091</c:v>
                </c:pt>
                <c:pt idx="5693" formatCode="#,##0.00">
                  <c:v>5.5964049581286091</c:v>
                </c:pt>
                <c:pt idx="5694" formatCode="#,##0.00">
                  <c:v>5.5964049581286091</c:v>
                </c:pt>
                <c:pt idx="5695" formatCode="#,##0.00">
                  <c:v>5.5964049581286091</c:v>
                </c:pt>
                <c:pt idx="5696" formatCode="#,##0.00">
                  <c:v>5.5964049581286091</c:v>
                </c:pt>
                <c:pt idx="5697" formatCode="#,##0.00">
                  <c:v>5.5964049581286091</c:v>
                </c:pt>
                <c:pt idx="5698" formatCode="#,##0.00">
                  <c:v>5.5964049581286091</c:v>
                </c:pt>
                <c:pt idx="5699" formatCode="#,##0.00">
                  <c:v>5.5964049581286091</c:v>
                </c:pt>
                <c:pt idx="5700" formatCode="#,##0.00">
                  <c:v>5.5964049581286091</c:v>
                </c:pt>
                <c:pt idx="5701" formatCode="#,##0.00">
                  <c:v>5.5964049581286091</c:v>
                </c:pt>
                <c:pt idx="5702" formatCode="#,##0.00">
                  <c:v>5.5964049581286091</c:v>
                </c:pt>
                <c:pt idx="5703" formatCode="#,##0.00">
                  <c:v>5.5964049581286091</c:v>
                </c:pt>
                <c:pt idx="5704" formatCode="#,##0.00">
                  <c:v>5.5964049581286091</c:v>
                </c:pt>
                <c:pt idx="5705" formatCode="#,##0.00">
                  <c:v>4.6507798578837134</c:v>
                </c:pt>
                <c:pt idx="5706" formatCode="#,##0.00">
                  <c:v>4.6507798578837134</c:v>
                </c:pt>
                <c:pt idx="5707" formatCode="#,##0.00">
                  <c:v>4.6507798578837134</c:v>
                </c:pt>
                <c:pt idx="5708" formatCode="#,##0.00">
                  <c:v>4.6507798578837134</c:v>
                </c:pt>
                <c:pt idx="5709" formatCode="#,##0.00">
                  <c:v>4.6507798578837134</c:v>
                </c:pt>
                <c:pt idx="5710" formatCode="#,##0.00">
                  <c:v>4.6507798578837134</c:v>
                </c:pt>
                <c:pt idx="5711" formatCode="#,##0.00">
                  <c:v>4.6507798578837134</c:v>
                </c:pt>
                <c:pt idx="5712" formatCode="#,##0.00">
                  <c:v>4.6507798578837134</c:v>
                </c:pt>
                <c:pt idx="5713" formatCode="#,##0.00">
                  <c:v>4.6507798578837134</c:v>
                </c:pt>
                <c:pt idx="5714" formatCode="#,##0.00">
                  <c:v>4.6507798578837134</c:v>
                </c:pt>
                <c:pt idx="5715" formatCode="#,##0.00">
                  <c:v>4.6507798578837134</c:v>
                </c:pt>
                <c:pt idx="5716" formatCode="#,##0.00">
                  <c:v>4.6507798578837134</c:v>
                </c:pt>
                <c:pt idx="5717" formatCode="#,##0.00">
                  <c:v>4.6507798578837134</c:v>
                </c:pt>
                <c:pt idx="5718" formatCode="#,##0.00">
                  <c:v>4.6507798578837134</c:v>
                </c:pt>
                <c:pt idx="5719" formatCode="#,##0.00">
                  <c:v>4.6507798578837134</c:v>
                </c:pt>
                <c:pt idx="5720" formatCode="#,##0.00">
                  <c:v>4.6507798578837134</c:v>
                </c:pt>
                <c:pt idx="5721" formatCode="#,##0.00">
                  <c:v>4.6507798578837134</c:v>
                </c:pt>
                <c:pt idx="5722" formatCode="#,##0.00">
                  <c:v>4.6507798578837134</c:v>
                </c:pt>
                <c:pt idx="5723" formatCode="#,##0.00">
                  <c:v>#N/A</c:v>
                </c:pt>
                <c:pt idx="5724" formatCode="#,##0.00">
                  <c:v>#N/A</c:v>
                </c:pt>
                <c:pt idx="5725" formatCode="#,##0.00">
                  <c:v>#N/A</c:v>
                </c:pt>
                <c:pt idx="5726" formatCode="#,##0.00">
                  <c:v>#N/A</c:v>
                </c:pt>
                <c:pt idx="5727" formatCode="#,##0.00">
                  <c:v>#N/A</c:v>
                </c:pt>
                <c:pt idx="5728" formatCode="#,##0.00">
                  <c:v>#N/A</c:v>
                </c:pt>
                <c:pt idx="5729" formatCode="#,##0.00">
                  <c:v>#N/A</c:v>
                </c:pt>
                <c:pt idx="5730" formatCode="#,##0.00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7F0-4CDC-A296-E7D15E7732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6933751"/>
        <c:axId val="46927847"/>
      </c:lineChart>
      <c:dateAx>
        <c:axId val="46933751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6927847"/>
        <c:crosses val="autoZero"/>
        <c:auto val="1"/>
        <c:lblOffset val="100"/>
        <c:baseTimeUnit val="days"/>
      </c:dateAx>
      <c:valAx>
        <c:axId val="469278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693375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pt-BR" sz="1800" b="1">
                <a:solidFill>
                  <a:schemeClr val="bg1"/>
                </a:solidFill>
              </a:rPr>
              <a:t>Projeção</a:t>
            </a:r>
            <a:r>
              <a:rPr lang="pt-BR" sz="1800" b="1" baseline="0">
                <a:solidFill>
                  <a:schemeClr val="bg1"/>
                </a:solidFill>
              </a:rPr>
              <a:t> Focus x IPCA Real</a:t>
            </a:r>
            <a:endParaRPr lang="pt-BR" sz="1800" b="1">
              <a:solidFill>
                <a:schemeClr val="bg1"/>
              </a:solidFill>
            </a:endParaRPr>
          </a:p>
        </c:rich>
      </c:tx>
      <c:overlay val="0"/>
      <c:spPr>
        <a:solidFill>
          <a:schemeClr val="accent1">
            <a:lumMod val="50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'Análises Mês IPCA Proj x Real'!$B$1</c:f>
              <c:strCache>
                <c:ptCount val="1"/>
                <c:pt idx="0">
                  <c:v>abr-23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'Análises Mês IPCA Proj x Real'!$A$2:$A$337</c:f>
              <c:numCache>
                <c:formatCode>m/d/yyyy</c:formatCode>
                <c:ptCount val="336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44567</c:v>
                </c:pt>
                <c:pt idx="4">
                  <c:v>44568</c:v>
                </c:pt>
                <c:pt idx="5">
                  <c:v>44571</c:v>
                </c:pt>
                <c:pt idx="6">
                  <c:v>44572</c:v>
                </c:pt>
                <c:pt idx="7">
                  <c:v>44573</c:v>
                </c:pt>
                <c:pt idx="8">
                  <c:v>44574</c:v>
                </c:pt>
                <c:pt idx="9">
                  <c:v>44575</c:v>
                </c:pt>
                <c:pt idx="10">
                  <c:v>44578</c:v>
                </c:pt>
                <c:pt idx="11">
                  <c:v>44579</c:v>
                </c:pt>
                <c:pt idx="12">
                  <c:v>44580</c:v>
                </c:pt>
                <c:pt idx="13">
                  <c:v>44581</c:v>
                </c:pt>
                <c:pt idx="14">
                  <c:v>44582</c:v>
                </c:pt>
                <c:pt idx="15">
                  <c:v>44585</c:v>
                </c:pt>
                <c:pt idx="16">
                  <c:v>44586</c:v>
                </c:pt>
                <c:pt idx="17">
                  <c:v>44587</c:v>
                </c:pt>
                <c:pt idx="18">
                  <c:v>44588</c:v>
                </c:pt>
                <c:pt idx="19">
                  <c:v>44589</c:v>
                </c:pt>
                <c:pt idx="20">
                  <c:v>44592</c:v>
                </c:pt>
                <c:pt idx="21">
                  <c:v>44593</c:v>
                </c:pt>
                <c:pt idx="22">
                  <c:v>44594</c:v>
                </c:pt>
                <c:pt idx="23">
                  <c:v>44595</c:v>
                </c:pt>
                <c:pt idx="24">
                  <c:v>44596</c:v>
                </c:pt>
                <c:pt idx="25">
                  <c:v>44599</c:v>
                </c:pt>
                <c:pt idx="26">
                  <c:v>44600</c:v>
                </c:pt>
                <c:pt idx="27">
                  <c:v>44601</c:v>
                </c:pt>
                <c:pt idx="28">
                  <c:v>44602</c:v>
                </c:pt>
                <c:pt idx="29">
                  <c:v>44603</c:v>
                </c:pt>
                <c:pt idx="30">
                  <c:v>44606</c:v>
                </c:pt>
                <c:pt idx="31">
                  <c:v>44607</c:v>
                </c:pt>
                <c:pt idx="32">
                  <c:v>44608</c:v>
                </c:pt>
                <c:pt idx="33">
                  <c:v>44609</c:v>
                </c:pt>
                <c:pt idx="34">
                  <c:v>44610</c:v>
                </c:pt>
                <c:pt idx="35">
                  <c:v>44613</c:v>
                </c:pt>
                <c:pt idx="36">
                  <c:v>44614</c:v>
                </c:pt>
                <c:pt idx="37">
                  <c:v>44615</c:v>
                </c:pt>
                <c:pt idx="38">
                  <c:v>44616</c:v>
                </c:pt>
                <c:pt idx="39">
                  <c:v>44617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44628</c:v>
                </c:pt>
                <c:pt idx="45">
                  <c:v>44629</c:v>
                </c:pt>
                <c:pt idx="46">
                  <c:v>44630</c:v>
                </c:pt>
                <c:pt idx="47">
                  <c:v>44631</c:v>
                </c:pt>
                <c:pt idx="48">
                  <c:v>44634</c:v>
                </c:pt>
                <c:pt idx="49">
                  <c:v>44635</c:v>
                </c:pt>
                <c:pt idx="50">
                  <c:v>44636</c:v>
                </c:pt>
                <c:pt idx="51">
                  <c:v>44637</c:v>
                </c:pt>
                <c:pt idx="52">
                  <c:v>44638</c:v>
                </c:pt>
                <c:pt idx="53">
                  <c:v>44641</c:v>
                </c:pt>
                <c:pt idx="54">
                  <c:v>44642</c:v>
                </c:pt>
                <c:pt idx="55">
                  <c:v>44643</c:v>
                </c:pt>
                <c:pt idx="56">
                  <c:v>44644</c:v>
                </c:pt>
                <c:pt idx="57">
                  <c:v>44645</c:v>
                </c:pt>
                <c:pt idx="58">
                  <c:v>44648</c:v>
                </c:pt>
                <c:pt idx="59">
                  <c:v>44649</c:v>
                </c:pt>
                <c:pt idx="60">
                  <c:v>44650</c:v>
                </c:pt>
                <c:pt idx="61">
                  <c:v>44651</c:v>
                </c:pt>
                <c:pt idx="62">
                  <c:v>44652</c:v>
                </c:pt>
                <c:pt idx="63">
                  <c:v>44655</c:v>
                </c:pt>
                <c:pt idx="64">
                  <c:v>44656</c:v>
                </c:pt>
                <c:pt idx="65">
                  <c:v>44657</c:v>
                </c:pt>
                <c:pt idx="66">
                  <c:v>44658</c:v>
                </c:pt>
                <c:pt idx="67">
                  <c:v>44659</c:v>
                </c:pt>
                <c:pt idx="68">
                  <c:v>44662</c:v>
                </c:pt>
                <c:pt idx="69">
                  <c:v>44663</c:v>
                </c:pt>
                <c:pt idx="70">
                  <c:v>44664</c:v>
                </c:pt>
                <c:pt idx="71">
                  <c:v>44665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44673</c:v>
                </c:pt>
                <c:pt idx="76">
                  <c:v>44676</c:v>
                </c:pt>
                <c:pt idx="77">
                  <c:v>44677</c:v>
                </c:pt>
                <c:pt idx="78">
                  <c:v>44678</c:v>
                </c:pt>
                <c:pt idx="79">
                  <c:v>44679</c:v>
                </c:pt>
                <c:pt idx="80">
                  <c:v>44680</c:v>
                </c:pt>
                <c:pt idx="81">
                  <c:v>44683</c:v>
                </c:pt>
                <c:pt idx="82">
                  <c:v>44684</c:v>
                </c:pt>
                <c:pt idx="83">
                  <c:v>44685</c:v>
                </c:pt>
                <c:pt idx="84">
                  <c:v>44686</c:v>
                </c:pt>
                <c:pt idx="85">
                  <c:v>44687</c:v>
                </c:pt>
                <c:pt idx="86">
                  <c:v>44690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44729</c:v>
                </c:pt>
                <c:pt idx="115">
                  <c:v>44732</c:v>
                </c:pt>
                <c:pt idx="116">
                  <c:v>44733</c:v>
                </c:pt>
                <c:pt idx="117">
                  <c:v>44734</c:v>
                </c:pt>
                <c:pt idx="118">
                  <c:v>44735</c:v>
                </c:pt>
                <c:pt idx="119">
                  <c:v>44736</c:v>
                </c:pt>
                <c:pt idx="120">
                  <c:v>44739</c:v>
                </c:pt>
                <c:pt idx="121">
                  <c:v>44740</c:v>
                </c:pt>
                <c:pt idx="122">
                  <c:v>44741</c:v>
                </c:pt>
                <c:pt idx="123">
                  <c:v>44742</c:v>
                </c:pt>
                <c:pt idx="124">
                  <c:v>44743</c:v>
                </c:pt>
                <c:pt idx="125">
                  <c:v>44746</c:v>
                </c:pt>
                <c:pt idx="126">
                  <c:v>44747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44812</c:v>
                </c:pt>
                <c:pt idx="173">
                  <c:v>44813</c:v>
                </c:pt>
                <c:pt idx="174">
                  <c:v>44816</c:v>
                </c:pt>
                <c:pt idx="175">
                  <c:v>44817</c:v>
                </c:pt>
                <c:pt idx="176">
                  <c:v>44818</c:v>
                </c:pt>
                <c:pt idx="177">
                  <c:v>44819</c:v>
                </c:pt>
                <c:pt idx="178">
                  <c:v>44820</c:v>
                </c:pt>
                <c:pt idx="179">
                  <c:v>44823</c:v>
                </c:pt>
                <c:pt idx="180">
                  <c:v>44824</c:v>
                </c:pt>
                <c:pt idx="181">
                  <c:v>44825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44847</c:v>
                </c:pt>
                <c:pt idx="197">
                  <c:v>44848</c:v>
                </c:pt>
                <c:pt idx="198">
                  <c:v>44851</c:v>
                </c:pt>
                <c:pt idx="199">
                  <c:v>44852</c:v>
                </c:pt>
                <c:pt idx="200">
                  <c:v>44853</c:v>
                </c:pt>
                <c:pt idx="201">
                  <c:v>44854</c:v>
                </c:pt>
                <c:pt idx="202">
                  <c:v>44855</c:v>
                </c:pt>
                <c:pt idx="203">
                  <c:v>44858</c:v>
                </c:pt>
                <c:pt idx="204">
                  <c:v>44859</c:v>
                </c:pt>
                <c:pt idx="205">
                  <c:v>44860</c:v>
                </c:pt>
                <c:pt idx="206">
                  <c:v>44861</c:v>
                </c:pt>
                <c:pt idx="207">
                  <c:v>44862</c:v>
                </c:pt>
                <c:pt idx="208">
                  <c:v>44865</c:v>
                </c:pt>
                <c:pt idx="209">
                  <c:v>44866</c:v>
                </c:pt>
                <c:pt idx="210">
                  <c:v>44868</c:v>
                </c:pt>
                <c:pt idx="211">
                  <c:v>44869</c:v>
                </c:pt>
                <c:pt idx="212">
                  <c:v>44872</c:v>
                </c:pt>
                <c:pt idx="213">
                  <c:v>44873</c:v>
                </c:pt>
                <c:pt idx="214">
                  <c:v>44874</c:v>
                </c:pt>
                <c:pt idx="215">
                  <c:v>44875</c:v>
                </c:pt>
                <c:pt idx="216">
                  <c:v>44876</c:v>
                </c:pt>
                <c:pt idx="217">
                  <c:v>44879</c:v>
                </c:pt>
                <c:pt idx="218">
                  <c:v>44881</c:v>
                </c:pt>
                <c:pt idx="219">
                  <c:v>44882</c:v>
                </c:pt>
                <c:pt idx="220">
                  <c:v>44883</c:v>
                </c:pt>
                <c:pt idx="221">
                  <c:v>44886</c:v>
                </c:pt>
                <c:pt idx="222">
                  <c:v>44887</c:v>
                </c:pt>
                <c:pt idx="223">
                  <c:v>44888</c:v>
                </c:pt>
                <c:pt idx="224">
                  <c:v>44889</c:v>
                </c:pt>
                <c:pt idx="225">
                  <c:v>44890</c:v>
                </c:pt>
                <c:pt idx="226">
                  <c:v>44893</c:v>
                </c:pt>
                <c:pt idx="227">
                  <c:v>44894</c:v>
                </c:pt>
                <c:pt idx="228">
                  <c:v>44895</c:v>
                </c:pt>
                <c:pt idx="229">
                  <c:v>44896</c:v>
                </c:pt>
                <c:pt idx="230">
                  <c:v>44897</c:v>
                </c:pt>
                <c:pt idx="231">
                  <c:v>44900</c:v>
                </c:pt>
                <c:pt idx="232">
                  <c:v>44901</c:v>
                </c:pt>
                <c:pt idx="233">
                  <c:v>44902</c:v>
                </c:pt>
                <c:pt idx="234">
                  <c:v>44903</c:v>
                </c:pt>
                <c:pt idx="235">
                  <c:v>44904</c:v>
                </c:pt>
                <c:pt idx="236">
                  <c:v>44907</c:v>
                </c:pt>
                <c:pt idx="237">
                  <c:v>44908</c:v>
                </c:pt>
                <c:pt idx="238">
                  <c:v>44909</c:v>
                </c:pt>
                <c:pt idx="239">
                  <c:v>44910</c:v>
                </c:pt>
                <c:pt idx="240">
                  <c:v>44911</c:v>
                </c:pt>
                <c:pt idx="241">
                  <c:v>44914</c:v>
                </c:pt>
                <c:pt idx="242">
                  <c:v>44915</c:v>
                </c:pt>
                <c:pt idx="243">
                  <c:v>44916</c:v>
                </c:pt>
                <c:pt idx="244">
                  <c:v>44917</c:v>
                </c:pt>
                <c:pt idx="245">
                  <c:v>44918</c:v>
                </c:pt>
                <c:pt idx="246">
                  <c:v>44921</c:v>
                </c:pt>
                <c:pt idx="247">
                  <c:v>44922</c:v>
                </c:pt>
                <c:pt idx="248">
                  <c:v>44923</c:v>
                </c:pt>
                <c:pt idx="249">
                  <c:v>44924</c:v>
                </c:pt>
                <c:pt idx="250">
                  <c:v>44925</c:v>
                </c:pt>
                <c:pt idx="251">
                  <c:v>44928</c:v>
                </c:pt>
                <c:pt idx="252">
                  <c:v>44929</c:v>
                </c:pt>
                <c:pt idx="253">
                  <c:v>44930</c:v>
                </c:pt>
                <c:pt idx="254">
                  <c:v>44931</c:v>
                </c:pt>
                <c:pt idx="255">
                  <c:v>44932</c:v>
                </c:pt>
                <c:pt idx="256">
                  <c:v>44935</c:v>
                </c:pt>
                <c:pt idx="257">
                  <c:v>44936</c:v>
                </c:pt>
                <c:pt idx="258">
                  <c:v>44937</c:v>
                </c:pt>
                <c:pt idx="259">
                  <c:v>44938</c:v>
                </c:pt>
                <c:pt idx="260">
                  <c:v>44939</c:v>
                </c:pt>
                <c:pt idx="261">
                  <c:v>44942</c:v>
                </c:pt>
                <c:pt idx="262">
                  <c:v>44943</c:v>
                </c:pt>
                <c:pt idx="263">
                  <c:v>44944</c:v>
                </c:pt>
                <c:pt idx="264">
                  <c:v>44945</c:v>
                </c:pt>
                <c:pt idx="265">
                  <c:v>44946</c:v>
                </c:pt>
                <c:pt idx="266">
                  <c:v>44949</c:v>
                </c:pt>
                <c:pt idx="267">
                  <c:v>44950</c:v>
                </c:pt>
                <c:pt idx="268">
                  <c:v>44951</c:v>
                </c:pt>
                <c:pt idx="269">
                  <c:v>44952</c:v>
                </c:pt>
                <c:pt idx="270">
                  <c:v>44953</c:v>
                </c:pt>
                <c:pt idx="271">
                  <c:v>44956</c:v>
                </c:pt>
                <c:pt idx="272">
                  <c:v>44957</c:v>
                </c:pt>
                <c:pt idx="273">
                  <c:v>44958</c:v>
                </c:pt>
                <c:pt idx="274">
                  <c:v>44959</c:v>
                </c:pt>
                <c:pt idx="275">
                  <c:v>44960</c:v>
                </c:pt>
                <c:pt idx="276">
                  <c:v>44963</c:v>
                </c:pt>
                <c:pt idx="277">
                  <c:v>44964</c:v>
                </c:pt>
                <c:pt idx="278">
                  <c:v>44965</c:v>
                </c:pt>
                <c:pt idx="279">
                  <c:v>44966</c:v>
                </c:pt>
                <c:pt idx="280">
                  <c:v>44967</c:v>
                </c:pt>
                <c:pt idx="281">
                  <c:v>44970</c:v>
                </c:pt>
                <c:pt idx="282">
                  <c:v>44971</c:v>
                </c:pt>
                <c:pt idx="283">
                  <c:v>44972</c:v>
                </c:pt>
                <c:pt idx="284">
                  <c:v>44973</c:v>
                </c:pt>
                <c:pt idx="285">
                  <c:v>44974</c:v>
                </c:pt>
                <c:pt idx="286">
                  <c:v>44979</c:v>
                </c:pt>
                <c:pt idx="287">
                  <c:v>44980</c:v>
                </c:pt>
                <c:pt idx="288">
                  <c:v>44981</c:v>
                </c:pt>
                <c:pt idx="289">
                  <c:v>44984</c:v>
                </c:pt>
                <c:pt idx="290">
                  <c:v>44985</c:v>
                </c:pt>
                <c:pt idx="291">
                  <c:v>44986</c:v>
                </c:pt>
                <c:pt idx="292">
                  <c:v>44987</c:v>
                </c:pt>
                <c:pt idx="293">
                  <c:v>44988</c:v>
                </c:pt>
                <c:pt idx="294">
                  <c:v>44991</c:v>
                </c:pt>
                <c:pt idx="295">
                  <c:v>44992</c:v>
                </c:pt>
                <c:pt idx="296">
                  <c:v>44993</c:v>
                </c:pt>
                <c:pt idx="297">
                  <c:v>44994</c:v>
                </c:pt>
                <c:pt idx="298">
                  <c:v>44995</c:v>
                </c:pt>
                <c:pt idx="299">
                  <c:v>44998</c:v>
                </c:pt>
                <c:pt idx="300">
                  <c:v>44999</c:v>
                </c:pt>
                <c:pt idx="301">
                  <c:v>45000</c:v>
                </c:pt>
                <c:pt idx="302">
                  <c:v>45001</c:v>
                </c:pt>
                <c:pt idx="303">
                  <c:v>45002</c:v>
                </c:pt>
                <c:pt idx="304">
                  <c:v>45005</c:v>
                </c:pt>
                <c:pt idx="305">
                  <c:v>45006</c:v>
                </c:pt>
                <c:pt idx="306">
                  <c:v>45007</c:v>
                </c:pt>
                <c:pt idx="307">
                  <c:v>45008</c:v>
                </c:pt>
                <c:pt idx="308">
                  <c:v>45009</c:v>
                </c:pt>
                <c:pt idx="309">
                  <c:v>45012</c:v>
                </c:pt>
                <c:pt idx="310">
                  <c:v>45013</c:v>
                </c:pt>
                <c:pt idx="311">
                  <c:v>45014</c:v>
                </c:pt>
                <c:pt idx="312">
                  <c:v>45015</c:v>
                </c:pt>
                <c:pt idx="313">
                  <c:v>45016</c:v>
                </c:pt>
                <c:pt idx="314">
                  <c:v>45019</c:v>
                </c:pt>
                <c:pt idx="315">
                  <c:v>45020</c:v>
                </c:pt>
                <c:pt idx="316">
                  <c:v>45021</c:v>
                </c:pt>
                <c:pt idx="317">
                  <c:v>45022</c:v>
                </c:pt>
                <c:pt idx="318">
                  <c:v>45026</c:v>
                </c:pt>
                <c:pt idx="319">
                  <c:v>45027</c:v>
                </c:pt>
                <c:pt idx="320">
                  <c:v>45028</c:v>
                </c:pt>
                <c:pt idx="321">
                  <c:v>45029</c:v>
                </c:pt>
                <c:pt idx="322">
                  <c:v>45030</c:v>
                </c:pt>
                <c:pt idx="323">
                  <c:v>45033</c:v>
                </c:pt>
                <c:pt idx="324">
                  <c:v>45034</c:v>
                </c:pt>
                <c:pt idx="325">
                  <c:v>45035</c:v>
                </c:pt>
                <c:pt idx="326">
                  <c:v>45036</c:v>
                </c:pt>
                <c:pt idx="327">
                  <c:v>45040</c:v>
                </c:pt>
                <c:pt idx="328">
                  <c:v>45041</c:v>
                </c:pt>
                <c:pt idx="329">
                  <c:v>45042</c:v>
                </c:pt>
                <c:pt idx="330">
                  <c:v>45043</c:v>
                </c:pt>
                <c:pt idx="331">
                  <c:v>45044</c:v>
                </c:pt>
                <c:pt idx="332">
                  <c:v>45048</c:v>
                </c:pt>
                <c:pt idx="333">
                  <c:v>45049</c:v>
                </c:pt>
                <c:pt idx="334">
                  <c:v>45050</c:v>
                </c:pt>
                <c:pt idx="335">
                  <c:v>45051</c:v>
                </c:pt>
              </c:numCache>
            </c:numRef>
          </c:cat>
          <c:val>
            <c:numRef>
              <c:f>'Análises Mês IPCA Proj x Real'!$B$2:$B$337</c:f>
              <c:numCache>
                <c:formatCode>General</c:formatCode>
                <c:ptCount val="336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0.2545</c:v>
                </c:pt>
                <c:pt idx="9">
                  <c:v>0.2545</c:v>
                </c:pt>
                <c:pt idx="10">
                  <c:v>0.2545</c:v>
                </c:pt>
                <c:pt idx="11">
                  <c:v>0.26</c:v>
                </c:pt>
                <c:pt idx="12">
                  <c:v>0.26</c:v>
                </c:pt>
                <c:pt idx="13">
                  <c:v>0.26</c:v>
                </c:pt>
                <c:pt idx="14">
                  <c:v>0.27</c:v>
                </c:pt>
                <c:pt idx="15">
                  <c:v>0.27</c:v>
                </c:pt>
                <c:pt idx="16">
                  <c:v>0.27</c:v>
                </c:pt>
                <c:pt idx="17">
                  <c:v>0.27</c:v>
                </c:pt>
                <c:pt idx="18">
                  <c:v>0.27</c:v>
                </c:pt>
                <c:pt idx="19">
                  <c:v>0.30869999999999997</c:v>
                </c:pt>
                <c:pt idx="20">
                  <c:v>0.38</c:v>
                </c:pt>
                <c:pt idx="21">
                  <c:v>0.38</c:v>
                </c:pt>
                <c:pt idx="22">
                  <c:v>0.38</c:v>
                </c:pt>
                <c:pt idx="23">
                  <c:v>0.38</c:v>
                </c:pt>
                <c:pt idx="24">
                  <c:v>0.38</c:v>
                </c:pt>
                <c:pt idx="25">
                  <c:v>0.38</c:v>
                </c:pt>
                <c:pt idx="26">
                  <c:v>0.38</c:v>
                </c:pt>
                <c:pt idx="27">
                  <c:v>0.38</c:v>
                </c:pt>
                <c:pt idx="28">
                  <c:v>0.38</c:v>
                </c:pt>
                <c:pt idx="29">
                  <c:v>0.38</c:v>
                </c:pt>
                <c:pt idx="30">
                  <c:v>0.38</c:v>
                </c:pt>
                <c:pt idx="31">
                  <c:v>0.38</c:v>
                </c:pt>
                <c:pt idx="32">
                  <c:v>0.38</c:v>
                </c:pt>
                <c:pt idx="33">
                  <c:v>0.38</c:v>
                </c:pt>
                <c:pt idx="34">
                  <c:v>0.38</c:v>
                </c:pt>
                <c:pt idx="35">
                  <c:v>0.38</c:v>
                </c:pt>
                <c:pt idx="36">
                  <c:v>0.38</c:v>
                </c:pt>
                <c:pt idx="37">
                  <c:v>0.38</c:v>
                </c:pt>
                <c:pt idx="38">
                  <c:v>0.38</c:v>
                </c:pt>
                <c:pt idx="39">
                  <c:v>0.38</c:v>
                </c:pt>
                <c:pt idx="40">
                  <c:v>0.38</c:v>
                </c:pt>
                <c:pt idx="41">
                  <c:v>0.38</c:v>
                </c:pt>
                <c:pt idx="42">
                  <c:v>0.38</c:v>
                </c:pt>
                <c:pt idx="43">
                  <c:v>0.38</c:v>
                </c:pt>
                <c:pt idx="44">
                  <c:v>0.38</c:v>
                </c:pt>
                <c:pt idx="45">
                  <c:v>0.38</c:v>
                </c:pt>
                <c:pt idx="46">
                  <c:v>0.38</c:v>
                </c:pt>
                <c:pt idx="47">
                  <c:v>0.42</c:v>
                </c:pt>
                <c:pt idx="48">
                  <c:v>0.42</c:v>
                </c:pt>
                <c:pt idx="49">
                  <c:v>0.42</c:v>
                </c:pt>
                <c:pt idx="50">
                  <c:v>0.42</c:v>
                </c:pt>
                <c:pt idx="51">
                  <c:v>0.42</c:v>
                </c:pt>
                <c:pt idx="52">
                  <c:v>0.45</c:v>
                </c:pt>
                <c:pt idx="53">
                  <c:v>0.45</c:v>
                </c:pt>
                <c:pt idx="54">
                  <c:v>0.45</c:v>
                </c:pt>
                <c:pt idx="55">
                  <c:v>0.45</c:v>
                </c:pt>
                <c:pt idx="56">
                  <c:v>0.45</c:v>
                </c:pt>
                <c:pt idx="57">
                  <c:v>0.43</c:v>
                </c:pt>
                <c:pt idx="58">
                  <c:v>0.43</c:v>
                </c:pt>
                <c:pt idx="59">
                  <c:v>0.43</c:v>
                </c:pt>
                <c:pt idx="60">
                  <c:v>0.43</c:v>
                </c:pt>
                <c:pt idx="61">
                  <c:v>0.43</c:v>
                </c:pt>
                <c:pt idx="62">
                  <c:v>0.43</c:v>
                </c:pt>
                <c:pt idx="63">
                  <c:v>0.44</c:v>
                </c:pt>
                <c:pt idx="64">
                  <c:v>0.44</c:v>
                </c:pt>
                <c:pt idx="65">
                  <c:v>0.44</c:v>
                </c:pt>
                <c:pt idx="66">
                  <c:v>0.44</c:v>
                </c:pt>
                <c:pt idx="67">
                  <c:v>0.44</c:v>
                </c:pt>
                <c:pt idx="68">
                  <c:v>0.45</c:v>
                </c:pt>
                <c:pt idx="69">
                  <c:v>0.45</c:v>
                </c:pt>
                <c:pt idx="70">
                  <c:v>0.45</c:v>
                </c:pt>
                <c:pt idx="71">
                  <c:v>0.45</c:v>
                </c:pt>
                <c:pt idx="72">
                  <c:v>0.45</c:v>
                </c:pt>
                <c:pt idx="73">
                  <c:v>0.45</c:v>
                </c:pt>
                <c:pt idx="74">
                  <c:v>0.45</c:v>
                </c:pt>
                <c:pt idx="75">
                  <c:v>0.45</c:v>
                </c:pt>
                <c:pt idx="76">
                  <c:v>0.45</c:v>
                </c:pt>
                <c:pt idx="77">
                  <c:v>0.45</c:v>
                </c:pt>
                <c:pt idx="78">
                  <c:v>0.45</c:v>
                </c:pt>
                <c:pt idx="79">
                  <c:v>0.45</c:v>
                </c:pt>
                <c:pt idx="80">
                  <c:v>0.48</c:v>
                </c:pt>
                <c:pt idx="81">
                  <c:v>0.48</c:v>
                </c:pt>
                <c:pt idx="82">
                  <c:v>0.48</c:v>
                </c:pt>
                <c:pt idx="83">
                  <c:v>0.48</c:v>
                </c:pt>
                <c:pt idx="84">
                  <c:v>0.48</c:v>
                </c:pt>
                <c:pt idx="85">
                  <c:v>0.48</c:v>
                </c:pt>
                <c:pt idx="86">
                  <c:v>0.5</c:v>
                </c:pt>
                <c:pt idx="87">
                  <c:v>0.5</c:v>
                </c:pt>
                <c:pt idx="88">
                  <c:v>0.5</c:v>
                </c:pt>
                <c:pt idx="89">
                  <c:v>0.5</c:v>
                </c:pt>
                <c:pt idx="90">
                  <c:v>0.5</c:v>
                </c:pt>
                <c:pt idx="91">
                  <c:v>0.5</c:v>
                </c:pt>
                <c:pt idx="92">
                  <c:v>0.5</c:v>
                </c:pt>
                <c:pt idx="93">
                  <c:v>0.5</c:v>
                </c:pt>
                <c:pt idx="94">
                  <c:v>0.5</c:v>
                </c:pt>
                <c:pt idx="95">
                  <c:v>0.53</c:v>
                </c:pt>
                <c:pt idx="96">
                  <c:v>0.53</c:v>
                </c:pt>
                <c:pt idx="97">
                  <c:v>0.53</c:v>
                </c:pt>
                <c:pt idx="98">
                  <c:v>0.53</c:v>
                </c:pt>
                <c:pt idx="99">
                  <c:v>0.53</c:v>
                </c:pt>
                <c:pt idx="100">
                  <c:v>0.53</c:v>
                </c:pt>
                <c:pt idx="101">
                  <c:v>0.53</c:v>
                </c:pt>
                <c:pt idx="102">
                  <c:v>0.53</c:v>
                </c:pt>
                <c:pt idx="103">
                  <c:v>0.53</c:v>
                </c:pt>
                <c:pt idx="104">
                  <c:v>0.53</c:v>
                </c:pt>
                <c:pt idx="105">
                  <c:v>0.53</c:v>
                </c:pt>
                <c:pt idx="106">
                  <c:v>0.53</c:v>
                </c:pt>
                <c:pt idx="107">
                  <c:v>0.53</c:v>
                </c:pt>
                <c:pt idx="108">
                  <c:v>0.53</c:v>
                </c:pt>
                <c:pt idx="109">
                  <c:v>0.55000000000000004</c:v>
                </c:pt>
                <c:pt idx="110">
                  <c:v>0.56000000000000005</c:v>
                </c:pt>
                <c:pt idx="111">
                  <c:v>0.56000000000000005</c:v>
                </c:pt>
                <c:pt idx="112">
                  <c:v>0.56000000000000005</c:v>
                </c:pt>
                <c:pt idx="113">
                  <c:v>0.56000000000000005</c:v>
                </c:pt>
                <c:pt idx="114">
                  <c:v>0.56000000000000005</c:v>
                </c:pt>
                <c:pt idx="115">
                  <c:v>0.56000000000000005</c:v>
                </c:pt>
                <c:pt idx="116">
                  <c:v>0.56000000000000005</c:v>
                </c:pt>
                <c:pt idx="117">
                  <c:v>0.56000000000000005</c:v>
                </c:pt>
                <c:pt idx="118">
                  <c:v>0.56000000000000005</c:v>
                </c:pt>
                <c:pt idx="119">
                  <c:v>0.56000000000000005</c:v>
                </c:pt>
                <c:pt idx="120">
                  <c:v>0.56000000000000005</c:v>
                </c:pt>
                <c:pt idx="121">
                  <c:v>0.56000000000000005</c:v>
                </c:pt>
                <c:pt idx="122">
                  <c:v>0.56000000000000005</c:v>
                </c:pt>
                <c:pt idx="123">
                  <c:v>0.56000000000000005</c:v>
                </c:pt>
                <c:pt idx="124">
                  <c:v>0.56000000000000005</c:v>
                </c:pt>
                <c:pt idx="125">
                  <c:v>0.56000000000000005</c:v>
                </c:pt>
                <c:pt idx="126">
                  <c:v>0.56000000000000005</c:v>
                </c:pt>
                <c:pt idx="127">
                  <c:v>0.56000000000000005</c:v>
                </c:pt>
                <c:pt idx="128">
                  <c:v>0.56000000000000005</c:v>
                </c:pt>
                <c:pt idx="129">
                  <c:v>0.56000000000000005</c:v>
                </c:pt>
                <c:pt idx="130">
                  <c:v>0.56000000000000005</c:v>
                </c:pt>
                <c:pt idx="131">
                  <c:v>0.56000000000000005</c:v>
                </c:pt>
                <c:pt idx="132">
                  <c:v>0.56000000000000005</c:v>
                </c:pt>
                <c:pt idx="133">
                  <c:v>0.56000000000000005</c:v>
                </c:pt>
                <c:pt idx="134">
                  <c:v>0.56000000000000005</c:v>
                </c:pt>
                <c:pt idx="135">
                  <c:v>0.63</c:v>
                </c:pt>
                <c:pt idx="136">
                  <c:v>0.63</c:v>
                </c:pt>
                <c:pt idx="137">
                  <c:v>0.63</c:v>
                </c:pt>
                <c:pt idx="138">
                  <c:v>0.59</c:v>
                </c:pt>
                <c:pt idx="139">
                  <c:v>0.63</c:v>
                </c:pt>
                <c:pt idx="140">
                  <c:v>0.63</c:v>
                </c:pt>
                <c:pt idx="141">
                  <c:v>0.63</c:v>
                </c:pt>
                <c:pt idx="142">
                  <c:v>0.63</c:v>
                </c:pt>
                <c:pt idx="143">
                  <c:v>0.63</c:v>
                </c:pt>
                <c:pt idx="144">
                  <c:v>0.62</c:v>
                </c:pt>
                <c:pt idx="145">
                  <c:v>0.62</c:v>
                </c:pt>
                <c:pt idx="146">
                  <c:v>0.62</c:v>
                </c:pt>
                <c:pt idx="147">
                  <c:v>0.62</c:v>
                </c:pt>
                <c:pt idx="148">
                  <c:v>0.62</c:v>
                </c:pt>
                <c:pt idx="149">
                  <c:v>0.61</c:v>
                </c:pt>
                <c:pt idx="150">
                  <c:v>0.61</c:v>
                </c:pt>
                <c:pt idx="151">
                  <c:v>0.61</c:v>
                </c:pt>
                <c:pt idx="152">
                  <c:v>0.61</c:v>
                </c:pt>
                <c:pt idx="153">
                  <c:v>0.61</c:v>
                </c:pt>
                <c:pt idx="154">
                  <c:v>0.61</c:v>
                </c:pt>
                <c:pt idx="155">
                  <c:v>0.57999999999999996</c:v>
                </c:pt>
                <c:pt idx="156">
                  <c:v>0.57999999999999996</c:v>
                </c:pt>
                <c:pt idx="157">
                  <c:v>0.57999999999999996</c:v>
                </c:pt>
                <c:pt idx="158">
                  <c:v>0.57999999999999996</c:v>
                </c:pt>
                <c:pt idx="159">
                  <c:v>0.56999999999999995</c:v>
                </c:pt>
                <c:pt idx="160">
                  <c:v>0.56999999999999995</c:v>
                </c:pt>
                <c:pt idx="161">
                  <c:v>0.56999999999999995</c:v>
                </c:pt>
                <c:pt idx="162">
                  <c:v>0.56999999999999995</c:v>
                </c:pt>
                <c:pt idx="163">
                  <c:v>0.56999999999999995</c:v>
                </c:pt>
                <c:pt idx="164">
                  <c:v>0.56999999999999995</c:v>
                </c:pt>
                <c:pt idx="165">
                  <c:v>0.56999999999999995</c:v>
                </c:pt>
                <c:pt idx="166">
                  <c:v>0.56999999999999995</c:v>
                </c:pt>
                <c:pt idx="167">
                  <c:v>0.56999999999999995</c:v>
                </c:pt>
                <c:pt idx="168">
                  <c:v>0.56999999999999995</c:v>
                </c:pt>
                <c:pt idx="169">
                  <c:v>0.56999999999999995</c:v>
                </c:pt>
                <c:pt idx="170">
                  <c:v>0.56999999999999995</c:v>
                </c:pt>
                <c:pt idx="171">
                  <c:v>0.56999999999999995</c:v>
                </c:pt>
                <c:pt idx="172">
                  <c:v>0.56999999999999995</c:v>
                </c:pt>
                <c:pt idx="173">
                  <c:v>0.56999999999999995</c:v>
                </c:pt>
                <c:pt idx="174">
                  <c:v>0.56999999999999995</c:v>
                </c:pt>
                <c:pt idx="175">
                  <c:v>0.56999999999999995</c:v>
                </c:pt>
                <c:pt idx="176">
                  <c:v>0.56999999999999995</c:v>
                </c:pt>
                <c:pt idx="177">
                  <c:v>0.56999999999999995</c:v>
                </c:pt>
                <c:pt idx="178">
                  <c:v>0.52</c:v>
                </c:pt>
                <c:pt idx="179">
                  <c:v>0.52</c:v>
                </c:pt>
                <c:pt idx="180">
                  <c:v>0.52</c:v>
                </c:pt>
                <c:pt idx="181">
                  <c:v>0.52</c:v>
                </c:pt>
                <c:pt idx="182">
                  <c:v>0.52</c:v>
                </c:pt>
                <c:pt idx="183">
                  <c:v>0.52</c:v>
                </c:pt>
                <c:pt idx="184">
                  <c:v>0.52</c:v>
                </c:pt>
                <c:pt idx="185">
                  <c:v>0.52</c:v>
                </c:pt>
                <c:pt idx="186">
                  <c:v>0.52</c:v>
                </c:pt>
                <c:pt idx="187">
                  <c:v>0.52</c:v>
                </c:pt>
                <c:pt idx="188">
                  <c:v>0.52</c:v>
                </c:pt>
                <c:pt idx="189">
                  <c:v>0.52</c:v>
                </c:pt>
                <c:pt idx="190">
                  <c:v>0.52</c:v>
                </c:pt>
                <c:pt idx="191">
                  <c:v>0.52</c:v>
                </c:pt>
                <c:pt idx="192">
                  <c:v>0.52</c:v>
                </c:pt>
                <c:pt idx="193">
                  <c:v>0.52</c:v>
                </c:pt>
                <c:pt idx="194">
                  <c:v>0.52</c:v>
                </c:pt>
                <c:pt idx="195">
                  <c:v>0.52</c:v>
                </c:pt>
                <c:pt idx="196">
                  <c:v>0.52</c:v>
                </c:pt>
                <c:pt idx="197">
                  <c:v>0.52</c:v>
                </c:pt>
                <c:pt idx="198">
                  <c:v>0.52</c:v>
                </c:pt>
                <c:pt idx="199">
                  <c:v>0.52</c:v>
                </c:pt>
                <c:pt idx="200">
                  <c:v>0.52</c:v>
                </c:pt>
                <c:pt idx="201">
                  <c:v>0.52</c:v>
                </c:pt>
                <c:pt idx="202">
                  <c:v>0.54</c:v>
                </c:pt>
                <c:pt idx="203">
                  <c:v>0.54</c:v>
                </c:pt>
                <c:pt idx="204">
                  <c:v>0.54</c:v>
                </c:pt>
                <c:pt idx="205">
                  <c:v>0.54</c:v>
                </c:pt>
                <c:pt idx="206">
                  <c:v>0.54</c:v>
                </c:pt>
                <c:pt idx="207">
                  <c:v>0.54</c:v>
                </c:pt>
                <c:pt idx="208">
                  <c:v>0.53</c:v>
                </c:pt>
                <c:pt idx="209">
                  <c:v>0.53</c:v>
                </c:pt>
                <c:pt idx="210">
                  <c:v>0.53</c:v>
                </c:pt>
                <c:pt idx="211">
                  <c:v>0.51</c:v>
                </c:pt>
                <c:pt idx="212">
                  <c:v>0.51</c:v>
                </c:pt>
                <c:pt idx="213">
                  <c:v>0.51</c:v>
                </c:pt>
                <c:pt idx="214">
                  <c:v>0.51</c:v>
                </c:pt>
                <c:pt idx="215">
                  <c:v>0.51</c:v>
                </c:pt>
                <c:pt idx="216">
                  <c:v>0.56999999999999995</c:v>
                </c:pt>
                <c:pt idx="217">
                  <c:v>0.56999999999999995</c:v>
                </c:pt>
                <c:pt idx="218">
                  <c:v>0.56999999999999995</c:v>
                </c:pt>
                <c:pt idx="219">
                  <c:v>0.56999999999999995</c:v>
                </c:pt>
                <c:pt idx="220">
                  <c:v>0.63</c:v>
                </c:pt>
                <c:pt idx="221">
                  <c:v>0.63</c:v>
                </c:pt>
                <c:pt idx="222">
                  <c:v>0.63</c:v>
                </c:pt>
                <c:pt idx="223">
                  <c:v>0.63</c:v>
                </c:pt>
                <c:pt idx="224">
                  <c:v>0.63</c:v>
                </c:pt>
                <c:pt idx="225">
                  <c:v>0.63</c:v>
                </c:pt>
                <c:pt idx="226">
                  <c:v>0.63</c:v>
                </c:pt>
                <c:pt idx="227">
                  <c:v>0.63</c:v>
                </c:pt>
                <c:pt idx="228">
                  <c:v>0.63</c:v>
                </c:pt>
                <c:pt idx="229">
                  <c:v>0.63</c:v>
                </c:pt>
                <c:pt idx="230">
                  <c:v>0.67</c:v>
                </c:pt>
                <c:pt idx="231">
                  <c:v>0.67</c:v>
                </c:pt>
                <c:pt idx="232">
                  <c:v>0.67</c:v>
                </c:pt>
                <c:pt idx="233">
                  <c:v>0.67</c:v>
                </c:pt>
                <c:pt idx="234">
                  <c:v>0.67</c:v>
                </c:pt>
                <c:pt idx="235">
                  <c:v>0.67</c:v>
                </c:pt>
                <c:pt idx="236">
                  <c:v>0.67</c:v>
                </c:pt>
                <c:pt idx="237">
                  <c:v>0.67</c:v>
                </c:pt>
                <c:pt idx="238">
                  <c:v>0.67</c:v>
                </c:pt>
                <c:pt idx="239">
                  <c:v>0.67</c:v>
                </c:pt>
                <c:pt idx="240">
                  <c:v>0.67</c:v>
                </c:pt>
                <c:pt idx="241">
                  <c:v>0.67</c:v>
                </c:pt>
                <c:pt idx="242">
                  <c:v>0.67</c:v>
                </c:pt>
                <c:pt idx="243">
                  <c:v>0.67</c:v>
                </c:pt>
                <c:pt idx="244">
                  <c:v>0.67</c:v>
                </c:pt>
                <c:pt idx="245">
                  <c:v>0.6</c:v>
                </c:pt>
                <c:pt idx="246">
                  <c:v>0.6</c:v>
                </c:pt>
                <c:pt idx="247">
                  <c:v>0.6</c:v>
                </c:pt>
                <c:pt idx="248">
                  <c:v>0.6</c:v>
                </c:pt>
                <c:pt idx="249">
                  <c:v>0.6</c:v>
                </c:pt>
                <c:pt idx="250">
                  <c:v>0.6</c:v>
                </c:pt>
                <c:pt idx="251">
                  <c:v>0.6</c:v>
                </c:pt>
                <c:pt idx="252">
                  <c:v>0.6</c:v>
                </c:pt>
                <c:pt idx="253">
                  <c:v>0.6</c:v>
                </c:pt>
                <c:pt idx="254">
                  <c:v>0.6</c:v>
                </c:pt>
                <c:pt idx="255">
                  <c:v>0.6</c:v>
                </c:pt>
                <c:pt idx="256">
                  <c:v>0.6</c:v>
                </c:pt>
                <c:pt idx="257">
                  <c:v>0.6</c:v>
                </c:pt>
                <c:pt idx="258">
                  <c:v>0.6</c:v>
                </c:pt>
                <c:pt idx="259">
                  <c:v>0.6</c:v>
                </c:pt>
                <c:pt idx="260">
                  <c:v>0.6</c:v>
                </c:pt>
                <c:pt idx="261">
                  <c:v>0.6</c:v>
                </c:pt>
                <c:pt idx="262">
                  <c:v>0.6</c:v>
                </c:pt>
                <c:pt idx="263">
                  <c:v>0.6</c:v>
                </c:pt>
                <c:pt idx="264">
                  <c:v>0.6</c:v>
                </c:pt>
                <c:pt idx="265">
                  <c:v>0.62</c:v>
                </c:pt>
                <c:pt idx="266">
                  <c:v>0.62</c:v>
                </c:pt>
                <c:pt idx="267">
                  <c:v>0.62</c:v>
                </c:pt>
                <c:pt idx="268">
                  <c:v>0.62</c:v>
                </c:pt>
                <c:pt idx="269">
                  <c:v>0.62</c:v>
                </c:pt>
                <c:pt idx="270">
                  <c:v>0.7</c:v>
                </c:pt>
                <c:pt idx="271">
                  <c:v>0.7</c:v>
                </c:pt>
                <c:pt idx="272">
                  <c:v>0.5</c:v>
                </c:pt>
                <c:pt idx="273">
                  <c:v>0.5</c:v>
                </c:pt>
                <c:pt idx="274">
                  <c:v>0.5</c:v>
                </c:pt>
                <c:pt idx="275">
                  <c:v>0.5</c:v>
                </c:pt>
                <c:pt idx="276">
                  <c:v>0.5</c:v>
                </c:pt>
                <c:pt idx="277">
                  <c:v>0.5</c:v>
                </c:pt>
                <c:pt idx="278">
                  <c:v>0.5</c:v>
                </c:pt>
                <c:pt idx="279">
                  <c:v>0.5</c:v>
                </c:pt>
                <c:pt idx="280">
                  <c:v>0.5</c:v>
                </c:pt>
                <c:pt idx="281">
                  <c:v>0.5</c:v>
                </c:pt>
                <c:pt idx="282">
                  <c:v>0.5</c:v>
                </c:pt>
                <c:pt idx="283">
                  <c:v>0.5</c:v>
                </c:pt>
                <c:pt idx="284">
                  <c:v>0.5</c:v>
                </c:pt>
                <c:pt idx="285">
                  <c:v>0.56999999999999995</c:v>
                </c:pt>
                <c:pt idx="286">
                  <c:v>0.56999999999999995</c:v>
                </c:pt>
                <c:pt idx="287">
                  <c:v>0.56999999999999995</c:v>
                </c:pt>
                <c:pt idx="288">
                  <c:v>0.56999999999999995</c:v>
                </c:pt>
                <c:pt idx="289">
                  <c:v>0.56999999999999995</c:v>
                </c:pt>
                <c:pt idx="290">
                  <c:v>0.56999999999999995</c:v>
                </c:pt>
                <c:pt idx="291">
                  <c:v>0.56999999999999995</c:v>
                </c:pt>
                <c:pt idx="292">
                  <c:v>0.56999999999999995</c:v>
                </c:pt>
                <c:pt idx="293">
                  <c:v>0.56999999999999995</c:v>
                </c:pt>
                <c:pt idx="294">
                  <c:v>0.56999999999999995</c:v>
                </c:pt>
                <c:pt idx="295">
                  <c:v>0.56999999999999995</c:v>
                </c:pt>
                <c:pt idx="296">
                  <c:v>0.56999999999999995</c:v>
                </c:pt>
                <c:pt idx="297">
                  <c:v>0.56999999999999995</c:v>
                </c:pt>
                <c:pt idx="298">
                  <c:v>0.56999999999999995</c:v>
                </c:pt>
                <c:pt idx="299">
                  <c:v>0.56999999999999995</c:v>
                </c:pt>
                <c:pt idx="300">
                  <c:v>0.56999999999999995</c:v>
                </c:pt>
                <c:pt idx="301">
                  <c:v>0.56999999999999995</c:v>
                </c:pt>
                <c:pt idx="302">
                  <c:v>0.56999999999999995</c:v>
                </c:pt>
                <c:pt idx="303">
                  <c:v>0.56000000000000005</c:v>
                </c:pt>
                <c:pt idx="304">
                  <c:v>0.56000000000000005</c:v>
                </c:pt>
                <c:pt idx="305">
                  <c:v>0.56000000000000005</c:v>
                </c:pt>
                <c:pt idx="306">
                  <c:v>0.56000000000000005</c:v>
                </c:pt>
                <c:pt idx="307">
                  <c:v>0.56000000000000005</c:v>
                </c:pt>
                <c:pt idx="308">
                  <c:v>0.52</c:v>
                </c:pt>
                <c:pt idx="309">
                  <c:v>0.52</c:v>
                </c:pt>
                <c:pt idx="310">
                  <c:v>0.52</c:v>
                </c:pt>
                <c:pt idx="311">
                  <c:v>0.52</c:v>
                </c:pt>
                <c:pt idx="312">
                  <c:v>0.52</c:v>
                </c:pt>
                <c:pt idx="313">
                  <c:v>0.52</c:v>
                </c:pt>
                <c:pt idx="314">
                  <c:v>0.52</c:v>
                </c:pt>
                <c:pt idx="315">
                  <c:v>0.52</c:v>
                </c:pt>
                <c:pt idx="316">
                  <c:v>0.52</c:v>
                </c:pt>
                <c:pt idx="317">
                  <c:v>0.52</c:v>
                </c:pt>
                <c:pt idx="318">
                  <c:v>0.6</c:v>
                </c:pt>
                <c:pt idx="319">
                  <c:v>0.51</c:v>
                </c:pt>
                <c:pt idx="320">
                  <c:v>0.51</c:v>
                </c:pt>
                <c:pt idx="321">
                  <c:v>0.51</c:v>
                </c:pt>
                <c:pt idx="322">
                  <c:v>0.52</c:v>
                </c:pt>
                <c:pt idx="323">
                  <c:v>0.52</c:v>
                </c:pt>
                <c:pt idx="324">
                  <c:v>0.52</c:v>
                </c:pt>
                <c:pt idx="325">
                  <c:v>0.52</c:v>
                </c:pt>
                <c:pt idx="326">
                  <c:v>0.5</c:v>
                </c:pt>
                <c:pt idx="327">
                  <c:v>0.5</c:v>
                </c:pt>
                <c:pt idx="328">
                  <c:v>0.5</c:v>
                </c:pt>
                <c:pt idx="329">
                  <c:v>0.5</c:v>
                </c:pt>
                <c:pt idx="330">
                  <c:v>0.5</c:v>
                </c:pt>
                <c:pt idx="331">
                  <c:v>0.51</c:v>
                </c:pt>
                <c:pt idx="332">
                  <c:v>0.56000000000000005</c:v>
                </c:pt>
                <c:pt idx="333">
                  <c:v>0.56000000000000005</c:v>
                </c:pt>
                <c:pt idx="334">
                  <c:v>0.56000000000000005</c:v>
                </c:pt>
                <c:pt idx="335">
                  <c:v>0.56999999999999995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0C2-480E-97F1-FE143E5570D0}"/>
            </c:ext>
          </c:extLst>
        </c:ser>
        <c:ser>
          <c:idx val="1"/>
          <c:order val="1"/>
          <c:tx>
            <c:v>IPCA Fechado</c:v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'Análises Mês IPCA Proj x Real'!$A$2:$A$337</c:f>
              <c:numCache>
                <c:formatCode>m/d/yyyy</c:formatCode>
                <c:ptCount val="336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44567</c:v>
                </c:pt>
                <c:pt idx="4">
                  <c:v>44568</c:v>
                </c:pt>
                <c:pt idx="5">
                  <c:v>44571</c:v>
                </c:pt>
                <c:pt idx="6">
                  <c:v>44572</c:v>
                </c:pt>
                <c:pt idx="7">
                  <c:v>44573</c:v>
                </c:pt>
                <c:pt idx="8">
                  <c:v>44574</c:v>
                </c:pt>
                <c:pt idx="9">
                  <c:v>44575</c:v>
                </c:pt>
                <c:pt idx="10">
                  <c:v>44578</c:v>
                </c:pt>
                <c:pt idx="11">
                  <c:v>44579</c:v>
                </c:pt>
                <c:pt idx="12">
                  <c:v>44580</c:v>
                </c:pt>
                <c:pt idx="13">
                  <c:v>44581</c:v>
                </c:pt>
                <c:pt idx="14">
                  <c:v>44582</c:v>
                </c:pt>
                <c:pt idx="15">
                  <c:v>44585</c:v>
                </c:pt>
                <c:pt idx="16">
                  <c:v>44586</c:v>
                </c:pt>
                <c:pt idx="17">
                  <c:v>44587</c:v>
                </c:pt>
                <c:pt idx="18">
                  <c:v>44588</c:v>
                </c:pt>
                <c:pt idx="19">
                  <c:v>44589</c:v>
                </c:pt>
                <c:pt idx="20">
                  <c:v>44592</c:v>
                </c:pt>
                <c:pt idx="21">
                  <c:v>44593</c:v>
                </c:pt>
                <c:pt idx="22">
                  <c:v>44594</c:v>
                </c:pt>
                <c:pt idx="23">
                  <c:v>44595</c:v>
                </c:pt>
                <c:pt idx="24">
                  <c:v>44596</c:v>
                </c:pt>
                <c:pt idx="25">
                  <c:v>44599</c:v>
                </c:pt>
                <c:pt idx="26">
                  <c:v>44600</c:v>
                </c:pt>
                <c:pt idx="27">
                  <c:v>44601</c:v>
                </c:pt>
                <c:pt idx="28">
                  <c:v>44602</c:v>
                </c:pt>
                <c:pt idx="29">
                  <c:v>44603</c:v>
                </c:pt>
                <c:pt idx="30">
                  <c:v>44606</c:v>
                </c:pt>
                <c:pt idx="31">
                  <c:v>44607</c:v>
                </c:pt>
                <c:pt idx="32">
                  <c:v>44608</c:v>
                </c:pt>
                <c:pt idx="33">
                  <c:v>44609</c:v>
                </c:pt>
                <c:pt idx="34">
                  <c:v>44610</c:v>
                </c:pt>
                <c:pt idx="35">
                  <c:v>44613</c:v>
                </c:pt>
                <c:pt idx="36">
                  <c:v>44614</c:v>
                </c:pt>
                <c:pt idx="37">
                  <c:v>44615</c:v>
                </c:pt>
                <c:pt idx="38">
                  <c:v>44616</c:v>
                </c:pt>
                <c:pt idx="39">
                  <c:v>44617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44628</c:v>
                </c:pt>
                <c:pt idx="45">
                  <c:v>44629</c:v>
                </c:pt>
                <c:pt idx="46">
                  <c:v>44630</c:v>
                </c:pt>
                <c:pt idx="47">
                  <c:v>44631</c:v>
                </c:pt>
                <c:pt idx="48">
                  <c:v>44634</c:v>
                </c:pt>
                <c:pt idx="49">
                  <c:v>44635</c:v>
                </c:pt>
                <c:pt idx="50">
                  <c:v>44636</c:v>
                </c:pt>
                <c:pt idx="51">
                  <c:v>44637</c:v>
                </c:pt>
                <c:pt idx="52">
                  <c:v>44638</c:v>
                </c:pt>
                <c:pt idx="53">
                  <c:v>44641</c:v>
                </c:pt>
                <c:pt idx="54">
                  <c:v>44642</c:v>
                </c:pt>
                <c:pt idx="55">
                  <c:v>44643</c:v>
                </c:pt>
                <c:pt idx="56">
                  <c:v>44644</c:v>
                </c:pt>
                <c:pt idx="57">
                  <c:v>44645</c:v>
                </c:pt>
                <c:pt idx="58">
                  <c:v>44648</c:v>
                </c:pt>
                <c:pt idx="59">
                  <c:v>44649</c:v>
                </c:pt>
                <c:pt idx="60">
                  <c:v>44650</c:v>
                </c:pt>
                <c:pt idx="61">
                  <c:v>44651</c:v>
                </c:pt>
                <c:pt idx="62">
                  <c:v>44652</c:v>
                </c:pt>
                <c:pt idx="63">
                  <c:v>44655</c:v>
                </c:pt>
                <c:pt idx="64">
                  <c:v>44656</c:v>
                </c:pt>
                <c:pt idx="65">
                  <c:v>44657</c:v>
                </c:pt>
                <c:pt idx="66">
                  <c:v>44658</c:v>
                </c:pt>
                <c:pt idx="67">
                  <c:v>44659</c:v>
                </c:pt>
                <c:pt idx="68">
                  <c:v>44662</c:v>
                </c:pt>
                <c:pt idx="69">
                  <c:v>44663</c:v>
                </c:pt>
                <c:pt idx="70">
                  <c:v>44664</c:v>
                </c:pt>
                <c:pt idx="71">
                  <c:v>44665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44673</c:v>
                </c:pt>
                <c:pt idx="76">
                  <c:v>44676</c:v>
                </c:pt>
                <c:pt idx="77">
                  <c:v>44677</c:v>
                </c:pt>
                <c:pt idx="78">
                  <c:v>44678</c:v>
                </c:pt>
                <c:pt idx="79">
                  <c:v>44679</c:v>
                </c:pt>
                <c:pt idx="80">
                  <c:v>44680</c:v>
                </c:pt>
                <c:pt idx="81">
                  <c:v>44683</c:v>
                </c:pt>
                <c:pt idx="82">
                  <c:v>44684</c:v>
                </c:pt>
                <c:pt idx="83">
                  <c:v>44685</c:v>
                </c:pt>
                <c:pt idx="84">
                  <c:v>44686</c:v>
                </c:pt>
                <c:pt idx="85">
                  <c:v>44687</c:v>
                </c:pt>
                <c:pt idx="86">
                  <c:v>44690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44729</c:v>
                </c:pt>
                <c:pt idx="115">
                  <c:v>44732</c:v>
                </c:pt>
                <c:pt idx="116">
                  <c:v>44733</c:v>
                </c:pt>
                <c:pt idx="117">
                  <c:v>44734</c:v>
                </c:pt>
                <c:pt idx="118">
                  <c:v>44735</c:v>
                </c:pt>
                <c:pt idx="119">
                  <c:v>44736</c:v>
                </c:pt>
                <c:pt idx="120">
                  <c:v>44739</c:v>
                </c:pt>
                <c:pt idx="121">
                  <c:v>44740</c:v>
                </c:pt>
                <c:pt idx="122">
                  <c:v>44741</c:v>
                </c:pt>
                <c:pt idx="123">
                  <c:v>44742</c:v>
                </c:pt>
                <c:pt idx="124">
                  <c:v>44743</c:v>
                </c:pt>
                <c:pt idx="125">
                  <c:v>44746</c:v>
                </c:pt>
                <c:pt idx="126">
                  <c:v>44747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44812</c:v>
                </c:pt>
                <c:pt idx="173">
                  <c:v>44813</c:v>
                </c:pt>
                <c:pt idx="174">
                  <c:v>44816</c:v>
                </c:pt>
                <c:pt idx="175">
                  <c:v>44817</c:v>
                </c:pt>
                <c:pt idx="176">
                  <c:v>44818</c:v>
                </c:pt>
                <c:pt idx="177">
                  <c:v>44819</c:v>
                </c:pt>
                <c:pt idx="178">
                  <c:v>44820</c:v>
                </c:pt>
                <c:pt idx="179">
                  <c:v>44823</c:v>
                </c:pt>
                <c:pt idx="180">
                  <c:v>44824</c:v>
                </c:pt>
                <c:pt idx="181">
                  <c:v>44825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44847</c:v>
                </c:pt>
                <c:pt idx="197">
                  <c:v>44848</c:v>
                </c:pt>
                <c:pt idx="198">
                  <c:v>44851</c:v>
                </c:pt>
                <c:pt idx="199">
                  <c:v>44852</c:v>
                </c:pt>
                <c:pt idx="200">
                  <c:v>44853</c:v>
                </c:pt>
                <c:pt idx="201">
                  <c:v>44854</c:v>
                </c:pt>
                <c:pt idx="202">
                  <c:v>44855</c:v>
                </c:pt>
                <c:pt idx="203">
                  <c:v>44858</c:v>
                </c:pt>
                <c:pt idx="204">
                  <c:v>44859</c:v>
                </c:pt>
                <c:pt idx="205">
                  <c:v>44860</c:v>
                </c:pt>
                <c:pt idx="206">
                  <c:v>44861</c:v>
                </c:pt>
                <c:pt idx="207">
                  <c:v>44862</c:v>
                </c:pt>
                <c:pt idx="208">
                  <c:v>44865</c:v>
                </c:pt>
                <c:pt idx="209">
                  <c:v>44866</c:v>
                </c:pt>
                <c:pt idx="210">
                  <c:v>44868</c:v>
                </c:pt>
                <c:pt idx="211">
                  <c:v>44869</c:v>
                </c:pt>
                <c:pt idx="212">
                  <c:v>44872</c:v>
                </c:pt>
                <c:pt idx="213">
                  <c:v>44873</c:v>
                </c:pt>
                <c:pt idx="214">
                  <c:v>44874</c:v>
                </c:pt>
                <c:pt idx="215">
                  <c:v>44875</c:v>
                </c:pt>
                <c:pt idx="216">
                  <c:v>44876</c:v>
                </c:pt>
                <c:pt idx="217">
                  <c:v>44879</c:v>
                </c:pt>
                <c:pt idx="218">
                  <c:v>44881</c:v>
                </c:pt>
                <c:pt idx="219">
                  <c:v>44882</c:v>
                </c:pt>
                <c:pt idx="220">
                  <c:v>44883</c:v>
                </c:pt>
                <c:pt idx="221">
                  <c:v>44886</c:v>
                </c:pt>
                <c:pt idx="222">
                  <c:v>44887</c:v>
                </c:pt>
                <c:pt idx="223">
                  <c:v>44888</c:v>
                </c:pt>
                <c:pt idx="224">
                  <c:v>44889</c:v>
                </c:pt>
                <c:pt idx="225">
                  <c:v>44890</c:v>
                </c:pt>
                <c:pt idx="226">
                  <c:v>44893</c:v>
                </c:pt>
                <c:pt idx="227">
                  <c:v>44894</c:v>
                </c:pt>
                <c:pt idx="228">
                  <c:v>44895</c:v>
                </c:pt>
                <c:pt idx="229">
                  <c:v>44896</c:v>
                </c:pt>
                <c:pt idx="230">
                  <c:v>44897</c:v>
                </c:pt>
                <c:pt idx="231">
                  <c:v>44900</c:v>
                </c:pt>
                <c:pt idx="232">
                  <c:v>44901</c:v>
                </c:pt>
                <c:pt idx="233">
                  <c:v>44902</c:v>
                </c:pt>
                <c:pt idx="234">
                  <c:v>44903</c:v>
                </c:pt>
                <c:pt idx="235">
                  <c:v>44904</c:v>
                </c:pt>
                <c:pt idx="236">
                  <c:v>44907</c:v>
                </c:pt>
                <c:pt idx="237">
                  <c:v>44908</c:v>
                </c:pt>
                <c:pt idx="238">
                  <c:v>44909</c:v>
                </c:pt>
                <c:pt idx="239">
                  <c:v>44910</c:v>
                </c:pt>
                <c:pt idx="240">
                  <c:v>44911</c:v>
                </c:pt>
                <c:pt idx="241">
                  <c:v>44914</c:v>
                </c:pt>
                <c:pt idx="242">
                  <c:v>44915</c:v>
                </c:pt>
                <c:pt idx="243">
                  <c:v>44916</c:v>
                </c:pt>
                <c:pt idx="244">
                  <c:v>44917</c:v>
                </c:pt>
                <c:pt idx="245">
                  <c:v>44918</c:v>
                </c:pt>
                <c:pt idx="246">
                  <c:v>44921</c:v>
                </c:pt>
                <c:pt idx="247">
                  <c:v>44922</c:v>
                </c:pt>
                <c:pt idx="248">
                  <c:v>44923</c:v>
                </c:pt>
                <c:pt idx="249">
                  <c:v>44924</c:v>
                </c:pt>
                <c:pt idx="250">
                  <c:v>44925</c:v>
                </c:pt>
                <c:pt idx="251">
                  <c:v>44928</c:v>
                </c:pt>
                <c:pt idx="252">
                  <c:v>44929</c:v>
                </c:pt>
                <c:pt idx="253">
                  <c:v>44930</c:v>
                </c:pt>
                <c:pt idx="254">
                  <c:v>44931</c:v>
                </c:pt>
                <c:pt idx="255">
                  <c:v>44932</c:v>
                </c:pt>
                <c:pt idx="256">
                  <c:v>44935</c:v>
                </c:pt>
                <c:pt idx="257">
                  <c:v>44936</c:v>
                </c:pt>
                <c:pt idx="258">
                  <c:v>44937</c:v>
                </c:pt>
                <c:pt idx="259">
                  <c:v>44938</c:v>
                </c:pt>
                <c:pt idx="260">
                  <c:v>44939</c:v>
                </c:pt>
                <c:pt idx="261">
                  <c:v>44942</c:v>
                </c:pt>
                <c:pt idx="262">
                  <c:v>44943</c:v>
                </c:pt>
                <c:pt idx="263">
                  <c:v>44944</c:v>
                </c:pt>
                <c:pt idx="264">
                  <c:v>44945</c:v>
                </c:pt>
                <c:pt idx="265">
                  <c:v>44946</c:v>
                </c:pt>
                <c:pt idx="266">
                  <c:v>44949</c:v>
                </c:pt>
                <c:pt idx="267">
                  <c:v>44950</c:v>
                </c:pt>
                <c:pt idx="268">
                  <c:v>44951</c:v>
                </c:pt>
                <c:pt idx="269">
                  <c:v>44952</c:v>
                </c:pt>
                <c:pt idx="270">
                  <c:v>44953</c:v>
                </c:pt>
                <c:pt idx="271">
                  <c:v>44956</c:v>
                </c:pt>
                <c:pt idx="272">
                  <c:v>44957</c:v>
                </c:pt>
                <c:pt idx="273">
                  <c:v>44958</c:v>
                </c:pt>
                <c:pt idx="274">
                  <c:v>44959</c:v>
                </c:pt>
                <c:pt idx="275">
                  <c:v>44960</c:v>
                </c:pt>
                <c:pt idx="276">
                  <c:v>44963</c:v>
                </c:pt>
                <c:pt idx="277">
                  <c:v>44964</c:v>
                </c:pt>
                <c:pt idx="278">
                  <c:v>44965</c:v>
                </c:pt>
                <c:pt idx="279">
                  <c:v>44966</c:v>
                </c:pt>
                <c:pt idx="280">
                  <c:v>44967</c:v>
                </c:pt>
                <c:pt idx="281">
                  <c:v>44970</c:v>
                </c:pt>
                <c:pt idx="282">
                  <c:v>44971</c:v>
                </c:pt>
                <c:pt idx="283">
                  <c:v>44972</c:v>
                </c:pt>
                <c:pt idx="284">
                  <c:v>44973</c:v>
                </c:pt>
                <c:pt idx="285">
                  <c:v>44974</c:v>
                </c:pt>
                <c:pt idx="286">
                  <c:v>44979</c:v>
                </c:pt>
                <c:pt idx="287">
                  <c:v>44980</c:v>
                </c:pt>
                <c:pt idx="288">
                  <c:v>44981</c:v>
                </c:pt>
                <c:pt idx="289">
                  <c:v>44984</c:v>
                </c:pt>
                <c:pt idx="290">
                  <c:v>44985</c:v>
                </c:pt>
                <c:pt idx="291">
                  <c:v>44986</c:v>
                </c:pt>
                <c:pt idx="292">
                  <c:v>44987</c:v>
                </c:pt>
                <c:pt idx="293">
                  <c:v>44988</c:v>
                </c:pt>
                <c:pt idx="294">
                  <c:v>44991</c:v>
                </c:pt>
                <c:pt idx="295">
                  <c:v>44992</c:v>
                </c:pt>
                <c:pt idx="296">
                  <c:v>44993</c:v>
                </c:pt>
                <c:pt idx="297">
                  <c:v>44994</c:v>
                </c:pt>
                <c:pt idx="298">
                  <c:v>44995</c:v>
                </c:pt>
                <c:pt idx="299">
                  <c:v>44998</c:v>
                </c:pt>
                <c:pt idx="300">
                  <c:v>44999</c:v>
                </c:pt>
                <c:pt idx="301">
                  <c:v>45000</c:v>
                </c:pt>
                <c:pt idx="302">
                  <c:v>45001</c:v>
                </c:pt>
                <c:pt idx="303">
                  <c:v>45002</c:v>
                </c:pt>
                <c:pt idx="304">
                  <c:v>45005</c:v>
                </c:pt>
                <c:pt idx="305">
                  <c:v>45006</c:v>
                </c:pt>
                <c:pt idx="306">
                  <c:v>45007</c:v>
                </c:pt>
                <c:pt idx="307">
                  <c:v>45008</c:v>
                </c:pt>
                <c:pt idx="308">
                  <c:v>45009</c:v>
                </c:pt>
                <c:pt idx="309">
                  <c:v>45012</c:v>
                </c:pt>
                <c:pt idx="310">
                  <c:v>45013</c:v>
                </c:pt>
                <c:pt idx="311">
                  <c:v>45014</c:v>
                </c:pt>
                <c:pt idx="312">
                  <c:v>45015</c:v>
                </c:pt>
                <c:pt idx="313">
                  <c:v>45016</c:v>
                </c:pt>
                <c:pt idx="314">
                  <c:v>45019</c:v>
                </c:pt>
                <c:pt idx="315">
                  <c:v>45020</c:v>
                </c:pt>
                <c:pt idx="316">
                  <c:v>45021</c:v>
                </c:pt>
                <c:pt idx="317">
                  <c:v>45022</c:v>
                </c:pt>
                <c:pt idx="318">
                  <c:v>45026</c:v>
                </c:pt>
                <c:pt idx="319">
                  <c:v>45027</c:v>
                </c:pt>
                <c:pt idx="320">
                  <c:v>45028</c:v>
                </c:pt>
                <c:pt idx="321">
                  <c:v>45029</c:v>
                </c:pt>
                <c:pt idx="322">
                  <c:v>45030</c:v>
                </c:pt>
                <c:pt idx="323">
                  <c:v>45033</c:v>
                </c:pt>
                <c:pt idx="324">
                  <c:v>45034</c:v>
                </c:pt>
                <c:pt idx="325">
                  <c:v>45035</c:v>
                </c:pt>
                <c:pt idx="326">
                  <c:v>45036</c:v>
                </c:pt>
                <c:pt idx="327">
                  <c:v>45040</c:v>
                </c:pt>
                <c:pt idx="328">
                  <c:v>45041</c:v>
                </c:pt>
                <c:pt idx="329">
                  <c:v>45042</c:v>
                </c:pt>
                <c:pt idx="330">
                  <c:v>45043</c:v>
                </c:pt>
                <c:pt idx="331">
                  <c:v>45044</c:v>
                </c:pt>
                <c:pt idx="332">
                  <c:v>45048</c:v>
                </c:pt>
                <c:pt idx="333">
                  <c:v>45049</c:v>
                </c:pt>
                <c:pt idx="334">
                  <c:v>45050</c:v>
                </c:pt>
                <c:pt idx="335">
                  <c:v>45051</c:v>
                </c:pt>
              </c:numCache>
            </c:numRef>
          </c:cat>
          <c:val>
            <c:numRef>
              <c:f>'Análises Mês IPCA Proj x Real'!$C$2:$C$337</c:f>
              <c:numCache>
                <c:formatCode>General</c:formatCode>
                <c:ptCount val="336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  <c:pt idx="25">
                  <c:v>#N/A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#N/A</c:v>
                </c:pt>
                <c:pt idx="31">
                  <c:v>#N/A</c:v>
                </c:pt>
                <c:pt idx="32">
                  <c:v>#N/A</c:v>
                </c:pt>
                <c:pt idx="33">
                  <c:v>#N/A</c:v>
                </c:pt>
                <c:pt idx="34">
                  <c:v>#N/A</c:v>
                </c:pt>
                <c:pt idx="35">
                  <c:v>#N/A</c:v>
                </c:pt>
                <c:pt idx="36">
                  <c:v>#N/A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#N/A</c:v>
                </c:pt>
                <c:pt idx="55">
                  <c:v>#N/A</c:v>
                </c:pt>
                <c:pt idx="56">
                  <c:v>#N/A</c:v>
                </c:pt>
                <c:pt idx="57">
                  <c:v>#N/A</c:v>
                </c:pt>
                <c:pt idx="58">
                  <c:v>#N/A</c:v>
                </c:pt>
                <c:pt idx="59">
                  <c:v>#N/A</c:v>
                </c:pt>
                <c:pt idx="60">
                  <c:v>#N/A</c:v>
                </c:pt>
                <c:pt idx="61">
                  <c:v>#N/A</c:v>
                </c:pt>
                <c:pt idx="62">
                  <c:v>#N/A</c:v>
                </c:pt>
                <c:pt idx="63">
                  <c:v>#N/A</c:v>
                </c:pt>
                <c:pt idx="64">
                  <c:v>#N/A</c:v>
                </c:pt>
                <c:pt idx="65">
                  <c:v>#N/A</c:v>
                </c:pt>
                <c:pt idx="66">
                  <c:v>#N/A</c:v>
                </c:pt>
                <c:pt idx="67">
                  <c:v>#N/A</c:v>
                </c:pt>
                <c:pt idx="68">
                  <c:v>#N/A</c:v>
                </c:pt>
                <c:pt idx="69">
                  <c:v>#N/A</c:v>
                </c:pt>
                <c:pt idx="70">
                  <c:v>#N/A</c:v>
                </c:pt>
                <c:pt idx="71">
                  <c:v>#N/A</c:v>
                </c:pt>
                <c:pt idx="72">
                  <c:v>#N/A</c:v>
                </c:pt>
                <c:pt idx="73">
                  <c:v>#N/A</c:v>
                </c:pt>
                <c:pt idx="74">
                  <c:v>#N/A</c:v>
                </c:pt>
                <c:pt idx="75">
                  <c:v>#N/A</c:v>
                </c:pt>
                <c:pt idx="76">
                  <c:v>#N/A</c:v>
                </c:pt>
                <c:pt idx="77">
                  <c:v>#N/A</c:v>
                </c:pt>
                <c:pt idx="78">
                  <c:v>#N/A</c:v>
                </c:pt>
                <c:pt idx="79">
                  <c:v>#N/A</c:v>
                </c:pt>
                <c:pt idx="80">
                  <c:v>#N/A</c:v>
                </c:pt>
                <c:pt idx="81">
                  <c:v>#N/A</c:v>
                </c:pt>
                <c:pt idx="82">
                  <c:v>#N/A</c:v>
                </c:pt>
                <c:pt idx="83">
                  <c:v>#N/A</c:v>
                </c:pt>
                <c:pt idx="84">
                  <c:v>#N/A</c:v>
                </c:pt>
                <c:pt idx="85">
                  <c:v>#N/A</c:v>
                </c:pt>
                <c:pt idx="86">
                  <c:v>#N/A</c:v>
                </c:pt>
                <c:pt idx="87">
                  <c:v>#N/A</c:v>
                </c:pt>
                <c:pt idx="88">
                  <c:v>#N/A</c:v>
                </c:pt>
                <c:pt idx="89">
                  <c:v>#N/A</c:v>
                </c:pt>
                <c:pt idx="90">
                  <c:v>#N/A</c:v>
                </c:pt>
                <c:pt idx="91">
                  <c:v>#N/A</c:v>
                </c:pt>
                <c:pt idx="92">
                  <c:v>#N/A</c:v>
                </c:pt>
                <c:pt idx="93">
                  <c:v>#N/A</c:v>
                </c:pt>
                <c:pt idx="94">
                  <c:v>#N/A</c:v>
                </c:pt>
                <c:pt idx="95">
                  <c:v>#N/A</c:v>
                </c:pt>
                <c:pt idx="96">
                  <c:v>#N/A</c:v>
                </c:pt>
                <c:pt idx="97">
                  <c:v>#N/A</c:v>
                </c:pt>
                <c:pt idx="98">
                  <c:v>#N/A</c:v>
                </c:pt>
                <c:pt idx="99">
                  <c:v>#N/A</c:v>
                </c:pt>
                <c:pt idx="100">
                  <c:v>#N/A</c:v>
                </c:pt>
                <c:pt idx="101">
                  <c:v>#N/A</c:v>
                </c:pt>
                <c:pt idx="102">
                  <c:v>#N/A</c:v>
                </c:pt>
                <c:pt idx="103">
                  <c:v>#N/A</c:v>
                </c:pt>
                <c:pt idx="104">
                  <c:v>#N/A</c:v>
                </c:pt>
                <c:pt idx="105">
                  <c:v>#N/A</c:v>
                </c:pt>
                <c:pt idx="106">
                  <c:v>#N/A</c:v>
                </c:pt>
                <c:pt idx="107">
                  <c:v>#N/A</c:v>
                </c:pt>
                <c:pt idx="108">
                  <c:v>#N/A</c:v>
                </c:pt>
                <c:pt idx="109">
                  <c:v>#N/A</c:v>
                </c:pt>
                <c:pt idx="110">
                  <c:v>#N/A</c:v>
                </c:pt>
                <c:pt idx="111">
                  <c:v>#N/A</c:v>
                </c:pt>
                <c:pt idx="112">
                  <c:v>#N/A</c:v>
                </c:pt>
                <c:pt idx="113">
                  <c:v>#N/A</c:v>
                </c:pt>
                <c:pt idx="114">
                  <c:v>#N/A</c:v>
                </c:pt>
                <c:pt idx="115">
                  <c:v>#N/A</c:v>
                </c:pt>
                <c:pt idx="116">
                  <c:v>#N/A</c:v>
                </c:pt>
                <c:pt idx="117">
                  <c:v>#N/A</c:v>
                </c:pt>
                <c:pt idx="118">
                  <c:v>#N/A</c:v>
                </c:pt>
                <c:pt idx="119">
                  <c:v>#N/A</c:v>
                </c:pt>
                <c:pt idx="120">
                  <c:v>#N/A</c:v>
                </c:pt>
                <c:pt idx="121">
                  <c:v>#N/A</c:v>
                </c:pt>
                <c:pt idx="122">
                  <c:v>#N/A</c:v>
                </c:pt>
                <c:pt idx="123">
                  <c:v>#N/A</c:v>
                </c:pt>
                <c:pt idx="124">
                  <c:v>#N/A</c:v>
                </c:pt>
                <c:pt idx="125">
                  <c:v>#N/A</c:v>
                </c:pt>
                <c:pt idx="126">
                  <c:v>#N/A</c:v>
                </c:pt>
                <c:pt idx="127">
                  <c:v>#N/A</c:v>
                </c:pt>
                <c:pt idx="128">
                  <c:v>#N/A</c:v>
                </c:pt>
                <c:pt idx="129">
                  <c:v>#N/A</c:v>
                </c:pt>
                <c:pt idx="130">
                  <c:v>#N/A</c:v>
                </c:pt>
                <c:pt idx="131">
                  <c:v>#N/A</c:v>
                </c:pt>
                <c:pt idx="132">
                  <c:v>#N/A</c:v>
                </c:pt>
                <c:pt idx="133">
                  <c:v>#N/A</c:v>
                </c:pt>
                <c:pt idx="134">
                  <c:v>#N/A</c:v>
                </c:pt>
                <c:pt idx="135">
                  <c:v>#N/A</c:v>
                </c:pt>
                <c:pt idx="136">
                  <c:v>#N/A</c:v>
                </c:pt>
                <c:pt idx="137">
                  <c:v>#N/A</c:v>
                </c:pt>
                <c:pt idx="138">
                  <c:v>#N/A</c:v>
                </c:pt>
                <c:pt idx="139">
                  <c:v>#N/A</c:v>
                </c:pt>
                <c:pt idx="140">
                  <c:v>#N/A</c:v>
                </c:pt>
                <c:pt idx="141">
                  <c:v>#N/A</c:v>
                </c:pt>
                <c:pt idx="142">
                  <c:v>#N/A</c:v>
                </c:pt>
                <c:pt idx="143">
                  <c:v>#N/A</c:v>
                </c:pt>
                <c:pt idx="144">
                  <c:v>#N/A</c:v>
                </c:pt>
                <c:pt idx="145">
                  <c:v>#N/A</c:v>
                </c:pt>
                <c:pt idx="146">
                  <c:v>#N/A</c:v>
                </c:pt>
                <c:pt idx="147">
                  <c:v>#N/A</c:v>
                </c:pt>
                <c:pt idx="148">
                  <c:v>#N/A</c:v>
                </c:pt>
                <c:pt idx="149">
                  <c:v>#N/A</c:v>
                </c:pt>
                <c:pt idx="150">
                  <c:v>#N/A</c:v>
                </c:pt>
                <c:pt idx="151">
                  <c:v>#N/A</c:v>
                </c:pt>
                <c:pt idx="152">
                  <c:v>#N/A</c:v>
                </c:pt>
                <c:pt idx="153">
                  <c:v>#N/A</c:v>
                </c:pt>
                <c:pt idx="154">
                  <c:v>#N/A</c:v>
                </c:pt>
                <c:pt idx="155">
                  <c:v>#N/A</c:v>
                </c:pt>
                <c:pt idx="156">
                  <c:v>#N/A</c:v>
                </c:pt>
                <c:pt idx="157">
                  <c:v>#N/A</c:v>
                </c:pt>
                <c:pt idx="158">
                  <c:v>#N/A</c:v>
                </c:pt>
                <c:pt idx="159">
                  <c:v>#N/A</c:v>
                </c:pt>
                <c:pt idx="160">
                  <c:v>#N/A</c:v>
                </c:pt>
                <c:pt idx="161">
                  <c:v>#N/A</c:v>
                </c:pt>
                <c:pt idx="162">
                  <c:v>#N/A</c:v>
                </c:pt>
                <c:pt idx="163">
                  <c:v>#N/A</c:v>
                </c:pt>
                <c:pt idx="164">
                  <c:v>#N/A</c:v>
                </c:pt>
                <c:pt idx="165">
                  <c:v>#N/A</c:v>
                </c:pt>
                <c:pt idx="166">
                  <c:v>#N/A</c:v>
                </c:pt>
                <c:pt idx="167">
                  <c:v>#N/A</c:v>
                </c:pt>
                <c:pt idx="168">
                  <c:v>#N/A</c:v>
                </c:pt>
                <c:pt idx="169">
                  <c:v>#N/A</c:v>
                </c:pt>
                <c:pt idx="170">
                  <c:v>#N/A</c:v>
                </c:pt>
                <c:pt idx="171">
                  <c:v>#N/A</c:v>
                </c:pt>
                <c:pt idx="172">
                  <c:v>#N/A</c:v>
                </c:pt>
                <c:pt idx="173">
                  <c:v>#N/A</c:v>
                </c:pt>
                <c:pt idx="174">
                  <c:v>#N/A</c:v>
                </c:pt>
                <c:pt idx="175">
                  <c:v>#N/A</c:v>
                </c:pt>
                <c:pt idx="176">
                  <c:v>#N/A</c:v>
                </c:pt>
                <c:pt idx="177">
                  <c:v>#N/A</c:v>
                </c:pt>
                <c:pt idx="178">
                  <c:v>#N/A</c:v>
                </c:pt>
                <c:pt idx="179">
                  <c:v>#N/A</c:v>
                </c:pt>
                <c:pt idx="180">
                  <c:v>#N/A</c:v>
                </c:pt>
                <c:pt idx="181">
                  <c:v>#N/A</c:v>
                </c:pt>
                <c:pt idx="182">
                  <c:v>#N/A</c:v>
                </c:pt>
                <c:pt idx="183">
                  <c:v>#N/A</c:v>
                </c:pt>
                <c:pt idx="184">
                  <c:v>#N/A</c:v>
                </c:pt>
                <c:pt idx="185">
                  <c:v>#N/A</c:v>
                </c:pt>
                <c:pt idx="186">
                  <c:v>#N/A</c:v>
                </c:pt>
                <c:pt idx="187">
                  <c:v>#N/A</c:v>
                </c:pt>
                <c:pt idx="188">
                  <c:v>#N/A</c:v>
                </c:pt>
                <c:pt idx="189">
                  <c:v>#N/A</c:v>
                </c:pt>
                <c:pt idx="190">
                  <c:v>#N/A</c:v>
                </c:pt>
                <c:pt idx="191">
                  <c:v>#N/A</c:v>
                </c:pt>
                <c:pt idx="192">
                  <c:v>#N/A</c:v>
                </c:pt>
                <c:pt idx="193">
                  <c:v>#N/A</c:v>
                </c:pt>
                <c:pt idx="194">
                  <c:v>#N/A</c:v>
                </c:pt>
                <c:pt idx="195">
                  <c:v>#N/A</c:v>
                </c:pt>
                <c:pt idx="196">
                  <c:v>#N/A</c:v>
                </c:pt>
                <c:pt idx="197">
                  <c:v>#N/A</c:v>
                </c:pt>
                <c:pt idx="198">
                  <c:v>#N/A</c:v>
                </c:pt>
                <c:pt idx="199">
                  <c:v>#N/A</c:v>
                </c:pt>
                <c:pt idx="200">
                  <c:v>#N/A</c:v>
                </c:pt>
                <c:pt idx="201">
                  <c:v>#N/A</c:v>
                </c:pt>
                <c:pt idx="202">
                  <c:v>#N/A</c:v>
                </c:pt>
                <c:pt idx="203">
                  <c:v>#N/A</c:v>
                </c:pt>
                <c:pt idx="204">
                  <c:v>#N/A</c:v>
                </c:pt>
                <c:pt idx="205">
                  <c:v>#N/A</c:v>
                </c:pt>
                <c:pt idx="206">
                  <c:v>#N/A</c:v>
                </c:pt>
                <c:pt idx="207">
                  <c:v>#N/A</c:v>
                </c:pt>
                <c:pt idx="208">
                  <c:v>#N/A</c:v>
                </c:pt>
                <c:pt idx="209">
                  <c:v>#N/A</c:v>
                </c:pt>
                <c:pt idx="210">
                  <c:v>#N/A</c:v>
                </c:pt>
                <c:pt idx="211">
                  <c:v>#N/A</c:v>
                </c:pt>
                <c:pt idx="212">
                  <c:v>#N/A</c:v>
                </c:pt>
                <c:pt idx="213">
                  <c:v>#N/A</c:v>
                </c:pt>
                <c:pt idx="214">
                  <c:v>#N/A</c:v>
                </c:pt>
                <c:pt idx="215">
                  <c:v>#N/A</c:v>
                </c:pt>
                <c:pt idx="216">
                  <c:v>#N/A</c:v>
                </c:pt>
                <c:pt idx="217">
                  <c:v>#N/A</c:v>
                </c:pt>
                <c:pt idx="218">
                  <c:v>#N/A</c:v>
                </c:pt>
                <c:pt idx="219">
                  <c:v>#N/A</c:v>
                </c:pt>
                <c:pt idx="220">
                  <c:v>#N/A</c:v>
                </c:pt>
                <c:pt idx="221">
                  <c:v>#N/A</c:v>
                </c:pt>
                <c:pt idx="222">
                  <c:v>#N/A</c:v>
                </c:pt>
                <c:pt idx="223">
                  <c:v>#N/A</c:v>
                </c:pt>
                <c:pt idx="224">
                  <c:v>#N/A</c:v>
                </c:pt>
                <c:pt idx="225">
                  <c:v>#N/A</c:v>
                </c:pt>
                <c:pt idx="226">
                  <c:v>#N/A</c:v>
                </c:pt>
                <c:pt idx="227">
                  <c:v>#N/A</c:v>
                </c:pt>
                <c:pt idx="228">
                  <c:v>#N/A</c:v>
                </c:pt>
                <c:pt idx="229">
                  <c:v>#N/A</c:v>
                </c:pt>
                <c:pt idx="230">
                  <c:v>#N/A</c:v>
                </c:pt>
                <c:pt idx="231">
                  <c:v>#N/A</c:v>
                </c:pt>
                <c:pt idx="232">
                  <c:v>#N/A</c:v>
                </c:pt>
                <c:pt idx="233">
                  <c:v>#N/A</c:v>
                </c:pt>
                <c:pt idx="234">
                  <c:v>#N/A</c:v>
                </c:pt>
                <c:pt idx="235">
                  <c:v>#N/A</c:v>
                </c:pt>
                <c:pt idx="236">
                  <c:v>#N/A</c:v>
                </c:pt>
                <c:pt idx="237">
                  <c:v>#N/A</c:v>
                </c:pt>
                <c:pt idx="238">
                  <c:v>#N/A</c:v>
                </c:pt>
                <c:pt idx="239">
                  <c:v>#N/A</c:v>
                </c:pt>
                <c:pt idx="240">
                  <c:v>#N/A</c:v>
                </c:pt>
                <c:pt idx="241">
                  <c:v>#N/A</c:v>
                </c:pt>
                <c:pt idx="242">
                  <c:v>#N/A</c:v>
                </c:pt>
                <c:pt idx="243">
                  <c:v>#N/A</c:v>
                </c:pt>
                <c:pt idx="244">
                  <c:v>#N/A</c:v>
                </c:pt>
                <c:pt idx="245">
                  <c:v>#N/A</c:v>
                </c:pt>
                <c:pt idx="246">
                  <c:v>#N/A</c:v>
                </c:pt>
                <c:pt idx="247">
                  <c:v>#N/A</c:v>
                </c:pt>
                <c:pt idx="248">
                  <c:v>#N/A</c:v>
                </c:pt>
                <c:pt idx="249">
                  <c:v>#N/A</c:v>
                </c:pt>
                <c:pt idx="250">
                  <c:v>#N/A</c:v>
                </c:pt>
                <c:pt idx="251">
                  <c:v>#N/A</c:v>
                </c:pt>
                <c:pt idx="252">
                  <c:v>#N/A</c:v>
                </c:pt>
                <c:pt idx="253">
                  <c:v>#N/A</c:v>
                </c:pt>
                <c:pt idx="254">
                  <c:v>#N/A</c:v>
                </c:pt>
                <c:pt idx="255">
                  <c:v>#N/A</c:v>
                </c:pt>
                <c:pt idx="256">
                  <c:v>#N/A</c:v>
                </c:pt>
                <c:pt idx="257">
                  <c:v>#N/A</c:v>
                </c:pt>
                <c:pt idx="258">
                  <c:v>#N/A</c:v>
                </c:pt>
                <c:pt idx="259">
                  <c:v>#N/A</c:v>
                </c:pt>
                <c:pt idx="260">
                  <c:v>#N/A</c:v>
                </c:pt>
                <c:pt idx="261">
                  <c:v>#N/A</c:v>
                </c:pt>
                <c:pt idx="262">
                  <c:v>#N/A</c:v>
                </c:pt>
                <c:pt idx="263">
                  <c:v>#N/A</c:v>
                </c:pt>
                <c:pt idx="264">
                  <c:v>#N/A</c:v>
                </c:pt>
                <c:pt idx="265">
                  <c:v>#N/A</c:v>
                </c:pt>
                <c:pt idx="266">
                  <c:v>#N/A</c:v>
                </c:pt>
                <c:pt idx="267">
                  <c:v>#N/A</c:v>
                </c:pt>
                <c:pt idx="268">
                  <c:v>#N/A</c:v>
                </c:pt>
                <c:pt idx="269">
                  <c:v>#N/A</c:v>
                </c:pt>
                <c:pt idx="270">
                  <c:v>#N/A</c:v>
                </c:pt>
                <c:pt idx="271">
                  <c:v>#N/A</c:v>
                </c:pt>
                <c:pt idx="272">
                  <c:v>#N/A</c:v>
                </c:pt>
                <c:pt idx="273">
                  <c:v>#N/A</c:v>
                </c:pt>
                <c:pt idx="274">
                  <c:v>#N/A</c:v>
                </c:pt>
                <c:pt idx="275">
                  <c:v>#N/A</c:v>
                </c:pt>
                <c:pt idx="276">
                  <c:v>#N/A</c:v>
                </c:pt>
                <c:pt idx="277">
                  <c:v>#N/A</c:v>
                </c:pt>
                <c:pt idx="278">
                  <c:v>#N/A</c:v>
                </c:pt>
                <c:pt idx="279">
                  <c:v>#N/A</c:v>
                </c:pt>
                <c:pt idx="280">
                  <c:v>#N/A</c:v>
                </c:pt>
                <c:pt idx="281">
                  <c:v>#N/A</c:v>
                </c:pt>
                <c:pt idx="282">
                  <c:v>#N/A</c:v>
                </c:pt>
                <c:pt idx="283">
                  <c:v>#N/A</c:v>
                </c:pt>
                <c:pt idx="284">
                  <c:v>#N/A</c:v>
                </c:pt>
                <c:pt idx="285">
                  <c:v>#N/A</c:v>
                </c:pt>
                <c:pt idx="286">
                  <c:v>#N/A</c:v>
                </c:pt>
                <c:pt idx="287">
                  <c:v>#N/A</c:v>
                </c:pt>
                <c:pt idx="288">
                  <c:v>#N/A</c:v>
                </c:pt>
                <c:pt idx="289">
                  <c:v>#N/A</c:v>
                </c:pt>
                <c:pt idx="290">
                  <c:v>#N/A</c:v>
                </c:pt>
                <c:pt idx="291">
                  <c:v>#N/A</c:v>
                </c:pt>
                <c:pt idx="292">
                  <c:v>#N/A</c:v>
                </c:pt>
                <c:pt idx="293">
                  <c:v>#N/A</c:v>
                </c:pt>
                <c:pt idx="294">
                  <c:v>#N/A</c:v>
                </c:pt>
                <c:pt idx="295">
                  <c:v>#N/A</c:v>
                </c:pt>
                <c:pt idx="296">
                  <c:v>#N/A</c:v>
                </c:pt>
                <c:pt idx="297">
                  <c:v>#N/A</c:v>
                </c:pt>
                <c:pt idx="298">
                  <c:v>#N/A</c:v>
                </c:pt>
                <c:pt idx="299">
                  <c:v>#N/A</c:v>
                </c:pt>
                <c:pt idx="300">
                  <c:v>#N/A</c:v>
                </c:pt>
                <c:pt idx="301">
                  <c:v>#N/A</c:v>
                </c:pt>
                <c:pt idx="302">
                  <c:v>#N/A</c:v>
                </c:pt>
                <c:pt idx="303">
                  <c:v>#N/A</c:v>
                </c:pt>
                <c:pt idx="304">
                  <c:v>#N/A</c:v>
                </c:pt>
                <c:pt idx="305">
                  <c:v>#N/A</c:v>
                </c:pt>
                <c:pt idx="306">
                  <c:v>#N/A</c:v>
                </c:pt>
                <c:pt idx="307">
                  <c:v>#N/A</c:v>
                </c:pt>
                <c:pt idx="308">
                  <c:v>#N/A</c:v>
                </c:pt>
                <c:pt idx="309">
                  <c:v>#N/A</c:v>
                </c:pt>
                <c:pt idx="310">
                  <c:v>#N/A</c:v>
                </c:pt>
                <c:pt idx="311">
                  <c:v>#N/A</c:v>
                </c:pt>
                <c:pt idx="312">
                  <c:v>#N/A</c:v>
                </c:pt>
                <c:pt idx="313">
                  <c:v>#N/A</c:v>
                </c:pt>
                <c:pt idx="314">
                  <c:v>#N/A</c:v>
                </c:pt>
                <c:pt idx="315">
                  <c:v>#N/A</c:v>
                </c:pt>
                <c:pt idx="316">
                  <c:v>#N/A</c:v>
                </c:pt>
                <c:pt idx="317">
                  <c:v>#N/A</c:v>
                </c:pt>
                <c:pt idx="318">
                  <c:v>#N/A</c:v>
                </c:pt>
                <c:pt idx="319">
                  <c:v>#N/A</c:v>
                </c:pt>
                <c:pt idx="320">
                  <c:v>#N/A</c:v>
                </c:pt>
                <c:pt idx="321">
                  <c:v>#N/A</c:v>
                </c:pt>
                <c:pt idx="322">
                  <c:v>#N/A</c:v>
                </c:pt>
                <c:pt idx="323">
                  <c:v>#N/A</c:v>
                </c:pt>
                <c:pt idx="324">
                  <c:v>#N/A</c:v>
                </c:pt>
                <c:pt idx="325">
                  <c:v>#N/A</c:v>
                </c:pt>
                <c:pt idx="326">
                  <c:v>#N/A</c:v>
                </c:pt>
                <c:pt idx="327">
                  <c:v>#N/A</c:v>
                </c:pt>
                <c:pt idx="328">
                  <c:v>#N/A</c:v>
                </c:pt>
                <c:pt idx="329">
                  <c:v>#N/A</c:v>
                </c:pt>
                <c:pt idx="330">
                  <c:v>#N/A</c:v>
                </c:pt>
                <c:pt idx="331">
                  <c:v>#N/A</c:v>
                </c:pt>
                <c:pt idx="332">
                  <c:v>#N/A</c:v>
                </c:pt>
                <c:pt idx="333">
                  <c:v>#N/A</c:v>
                </c:pt>
                <c:pt idx="334">
                  <c:v>#N/A</c:v>
                </c:pt>
                <c:pt idx="335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0C2-480E-97F1-FE143E5570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8508095"/>
        <c:axId val="78510063"/>
      </c:lineChart>
      <c:dateAx>
        <c:axId val="78508095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78510063"/>
        <c:crosses val="autoZero"/>
        <c:auto val="1"/>
        <c:lblOffset val="100"/>
        <c:baseTimeUnit val="days"/>
      </c:dateAx>
      <c:valAx>
        <c:axId val="785100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_ ;[Red]\-#,##0.0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7850809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accent1">
                    <a:lumMod val="7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pt-BR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rgbClr val="FF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pt-BR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rgbClr val="FF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4146556004823727E-2"/>
          <c:y val="0.11164129483814524"/>
          <c:w val="0.85340441228630204"/>
          <c:h val="0.72743657042869636"/>
        </c:manualLayout>
      </c:layout>
      <c:lineChart>
        <c:grouping val="standard"/>
        <c:varyColors val="0"/>
        <c:ser>
          <c:idx val="0"/>
          <c:order val="0"/>
          <c:tx>
            <c:strRef>
              <c:f>'Análises Mês IPCA'!$B$1</c:f>
              <c:strCache>
                <c:ptCount val="1"/>
                <c:pt idx="0">
                  <c:v>abr-23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'Análises Mês IPCA'!$A$2:$A$337</c:f>
              <c:numCache>
                <c:formatCode>m/d/yyyy</c:formatCode>
                <c:ptCount val="336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44567</c:v>
                </c:pt>
                <c:pt idx="4">
                  <c:v>44568</c:v>
                </c:pt>
                <c:pt idx="5">
                  <c:v>44571</c:v>
                </c:pt>
                <c:pt idx="6">
                  <c:v>44572</c:v>
                </c:pt>
                <c:pt idx="7">
                  <c:v>44573</c:v>
                </c:pt>
                <c:pt idx="8">
                  <c:v>44574</c:v>
                </c:pt>
                <c:pt idx="9">
                  <c:v>44575</c:v>
                </c:pt>
                <c:pt idx="10">
                  <c:v>44578</c:v>
                </c:pt>
                <c:pt idx="11">
                  <c:v>44579</c:v>
                </c:pt>
                <c:pt idx="12">
                  <c:v>44580</c:v>
                </c:pt>
                <c:pt idx="13">
                  <c:v>44581</c:v>
                </c:pt>
                <c:pt idx="14">
                  <c:v>44582</c:v>
                </c:pt>
                <c:pt idx="15">
                  <c:v>44585</c:v>
                </c:pt>
                <c:pt idx="16">
                  <c:v>44586</c:v>
                </c:pt>
                <c:pt idx="17">
                  <c:v>44587</c:v>
                </c:pt>
                <c:pt idx="18">
                  <c:v>44588</c:v>
                </c:pt>
                <c:pt idx="19">
                  <c:v>44589</c:v>
                </c:pt>
                <c:pt idx="20">
                  <c:v>44592</c:v>
                </c:pt>
                <c:pt idx="21">
                  <c:v>44593</c:v>
                </c:pt>
                <c:pt idx="22">
                  <c:v>44594</c:v>
                </c:pt>
                <c:pt idx="23">
                  <c:v>44595</c:v>
                </c:pt>
                <c:pt idx="24">
                  <c:v>44596</c:v>
                </c:pt>
                <c:pt idx="25">
                  <c:v>44599</c:v>
                </c:pt>
                <c:pt idx="26">
                  <c:v>44600</c:v>
                </c:pt>
                <c:pt idx="27">
                  <c:v>44601</c:v>
                </c:pt>
                <c:pt idx="28">
                  <c:v>44602</c:v>
                </c:pt>
                <c:pt idx="29">
                  <c:v>44603</c:v>
                </c:pt>
                <c:pt idx="30">
                  <c:v>44606</c:v>
                </c:pt>
                <c:pt idx="31">
                  <c:v>44607</c:v>
                </c:pt>
                <c:pt idx="32">
                  <c:v>44608</c:v>
                </c:pt>
                <c:pt idx="33">
                  <c:v>44609</c:v>
                </c:pt>
                <c:pt idx="34">
                  <c:v>44610</c:v>
                </c:pt>
                <c:pt idx="35">
                  <c:v>44613</c:v>
                </c:pt>
                <c:pt idx="36">
                  <c:v>44614</c:v>
                </c:pt>
                <c:pt idx="37">
                  <c:v>44615</c:v>
                </c:pt>
                <c:pt idx="38">
                  <c:v>44616</c:v>
                </c:pt>
                <c:pt idx="39">
                  <c:v>44617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44628</c:v>
                </c:pt>
                <c:pt idx="45">
                  <c:v>44629</c:v>
                </c:pt>
                <c:pt idx="46">
                  <c:v>44630</c:v>
                </c:pt>
                <c:pt idx="47">
                  <c:v>44631</c:v>
                </c:pt>
                <c:pt idx="48">
                  <c:v>44634</c:v>
                </c:pt>
                <c:pt idx="49">
                  <c:v>44635</c:v>
                </c:pt>
                <c:pt idx="50">
                  <c:v>44636</c:v>
                </c:pt>
                <c:pt idx="51">
                  <c:v>44637</c:v>
                </c:pt>
                <c:pt idx="52">
                  <c:v>44638</c:v>
                </c:pt>
                <c:pt idx="53">
                  <c:v>44641</c:v>
                </c:pt>
                <c:pt idx="54">
                  <c:v>44642</c:v>
                </c:pt>
                <c:pt idx="55">
                  <c:v>44643</c:v>
                </c:pt>
                <c:pt idx="56">
                  <c:v>44644</c:v>
                </c:pt>
                <c:pt idx="57">
                  <c:v>44645</c:v>
                </c:pt>
                <c:pt idx="58">
                  <c:v>44648</c:v>
                </c:pt>
                <c:pt idx="59">
                  <c:v>44649</c:v>
                </c:pt>
                <c:pt idx="60">
                  <c:v>44650</c:v>
                </c:pt>
                <c:pt idx="61">
                  <c:v>44651</c:v>
                </c:pt>
                <c:pt idx="62">
                  <c:v>44652</c:v>
                </c:pt>
                <c:pt idx="63">
                  <c:v>44655</c:v>
                </c:pt>
                <c:pt idx="64">
                  <c:v>44656</c:v>
                </c:pt>
                <c:pt idx="65">
                  <c:v>44657</c:v>
                </c:pt>
                <c:pt idx="66">
                  <c:v>44658</c:v>
                </c:pt>
                <c:pt idx="67">
                  <c:v>44659</c:v>
                </c:pt>
                <c:pt idx="68">
                  <c:v>44662</c:v>
                </c:pt>
                <c:pt idx="69">
                  <c:v>44663</c:v>
                </c:pt>
                <c:pt idx="70">
                  <c:v>44664</c:v>
                </c:pt>
                <c:pt idx="71">
                  <c:v>44665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44673</c:v>
                </c:pt>
                <c:pt idx="76">
                  <c:v>44676</c:v>
                </c:pt>
                <c:pt idx="77">
                  <c:v>44677</c:v>
                </c:pt>
                <c:pt idx="78">
                  <c:v>44678</c:v>
                </c:pt>
                <c:pt idx="79">
                  <c:v>44679</c:v>
                </c:pt>
                <c:pt idx="80">
                  <c:v>44680</c:v>
                </c:pt>
                <c:pt idx="81">
                  <c:v>44683</c:v>
                </c:pt>
                <c:pt idx="82">
                  <c:v>44684</c:v>
                </c:pt>
                <c:pt idx="83">
                  <c:v>44685</c:v>
                </c:pt>
                <c:pt idx="84">
                  <c:v>44686</c:v>
                </c:pt>
                <c:pt idx="85">
                  <c:v>44687</c:v>
                </c:pt>
                <c:pt idx="86">
                  <c:v>44690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44729</c:v>
                </c:pt>
                <c:pt idx="115">
                  <c:v>44732</c:v>
                </c:pt>
                <c:pt idx="116">
                  <c:v>44733</c:v>
                </c:pt>
                <c:pt idx="117">
                  <c:v>44734</c:v>
                </c:pt>
                <c:pt idx="118">
                  <c:v>44735</c:v>
                </c:pt>
                <c:pt idx="119">
                  <c:v>44736</c:v>
                </c:pt>
                <c:pt idx="120">
                  <c:v>44739</c:v>
                </c:pt>
                <c:pt idx="121">
                  <c:v>44740</c:v>
                </c:pt>
                <c:pt idx="122">
                  <c:v>44741</c:v>
                </c:pt>
                <c:pt idx="123">
                  <c:v>44742</c:v>
                </c:pt>
                <c:pt idx="124">
                  <c:v>44743</c:v>
                </c:pt>
                <c:pt idx="125">
                  <c:v>44746</c:v>
                </c:pt>
                <c:pt idx="126">
                  <c:v>44747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44812</c:v>
                </c:pt>
                <c:pt idx="173">
                  <c:v>44813</c:v>
                </c:pt>
                <c:pt idx="174">
                  <c:v>44816</c:v>
                </c:pt>
                <c:pt idx="175">
                  <c:v>44817</c:v>
                </c:pt>
                <c:pt idx="176">
                  <c:v>44818</c:v>
                </c:pt>
                <c:pt idx="177">
                  <c:v>44819</c:v>
                </c:pt>
                <c:pt idx="178">
                  <c:v>44820</c:v>
                </c:pt>
                <c:pt idx="179">
                  <c:v>44823</c:v>
                </c:pt>
                <c:pt idx="180">
                  <c:v>44824</c:v>
                </c:pt>
                <c:pt idx="181">
                  <c:v>44825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44847</c:v>
                </c:pt>
                <c:pt idx="197">
                  <c:v>44848</c:v>
                </c:pt>
                <c:pt idx="198">
                  <c:v>44851</c:v>
                </c:pt>
                <c:pt idx="199">
                  <c:v>44852</c:v>
                </c:pt>
                <c:pt idx="200">
                  <c:v>44853</c:v>
                </c:pt>
                <c:pt idx="201">
                  <c:v>44854</c:v>
                </c:pt>
                <c:pt idx="202">
                  <c:v>44855</c:v>
                </c:pt>
                <c:pt idx="203">
                  <c:v>44858</c:v>
                </c:pt>
                <c:pt idx="204">
                  <c:v>44859</c:v>
                </c:pt>
                <c:pt idx="205">
                  <c:v>44860</c:v>
                </c:pt>
                <c:pt idx="206">
                  <c:v>44861</c:v>
                </c:pt>
                <c:pt idx="207">
                  <c:v>44862</c:v>
                </c:pt>
                <c:pt idx="208">
                  <c:v>44865</c:v>
                </c:pt>
                <c:pt idx="209">
                  <c:v>44866</c:v>
                </c:pt>
                <c:pt idx="210">
                  <c:v>44868</c:v>
                </c:pt>
                <c:pt idx="211">
                  <c:v>44869</c:v>
                </c:pt>
                <c:pt idx="212">
                  <c:v>44872</c:v>
                </c:pt>
                <c:pt idx="213">
                  <c:v>44873</c:v>
                </c:pt>
                <c:pt idx="214">
                  <c:v>44874</c:v>
                </c:pt>
                <c:pt idx="215">
                  <c:v>44875</c:v>
                </c:pt>
                <c:pt idx="216">
                  <c:v>44876</c:v>
                </c:pt>
                <c:pt idx="217">
                  <c:v>44879</c:v>
                </c:pt>
                <c:pt idx="218">
                  <c:v>44881</c:v>
                </c:pt>
                <c:pt idx="219">
                  <c:v>44882</c:v>
                </c:pt>
                <c:pt idx="220">
                  <c:v>44883</c:v>
                </c:pt>
                <c:pt idx="221">
                  <c:v>44886</c:v>
                </c:pt>
                <c:pt idx="222">
                  <c:v>44887</c:v>
                </c:pt>
                <c:pt idx="223">
                  <c:v>44888</c:v>
                </c:pt>
                <c:pt idx="224">
                  <c:v>44889</c:v>
                </c:pt>
                <c:pt idx="225">
                  <c:v>44890</c:v>
                </c:pt>
                <c:pt idx="226">
                  <c:v>44893</c:v>
                </c:pt>
                <c:pt idx="227">
                  <c:v>44894</c:v>
                </c:pt>
                <c:pt idx="228">
                  <c:v>44895</c:v>
                </c:pt>
                <c:pt idx="229">
                  <c:v>44896</c:v>
                </c:pt>
                <c:pt idx="230">
                  <c:v>44897</c:v>
                </c:pt>
                <c:pt idx="231">
                  <c:v>44900</c:v>
                </c:pt>
                <c:pt idx="232">
                  <c:v>44901</c:v>
                </c:pt>
                <c:pt idx="233">
                  <c:v>44902</c:v>
                </c:pt>
                <c:pt idx="234">
                  <c:v>44903</c:v>
                </c:pt>
                <c:pt idx="235">
                  <c:v>44904</c:v>
                </c:pt>
                <c:pt idx="236">
                  <c:v>44907</c:v>
                </c:pt>
                <c:pt idx="237">
                  <c:v>44908</c:v>
                </c:pt>
                <c:pt idx="238">
                  <c:v>44909</c:v>
                </c:pt>
                <c:pt idx="239">
                  <c:v>44910</c:v>
                </c:pt>
                <c:pt idx="240">
                  <c:v>44911</c:v>
                </c:pt>
                <c:pt idx="241">
                  <c:v>44914</c:v>
                </c:pt>
                <c:pt idx="242">
                  <c:v>44915</c:v>
                </c:pt>
                <c:pt idx="243">
                  <c:v>44916</c:v>
                </c:pt>
                <c:pt idx="244">
                  <c:v>44917</c:v>
                </c:pt>
                <c:pt idx="245">
                  <c:v>44918</c:v>
                </c:pt>
                <c:pt idx="246">
                  <c:v>44921</c:v>
                </c:pt>
                <c:pt idx="247">
                  <c:v>44922</c:v>
                </c:pt>
                <c:pt idx="248">
                  <c:v>44923</c:v>
                </c:pt>
                <c:pt idx="249">
                  <c:v>44924</c:v>
                </c:pt>
                <c:pt idx="250">
                  <c:v>44925</c:v>
                </c:pt>
                <c:pt idx="251">
                  <c:v>44928</c:v>
                </c:pt>
                <c:pt idx="252">
                  <c:v>44929</c:v>
                </c:pt>
                <c:pt idx="253">
                  <c:v>44930</c:v>
                </c:pt>
                <c:pt idx="254">
                  <c:v>44931</c:v>
                </c:pt>
                <c:pt idx="255">
                  <c:v>44932</c:v>
                </c:pt>
                <c:pt idx="256">
                  <c:v>44935</c:v>
                </c:pt>
                <c:pt idx="257">
                  <c:v>44936</c:v>
                </c:pt>
                <c:pt idx="258">
                  <c:v>44937</c:v>
                </c:pt>
                <c:pt idx="259">
                  <c:v>44938</c:v>
                </c:pt>
                <c:pt idx="260">
                  <c:v>44939</c:v>
                </c:pt>
                <c:pt idx="261">
                  <c:v>44942</c:v>
                </c:pt>
                <c:pt idx="262">
                  <c:v>44943</c:v>
                </c:pt>
                <c:pt idx="263">
                  <c:v>44944</c:v>
                </c:pt>
                <c:pt idx="264">
                  <c:v>44945</c:v>
                </c:pt>
                <c:pt idx="265">
                  <c:v>44946</c:v>
                </c:pt>
                <c:pt idx="266">
                  <c:v>44949</c:v>
                </c:pt>
                <c:pt idx="267">
                  <c:v>44950</c:v>
                </c:pt>
                <c:pt idx="268">
                  <c:v>44951</c:v>
                </c:pt>
                <c:pt idx="269">
                  <c:v>44952</c:v>
                </c:pt>
                <c:pt idx="270">
                  <c:v>44953</c:v>
                </c:pt>
                <c:pt idx="271">
                  <c:v>44956</c:v>
                </c:pt>
                <c:pt idx="272">
                  <c:v>44957</c:v>
                </c:pt>
                <c:pt idx="273">
                  <c:v>44958</c:v>
                </c:pt>
                <c:pt idx="274">
                  <c:v>44959</c:v>
                </c:pt>
                <c:pt idx="275">
                  <c:v>44960</c:v>
                </c:pt>
                <c:pt idx="276">
                  <c:v>44963</c:v>
                </c:pt>
                <c:pt idx="277">
                  <c:v>44964</c:v>
                </c:pt>
                <c:pt idx="278">
                  <c:v>44965</c:v>
                </c:pt>
                <c:pt idx="279">
                  <c:v>44966</c:v>
                </c:pt>
                <c:pt idx="280">
                  <c:v>44967</c:v>
                </c:pt>
                <c:pt idx="281">
                  <c:v>44970</c:v>
                </c:pt>
                <c:pt idx="282">
                  <c:v>44971</c:v>
                </c:pt>
                <c:pt idx="283">
                  <c:v>44972</c:v>
                </c:pt>
                <c:pt idx="284">
                  <c:v>44973</c:v>
                </c:pt>
                <c:pt idx="285">
                  <c:v>44974</c:v>
                </c:pt>
                <c:pt idx="286">
                  <c:v>44979</c:v>
                </c:pt>
                <c:pt idx="287">
                  <c:v>44980</c:v>
                </c:pt>
                <c:pt idx="288">
                  <c:v>44981</c:v>
                </c:pt>
                <c:pt idx="289">
                  <c:v>44984</c:v>
                </c:pt>
                <c:pt idx="290">
                  <c:v>44985</c:v>
                </c:pt>
                <c:pt idx="291">
                  <c:v>44986</c:v>
                </c:pt>
                <c:pt idx="292">
                  <c:v>44987</c:v>
                </c:pt>
                <c:pt idx="293">
                  <c:v>44988</c:v>
                </c:pt>
                <c:pt idx="294">
                  <c:v>44991</c:v>
                </c:pt>
                <c:pt idx="295">
                  <c:v>44992</c:v>
                </c:pt>
                <c:pt idx="296">
                  <c:v>44993</c:v>
                </c:pt>
                <c:pt idx="297">
                  <c:v>44994</c:v>
                </c:pt>
                <c:pt idx="298">
                  <c:v>44995</c:v>
                </c:pt>
                <c:pt idx="299">
                  <c:v>44998</c:v>
                </c:pt>
                <c:pt idx="300">
                  <c:v>44999</c:v>
                </c:pt>
                <c:pt idx="301">
                  <c:v>45000</c:v>
                </c:pt>
                <c:pt idx="302">
                  <c:v>45001</c:v>
                </c:pt>
                <c:pt idx="303">
                  <c:v>45002</c:v>
                </c:pt>
                <c:pt idx="304">
                  <c:v>45005</c:v>
                </c:pt>
                <c:pt idx="305">
                  <c:v>45006</c:v>
                </c:pt>
                <c:pt idx="306">
                  <c:v>45007</c:v>
                </c:pt>
                <c:pt idx="307">
                  <c:v>45008</c:v>
                </c:pt>
                <c:pt idx="308">
                  <c:v>45009</c:v>
                </c:pt>
                <c:pt idx="309">
                  <c:v>45012</c:v>
                </c:pt>
                <c:pt idx="310">
                  <c:v>45013</c:v>
                </c:pt>
                <c:pt idx="311">
                  <c:v>45014</c:v>
                </c:pt>
                <c:pt idx="312">
                  <c:v>45015</c:v>
                </c:pt>
                <c:pt idx="313">
                  <c:v>45016</c:v>
                </c:pt>
                <c:pt idx="314">
                  <c:v>45019</c:v>
                </c:pt>
                <c:pt idx="315">
                  <c:v>45020</c:v>
                </c:pt>
                <c:pt idx="316">
                  <c:v>45021</c:v>
                </c:pt>
                <c:pt idx="317">
                  <c:v>45022</c:v>
                </c:pt>
                <c:pt idx="318">
                  <c:v>45026</c:v>
                </c:pt>
                <c:pt idx="319">
                  <c:v>45027</c:v>
                </c:pt>
                <c:pt idx="320">
                  <c:v>45028</c:v>
                </c:pt>
                <c:pt idx="321">
                  <c:v>45029</c:v>
                </c:pt>
                <c:pt idx="322">
                  <c:v>45030</c:v>
                </c:pt>
                <c:pt idx="323">
                  <c:v>45033</c:v>
                </c:pt>
                <c:pt idx="324">
                  <c:v>45034</c:v>
                </c:pt>
                <c:pt idx="325">
                  <c:v>45035</c:v>
                </c:pt>
                <c:pt idx="326">
                  <c:v>45036</c:v>
                </c:pt>
                <c:pt idx="327">
                  <c:v>45040</c:v>
                </c:pt>
                <c:pt idx="328">
                  <c:v>45041</c:v>
                </c:pt>
                <c:pt idx="329">
                  <c:v>45042</c:v>
                </c:pt>
                <c:pt idx="330">
                  <c:v>45043</c:v>
                </c:pt>
                <c:pt idx="331">
                  <c:v>45044</c:v>
                </c:pt>
                <c:pt idx="332">
                  <c:v>45048</c:v>
                </c:pt>
                <c:pt idx="333">
                  <c:v>45049</c:v>
                </c:pt>
                <c:pt idx="334">
                  <c:v>45050</c:v>
                </c:pt>
                <c:pt idx="335">
                  <c:v>45051</c:v>
                </c:pt>
              </c:numCache>
            </c:numRef>
          </c:cat>
          <c:val>
            <c:numRef>
              <c:f>'Análises Mês IPCA'!$B$2:$B$337</c:f>
              <c:numCache>
                <c:formatCode>General</c:formatCode>
                <c:ptCount val="336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0.2545</c:v>
                </c:pt>
                <c:pt idx="9">
                  <c:v>0.2545</c:v>
                </c:pt>
                <c:pt idx="10">
                  <c:v>0.2545</c:v>
                </c:pt>
                <c:pt idx="11">
                  <c:v>0.26</c:v>
                </c:pt>
                <c:pt idx="12">
                  <c:v>0.26</c:v>
                </c:pt>
                <c:pt idx="13">
                  <c:v>0.26</c:v>
                </c:pt>
                <c:pt idx="14">
                  <c:v>0.27</c:v>
                </c:pt>
                <c:pt idx="15">
                  <c:v>0.27</c:v>
                </c:pt>
                <c:pt idx="16">
                  <c:v>0.27</c:v>
                </c:pt>
                <c:pt idx="17">
                  <c:v>0.27</c:v>
                </c:pt>
                <c:pt idx="18">
                  <c:v>0.27</c:v>
                </c:pt>
                <c:pt idx="19">
                  <c:v>0.30869999999999997</c:v>
                </c:pt>
                <c:pt idx="20">
                  <c:v>0.38</c:v>
                </c:pt>
                <c:pt idx="21">
                  <c:v>0.38</c:v>
                </c:pt>
                <c:pt idx="22">
                  <c:v>0.38</c:v>
                </c:pt>
                <c:pt idx="23">
                  <c:v>0.38</c:v>
                </c:pt>
                <c:pt idx="24">
                  <c:v>0.38</c:v>
                </c:pt>
                <c:pt idx="25">
                  <c:v>0.38</c:v>
                </c:pt>
                <c:pt idx="26">
                  <c:v>0.38</c:v>
                </c:pt>
                <c:pt idx="27">
                  <c:v>0.38</c:v>
                </c:pt>
                <c:pt idx="28">
                  <c:v>0.38</c:v>
                </c:pt>
                <c:pt idx="29">
                  <c:v>0.38</c:v>
                </c:pt>
                <c:pt idx="30">
                  <c:v>0.38</c:v>
                </c:pt>
                <c:pt idx="31">
                  <c:v>0.38</c:v>
                </c:pt>
                <c:pt idx="32">
                  <c:v>0.38</c:v>
                </c:pt>
                <c:pt idx="33">
                  <c:v>0.38</c:v>
                </c:pt>
                <c:pt idx="34">
                  <c:v>0.38</c:v>
                </c:pt>
                <c:pt idx="35">
                  <c:v>0.38</c:v>
                </c:pt>
                <c:pt idx="36">
                  <c:v>0.38</c:v>
                </c:pt>
                <c:pt idx="37">
                  <c:v>0.38</c:v>
                </c:pt>
                <c:pt idx="38">
                  <c:v>0.38</c:v>
                </c:pt>
                <c:pt idx="39">
                  <c:v>0.38</c:v>
                </c:pt>
                <c:pt idx="40">
                  <c:v>0.38</c:v>
                </c:pt>
                <c:pt idx="41">
                  <c:v>0.38</c:v>
                </c:pt>
                <c:pt idx="42">
                  <c:v>0.38</c:v>
                </c:pt>
                <c:pt idx="43">
                  <c:v>0.38</c:v>
                </c:pt>
                <c:pt idx="44">
                  <c:v>0.38</c:v>
                </c:pt>
                <c:pt idx="45">
                  <c:v>0.38</c:v>
                </c:pt>
                <c:pt idx="46">
                  <c:v>0.38</c:v>
                </c:pt>
                <c:pt idx="47">
                  <c:v>0.42</c:v>
                </c:pt>
                <c:pt idx="48">
                  <c:v>0.42</c:v>
                </c:pt>
                <c:pt idx="49">
                  <c:v>0.42</c:v>
                </c:pt>
                <c:pt idx="50">
                  <c:v>0.42</c:v>
                </c:pt>
                <c:pt idx="51">
                  <c:v>0.42</c:v>
                </c:pt>
                <c:pt idx="52">
                  <c:v>0.45</c:v>
                </c:pt>
                <c:pt idx="53">
                  <c:v>0.45</c:v>
                </c:pt>
                <c:pt idx="54">
                  <c:v>0.45</c:v>
                </c:pt>
                <c:pt idx="55">
                  <c:v>0.45</c:v>
                </c:pt>
                <c:pt idx="56">
                  <c:v>0.45</c:v>
                </c:pt>
                <c:pt idx="57">
                  <c:v>0.43</c:v>
                </c:pt>
                <c:pt idx="58">
                  <c:v>0.43</c:v>
                </c:pt>
                <c:pt idx="59">
                  <c:v>0.43</c:v>
                </c:pt>
                <c:pt idx="60">
                  <c:v>0.43</c:v>
                </c:pt>
                <c:pt idx="61">
                  <c:v>0.43</c:v>
                </c:pt>
                <c:pt idx="62">
                  <c:v>0.43</c:v>
                </c:pt>
                <c:pt idx="63">
                  <c:v>0.44</c:v>
                </c:pt>
                <c:pt idx="64">
                  <c:v>0.44</c:v>
                </c:pt>
                <c:pt idx="65">
                  <c:v>0.44</c:v>
                </c:pt>
                <c:pt idx="66">
                  <c:v>0.44</c:v>
                </c:pt>
                <c:pt idx="67">
                  <c:v>0.44</c:v>
                </c:pt>
                <c:pt idx="68">
                  <c:v>0.45</c:v>
                </c:pt>
                <c:pt idx="69">
                  <c:v>0.45</c:v>
                </c:pt>
                <c:pt idx="70">
                  <c:v>0.45</c:v>
                </c:pt>
                <c:pt idx="71">
                  <c:v>0.45</c:v>
                </c:pt>
                <c:pt idx="72">
                  <c:v>0.45</c:v>
                </c:pt>
                <c:pt idx="73">
                  <c:v>0.45</c:v>
                </c:pt>
                <c:pt idx="74">
                  <c:v>0.45</c:v>
                </c:pt>
                <c:pt idx="75">
                  <c:v>0.45</c:v>
                </c:pt>
                <c:pt idx="76">
                  <c:v>0.45</c:v>
                </c:pt>
                <c:pt idx="77">
                  <c:v>0.45</c:v>
                </c:pt>
                <c:pt idx="78">
                  <c:v>0.45</c:v>
                </c:pt>
                <c:pt idx="79">
                  <c:v>0.45</c:v>
                </c:pt>
                <c:pt idx="80">
                  <c:v>0.48</c:v>
                </c:pt>
                <c:pt idx="81">
                  <c:v>0.48</c:v>
                </c:pt>
                <c:pt idx="82">
                  <c:v>0.48</c:v>
                </c:pt>
                <c:pt idx="83">
                  <c:v>0.48</c:v>
                </c:pt>
                <c:pt idx="84">
                  <c:v>0.48</c:v>
                </c:pt>
                <c:pt idx="85">
                  <c:v>0.48</c:v>
                </c:pt>
                <c:pt idx="86">
                  <c:v>0.5</c:v>
                </c:pt>
                <c:pt idx="87">
                  <c:v>0.5</c:v>
                </c:pt>
                <c:pt idx="88">
                  <c:v>0.5</c:v>
                </c:pt>
                <c:pt idx="89">
                  <c:v>0.5</c:v>
                </c:pt>
                <c:pt idx="90">
                  <c:v>0.5</c:v>
                </c:pt>
                <c:pt idx="91">
                  <c:v>0.5</c:v>
                </c:pt>
                <c:pt idx="92">
                  <c:v>0.5</c:v>
                </c:pt>
                <c:pt idx="93">
                  <c:v>0.5</c:v>
                </c:pt>
                <c:pt idx="94">
                  <c:v>0.5</c:v>
                </c:pt>
                <c:pt idx="95">
                  <c:v>0.53</c:v>
                </c:pt>
                <c:pt idx="96">
                  <c:v>0.53</c:v>
                </c:pt>
                <c:pt idx="97">
                  <c:v>0.53</c:v>
                </c:pt>
                <c:pt idx="98">
                  <c:v>0.53</c:v>
                </c:pt>
                <c:pt idx="99">
                  <c:v>0.53</c:v>
                </c:pt>
                <c:pt idx="100">
                  <c:v>0.53</c:v>
                </c:pt>
                <c:pt idx="101">
                  <c:v>0.53</c:v>
                </c:pt>
                <c:pt idx="102">
                  <c:v>0.53</c:v>
                </c:pt>
                <c:pt idx="103">
                  <c:v>0.53</c:v>
                </c:pt>
                <c:pt idx="104">
                  <c:v>0.53</c:v>
                </c:pt>
                <c:pt idx="105">
                  <c:v>0.53</c:v>
                </c:pt>
                <c:pt idx="106">
                  <c:v>0.53</c:v>
                </c:pt>
                <c:pt idx="107">
                  <c:v>0.53</c:v>
                </c:pt>
                <c:pt idx="108">
                  <c:v>0.53</c:v>
                </c:pt>
                <c:pt idx="109">
                  <c:v>0.55000000000000004</c:v>
                </c:pt>
                <c:pt idx="110">
                  <c:v>0.56000000000000005</c:v>
                </c:pt>
                <c:pt idx="111">
                  <c:v>0.56000000000000005</c:v>
                </c:pt>
                <c:pt idx="112">
                  <c:v>0.56000000000000005</c:v>
                </c:pt>
                <c:pt idx="113">
                  <c:v>0.56000000000000005</c:v>
                </c:pt>
                <c:pt idx="114">
                  <c:v>0.56000000000000005</c:v>
                </c:pt>
                <c:pt idx="115">
                  <c:v>0.56000000000000005</c:v>
                </c:pt>
                <c:pt idx="116">
                  <c:v>0.56000000000000005</c:v>
                </c:pt>
                <c:pt idx="117">
                  <c:v>0.56000000000000005</c:v>
                </c:pt>
                <c:pt idx="118">
                  <c:v>0.56000000000000005</c:v>
                </c:pt>
                <c:pt idx="119">
                  <c:v>0.56000000000000005</c:v>
                </c:pt>
                <c:pt idx="120">
                  <c:v>0.56000000000000005</c:v>
                </c:pt>
                <c:pt idx="121">
                  <c:v>0.56000000000000005</c:v>
                </c:pt>
                <c:pt idx="122">
                  <c:v>0.56000000000000005</c:v>
                </c:pt>
                <c:pt idx="123">
                  <c:v>0.56000000000000005</c:v>
                </c:pt>
                <c:pt idx="124">
                  <c:v>0.56000000000000005</c:v>
                </c:pt>
                <c:pt idx="125">
                  <c:v>0.56000000000000005</c:v>
                </c:pt>
                <c:pt idx="126">
                  <c:v>0.56000000000000005</c:v>
                </c:pt>
                <c:pt idx="127">
                  <c:v>0.56000000000000005</c:v>
                </c:pt>
                <c:pt idx="128">
                  <c:v>0.56000000000000005</c:v>
                </c:pt>
                <c:pt idx="129">
                  <c:v>0.56000000000000005</c:v>
                </c:pt>
                <c:pt idx="130">
                  <c:v>0.56000000000000005</c:v>
                </c:pt>
                <c:pt idx="131">
                  <c:v>0.56000000000000005</c:v>
                </c:pt>
                <c:pt idx="132">
                  <c:v>0.56000000000000005</c:v>
                </c:pt>
                <c:pt idx="133">
                  <c:v>0.56000000000000005</c:v>
                </c:pt>
                <c:pt idx="134">
                  <c:v>0.56000000000000005</c:v>
                </c:pt>
                <c:pt idx="135">
                  <c:v>0.63</c:v>
                </c:pt>
                <c:pt idx="136">
                  <c:v>0.63</c:v>
                </c:pt>
                <c:pt idx="137">
                  <c:v>0.63</c:v>
                </c:pt>
                <c:pt idx="138">
                  <c:v>0.59</c:v>
                </c:pt>
                <c:pt idx="139">
                  <c:v>0.63</c:v>
                </c:pt>
                <c:pt idx="140">
                  <c:v>0.63</c:v>
                </c:pt>
                <c:pt idx="141">
                  <c:v>0.63</c:v>
                </c:pt>
                <c:pt idx="142">
                  <c:v>0.63</c:v>
                </c:pt>
                <c:pt idx="143">
                  <c:v>0.63</c:v>
                </c:pt>
                <c:pt idx="144">
                  <c:v>0.62</c:v>
                </c:pt>
                <c:pt idx="145">
                  <c:v>0.62</c:v>
                </c:pt>
                <c:pt idx="146">
                  <c:v>0.62</c:v>
                </c:pt>
                <c:pt idx="147">
                  <c:v>0.62</c:v>
                </c:pt>
                <c:pt idx="148">
                  <c:v>0.62</c:v>
                </c:pt>
                <c:pt idx="149">
                  <c:v>0.61</c:v>
                </c:pt>
                <c:pt idx="150">
                  <c:v>0.61</c:v>
                </c:pt>
                <c:pt idx="151">
                  <c:v>0.61</c:v>
                </c:pt>
                <c:pt idx="152">
                  <c:v>0.61</c:v>
                </c:pt>
                <c:pt idx="153">
                  <c:v>0.61</c:v>
                </c:pt>
                <c:pt idx="154">
                  <c:v>0.61</c:v>
                </c:pt>
                <c:pt idx="155">
                  <c:v>0.57999999999999996</c:v>
                </c:pt>
                <c:pt idx="156">
                  <c:v>0.57999999999999996</c:v>
                </c:pt>
                <c:pt idx="157">
                  <c:v>0.57999999999999996</c:v>
                </c:pt>
                <c:pt idx="158">
                  <c:v>0.57999999999999996</c:v>
                </c:pt>
                <c:pt idx="159">
                  <c:v>0.56999999999999995</c:v>
                </c:pt>
                <c:pt idx="160">
                  <c:v>0.56999999999999995</c:v>
                </c:pt>
                <c:pt idx="161">
                  <c:v>0.56999999999999995</c:v>
                </c:pt>
                <c:pt idx="162">
                  <c:v>0.56999999999999995</c:v>
                </c:pt>
                <c:pt idx="163">
                  <c:v>0.56999999999999995</c:v>
                </c:pt>
                <c:pt idx="164">
                  <c:v>0.56999999999999995</c:v>
                </c:pt>
                <c:pt idx="165">
                  <c:v>0.56999999999999995</c:v>
                </c:pt>
                <c:pt idx="166">
                  <c:v>0.56999999999999995</c:v>
                </c:pt>
                <c:pt idx="167">
                  <c:v>0.56999999999999995</c:v>
                </c:pt>
                <c:pt idx="168">
                  <c:v>0.56999999999999995</c:v>
                </c:pt>
                <c:pt idx="169">
                  <c:v>0.56999999999999995</c:v>
                </c:pt>
                <c:pt idx="170">
                  <c:v>0.56999999999999995</c:v>
                </c:pt>
                <c:pt idx="171">
                  <c:v>0.56999999999999995</c:v>
                </c:pt>
                <c:pt idx="172">
                  <c:v>0.56999999999999995</c:v>
                </c:pt>
                <c:pt idx="173">
                  <c:v>0.56999999999999995</c:v>
                </c:pt>
                <c:pt idx="174">
                  <c:v>0.56999999999999995</c:v>
                </c:pt>
                <c:pt idx="175">
                  <c:v>0.56999999999999995</c:v>
                </c:pt>
                <c:pt idx="176">
                  <c:v>0.56999999999999995</c:v>
                </c:pt>
                <c:pt idx="177">
                  <c:v>0.56999999999999995</c:v>
                </c:pt>
                <c:pt idx="178">
                  <c:v>0.52</c:v>
                </c:pt>
                <c:pt idx="179">
                  <c:v>0.52</c:v>
                </c:pt>
                <c:pt idx="180">
                  <c:v>0.52</c:v>
                </c:pt>
                <c:pt idx="181">
                  <c:v>0.52</c:v>
                </c:pt>
                <c:pt idx="182">
                  <c:v>0.52</c:v>
                </c:pt>
                <c:pt idx="183">
                  <c:v>0.52</c:v>
                </c:pt>
                <c:pt idx="184">
                  <c:v>0.52</c:v>
                </c:pt>
                <c:pt idx="185">
                  <c:v>0.52</c:v>
                </c:pt>
                <c:pt idx="186">
                  <c:v>0.52</c:v>
                </c:pt>
                <c:pt idx="187">
                  <c:v>0.52</c:v>
                </c:pt>
                <c:pt idx="188">
                  <c:v>0.52</c:v>
                </c:pt>
                <c:pt idx="189">
                  <c:v>0.52</c:v>
                </c:pt>
                <c:pt idx="190">
                  <c:v>0.52</c:v>
                </c:pt>
                <c:pt idx="191">
                  <c:v>0.52</c:v>
                </c:pt>
                <c:pt idx="192">
                  <c:v>0.52</c:v>
                </c:pt>
                <c:pt idx="193">
                  <c:v>0.52</c:v>
                </c:pt>
                <c:pt idx="194">
                  <c:v>0.52</c:v>
                </c:pt>
                <c:pt idx="195">
                  <c:v>0.52</c:v>
                </c:pt>
                <c:pt idx="196">
                  <c:v>0.52</c:v>
                </c:pt>
                <c:pt idx="197">
                  <c:v>0.52</c:v>
                </c:pt>
                <c:pt idx="198">
                  <c:v>0.52</c:v>
                </c:pt>
                <c:pt idx="199">
                  <c:v>0.52</c:v>
                </c:pt>
                <c:pt idx="200">
                  <c:v>0.52</c:v>
                </c:pt>
                <c:pt idx="201">
                  <c:v>0.52</c:v>
                </c:pt>
                <c:pt idx="202">
                  <c:v>0.54</c:v>
                </c:pt>
                <c:pt idx="203">
                  <c:v>0.54</c:v>
                </c:pt>
                <c:pt idx="204">
                  <c:v>0.54</c:v>
                </c:pt>
                <c:pt idx="205">
                  <c:v>0.54</c:v>
                </c:pt>
                <c:pt idx="206">
                  <c:v>0.54</c:v>
                </c:pt>
                <c:pt idx="207">
                  <c:v>0.54</c:v>
                </c:pt>
                <c:pt idx="208">
                  <c:v>0.53</c:v>
                </c:pt>
                <c:pt idx="209">
                  <c:v>0.53</c:v>
                </c:pt>
                <c:pt idx="210">
                  <c:v>0.53</c:v>
                </c:pt>
                <c:pt idx="211">
                  <c:v>0.51</c:v>
                </c:pt>
                <c:pt idx="212">
                  <c:v>0.51</c:v>
                </c:pt>
                <c:pt idx="213">
                  <c:v>0.51</c:v>
                </c:pt>
                <c:pt idx="214">
                  <c:v>0.51</c:v>
                </c:pt>
                <c:pt idx="215">
                  <c:v>0.51</c:v>
                </c:pt>
                <c:pt idx="216">
                  <c:v>0.56999999999999995</c:v>
                </c:pt>
                <c:pt idx="217">
                  <c:v>0.56999999999999995</c:v>
                </c:pt>
                <c:pt idx="218">
                  <c:v>0.56999999999999995</c:v>
                </c:pt>
                <c:pt idx="219">
                  <c:v>0.56999999999999995</c:v>
                </c:pt>
                <c:pt idx="220">
                  <c:v>0.63</c:v>
                </c:pt>
                <c:pt idx="221">
                  <c:v>0.63</c:v>
                </c:pt>
                <c:pt idx="222">
                  <c:v>0.63</c:v>
                </c:pt>
                <c:pt idx="223">
                  <c:v>0.63</c:v>
                </c:pt>
                <c:pt idx="224">
                  <c:v>0.63</c:v>
                </c:pt>
                <c:pt idx="225">
                  <c:v>0.63</c:v>
                </c:pt>
                <c:pt idx="226">
                  <c:v>0.63</c:v>
                </c:pt>
                <c:pt idx="227">
                  <c:v>0.63</c:v>
                </c:pt>
                <c:pt idx="228">
                  <c:v>0.63</c:v>
                </c:pt>
                <c:pt idx="229">
                  <c:v>0.63</c:v>
                </c:pt>
                <c:pt idx="230">
                  <c:v>0.67</c:v>
                </c:pt>
                <c:pt idx="231">
                  <c:v>0.67</c:v>
                </c:pt>
                <c:pt idx="232">
                  <c:v>0.67</c:v>
                </c:pt>
                <c:pt idx="233">
                  <c:v>0.67</c:v>
                </c:pt>
                <c:pt idx="234">
                  <c:v>0.67</c:v>
                </c:pt>
                <c:pt idx="235">
                  <c:v>0.67</c:v>
                </c:pt>
                <c:pt idx="236">
                  <c:v>0.67</c:v>
                </c:pt>
                <c:pt idx="237">
                  <c:v>0.67</c:v>
                </c:pt>
                <c:pt idx="238">
                  <c:v>0.67</c:v>
                </c:pt>
                <c:pt idx="239">
                  <c:v>0.67</c:v>
                </c:pt>
                <c:pt idx="240">
                  <c:v>0.67</c:v>
                </c:pt>
                <c:pt idx="241">
                  <c:v>0.67</c:v>
                </c:pt>
                <c:pt idx="242">
                  <c:v>0.67</c:v>
                </c:pt>
                <c:pt idx="243">
                  <c:v>0.67</c:v>
                </c:pt>
                <c:pt idx="244">
                  <c:v>0.67</c:v>
                </c:pt>
                <c:pt idx="245">
                  <c:v>0.6</c:v>
                </c:pt>
                <c:pt idx="246">
                  <c:v>0.6</c:v>
                </c:pt>
                <c:pt idx="247">
                  <c:v>0.6</c:v>
                </c:pt>
                <c:pt idx="248">
                  <c:v>0.6</c:v>
                </c:pt>
                <c:pt idx="249">
                  <c:v>0.6</c:v>
                </c:pt>
                <c:pt idx="250">
                  <c:v>0.6</c:v>
                </c:pt>
                <c:pt idx="251">
                  <c:v>0.6</c:v>
                </c:pt>
                <c:pt idx="252">
                  <c:v>0.6</c:v>
                </c:pt>
                <c:pt idx="253">
                  <c:v>0.6</c:v>
                </c:pt>
                <c:pt idx="254">
                  <c:v>0.6</c:v>
                </c:pt>
                <c:pt idx="255">
                  <c:v>0.6</c:v>
                </c:pt>
                <c:pt idx="256">
                  <c:v>0.6</c:v>
                </c:pt>
                <c:pt idx="257">
                  <c:v>0.6</c:v>
                </c:pt>
                <c:pt idx="258">
                  <c:v>0.6</c:v>
                </c:pt>
                <c:pt idx="259">
                  <c:v>0.6</c:v>
                </c:pt>
                <c:pt idx="260">
                  <c:v>0.6</c:v>
                </c:pt>
                <c:pt idx="261">
                  <c:v>0.6</c:v>
                </c:pt>
                <c:pt idx="262">
                  <c:v>0.6</c:v>
                </c:pt>
                <c:pt idx="263">
                  <c:v>0.6</c:v>
                </c:pt>
                <c:pt idx="264">
                  <c:v>0.6</c:v>
                </c:pt>
                <c:pt idx="265">
                  <c:v>0.62</c:v>
                </c:pt>
                <c:pt idx="266">
                  <c:v>0.62</c:v>
                </c:pt>
                <c:pt idx="267">
                  <c:v>0.62</c:v>
                </c:pt>
                <c:pt idx="268">
                  <c:v>0.62</c:v>
                </c:pt>
                <c:pt idx="269">
                  <c:v>0.62</c:v>
                </c:pt>
                <c:pt idx="270">
                  <c:v>0.7</c:v>
                </c:pt>
                <c:pt idx="271">
                  <c:v>0.7</c:v>
                </c:pt>
                <c:pt idx="272">
                  <c:v>0.5</c:v>
                </c:pt>
                <c:pt idx="273">
                  <c:v>0.5</c:v>
                </c:pt>
                <c:pt idx="274">
                  <c:v>0.5</c:v>
                </c:pt>
                <c:pt idx="275">
                  <c:v>0.5</c:v>
                </c:pt>
                <c:pt idx="276">
                  <c:v>0.5</c:v>
                </c:pt>
                <c:pt idx="277">
                  <c:v>0.5</c:v>
                </c:pt>
                <c:pt idx="278">
                  <c:v>0.5</c:v>
                </c:pt>
                <c:pt idx="279">
                  <c:v>0.5</c:v>
                </c:pt>
                <c:pt idx="280">
                  <c:v>0.5</c:v>
                </c:pt>
                <c:pt idx="281">
                  <c:v>0.5</c:v>
                </c:pt>
                <c:pt idx="282">
                  <c:v>0.5</c:v>
                </c:pt>
                <c:pt idx="283">
                  <c:v>0.5</c:v>
                </c:pt>
                <c:pt idx="284">
                  <c:v>0.5</c:v>
                </c:pt>
                <c:pt idx="285">
                  <c:v>0.56999999999999995</c:v>
                </c:pt>
                <c:pt idx="286">
                  <c:v>0.56999999999999995</c:v>
                </c:pt>
                <c:pt idx="287">
                  <c:v>0.56999999999999995</c:v>
                </c:pt>
                <c:pt idx="288">
                  <c:v>0.56999999999999995</c:v>
                </c:pt>
                <c:pt idx="289">
                  <c:v>0.56999999999999995</c:v>
                </c:pt>
                <c:pt idx="290">
                  <c:v>0.56999999999999995</c:v>
                </c:pt>
                <c:pt idx="291">
                  <c:v>0.56999999999999995</c:v>
                </c:pt>
                <c:pt idx="292">
                  <c:v>0.56999999999999995</c:v>
                </c:pt>
                <c:pt idx="293">
                  <c:v>0.56999999999999995</c:v>
                </c:pt>
                <c:pt idx="294">
                  <c:v>0.56999999999999995</c:v>
                </c:pt>
                <c:pt idx="295">
                  <c:v>0.56999999999999995</c:v>
                </c:pt>
                <c:pt idx="296">
                  <c:v>0.56999999999999995</c:v>
                </c:pt>
                <c:pt idx="297">
                  <c:v>0.56999999999999995</c:v>
                </c:pt>
                <c:pt idx="298">
                  <c:v>0.56999999999999995</c:v>
                </c:pt>
                <c:pt idx="299">
                  <c:v>0.56999999999999995</c:v>
                </c:pt>
                <c:pt idx="300">
                  <c:v>0.56999999999999995</c:v>
                </c:pt>
                <c:pt idx="301">
                  <c:v>0.56999999999999995</c:v>
                </c:pt>
                <c:pt idx="302">
                  <c:v>0.56999999999999995</c:v>
                </c:pt>
                <c:pt idx="303">
                  <c:v>0.56000000000000005</c:v>
                </c:pt>
                <c:pt idx="304">
                  <c:v>0.56000000000000005</c:v>
                </c:pt>
                <c:pt idx="305">
                  <c:v>0.56000000000000005</c:v>
                </c:pt>
                <c:pt idx="306">
                  <c:v>0.56000000000000005</c:v>
                </c:pt>
                <c:pt idx="307">
                  <c:v>0.56000000000000005</c:v>
                </c:pt>
                <c:pt idx="308">
                  <c:v>0.52</c:v>
                </c:pt>
                <c:pt idx="309">
                  <c:v>0.52</c:v>
                </c:pt>
                <c:pt idx="310">
                  <c:v>0.52</c:v>
                </c:pt>
                <c:pt idx="311">
                  <c:v>0.52</c:v>
                </c:pt>
                <c:pt idx="312">
                  <c:v>0.52</c:v>
                </c:pt>
                <c:pt idx="313">
                  <c:v>0.52</c:v>
                </c:pt>
                <c:pt idx="314">
                  <c:v>0.52</c:v>
                </c:pt>
                <c:pt idx="315">
                  <c:v>0.52</c:v>
                </c:pt>
                <c:pt idx="316">
                  <c:v>0.52</c:v>
                </c:pt>
                <c:pt idx="317">
                  <c:v>0.52</c:v>
                </c:pt>
                <c:pt idx="318">
                  <c:v>0.6</c:v>
                </c:pt>
                <c:pt idx="319">
                  <c:v>0.51</c:v>
                </c:pt>
                <c:pt idx="320">
                  <c:v>0.51</c:v>
                </c:pt>
                <c:pt idx="321">
                  <c:v>0.51</c:v>
                </c:pt>
                <c:pt idx="322">
                  <c:v>0.52</c:v>
                </c:pt>
                <c:pt idx="323">
                  <c:v>0.52</c:v>
                </c:pt>
                <c:pt idx="324">
                  <c:v>0.52</c:v>
                </c:pt>
                <c:pt idx="325">
                  <c:v>0.52</c:v>
                </c:pt>
                <c:pt idx="326">
                  <c:v>0.5</c:v>
                </c:pt>
                <c:pt idx="327">
                  <c:v>0.5</c:v>
                </c:pt>
                <c:pt idx="328">
                  <c:v>0.5</c:v>
                </c:pt>
                <c:pt idx="329">
                  <c:v>0.5</c:v>
                </c:pt>
                <c:pt idx="330">
                  <c:v>0.5</c:v>
                </c:pt>
                <c:pt idx="331">
                  <c:v>0.51</c:v>
                </c:pt>
                <c:pt idx="332">
                  <c:v>0.56000000000000005</c:v>
                </c:pt>
                <c:pt idx="333">
                  <c:v>0.56000000000000005</c:v>
                </c:pt>
                <c:pt idx="334">
                  <c:v>0.56000000000000005</c:v>
                </c:pt>
                <c:pt idx="335">
                  <c:v>0.56999999999999995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F4D-48EF-BF5B-1C47DBD6499F}"/>
            </c:ext>
          </c:extLst>
        </c:ser>
        <c:ser>
          <c:idx val="1"/>
          <c:order val="1"/>
          <c:tx>
            <c:strRef>
              <c:f>'Análises Mês IPCA'!$C$1</c:f>
              <c:strCache>
                <c:ptCount val="1"/>
                <c:pt idx="0">
                  <c:v>mai-23</c:v>
                </c:pt>
              </c:strCache>
            </c:strRef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cat>
            <c:numRef>
              <c:f>'Análises Mês IPCA'!$A$2:$A$337</c:f>
              <c:numCache>
                <c:formatCode>m/d/yyyy</c:formatCode>
                <c:ptCount val="336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44567</c:v>
                </c:pt>
                <c:pt idx="4">
                  <c:v>44568</c:v>
                </c:pt>
                <c:pt idx="5">
                  <c:v>44571</c:v>
                </c:pt>
                <c:pt idx="6">
                  <c:v>44572</c:v>
                </c:pt>
                <c:pt idx="7">
                  <c:v>44573</c:v>
                </c:pt>
                <c:pt idx="8">
                  <c:v>44574</c:v>
                </c:pt>
                <c:pt idx="9">
                  <c:v>44575</c:v>
                </c:pt>
                <c:pt idx="10">
                  <c:v>44578</c:v>
                </c:pt>
                <c:pt idx="11">
                  <c:v>44579</c:v>
                </c:pt>
                <c:pt idx="12">
                  <c:v>44580</c:v>
                </c:pt>
                <c:pt idx="13">
                  <c:v>44581</c:v>
                </c:pt>
                <c:pt idx="14">
                  <c:v>44582</c:v>
                </c:pt>
                <c:pt idx="15">
                  <c:v>44585</c:v>
                </c:pt>
                <c:pt idx="16">
                  <c:v>44586</c:v>
                </c:pt>
                <c:pt idx="17">
                  <c:v>44587</c:v>
                </c:pt>
                <c:pt idx="18">
                  <c:v>44588</c:v>
                </c:pt>
                <c:pt idx="19">
                  <c:v>44589</c:v>
                </c:pt>
                <c:pt idx="20">
                  <c:v>44592</c:v>
                </c:pt>
                <c:pt idx="21">
                  <c:v>44593</c:v>
                </c:pt>
                <c:pt idx="22">
                  <c:v>44594</c:v>
                </c:pt>
                <c:pt idx="23">
                  <c:v>44595</c:v>
                </c:pt>
                <c:pt idx="24">
                  <c:v>44596</c:v>
                </c:pt>
                <c:pt idx="25">
                  <c:v>44599</c:v>
                </c:pt>
                <c:pt idx="26">
                  <c:v>44600</c:v>
                </c:pt>
                <c:pt idx="27">
                  <c:v>44601</c:v>
                </c:pt>
                <c:pt idx="28">
                  <c:v>44602</c:v>
                </c:pt>
                <c:pt idx="29">
                  <c:v>44603</c:v>
                </c:pt>
                <c:pt idx="30">
                  <c:v>44606</c:v>
                </c:pt>
                <c:pt idx="31">
                  <c:v>44607</c:v>
                </c:pt>
                <c:pt idx="32">
                  <c:v>44608</c:v>
                </c:pt>
                <c:pt idx="33">
                  <c:v>44609</c:v>
                </c:pt>
                <c:pt idx="34">
                  <c:v>44610</c:v>
                </c:pt>
                <c:pt idx="35">
                  <c:v>44613</c:v>
                </c:pt>
                <c:pt idx="36">
                  <c:v>44614</c:v>
                </c:pt>
                <c:pt idx="37">
                  <c:v>44615</c:v>
                </c:pt>
                <c:pt idx="38">
                  <c:v>44616</c:v>
                </c:pt>
                <c:pt idx="39">
                  <c:v>44617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44628</c:v>
                </c:pt>
                <c:pt idx="45">
                  <c:v>44629</c:v>
                </c:pt>
                <c:pt idx="46">
                  <c:v>44630</c:v>
                </c:pt>
                <c:pt idx="47">
                  <c:v>44631</c:v>
                </c:pt>
                <c:pt idx="48">
                  <c:v>44634</c:v>
                </c:pt>
                <c:pt idx="49">
                  <c:v>44635</c:v>
                </c:pt>
                <c:pt idx="50">
                  <c:v>44636</c:v>
                </c:pt>
                <c:pt idx="51">
                  <c:v>44637</c:v>
                </c:pt>
                <c:pt idx="52">
                  <c:v>44638</c:v>
                </c:pt>
                <c:pt idx="53">
                  <c:v>44641</c:v>
                </c:pt>
                <c:pt idx="54">
                  <c:v>44642</c:v>
                </c:pt>
                <c:pt idx="55">
                  <c:v>44643</c:v>
                </c:pt>
                <c:pt idx="56">
                  <c:v>44644</c:v>
                </c:pt>
                <c:pt idx="57">
                  <c:v>44645</c:v>
                </c:pt>
                <c:pt idx="58">
                  <c:v>44648</c:v>
                </c:pt>
                <c:pt idx="59">
                  <c:v>44649</c:v>
                </c:pt>
                <c:pt idx="60">
                  <c:v>44650</c:v>
                </c:pt>
                <c:pt idx="61">
                  <c:v>44651</c:v>
                </c:pt>
                <c:pt idx="62">
                  <c:v>44652</c:v>
                </c:pt>
                <c:pt idx="63">
                  <c:v>44655</c:v>
                </c:pt>
                <c:pt idx="64">
                  <c:v>44656</c:v>
                </c:pt>
                <c:pt idx="65">
                  <c:v>44657</c:v>
                </c:pt>
                <c:pt idx="66">
                  <c:v>44658</c:v>
                </c:pt>
                <c:pt idx="67">
                  <c:v>44659</c:v>
                </c:pt>
                <c:pt idx="68">
                  <c:v>44662</c:v>
                </c:pt>
                <c:pt idx="69">
                  <c:v>44663</c:v>
                </c:pt>
                <c:pt idx="70">
                  <c:v>44664</c:v>
                </c:pt>
                <c:pt idx="71">
                  <c:v>44665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44673</c:v>
                </c:pt>
                <c:pt idx="76">
                  <c:v>44676</c:v>
                </c:pt>
                <c:pt idx="77">
                  <c:v>44677</c:v>
                </c:pt>
                <c:pt idx="78">
                  <c:v>44678</c:v>
                </c:pt>
                <c:pt idx="79">
                  <c:v>44679</c:v>
                </c:pt>
                <c:pt idx="80">
                  <c:v>44680</c:v>
                </c:pt>
                <c:pt idx="81">
                  <c:v>44683</c:v>
                </c:pt>
                <c:pt idx="82">
                  <c:v>44684</c:v>
                </c:pt>
                <c:pt idx="83">
                  <c:v>44685</c:v>
                </c:pt>
                <c:pt idx="84">
                  <c:v>44686</c:v>
                </c:pt>
                <c:pt idx="85">
                  <c:v>44687</c:v>
                </c:pt>
                <c:pt idx="86">
                  <c:v>44690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44729</c:v>
                </c:pt>
                <c:pt idx="115">
                  <c:v>44732</c:v>
                </c:pt>
                <c:pt idx="116">
                  <c:v>44733</c:v>
                </c:pt>
                <c:pt idx="117">
                  <c:v>44734</c:v>
                </c:pt>
                <c:pt idx="118">
                  <c:v>44735</c:v>
                </c:pt>
                <c:pt idx="119">
                  <c:v>44736</c:v>
                </c:pt>
                <c:pt idx="120">
                  <c:v>44739</c:v>
                </c:pt>
                <c:pt idx="121">
                  <c:v>44740</c:v>
                </c:pt>
                <c:pt idx="122">
                  <c:v>44741</c:v>
                </c:pt>
                <c:pt idx="123">
                  <c:v>44742</c:v>
                </c:pt>
                <c:pt idx="124">
                  <c:v>44743</c:v>
                </c:pt>
                <c:pt idx="125">
                  <c:v>44746</c:v>
                </c:pt>
                <c:pt idx="126">
                  <c:v>44747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44812</c:v>
                </c:pt>
                <c:pt idx="173">
                  <c:v>44813</c:v>
                </c:pt>
                <c:pt idx="174">
                  <c:v>44816</c:v>
                </c:pt>
                <c:pt idx="175">
                  <c:v>44817</c:v>
                </c:pt>
                <c:pt idx="176">
                  <c:v>44818</c:v>
                </c:pt>
                <c:pt idx="177">
                  <c:v>44819</c:v>
                </c:pt>
                <c:pt idx="178">
                  <c:v>44820</c:v>
                </c:pt>
                <c:pt idx="179">
                  <c:v>44823</c:v>
                </c:pt>
                <c:pt idx="180">
                  <c:v>44824</c:v>
                </c:pt>
                <c:pt idx="181">
                  <c:v>44825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44847</c:v>
                </c:pt>
                <c:pt idx="197">
                  <c:v>44848</c:v>
                </c:pt>
                <c:pt idx="198">
                  <c:v>44851</c:v>
                </c:pt>
                <c:pt idx="199">
                  <c:v>44852</c:v>
                </c:pt>
                <c:pt idx="200">
                  <c:v>44853</c:v>
                </c:pt>
                <c:pt idx="201">
                  <c:v>44854</c:v>
                </c:pt>
                <c:pt idx="202">
                  <c:v>44855</c:v>
                </c:pt>
                <c:pt idx="203">
                  <c:v>44858</c:v>
                </c:pt>
                <c:pt idx="204">
                  <c:v>44859</c:v>
                </c:pt>
                <c:pt idx="205">
                  <c:v>44860</c:v>
                </c:pt>
                <c:pt idx="206">
                  <c:v>44861</c:v>
                </c:pt>
                <c:pt idx="207">
                  <c:v>44862</c:v>
                </c:pt>
                <c:pt idx="208">
                  <c:v>44865</c:v>
                </c:pt>
                <c:pt idx="209">
                  <c:v>44866</c:v>
                </c:pt>
                <c:pt idx="210">
                  <c:v>44868</c:v>
                </c:pt>
                <c:pt idx="211">
                  <c:v>44869</c:v>
                </c:pt>
                <c:pt idx="212">
                  <c:v>44872</c:v>
                </c:pt>
                <c:pt idx="213">
                  <c:v>44873</c:v>
                </c:pt>
                <c:pt idx="214">
                  <c:v>44874</c:v>
                </c:pt>
                <c:pt idx="215">
                  <c:v>44875</c:v>
                </c:pt>
                <c:pt idx="216">
                  <c:v>44876</c:v>
                </c:pt>
                <c:pt idx="217">
                  <c:v>44879</c:v>
                </c:pt>
                <c:pt idx="218">
                  <c:v>44881</c:v>
                </c:pt>
                <c:pt idx="219">
                  <c:v>44882</c:v>
                </c:pt>
                <c:pt idx="220">
                  <c:v>44883</c:v>
                </c:pt>
                <c:pt idx="221">
                  <c:v>44886</c:v>
                </c:pt>
                <c:pt idx="222">
                  <c:v>44887</c:v>
                </c:pt>
                <c:pt idx="223">
                  <c:v>44888</c:v>
                </c:pt>
                <c:pt idx="224">
                  <c:v>44889</c:v>
                </c:pt>
                <c:pt idx="225">
                  <c:v>44890</c:v>
                </c:pt>
                <c:pt idx="226">
                  <c:v>44893</c:v>
                </c:pt>
                <c:pt idx="227">
                  <c:v>44894</c:v>
                </c:pt>
                <c:pt idx="228">
                  <c:v>44895</c:v>
                </c:pt>
                <c:pt idx="229">
                  <c:v>44896</c:v>
                </c:pt>
                <c:pt idx="230">
                  <c:v>44897</c:v>
                </c:pt>
                <c:pt idx="231">
                  <c:v>44900</c:v>
                </c:pt>
                <c:pt idx="232">
                  <c:v>44901</c:v>
                </c:pt>
                <c:pt idx="233">
                  <c:v>44902</c:v>
                </c:pt>
                <c:pt idx="234">
                  <c:v>44903</c:v>
                </c:pt>
                <c:pt idx="235">
                  <c:v>44904</c:v>
                </c:pt>
                <c:pt idx="236">
                  <c:v>44907</c:v>
                </c:pt>
                <c:pt idx="237">
                  <c:v>44908</c:v>
                </c:pt>
                <c:pt idx="238">
                  <c:v>44909</c:v>
                </c:pt>
                <c:pt idx="239">
                  <c:v>44910</c:v>
                </c:pt>
                <c:pt idx="240">
                  <c:v>44911</c:v>
                </c:pt>
                <c:pt idx="241">
                  <c:v>44914</c:v>
                </c:pt>
                <c:pt idx="242">
                  <c:v>44915</c:v>
                </c:pt>
                <c:pt idx="243">
                  <c:v>44916</c:v>
                </c:pt>
                <c:pt idx="244">
                  <c:v>44917</c:v>
                </c:pt>
                <c:pt idx="245">
                  <c:v>44918</c:v>
                </c:pt>
                <c:pt idx="246">
                  <c:v>44921</c:v>
                </c:pt>
                <c:pt idx="247">
                  <c:v>44922</c:v>
                </c:pt>
                <c:pt idx="248">
                  <c:v>44923</c:v>
                </c:pt>
                <c:pt idx="249">
                  <c:v>44924</c:v>
                </c:pt>
                <c:pt idx="250">
                  <c:v>44925</c:v>
                </c:pt>
                <c:pt idx="251">
                  <c:v>44928</c:v>
                </c:pt>
                <c:pt idx="252">
                  <c:v>44929</c:v>
                </c:pt>
                <c:pt idx="253">
                  <c:v>44930</c:v>
                </c:pt>
                <c:pt idx="254">
                  <c:v>44931</c:v>
                </c:pt>
                <c:pt idx="255">
                  <c:v>44932</c:v>
                </c:pt>
                <c:pt idx="256">
                  <c:v>44935</c:v>
                </c:pt>
                <c:pt idx="257">
                  <c:v>44936</c:v>
                </c:pt>
                <c:pt idx="258">
                  <c:v>44937</c:v>
                </c:pt>
                <c:pt idx="259">
                  <c:v>44938</c:v>
                </c:pt>
                <c:pt idx="260">
                  <c:v>44939</c:v>
                </c:pt>
                <c:pt idx="261">
                  <c:v>44942</c:v>
                </c:pt>
                <c:pt idx="262">
                  <c:v>44943</c:v>
                </c:pt>
                <c:pt idx="263">
                  <c:v>44944</c:v>
                </c:pt>
                <c:pt idx="264">
                  <c:v>44945</c:v>
                </c:pt>
                <c:pt idx="265">
                  <c:v>44946</c:v>
                </c:pt>
                <c:pt idx="266">
                  <c:v>44949</c:v>
                </c:pt>
                <c:pt idx="267">
                  <c:v>44950</c:v>
                </c:pt>
                <c:pt idx="268">
                  <c:v>44951</c:v>
                </c:pt>
                <c:pt idx="269">
                  <c:v>44952</c:v>
                </c:pt>
                <c:pt idx="270">
                  <c:v>44953</c:v>
                </c:pt>
                <c:pt idx="271">
                  <c:v>44956</c:v>
                </c:pt>
                <c:pt idx="272">
                  <c:v>44957</c:v>
                </c:pt>
                <c:pt idx="273">
                  <c:v>44958</c:v>
                </c:pt>
                <c:pt idx="274">
                  <c:v>44959</c:v>
                </c:pt>
                <c:pt idx="275">
                  <c:v>44960</c:v>
                </c:pt>
                <c:pt idx="276">
                  <c:v>44963</c:v>
                </c:pt>
                <c:pt idx="277">
                  <c:v>44964</c:v>
                </c:pt>
                <c:pt idx="278">
                  <c:v>44965</c:v>
                </c:pt>
                <c:pt idx="279">
                  <c:v>44966</c:v>
                </c:pt>
                <c:pt idx="280">
                  <c:v>44967</c:v>
                </c:pt>
                <c:pt idx="281">
                  <c:v>44970</c:v>
                </c:pt>
                <c:pt idx="282">
                  <c:v>44971</c:v>
                </c:pt>
                <c:pt idx="283">
                  <c:v>44972</c:v>
                </c:pt>
                <c:pt idx="284">
                  <c:v>44973</c:v>
                </c:pt>
                <c:pt idx="285">
                  <c:v>44974</c:v>
                </c:pt>
                <c:pt idx="286">
                  <c:v>44979</c:v>
                </c:pt>
                <c:pt idx="287">
                  <c:v>44980</c:v>
                </c:pt>
                <c:pt idx="288">
                  <c:v>44981</c:v>
                </c:pt>
                <c:pt idx="289">
                  <c:v>44984</c:v>
                </c:pt>
                <c:pt idx="290">
                  <c:v>44985</c:v>
                </c:pt>
                <c:pt idx="291">
                  <c:v>44986</c:v>
                </c:pt>
                <c:pt idx="292">
                  <c:v>44987</c:v>
                </c:pt>
                <c:pt idx="293">
                  <c:v>44988</c:v>
                </c:pt>
                <c:pt idx="294">
                  <c:v>44991</c:v>
                </c:pt>
                <c:pt idx="295">
                  <c:v>44992</c:v>
                </c:pt>
                <c:pt idx="296">
                  <c:v>44993</c:v>
                </c:pt>
                <c:pt idx="297">
                  <c:v>44994</c:v>
                </c:pt>
                <c:pt idx="298">
                  <c:v>44995</c:v>
                </c:pt>
                <c:pt idx="299">
                  <c:v>44998</c:v>
                </c:pt>
                <c:pt idx="300">
                  <c:v>44999</c:v>
                </c:pt>
                <c:pt idx="301">
                  <c:v>45000</c:v>
                </c:pt>
                <c:pt idx="302">
                  <c:v>45001</c:v>
                </c:pt>
                <c:pt idx="303">
                  <c:v>45002</c:v>
                </c:pt>
                <c:pt idx="304">
                  <c:v>45005</c:v>
                </c:pt>
                <c:pt idx="305">
                  <c:v>45006</c:v>
                </c:pt>
                <c:pt idx="306">
                  <c:v>45007</c:v>
                </c:pt>
                <c:pt idx="307">
                  <c:v>45008</c:v>
                </c:pt>
                <c:pt idx="308">
                  <c:v>45009</c:v>
                </c:pt>
                <c:pt idx="309">
                  <c:v>45012</c:v>
                </c:pt>
                <c:pt idx="310">
                  <c:v>45013</c:v>
                </c:pt>
                <c:pt idx="311">
                  <c:v>45014</c:v>
                </c:pt>
                <c:pt idx="312">
                  <c:v>45015</c:v>
                </c:pt>
                <c:pt idx="313">
                  <c:v>45016</c:v>
                </c:pt>
                <c:pt idx="314">
                  <c:v>45019</c:v>
                </c:pt>
                <c:pt idx="315">
                  <c:v>45020</c:v>
                </c:pt>
                <c:pt idx="316">
                  <c:v>45021</c:v>
                </c:pt>
                <c:pt idx="317">
                  <c:v>45022</c:v>
                </c:pt>
                <c:pt idx="318">
                  <c:v>45026</c:v>
                </c:pt>
                <c:pt idx="319">
                  <c:v>45027</c:v>
                </c:pt>
                <c:pt idx="320">
                  <c:v>45028</c:v>
                </c:pt>
                <c:pt idx="321">
                  <c:v>45029</c:v>
                </c:pt>
                <c:pt idx="322">
                  <c:v>45030</c:v>
                </c:pt>
                <c:pt idx="323">
                  <c:v>45033</c:v>
                </c:pt>
                <c:pt idx="324">
                  <c:v>45034</c:v>
                </c:pt>
                <c:pt idx="325">
                  <c:v>45035</c:v>
                </c:pt>
                <c:pt idx="326">
                  <c:v>45036</c:v>
                </c:pt>
                <c:pt idx="327">
                  <c:v>45040</c:v>
                </c:pt>
                <c:pt idx="328">
                  <c:v>45041</c:v>
                </c:pt>
                <c:pt idx="329">
                  <c:v>45042</c:v>
                </c:pt>
                <c:pt idx="330">
                  <c:v>45043</c:v>
                </c:pt>
                <c:pt idx="331">
                  <c:v>45044</c:v>
                </c:pt>
                <c:pt idx="332">
                  <c:v>45048</c:v>
                </c:pt>
                <c:pt idx="333">
                  <c:v>45049</c:v>
                </c:pt>
                <c:pt idx="334">
                  <c:v>45050</c:v>
                </c:pt>
                <c:pt idx="335">
                  <c:v>45051</c:v>
                </c:pt>
              </c:numCache>
            </c:numRef>
          </c:cat>
          <c:val>
            <c:numRef>
              <c:f>'Análises Mês IPCA'!$C$2:$C$337</c:f>
              <c:numCache>
                <c:formatCode>General</c:formatCode>
                <c:ptCount val="336"/>
                <c:pt idx="0">
                  <c:v>0.22</c:v>
                </c:pt>
                <c:pt idx="1">
                  <c:v>0.22</c:v>
                </c:pt>
                <c:pt idx="2">
                  <c:v>0.22</c:v>
                </c:pt>
                <c:pt idx="3">
                  <c:v>0.22</c:v>
                </c:pt>
                <c:pt idx="4">
                  <c:v>0.22</c:v>
                </c:pt>
                <c:pt idx="5">
                  <c:v>0.22</c:v>
                </c:pt>
                <c:pt idx="6">
                  <c:v>0.22</c:v>
                </c:pt>
                <c:pt idx="7">
                  <c:v>0.22</c:v>
                </c:pt>
                <c:pt idx="8">
                  <c:v>0.253</c:v>
                </c:pt>
                <c:pt idx="9">
                  <c:v>0.253</c:v>
                </c:pt>
                <c:pt idx="10">
                  <c:v>0.253</c:v>
                </c:pt>
                <c:pt idx="11">
                  <c:v>0.26</c:v>
                </c:pt>
                <c:pt idx="12">
                  <c:v>0.26</c:v>
                </c:pt>
                <c:pt idx="13">
                  <c:v>0.26</c:v>
                </c:pt>
                <c:pt idx="14">
                  <c:v>0.26</c:v>
                </c:pt>
                <c:pt idx="15">
                  <c:v>0.26</c:v>
                </c:pt>
                <c:pt idx="16">
                  <c:v>0.26</c:v>
                </c:pt>
                <c:pt idx="17">
                  <c:v>0.26</c:v>
                </c:pt>
                <c:pt idx="18">
                  <c:v>0.26</c:v>
                </c:pt>
                <c:pt idx="19">
                  <c:v>0.22</c:v>
                </c:pt>
                <c:pt idx="20">
                  <c:v>0.27</c:v>
                </c:pt>
                <c:pt idx="21">
                  <c:v>0.27</c:v>
                </c:pt>
                <c:pt idx="22">
                  <c:v>0.27</c:v>
                </c:pt>
                <c:pt idx="23">
                  <c:v>0.27</c:v>
                </c:pt>
                <c:pt idx="24">
                  <c:v>0.27</c:v>
                </c:pt>
                <c:pt idx="25">
                  <c:v>0.27</c:v>
                </c:pt>
                <c:pt idx="26">
                  <c:v>0.27</c:v>
                </c:pt>
                <c:pt idx="27">
                  <c:v>0.27</c:v>
                </c:pt>
                <c:pt idx="28">
                  <c:v>0.27</c:v>
                </c:pt>
                <c:pt idx="29">
                  <c:v>0.27</c:v>
                </c:pt>
                <c:pt idx="30">
                  <c:v>0.27</c:v>
                </c:pt>
                <c:pt idx="31">
                  <c:v>0.27</c:v>
                </c:pt>
                <c:pt idx="32">
                  <c:v>0.27</c:v>
                </c:pt>
                <c:pt idx="33">
                  <c:v>0.27</c:v>
                </c:pt>
                <c:pt idx="34">
                  <c:v>0.27</c:v>
                </c:pt>
                <c:pt idx="35">
                  <c:v>0.27</c:v>
                </c:pt>
                <c:pt idx="36">
                  <c:v>0.27</c:v>
                </c:pt>
                <c:pt idx="37">
                  <c:v>0.27</c:v>
                </c:pt>
                <c:pt idx="38">
                  <c:v>0.27</c:v>
                </c:pt>
                <c:pt idx="39">
                  <c:v>0.27</c:v>
                </c:pt>
                <c:pt idx="40">
                  <c:v>0.27</c:v>
                </c:pt>
                <c:pt idx="41">
                  <c:v>0.27</c:v>
                </c:pt>
                <c:pt idx="42">
                  <c:v>0.27</c:v>
                </c:pt>
                <c:pt idx="43">
                  <c:v>0.27</c:v>
                </c:pt>
                <c:pt idx="44">
                  <c:v>0.27</c:v>
                </c:pt>
                <c:pt idx="45">
                  <c:v>0.27</c:v>
                </c:pt>
                <c:pt idx="46">
                  <c:v>0.27</c:v>
                </c:pt>
                <c:pt idx="47">
                  <c:v>0.28000000000000003</c:v>
                </c:pt>
                <c:pt idx="48">
                  <c:v>0.28000000000000003</c:v>
                </c:pt>
                <c:pt idx="49">
                  <c:v>0.28000000000000003</c:v>
                </c:pt>
                <c:pt idx="50">
                  <c:v>0.28000000000000003</c:v>
                </c:pt>
                <c:pt idx="51">
                  <c:v>0.28000000000000003</c:v>
                </c:pt>
                <c:pt idx="52">
                  <c:v>0.27</c:v>
                </c:pt>
                <c:pt idx="53">
                  <c:v>0.27</c:v>
                </c:pt>
                <c:pt idx="54">
                  <c:v>0.27</c:v>
                </c:pt>
                <c:pt idx="55">
                  <c:v>0.27</c:v>
                </c:pt>
                <c:pt idx="56">
                  <c:v>0.27</c:v>
                </c:pt>
                <c:pt idx="57">
                  <c:v>0.27</c:v>
                </c:pt>
                <c:pt idx="58">
                  <c:v>0.27</c:v>
                </c:pt>
                <c:pt idx="59">
                  <c:v>0.27</c:v>
                </c:pt>
                <c:pt idx="60">
                  <c:v>0.27</c:v>
                </c:pt>
                <c:pt idx="61">
                  <c:v>0.27</c:v>
                </c:pt>
                <c:pt idx="62">
                  <c:v>0.27</c:v>
                </c:pt>
                <c:pt idx="63">
                  <c:v>0.27</c:v>
                </c:pt>
                <c:pt idx="64">
                  <c:v>0.27</c:v>
                </c:pt>
                <c:pt idx="65">
                  <c:v>0.27</c:v>
                </c:pt>
                <c:pt idx="66">
                  <c:v>0.27</c:v>
                </c:pt>
                <c:pt idx="67">
                  <c:v>0.27</c:v>
                </c:pt>
                <c:pt idx="68">
                  <c:v>0.27</c:v>
                </c:pt>
                <c:pt idx="69">
                  <c:v>0.27</c:v>
                </c:pt>
                <c:pt idx="70">
                  <c:v>0.27</c:v>
                </c:pt>
                <c:pt idx="71">
                  <c:v>0.27</c:v>
                </c:pt>
                <c:pt idx="72">
                  <c:v>0.27</c:v>
                </c:pt>
                <c:pt idx="73">
                  <c:v>0.27</c:v>
                </c:pt>
                <c:pt idx="74">
                  <c:v>0.27</c:v>
                </c:pt>
                <c:pt idx="75">
                  <c:v>0.33</c:v>
                </c:pt>
                <c:pt idx="76">
                  <c:v>0.33</c:v>
                </c:pt>
                <c:pt idx="77">
                  <c:v>0.33</c:v>
                </c:pt>
                <c:pt idx="78">
                  <c:v>0.33</c:v>
                </c:pt>
                <c:pt idx="79">
                  <c:v>0.33</c:v>
                </c:pt>
                <c:pt idx="80">
                  <c:v>0.33</c:v>
                </c:pt>
                <c:pt idx="81">
                  <c:v>0.33</c:v>
                </c:pt>
                <c:pt idx="82">
                  <c:v>0.33</c:v>
                </c:pt>
                <c:pt idx="83">
                  <c:v>0.33</c:v>
                </c:pt>
                <c:pt idx="84">
                  <c:v>0.33</c:v>
                </c:pt>
                <c:pt idx="85">
                  <c:v>0.33</c:v>
                </c:pt>
                <c:pt idx="86">
                  <c:v>0.33</c:v>
                </c:pt>
                <c:pt idx="87">
                  <c:v>0.33</c:v>
                </c:pt>
                <c:pt idx="88">
                  <c:v>0.33</c:v>
                </c:pt>
                <c:pt idx="89">
                  <c:v>0.33</c:v>
                </c:pt>
                <c:pt idx="90">
                  <c:v>0.33</c:v>
                </c:pt>
                <c:pt idx="91">
                  <c:v>0.33</c:v>
                </c:pt>
                <c:pt idx="92">
                  <c:v>0.33</c:v>
                </c:pt>
                <c:pt idx="93">
                  <c:v>0.33</c:v>
                </c:pt>
                <c:pt idx="94">
                  <c:v>0.33</c:v>
                </c:pt>
                <c:pt idx="95">
                  <c:v>0.33</c:v>
                </c:pt>
                <c:pt idx="96">
                  <c:v>0.33</c:v>
                </c:pt>
                <c:pt idx="97">
                  <c:v>0.33</c:v>
                </c:pt>
                <c:pt idx="98">
                  <c:v>0.33</c:v>
                </c:pt>
                <c:pt idx="99">
                  <c:v>0.33</c:v>
                </c:pt>
                <c:pt idx="100">
                  <c:v>0.33</c:v>
                </c:pt>
                <c:pt idx="101">
                  <c:v>0.33</c:v>
                </c:pt>
                <c:pt idx="102">
                  <c:v>0.33</c:v>
                </c:pt>
                <c:pt idx="103">
                  <c:v>0.33</c:v>
                </c:pt>
                <c:pt idx="104">
                  <c:v>0.33</c:v>
                </c:pt>
                <c:pt idx="105">
                  <c:v>0.33</c:v>
                </c:pt>
                <c:pt idx="106">
                  <c:v>0.33</c:v>
                </c:pt>
                <c:pt idx="107">
                  <c:v>0.33</c:v>
                </c:pt>
                <c:pt idx="108">
                  <c:v>0.33</c:v>
                </c:pt>
                <c:pt idx="109">
                  <c:v>0.37</c:v>
                </c:pt>
                <c:pt idx="110">
                  <c:v>0.33</c:v>
                </c:pt>
                <c:pt idx="111">
                  <c:v>0.33</c:v>
                </c:pt>
                <c:pt idx="112">
                  <c:v>0.33</c:v>
                </c:pt>
                <c:pt idx="113">
                  <c:v>0.33</c:v>
                </c:pt>
                <c:pt idx="114">
                  <c:v>0.33</c:v>
                </c:pt>
                <c:pt idx="115">
                  <c:v>0.33</c:v>
                </c:pt>
                <c:pt idx="116">
                  <c:v>0.33</c:v>
                </c:pt>
                <c:pt idx="117">
                  <c:v>0.33</c:v>
                </c:pt>
                <c:pt idx="118">
                  <c:v>0.33</c:v>
                </c:pt>
                <c:pt idx="119">
                  <c:v>0.33</c:v>
                </c:pt>
                <c:pt idx="120">
                  <c:v>0.33</c:v>
                </c:pt>
                <c:pt idx="121">
                  <c:v>0.33</c:v>
                </c:pt>
                <c:pt idx="122">
                  <c:v>0.33</c:v>
                </c:pt>
                <c:pt idx="123">
                  <c:v>0.33</c:v>
                </c:pt>
                <c:pt idx="124">
                  <c:v>0.33</c:v>
                </c:pt>
                <c:pt idx="125">
                  <c:v>0.33</c:v>
                </c:pt>
                <c:pt idx="126">
                  <c:v>0.33</c:v>
                </c:pt>
                <c:pt idx="127">
                  <c:v>0.33</c:v>
                </c:pt>
                <c:pt idx="128">
                  <c:v>0.33</c:v>
                </c:pt>
                <c:pt idx="129">
                  <c:v>0.33</c:v>
                </c:pt>
                <c:pt idx="130">
                  <c:v>0.33</c:v>
                </c:pt>
                <c:pt idx="131">
                  <c:v>0.33</c:v>
                </c:pt>
                <c:pt idx="132">
                  <c:v>0.33</c:v>
                </c:pt>
                <c:pt idx="133">
                  <c:v>0.33</c:v>
                </c:pt>
                <c:pt idx="134">
                  <c:v>0.33</c:v>
                </c:pt>
                <c:pt idx="135">
                  <c:v>0.32</c:v>
                </c:pt>
                <c:pt idx="136">
                  <c:v>0.32</c:v>
                </c:pt>
                <c:pt idx="137">
                  <c:v>0.32</c:v>
                </c:pt>
                <c:pt idx="138">
                  <c:v>0.32500000000000001</c:v>
                </c:pt>
                <c:pt idx="139">
                  <c:v>0.4</c:v>
                </c:pt>
                <c:pt idx="140">
                  <c:v>0.4</c:v>
                </c:pt>
                <c:pt idx="141">
                  <c:v>0.4</c:v>
                </c:pt>
                <c:pt idx="142">
                  <c:v>0.4</c:v>
                </c:pt>
                <c:pt idx="143">
                  <c:v>0.4</c:v>
                </c:pt>
                <c:pt idx="144">
                  <c:v>0.4</c:v>
                </c:pt>
                <c:pt idx="145">
                  <c:v>0.4</c:v>
                </c:pt>
                <c:pt idx="146">
                  <c:v>0.4</c:v>
                </c:pt>
                <c:pt idx="147">
                  <c:v>0.4</c:v>
                </c:pt>
                <c:pt idx="148">
                  <c:v>0.4</c:v>
                </c:pt>
                <c:pt idx="149">
                  <c:v>0.4</c:v>
                </c:pt>
                <c:pt idx="150">
                  <c:v>0.4</c:v>
                </c:pt>
                <c:pt idx="151">
                  <c:v>0.4</c:v>
                </c:pt>
                <c:pt idx="152">
                  <c:v>0.4</c:v>
                </c:pt>
                <c:pt idx="153">
                  <c:v>0.4</c:v>
                </c:pt>
                <c:pt idx="154">
                  <c:v>0.4</c:v>
                </c:pt>
                <c:pt idx="155">
                  <c:v>0.4</c:v>
                </c:pt>
                <c:pt idx="156">
                  <c:v>0.4</c:v>
                </c:pt>
                <c:pt idx="157">
                  <c:v>0.4</c:v>
                </c:pt>
                <c:pt idx="158">
                  <c:v>0.34</c:v>
                </c:pt>
                <c:pt idx="159">
                  <c:v>0.3</c:v>
                </c:pt>
                <c:pt idx="160">
                  <c:v>0.3</c:v>
                </c:pt>
                <c:pt idx="161">
                  <c:v>0.3</c:v>
                </c:pt>
                <c:pt idx="162">
                  <c:v>0.3</c:v>
                </c:pt>
                <c:pt idx="163">
                  <c:v>0.3</c:v>
                </c:pt>
                <c:pt idx="164">
                  <c:v>0.3</c:v>
                </c:pt>
                <c:pt idx="165">
                  <c:v>0.3</c:v>
                </c:pt>
                <c:pt idx="166">
                  <c:v>0.3</c:v>
                </c:pt>
                <c:pt idx="167">
                  <c:v>0.3</c:v>
                </c:pt>
                <c:pt idx="168">
                  <c:v>0.3</c:v>
                </c:pt>
                <c:pt idx="169">
                  <c:v>0.3</c:v>
                </c:pt>
                <c:pt idx="170">
                  <c:v>0.3</c:v>
                </c:pt>
                <c:pt idx="171">
                  <c:v>0.3</c:v>
                </c:pt>
                <c:pt idx="172">
                  <c:v>0.3</c:v>
                </c:pt>
                <c:pt idx="173">
                  <c:v>0.3</c:v>
                </c:pt>
                <c:pt idx="174">
                  <c:v>0.3</c:v>
                </c:pt>
                <c:pt idx="175">
                  <c:v>0.3</c:v>
                </c:pt>
                <c:pt idx="176">
                  <c:v>0.3</c:v>
                </c:pt>
                <c:pt idx="177">
                  <c:v>0.3</c:v>
                </c:pt>
                <c:pt idx="178">
                  <c:v>0.28999999999999998</c:v>
                </c:pt>
                <c:pt idx="179">
                  <c:v>0.28999999999999998</c:v>
                </c:pt>
                <c:pt idx="180">
                  <c:v>0.28999999999999998</c:v>
                </c:pt>
                <c:pt idx="181">
                  <c:v>0.28999999999999998</c:v>
                </c:pt>
                <c:pt idx="182">
                  <c:v>0.28999999999999998</c:v>
                </c:pt>
                <c:pt idx="183">
                  <c:v>0.28999999999999998</c:v>
                </c:pt>
                <c:pt idx="184">
                  <c:v>0.28999999999999998</c:v>
                </c:pt>
                <c:pt idx="185">
                  <c:v>0.28999999999999998</c:v>
                </c:pt>
                <c:pt idx="186">
                  <c:v>0.28999999999999998</c:v>
                </c:pt>
                <c:pt idx="187">
                  <c:v>0.28999999999999998</c:v>
                </c:pt>
                <c:pt idx="188">
                  <c:v>0.28999999999999998</c:v>
                </c:pt>
                <c:pt idx="189">
                  <c:v>0.28999999999999998</c:v>
                </c:pt>
                <c:pt idx="190">
                  <c:v>0.28999999999999998</c:v>
                </c:pt>
                <c:pt idx="191">
                  <c:v>0.28999999999999998</c:v>
                </c:pt>
                <c:pt idx="192">
                  <c:v>0.28999999999999998</c:v>
                </c:pt>
                <c:pt idx="193">
                  <c:v>0.28999999999999998</c:v>
                </c:pt>
                <c:pt idx="194">
                  <c:v>0.28999999999999998</c:v>
                </c:pt>
                <c:pt idx="195">
                  <c:v>0.28999999999999998</c:v>
                </c:pt>
                <c:pt idx="196">
                  <c:v>0.28999999999999998</c:v>
                </c:pt>
                <c:pt idx="197">
                  <c:v>0.28999999999999998</c:v>
                </c:pt>
                <c:pt idx="198">
                  <c:v>0.28999999999999998</c:v>
                </c:pt>
                <c:pt idx="199">
                  <c:v>0.28999999999999998</c:v>
                </c:pt>
                <c:pt idx="200">
                  <c:v>0.28999999999999998</c:v>
                </c:pt>
                <c:pt idx="201">
                  <c:v>0.28999999999999998</c:v>
                </c:pt>
                <c:pt idx="202">
                  <c:v>0.28999999999999998</c:v>
                </c:pt>
                <c:pt idx="203">
                  <c:v>0.28999999999999998</c:v>
                </c:pt>
                <c:pt idx="204">
                  <c:v>0.28999999999999998</c:v>
                </c:pt>
                <c:pt idx="205">
                  <c:v>0.28999999999999998</c:v>
                </c:pt>
                <c:pt idx="206">
                  <c:v>0.28999999999999998</c:v>
                </c:pt>
                <c:pt idx="207">
                  <c:v>0.28999999999999998</c:v>
                </c:pt>
                <c:pt idx="208">
                  <c:v>0.28999999999999998</c:v>
                </c:pt>
                <c:pt idx="209">
                  <c:v>0.28999999999999998</c:v>
                </c:pt>
                <c:pt idx="210">
                  <c:v>0.28999999999999998</c:v>
                </c:pt>
                <c:pt idx="211">
                  <c:v>0.28999999999999998</c:v>
                </c:pt>
                <c:pt idx="212">
                  <c:v>0.28999999999999998</c:v>
                </c:pt>
                <c:pt idx="213">
                  <c:v>0.28999999999999998</c:v>
                </c:pt>
                <c:pt idx="214">
                  <c:v>0.28999999999999998</c:v>
                </c:pt>
                <c:pt idx="215">
                  <c:v>0.28999999999999998</c:v>
                </c:pt>
                <c:pt idx="216">
                  <c:v>0.28999999999999998</c:v>
                </c:pt>
                <c:pt idx="217">
                  <c:v>0.28999999999999998</c:v>
                </c:pt>
                <c:pt idx="218">
                  <c:v>0.28999999999999998</c:v>
                </c:pt>
                <c:pt idx="219">
                  <c:v>0.28999999999999998</c:v>
                </c:pt>
                <c:pt idx="220">
                  <c:v>0.36</c:v>
                </c:pt>
                <c:pt idx="221">
                  <c:v>0.36</c:v>
                </c:pt>
                <c:pt idx="222">
                  <c:v>0.36</c:v>
                </c:pt>
                <c:pt idx="223">
                  <c:v>0.36</c:v>
                </c:pt>
                <c:pt idx="224">
                  <c:v>0.36</c:v>
                </c:pt>
                <c:pt idx="225">
                  <c:v>0.36</c:v>
                </c:pt>
                <c:pt idx="226">
                  <c:v>0.36</c:v>
                </c:pt>
                <c:pt idx="227">
                  <c:v>0.36</c:v>
                </c:pt>
                <c:pt idx="228">
                  <c:v>0.36</c:v>
                </c:pt>
                <c:pt idx="229">
                  <c:v>0.36</c:v>
                </c:pt>
                <c:pt idx="230">
                  <c:v>0.35</c:v>
                </c:pt>
                <c:pt idx="231">
                  <c:v>0.35</c:v>
                </c:pt>
                <c:pt idx="232">
                  <c:v>0.35</c:v>
                </c:pt>
                <c:pt idx="233">
                  <c:v>0.35</c:v>
                </c:pt>
                <c:pt idx="234">
                  <c:v>0.35</c:v>
                </c:pt>
                <c:pt idx="235">
                  <c:v>0.35</c:v>
                </c:pt>
                <c:pt idx="236">
                  <c:v>0.35</c:v>
                </c:pt>
                <c:pt idx="237">
                  <c:v>0.35</c:v>
                </c:pt>
                <c:pt idx="238">
                  <c:v>0.35</c:v>
                </c:pt>
                <c:pt idx="239">
                  <c:v>0.35</c:v>
                </c:pt>
                <c:pt idx="240">
                  <c:v>0.35</c:v>
                </c:pt>
                <c:pt idx="241">
                  <c:v>0.35</c:v>
                </c:pt>
                <c:pt idx="242">
                  <c:v>0.35</c:v>
                </c:pt>
                <c:pt idx="243">
                  <c:v>0.35</c:v>
                </c:pt>
                <c:pt idx="244">
                  <c:v>0.35</c:v>
                </c:pt>
                <c:pt idx="245">
                  <c:v>0.35</c:v>
                </c:pt>
                <c:pt idx="246">
                  <c:v>0.35</c:v>
                </c:pt>
                <c:pt idx="247">
                  <c:v>0.35</c:v>
                </c:pt>
                <c:pt idx="248">
                  <c:v>0.35</c:v>
                </c:pt>
                <c:pt idx="249">
                  <c:v>0.35</c:v>
                </c:pt>
                <c:pt idx="250">
                  <c:v>0.35</c:v>
                </c:pt>
                <c:pt idx="251">
                  <c:v>0.33</c:v>
                </c:pt>
                <c:pt idx="252">
                  <c:v>0.33</c:v>
                </c:pt>
                <c:pt idx="253">
                  <c:v>0.33</c:v>
                </c:pt>
                <c:pt idx="254">
                  <c:v>0.33</c:v>
                </c:pt>
                <c:pt idx="255">
                  <c:v>0.33</c:v>
                </c:pt>
                <c:pt idx="256">
                  <c:v>0.33</c:v>
                </c:pt>
                <c:pt idx="257">
                  <c:v>0.33</c:v>
                </c:pt>
                <c:pt idx="258">
                  <c:v>0.33</c:v>
                </c:pt>
                <c:pt idx="259">
                  <c:v>0.33</c:v>
                </c:pt>
                <c:pt idx="260">
                  <c:v>0.33</c:v>
                </c:pt>
                <c:pt idx="261">
                  <c:v>0.33</c:v>
                </c:pt>
                <c:pt idx="262">
                  <c:v>0.33</c:v>
                </c:pt>
                <c:pt idx="263">
                  <c:v>0.33</c:v>
                </c:pt>
                <c:pt idx="264">
                  <c:v>0.33</c:v>
                </c:pt>
                <c:pt idx="265">
                  <c:v>0.33</c:v>
                </c:pt>
                <c:pt idx="266">
                  <c:v>0.33</c:v>
                </c:pt>
                <c:pt idx="267">
                  <c:v>0.33</c:v>
                </c:pt>
                <c:pt idx="268">
                  <c:v>0.33</c:v>
                </c:pt>
                <c:pt idx="269">
                  <c:v>0.33</c:v>
                </c:pt>
                <c:pt idx="270">
                  <c:v>0.33</c:v>
                </c:pt>
                <c:pt idx="271">
                  <c:v>0.33</c:v>
                </c:pt>
                <c:pt idx="272">
                  <c:v>0.43</c:v>
                </c:pt>
                <c:pt idx="273">
                  <c:v>0.43</c:v>
                </c:pt>
                <c:pt idx="274">
                  <c:v>0.43</c:v>
                </c:pt>
                <c:pt idx="275">
                  <c:v>0.47</c:v>
                </c:pt>
                <c:pt idx="276">
                  <c:v>0.47</c:v>
                </c:pt>
                <c:pt idx="277">
                  <c:v>0.47</c:v>
                </c:pt>
                <c:pt idx="278">
                  <c:v>0.47</c:v>
                </c:pt>
                <c:pt idx="279">
                  <c:v>0.47</c:v>
                </c:pt>
                <c:pt idx="280">
                  <c:v>0.42</c:v>
                </c:pt>
                <c:pt idx="281">
                  <c:v>0.42</c:v>
                </c:pt>
                <c:pt idx="282">
                  <c:v>0.42</c:v>
                </c:pt>
                <c:pt idx="283">
                  <c:v>0.42</c:v>
                </c:pt>
                <c:pt idx="284">
                  <c:v>0.42</c:v>
                </c:pt>
                <c:pt idx="285">
                  <c:v>0.48</c:v>
                </c:pt>
                <c:pt idx="286">
                  <c:v>0.48</c:v>
                </c:pt>
                <c:pt idx="287">
                  <c:v>0.48</c:v>
                </c:pt>
                <c:pt idx="288">
                  <c:v>0.48</c:v>
                </c:pt>
                <c:pt idx="289">
                  <c:v>0.48</c:v>
                </c:pt>
                <c:pt idx="290">
                  <c:v>0.48</c:v>
                </c:pt>
                <c:pt idx="291">
                  <c:v>0.48</c:v>
                </c:pt>
                <c:pt idx="292">
                  <c:v>0.48</c:v>
                </c:pt>
                <c:pt idx="293">
                  <c:v>0.48</c:v>
                </c:pt>
                <c:pt idx="294">
                  <c:v>0.48</c:v>
                </c:pt>
                <c:pt idx="295">
                  <c:v>0.48</c:v>
                </c:pt>
                <c:pt idx="296">
                  <c:v>0.48</c:v>
                </c:pt>
                <c:pt idx="297">
                  <c:v>0.48</c:v>
                </c:pt>
                <c:pt idx="298">
                  <c:v>0.48</c:v>
                </c:pt>
                <c:pt idx="299">
                  <c:v>0.48</c:v>
                </c:pt>
                <c:pt idx="300">
                  <c:v>0.48</c:v>
                </c:pt>
                <c:pt idx="301">
                  <c:v>0.48</c:v>
                </c:pt>
                <c:pt idx="302">
                  <c:v>0.48</c:v>
                </c:pt>
                <c:pt idx="303">
                  <c:v>0.44</c:v>
                </c:pt>
                <c:pt idx="304">
                  <c:v>0.44</c:v>
                </c:pt>
                <c:pt idx="305">
                  <c:v>0.44</c:v>
                </c:pt>
                <c:pt idx="306">
                  <c:v>0.44</c:v>
                </c:pt>
                <c:pt idx="307">
                  <c:v>0.44</c:v>
                </c:pt>
                <c:pt idx="308">
                  <c:v>0.43</c:v>
                </c:pt>
                <c:pt idx="309">
                  <c:v>0.43</c:v>
                </c:pt>
                <c:pt idx="310">
                  <c:v>0.43</c:v>
                </c:pt>
                <c:pt idx="311">
                  <c:v>0.43</c:v>
                </c:pt>
                <c:pt idx="312">
                  <c:v>0.43</c:v>
                </c:pt>
                <c:pt idx="313">
                  <c:v>0.43</c:v>
                </c:pt>
                <c:pt idx="314">
                  <c:v>0.43</c:v>
                </c:pt>
                <c:pt idx="315">
                  <c:v>0.43</c:v>
                </c:pt>
                <c:pt idx="316">
                  <c:v>0.43</c:v>
                </c:pt>
                <c:pt idx="317">
                  <c:v>0.48</c:v>
                </c:pt>
                <c:pt idx="318">
                  <c:v>0.43</c:v>
                </c:pt>
                <c:pt idx="319">
                  <c:v>0.48</c:v>
                </c:pt>
                <c:pt idx="320">
                  <c:v>0.48</c:v>
                </c:pt>
                <c:pt idx="321">
                  <c:v>0.48</c:v>
                </c:pt>
                <c:pt idx="322">
                  <c:v>0.5</c:v>
                </c:pt>
                <c:pt idx="323">
                  <c:v>0.5</c:v>
                </c:pt>
                <c:pt idx="324">
                  <c:v>0.5</c:v>
                </c:pt>
                <c:pt idx="325">
                  <c:v>0.5</c:v>
                </c:pt>
                <c:pt idx="326">
                  <c:v>0.495</c:v>
                </c:pt>
                <c:pt idx="327">
                  <c:v>0.495</c:v>
                </c:pt>
                <c:pt idx="328">
                  <c:v>0.48</c:v>
                </c:pt>
                <c:pt idx="329">
                  <c:v>0.48</c:v>
                </c:pt>
                <c:pt idx="330">
                  <c:v>0.48</c:v>
                </c:pt>
                <c:pt idx="331">
                  <c:v>0.48</c:v>
                </c:pt>
                <c:pt idx="332">
                  <c:v>0.48</c:v>
                </c:pt>
                <c:pt idx="333">
                  <c:v>0.48</c:v>
                </c:pt>
                <c:pt idx="334">
                  <c:v>0.48</c:v>
                </c:pt>
                <c:pt idx="335">
                  <c:v>0.48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F4D-48EF-BF5B-1C47DBD6499F}"/>
            </c:ext>
          </c:extLst>
        </c:ser>
        <c:ser>
          <c:idx val="2"/>
          <c:order val="2"/>
          <c:tx>
            <c:strRef>
              <c:f>'Análises Mês IPCA'!$D$1</c:f>
              <c:strCache>
                <c:ptCount val="1"/>
                <c:pt idx="0">
                  <c:v>jun-23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'Análises Mês IPCA'!$A$2:$A$337</c:f>
              <c:numCache>
                <c:formatCode>m/d/yyyy</c:formatCode>
                <c:ptCount val="336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44567</c:v>
                </c:pt>
                <c:pt idx="4">
                  <c:v>44568</c:v>
                </c:pt>
                <c:pt idx="5">
                  <c:v>44571</c:v>
                </c:pt>
                <c:pt idx="6">
                  <c:v>44572</c:v>
                </c:pt>
                <c:pt idx="7">
                  <c:v>44573</c:v>
                </c:pt>
                <c:pt idx="8">
                  <c:v>44574</c:v>
                </c:pt>
                <c:pt idx="9">
                  <c:v>44575</c:v>
                </c:pt>
                <c:pt idx="10">
                  <c:v>44578</c:v>
                </c:pt>
                <c:pt idx="11">
                  <c:v>44579</c:v>
                </c:pt>
                <c:pt idx="12">
                  <c:v>44580</c:v>
                </c:pt>
                <c:pt idx="13">
                  <c:v>44581</c:v>
                </c:pt>
                <c:pt idx="14">
                  <c:v>44582</c:v>
                </c:pt>
                <c:pt idx="15">
                  <c:v>44585</c:v>
                </c:pt>
                <c:pt idx="16">
                  <c:v>44586</c:v>
                </c:pt>
                <c:pt idx="17">
                  <c:v>44587</c:v>
                </c:pt>
                <c:pt idx="18">
                  <c:v>44588</c:v>
                </c:pt>
                <c:pt idx="19">
                  <c:v>44589</c:v>
                </c:pt>
                <c:pt idx="20">
                  <c:v>44592</c:v>
                </c:pt>
                <c:pt idx="21">
                  <c:v>44593</c:v>
                </c:pt>
                <c:pt idx="22">
                  <c:v>44594</c:v>
                </c:pt>
                <c:pt idx="23">
                  <c:v>44595</c:v>
                </c:pt>
                <c:pt idx="24">
                  <c:v>44596</c:v>
                </c:pt>
                <c:pt idx="25">
                  <c:v>44599</c:v>
                </c:pt>
                <c:pt idx="26">
                  <c:v>44600</c:v>
                </c:pt>
                <c:pt idx="27">
                  <c:v>44601</c:v>
                </c:pt>
                <c:pt idx="28">
                  <c:v>44602</c:v>
                </c:pt>
                <c:pt idx="29">
                  <c:v>44603</c:v>
                </c:pt>
                <c:pt idx="30">
                  <c:v>44606</c:v>
                </c:pt>
                <c:pt idx="31">
                  <c:v>44607</c:v>
                </c:pt>
                <c:pt idx="32">
                  <c:v>44608</c:v>
                </c:pt>
                <c:pt idx="33">
                  <c:v>44609</c:v>
                </c:pt>
                <c:pt idx="34">
                  <c:v>44610</c:v>
                </c:pt>
                <c:pt idx="35">
                  <c:v>44613</c:v>
                </c:pt>
                <c:pt idx="36">
                  <c:v>44614</c:v>
                </c:pt>
                <c:pt idx="37">
                  <c:v>44615</c:v>
                </c:pt>
                <c:pt idx="38">
                  <c:v>44616</c:v>
                </c:pt>
                <c:pt idx="39">
                  <c:v>44617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44628</c:v>
                </c:pt>
                <c:pt idx="45">
                  <c:v>44629</c:v>
                </c:pt>
                <c:pt idx="46">
                  <c:v>44630</c:v>
                </c:pt>
                <c:pt idx="47">
                  <c:v>44631</c:v>
                </c:pt>
                <c:pt idx="48">
                  <c:v>44634</c:v>
                </c:pt>
                <c:pt idx="49">
                  <c:v>44635</c:v>
                </c:pt>
                <c:pt idx="50">
                  <c:v>44636</c:v>
                </c:pt>
                <c:pt idx="51">
                  <c:v>44637</c:v>
                </c:pt>
                <c:pt idx="52">
                  <c:v>44638</c:v>
                </c:pt>
                <c:pt idx="53">
                  <c:v>44641</c:v>
                </c:pt>
                <c:pt idx="54">
                  <c:v>44642</c:v>
                </c:pt>
                <c:pt idx="55">
                  <c:v>44643</c:v>
                </c:pt>
                <c:pt idx="56">
                  <c:v>44644</c:v>
                </c:pt>
                <c:pt idx="57">
                  <c:v>44645</c:v>
                </c:pt>
                <c:pt idx="58">
                  <c:v>44648</c:v>
                </c:pt>
                <c:pt idx="59">
                  <c:v>44649</c:v>
                </c:pt>
                <c:pt idx="60">
                  <c:v>44650</c:v>
                </c:pt>
                <c:pt idx="61">
                  <c:v>44651</c:v>
                </c:pt>
                <c:pt idx="62">
                  <c:v>44652</c:v>
                </c:pt>
                <c:pt idx="63">
                  <c:v>44655</c:v>
                </c:pt>
                <c:pt idx="64">
                  <c:v>44656</c:v>
                </c:pt>
                <c:pt idx="65">
                  <c:v>44657</c:v>
                </c:pt>
                <c:pt idx="66">
                  <c:v>44658</c:v>
                </c:pt>
                <c:pt idx="67">
                  <c:v>44659</c:v>
                </c:pt>
                <c:pt idx="68">
                  <c:v>44662</c:v>
                </c:pt>
                <c:pt idx="69">
                  <c:v>44663</c:v>
                </c:pt>
                <c:pt idx="70">
                  <c:v>44664</c:v>
                </c:pt>
                <c:pt idx="71">
                  <c:v>44665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44673</c:v>
                </c:pt>
                <c:pt idx="76">
                  <c:v>44676</c:v>
                </c:pt>
                <c:pt idx="77">
                  <c:v>44677</c:v>
                </c:pt>
                <c:pt idx="78">
                  <c:v>44678</c:v>
                </c:pt>
                <c:pt idx="79">
                  <c:v>44679</c:v>
                </c:pt>
                <c:pt idx="80">
                  <c:v>44680</c:v>
                </c:pt>
                <c:pt idx="81">
                  <c:v>44683</c:v>
                </c:pt>
                <c:pt idx="82">
                  <c:v>44684</c:v>
                </c:pt>
                <c:pt idx="83">
                  <c:v>44685</c:v>
                </c:pt>
                <c:pt idx="84">
                  <c:v>44686</c:v>
                </c:pt>
                <c:pt idx="85">
                  <c:v>44687</c:v>
                </c:pt>
                <c:pt idx="86">
                  <c:v>44690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44729</c:v>
                </c:pt>
                <c:pt idx="115">
                  <c:v>44732</c:v>
                </c:pt>
                <c:pt idx="116">
                  <c:v>44733</c:v>
                </c:pt>
                <c:pt idx="117">
                  <c:v>44734</c:v>
                </c:pt>
                <c:pt idx="118">
                  <c:v>44735</c:v>
                </c:pt>
                <c:pt idx="119">
                  <c:v>44736</c:v>
                </c:pt>
                <c:pt idx="120">
                  <c:v>44739</c:v>
                </c:pt>
                <c:pt idx="121">
                  <c:v>44740</c:v>
                </c:pt>
                <c:pt idx="122">
                  <c:v>44741</c:v>
                </c:pt>
                <c:pt idx="123">
                  <c:v>44742</c:v>
                </c:pt>
                <c:pt idx="124">
                  <c:v>44743</c:v>
                </c:pt>
                <c:pt idx="125">
                  <c:v>44746</c:v>
                </c:pt>
                <c:pt idx="126">
                  <c:v>44747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44812</c:v>
                </c:pt>
                <c:pt idx="173">
                  <c:v>44813</c:v>
                </c:pt>
                <c:pt idx="174">
                  <c:v>44816</c:v>
                </c:pt>
                <c:pt idx="175">
                  <c:v>44817</c:v>
                </c:pt>
                <c:pt idx="176">
                  <c:v>44818</c:v>
                </c:pt>
                <c:pt idx="177">
                  <c:v>44819</c:v>
                </c:pt>
                <c:pt idx="178">
                  <c:v>44820</c:v>
                </c:pt>
                <c:pt idx="179">
                  <c:v>44823</c:v>
                </c:pt>
                <c:pt idx="180">
                  <c:v>44824</c:v>
                </c:pt>
                <c:pt idx="181">
                  <c:v>44825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44847</c:v>
                </c:pt>
                <c:pt idx="197">
                  <c:v>44848</c:v>
                </c:pt>
                <c:pt idx="198">
                  <c:v>44851</c:v>
                </c:pt>
                <c:pt idx="199">
                  <c:v>44852</c:v>
                </c:pt>
                <c:pt idx="200">
                  <c:v>44853</c:v>
                </c:pt>
                <c:pt idx="201">
                  <c:v>44854</c:v>
                </c:pt>
                <c:pt idx="202">
                  <c:v>44855</c:v>
                </c:pt>
                <c:pt idx="203">
                  <c:v>44858</c:v>
                </c:pt>
                <c:pt idx="204">
                  <c:v>44859</c:v>
                </c:pt>
                <c:pt idx="205">
                  <c:v>44860</c:v>
                </c:pt>
                <c:pt idx="206">
                  <c:v>44861</c:v>
                </c:pt>
                <c:pt idx="207">
                  <c:v>44862</c:v>
                </c:pt>
                <c:pt idx="208">
                  <c:v>44865</c:v>
                </c:pt>
                <c:pt idx="209">
                  <c:v>44866</c:v>
                </c:pt>
                <c:pt idx="210">
                  <c:v>44868</c:v>
                </c:pt>
                <c:pt idx="211">
                  <c:v>44869</c:v>
                </c:pt>
                <c:pt idx="212">
                  <c:v>44872</c:v>
                </c:pt>
                <c:pt idx="213">
                  <c:v>44873</c:v>
                </c:pt>
                <c:pt idx="214">
                  <c:v>44874</c:v>
                </c:pt>
                <c:pt idx="215">
                  <c:v>44875</c:v>
                </c:pt>
                <c:pt idx="216">
                  <c:v>44876</c:v>
                </c:pt>
                <c:pt idx="217">
                  <c:v>44879</c:v>
                </c:pt>
                <c:pt idx="218">
                  <c:v>44881</c:v>
                </c:pt>
                <c:pt idx="219">
                  <c:v>44882</c:v>
                </c:pt>
                <c:pt idx="220">
                  <c:v>44883</c:v>
                </c:pt>
                <c:pt idx="221">
                  <c:v>44886</c:v>
                </c:pt>
                <c:pt idx="222">
                  <c:v>44887</c:v>
                </c:pt>
                <c:pt idx="223">
                  <c:v>44888</c:v>
                </c:pt>
                <c:pt idx="224">
                  <c:v>44889</c:v>
                </c:pt>
                <c:pt idx="225">
                  <c:v>44890</c:v>
                </c:pt>
                <c:pt idx="226">
                  <c:v>44893</c:v>
                </c:pt>
                <c:pt idx="227">
                  <c:v>44894</c:v>
                </c:pt>
                <c:pt idx="228">
                  <c:v>44895</c:v>
                </c:pt>
                <c:pt idx="229">
                  <c:v>44896</c:v>
                </c:pt>
                <c:pt idx="230">
                  <c:v>44897</c:v>
                </c:pt>
                <c:pt idx="231">
                  <c:v>44900</c:v>
                </c:pt>
                <c:pt idx="232">
                  <c:v>44901</c:v>
                </c:pt>
                <c:pt idx="233">
                  <c:v>44902</c:v>
                </c:pt>
                <c:pt idx="234">
                  <c:v>44903</c:v>
                </c:pt>
                <c:pt idx="235">
                  <c:v>44904</c:v>
                </c:pt>
                <c:pt idx="236">
                  <c:v>44907</c:v>
                </c:pt>
                <c:pt idx="237">
                  <c:v>44908</c:v>
                </c:pt>
                <c:pt idx="238">
                  <c:v>44909</c:v>
                </c:pt>
                <c:pt idx="239">
                  <c:v>44910</c:v>
                </c:pt>
                <c:pt idx="240">
                  <c:v>44911</c:v>
                </c:pt>
                <c:pt idx="241">
                  <c:v>44914</c:v>
                </c:pt>
                <c:pt idx="242">
                  <c:v>44915</c:v>
                </c:pt>
                <c:pt idx="243">
                  <c:v>44916</c:v>
                </c:pt>
                <c:pt idx="244">
                  <c:v>44917</c:v>
                </c:pt>
                <c:pt idx="245">
                  <c:v>44918</c:v>
                </c:pt>
                <c:pt idx="246">
                  <c:v>44921</c:v>
                </c:pt>
                <c:pt idx="247">
                  <c:v>44922</c:v>
                </c:pt>
                <c:pt idx="248">
                  <c:v>44923</c:v>
                </c:pt>
                <c:pt idx="249">
                  <c:v>44924</c:v>
                </c:pt>
                <c:pt idx="250">
                  <c:v>44925</c:v>
                </c:pt>
                <c:pt idx="251">
                  <c:v>44928</c:v>
                </c:pt>
                <c:pt idx="252">
                  <c:v>44929</c:v>
                </c:pt>
                <c:pt idx="253">
                  <c:v>44930</c:v>
                </c:pt>
                <c:pt idx="254">
                  <c:v>44931</c:v>
                </c:pt>
                <c:pt idx="255">
                  <c:v>44932</c:v>
                </c:pt>
                <c:pt idx="256">
                  <c:v>44935</c:v>
                </c:pt>
                <c:pt idx="257">
                  <c:v>44936</c:v>
                </c:pt>
                <c:pt idx="258">
                  <c:v>44937</c:v>
                </c:pt>
                <c:pt idx="259">
                  <c:v>44938</c:v>
                </c:pt>
                <c:pt idx="260">
                  <c:v>44939</c:v>
                </c:pt>
                <c:pt idx="261">
                  <c:v>44942</c:v>
                </c:pt>
                <c:pt idx="262">
                  <c:v>44943</c:v>
                </c:pt>
                <c:pt idx="263">
                  <c:v>44944</c:v>
                </c:pt>
                <c:pt idx="264">
                  <c:v>44945</c:v>
                </c:pt>
                <c:pt idx="265">
                  <c:v>44946</c:v>
                </c:pt>
                <c:pt idx="266">
                  <c:v>44949</c:v>
                </c:pt>
                <c:pt idx="267">
                  <c:v>44950</c:v>
                </c:pt>
                <c:pt idx="268">
                  <c:v>44951</c:v>
                </c:pt>
                <c:pt idx="269">
                  <c:v>44952</c:v>
                </c:pt>
                <c:pt idx="270">
                  <c:v>44953</c:v>
                </c:pt>
                <c:pt idx="271">
                  <c:v>44956</c:v>
                </c:pt>
                <c:pt idx="272">
                  <c:v>44957</c:v>
                </c:pt>
                <c:pt idx="273">
                  <c:v>44958</c:v>
                </c:pt>
                <c:pt idx="274">
                  <c:v>44959</c:v>
                </c:pt>
                <c:pt idx="275">
                  <c:v>44960</c:v>
                </c:pt>
                <c:pt idx="276">
                  <c:v>44963</c:v>
                </c:pt>
                <c:pt idx="277">
                  <c:v>44964</c:v>
                </c:pt>
                <c:pt idx="278">
                  <c:v>44965</c:v>
                </c:pt>
                <c:pt idx="279">
                  <c:v>44966</c:v>
                </c:pt>
                <c:pt idx="280">
                  <c:v>44967</c:v>
                </c:pt>
                <c:pt idx="281">
                  <c:v>44970</c:v>
                </c:pt>
                <c:pt idx="282">
                  <c:v>44971</c:v>
                </c:pt>
                <c:pt idx="283">
                  <c:v>44972</c:v>
                </c:pt>
                <c:pt idx="284">
                  <c:v>44973</c:v>
                </c:pt>
                <c:pt idx="285">
                  <c:v>44974</c:v>
                </c:pt>
                <c:pt idx="286">
                  <c:v>44979</c:v>
                </c:pt>
                <c:pt idx="287">
                  <c:v>44980</c:v>
                </c:pt>
                <c:pt idx="288">
                  <c:v>44981</c:v>
                </c:pt>
                <c:pt idx="289">
                  <c:v>44984</c:v>
                </c:pt>
                <c:pt idx="290">
                  <c:v>44985</c:v>
                </c:pt>
                <c:pt idx="291">
                  <c:v>44986</c:v>
                </c:pt>
                <c:pt idx="292">
                  <c:v>44987</c:v>
                </c:pt>
                <c:pt idx="293">
                  <c:v>44988</c:v>
                </c:pt>
                <c:pt idx="294">
                  <c:v>44991</c:v>
                </c:pt>
                <c:pt idx="295">
                  <c:v>44992</c:v>
                </c:pt>
                <c:pt idx="296">
                  <c:v>44993</c:v>
                </c:pt>
                <c:pt idx="297">
                  <c:v>44994</c:v>
                </c:pt>
                <c:pt idx="298">
                  <c:v>44995</c:v>
                </c:pt>
                <c:pt idx="299">
                  <c:v>44998</c:v>
                </c:pt>
                <c:pt idx="300">
                  <c:v>44999</c:v>
                </c:pt>
                <c:pt idx="301">
                  <c:v>45000</c:v>
                </c:pt>
                <c:pt idx="302">
                  <c:v>45001</c:v>
                </c:pt>
                <c:pt idx="303">
                  <c:v>45002</c:v>
                </c:pt>
                <c:pt idx="304">
                  <c:v>45005</c:v>
                </c:pt>
                <c:pt idx="305">
                  <c:v>45006</c:v>
                </c:pt>
                <c:pt idx="306">
                  <c:v>45007</c:v>
                </c:pt>
                <c:pt idx="307">
                  <c:v>45008</c:v>
                </c:pt>
                <c:pt idx="308">
                  <c:v>45009</c:v>
                </c:pt>
                <c:pt idx="309">
                  <c:v>45012</c:v>
                </c:pt>
                <c:pt idx="310">
                  <c:v>45013</c:v>
                </c:pt>
                <c:pt idx="311">
                  <c:v>45014</c:v>
                </c:pt>
                <c:pt idx="312">
                  <c:v>45015</c:v>
                </c:pt>
                <c:pt idx="313">
                  <c:v>45016</c:v>
                </c:pt>
                <c:pt idx="314">
                  <c:v>45019</c:v>
                </c:pt>
                <c:pt idx="315">
                  <c:v>45020</c:v>
                </c:pt>
                <c:pt idx="316">
                  <c:v>45021</c:v>
                </c:pt>
                <c:pt idx="317">
                  <c:v>45022</c:v>
                </c:pt>
                <c:pt idx="318">
                  <c:v>45026</c:v>
                </c:pt>
                <c:pt idx="319">
                  <c:v>45027</c:v>
                </c:pt>
                <c:pt idx="320">
                  <c:v>45028</c:v>
                </c:pt>
                <c:pt idx="321">
                  <c:v>45029</c:v>
                </c:pt>
                <c:pt idx="322">
                  <c:v>45030</c:v>
                </c:pt>
                <c:pt idx="323">
                  <c:v>45033</c:v>
                </c:pt>
                <c:pt idx="324">
                  <c:v>45034</c:v>
                </c:pt>
                <c:pt idx="325">
                  <c:v>45035</c:v>
                </c:pt>
                <c:pt idx="326">
                  <c:v>45036</c:v>
                </c:pt>
                <c:pt idx="327">
                  <c:v>45040</c:v>
                </c:pt>
                <c:pt idx="328">
                  <c:v>45041</c:v>
                </c:pt>
                <c:pt idx="329">
                  <c:v>45042</c:v>
                </c:pt>
                <c:pt idx="330">
                  <c:v>45043</c:v>
                </c:pt>
                <c:pt idx="331">
                  <c:v>45044</c:v>
                </c:pt>
                <c:pt idx="332">
                  <c:v>45048</c:v>
                </c:pt>
                <c:pt idx="333">
                  <c:v>45049</c:v>
                </c:pt>
                <c:pt idx="334">
                  <c:v>45050</c:v>
                </c:pt>
                <c:pt idx="335">
                  <c:v>45051</c:v>
                </c:pt>
              </c:numCache>
            </c:numRef>
          </c:cat>
          <c:val>
            <c:numRef>
              <c:f>'Análises Mês IPCA'!$D$2:$D$337</c:f>
              <c:numCache>
                <c:formatCode>General</c:formatCode>
                <c:ptCount val="336"/>
                <c:pt idx="0">
                  <c:v>0.26</c:v>
                </c:pt>
                <c:pt idx="1">
                  <c:v>0.26</c:v>
                </c:pt>
                <c:pt idx="2">
                  <c:v>0.26</c:v>
                </c:pt>
                <c:pt idx="3">
                  <c:v>0.26</c:v>
                </c:pt>
                <c:pt idx="4">
                  <c:v>0.26</c:v>
                </c:pt>
                <c:pt idx="5">
                  <c:v>0.26</c:v>
                </c:pt>
                <c:pt idx="6">
                  <c:v>0.26</c:v>
                </c:pt>
                <c:pt idx="7">
                  <c:v>0.26</c:v>
                </c:pt>
                <c:pt idx="8">
                  <c:v>0.22339999999999999</c:v>
                </c:pt>
                <c:pt idx="9">
                  <c:v>0.22339999999999999</c:v>
                </c:pt>
                <c:pt idx="10">
                  <c:v>0.22339999999999999</c:v>
                </c:pt>
                <c:pt idx="11">
                  <c:v>0.26</c:v>
                </c:pt>
                <c:pt idx="12">
                  <c:v>0.26</c:v>
                </c:pt>
                <c:pt idx="13">
                  <c:v>0.26</c:v>
                </c:pt>
                <c:pt idx="14">
                  <c:v>0.26</c:v>
                </c:pt>
                <c:pt idx="15">
                  <c:v>0.26</c:v>
                </c:pt>
                <c:pt idx="16">
                  <c:v>0.26</c:v>
                </c:pt>
                <c:pt idx="17">
                  <c:v>0.26</c:v>
                </c:pt>
                <c:pt idx="18">
                  <c:v>0.26</c:v>
                </c:pt>
                <c:pt idx="19">
                  <c:v>0.31</c:v>
                </c:pt>
                <c:pt idx="20">
                  <c:v>0.31</c:v>
                </c:pt>
                <c:pt idx="21">
                  <c:v>0.31</c:v>
                </c:pt>
                <c:pt idx="22">
                  <c:v>0.31</c:v>
                </c:pt>
                <c:pt idx="23">
                  <c:v>0.31</c:v>
                </c:pt>
                <c:pt idx="24">
                  <c:v>0.31</c:v>
                </c:pt>
                <c:pt idx="25">
                  <c:v>0.31</c:v>
                </c:pt>
                <c:pt idx="26">
                  <c:v>0.31</c:v>
                </c:pt>
                <c:pt idx="27">
                  <c:v>0.31</c:v>
                </c:pt>
                <c:pt idx="28">
                  <c:v>0.31</c:v>
                </c:pt>
                <c:pt idx="29">
                  <c:v>0.32</c:v>
                </c:pt>
                <c:pt idx="30">
                  <c:v>0.32</c:v>
                </c:pt>
                <c:pt idx="31">
                  <c:v>0.32</c:v>
                </c:pt>
                <c:pt idx="32">
                  <c:v>0.32</c:v>
                </c:pt>
                <c:pt idx="33">
                  <c:v>0.32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0.34</c:v>
                </c:pt>
                <c:pt idx="48">
                  <c:v>0.34</c:v>
                </c:pt>
                <c:pt idx="49">
                  <c:v>0.34</c:v>
                </c:pt>
                <c:pt idx="50">
                  <c:v>0.34</c:v>
                </c:pt>
                <c:pt idx="51">
                  <c:v>0.34</c:v>
                </c:pt>
                <c:pt idx="52">
                  <c:v>0.35</c:v>
                </c:pt>
                <c:pt idx="53">
                  <c:v>0.35</c:v>
                </c:pt>
                <c:pt idx="54">
                  <c:v>0.35</c:v>
                </c:pt>
                <c:pt idx="55">
                  <c:v>0.35</c:v>
                </c:pt>
                <c:pt idx="56">
                  <c:v>0.35</c:v>
                </c:pt>
                <c:pt idx="57">
                  <c:v>0.35</c:v>
                </c:pt>
                <c:pt idx="58">
                  <c:v>0.35</c:v>
                </c:pt>
                <c:pt idx="59">
                  <c:v>0.35</c:v>
                </c:pt>
                <c:pt idx="60">
                  <c:v>0.35</c:v>
                </c:pt>
                <c:pt idx="61">
                  <c:v>0.35</c:v>
                </c:pt>
                <c:pt idx="62">
                  <c:v>0.35</c:v>
                </c:pt>
                <c:pt idx="63">
                  <c:v>0.35</c:v>
                </c:pt>
                <c:pt idx="64">
                  <c:v>0.35</c:v>
                </c:pt>
                <c:pt idx="65">
                  <c:v>0.35</c:v>
                </c:pt>
                <c:pt idx="66">
                  <c:v>0.35</c:v>
                </c:pt>
                <c:pt idx="67">
                  <c:v>0.35</c:v>
                </c:pt>
                <c:pt idx="68">
                  <c:v>0.35</c:v>
                </c:pt>
                <c:pt idx="69">
                  <c:v>0.35</c:v>
                </c:pt>
                <c:pt idx="70">
                  <c:v>0.35</c:v>
                </c:pt>
                <c:pt idx="71">
                  <c:v>0.35</c:v>
                </c:pt>
                <c:pt idx="72">
                  <c:v>0.35</c:v>
                </c:pt>
                <c:pt idx="73">
                  <c:v>0.35</c:v>
                </c:pt>
                <c:pt idx="74">
                  <c:v>0.35</c:v>
                </c:pt>
                <c:pt idx="75">
                  <c:v>0.26</c:v>
                </c:pt>
                <c:pt idx="76">
                  <c:v>0.26</c:v>
                </c:pt>
                <c:pt idx="77">
                  <c:v>0.26</c:v>
                </c:pt>
                <c:pt idx="78">
                  <c:v>0.26</c:v>
                </c:pt>
                <c:pt idx="79">
                  <c:v>0.26</c:v>
                </c:pt>
                <c:pt idx="80">
                  <c:v>0.27</c:v>
                </c:pt>
                <c:pt idx="81">
                  <c:v>0.27</c:v>
                </c:pt>
                <c:pt idx="82">
                  <c:v>0.27</c:v>
                </c:pt>
                <c:pt idx="83">
                  <c:v>0.27</c:v>
                </c:pt>
                <c:pt idx="84">
                  <c:v>0.27</c:v>
                </c:pt>
                <c:pt idx="85">
                  <c:v>0.27</c:v>
                </c:pt>
                <c:pt idx="86">
                  <c:v>0.27</c:v>
                </c:pt>
                <c:pt idx="87">
                  <c:v>0.27</c:v>
                </c:pt>
                <c:pt idx="88">
                  <c:v>0.27</c:v>
                </c:pt>
                <c:pt idx="89">
                  <c:v>0.27</c:v>
                </c:pt>
                <c:pt idx="90">
                  <c:v>0.27</c:v>
                </c:pt>
                <c:pt idx="91">
                  <c:v>0.27</c:v>
                </c:pt>
                <c:pt idx="92">
                  <c:v>0.27</c:v>
                </c:pt>
                <c:pt idx="93">
                  <c:v>0.27</c:v>
                </c:pt>
                <c:pt idx="94">
                  <c:v>0.27</c:v>
                </c:pt>
                <c:pt idx="95">
                  <c:v>0.27</c:v>
                </c:pt>
                <c:pt idx="96">
                  <c:v>0.27</c:v>
                </c:pt>
                <c:pt idx="97">
                  <c:v>0.27</c:v>
                </c:pt>
                <c:pt idx="98">
                  <c:v>0.27</c:v>
                </c:pt>
                <c:pt idx="99">
                  <c:v>0.27</c:v>
                </c:pt>
                <c:pt idx="100">
                  <c:v>0.27</c:v>
                </c:pt>
                <c:pt idx="101">
                  <c:v>0.27</c:v>
                </c:pt>
                <c:pt idx="102">
                  <c:v>0.27</c:v>
                </c:pt>
                <c:pt idx="103">
                  <c:v>0.27</c:v>
                </c:pt>
                <c:pt idx="104">
                  <c:v>0.27</c:v>
                </c:pt>
                <c:pt idx="105">
                  <c:v>0.27</c:v>
                </c:pt>
                <c:pt idx="106">
                  <c:v>0.27</c:v>
                </c:pt>
                <c:pt idx="107">
                  <c:v>0.27</c:v>
                </c:pt>
                <c:pt idx="108">
                  <c:v>0.27</c:v>
                </c:pt>
                <c:pt idx="109">
                  <c:v>0.27</c:v>
                </c:pt>
                <c:pt idx="110">
                  <c:v>0.34</c:v>
                </c:pt>
                <c:pt idx="111">
                  <c:v>0.34</c:v>
                </c:pt>
                <c:pt idx="112">
                  <c:v>0.34</c:v>
                </c:pt>
                <c:pt idx="113">
                  <c:v>0.34</c:v>
                </c:pt>
                <c:pt idx="114">
                  <c:v>0.34</c:v>
                </c:pt>
                <c:pt idx="115">
                  <c:v>0.34</c:v>
                </c:pt>
                <c:pt idx="116">
                  <c:v>0.34</c:v>
                </c:pt>
                <c:pt idx="117">
                  <c:v>0.34</c:v>
                </c:pt>
                <c:pt idx="118">
                  <c:v>0.34</c:v>
                </c:pt>
                <c:pt idx="119">
                  <c:v>0.34</c:v>
                </c:pt>
                <c:pt idx="120">
                  <c:v>0.34</c:v>
                </c:pt>
                <c:pt idx="121">
                  <c:v>0.34</c:v>
                </c:pt>
                <c:pt idx="122">
                  <c:v>0.34</c:v>
                </c:pt>
                <c:pt idx="123">
                  <c:v>0.34</c:v>
                </c:pt>
                <c:pt idx="124">
                  <c:v>0.34</c:v>
                </c:pt>
                <c:pt idx="125">
                  <c:v>0.34</c:v>
                </c:pt>
                <c:pt idx="126">
                  <c:v>0.34</c:v>
                </c:pt>
                <c:pt idx="127">
                  <c:v>0.34</c:v>
                </c:pt>
                <c:pt idx="128">
                  <c:v>0.34</c:v>
                </c:pt>
                <c:pt idx="129">
                  <c:v>0.34</c:v>
                </c:pt>
                <c:pt idx="130">
                  <c:v>0.34</c:v>
                </c:pt>
                <c:pt idx="131">
                  <c:v>0.34</c:v>
                </c:pt>
                <c:pt idx="132">
                  <c:v>0.34</c:v>
                </c:pt>
                <c:pt idx="133">
                  <c:v>0.34</c:v>
                </c:pt>
                <c:pt idx="134">
                  <c:v>0.34</c:v>
                </c:pt>
                <c:pt idx="135">
                  <c:v>0.34</c:v>
                </c:pt>
                <c:pt idx="136">
                  <c:v>0.34</c:v>
                </c:pt>
                <c:pt idx="137">
                  <c:v>0.34</c:v>
                </c:pt>
                <c:pt idx="138">
                  <c:v>0.30499999999999999</c:v>
                </c:pt>
                <c:pt idx="139">
                  <c:v>0.38</c:v>
                </c:pt>
                <c:pt idx="140">
                  <c:v>0.38</c:v>
                </c:pt>
                <c:pt idx="141">
                  <c:v>0.38</c:v>
                </c:pt>
                <c:pt idx="142">
                  <c:v>0.38</c:v>
                </c:pt>
                <c:pt idx="143">
                  <c:v>0.38</c:v>
                </c:pt>
                <c:pt idx="144">
                  <c:v>0.39</c:v>
                </c:pt>
                <c:pt idx="145">
                  <c:v>0.39</c:v>
                </c:pt>
                <c:pt idx="146">
                  <c:v>0.39</c:v>
                </c:pt>
                <c:pt idx="147">
                  <c:v>0.39</c:v>
                </c:pt>
                <c:pt idx="148">
                  <c:v>0.39</c:v>
                </c:pt>
                <c:pt idx="149">
                  <c:v>0.39</c:v>
                </c:pt>
                <c:pt idx="150">
                  <c:v>0.39</c:v>
                </c:pt>
                <c:pt idx="151">
                  <c:v>0.39</c:v>
                </c:pt>
                <c:pt idx="152">
                  <c:v>0.39</c:v>
                </c:pt>
                <c:pt idx="153">
                  <c:v>0.39</c:v>
                </c:pt>
                <c:pt idx="154">
                  <c:v>0.39</c:v>
                </c:pt>
                <c:pt idx="155">
                  <c:v>0.39</c:v>
                </c:pt>
                <c:pt idx="156">
                  <c:v>0.39</c:v>
                </c:pt>
                <c:pt idx="157">
                  <c:v>0.39</c:v>
                </c:pt>
                <c:pt idx="158">
                  <c:v>0.39</c:v>
                </c:pt>
                <c:pt idx="159">
                  <c:v>0.38</c:v>
                </c:pt>
                <c:pt idx="160">
                  <c:v>0.38</c:v>
                </c:pt>
                <c:pt idx="161">
                  <c:v>0.38</c:v>
                </c:pt>
                <c:pt idx="162">
                  <c:v>0.38</c:v>
                </c:pt>
                <c:pt idx="163">
                  <c:v>0.38</c:v>
                </c:pt>
                <c:pt idx="164">
                  <c:v>0.38</c:v>
                </c:pt>
                <c:pt idx="165">
                  <c:v>0.38</c:v>
                </c:pt>
                <c:pt idx="166">
                  <c:v>0.38</c:v>
                </c:pt>
                <c:pt idx="167">
                  <c:v>0.38</c:v>
                </c:pt>
                <c:pt idx="168">
                  <c:v>0.38</c:v>
                </c:pt>
                <c:pt idx="169">
                  <c:v>0.38</c:v>
                </c:pt>
                <c:pt idx="170">
                  <c:v>0.38</c:v>
                </c:pt>
                <c:pt idx="171">
                  <c:v>0.38</c:v>
                </c:pt>
                <c:pt idx="172">
                  <c:v>0.38</c:v>
                </c:pt>
                <c:pt idx="173">
                  <c:v>0.38</c:v>
                </c:pt>
                <c:pt idx="174">
                  <c:v>0.38</c:v>
                </c:pt>
                <c:pt idx="175">
                  <c:v>0.38</c:v>
                </c:pt>
                <c:pt idx="176">
                  <c:v>0.38</c:v>
                </c:pt>
                <c:pt idx="177">
                  <c:v>0.38</c:v>
                </c:pt>
                <c:pt idx="178">
                  <c:v>0.36</c:v>
                </c:pt>
                <c:pt idx="179">
                  <c:v>0.36</c:v>
                </c:pt>
                <c:pt idx="180">
                  <c:v>0.36</c:v>
                </c:pt>
                <c:pt idx="181">
                  <c:v>0.36</c:v>
                </c:pt>
                <c:pt idx="182">
                  <c:v>0.36</c:v>
                </c:pt>
                <c:pt idx="183">
                  <c:v>0.36</c:v>
                </c:pt>
                <c:pt idx="184">
                  <c:v>0.36</c:v>
                </c:pt>
                <c:pt idx="185">
                  <c:v>0.36</c:v>
                </c:pt>
                <c:pt idx="186">
                  <c:v>0.36</c:v>
                </c:pt>
                <c:pt idx="187">
                  <c:v>0.36</c:v>
                </c:pt>
                <c:pt idx="188">
                  <c:v>0.36</c:v>
                </c:pt>
                <c:pt idx="189">
                  <c:v>0.36</c:v>
                </c:pt>
                <c:pt idx="190">
                  <c:v>0.36</c:v>
                </c:pt>
                <c:pt idx="191">
                  <c:v>0.36</c:v>
                </c:pt>
                <c:pt idx="192">
                  <c:v>0.36</c:v>
                </c:pt>
                <c:pt idx="193">
                  <c:v>0.36</c:v>
                </c:pt>
                <c:pt idx="194">
                  <c:v>0.36</c:v>
                </c:pt>
                <c:pt idx="195">
                  <c:v>0.36</c:v>
                </c:pt>
                <c:pt idx="196">
                  <c:v>0.36</c:v>
                </c:pt>
                <c:pt idx="197">
                  <c:v>0.36</c:v>
                </c:pt>
                <c:pt idx="198">
                  <c:v>0.36</c:v>
                </c:pt>
                <c:pt idx="199">
                  <c:v>0.36</c:v>
                </c:pt>
                <c:pt idx="200">
                  <c:v>0.36</c:v>
                </c:pt>
                <c:pt idx="201">
                  <c:v>0.36</c:v>
                </c:pt>
                <c:pt idx="202">
                  <c:v>0.39</c:v>
                </c:pt>
                <c:pt idx="203">
                  <c:v>0.39</c:v>
                </c:pt>
                <c:pt idx="204">
                  <c:v>0.39</c:v>
                </c:pt>
                <c:pt idx="205">
                  <c:v>0.39</c:v>
                </c:pt>
                <c:pt idx="206">
                  <c:v>0.39</c:v>
                </c:pt>
                <c:pt idx="207">
                  <c:v>0.39</c:v>
                </c:pt>
                <c:pt idx="208">
                  <c:v>0.39</c:v>
                </c:pt>
                <c:pt idx="209">
                  <c:v>0.39</c:v>
                </c:pt>
                <c:pt idx="210">
                  <c:v>0.39</c:v>
                </c:pt>
                <c:pt idx="211">
                  <c:v>0.37</c:v>
                </c:pt>
                <c:pt idx="212">
                  <c:v>0.37</c:v>
                </c:pt>
                <c:pt idx="213">
                  <c:v>0.37</c:v>
                </c:pt>
                <c:pt idx="214">
                  <c:v>0.37</c:v>
                </c:pt>
                <c:pt idx="215">
                  <c:v>0.37</c:v>
                </c:pt>
                <c:pt idx="216">
                  <c:v>0.39</c:v>
                </c:pt>
                <c:pt idx="217">
                  <c:v>0.39</c:v>
                </c:pt>
                <c:pt idx="218">
                  <c:v>0.39</c:v>
                </c:pt>
                <c:pt idx="219">
                  <c:v>0.39</c:v>
                </c:pt>
                <c:pt idx="220">
                  <c:v>0.39</c:v>
                </c:pt>
                <c:pt idx="221">
                  <c:v>0.39</c:v>
                </c:pt>
                <c:pt idx="222">
                  <c:v>0.39</c:v>
                </c:pt>
                <c:pt idx="223">
                  <c:v>0.39</c:v>
                </c:pt>
                <c:pt idx="224">
                  <c:v>0.39</c:v>
                </c:pt>
                <c:pt idx="225">
                  <c:v>0.39</c:v>
                </c:pt>
                <c:pt idx="226">
                  <c:v>0.39</c:v>
                </c:pt>
                <c:pt idx="227">
                  <c:v>0.39</c:v>
                </c:pt>
                <c:pt idx="228">
                  <c:v>0.39</c:v>
                </c:pt>
                <c:pt idx="229">
                  <c:v>0.39</c:v>
                </c:pt>
                <c:pt idx="230">
                  <c:v>0.38</c:v>
                </c:pt>
                <c:pt idx="231">
                  <c:v>0.38</c:v>
                </c:pt>
                <c:pt idx="232">
                  <c:v>0.38</c:v>
                </c:pt>
                <c:pt idx="233">
                  <c:v>0.38</c:v>
                </c:pt>
                <c:pt idx="234">
                  <c:v>0.38</c:v>
                </c:pt>
                <c:pt idx="235">
                  <c:v>0.38</c:v>
                </c:pt>
                <c:pt idx="236">
                  <c:v>0.38</c:v>
                </c:pt>
                <c:pt idx="237">
                  <c:v>0.38</c:v>
                </c:pt>
                <c:pt idx="238">
                  <c:v>0.38</c:v>
                </c:pt>
                <c:pt idx="239">
                  <c:v>0.38</c:v>
                </c:pt>
                <c:pt idx="240">
                  <c:v>0.38</c:v>
                </c:pt>
                <c:pt idx="241">
                  <c:v>0.38</c:v>
                </c:pt>
                <c:pt idx="242">
                  <c:v>0.38</c:v>
                </c:pt>
                <c:pt idx="243">
                  <c:v>0.38</c:v>
                </c:pt>
                <c:pt idx="244">
                  <c:v>0.38</c:v>
                </c:pt>
                <c:pt idx="245">
                  <c:v>0.39</c:v>
                </c:pt>
                <c:pt idx="246">
                  <c:v>0.39</c:v>
                </c:pt>
                <c:pt idx="247">
                  <c:v>0.39</c:v>
                </c:pt>
                <c:pt idx="248">
                  <c:v>0.39</c:v>
                </c:pt>
                <c:pt idx="249">
                  <c:v>0.39</c:v>
                </c:pt>
                <c:pt idx="250">
                  <c:v>0.39</c:v>
                </c:pt>
                <c:pt idx="251">
                  <c:v>0.36</c:v>
                </c:pt>
                <c:pt idx="252">
                  <c:v>0.36</c:v>
                </c:pt>
                <c:pt idx="253">
                  <c:v>0.36</c:v>
                </c:pt>
                <c:pt idx="254">
                  <c:v>0.36</c:v>
                </c:pt>
                <c:pt idx="255">
                  <c:v>0.36</c:v>
                </c:pt>
                <c:pt idx="256">
                  <c:v>0.39</c:v>
                </c:pt>
                <c:pt idx="257">
                  <c:v>0.39</c:v>
                </c:pt>
                <c:pt idx="258">
                  <c:v>0.39</c:v>
                </c:pt>
                <c:pt idx="259">
                  <c:v>0.39</c:v>
                </c:pt>
                <c:pt idx="260">
                  <c:v>0.38</c:v>
                </c:pt>
                <c:pt idx="261">
                  <c:v>0.38</c:v>
                </c:pt>
                <c:pt idx="262">
                  <c:v>0.38</c:v>
                </c:pt>
                <c:pt idx="263">
                  <c:v>0.38</c:v>
                </c:pt>
                <c:pt idx="264">
                  <c:v>0.38</c:v>
                </c:pt>
                <c:pt idx="265">
                  <c:v>0.33</c:v>
                </c:pt>
                <c:pt idx="266">
                  <c:v>0.33</c:v>
                </c:pt>
                <c:pt idx="267">
                  <c:v>0.33</c:v>
                </c:pt>
                <c:pt idx="268">
                  <c:v>0.33</c:v>
                </c:pt>
                <c:pt idx="269">
                  <c:v>0.33</c:v>
                </c:pt>
                <c:pt idx="270">
                  <c:v>0.32</c:v>
                </c:pt>
                <c:pt idx="271">
                  <c:v>0.32</c:v>
                </c:pt>
                <c:pt idx="272">
                  <c:v>0.49390000000000001</c:v>
                </c:pt>
                <c:pt idx="273">
                  <c:v>0.49390000000000001</c:v>
                </c:pt>
                <c:pt idx="274">
                  <c:v>0.49390000000000001</c:v>
                </c:pt>
                <c:pt idx="275">
                  <c:v>0.49390000000000001</c:v>
                </c:pt>
                <c:pt idx="276">
                  <c:v>0.49390000000000001</c:v>
                </c:pt>
                <c:pt idx="277">
                  <c:v>0.49390000000000001</c:v>
                </c:pt>
                <c:pt idx="278">
                  <c:v>0.49390000000000001</c:v>
                </c:pt>
                <c:pt idx="279">
                  <c:v>0.49390000000000001</c:v>
                </c:pt>
                <c:pt idx="280">
                  <c:v>0.49390000000000001</c:v>
                </c:pt>
                <c:pt idx="281">
                  <c:v>0.49390000000000001</c:v>
                </c:pt>
                <c:pt idx="282">
                  <c:v>0.49390000000000001</c:v>
                </c:pt>
                <c:pt idx="283">
                  <c:v>0.49390000000000001</c:v>
                </c:pt>
                <c:pt idx="284">
                  <c:v>0.49390000000000001</c:v>
                </c:pt>
                <c:pt idx="285">
                  <c:v>0.5</c:v>
                </c:pt>
                <c:pt idx="286">
                  <c:v>0.5</c:v>
                </c:pt>
                <c:pt idx="287">
                  <c:v>0.5</c:v>
                </c:pt>
                <c:pt idx="288">
                  <c:v>0.5</c:v>
                </c:pt>
                <c:pt idx="289">
                  <c:v>0.5</c:v>
                </c:pt>
                <c:pt idx="290">
                  <c:v>0.5</c:v>
                </c:pt>
                <c:pt idx="291">
                  <c:v>0.5</c:v>
                </c:pt>
                <c:pt idx="292">
                  <c:v>0.5</c:v>
                </c:pt>
                <c:pt idx="293">
                  <c:v>0.5</c:v>
                </c:pt>
                <c:pt idx="294">
                  <c:v>0.5</c:v>
                </c:pt>
                <c:pt idx="295">
                  <c:v>0.5</c:v>
                </c:pt>
                <c:pt idx="296">
                  <c:v>0.5</c:v>
                </c:pt>
                <c:pt idx="297">
                  <c:v>0.5</c:v>
                </c:pt>
                <c:pt idx="298">
                  <c:v>0.5</c:v>
                </c:pt>
                <c:pt idx="299">
                  <c:v>0.5</c:v>
                </c:pt>
                <c:pt idx="300">
                  <c:v>0.5</c:v>
                </c:pt>
                <c:pt idx="301">
                  <c:v>0.5</c:v>
                </c:pt>
                <c:pt idx="302">
                  <c:v>0.5</c:v>
                </c:pt>
                <c:pt idx="303">
                  <c:v>0.5</c:v>
                </c:pt>
                <c:pt idx="304">
                  <c:v>0.5</c:v>
                </c:pt>
                <c:pt idx="305">
                  <c:v>0.5</c:v>
                </c:pt>
                <c:pt idx="306">
                  <c:v>0.5</c:v>
                </c:pt>
                <c:pt idx="307">
                  <c:v>0.5</c:v>
                </c:pt>
                <c:pt idx="308">
                  <c:v>0.5</c:v>
                </c:pt>
                <c:pt idx="309">
                  <c:v>0.5</c:v>
                </c:pt>
                <c:pt idx="310">
                  <c:v>0.5</c:v>
                </c:pt>
                <c:pt idx="311">
                  <c:v>0.5</c:v>
                </c:pt>
                <c:pt idx="312">
                  <c:v>0.5</c:v>
                </c:pt>
                <c:pt idx="313">
                  <c:v>0.5</c:v>
                </c:pt>
                <c:pt idx="314">
                  <c:v>0.5</c:v>
                </c:pt>
                <c:pt idx="315">
                  <c:v>0.5</c:v>
                </c:pt>
                <c:pt idx="316">
                  <c:v>0.5</c:v>
                </c:pt>
                <c:pt idx="317">
                  <c:v>0.5</c:v>
                </c:pt>
                <c:pt idx="318">
                  <c:v>0.48</c:v>
                </c:pt>
                <c:pt idx="319">
                  <c:v>0.51</c:v>
                </c:pt>
                <c:pt idx="320">
                  <c:v>0.51</c:v>
                </c:pt>
                <c:pt idx="321">
                  <c:v>0.51</c:v>
                </c:pt>
                <c:pt idx="322">
                  <c:v>0.55069999999999997</c:v>
                </c:pt>
                <c:pt idx="323">
                  <c:v>0.55069999999999997</c:v>
                </c:pt>
                <c:pt idx="324">
                  <c:v>0.55069999999999997</c:v>
                </c:pt>
                <c:pt idx="325">
                  <c:v>0.51</c:v>
                </c:pt>
                <c:pt idx="326">
                  <c:v>0.57999999999999996</c:v>
                </c:pt>
                <c:pt idx="327">
                  <c:v>0.57999999999999996</c:v>
                </c:pt>
                <c:pt idx="328">
                  <c:v>0.53</c:v>
                </c:pt>
                <c:pt idx="329">
                  <c:v>0.53</c:v>
                </c:pt>
                <c:pt idx="330">
                  <c:v>0.53</c:v>
                </c:pt>
                <c:pt idx="331">
                  <c:v>0.5</c:v>
                </c:pt>
                <c:pt idx="332">
                  <c:v>0.5</c:v>
                </c:pt>
                <c:pt idx="333">
                  <c:v>0.5</c:v>
                </c:pt>
                <c:pt idx="334">
                  <c:v>0.5</c:v>
                </c:pt>
                <c:pt idx="335">
                  <c:v>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F4D-48EF-BF5B-1C47DBD6499F}"/>
            </c:ext>
          </c:extLst>
        </c:ser>
        <c:ser>
          <c:idx val="3"/>
          <c:order val="3"/>
          <c:tx>
            <c:strRef>
              <c:f>'Análises Mês IPCA'!$E$1</c:f>
              <c:strCache>
                <c:ptCount val="1"/>
                <c:pt idx="0">
                  <c:v>jul-23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'Análises Mês IPCA'!$A$2:$A$337</c:f>
              <c:numCache>
                <c:formatCode>m/d/yyyy</c:formatCode>
                <c:ptCount val="336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44567</c:v>
                </c:pt>
                <c:pt idx="4">
                  <c:v>44568</c:v>
                </c:pt>
                <c:pt idx="5">
                  <c:v>44571</c:v>
                </c:pt>
                <c:pt idx="6">
                  <c:v>44572</c:v>
                </c:pt>
                <c:pt idx="7">
                  <c:v>44573</c:v>
                </c:pt>
                <c:pt idx="8">
                  <c:v>44574</c:v>
                </c:pt>
                <c:pt idx="9">
                  <c:v>44575</c:v>
                </c:pt>
                <c:pt idx="10">
                  <c:v>44578</c:v>
                </c:pt>
                <c:pt idx="11">
                  <c:v>44579</c:v>
                </c:pt>
                <c:pt idx="12">
                  <c:v>44580</c:v>
                </c:pt>
                <c:pt idx="13">
                  <c:v>44581</c:v>
                </c:pt>
                <c:pt idx="14">
                  <c:v>44582</c:v>
                </c:pt>
                <c:pt idx="15">
                  <c:v>44585</c:v>
                </c:pt>
                <c:pt idx="16">
                  <c:v>44586</c:v>
                </c:pt>
                <c:pt idx="17">
                  <c:v>44587</c:v>
                </c:pt>
                <c:pt idx="18">
                  <c:v>44588</c:v>
                </c:pt>
                <c:pt idx="19">
                  <c:v>44589</c:v>
                </c:pt>
                <c:pt idx="20">
                  <c:v>44592</c:v>
                </c:pt>
                <c:pt idx="21">
                  <c:v>44593</c:v>
                </c:pt>
                <c:pt idx="22">
                  <c:v>44594</c:v>
                </c:pt>
                <c:pt idx="23">
                  <c:v>44595</c:v>
                </c:pt>
                <c:pt idx="24">
                  <c:v>44596</c:v>
                </c:pt>
                <c:pt idx="25">
                  <c:v>44599</c:v>
                </c:pt>
                <c:pt idx="26">
                  <c:v>44600</c:v>
                </c:pt>
                <c:pt idx="27">
                  <c:v>44601</c:v>
                </c:pt>
                <c:pt idx="28">
                  <c:v>44602</c:v>
                </c:pt>
                <c:pt idx="29">
                  <c:v>44603</c:v>
                </c:pt>
                <c:pt idx="30">
                  <c:v>44606</c:v>
                </c:pt>
                <c:pt idx="31">
                  <c:v>44607</c:v>
                </c:pt>
                <c:pt idx="32">
                  <c:v>44608</c:v>
                </c:pt>
                <c:pt idx="33">
                  <c:v>44609</c:v>
                </c:pt>
                <c:pt idx="34">
                  <c:v>44610</c:v>
                </c:pt>
                <c:pt idx="35">
                  <c:v>44613</c:v>
                </c:pt>
                <c:pt idx="36">
                  <c:v>44614</c:v>
                </c:pt>
                <c:pt idx="37">
                  <c:v>44615</c:v>
                </c:pt>
                <c:pt idx="38">
                  <c:v>44616</c:v>
                </c:pt>
                <c:pt idx="39">
                  <c:v>44617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44628</c:v>
                </c:pt>
                <c:pt idx="45">
                  <c:v>44629</c:v>
                </c:pt>
                <c:pt idx="46">
                  <c:v>44630</c:v>
                </c:pt>
                <c:pt idx="47">
                  <c:v>44631</c:v>
                </c:pt>
                <c:pt idx="48">
                  <c:v>44634</c:v>
                </c:pt>
                <c:pt idx="49">
                  <c:v>44635</c:v>
                </c:pt>
                <c:pt idx="50">
                  <c:v>44636</c:v>
                </c:pt>
                <c:pt idx="51">
                  <c:v>44637</c:v>
                </c:pt>
                <c:pt idx="52">
                  <c:v>44638</c:v>
                </c:pt>
                <c:pt idx="53">
                  <c:v>44641</c:v>
                </c:pt>
                <c:pt idx="54">
                  <c:v>44642</c:v>
                </c:pt>
                <c:pt idx="55">
                  <c:v>44643</c:v>
                </c:pt>
                <c:pt idx="56">
                  <c:v>44644</c:v>
                </c:pt>
                <c:pt idx="57">
                  <c:v>44645</c:v>
                </c:pt>
                <c:pt idx="58">
                  <c:v>44648</c:v>
                </c:pt>
                <c:pt idx="59">
                  <c:v>44649</c:v>
                </c:pt>
                <c:pt idx="60">
                  <c:v>44650</c:v>
                </c:pt>
                <c:pt idx="61">
                  <c:v>44651</c:v>
                </c:pt>
                <c:pt idx="62">
                  <c:v>44652</c:v>
                </c:pt>
                <c:pt idx="63">
                  <c:v>44655</c:v>
                </c:pt>
                <c:pt idx="64">
                  <c:v>44656</c:v>
                </c:pt>
                <c:pt idx="65">
                  <c:v>44657</c:v>
                </c:pt>
                <c:pt idx="66">
                  <c:v>44658</c:v>
                </c:pt>
                <c:pt idx="67">
                  <c:v>44659</c:v>
                </c:pt>
                <c:pt idx="68">
                  <c:v>44662</c:v>
                </c:pt>
                <c:pt idx="69">
                  <c:v>44663</c:v>
                </c:pt>
                <c:pt idx="70">
                  <c:v>44664</c:v>
                </c:pt>
                <c:pt idx="71">
                  <c:v>44665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44673</c:v>
                </c:pt>
                <c:pt idx="76">
                  <c:v>44676</c:v>
                </c:pt>
                <c:pt idx="77">
                  <c:v>44677</c:v>
                </c:pt>
                <c:pt idx="78">
                  <c:v>44678</c:v>
                </c:pt>
                <c:pt idx="79">
                  <c:v>44679</c:v>
                </c:pt>
                <c:pt idx="80">
                  <c:v>44680</c:v>
                </c:pt>
                <c:pt idx="81">
                  <c:v>44683</c:v>
                </c:pt>
                <c:pt idx="82">
                  <c:v>44684</c:v>
                </c:pt>
                <c:pt idx="83">
                  <c:v>44685</c:v>
                </c:pt>
                <c:pt idx="84">
                  <c:v>44686</c:v>
                </c:pt>
                <c:pt idx="85">
                  <c:v>44687</c:v>
                </c:pt>
                <c:pt idx="86">
                  <c:v>44690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44729</c:v>
                </c:pt>
                <c:pt idx="115">
                  <c:v>44732</c:v>
                </c:pt>
                <c:pt idx="116">
                  <c:v>44733</c:v>
                </c:pt>
                <c:pt idx="117">
                  <c:v>44734</c:v>
                </c:pt>
                <c:pt idx="118">
                  <c:v>44735</c:v>
                </c:pt>
                <c:pt idx="119">
                  <c:v>44736</c:v>
                </c:pt>
                <c:pt idx="120">
                  <c:v>44739</c:v>
                </c:pt>
                <c:pt idx="121">
                  <c:v>44740</c:v>
                </c:pt>
                <c:pt idx="122">
                  <c:v>44741</c:v>
                </c:pt>
                <c:pt idx="123">
                  <c:v>44742</c:v>
                </c:pt>
                <c:pt idx="124">
                  <c:v>44743</c:v>
                </c:pt>
                <c:pt idx="125">
                  <c:v>44746</c:v>
                </c:pt>
                <c:pt idx="126">
                  <c:v>44747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44812</c:v>
                </c:pt>
                <c:pt idx="173">
                  <c:v>44813</c:v>
                </c:pt>
                <c:pt idx="174">
                  <c:v>44816</c:v>
                </c:pt>
                <c:pt idx="175">
                  <c:v>44817</c:v>
                </c:pt>
                <c:pt idx="176">
                  <c:v>44818</c:v>
                </c:pt>
                <c:pt idx="177">
                  <c:v>44819</c:v>
                </c:pt>
                <c:pt idx="178">
                  <c:v>44820</c:v>
                </c:pt>
                <c:pt idx="179">
                  <c:v>44823</c:v>
                </c:pt>
                <c:pt idx="180">
                  <c:v>44824</c:v>
                </c:pt>
                <c:pt idx="181">
                  <c:v>44825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44847</c:v>
                </c:pt>
                <c:pt idx="197">
                  <c:v>44848</c:v>
                </c:pt>
                <c:pt idx="198">
                  <c:v>44851</c:v>
                </c:pt>
                <c:pt idx="199">
                  <c:v>44852</c:v>
                </c:pt>
                <c:pt idx="200">
                  <c:v>44853</c:v>
                </c:pt>
                <c:pt idx="201">
                  <c:v>44854</c:v>
                </c:pt>
                <c:pt idx="202">
                  <c:v>44855</c:v>
                </c:pt>
                <c:pt idx="203">
                  <c:v>44858</c:v>
                </c:pt>
                <c:pt idx="204">
                  <c:v>44859</c:v>
                </c:pt>
                <c:pt idx="205">
                  <c:v>44860</c:v>
                </c:pt>
                <c:pt idx="206">
                  <c:v>44861</c:v>
                </c:pt>
                <c:pt idx="207">
                  <c:v>44862</c:v>
                </c:pt>
                <c:pt idx="208">
                  <c:v>44865</c:v>
                </c:pt>
                <c:pt idx="209">
                  <c:v>44866</c:v>
                </c:pt>
                <c:pt idx="210">
                  <c:v>44868</c:v>
                </c:pt>
                <c:pt idx="211">
                  <c:v>44869</c:v>
                </c:pt>
                <c:pt idx="212">
                  <c:v>44872</c:v>
                </c:pt>
                <c:pt idx="213">
                  <c:v>44873</c:v>
                </c:pt>
                <c:pt idx="214">
                  <c:v>44874</c:v>
                </c:pt>
                <c:pt idx="215">
                  <c:v>44875</c:v>
                </c:pt>
                <c:pt idx="216">
                  <c:v>44876</c:v>
                </c:pt>
                <c:pt idx="217">
                  <c:v>44879</c:v>
                </c:pt>
                <c:pt idx="218">
                  <c:v>44881</c:v>
                </c:pt>
                <c:pt idx="219">
                  <c:v>44882</c:v>
                </c:pt>
                <c:pt idx="220">
                  <c:v>44883</c:v>
                </c:pt>
                <c:pt idx="221">
                  <c:v>44886</c:v>
                </c:pt>
                <c:pt idx="222">
                  <c:v>44887</c:v>
                </c:pt>
                <c:pt idx="223">
                  <c:v>44888</c:v>
                </c:pt>
                <c:pt idx="224">
                  <c:v>44889</c:v>
                </c:pt>
                <c:pt idx="225">
                  <c:v>44890</c:v>
                </c:pt>
                <c:pt idx="226">
                  <c:v>44893</c:v>
                </c:pt>
                <c:pt idx="227">
                  <c:v>44894</c:v>
                </c:pt>
                <c:pt idx="228">
                  <c:v>44895</c:v>
                </c:pt>
                <c:pt idx="229">
                  <c:v>44896</c:v>
                </c:pt>
                <c:pt idx="230">
                  <c:v>44897</c:v>
                </c:pt>
                <c:pt idx="231">
                  <c:v>44900</c:v>
                </c:pt>
                <c:pt idx="232">
                  <c:v>44901</c:v>
                </c:pt>
                <c:pt idx="233">
                  <c:v>44902</c:v>
                </c:pt>
                <c:pt idx="234">
                  <c:v>44903</c:v>
                </c:pt>
                <c:pt idx="235">
                  <c:v>44904</c:v>
                </c:pt>
                <c:pt idx="236">
                  <c:v>44907</c:v>
                </c:pt>
                <c:pt idx="237">
                  <c:v>44908</c:v>
                </c:pt>
                <c:pt idx="238">
                  <c:v>44909</c:v>
                </c:pt>
                <c:pt idx="239">
                  <c:v>44910</c:v>
                </c:pt>
                <c:pt idx="240">
                  <c:v>44911</c:v>
                </c:pt>
                <c:pt idx="241">
                  <c:v>44914</c:v>
                </c:pt>
                <c:pt idx="242">
                  <c:v>44915</c:v>
                </c:pt>
                <c:pt idx="243">
                  <c:v>44916</c:v>
                </c:pt>
                <c:pt idx="244">
                  <c:v>44917</c:v>
                </c:pt>
                <c:pt idx="245">
                  <c:v>44918</c:v>
                </c:pt>
                <c:pt idx="246">
                  <c:v>44921</c:v>
                </c:pt>
                <c:pt idx="247">
                  <c:v>44922</c:v>
                </c:pt>
                <c:pt idx="248">
                  <c:v>44923</c:v>
                </c:pt>
                <c:pt idx="249">
                  <c:v>44924</c:v>
                </c:pt>
                <c:pt idx="250">
                  <c:v>44925</c:v>
                </c:pt>
                <c:pt idx="251">
                  <c:v>44928</c:v>
                </c:pt>
                <c:pt idx="252">
                  <c:v>44929</c:v>
                </c:pt>
                <c:pt idx="253">
                  <c:v>44930</c:v>
                </c:pt>
                <c:pt idx="254">
                  <c:v>44931</c:v>
                </c:pt>
                <c:pt idx="255">
                  <c:v>44932</c:v>
                </c:pt>
                <c:pt idx="256">
                  <c:v>44935</c:v>
                </c:pt>
                <c:pt idx="257">
                  <c:v>44936</c:v>
                </c:pt>
                <c:pt idx="258">
                  <c:v>44937</c:v>
                </c:pt>
                <c:pt idx="259">
                  <c:v>44938</c:v>
                </c:pt>
                <c:pt idx="260">
                  <c:v>44939</c:v>
                </c:pt>
                <c:pt idx="261">
                  <c:v>44942</c:v>
                </c:pt>
                <c:pt idx="262">
                  <c:v>44943</c:v>
                </c:pt>
                <c:pt idx="263">
                  <c:v>44944</c:v>
                </c:pt>
                <c:pt idx="264">
                  <c:v>44945</c:v>
                </c:pt>
                <c:pt idx="265">
                  <c:v>44946</c:v>
                </c:pt>
                <c:pt idx="266">
                  <c:v>44949</c:v>
                </c:pt>
                <c:pt idx="267">
                  <c:v>44950</c:v>
                </c:pt>
                <c:pt idx="268">
                  <c:v>44951</c:v>
                </c:pt>
                <c:pt idx="269">
                  <c:v>44952</c:v>
                </c:pt>
                <c:pt idx="270">
                  <c:v>44953</c:v>
                </c:pt>
                <c:pt idx="271">
                  <c:v>44956</c:v>
                </c:pt>
                <c:pt idx="272">
                  <c:v>44957</c:v>
                </c:pt>
                <c:pt idx="273">
                  <c:v>44958</c:v>
                </c:pt>
                <c:pt idx="274">
                  <c:v>44959</c:v>
                </c:pt>
                <c:pt idx="275">
                  <c:v>44960</c:v>
                </c:pt>
                <c:pt idx="276">
                  <c:v>44963</c:v>
                </c:pt>
                <c:pt idx="277">
                  <c:v>44964</c:v>
                </c:pt>
                <c:pt idx="278">
                  <c:v>44965</c:v>
                </c:pt>
                <c:pt idx="279">
                  <c:v>44966</c:v>
                </c:pt>
                <c:pt idx="280">
                  <c:v>44967</c:v>
                </c:pt>
                <c:pt idx="281">
                  <c:v>44970</c:v>
                </c:pt>
                <c:pt idx="282">
                  <c:v>44971</c:v>
                </c:pt>
                <c:pt idx="283">
                  <c:v>44972</c:v>
                </c:pt>
                <c:pt idx="284">
                  <c:v>44973</c:v>
                </c:pt>
                <c:pt idx="285">
                  <c:v>44974</c:v>
                </c:pt>
                <c:pt idx="286">
                  <c:v>44979</c:v>
                </c:pt>
                <c:pt idx="287">
                  <c:v>44980</c:v>
                </c:pt>
                <c:pt idx="288">
                  <c:v>44981</c:v>
                </c:pt>
                <c:pt idx="289">
                  <c:v>44984</c:v>
                </c:pt>
                <c:pt idx="290">
                  <c:v>44985</c:v>
                </c:pt>
                <c:pt idx="291">
                  <c:v>44986</c:v>
                </c:pt>
                <c:pt idx="292">
                  <c:v>44987</c:v>
                </c:pt>
                <c:pt idx="293">
                  <c:v>44988</c:v>
                </c:pt>
                <c:pt idx="294">
                  <c:v>44991</c:v>
                </c:pt>
                <c:pt idx="295">
                  <c:v>44992</c:v>
                </c:pt>
                <c:pt idx="296">
                  <c:v>44993</c:v>
                </c:pt>
                <c:pt idx="297">
                  <c:v>44994</c:v>
                </c:pt>
                <c:pt idx="298">
                  <c:v>44995</c:v>
                </c:pt>
                <c:pt idx="299">
                  <c:v>44998</c:v>
                </c:pt>
                <c:pt idx="300">
                  <c:v>44999</c:v>
                </c:pt>
                <c:pt idx="301">
                  <c:v>45000</c:v>
                </c:pt>
                <c:pt idx="302">
                  <c:v>45001</c:v>
                </c:pt>
                <c:pt idx="303">
                  <c:v>45002</c:v>
                </c:pt>
                <c:pt idx="304">
                  <c:v>45005</c:v>
                </c:pt>
                <c:pt idx="305">
                  <c:v>45006</c:v>
                </c:pt>
                <c:pt idx="306">
                  <c:v>45007</c:v>
                </c:pt>
                <c:pt idx="307">
                  <c:v>45008</c:v>
                </c:pt>
                <c:pt idx="308">
                  <c:v>45009</c:v>
                </c:pt>
                <c:pt idx="309">
                  <c:v>45012</c:v>
                </c:pt>
                <c:pt idx="310">
                  <c:v>45013</c:v>
                </c:pt>
                <c:pt idx="311">
                  <c:v>45014</c:v>
                </c:pt>
                <c:pt idx="312">
                  <c:v>45015</c:v>
                </c:pt>
                <c:pt idx="313">
                  <c:v>45016</c:v>
                </c:pt>
                <c:pt idx="314">
                  <c:v>45019</c:v>
                </c:pt>
                <c:pt idx="315">
                  <c:v>45020</c:v>
                </c:pt>
                <c:pt idx="316">
                  <c:v>45021</c:v>
                </c:pt>
                <c:pt idx="317">
                  <c:v>45022</c:v>
                </c:pt>
                <c:pt idx="318">
                  <c:v>45026</c:v>
                </c:pt>
                <c:pt idx="319">
                  <c:v>45027</c:v>
                </c:pt>
                <c:pt idx="320">
                  <c:v>45028</c:v>
                </c:pt>
                <c:pt idx="321">
                  <c:v>45029</c:v>
                </c:pt>
                <c:pt idx="322">
                  <c:v>45030</c:v>
                </c:pt>
                <c:pt idx="323">
                  <c:v>45033</c:v>
                </c:pt>
                <c:pt idx="324">
                  <c:v>45034</c:v>
                </c:pt>
                <c:pt idx="325">
                  <c:v>45035</c:v>
                </c:pt>
                <c:pt idx="326">
                  <c:v>45036</c:v>
                </c:pt>
                <c:pt idx="327">
                  <c:v>45040</c:v>
                </c:pt>
                <c:pt idx="328">
                  <c:v>45041</c:v>
                </c:pt>
                <c:pt idx="329">
                  <c:v>45042</c:v>
                </c:pt>
                <c:pt idx="330">
                  <c:v>45043</c:v>
                </c:pt>
                <c:pt idx="331">
                  <c:v>45044</c:v>
                </c:pt>
                <c:pt idx="332">
                  <c:v>45048</c:v>
                </c:pt>
                <c:pt idx="333">
                  <c:v>45049</c:v>
                </c:pt>
                <c:pt idx="334">
                  <c:v>45050</c:v>
                </c:pt>
                <c:pt idx="335">
                  <c:v>45051</c:v>
                </c:pt>
              </c:numCache>
            </c:numRef>
          </c:cat>
          <c:val>
            <c:numRef>
              <c:f>'Análises Mês IPCA'!$E$2:$E$337</c:f>
              <c:numCache>
                <c:formatCode>General</c:formatCode>
                <c:ptCount val="336"/>
                <c:pt idx="0">
                  <c:v>0.21</c:v>
                </c:pt>
                <c:pt idx="1">
                  <c:v>0.21</c:v>
                </c:pt>
                <c:pt idx="2">
                  <c:v>0.21</c:v>
                </c:pt>
                <c:pt idx="3">
                  <c:v>0.21</c:v>
                </c:pt>
                <c:pt idx="4">
                  <c:v>0.21</c:v>
                </c:pt>
                <c:pt idx="5">
                  <c:v>0.21</c:v>
                </c:pt>
                <c:pt idx="6">
                  <c:v>0.21</c:v>
                </c:pt>
                <c:pt idx="7">
                  <c:v>0.21</c:v>
                </c:pt>
                <c:pt idx="8">
                  <c:v>0.1961</c:v>
                </c:pt>
                <c:pt idx="9">
                  <c:v>0.1961</c:v>
                </c:pt>
                <c:pt idx="10">
                  <c:v>0.1961</c:v>
                </c:pt>
                <c:pt idx="11">
                  <c:v>0.21</c:v>
                </c:pt>
                <c:pt idx="12">
                  <c:v>0.21</c:v>
                </c:pt>
                <c:pt idx="13">
                  <c:v>0.21</c:v>
                </c:pt>
                <c:pt idx="14">
                  <c:v>0.21</c:v>
                </c:pt>
                <c:pt idx="15">
                  <c:v>0.21</c:v>
                </c:pt>
                <c:pt idx="16">
                  <c:v>0.21</c:v>
                </c:pt>
                <c:pt idx="17">
                  <c:v>0.21</c:v>
                </c:pt>
                <c:pt idx="18">
                  <c:v>0.21</c:v>
                </c:pt>
                <c:pt idx="19">
                  <c:v>0.21</c:v>
                </c:pt>
                <c:pt idx="20">
                  <c:v>0.2321</c:v>
                </c:pt>
                <c:pt idx="21">
                  <c:v>0.2321</c:v>
                </c:pt>
                <c:pt idx="22">
                  <c:v>0.2321</c:v>
                </c:pt>
                <c:pt idx="23">
                  <c:v>0.2321</c:v>
                </c:pt>
                <c:pt idx="24">
                  <c:v>0.2321</c:v>
                </c:pt>
                <c:pt idx="25">
                  <c:v>0.2321</c:v>
                </c:pt>
                <c:pt idx="26">
                  <c:v>0.2321</c:v>
                </c:pt>
                <c:pt idx="27">
                  <c:v>0.2321</c:v>
                </c:pt>
                <c:pt idx="28">
                  <c:v>0.2321</c:v>
                </c:pt>
                <c:pt idx="29">
                  <c:v>0.2321</c:v>
                </c:pt>
                <c:pt idx="30">
                  <c:v>0.2321</c:v>
                </c:pt>
                <c:pt idx="31">
                  <c:v>0.2321</c:v>
                </c:pt>
                <c:pt idx="32">
                  <c:v>0.2321</c:v>
                </c:pt>
                <c:pt idx="33">
                  <c:v>0.2321</c:v>
                </c:pt>
                <c:pt idx="34">
                  <c:v>0.2321</c:v>
                </c:pt>
                <c:pt idx="35">
                  <c:v>0.2321</c:v>
                </c:pt>
                <c:pt idx="36">
                  <c:v>0.2321</c:v>
                </c:pt>
                <c:pt idx="37">
                  <c:v>0.2321</c:v>
                </c:pt>
                <c:pt idx="38">
                  <c:v>0.2321</c:v>
                </c:pt>
                <c:pt idx="39">
                  <c:v>0.2321</c:v>
                </c:pt>
                <c:pt idx="40">
                  <c:v>0.2321</c:v>
                </c:pt>
                <c:pt idx="41">
                  <c:v>0.2321</c:v>
                </c:pt>
                <c:pt idx="42">
                  <c:v>0.2321</c:v>
                </c:pt>
                <c:pt idx="43">
                  <c:v>0.2321</c:v>
                </c:pt>
                <c:pt idx="44">
                  <c:v>0.2321</c:v>
                </c:pt>
                <c:pt idx="45">
                  <c:v>0.2321</c:v>
                </c:pt>
                <c:pt idx="46">
                  <c:v>0.2321</c:v>
                </c:pt>
                <c:pt idx="47">
                  <c:v>0.2321</c:v>
                </c:pt>
                <c:pt idx="48">
                  <c:v>0.2321</c:v>
                </c:pt>
                <c:pt idx="49">
                  <c:v>0.2321</c:v>
                </c:pt>
                <c:pt idx="50">
                  <c:v>0.2321</c:v>
                </c:pt>
                <c:pt idx="51">
                  <c:v>0.2321</c:v>
                </c:pt>
                <c:pt idx="52">
                  <c:v>0.2321</c:v>
                </c:pt>
                <c:pt idx="53">
                  <c:v>0.2321</c:v>
                </c:pt>
                <c:pt idx="54">
                  <c:v>0.2321</c:v>
                </c:pt>
                <c:pt idx="55">
                  <c:v>0.2321</c:v>
                </c:pt>
                <c:pt idx="56">
                  <c:v>0.2321</c:v>
                </c:pt>
                <c:pt idx="57">
                  <c:v>0.2321</c:v>
                </c:pt>
                <c:pt idx="58">
                  <c:v>0.2321</c:v>
                </c:pt>
                <c:pt idx="59">
                  <c:v>0.2321</c:v>
                </c:pt>
                <c:pt idx="60">
                  <c:v>0.2321</c:v>
                </c:pt>
                <c:pt idx="61">
                  <c:v>0.2321</c:v>
                </c:pt>
                <c:pt idx="62">
                  <c:v>0.2321</c:v>
                </c:pt>
                <c:pt idx="63">
                  <c:v>0.2321</c:v>
                </c:pt>
                <c:pt idx="64">
                  <c:v>0.2321</c:v>
                </c:pt>
                <c:pt idx="65">
                  <c:v>0.2321</c:v>
                </c:pt>
                <c:pt idx="66">
                  <c:v>0.2321</c:v>
                </c:pt>
                <c:pt idx="67">
                  <c:v>0.2321</c:v>
                </c:pt>
                <c:pt idx="68">
                  <c:v>0.2321</c:v>
                </c:pt>
                <c:pt idx="69">
                  <c:v>0.2321</c:v>
                </c:pt>
                <c:pt idx="70">
                  <c:v>0.2321</c:v>
                </c:pt>
                <c:pt idx="71">
                  <c:v>0.27</c:v>
                </c:pt>
                <c:pt idx="72">
                  <c:v>0.27</c:v>
                </c:pt>
                <c:pt idx="73">
                  <c:v>0.27</c:v>
                </c:pt>
                <c:pt idx="74">
                  <c:v>0.27</c:v>
                </c:pt>
                <c:pt idx="75">
                  <c:v>0.27</c:v>
                </c:pt>
                <c:pt idx="76">
                  <c:v>0.27</c:v>
                </c:pt>
                <c:pt idx="77">
                  <c:v>0.27</c:v>
                </c:pt>
                <c:pt idx="78">
                  <c:v>0.27</c:v>
                </c:pt>
                <c:pt idx="79">
                  <c:v>0.27</c:v>
                </c:pt>
                <c:pt idx="80">
                  <c:v>0.27</c:v>
                </c:pt>
                <c:pt idx="81">
                  <c:v>0.27</c:v>
                </c:pt>
                <c:pt idx="82">
                  <c:v>0.27</c:v>
                </c:pt>
                <c:pt idx="83">
                  <c:v>0.27</c:v>
                </c:pt>
                <c:pt idx="84">
                  <c:v>0.27</c:v>
                </c:pt>
                <c:pt idx="85">
                  <c:v>0.28000000000000003</c:v>
                </c:pt>
                <c:pt idx="86">
                  <c:v>0.28000000000000003</c:v>
                </c:pt>
                <c:pt idx="87">
                  <c:v>0.28000000000000003</c:v>
                </c:pt>
                <c:pt idx="88">
                  <c:v>0.28000000000000003</c:v>
                </c:pt>
                <c:pt idx="89">
                  <c:v>0.28000000000000003</c:v>
                </c:pt>
                <c:pt idx="90">
                  <c:v>0.28000000000000003</c:v>
                </c:pt>
                <c:pt idx="91">
                  <c:v>0.27</c:v>
                </c:pt>
                <c:pt idx="92">
                  <c:v>0.27</c:v>
                </c:pt>
                <c:pt idx="93">
                  <c:v>0.27</c:v>
                </c:pt>
                <c:pt idx="94">
                  <c:v>0.27</c:v>
                </c:pt>
                <c:pt idx="95">
                  <c:v>0.31</c:v>
                </c:pt>
                <c:pt idx="96">
                  <c:v>0.31</c:v>
                </c:pt>
                <c:pt idx="97">
                  <c:v>0.31</c:v>
                </c:pt>
                <c:pt idx="98">
                  <c:v>0.31</c:v>
                </c:pt>
                <c:pt idx="99">
                  <c:v>0.31</c:v>
                </c:pt>
                <c:pt idx="100">
                  <c:v>0.28999999999999998</c:v>
                </c:pt>
                <c:pt idx="101">
                  <c:v>0.28000000000000003</c:v>
                </c:pt>
                <c:pt idx="102">
                  <c:v>0.28000000000000003</c:v>
                </c:pt>
                <c:pt idx="103">
                  <c:v>0.28000000000000003</c:v>
                </c:pt>
                <c:pt idx="104">
                  <c:v>0.28000000000000003</c:v>
                </c:pt>
                <c:pt idx="105">
                  <c:v>0.28000000000000003</c:v>
                </c:pt>
                <c:pt idx="106">
                  <c:v>0.28999999999999998</c:v>
                </c:pt>
                <c:pt idx="107">
                  <c:v>0.28999999999999998</c:v>
                </c:pt>
                <c:pt idx="108">
                  <c:v>0.28999999999999998</c:v>
                </c:pt>
                <c:pt idx="109">
                  <c:v>0.28999999999999998</c:v>
                </c:pt>
                <c:pt idx="110">
                  <c:v>0.28000000000000003</c:v>
                </c:pt>
                <c:pt idx="111">
                  <c:v>0.28000000000000003</c:v>
                </c:pt>
                <c:pt idx="112">
                  <c:v>0.28000000000000003</c:v>
                </c:pt>
                <c:pt idx="113">
                  <c:v>0.28000000000000003</c:v>
                </c:pt>
                <c:pt idx="114">
                  <c:v>0.28999999999999998</c:v>
                </c:pt>
                <c:pt idx="115">
                  <c:v>0.28999999999999998</c:v>
                </c:pt>
                <c:pt idx="116">
                  <c:v>0.28999999999999998</c:v>
                </c:pt>
                <c:pt idx="117">
                  <c:v>0.28999999999999998</c:v>
                </c:pt>
                <c:pt idx="118">
                  <c:v>0.28999999999999998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  <c:pt idx="123">
                  <c:v>0.3</c:v>
                </c:pt>
                <c:pt idx="124">
                  <c:v>0.3</c:v>
                </c:pt>
                <c:pt idx="125">
                  <c:v>0.31</c:v>
                </c:pt>
                <c:pt idx="126">
                  <c:v>0.31</c:v>
                </c:pt>
                <c:pt idx="127">
                  <c:v>0.31</c:v>
                </c:pt>
                <c:pt idx="128">
                  <c:v>0.31</c:v>
                </c:pt>
                <c:pt idx="129">
                  <c:v>0.31</c:v>
                </c:pt>
                <c:pt idx="130">
                  <c:v>0.31</c:v>
                </c:pt>
                <c:pt idx="131">
                  <c:v>0.31</c:v>
                </c:pt>
                <c:pt idx="132">
                  <c:v>0.31</c:v>
                </c:pt>
                <c:pt idx="133">
                  <c:v>0.31</c:v>
                </c:pt>
                <c:pt idx="134">
                  <c:v>0.31</c:v>
                </c:pt>
                <c:pt idx="135">
                  <c:v>0.31</c:v>
                </c:pt>
                <c:pt idx="136">
                  <c:v>0.31</c:v>
                </c:pt>
                <c:pt idx="137">
                  <c:v>0.31</c:v>
                </c:pt>
                <c:pt idx="138">
                  <c:v>0.36</c:v>
                </c:pt>
                <c:pt idx="139">
                  <c:v>0.34</c:v>
                </c:pt>
                <c:pt idx="140">
                  <c:v>0.34</c:v>
                </c:pt>
                <c:pt idx="141">
                  <c:v>0.34</c:v>
                </c:pt>
                <c:pt idx="142">
                  <c:v>0.34</c:v>
                </c:pt>
                <c:pt idx="143">
                  <c:v>0.34</c:v>
                </c:pt>
                <c:pt idx="144">
                  <c:v>0.31</c:v>
                </c:pt>
                <c:pt idx="145">
                  <c:v>0.31</c:v>
                </c:pt>
                <c:pt idx="146">
                  <c:v>0.31</c:v>
                </c:pt>
                <c:pt idx="147">
                  <c:v>0.31</c:v>
                </c:pt>
                <c:pt idx="148">
                  <c:v>0.31</c:v>
                </c:pt>
                <c:pt idx="149">
                  <c:v>0.3</c:v>
                </c:pt>
                <c:pt idx="150">
                  <c:v>0.3</c:v>
                </c:pt>
                <c:pt idx="151">
                  <c:v>0.3</c:v>
                </c:pt>
                <c:pt idx="152">
                  <c:v>0.3</c:v>
                </c:pt>
                <c:pt idx="153">
                  <c:v>0.3</c:v>
                </c:pt>
                <c:pt idx="154">
                  <c:v>0.3</c:v>
                </c:pt>
                <c:pt idx="155">
                  <c:v>0.28999999999999998</c:v>
                </c:pt>
                <c:pt idx="156">
                  <c:v>0.28999999999999998</c:v>
                </c:pt>
                <c:pt idx="157">
                  <c:v>0.28999999999999998</c:v>
                </c:pt>
                <c:pt idx="158">
                  <c:v>0.28999999999999998</c:v>
                </c:pt>
                <c:pt idx="159">
                  <c:v>0.28999999999999998</c:v>
                </c:pt>
                <c:pt idx="160">
                  <c:v>0.28999999999999998</c:v>
                </c:pt>
                <c:pt idx="161">
                  <c:v>0.28999999999999998</c:v>
                </c:pt>
                <c:pt idx="162">
                  <c:v>0.28999999999999998</c:v>
                </c:pt>
                <c:pt idx="163">
                  <c:v>0.28999999999999998</c:v>
                </c:pt>
                <c:pt idx="164">
                  <c:v>0.28999999999999998</c:v>
                </c:pt>
                <c:pt idx="165">
                  <c:v>0.28999999999999998</c:v>
                </c:pt>
                <c:pt idx="166">
                  <c:v>0.28999999999999998</c:v>
                </c:pt>
                <c:pt idx="167">
                  <c:v>0.28999999999999998</c:v>
                </c:pt>
                <c:pt idx="168">
                  <c:v>0.28999999999999998</c:v>
                </c:pt>
                <c:pt idx="169">
                  <c:v>0.28999999999999998</c:v>
                </c:pt>
                <c:pt idx="170">
                  <c:v>0.28999999999999998</c:v>
                </c:pt>
                <c:pt idx="171">
                  <c:v>0.28999999999999998</c:v>
                </c:pt>
                <c:pt idx="172">
                  <c:v>0.28999999999999998</c:v>
                </c:pt>
                <c:pt idx="173">
                  <c:v>0.28999999999999998</c:v>
                </c:pt>
                <c:pt idx="174">
                  <c:v>0.28999999999999998</c:v>
                </c:pt>
                <c:pt idx="175">
                  <c:v>0.28999999999999998</c:v>
                </c:pt>
                <c:pt idx="176">
                  <c:v>0.28999999999999998</c:v>
                </c:pt>
                <c:pt idx="177">
                  <c:v>0.28999999999999998</c:v>
                </c:pt>
                <c:pt idx="178">
                  <c:v>0.27</c:v>
                </c:pt>
                <c:pt idx="179">
                  <c:v>0.27</c:v>
                </c:pt>
                <c:pt idx="180">
                  <c:v>0.27</c:v>
                </c:pt>
                <c:pt idx="181">
                  <c:v>0.27</c:v>
                </c:pt>
                <c:pt idx="182">
                  <c:v>0.27</c:v>
                </c:pt>
                <c:pt idx="183">
                  <c:v>0.27</c:v>
                </c:pt>
                <c:pt idx="184">
                  <c:v>0.27</c:v>
                </c:pt>
                <c:pt idx="185">
                  <c:v>0.27</c:v>
                </c:pt>
                <c:pt idx="186">
                  <c:v>0.27</c:v>
                </c:pt>
                <c:pt idx="187">
                  <c:v>0.27</c:v>
                </c:pt>
                <c:pt idx="188">
                  <c:v>0.27</c:v>
                </c:pt>
                <c:pt idx="189">
                  <c:v>0.27</c:v>
                </c:pt>
                <c:pt idx="190">
                  <c:v>0.27</c:v>
                </c:pt>
                <c:pt idx="191">
                  <c:v>0.27</c:v>
                </c:pt>
                <c:pt idx="192">
                  <c:v>0.27</c:v>
                </c:pt>
                <c:pt idx="193">
                  <c:v>0.27</c:v>
                </c:pt>
                <c:pt idx="194">
                  <c:v>0.27</c:v>
                </c:pt>
                <c:pt idx="195">
                  <c:v>0.27</c:v>
                </c:pt>
                <c:pt idx="196">
                  <c:v>0.27</c:v>
                </c:pt>
                <c:pt idx="197">
                  <c:v>0.27</c:v>
                </c:pt>
                <c:pt idx="198">
                  <c:v>0.27</c:v>
                </c:pt>
                <c:pt idx="199">
                  <c:v>0.27</c:v>
                </c:pt>
                <c:pt idx="200">
                  <c:v>0.27</c:v>
                </c:pt>
                <c:pt idx="201">
                  <c:v>0.27</c:v>
                </c:pt>
                <c:pt idx="202">
                  <c:v>0.27</c:v>
                </c:pt>
                <c:pt idx="203">
                  <c:v>0.27</c:v>
                </c:pt>
                <c:pt idx="204">
                  <c:v>0.27</c:v>
                </c:pt>
                <c:pt idx="205">
                  <c:v>0.27</c:v>
                </c:pt>
                <c:pt idx="206">
                  <c:v>0.27</c:v>
                </c:pt>
                <c:pt idx="207">
                  <c:v>0.27</c:v>
                </c:pt>
                <c:pt idx="208">
                  <c:v>0.27</c:v>
                </c:pt>
                <c:pt idx="209">
                  <c:v>0.27</c:v>
                </c:pt>
                <c:pt idx="210">
                  <c:v>0.27</c:v>
                </c:pt>
                <c:pt idx="211">
                  <c:v>0.27</c:v>
                </c:pt>
                <c:pt idx="212">
                  <c:v>0.27</c:v>
                </c:pt>
                <c:pt idx="213">
                  <c:v>0.27</c:v>
                </c:pt>
                <c:pt idx="214">
                  <c:v>0.27</c:v>
                </c:pt>
                <c:pt idx="215">
                  <c:v>0.27</c:v>
                </c:pt>
                <c:pt idx="216">
                  <c:v>0.27</c:v>
                </c:pt>
                <c:pt idx="217">
                  <c:v>0.27</c:v>
                </c:pt>
                <c:pt idx="218">
                  <c:v>0.27</c:v>
                </c:pt>
                <c:pt idx="219">
                  <c:v>0.27</c:v>
                </c:pt>
                <c:pt idx="220">
                  <c:v>0.3</c:v>
                </c:pt>
                <c:pt idx="221">
                  <c:v>0.3</c:v>
                </c:pt>
                <c:pt idx="222">
                  <c:v>0.3</c:v>
                </c:pt>
                <c:pt idx="223">
                  <c:v>0.3</c:v>
                </c:pt>
                <c:pt idx="224">
                  <c:v>0.3</c:v>
                </c:pt>
                <c:pt idx="225">
                  <c:v>0.3</c:v>
                </c:pt>
                <c:pt idx="226">
                  <c:v>0.3</c:v>
                </c:pt>
                <c:pt idx="227">
                  <c:v>0.3</c:v>
                </c:pt>
                <c:pt idx="228">
                  <c:v>0.3</c:v>
                </c:pt>
                <c:pt idx="229">
                  <c:v>0.3</c:v>
                </c:pt>
                <c:pt idx="230">
                  <c:v>0.3</c:v>
                </c:pt>
                <c:pt idx="231">
                  <c:v>0.3</c:v>
                </c:pt>
                <c:pt idx="232">
                  <c:v>0.3</c:v>
                </c:pt>
                <c:pt idx="233">
                  <c:v>0.3</c:v>
                </c:pt>
                <c:pt idx="234">
                  <c:v>0.3</c:v>
                </c:pt>
                <c:pt idx="235">
                  <c:v>0.3</c:v>
                </c:pt>
                <c:pt idx="236">
                  <c:v>0.3</c:v>
                </c:pt>
                <c:pt idx="237">
                  <c:v>0.3</c:v>
                </c:pt>
                <c:pt idx="238">
                  <c:v>0.3</c:v>
                </c:pt>
                <c:pt idx="239">
                  <c:v>0.3</c:v>
                </c:pt>
                <c:pt idx="240">
                  <c:v>0.3</c:v>
                </c:pt>
                <c:pt idx="241">
                  <c:v>0.3</c:v>
                </c:pt>
                <c:pt idx="242">
                  <c:v>0.3</c:v>
                </c:pt>
                <c:pt idx="243">
                  <c:v>0.3</c:v>
                </c:pt>
                <c:pt idx="244">
                  <c:v>0.3</c:v>
                </c:pt>
                <c:pt idx="245">
                  <c:v>0.4</c:v>
                </c:pt>
                <c:pt idx="246">
                  <c:v>0.4</c:v>
                </c:pt>
                <c:pt idx="247">
                  <c:v>0.4</c:v>
                </c:pt>
                <c:pt idx="248">
                  <c:v>0.4</c:v>
                </c:pt>
                <c:pt idx="249">
                  <c:v>0.4</c:v>
                </c:pt>
                <c:pt idx="250">
                  <c:v>0.4</c:v>
                </c:pt>
                <c:pt idx="251">
                  <c:v>0.4</c:v>
                </c:pt>
                <c:pt idx="252">
                  <c:v>0.4</c:v>
                </c:pt>
                <c:pt idx="253">
                  <c:v>0.4</c:v>
                </c:pt>
                <c:pt idx="254">
                  <c:v>0.4</c:v>
                </c:pt>
                <c:pt idx="255">
                  <c:v>0.4</c:v>
                </c:pt>
                <c:pt idx="256">
                  <c:v>0.4</c:v>
                </c:pt>
                <c:pt idx="257">
                  <c:v>0.4</c:v>
                </c:pt>
                <c:pt idx="258">
                  <c:v>0.4</c:v>
                </c:pt>
                <c:pt idx="259">
                  <c:v>0.4</c:v>
                </c:pt>
                <c:pt idx="260">
                  <c:v>0.4</c:v>
                </c:pt>
                <c:pt idx="261">
                  <c:v>0.4</c:v>
                </c:pt>
                <c:pt idx="262">
                  <c:v>0.4</c:v>
                </c:pt>
                <c:pt idx="263">
                  <c:v>0.4</c:v>
                </c:pt>
                <c:pt idx="264">
                  <c:v>0.4</c:v>
                </c:pt>
                <c:pt idx="265">
                  <c:v>0.4</c:v>
                </c:pt>
                <c:pt idx="266">
                  <c:v>0.4</c:v>
                </c:pt>
                <c:pt idx="267">
                  <c:v>0.4</c:v>
                </c:pt>
                <c:pt idx="268">
                  <c:v>0.4</c:v>
                </c:pt>
                <c:pt idx="269">
                  <c:v>0.4</c:v>
                </c:pt>
                <c:pt idx="270">
                  <c:v>0.42</c:v>
                </c:pt>
                <c:pt idx="271">
                  <c:v>0.42</c:v>
                </c:pt>
                <c:pt idx="272">
                  <c:v>0.28999999999999998</c:v>
                </c:pt>
                <c:pt idx="273">
                  <c:v>0.28999999999999998</c:v>
                </c:pt>
                <c:pt idx="274">
                  <c:v>0.28999999999999998</c:v>
                </c:pt>
                <c:pt idx="275">
                  <c:v>0.28999999999999998</c:v>
                </c:pt>
                <c:pt idx="276">
                  <c:v>0.28999999999999998</c:v>
                </c:pt>
                <c:pt idx="277">
                  <c:v>0.28999999999999998</c:v>
                </c:pt>
                <c:pt idx="278">
                  <c:v>0.28999999999999998</c:v>
                </c:pt>
                <c:pt idx="279">
                  <c:v>0.28999999999999998</c:v>
                </c:pt>
                <c:pt idx="280">
                  <c:v>0.28999999999999998</c:v>
                </c:pt>
                <c:pt idx="281">
                  <c:v>0.28999999999999998</c:v>
                </c:pt>
                <c:pt idx="282">
                  <c:v>0.28999999999999998</c:v>
                </c:pt>
                <c:pt idx="283">
                  <c:v>0.28999999999999998</c:v>
                </c:pt>
                <c:pt idx="284">
                  <c:v>0.28999999999999998</c:v>
                </c:pt>
                <c:pt idx="285">
                  <c:v>0.28999999999999998</c:v>
                </c:pt>
                <c:pt idx="286">
                  <c:v>0.28999999999999998</c:v>
                </c:pt>
                <c:pt idx="287">
                  <c:v>0.28999999999999998</c:v>
                </c:pt>
                <c:pt idx="288">
                  <c:v>0.28999999999999998</c:v>
                </c:pt>
                <c:pt idx="289">
                  <c:v>0.28999999999999998</c:v>
                </c:pt>
                <c:pt idx="290">
                  <c:v>0.28999999999999998</c:v>
                </c:pt>
                <c:pt idx="291">
                  <c:v>0.28999999999999998</c:v>
                </c:pt>
                <c:pt idx="292">
                  <c:v>0.28999999999999998</c:v>
                </c:pt>
                <c:pt idx="293">
                  <c:v>0.28999999999999998</c:v>
                </c:pt>
                <c:pt idx="294">
                  <c:v>0.28999999999999998</c:v>
                </c:pt>
                <c:pt idx="295">
                  <c:v>0.28999999999999998</c:v>
                </c:pt>
                <c:pt idx="296">
                  <c:v>0.28999999999999998</c:v>
                </c:pt>
                <c:pt idx="297">
                  <c:v>0.28999999999999998</c:v>
                </c:pt>
                <c:pt idx="298">
                  <c:v>0.28999999999999998</c:v>
                </c:pt>
                <c:pt idx="299">
                  <c:v>0.28999999999999998</c:v>
                </c:pt>
                <c:pt idx="300">
                  <c:v>0.28999999999999998</c:v>
                </c:pt>
                <c:pt idx="301">
                  <c:v>0.28999999999999998</c:v>
                </c:pt>
                <c:pt idx="302">
                  <c:v>0.28999999999999998</c:v>
                </c:pt>
                <c:pt idx="303">
                  <c:v>0.34</c:v>
                </c:pt>
                <c:pt idx="304">
                  <c:v>0.34</c:v>
                </c:pt>
                <c:pt idx="305">
                  <c:v>0.34</c:v>
                </c:pt>
                <c:pt idx="306">
                  <c:v>0.34</c:v>
                </c:pt>
                <c:pt idx="307">
                  <c:v>0.34</c:v>
                </c:pt>
                <c:pt idx="308">
                  <c:v>0.33</c:v>
                </c:pt>
                <c:pt idx="309">
                  <c:v>0.33</c:v>
                </c:pt>
                <c:pt idx="310">
                  <c:v>0.33</c:v>
                </c:pt>
                <c:pt idx="311">
                  <c:v>0.33</c:v>
                </c:pt>
                <c:pt idx="312">
                  <c:v>0.33</c:v>
                </c:pt>
                <c:pt idx="313">
                  <c:v>0.49</c:v>
                </c:pt>
                <c:pt idx="314">
                  <c:v>0.49</c:v>
                </c:pt>
                <c:pt idx="315">
                  <c:v>0.49</c:v>
                </c:pt>
                <c:pt idx="316">
                  <c:v>0.49</c:v>
                </c:pt>
                <c:pt idx="317">
                  <c:v>0.35</c:v>
                </c:pt>
                <c:pt idx="318">
                  <c:v>0.49</c:v>
                </c:pt>
                <c:pt idx="319">
                  <c:v>0.43</c:v>
                </c:pt>
                <c:pt idx="320">
                  <c:v>0.43</c:v>
                </c:pt>
                <c:pt idx="321">
                  <c:v>0.43</c:v>
                </c:pt>
                <c:pt idx="322">
                  <c:v>0.43259999999999998</c:v>
                </c:pt>
                <c:pt idx="323">
                  <c:v>0.43259999999999998</c:v>
                </c:pt>
                <c:pt idx="324">
                  <c:v>0.43259999999999998</c:v>
                </c:pt>
                <c:pt idx="325">
                  <c:v>0.4</c:v>
                </c:pt>
                <c:pt idx="326">
                  <c:v>0.37</c:v>
                </c:pt>
                <c:pt idx="327">
                  <c:v>0.37</c:v>
                </c:pt>
                <c:pt idx="328">
                  <c:v>0.37</c:v>
                </c:pt>
                <c:pt idx="329">
                  <c:v>0.37</c:v>
                </c:pt>
                <c:pt idx="330">
                  <c:v>0.37</c:v>
                </c:pt>
                <c:pt idx="331">
                  <c:v>0.37</c:v>
                </c:pt>
                <c:pt idx="332">
                  <c:v>0.37</c:v>
                </c:pt>
                <c:pt idx="333">
                  <c:v>0.37</c:v>
                </c:pt>
                <c:pt idx="334">
                  <c:v>0.37</c:v>
                </c:pt>
                <c:pt idx="335">
                  <c:v>0.36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F4D-48EF-BF5B-1C47DBD6499F}"/>
            </c:ext>
          </c:extLst>
        </c:ser>
        <c:ser>
          <c:idx val="4"/>
          <c:order val="4"/>
          <c:tx>
            <c:strRef>
              <c:f>'Análises Mês IPCA'!$F$1</c:f>
              <c:strCache>
                <c:ptCount val="1"/>
                <c:pt idx="0">
                  <c:v>ago-23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'Análises Mês IPCA'!$A$2:$A$337</c:f>
              <c:numCache>
                <c:formatCode>m/d/yyyy</c:formatCode>
                <c:ptCount val="336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44567</c:v>
                </c:pt>
                <c:pt idx="4">
                  <c:v>44568</c:v>
                </c:pt>
                <c:pt idx="5">
                  <c:v>44571</c:v>
                </c:pt>
                <c:pt idx="6">
                  <c:v>44572</c:v>
                </c:pt>
                <c:pt idx="7">
                  <c:v>44573</c:v>
                </c:pt>
                <c:pt idx="8">
                  <c:v>44574</c:v>
                </c:pt>
                <c:pt idx="9">
                  <c:v>44575</c:v>
                </c:pt>
                <c:pt idx="10">
                  <c:v>44578</c:v>
                </c:pt>
                <c:pt idx="11">
                  <c:v>44579</c:v>
                </c:pt>
                <c:pt idx="12">
                  <c:v>44580</c:v>
                </c:pt>
                <c:pt idx="13">
                  <c:v>44581</c:v>
                </c:pt>
                <c:pt idx="14">
                  <c:v>44582</c:v>
                </c:pt>
                <c:pt idx="15">
                  <c:v>44585</c:v>
                </c:pt>
                <c:pt idx="16">
                  <c:v>44586</c:v>
                </c:pt>
                <c:pt idx="17">
                  <c:v>44587</c:v>
                </c:pt>
                <c:pt idx="18">
                  <c:v>44588</c:v>
                </c:pt>
                <c:pt idx="19">
                  <c:v>44589</c:v>
                </c:pt>
                <c:pt idx="20">
                  <c:v>44592</c:v>
                </c:pt>
                <c:pt idx="21">
                  <c:v>44593</c:v>
                </c:pt>
                <c:pt idx="22">
                  <c:v>44594</c:v>
                </c:pt>
                <c:pt idx="23">
                  <c:v>44595</c:v>
                </c:pt>
                <c:pt idx="24">
                  <c:v>44596</c:v>
                </c:pt>
                <c:pt idx="25">
                  <c:v>44599</c:v>
                </c:pt>
                <c:pt idx="26">
                  <c:v>44600</c:v>
                </c:pt>
                <c:pt idx="27">
                  <c:v>44601</c:v>
                </c:pt>
                <c:pt idx="28">
                  <c:v>44602</c:v>
                </c:pt>
                <c:pt idx="29">
                  <c:v>44603</c:v>
                </c:pt>
                <c:pt idx="30">
                  <c:v>44606</c:v>
                </c:pt>
                <c:pt idx="31">
                  <c:v>44607</c:v>
                </c:pt>
                <c:pt idx="32">
                  <c:v>44608</c:v>
                </c:pt>
                <c:pt idx="33">
                  <c:v>44609</c:v>
                </c:pt>
                <c:pt idx="34">
                  <c:v>44610</c:v>
                </c:pt>
                <c:pt idx="35">
                  <c:v>44613</c:v>
                </c:pt>
                <c:pt idx="36">
                  <c:v>44614</c:v>
                </c:pt>
                <c:pt idx="37">
                  <c:v>44615</c:v>
                </c:pt>
                <c:pt idx="38">
                  <c:v>44616</c:v>
                </c:pt>
                <c:pt idx="39">
                  <c:v>44617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44628</c:v>
                </c:pt>
                <c:pt idx="45">
                  <c:v>44629</c:v>
                </c:pt>
                <c:pt idx="46">
                  <c:v>44630</c:v>
                </c:pt>
                <c:pt idx="47">
                  <c:v>44631</c:v>
                </c:pt>
                <c:pt idx="48">
                  <c:v>44634</c:v>
                </c:pt>
                <c:pt idx="49">
                  <c:v>44635</c:v>
                </c:pt>
                <c:pt idx="50">
                  <c:v>44636</c:v>
                </c:pt>
                <c:pt idx="51">
                  <c:v>44637</c:v>
                </c:pt>
                <c:pt idx="52">
                  <c:v>44638</c:v>
                </c:pt>
                <c:pt idx="53">
                  <c:v>44641</c:v>
                </c:pt>
                <c:pt idx="54">
                  <c:v>44642</c:v>
                </c:pt>
                <c:pt idx="55">
                  <c:v>44643</c:v>
                </c:pt>
                <c:pt idx="56">
                  <c:v>44644</c:v>
                </c:pt>
                <c:pt idx="57">
                  <c:v>44645</c:v>
                </c:pt>
                <c:pt idx="58">
                  <c:v>44648</c:v>
                </c:pt>
                <c:pt idx="59">
                  <c:v>44649</c:v>
                </c:pt>
                <c:pt idx="60">
                  <c:v>44650</c:v>
                </c:pt>
                <c:pt idx="61">
                  <c:v>44651</c:v>
                </c:pt>
                <c:pt idx="62">
                  <c:v>44652</c:v>
                </c:pt>
                <c:pt idx="63">
                  <c:v>44655</c:v>
                </c:pt>
                <c:pt idx="64">
                  <c:v>44656</c:v>
                </c:pt>
                <c:pt idx="65">
                  <c:v>44657</c:v>
                </c:pt>
                <c:pt idx="66">
                  <c:v>44658</c:v>
                </c:pt>
                <c:pt idx="67">
                  <c:v>44659</c:v>
                </c:pt>
                <c:pt idx="68">
                  <c:v>44662</c:v>
                </c:pt>
                <c:pt idx="69">
                  <c:v>44663</c:v>
                </c:pt>
                <c:pt idx="70">
                  <c:v>44664</c:v>
                </c:pt>
                <c:pt idx="71">
                  <c:v>44665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44673</c:v>
                </c:pt>
                <c:pt idx="76">
                  <c:v>44676</c:v>
                </c:pt>
                <c:pt idx="77">
                  <c:v>44677</c:v>
                </c:pt>
                <c:pt idx="78">
                  <c:v>44678</c:v>
                </c:pt>
                <c:pt idx="79">
                  <c:v>44679</c:v>
                </c:pt>
                <c:pt idx="80">
                  <c:v>44680</c:v>
                </c:pt>
                <c:pt idx="81">
                  <c:v>44683</c:v>
                </c:pt>
                <c:pt idx="82">
                  <c:v>44684</c:v>
                </c:pt>
                <c:pt idx="83">
                  <c:v>44685</c:v>
                </c:pt>
                <c:pt idx="84">
                  <c:v>44686</c:v>
                </c:pt>
                <c:pt idx="85">
                  <c:v>44687</c:v>
                </c:pt>
                <c:pt idx="86">
                  <c:v>44690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44729</c:v>
                </c:pt>
                <c:pt idx="115">
                  <c:v>44732</c:v>
                </c:pt>
                <c:pt idx="116">
                  <c:v>44733</c:v>
                </c:pt>
                <c:pt idx="117">
                  <c:v>44734</c:v>
                </c:pt>
                <c:pt idx="118">
                  <c:v>44735</c:v>
                </c:pt>
                <c:pt idx="119">
                  <c:v>44736</c:v>
                </c:pt>
                <c:pt idx="120">
                  <c:v>44739</c:v>
                </c:pt>
                <c:pt idx="121">
                  <c:v>44740</c:v>
                </c:pt>
                <c:pt idx="122">
                  <c:v>44741</c:v>
                </c:pt>
                <c:pt idx="123">
                  <c:v>44742</c:v>
                </c:pt>
                <c:pt idx="124">
                  <c:v>44743</c:v>
                </c:pt>
                <c:pt idx="125">
                  <c:v>44746</c:v>
                </c:pt>
                <c:pt idx="126">
                  <c:v>44747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44812</c:v>
                </c:pt>
                <c:pt idx="173">
                  <c:v>44813</c:v>
                </c:pt>
                <c:pt idx="174">
                  <c:v>44816</c:v>
                </c:pt>
                <c:pt idx="175">
                  <c:v>44817</c:v>
                </c:pt>
                <c:pt idx="176">
                  <c:v>44818</c:v>
                </c:pt>
                <c:pt idx="177">
                  <c:v>44819</c:v>
                </c:pt>
                <c:pt idx="178">
                  <c:v>44820</c:v>
                </c:pt>
                <c:pt idx="179">
                  <c:v>44823</c:v>
                </c:pt>
                <c:pt idx="180">
                  <c:v>44824</c:v>
                </c:pt>
                <c:pt idx="181">
                  <c:v>44825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44847</c:v>
                </c:pt>
                <c:pt idx="197">
                  <c:v>44848</c:v>
                </c:pt>
                <c:pt idx="198">
                  <c:v>44851</c:v>
                </c:pt>
                <c:pt idx="199">
                  <c:v>44852</c:v>
                </c:pt>
                <c:pt idx="200">
                  <c:v>44853</c:v>
                </c:pt>
                <c:pt idx="201">
                  <c:v>44854</c:v>
                </c:pt>
                <c:pt idx="202">
                  <c:v>44855</c:v>
                </c:pt>
                <c:pt idx="203">
                  <c:v>44858</c:v>
                </c:pt>
                <c:pt idx="204">
                  <c:v>44859</c:v>
                </c:pt>
                <c:pt idx="205">
                  <c:v>44860</c:v>
                </c:pt>
                <c:pt idx="206">
                  <c:v>44861</c:v>
                </c:pt>
                <c:pt idx="207">
                  <c:v>44862</c:v>
                </c:pt>
                <c:pt idx="208">
                  <c:v>44865</c:v>
                </c:pt>
                <c:pt idx="209">
                  <c:v>44866</c:v>
                </c:pt>
                <c:pt idx="210">
                  <c:v>44868</c:v>
                </c:pt>
                <c:pt idx="211">
                  <c:v>44869</c:v>
                </c:pt>
                <c:pt idx="212">
                  <c:v>44872</c:v>
                </c:pt>
                <c:pt idx="213">
                  <c:v>44873</c:v>
                </c:pt>
                <c:pt idx="214">
                  <c:v>44874</c:v>
                </c:pt>
                <c:pt idx="215">
                  <c:v>44875</c:v>
                </c:pt>
                <c:pt idx="216">
                  <c:v>44876</c:v>
                </c:pt>
                <c:pt idx="217">
                  <c:v>44879</c:v>
                </c:pt>
                <c:pt idx="218">
                  <c:v>44881</c:v>
                </c:pt>
                <c:pt idx="219">
                  <c:v>44882</c:v>
                </c:pt>
                <c:pt idx="220">
                  <c:v>44883</c:v>
                </c:pt>
                <c:pt idx="221">
                  <c:v>44886</c:v>
                </c:pt>
                <c:pt idx="222">
                  <c:v>44887</c:v>
                </c:pt>
                <c:pt idx="223">
                  <c:v>44888</c:v>
                </c:pt>
                <c:pt idx="224">
                  <c:v>44889</c:v>
                </c:pt>
                <c:pt idx="225">
                  <c:v>44890</c:v>
                </c:pt>
                <c:pt idx="226">
                  <c:v>44893</c:v>
                </c:pt>
                <c:pt idx="227">
                  <c:v>44894</c:v>
                </c:pt>
                <c:pt idx="228">
                  <c:v>44895</c:v>
                </c:pt>
                <c:pt idx="229">
                  <c:v>44896</c:v>
                </c:pt>
                <c:pt idx="230">
                  <c:v>44897</c:v>
                </c:pt>
                <c:pt idx="231">
                  <c:v>44900</c:v>
                </c:pt>
                <c:pt idx="232">
                  <c:v>44901</c:v>
                </c:pt>
                <c:pt idx="233">
                  <c:v>44902</c:v>
                </c:pt>
                <c:pt idx="234">
                  <c:v>44903</c:v>
                </c:pt>
                <c:pt idx="235">
                  <c:v>44904</c:v>
                </c:pt>
                <c:pt idx="236">
                  <c:v>44907</c:v>
                </c:pt>
                <c:pt idx="237">
                  <c:v>44908</c:v>
                </c:pt>
                <c:pt idx="238">
                  <c:v>44909</c:v>
                </c:pt>
                <c:pt idx="239">
                  <c:v>44910</c:v>
                </c:pt>
                <c:pt idx="240">
                  <c:v>44911</c:v>
                </c:pt>
                <c:pt idx="241">
                  <c:v>44914</c:v>
                </c:pt>
                <c:pt idx="242">
                  <c:v>44915</c:v>
                </c:pt>
                <c:pt idx="243">
                  <c:v>44916</c:v>
                </c:pt>
                <c:pt idx="244">
                  <c:v>44917</c:v>
                </c:pt>
                <c:pt idx="245">
                  <c:v>44918</c:v>
                </c:pt>
                <c:pt idx="246">
                  <c:v>44921</c:v>
                </c:pt>
                <c:pt idx="247">
                  <c:v>44922</c:v>
                </c:pt>
                <c:pt idx="248">
                  <c:v>44923</c:v>
                </c:pt>
                <c:pt idx="249">
                  <c:v>44924</c:v>
                </c:pt>
                <c:pt idx="250">
                  <c:v>44925</c:v>
                </c:pt>
                <c:pt idx="251">
                  <c:v>44928</c:v>
                </c:pt>
                <c:pt idx="252">
                  <c:v>44929</c:v>
                </c:pt>
                <c:pt idx="253">
                  <c:v>44930</c:v>
                </c:pt>
                <c:pt idx="254">
                  <c:v>44931</c:v>
                </c:pt>
                <c:pt idx="255">
                  <c:v>44932</c:v>
                </c:pt>
                <c:pt idx="256">
                  <c:v>44935</c:v>
                </c:pt>
                <c:pt idx="257">
                  <c:v>44936</c:v>
                </c:pt>
                <c:pt idx="258">
                  <c:v>44937</c:v>
                </c:pt>
                <c:pt idx="259">
                  <c:v>44938</c:v>
                </c:pt>
                <c:pt idx="260">
                  <c:v>44939</c:v>
                </c:pt>
                <c:pt idx="261">
                  <c:v>44942</c:v>
                </c:pt>
                <c:pt idx="262">
                  <c:v>44943</c:v>
                </c:pt>
                <c:pt idx="263">
                  <c:v>44944</c:v>
                </c:pt>
                <c:pt idx="264">
                  <c:v>44945</c:v>
                </c:pt>
                <c:pt idx="265">
                  <c:v>44946</c:v>
                </c:pt>
                <c:pt idx="266">
                  <c:v>44949</c:v>
                </c:pt>
                <c:pt idx="267">
                  <c:v>44950</c:v>
                </c:pt>
                <c:pt idx="268">
                  <c:v>44951</c:v>
                </c:pt>
                <c:pt idx="269">
                  <c:v>44952</c:v>
                </c:pt>
                <c:pt idx="270">
                  <c:v>44953</c:v>
                </c:pt>
                <c:pt idx="271">
                  <c:v>44956</c:v>
                </c:pt>
                <c:pt idx="272">
                  <c:v>44957</c:v>
                </c:pt>
                <c:pt idx="273">
                  <c:v>44958</c:v>
                </c:pt>
                <c:pt idx="274">
                  <c:v>44959</c:v>
                </c:pt>
                <c:pt idx="275">
                  <c:v>44960</c:v>
                </c:pt>
                <c:pt idx="276">
                  <c:v>44963</c:v>
                </c:pt>
                <c:pt idx="277">
                  <c:v>44964</c:v>
                </c:pt>
                <c:pt idx="278">
                  <c:v>44965</c:v>
                </c:pt>
                <c:pt idx="279">
                  <c:v>44966</c:v>
                </c:pt>
                <c:pt idx="280">
                  <c:v>44967</c:v>
                </c:pt>
                <c:pt idx="281">
                  <c:v>44970</c:v>
                </c:pt>
                <c:pt idx="282">
                  <c:v>44971</c:v>
                </c:pt>
                <c:pt idx="283">
                  <c:v>44972</c:v>
                </c:pt>
                <c:pt idx="284">
                  <c:v>44973</c:v>
                </c:pt>
                <c:pt idx="285">
                  <c:v>44974</c:v>
                </c:pt>
                <c:pt idx="286">
                  <c:v>44979</c:v>
                </c:pt>
                <c:pt idx="287">
                  <c:v>44980</c:v>
                </c:pt>
                <c:pt idx="288">
                  <c:v>44981</c:v>
                </c:pt>
                <c:pt idx="289">
                  <c:v>44984</c:v>
                </c:pt>
                <c:pt idx="290">
                  <c:v>44985</c:v>
                </c:pt>
                <c:pt idx="291">
                  <c:v>44986</c:v>
                </c:pt>
                <c:pt idx="292">
                  <c:v>44987</c:v>
                </c:pt>
                <c:pt idx="293">
                  <c:v>44988</c:v>
                </c:pt>
                <c:pt idx="294">
                  <c:v>44991</c:v>
                </c:pt>
                <c:pt idx="295">
                  <c:v>44992</c:v>
                </c:pt>
                <c:pt idx="296">
                  <c:v>44993</c:v>
                </c:pt>
                <c:pt idx="297">
                  <c:v>44994</c:v>
                </c:pt>
                <c:pt idx="298">
                  <c:v>44995</c:v>
                </c:pt>
                <c:pt idx="299">
                  <c:v>44998</c:v>
                </c:pt>
                <c:pt idx="300">
                  <c:v>44999</c:v>
                </c:pt>
                <c:pt idx="301">
                  <c:v>45000</c:v>
                </c:pt>
                <c:pt idx="302">
                  <c:v>45001</c:v>
                </c:pt>
                <c:pt idx="303">
                  <c:v>45002</c:v>
                </c:pt>
                <c:pt idx="304">
                  <c:v>45005</c:v>
                </c:pt>
                <c:pt idx="305">
                  <c:v>45006</c:v>
                </c:pt>
                <c:pt idx="306">
                  <c:v>45007</c:v>
                </c:pt>
                <c:pt idx="307">
                  <c:v>45008</c:v>
                </c:pt>
                <c:pt idx="308">
                  <c:v>45009</c:v>
                </c:pt>
                <c:pt idx="309">
                  <c:v>45012</c:v>
                </c:pt>
                <c:pt idx="310">
                  <c:v>45013</c:v>
                </c:pt>
                <c:pt idx="311">
                  <c:v>45014</c:v>
                </c:pt>
                <c:pt idx="312">
                  <c:v>45015</c:v>
                </c:pt>
                <c:pt idx="313">
                  <c:v>45016</c:v>
                </c:pt>
                <c:pt idx="314">
                  <c:v>45019</c:v>
                </c:pt>
                <c:pt idx="315">
                  <c:v>45020</c:v>
                </c:pt>
                <c:pt idx="316">
                  <c:v>45021</c:v>
                </c:pt>
                <c:pt idx="317">
                  <c:v>45022</c:v>
                </c:pt>
                <c:pt idx="318">
                  <c:v>45026</c:v>
                </c:pt>
                <c:pt idx="319">
                  <c:v>45027</c:v>
                </c:pt>
                <c:pt idx="320">
                  <c:v>45028</c:v>
                </c:pt>
                <c:pt idx="321">
                  <c:v>45029</c:v>
                </c:pt>
                <c:pt idx="322">
                  <c:v>45030</c:v>
                </c:pt>
                <c:pt idx="323">
                  <c:v>45033</c:v>
                </c:pt>
                <c:pt idx="324">
                  <c:v>45034</c:v>
                </c:pt>
                <c:pt idx="325">
                  <c:v>45035</c:v>
                </c:pt>
                <c:pt idx="326">
                  <c:v>45036</c:v>
                </c:pt>
                <c:pt idx="327">
                  <c:v>45040</c:v>
                </c:pt>
                <c:pt idx="328">
                  <c:v>45041</c:v>
                </c:pt>
                <c:pt idx="329">
                  <c:v>45042</c:v>
                </c:pt>
                <c:pt idx="330">
                  <c:v>45043</c:v>
                </c:pt>
                <c:pt idx="331">
                  <c:v>45044</c:v>
                </c:pt>
                <c:pt idx="332">
                  <c:v>45048</c:v>
                </c:pt>
                <c:pt idx="333">
                  <c:v>45049</c:v>
                </c:pt>
                <c:pt idx="334">
                  <c:v>45050</c:v>
                </c:pt>
                <c:pt idx="335">
                  <c:v>45051</c:v>
                </c:pt>
              </c:numCache>
            </c:numRef>
          </c:cat>
          <c:val>
            <c:numRef>
              <c:f>'Análises Mês IPCA'!$F$2:$F$337</c:f>
              <c:numCache>
                <c:formatCode>General</c:formatCode>
                <c:ptCount val="336"/>
                <c:pt idx="0">
                  <c:v>0.27</c:v>
                </c:pt>
                <c:pt idx="1">
                  <c:v>0.27</c:v>
                </c:pt>
                <c:pt idx="2">
                  <c:v>0.27</c:v>
                </c:pt>
                <c:pt idx="3">
                  <c:v>0.27</c:v>
                </c:pt>
                <c:pt idx="4">
                  <c:v>0.27</c:v>
                </c:pt>
                <c:pt idx="5">
                  <c:v>0.27</c:v>
                </c:pt>
                <c:pt idx="6">
                  <c:v>0.27</c:v>
                </c:pt>
                <c:pt idx="7">
                  <c:v>0.27</c:v>
                </c:pt>
                <c:pt idx="8">
                  <c:v>0.21379999999999999</c:v>
                </c:pt>
                <c:pt idx="9">
                  <c:v>0.21379999999999999</c:v>
                </c:pt>
                <c:pt idx="10">
                  <c:v>0.21379999999999999</c:v>
                </c:pt>
                <c:pt idx="11">
                  <c:v>0.26</c:v>
                </c:pt>
                <c:pt idx="12">
                  <c:v>0.26</c:v>
                </c:pt>
                <c:pt idx="13">
                  <c:v>0.26</c:v>
                </c:pt>
                <c:pt idx="14">
                  <c:v>0.26</c:v>
                </c:pt>
                <c:pt idx="15">
                  <c:v>0.26</c:v>
                </c:pt>
                <c:pt idx="16">
                  <c:v>0.26</c:v>
                </c:pt>
                <c:pt idx="17">
                  <c:v>0.26</c:v>
                </c:pt>
                <c:pt idx="18">
                  <c:v>0.26</c:v>
                </c:pt>
                <c:pt idx="19">
                  <c:v>0.26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0.12</c:v>
                </c:pt>
                <c:pt idx="35">
                  <c:v>0.12</c:v>
                </c:pt>
                <c:pt idx="36">
                  <c:v>0.12</c:v>
                </c:pt>
                <c:pt idx="37">
                  <c:v>0.12</c:v>
                </c:pt>
                <c:pt idx="38">
                  <c:v>0.12</c:v>
                </c:pt>
                <c:pt idx="39">
                  <c:v>0.12</c:v>
                </c:pt>
                <c:pt idx="40">
                  <c:v>0.12</c:v>
                </c:pt>
                <c:pt idx="41">
                  <c:v>0.12</c:v>
                </c:pt>
                <c:pt idx="42">
                  <c:v>0.12</c:v>
                </c:pt>
                <c:pt idx="43">
                  <c:v>0.12</c:v>
                </c:pt>
                <c:pt idx="44">
                  <c:v>0.12</c:v>
                </c:pt>
                <c:pt idx="45">
                  <c:v>0.12</c:v>
                </c:pt>
                <c:pt idx="46">
                  <c:v>0.12</c:v>
                </c:pt>
                <c:pt idx="47">
                  <c:v>0.14000000000000001</c:v>
                </c:pt>
                <c:pt idx="48">
                  <c:v>0.14000000000000001</c:v>
                </c:pt>
                <c:pt idx="49">
                  <c:v>0.14000000000000001</c:v>
                </c:pt>
                <c:pt idx="50">
                  <c:v>0.14000000000000001</c:v>
                </c:pt>
                <c:pt idx="51">
                  <c:v>0.14000000000000001</c:v>
                </c:pt>
                <c:pt idx="52">
                  <c:v>0.13</c:v>
                </c:pt>
                <c:pt idx="53">
                  <c:v>0.13</c:v>
                </c:pt>
                <c:pt idx="54">
                  <c:v>0.13</c:v>
                </c:pt>
                <c:pt idx="55">
                  <c:v>0.13</c:v>
                </c:pt>
                <c:pt idx="56">
                  <c:v>0.13</c:v>
                </c:pt>
                <c:pt idx="57">
                  <c:v>0.15</c:v>
                </c:pt>
                <c:pt idx="58">
                  <c:v>0.15</c:v>
                </c:pt>
                <c:pt idx="59">
                  <c:v>0.15</c:v>
                </c:pt>
                <c:pt idx="60">
                  <c:v>0.15</c:v>
                </c:pt>
                <c:pt idx="61">
                  <c:v>0.15</c:v>
                </c:pt>
                <c:pt idx="62">
                  <c:v>0.15</c:v>
                </c:pt>
                <c:pt idx="63">
                  <c:v>0.15</c:v>
                </c:pt>
                <c:pt idx="64">
                  <c:v>0.15</c:v>
                </c:pt>
                <c:pt idx="65">
                  <c:v>0.15</c:v>
                </c:pt>
                <c:pt idx="66">
                  <c:v>0.15</c:v>
                </c:pt>
                <c:pt idx="67">
                  <c:v>0.15</c:v>
                </c:pt>
                <c:pt idx="68">
                  <c:v>0.15</c:v>
                </c:pt>
                <c:pt idx="69">
                  <c:v>0.15</c:v>
                </c:pt>
                <c:pt idx="70">
                  <c:v>0.15</c:v>
                </c:pt>
                <c:pt idx="71">
                  <c:v>0.15</c:v>
                </c:pt>
                <c:pt idx="72">
                  <c:v>0.15</c:v>
                </c:pt>
                <c:pt idx="73">
                  <c:v>0.15</c:v>
                </c:pt>
                <c:pt idx="74">
                  <c:v>0.15</c:v>
                </c:pt>
                <c:pt idx="75">
                  <c:v>0.15</c:v>
                </c:pt>
                <c:pt idx="76">
                  <c:v>0.14000000000000001</c:v>
                </c:pt>
                <c:pt idx="77">
                  <c:v>0.14000000000000001</c:v>
                </c:pt>
                <c:pt idx="78">
                  <c:v>0.14000000000000001</c:v>
                </c:pt>
                <c:pt idx="79">
                  <c:v>0.14000000000000001</c:v>
                </c:pt>
                <c:pt idx="80">
                  <c:v>0.16</c:v>
                </c:pt>
                <c:pt idx="81">
                  <c:v>0.16</c:v>
                </c:pt>
                <c:pt idx="82">
                  <c:v>0.16</c:v>
                </c:pt>
                <c:pt idx="83">
                  <c:v>0.16</c:v>
                </c:pt>
                <c:pt idx="84">
                  <c:v>0.16</c:v>
                </c:pt>
                <c:pt idx="85">
                  <c:v>0.18</c:v>
                </c:pt>
                <c:pt idx="86">
                  <c:v>0.18</c:v>
                </c:pt>
                <c:pt idx="87">
                  <c:v>0.18</c:v>
                </c:pt>
                <c:pt idx="88">
                  <c:v>0.18</c:v>
                </c:pt>
                <c:pt idx="89">
                  <c:v>0.18</c:v>
                </c:pt>
                <c:pt idx="90">
                  <c:v>0.18</c:v>
                </c:pt>
                <c:pt idx="91">
                  <c:v>0.18</c:v>
                </c:pt>
                <c:pt idx="92">
                  <c:v>0.18</c:v>
                </c:pt>
                <c:pt idx="93">
                  <c:v>0.18</c:v>
                </c:pt>
                <c:pt idx="94">
                  <c:v>0.18</c:v>
                </c:pt>
                <c:pt idx="95">
                  <c:v>0.18</c:v>
                </c:pt>
                <c:pt idx="96">
                  <c:v>0.18</c:v>
                </c:pt>
                <c:pt idx="97">
                  <c:v>0.18</c:v>
                </c:pt>
                <c:pt idx="98">
                  <c:v>0.18</c:v>
                </c:pt>
                <c:pt idx="99">
                  <c:v>0.18</c:v>
                </c:pt>
                <c:pt idx="100">
                  <c:v>0.18</c:v>
                </c:pt>
                <c:pt idx="101">
                  <c:v>0.18</c:v>
                </c:pt>
                <c:pt idx="102">
                  <c:v>0.18</c:v>
                </c:pt>
                <c:pt idx="103">
                  <c:v>0.18</c:v>
                </c:pt>
                <c:pt idx="104">
                  <c:v>0.18</c:v>
                </c:pt>
                <c:pt idx="105">
                  <c:v>0.18</c:v>
                </c:pt>
                <c:pt idx="106">
                  <c:v>0.18</c:v>
                </c:pt>
                <c:pt idx="107">
                  <c:v>0.18</c:v>
                </c:pt>
                <c:pt idx="108">
                  <c:v>0.18</c:v>
                </c:pt>
                <c:pt idx="109">
                  <c:v>0.18</c:v>
                </c:pt>
                <c:pt idx="110">
                  <c:v>0.13</c:v>
                </c:pt>
                <c:pt idx="111">
                  <c:v>0.13</c:v>
                </c:pt>
                <c:pt idx="112">
                  <c:v>0.13</c:v>
                </c:pt>
                <c:pt idx="113">
                  <c:v>0.13</c:v>
                </c:pt>
                <c:pt idx="114">
                  <c:v>0.13</c:v>
                </c:pt>
                <c:pt idx="115">
                  <c:v>0.13</c:v>
                </c:pt>
                <c:pt idx="116">
                  <c:v>0.13</c:v>
                </c:pt>
                <c:pt idx="117">
                  <c:v>0.13</c:v>
                </c:pt>
                <c:pt idx="118">
                  <c:v>0.13</c:v>
                </c:pt>
                <c:pt idx="119">
                  <c:v>0.13</c:v>
                </c:pt>
                <c:pt idx="120">
                  <c:v>0.13</c:v>
                </c:pt>
                <c:pt idx="121">
                  <c:v>0.13</c:v>
                </c:pt>
                <c:pt idx="122">
                  <c:v>0.13</c:v>
                </c:pt>
                <c:pt idx="123">
                  <c:v>0.13</c:v>
                </c:pt>
                <c:pt idx="124">
                  <c:v>0.13</c:v>
                </c:pt>
                <c:pt idx="125">
                  <c:v>0.13</c:v>
                </c:pt>
                <c:pt idx="126">
                  <c:v>0.13</c:v>
                </c:pt>
                <c:pt idx="127">
                  <c:v>0.13</c:v>
                </c:pt>
                <c:pt idx="128">
                  <c:v>0.13</c:v>
                </c:pt>
                <c:pt idx="129">
                  <c:v>0.13</c:v>
                </c:pt>
                <c:pt idx="130">
                  <c:v>0.13</c:v>
                </c:pt>
                <c:pt idx="131">
                  <c:v>0.13</c:v>
                </c:pt>
                <c:pt idx="132">
                  <c:v>0.13</c:v>
                </c:pt>
                <c:pt idx="133">
                  <c:v>0.13</c:v>
                </c:pt>
                <c:pt idx="134">
                  <c:v>0.13</c:v>
                </c:pt>
                <c:pt idx="135">
                  <c:v>0.15</c:v>
                </c:pt>
                <c:pt idx="136">
                  <c:v>0.15</c:v>
                </c:pt>
                <c:pt idx="137">
                  <c:v>0.15</c:v>
                </c:pt>
                <c:pt idx="138">
                  <c:v>0.14000000000000001</c:v>
                </c:pt>
                <c:pt idx="139">
                  <c:v>0.16</c:v>
                </c:pt>
                <c:pt idx="140">
                  <c:v>0.16</c:v>
                </c:pt>
                <c:pt idx="141">
                  <c:v>0.16</c:v>
                </c:pt>
                <c:pt idx="142">
                  <c:v>0.16</c:v>
                </c:pt>
                <c:pt idx="143">
                  <c:v>0.16</c:v>
                </c:pt>
                <c:pt idx="144">
                  <c:v>0.13</c:v>
                </c:pt>
                <c:pt idx="145">
                  <c:v>0.13</c:v>
                </c:pt>
                <c:pt idx="146">
                  <c:v>0.13</c:v>
                </c:pt>
                <c:pt idx="147">
                  <c:v>0.13</c:v>
                </c:pt>
                <c:pt idx="148">
                  <c:v>0.13</c:v>
                </c:pt>
                <c:pt idx="149">
                  <c:v>0.13</c:v>
                </c:pt>
                <c:pt idx="150">
                  <c:v>0.13</c:v>
                </c:pt>
                <c:pt idx="151">
                  <c:v>0.13</c:v>
                </c:pt>
                <c:pt idx="152">
                  <c:v>0.13</c:v>
                </c:pt>
                <c:pt idx="153">
                  <c:v>0.13</c:v>
                </c:pt>
                <c:pt idx="154">
                  <c:v>0.13</c:v>
                </c:pt>
                <c:pt idx="155">
                  <c:v>0.13</c:v>
                </c:pt>
                <c:pt idx="156">
                  <c:v>0.13</c:v>
                </c:pt>
                <c:pt idx="157">
                  <c:v>0.13</c:v>
                </c:pt>
                <c:pt idx="158">
                  <c:v>0.13</c:v>
                </c:pt>
                <c:pt idx="159">
                  <c:v>0.13</c:v>
                </c:pt>
                <c:pt idx="160">
                  <c:v>0.13</c:v>
                </c:pt>
                <c:pt idx="161">
                  <c:v>0.13</c:v>
                </c:pt>
                <c:pt idx="162">
                  <c:v>0.13</c:v>
                </c:pt>
                <c:pt idx="163">
                  <c:v>0.13</c:v>
                </c:pt>
                <c:pt idx="164">
                  <c:v>0.13</c:v>
                </c:pt>
                <c:pt idx="165">
                  <c:v>0.13</c:v>
                </c:pt>
                <c:pt idx="166">
                  <c:v>0.13</c:v>
                </c:pt>
                <c:pt idx="167">
                  <c:v>0.13</c:v>
                </c:pt>
                <c:pt idx="168">
                  <c:v>0.13</c:v>
                </c:pt>
                <c:pt idx="169">
                  <c:v>0.13</c:v>
                </c:pt>
                <c:pt idx="170">
                  <c:v>0.13</c:v>
                </c:pt>
                <c:pt idx="171">
                  <c:v>0.13</c:v>
                </c:pt>
                <c:pt idx="172">
                  <c:v>0.13</c:v>
                </c:pt>
                <c:pt idx="173">
                  <c:v>0.13</c:v>
                </c:pt>
                <c:pt idx="174">
                  <c:v>0.13</c:v>
                </c:pt>
                <c:pt idx="175">
                  <c:v>0.13</c:v>
                </c:pt>
                <c:pt idx="176">
                  <c:v>0.13</c:v>
                </c:pt>
                <c:pt idx="177">
                  <c:v>0.13</c:v>
                </c:pt>
                <c:pt idx="178">
                  <c:v>0.13</c:v>
                </c:pt>
                <c:pt idx="179">
                  <c:v>0.13</c:v>
                </c:pt>
                <c:pt idx="180">
                  <c:v>0.13</c:v>
                </c:pt>
                <c:pt idx="181">
                  <c:v>0.13</c:v>
                </c:pt>
                <c:pt idx="182">
                  <c:v>0.13</c:v>
                </c:pt>
                <c:pt idx="183">
                  <c:v>0.15</c:v>
                </c:pt>
                <c:pt idx="184">
                  <c:v>0.15</c:v>
                </c:pt>
                <c:pt idx="185">
                  <c:v>0.15</c:v>
                </c:pt>
                <c:pt idx="186">
                  <c:v>0.15</c:v>
                </c:pt>
                <c:pt idx="187">
                  <c:v>0.15</c:v>
                </c:pt>
                <c:pt idx="188">
                  <c:v>0.16</c:v>
                </c:pt>
                <c:pt idx="189">
                  <c:v>0.16</c:v>
                </c:pt>
                <c:pt idx="190">
                  <c:v>0.16</c:v>
                </c:pt>
                <c:pt idx="191">
                  <c:v>0.16</c:v>
                </c:pt>
                <c:pt idx="192">
                  <c:v>0.16</c:v>
                </c:pt>
                <c:pt idx="193">
                  <c:v>0.16</c:v>
                </c:pt>
                <c:pt idx="194">
                  <c:v>0.16</c:v>
                </c:pt>
                <c:pt idx="195">
                  <c:v>0.16</c:v>
                </c:pt>
                <c:pt idx="196">
                  <c:v>0.16</c:v>
                </c:pt>
                <c:pt idx="197">
                  <c:v>0.15</c:v>
                </c:pt>
                <c:pt idx="198">
                  <c:v>0.15</c:v>
                </c:pt>
                <c:pt idx="199">
                  <c:v>0.15</c:v>
                </c:pt>
                <c:pt idx="200">
                  <c:v>0.15</c:v>
                </c:pt>
                <c:pt idx="201">
                  <c:v>0.15</c:v>
                </c:pt>
                <c:pt idx="202">
                  <c:v>0.14000000000000001</c:v>
                </c:pt>
                <c:pt idx="203">
                  <c:v>0.14000000000000001</c:v>
                </c:pt>
                <c:pt idx="204">
                  <c:v>0.14000000000000001</c:v>
                </c:pt>
                <c:pt idx="205">
                  <c:v>0.14000000000000001</c:v>
                </c:pt>
                <c:pt idx="206">
                  <c:v>0.14000000000000001</c:v>
                </c:pt>
                <c:pt idx="207">
                  <c:v>0.14000000000000001</c:v>
                </c:pt>
                <c:pt idx="208">
                  <c:v>0.14000000000000001</c:v>
                </c:pt>
                <c:pt idx="209">
                  <c:v>0.14000000000000001</c:v>
                </c:pt>
                <c:pt idx="210">
                  <c:v>0.14000000000000001</c:v>
                </c:pt>
                <c:pt idx="211">
                  <c:v>0.14000000000000001</c:v>
                </c:pt>
                <c:pt idx="212">
                  <c:v>0.14000000000000001</c:v>
                </c:pt>
                <c:pt idx="213">
                  <c:v>0.14000000000000001</c:v>
                </c:pt>
                <c:pt idx="214">
                  <c:v>0.14000000000000001</c:v>
                </c:pt>
                <c:pt idx="215">
                  <c:v>0.14000000000000001</c:v>
                </c:pt>
                <c:pt idx="216">
                  <c:v>0.14000000000000001</c:v>
                </c:pt>
                <c:pt idx="217">
                  <c:v>0.14000000000000001</c:v>
                </c:pt>
                <c:pt idx="218">
                  <c:v>0.14000000000000001</c:v>
                </c:pt>
                <c:pt idx="219">
                  <c:v>0.14000000000000001</c:v>
                </c:pt>
                <c:pt idx="220">
                  <c:v>0.14000000000000001</c:v>
                </c:pt>
                <c:pt idx="221">
                  <c:v>0.14000000000000001</c:v>
                </c:pt>
                <c:pt idx="222">
                  <c:v>0.14000000000000001</c:v>
                </c:pt>
                <c:pt idx="223">
                  <c:v>0.14000000000000001</c:v>
                </c:pt>
                <c:pt idx="224">
                  <c:v>0.14000000000000001</c:v>
                </c:pt>
                <c:pt idx="225">
                  <c:v>0.14000000000000001</c:v>
                </c:pt>
                <c:pt idx="226">
                  <c:v>0.14000000000000001</c:v>
                </c:pt>
                <c:pt idx="227">
                  <c:v>0.14000000000000001</c:v>
                </c:pt>
                <c:pt idx="228">
                  <c:v>0.14000000000000001</c:v>
                </c:pt>
                <c:pt idx="229">
                  <c:v>0.14000000000000001</c:v>
                </c:pt>
                <c:pt idx="230">
                  <c:v>0.14000000000000001</c:v>
                </c:pt>
                <c:pt idx="231">
                  <c:v>0.14000000000000001</c:v>
                </c:pt>
                <c:pt idx="232">
                  <c:v>0.14000000000000001</c:v>
                </c:pt>
                <c:pt idx="233">
                  <c:v>0.14000000000000001</c:v>
                </c:pt>
                <c:pt idx="234">
                  <c:v>0.14000000000000001</c:v>
                </c:pt>
                <c:pt idx="235">
                  <c:v>0.14000000000000001</c:v>
                </c:pt>
                <c:pt idx="236">
                  <c:v>0.14000000000000001</c:v>
                </c:pt>
                <c:pt idx="237">
                  <c:v>0.14000000000000001</c:v>
                </c:pt>
                <c:pt idx="238">
                  <c:v>0.14000000000000001</c:v>
                </c:pt>
                <c:pt idx="239">
                  <c:v>0.14000000000000001</c:v>
                </c:pt>
                <c:pt idx="240">
                  <c:v>0.14000000000000001</c:v>
                </c:pt>
                <c:pt idx="241">
                  <c:v>0.14000000000000001</c:v>
                </c:pt>
                <c:pt idx="242">
                  <c:v>0.14000000000000001</c:v>
                </c:pt>
                <c:pt idx="243">
                  <c:v>0.14000000000000001</c:v>
                </c:pt>
                <c:pt idx="244">
                  <c:v>0.14000000000000001</c:v>
                </c:pt>
                <c:pt idx="245">
                  <c:v>0.17</c:v>
                </c:pt>
                <c:pt idx="246">
                  <c:v>0.17</c:v>
                </c:pt>
                <c:pt idx="247">
                  <c:v>0.17</c:v>
                </c:pt>
                <c:pt idx="248">
                  <c:v>0.17</c:v>
                </c:pt>
                <c:pt idx="249">
                  <c:v>0.17</c:v>
                </c:pt>
                <c:pt idx="250">
                  <c:v>0.17</c:v>
                </c:pt>
                <c:pt idx="251">
                  <c:v>0.2</c:v>
                </c:pt>
                <c:pt idx="252">
                  <c:v>0.2</c:v>
                </c:pt>
                <c:pt idx="253">
                  <c:v>0.2</c:v>
                </c:pt>
                <c:pt idx="254">
                  <c:v>0.2</c:v>
                </c:pt>
                <c:pt idx="255">
                  <c:v>0.2</c:v>
                </c:pt>
                <c:pt idx="256">
                  <c:v>0.2</c:v>
                </c:pt>
                <c:pt idx="257">
                  <c:v>0.2</c:v>
                </c:pt>
                <c:pt idx="258">
                  <c:v>0.2</c:v>
                </c:pt>
                <c:pt idx="259">
                  <c:v>0.2</c:v>
                </c:pt>
                <c:pt idx="260">
                  <c:v>0.2</c:v>
                </c:pt>
                <c:pt idx="261">
                  <c:v>0.2</c:v>
                </c:pt>
                <c:pt idx="262">
                  <c:v>0.2</c:v>
                </c:pt>
                <c:pt idx="263">
                  <c:v>0.2</c:v>
                </c:pt>
                <c:pt idx="264">
                  <c:v>0.2</c:v>
                </c:pt>
                <c:pt idx="265">
                  <c:v>0.23</c:v>
                </c:pt>
                <c:pt idx="266">
                  <c:v>0.23</c:v>
                </c:pt>
                <c:pt idx="267">
                  <c:v>0.23</c:v>
                </c:pt>
                <c:pt idx="268">
                  <c:v>0.23</c:v>
                </c:pt>
                <c:pt idx="269">
                  <c:v>0.23</c:v>
                </c:pt>
                <c:pt idx="270">
                  <c:v>0.24</c:v>
                </c:pt>
                <c:pt idx="271">
                  <c:v>0.24</c:v>
                </c:pt>
                <c:pt idx="272">
                  <c:v>0.3</c:v>
                </c:pt>
                <c:pt idx="273">
                  <c:v>0.3</c:v>
                </c:pt>
                <c:pt idx="274">
                  <c:v>0.3</c:v>
                </c:pt>
                <c:pt idx="275">
                  <c:v>0.3</c:v>
                </c:pt>
                <c:pt idx="276">
                  <c:v>0.3</c:v>
                </c:pt>
                <c:pt idx="277">
                  <c:v>0.3</c:v>
                </c:pt>
                <c:pt idx="278">
                  <c:v>0.3</c:v>
                </c:pt>
                <c:pt idx="279">
                  <c:v>0.3</c:v>
                </c:pt>
                <c:pt idx="280">
                  <c:v>0.3</c:v>
                </c:pt>
                <c:pt idx="281">
                  <c:v>0.3</c:v>
                </c:pt>
                <c:pt idx="282">
                  <c:v>0.3</c:v>
                </c:pt>
                <c:pt idx="283">
                  <c:v>0.3</c:v>
                </c:pt>
                <c:pt idx="284">
                  <c:v>0.3</c:v>
                </c:pt>
                <c:pt idx="285">
                  <c:v>0.3</c:v>
                </c:pt>
                <c:pt idx="286">
                  <c:v>0.3</c:v>
                </c:pt>
                <c:pt idx="287">
                  <c:v>0.3</c:v>
                </c:pt>
                <c:pt idx="288">
                  <c:v>0.3</c:v>
                </c:pt>
                <c:pt idx="289">
                  <c:v>0.3</c:v>
                </c:pt>
                <c:pt idx="290">
                  <c:v>0.3</c:v>
                </c:pt>
                <c:pt idx="291">
                  <c:v>0.3</c:v>
                </c:pt>
                <c:pt idx="292">
                  <c:v>0.3</c:v>
                </c:pt>
                <c:pt idx="293">
                  <c:v>0.3</c:v>
                </c:pt>
                <c:pt idx="294">
                  <c:v>0.3</c:v>
                </c:pt>
                <c:pt idx="295">
                  <c:v>0.3</c:v>
                </c:pt>
                <c:pt idx="296">
                  <c:v>0.3</c:v>
                </c:pt>
                <c:pt idx="297">
                  <c:v>0.3</c:v>
                </c:pt>
                <c:pt idx="298">
                  <c:v>0.3</c:v>
                </c:pt>
                <c:pt idx="299">
                  <c:v>0.3</c:v>
                </c:pt>
                <c:pt idx="300">
                  <c:v>0.3</c:v>
                </c:pt>
                <c:pt idx="301">
                  <c:v>0.3</c:v>
                </c:pt>
                <c:pt idx="302">
                  <c:v>0.3</c:v>
                </c:pt>
                <c:pt idx="303">
                  <c:v>0.3</c:v>
                </c:pt>
                <c:pt idx="304">
                  <c:v>0.3</c:v>
                </c:pt>
                <c:pt idx="305">
                  <c:v>0.3</c:v>
                </c:pt>
                <c:pt idx="306">
                  <c:v>0.3</c:v>
                </c:pt>
                <c:pt idx="307">
                  <c:v>0.3</c:v>
                </c:pt>
                <c:pt idx="308">
                  <c:v>0.3</c:v>
                </c:pt>
                <c:pt idx="309">
                  <c:v>0.3</c:v>
                </c:pt>
                <c:pt idx="310">
                  <c:v>0.3</c:v>
                </c:pt>
                <c:pt idx="311">
                  <c:v>0.3</c:v>
                </c:pt>
                <c:pt idx="312">
                  <c:v>0.3</c:v>
                </c:pt>
                <c:pt idx="313">
                  <c:v>0.3</c:v>
                </c:pt>
                <c:pt idx="314">
                  <c:v>0.3</c:v>
                </c:pt>
                <c:pt idx="315">
                  <c:v>0.3</c:v>
                </c:pt>
                <c:pt idx="316">
                  <c:v>0.3</c:v>
                </c:pt>
                <c:pt idx="317">
                  <c:v>0.3</c:v>
                </c:pt>
                <c:pt idx="318">
                  <c:v>0.22</c:v>
                </c:pt>
                <c:pt idx="319">
                  <c:v>0.3</c:v>
                </c:pt>
                <c:pt idx="320">
                  <c:v>0.3</c:v>
                </c:pt>
                <c:pt idx="321">
                  <c:v>0.3</c:v>
                </c:pt>
                <c:pt idx="322">
                  <c:v>0.3</c:v>
                </c:pt>
                <c:pt idx="323">
                  <c:v>0.3</c:v>
                </c:pt>
                <c:pt idx="324">
                  <c:v>0.3</c:v>
                </c:pt>
                <c:pt idx="325">
                  <c:v>0.3</c:v>
                </c:pt>
                <c:pt idx="326">
                  <c:v>0.27679999999999999</c:v>
                </c:pt>
                <c:pt idx="327">
                  <c:v>0.27679999999999999</c:v>
                </c:pt>
                <c:pt idx="328">
                  <c:v>0.27679999999999999</c:v>
                </c:pt>
                <c:pt idx="329">
                  <c:v>0.27679999999999999</c:v>
                </c:pt>
                <c:pt idx="330">
                  <c:v>0.27679999999999999</c:v>
                </c:pt>
                <c:pt idx="331">
                  <c:v>0.3</c:v>
                </c:pt>
                <c:pt idx="332">
                  <c:v>0.3</c:v>
                </c:pt>
                <c:pt idx="333">
                  <c:v>0.3</c:v>
                </c:pt>
                <c:pt idx="334">
                  <c:v>0.3</c:v>
                </c:pt>
                <c:pt idx="335">
                  <c:v>0.3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F4D-48EF-BF5B-1C47DBD649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8508095"/>
        <c:axId val="78510063"/>
      </c:lineChart>
      <c:dateAx>
        <c:axId val="78508095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78510063"/>
        <c:crosses val="autoZero"/>
        <c:auto val="1"/>
        <c:lblOffset val="100"/>
        <c:baseTimeUnit val="days"/>
      </c:dateAx>
      <c:valAx>
        <c:axId val="785100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_ ;[Red]\-#,##0.0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7850809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rgbClr val="C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pt-BR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rgbClr val="00B05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pt-BR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pt-BR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accent4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pt-BR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rgbClr val="0070C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pt-BR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rgbClr val="FF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4146556004823727E-2"/>
          <c:y val="0.11516160479940007"/>
          <c:w val="0.84439540327729301"/>
          <c:h val="0.72391626046744162"/>
        </c:manualLayout>
      </c:layout>
      <c:lineChart>
        <c:grouping val="standard"/>
        <c:varyColors val="0"/>
        <c:ser>
          <c:idx val="1"/>
          <c:order val="0"/>
          <c:tx>
            <c:strRef>
              <c:f>'Análises IPCA Anual'!$B$1</c:f>
              <c:strCache>
                <c:ptCount val="1"/>
                <c:pt idx="0">
                  <c:v>2023 </c:v>
                </c:pt>
              </c:strCache>
            </c:strRef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dLbls>
            <c:dLbl>
              <c:idx val="33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52B-4C0A-A60D-54D017C8B0E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'Análises IPCA Anual'!$A$2:$A$337</c:f>
              <c:numCache>
                <c:formatCode>m/d/yyyy</c:formatCode>
                <c:ptCount val="336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44567</c:v>
                </c:pt>
                <c:pt idx="4">
                  <c:v>44568</c:v>
                </c:pt>
                <c:pt idx="5">
                  <c:v>44571</c:v>
                </c:pt>
                <c:pt idx="6">
                  <c:v>44572</c:v>
                </c:pt>
                <c:pt idx="7">
                  <c:v>44573</c:v>
                </c:pt>
                <c:pt idx="8">
                  <c:v>44574</c:v>
                </c:pt>
                <c:pt idx="9">
                  <c:v>44575</c:v>
                </c:pt>
                <c:pt idx="10">
                  <c:v>44578</c:v>
                </c:pt>
                <c:pt idx="11">
                  <c:v>44579</c:v>
                </c:pt>
                <c:pt idx="12">
                  <c:v>44580</c:v>
                </c:pt>
                <c:pt idx="13">
                  <c:v>44581</c:v>
                </c:pt>
                <c:pt idx="14">
                  <c:v>44582</c:v>
                </c:pt>
                <c:pt idx="15">
                  <c:v>44585</c:v>
                </c:pt>
                <c:pt idx="16">
                  <c:v>44586</c:v>
                </c:pt>
                <c:pt idx="17">
                  <c:v>44587</c:v>
                </c:pt>
                <c:pt idx="18">
                  <c:v>44588</c:v>
                </c:pt>
                <c:pt idx="19">
                  <c:v>44589</c:v>
                </c:pt>
                <c:pt idx="20">
                  <c:v>44592</c:v>
                </c:pt>
                <c:pt idx="21">
                  <c:v>44593</c:v>
                </c:pt>
                <c:pt idx="22">
                  <c:v>44594</c:v>
                </c:pt>
                <c:pt idx="23">
                  <c:v>44595</c:v>
                </c:pt>
                <c:pt idx="24">
                  <c:v>44596</c:v>
                </c:pt>
                <c:pt idx="25">
                  <c:v>44599</c:v>
                </c:pt>
                <c:pt idx="26">
                  <c:v>44600</c:v>
                </c:pt>
                <c:pt idx="27">
                  <c:v>44601</c:v>
                </c:pt>
                <c:pt idx="28">
                  <c:v>44602</c:v>
                </c:pt>
                <c:pt idx="29">
                  <c:v>44603</c:v>
                </c:pt>
                <c:pt idx="30">
                  <c:v>44606</c:v>
                </c:pt>
                <c:pt idx="31">
                  <c:v>44607</c:v>
                </c:pt>
                <c:pt idx="32">
                  <c:v>44608</c:v>
                </c:pt>
                <c:pt idx="33">
                  <c:v>44609</c:v>
                </c:pt>
                <c:pt idx="34">
                  <c:v>44610</c:v>
                </c:pt>
                <c:pt idx="35">
                  <c:v>44613</c:v>
                </c:pt>
                <c:pt idx="36">
                  <c:v>44614</c:v>
                </c:pt>
                <c:pt idx="37">
                  <c:v>44615</c:v>
                </c:pt>
                <c:pt idx="38">
                  <c:v>44616</c:v>
                </c:pt>
                <c:pt idx="39">
                  <c:v>44617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44628</c:v>
                </c:pt>
                <c:pt idx="45">
                  <c:v>44629</c:v>
                </c:pt>
                <c:pt idx="46">
                  <c:v>44630</c:v>
                </c:pt>
                <c:pt idx="47">
                  <c:v>44631</c:v>
                </c:pt>
                <c:pt idx="48">
                  <c:v>44634</c:v>
                </c:pt>
                <c:pt idx="49">
                  <c:v>44635</c:v>
                </c:pt>
                <c:pt idx="50">
                  <c:v>44636</c:v>
                </c:pt>
                <c:pt idx="51">
                  <c:v>44637</c:v>
                </c:pt>
                <c:pt idx="52">
                  <c:v>44638</c:v>
                </c:pt>
                <c:pt idx="53">
                  <c:v>44641</c:v>
                </c:pt>
                <c:pt idx="54">
                  <c:v>44642</c:v>
                </c:pt>
                <c:pt idx="55">
                  <c:v>44643</c:v>
                </c:pt>
                <c:pt idx="56">
                  <c:v>44644</c:v>
                </c:pt>
                <c:pt idx="57">
                  <c:v>44645</c:v>
                </c:pt>
                <c:pt idx="58">
                  <c:v>44648</c:v>
                </c:pt>
                <c:pt idx="59">
                  <c:v>44649</c:v>
                </c:pt>
                <c:pt idx="60">
                  <c:v>44650</c:v>
                </c:pt>
                <c:pt idx="61">
                  <c:v>44651</c:v>
                </c:pt>
                <c:pt idx="62">
                  <c:v>44652</c:v>
                </c:pt>
                <c:pt idx="63">
                  <c:v>44655</c:v>
                </c:pt>
                <c:pt idx="64">
                  <c:v>44656</c:v>
                </c:pt>
                <c:pt idx="65">
                  <c:v>44657</c:v>
                </c:pt>
                <c:pt idx="66">
                  <c:v>44658</c:v>
                </c:pt>
                <c:pt idx="67">
                  <c:v>44659</c:v>
                </c:pt>
                <c:pt idx="68">
                  <c:v>44662</c:v>
                </c:pt>
                <c:pt idx="69">
                  <c:v>44663</c:v>
                </c:pt>
                <c:pt idx="70">
                  <c:v>44664</c:v>
                </c:pt>
                <c:pt idx="71">
                  <c:v>44665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44673</c:v>
                </c:pt>
                <c:pt idx="76">
                  <c:v>44676</c:v>
                </c:pt>
                <c:pt idx="77">
                  <c:v>44677</c:v>
                </c:pt>
                <c:pt idx="78">
                  <c:v>44678</c:v>
                </c:pt>
                <c:pt idx="79">
                  <c:v>44679</c:v>
                </c:pt>
                <c:pt idx="80">
                  <c:v>44680</c:v>
                </c:pt>
                <c:pt idx="81">
                  <c:v>44683</c:v>
                </c:pt>
                <c:pt idx="82">
                  <c:v>44684</c:v>
                </c:pt>
                <c:pt idx="83">
                  <c:v>44685</c:v>
                </c:pt>
                <c:pt idx="84">
                  <c:v>44686</c:v>
                </c:pt>
                <c:pt idx="85">
                  <c:v>44687</c:v>
                </c:pt>
                <c:pt idx="86">
                  <c:v>44690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44729</c:v>
                </c:pt>
                <c:pt idx="115">
                  <c:v>44732</c:v>
                </c:pt>
                <c:pt idx="116">
                  <c:v>44733</c:v>
                </c:pt>
                <c:pt idx="117">
                  <c:v>44734</c:v>
                </c:pt>
                <c:pt idx="118">
                  <c:v>44735</c:v>
                </c:pt>
                <c:pt idx="119">
                  <c:v>44736</c:v>
                </c:pt>
                <c:pt idx="120">
                  <c:v>44739</c:v>
                </c:pt>
                <c:pt idx="121">
                  <c:v>44740</c:v>
                </c:pt>
                <c:pt idx="122">
                  <c:v>44741</c:v>
                </c:pt>
                <c:pt idx="123">
                  <c:v>44742</c:v>
                </c:pt>
                <c:pt idx="124">
                  <c:v>44743</c:v>
                </c:pt>
                <c:pt idx="125">
                  <c:v>44746</c:v>
                </c:pt>
                <c:pt idx="126">
                  <c:v>44747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44812</c:v>
                </c:pt>
                <c:pt idx="173">
                  <c:v>44813</c:v>
                </c:pt>
                <c:pt idx="174">
                  <c:v>44816</c:v>
                </c:pt>
                <c:pt idx="175">
                  <c:v>44817</c:v>
                </c:pt>
                <c:pt idx="176">
                  <c:v>44818</c:v>
                </c:pt>
                <c:pt idx="177">
                  <c:v>44819</c:v>
                </c:pt>
                <c:pt idx="178">
                  <c:v>44820</c:v>
                </c:pt>
                <c:pt idx="179">
                  <c:v>44823</c:v>
                </c:pt>
                <c:pt idx="180">
                  <c:v>44824</c:v>
                </c:pt>
                <c:pt idx="181">
                  <c:v>44825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44847</c:v>
                </c:pt>
                <c:pt idx="197">
                  <c:v>44848</c:v>
                </c:pt>
                <c:pt idx="198">
                  <c:v>44851</c:v>
                </c:pt>
                <c:pt idx="199">
                  <c:v>44852</c:v>
                </c:pt>
                <c:pt idx="200">
                  <c:v>44853</c:v>
                </c:pt>
                <c:pt idx="201">
                  <c:v>44854</c:v>
                </c:pt>
                <c:pt idx="202">
                  <c:v>44855</c:v>
                </c:pt>
                <c:pt idx="203">
                  <c:v>44858</c:v>
                </c:pt>
                <c:pt idx="204">
                  <c:v>44859</c:v>
                </c:pt>
                <c:pt idx="205">
                  <c:v>44860</c:v>
                </c:pt>
                <c:pt idx="206">
                  <c:v>44861</c:v>
                </c:pt>
                <c:pt idx="207">
                  <c:v>44862</c:v>
                </c:pt>
                <c:pt idx="208">
                  <c:v>44865</c:v>
                </c:pt>
                <c:pt idx="209">
                  <c:v>44866</c:v>
                </c:pt>
                <c:pt idx="210">
                  <c:v>44868</c:v>
                </c:pt>
                <c:pt idx="211">
                  <c:v>44869</c:v>
                </c:pt>
                <c:pt idx="212">
                  <c:v>44872</c:v>
                </c:pt>
                <c:pt idx="213">
                  <c:v>44873</c:v>
                </c:pt>
                <c:pt idx="214">
                  <c:v>44874</c:v>
                </c:pt>
                <c:pt idx="215">
                  <c:v>44875</c:v>
                </c:pt>
                <c:pt idx="216">
                  <c:v>44876</c:v>
                </c:pt>
                <c:pt idx="217">
                  <c:v>44879</c:v>
                </c:pt>
                <c:pt idx="218">
                  <c:v>44881</c:v>
                </c:pt>
                <c:pt idx="219">
                  <c:v>44882</c:v>
                </c:pt>
                <c:pt idx="220">
                  <c:v>44883</c:v>
                </c:pt>
                <c:pt idx="221">
                  <c:v>44886</c:v>
                </c:pt>
                <c:pt idx="222">
                  <c:v>44887</c:v>
                </c:pt>
                <c:pt idx="223">
                  <c:v>44888</c:v>
                </c:pt>
                <c:pt idx="224">
                  <c:v>44889</c:v>
                </c:pt>
                <c:pt idx="225">
                  <c:v>44890</c:v>
                </c:pt>
                <c:pt idx="226">
                  <c:v>44893</c:v>
                </c:pt>
                <c:pt idx="227">
                  <c:v>44894</c:v>
                </c:pt>
                <c:pt idx="228">
                  <c:v>44895</c:v>
                </c:pt>
                <c:pt idx="229">
                  <c:v>44896</c:v>
                </c:pt>
                <c:pt idx="230">
                  <c:v>44897</c:v>
                </c:pt>
                <c:pt idx="231">
                  <c:v>44900</c:v>
                </c:pt>
                <c:pt idx="232">
                  <c:v>44901</c:v>
                </c:pt>
                <c:pt idx="233">
                  <c:v>44902</c:v>
                </c:pt>
                <c:pt idx="234">
                  <c:v>44903</c:v>
                </c:pt>
                <c:pt idx="235">
                  <c:v>44904</c:v>
                </c:pt>
                <c:pt idx="236">
                  <c:v>44907</c:v>
                </c:pt>
                <c:pt idx="237">
                  <c:v>44908</c:v>
                </c:pt>
                <c:pt idx="238">
                  <c:v>44909</c:v>
                </c:pt>
                <c:pt idx="239">
                  <c:v>44910</c:v>
                </c:pt>
                <c:pt idx="240">
                  <c:v>44911</c:v>
                </c:pt>
                <c:pt idx="241">
                  <c:v>44914</c:v>
                </c:pt>
                <c:pt idx="242">
                  <c:v>44915</c:v>
                </c:pt>
                <c:pt idx="243">
                  <c:v>44916</c:v>
                </c:pt>
                <c:pt idx="244">
                  <c:v>44917</c:v>
                </c:pt>
                <c:pt idx="245">
                  <c:v>44918</c:v>
                </c:pt>
                <c:pt idx="246">
                  <c:v>44921</c:v>
                </c:pt>
                <c:pt idx="247">
                  <c:v>44922</c:v>
                </c:pt>
                <c:pt idx="248">
                  <c:v>44923</c:v>
                </c:pt>
                <c:pt idx="249">
                  <c:v>44924</c:v>
                </c:pt>
                <c:pt idx="250">
                  <c:v>44925</c:v>
                </c:pt>
                <c:pt idx="251">
                  <c:v>44928</c:v>
                </c:pt>
                <c:pt idx="252">
                  <c:v>44929</c:v>
                </c:pt>
                <c:pt idx="253">
                  <c:v>44930</c:v>
                </c:pt>
                <c:pt idx="254">
                  <c:v>44931</c:v>
                </c:pt>
                <c:pt idx="255">
                  <c:v>44932</c:v>
                </c:pt>
                <c:pt idx="256">
                  <c:v>44935</c:v>
                </c:pt>
                <c:pt idx="257">
                  <c:v>44936</c:v>
                </c:pt>
                <c:pt idx="258">
                  <c:v>44937</c:v>
                </c:pt>
                <c:pt idx="259">
                  <c:v>44938</c:v>
                </c:pt>
                <c:pt idx="260">
                  <c:v>44939</c:v>
                </c:pt>
                <c:pt idx="261">
                  <c:v>44942</c:v>
                </c:pt>
                <c:pt idx="262">
                  <c:v>44943</c:v>
                </c:pt>
                <c:pt idx="263">
                  <c:v>44944</c:v>
                </c:pt>
                <c:pt idx="264">
                  <c:v>44945</c:v>
                </c:pt>
                <c:pt idx="265">
                  <c:v>44946</c:v>
                </c:pt>
                <c:pt idx="266">
                  <c:v>44949</c:v>
                </c:pt>
                <c:pt idx="267">
                  <c:v>44950</c:v>
                </c:pt>
                <c:pt idx="268">
                  <c:v>44951</c:v>
                </c:pt>
                <c:pt idx="269">
                  <c:v>44952</c:v>
                </c:pt>
                <c:pt idx="270">
                  <c:v>44953</c:v>
                </c:pt>
                <c:pt idx="271">
                  <c:v>44956</c:v>
                </c:pt>
                <c:pt idx="272">
                  <c:v>44957</c:v>
                </c:pt>
                <c:pt idx="273">
                  <c:v>44958</c:v>
                </c:pt>
                <c:pt idx="274">
                  <c:v>44959</c:v>
                </c:pt>
                <c:pt idx="275">
                  <c:v>44960</c:v>
                </c:pt>
                <c:pt idx="276">
                  <c:v>44963</c:v>
                </c:pt>
                <c:pt idx="277">
                  <c:v>44964</c:v>
                </c:pt>
                <c:pt idx="278">
                  <c:v>44965</c:v>
                </c:pt>
                <c:pt idx="279">
                  <c:v>44966</c:v>
                </c:pt>
                <c:pt idx="280">
                  <c:v>44967</c:v>
                </c:pt>
                <c:pt idx="281">
                  <c:v>44970</c:v>
                </c:pt>
                <c:pt idx="282">
                  <c:v>44971</c:v>
                </c:pt>
                <c:pt idx="283">
                  <c:v>44972</c:v>
                </c:pt>
                <c:pt idx="284">
                  <c:v>44973</c:v>
                </c:pt>
                <c:pt idx="285">
                  <c:v>44974</c:v>
                </c:pt>
                <c:pt idx="286">
                  <c:v>44979</c:v>
                </c:pt>
                <c:pt idx="287">
                  <c:v>44980</c:v>
                </c:pt>
                <c:pt idx="288">
                  <c:v>44981</c:v>
                </c:pt>
                <c:pt idx="289">
                  <c:v>44984</c:v>
                </c:pt>
                <c:pt idx="290">
                  <c:v>44985</c:v>
                </c:pt>
                <c:pt idx="291">
                  <c:v>44986</c:v>
                </c:pt>
                <c:pt idx="292">
                  <c:v>44987</c:v>
                </c:pt>
                <c:pt idx="293">
                  <c:v>44988</c:v>
                </c:pt>
                <c:pt idx="294">
                  <c:v>44991</c:v>
                </c:pt>
                <c:pt idx="295">
                  <c:v>44992</c:v>
                </c:pt>
                <c:pt idx="296">
                  <c:v>44993</c:v>
                </c:pt>
                <c:pt idx="297">
                  <c:v>44994</c:v>
                </c:pt>
                <c:pt idx="298">
                  <c:v>44995</c:v>
                </c:pt>
                <c:pt idx="299">
                  <c:v>44998</c:v>
                </c:pt>
                <c:pt idx="300">
                  <c:v>44999</c:v>
                </c:pt>
                <c:pt idx="301">
                  <c:v>45000</c:v>
                </c:pt>
                <c:pt idx="302">
                  <c:v>45001</c:v>
                </c:pt>
                <c:pt idx="303">
                  <c:v>45002</c:v>
                </c:pt>
                <c:pt idx="304">
                  <c:v>45005</c:v>
                </c:pt>
                <c:pt idx="305">
                  <c:v>45006</c:v>
                </c:pt>
                <c:pt idx="306">
                  <c:v>45007</c:v>
                </c:pt>
                <c:pt idx="307">
                  <c:v>45008</c:v>
                </c:pt>
                <c:pt idx="308">
                  <c:v>45009</c:v>
                </c:pt>
                <c:pt idx="309">
                  <c:v>45012</c:v>
                </c:pt>
                <c:pt idx="310">
                  <c:v>45013</c:v>
                </c:pt>
                <c:pt idx="311">
                  <c:v>45014</c:v>
                </c:pt>
                <c:pt idx="312">
                  <c:v>45015</c:v>
                </c:pt>
                <c:pt idx="313">
                  <c:v>45016</c:v>
                </c:pt>
                <c:pt idx="314">
                  <c:v>45019</c:v>
                </c:pt>
                <c:pt idx="315">
                  <c:v>45020</c:v>
                </c:pt>
                <c:pt idx="316">
                  <c:v>45021</c:v>
                </c:pt>
                <c:pt idx="317">
                  <c:v>45022</c:v>
                </c:pt>
                <c:pt idx="318">
                  <c:v>45026</c:v>
                </c:pt>
                <c:pt idx="319">
                  <c:v>45027</c:v>
                </c:pt>
                <c:pt idx="320">
                  <c:v>45028</c:v>
                </c:pt>
                <c:pt idx="321">
                  <c:v>45029</c:v>
                </c:pt>
                <c:pt idx="322">
                  <c:v>45030</c:v>
                </c:pt>
                <c:pt idx="323">
                  <c:v>45033</c:v>
                </c:pt>
                <c:pt idx="324">
                  <c:v>45034</c:v>
                </c:pt>
                <c:pt idx="325">
                  <c:v>45035</c:v>
                </c:pt>
                <c:pt idx="326">
                  <c:v>45036</c:v>
                </c:pt>
                <c:pt idx="327">
                  <c:v>45040</c:v>
                </c:pt>
                <c:pt idx="328">
                  <c:v>45041</c:v>
                </c:pt>
                <c:pt idx="329">
                  <c:v>45042</c:v>
                </c:pt>
                <c:pt idx="330">
                  <c:v>45043</c:v>
                </c:pt>
                <c:pt idx="331">
                  <c:v>45044</c:v>
                </c:pt>
                <c:pt idx="332">
                  <c:v>45048</c:v>
                </c:pt>
                <c:pt idx="333">
                  <c:v>45049</c:v>
                </c:pt>
                <c:pt idx="334">
                  <c:v>45050</c:v>
                </c:pt>
                <c:pt idx="335">
                  <c:v>45051</c:v>
                </c:pt>
              </c:numCache>
            </c:numRef>
          </c:cat>
          <c:val>
            <c:numRef>
              <c:f>'Análises IPCA Anual'!$B$2:$B$10000</c:f>
              <c:numCache>
                <c:formatCode>General</c:formatCode>
                <c:ptCount val="9999"/>
                <c:pt idx="0">
                  <c:v>3.8</c:v>
                </c:pt>
                <c:pt idx="1">
                  <c:v>3.8</c:v>
                </c:pt>
                <c:pt idx="2">
                  <c:v>3.8</c:v>
                </c:pt>
                <c:pt idx="3">
                  <c:v>3.8</c:v>
                </c:pt>
                <c:pt idx="4">
                  <c:v>3.8</c:v>
                </c:pt>
                <c:pt idx="5">
                  <c:v>3.8</c:v>
                </c:pt>
                <c:pt idx="6">
                  <c:v>3.8</c:v>
                </c:pt>
                <c:pt idx="7">
                  <c:v>3.8</c:v>
                </c:pt>
                <c:pt idx="8">
                  <c:v>3.835</c:v>
                </c:pt>
                <c:pt idx="9">
                  <c:v>3.835</c:v>
                </c:pt>
                <c:pt idx="10">
                  <c:v>3.835</c:v>
                </c:pt>
                <c:pt idx="11">
                  <c:v>3.8</c:v>
                </c:pt>
                <c:pt idx="12">
                  <c:v>3.8</c:v>
                </c:pt>
                <c:pt idx="13">
                  <c:v>3.8</c:v>
                </c:pt>
                <c:pt idx="14">
                  <c:v>3.8</c:v>
                </c:pt>
                <c:pt idx="15">
                  <c:v>3.8</c:v>
                </c:pt>
                <c:pt idx="16">
                  <c:v>3.8</c:v>
                </c:pt>
                <c:pt idx="17">
                  <c:v>3.8</c:v>
                </c:pt>
                <c:pt idx="18">
                  <c:v>3.8</c:v>
                </c:pt>
                <c:pt idx="19">
                  <c:v>3.87</c:v>
                </c:pt>
                <c:pt idx="20">
                  <c:v>3.84</c:v>
                </c:pt>
                <c:pt idx="21">
                  <c:v>3.84</c:v>
                </c:pt>
                <c:pt idx="22">
                  <c:v>3.84</c:v>
                </c:pt>
                <c:pt idx="23">
                  <c:v>3.84</c:v>
                </c:pt>
                <c:pt idx="24">
                  <c:v>3.84</c:v>
                </c:pt>
                <c:pt idx="25">
                  <c:v>3.84</c:v>
                </c:pt>
                <c:pt idx="26">
                  <c:v>3.84</c:v>
                </c:pt>
                <c:pt idx="27">
                  <c:v>3.84</c:v>
                </c:pt>
                <c:pt idx="28">
                  <c:v>3.84</c:v>
                </c:pt>
                <c:pt idx="29">
                  <c:v>3.84</c:v>
                </c:pt>
                <c:pt idx="30">
                  <c:v>3.84</c:v>
                </c:pt>
                <c:pt idx="31">
                  <c:v>3.84</c:v>
                </c:pt>
                <c:pt idx="32">
                  <c:v>3.84</c:v>
                </c:pt>
                <c:pt idx="33">
                  <c:v>3.84</c:v>
                </c:pt>
                <c:pt idx="34">
                  <c:v>3.94</c:v>
                </c:pt>
                <c:pt idx="35">
                  <c:v>3.94</c:v>
                </c:pt>
                <c:pt idx="36">
                  <c:v>3.94</c:v>
                </c:pt>
                <c:pt idx="37">
                  <c:v>3.94</c:v>
                </c:pt>
                <c:pt idx="38">
                  <c:v>3.94</c:v>
                </c:pt>
                <c:pt idx="39">
                  <c:v>3.94</c:v>
                </c:pt>
                <c:pt idx="40">
                  <c:v>3.94</c:v>
                </c:pt>
                <c:pt idx="41">
                  <c:v>3.94</c:v>
                </c:pt>
                <c:pt idx="42">
                  <c:v>3.94</c:v>
                </c:pt>
                <c:pt idx="43">
                  <c:v>3.94</c:v>
                </c:pt>
                <c:pt idx="44">
                  <c:v>3.94</c:v>
                </c:pt>
                <c:pt idx="45">
                  <c:v>3.94</c:v>
                </c:pt>
                <c:pt idx="46">
                  <c:v>3.94</c:v>
                </c:pt>
                <c:pt idx="47">
                  <c:v>3.94</c:v>
                </c:pt>
                <c:pt idx="48">
                  <c:v>3.94</c:v>
                </c:pt>
                <c:pt idx="49">
                  <c:v>3.94</c:v>
                </c:pt>
                <c:pt idx="50">
                  <c:v>3.94</c:v>
                </c:pt>
                <c:pt idx="51">
                  <c:v>3.94</c:v>
                </c:pt>
                <c:pt idx="52">
                  <c:v>3.9893000000000001</c:v>
                </c:pt>
                <c:pt idx="53">
                  <c:v>3.9893000000000001</c:v>
                </c:pt>
                <c:pt idx="54">
                  <c:v>3.9893000000000001</c:v>
                </c:pt>
                <c:pt idx="55">
                  <c:v>3.9893000000000001</c:v>
                </c:pt>
                <c:pt idx="56">
                  <c:v>3.9893000000000001</c:v>
                </c:pt>
                <c:pt idx="57">
                  <c:v>3.9801000000000002</c:v>
                </c:pt>
                <c:pt idx="58">
                  <c:v>3.9801000000000002</c:v>
                </c:pt>
                <c:pt idx="59">
                  <c:v>3.9801000000000002</c:v>
                </c:pt>
                <c:pt idx="60">
                  <c:v>3.9801000000000002</c:v>
                </c:pt>
                <c:pt idx="61">
                  <c:v>3.9801000000000002</c:v>
                </c:pt>
                <c:pt idx="62">
                  <c:v>3.9801000000000002</c:v>
                </c:pt>
                <c:pt idx="63">
                  <c:v>4.28</c:v>
                </c:pt>
                <c:pt idx="64">
                  <c:v>4.28</c:v>
                </c:pt>
                <c:pt idx="65">
                  <c:v>4.28</c:v>
                </c:pt>
                <c:pt idx="66">
                  <c:v>4.28</c:v>
                </c:pt>
                <c:pt idx="67">
                  <c:v>4.28</c:v>
                </c:pt>
                <c:pt idx="68">
                  <c:v>4.2901999999999996</c:v>
                </c:pt>
                <c:pt idx="69">
                  <c:v>4.2901999999999996</c:v>
                </c:pt>
                <c:pt idx="70">
                  <c:v>4.2901999999999996</c:v>
                </c:pt>
                <c:pt idx="71">
                  <c:v>4.2901999999999996</c:v>
                </c:pt>
                <c:pt idx="72">
                  <c:v>4.2798999999999996</c:v>
                </c:pt>
                <c:pt idx="73">
                  <c:v>4.2798999999999996</c:v>
                </c:pt>
                <c:pt idx="74">
                  <c:v>4.3213999999999997</c:v>
                </c:pt>
                <c:pt idx="75">
                  <c:v>4.3422000000000001</c:v>
                </c:pt>
                <c:pt idx="76">
                  <c:v>4.3422000000000001</c:v>
                </c:pt>
                <c:pt idx="77">
                  <c:v>4.3422000000000001</c:v>
                </c:pt>
                <c:pt idx="78">
                  <c:v>4.3422000000000001</c:v>
                </c:pt>
                <c:pt idx="79">
                  <c:v>4.3422000000000001</c:v>
                </c:pt>
                <c:pt idx="80">
                  <c:v>4.4356</c:v>
                </c:pt>
                <c:pt idx="81">
                  <c:v>4.4356</c:v>
                </c:pt>
                <c:pt idx="82">
                  <c:v>4.4356</c:v>
                </c:pt>
                <c:pt idx="83">
                  <c:v>4.4356</c:v>
                </c:pt>
                <c:pt idx="84">
                  <c:v>4.4356</c:v>
                </c:pt>
                <c:pt idx="85">
                  <c:v>4.4356</c:v>
                </c:pt>
                <c:pt idx="86">
                  <c:v>4.6021000000000001</c:v>
                </c:pt>
                <c:pt idx="87">
                  <c:v>4.6021000000000001</c:v>
                </c:pt>
                <c:pt idx="88">
                  <c:v>4.6021000000000001</c:v>
                </c:pt>
                <c:pt idx="89">
                  <c:v>4.6021000000000001</c:v>
                </c:pt>
                <c:pt idx="90">
                  <c:v>4.6021000000000001</c:v>
                </c:pt>
                <c:pt idx="91">
                  <c:v>4.7793999999999999</c:v>
                </c:pt>
                <c:pt idx="92">
                  <c:v>4.7793999999999999</c:v>
                </c:pt>
                <c:pt idx="93">
                  <c:v>4.7793999999999999</c:v>
                </c:pt>
                <c:pt idx="94">
                  <c:v>4.7793999999999999</c:v>
                </c:pt>
                <c:pt idx="95">
                  <c:v>4.9885999999999999</c:v>
                </c:pt>
                <c:pt idx="96">
                  <c:v>4.9885999999999999</c:v>
                </c:pt>
                <c:pt idx="97">
                  <c:v>4.9885999999999999</c:v>
                </c:pt>
                <c:pt idx="98">
                  <c:v>4.9885999999999999</c:v>
                </c:pt>
                <c:pt idx="99">
                  <c:v>4.9885999999999999</c:v>
                </c:pt>
                <c:pt idx="100">
                  <c:v>4.9893999999999998</c:v>
                </c:pt>
                <c:pt idx="101">
                  <c:v>4.9570999999999996</c:v>
                </c:pt>
                <c:pt idx="102">
                  <c:v>4.9570999999999996</c:v>
                </c:pt>
                <c:pt idx="103">
                  <c:v>4.9570999999999996</c:v>
                </c:pt>
                <c:pt idx="104">
                  <c:v>4.9570999999999996</c:v>
                </c:pt>
                <c:pt idx="105">
                  <c:v>4.9570999999999996</c:v>
                </c:pt>
                <c:pt idx="106">
                  <c:v>4.9893999999999998</c:v>
                </c:pt>
                <c:pt idx="107">
                  <c:v>4.9893999999999998</c:v>
                </c:pt>
                <c:pt idx="108">
                  <c:v>4.9893999999999998</c:v>
                </c:pt>
                <c:pt idx="109">
                  <c:v>5.1452</c:v>
                </c:pt>
                <c:pt idx="110">
                  <c:v>5.7550999999999997</c:v>
                </c:pt>
                <c:pt idx="111">
                  <c:v>5.7550999999999997</c:v>
                </c:pt>
                <c:pt idx="112">
                  <c:v>5.7550999999999997</c:v>
                </c:pt>
                <c:pt idx="113">
                  <c:v>5.7550999999999997</c:v>
                </c:pt>
                <c:pt idx="114">
                  <c:v>5.7550999999999997</c:v>
                </c:pt>
                <c:pt idx="115">
                  <c:v>5.7550999999999997</c:v>
                </c:pt>
                <c:pt idx="116">
                  <c:v>5.7550999999999997</c:v>
                </c:pt>
                <c:pt idx="117">
                  <c:v>5.7550999999999997</c:v>
                </c:pt>
                <c:pt idx="118">
                  <c:v>5.7550999999999997</c:v>
                </c:pt>
                <c:pt idx="119">
                  <c:v>5.7550999999999997</c:v>
                </c:pt>
                <c:pt idx="120">
                  <c:v>5.7550999999999997</c:v>
                </c:pt>
                <c:pt idx="121">
                  <c:v>5.7550999999999997</c:v>
                </c:pt>
                <c:pt idx="122">
                  <c:v>5.7550999999999997</c:v>
                </c:pt>
                <c:pt idx="123">
                  <c:v>5.7550999999999997</c:v>
                </c:pt>
                <c:pt idx="124">
                  <c:v>5.7550999999999997</c:v>
                </c:pt>
                <c:pt idx="125">
                  <c:v>5.7550999999999997</c:v>
                </c:pt>
                <c:pt idx="126">
                  <c:v>5.7550999999999997</c:v>
                </c:pt>
                <c:pt idx="127">
                  <c:v>5.7550999999999997</c:v>
                </c:pt>
                <c:pt idx="128">
                  <c:v>5.7550999999999997</c:v>
                </c:pt>
                <c:pt idx="129">
                  <c:v>5.7550999999999997</c:v>
                </c:pt>
                <c:pt idx="130">
                  <c:v>5.7550999999999997</c:v>
                </c:pt>
                <c:pt idx="131">
                  <c:v>5.7550999999999997</c:v>
                </c:pt>
                <c:pt idx="132">
                  <c:v>5.7550999999999997</c:v>
                </c:pt>
                <c:pt idx="133">
                  <c:v>5.7550999999999997</c:v>
                </c:pt>
                <c:pt idx="134">
                  <c:v>5.7550999999999997</c:v>
                </c:pt>
                <c:pt idx="135">
                  <c:v>5.5444000000000004</c:v>
                </c:pt>
                <c:pt idx="136">
                  <c:v>5.5444000000000004</c:v>
                </c:pt>
                <c:pt idx="137">
                  <c:v>5.5444000000000004</c:v>
                </c:pt>
                <c:pt idx="138">
                  <c:v>5.6550000000000002</c:v>
                </c:pt>
                <c:pt idx="139">
                  <c:v>5.8917000000000002</c:v>
                </c:pt>
                <c:pt idx="140">
                  <c:v>5.8917000000000002</c:v>
                </c:pt>
                <c:pt idx="141">
                  <c:v>5.8917000000000002</c:v>
                </c:pt>
                <c:pt idx="142">
                  <c:v>5.8917000000000002</c:v>
                </c:pt>
                <c:pt idx="143">
                  <c:v>5.8917000000000002</c:v>
                </c:pt>
                <c:pt idx="144">
                  <c:v>5.8601000000000001</c:v>
                </c:pt>
                <c:pt idx="145">
                  <c:v>5.8601000000000001</c:v>
                </c:pt>
                <c:pt idx="146">
                  <c:v>5.8601000000000001</c:v>
                </c:pt>
                <c:pt idx="147">
                  <c:v>5.8601000000000001</c:v>
                </c:pt>
                <c:pt idx="148">
                  <c:v>5.8601000000000001</c:v>
                </c:pt>
                <c:pt idx="149">
                  <c:v>5.8601000000000001</c:v>
                </c:pt>
                <c:pt idx="150">
                  <c:v>5.8601000000000001</c:v>
                </c:pt>
                <c:pt idx="151">
                  <c:v>5.8601000000000001</c:v>
                </c:pt>
                <c:pt idx="152">
                  <c:v>5.8601000000000001</c:v>
                </c:pt>
                <c:pt idx="153">
                  <c:v>5.8601000000000001</c:v>
                </c:pt>
                <c:pt idx="154">
                  <c:v>5.8601000000000001</c:v>
                </c:pt>
                <c:pt idx="155">
                  <c:v>5.7656000000000001</c:v>
                </c:pt>
                <c:pt idx="156">
                  <c:v>5.7656000000000001</c:v>
                </c:pt>
                <c:pt idx="157">
                  <c:v>5.7656000000000001</c:v>
                </c:pt>
                <c:pt idx="158">
                  <c:v>5.7605000000000004</c:v>
                </c:pt>
                <c:pt idx="159">
                  <c:v>5.2914000000000003</c:v>
                </c:pt>
                <c:pt idx="160">
                  <c:v>5.2914000000000003</c:v>
                </c:pt>
                <c:pt idx="161">
                  <c:v>5.2914000000000003</c:v>
                </c:pt>
                <c:pt idx="162">
                  <c:v>5.2914000000000003</c:v>
                </c:pt>
                <c:pt idx="163">
                  <c:v>5.2914000000000003</c:v>
                </c:pt>
                <c:pt idx="164">
                  <c:v>5.2914000000000003</c:v>
                </c:pt>
                <c:pt idx="165">
                  <c:v>5.1882000000000001</c:v>
                </c:pt>
                <c:pt idx="166">
                  <c:v>5.1882000000000001</c:v>
                </c:pt>
                <c:pt idx="167">
                  <c:v>5.1882000000000001</c:v>
                </c:pt>
                <c:pt idx="168">
                  <c:v>5.1882000000000001</c:v>
                </c:pt>
                <c:pt idx="169">
                  <c:v>5</c:v>
                </c:pt>
                <c:pt idx="170">
                  <c:v>5.0716000000000001</c:v>
                </c:pt>
                <c:pt idx="171">
                  <c:v>5.0716000000000001</c:v>
                </c:pt>
                <c:pt idx="172">
                  <c:v>5.0716000000000001</c:v>
                </c:pt>
                <c:pt idx="173">
                  <c:v>5.0820999999999996</c:v>
                </c:pt>
                <c:pt idx="174">
                  <c:v>5.0820999999999996</c:v>
                </c:pt>
                <c:pt idx="175">
                  <c:v>5.0820999999999996</c:v>
                </c:pt>
                <c:pt idx="176">
                  <c:v>5.0820999999999996</c:v>
                </c:pt>
                <c:pt idx="177">
                  <c:v>5.0820999999999996</c:v>
                </c:pt>
                <c:pt idx="178">
                  <c:v>5</c:v>
                </c:pt>
                <c:pt idx="179">
                  <c:v>5</c:v>
                </c:pt>
                <c:pt idx="180">
                  <c:v>5</c:v>
                </c:pt>
                <c:pt idx="181">
                  <c:v>5</c:v>
                </c:pt>
                <c:pt idx="182">
                  <c:v>5</c:v>
                </c:pt>
                <c:pt idx="183">
                  <c:v>4.9569000000000001</c:v>
                </c:pt>
                <c:pt idx="184">
                  <c:v>4.9569000000000001</c:v>
                </c:pt>
                <c:pt idx="185">
                  <c:v>4.9569000000000001</c:v>
                </c:pt>
                <c:pt idx="186">
                  <c:v>4.9569000000000001</c:v>
                </c:pt>
                <c:pt idx="187">
                  <c:v>4.9569000000000001</c:v>
                </c:pt>
                <c:pt idx="188">
                  <c:v>4.9362000000000004</c:v>
                </c:pt>
                <c:pt idx="189">
                  <c:v>4.9362000000000004</c:v>
                </c:pt>
                <c:pt idx="190">
                  <c:v>4.9362000000000004</c:v>
                </c:pt>
                <c:pt idx="191">
                  <c:v>4.9362000000000004</c:v>
                </c:pt>
                <c:pt idx="192">
                  <c:v>4.9362000000000004</c:v>
                </c:pt>
                <c:pt idx="193">
                  <c:v>4.9362000000000004</c:v>
                </c:pt>
                <c:pt idx="194">
                  <c:v>4.7483000000000004</c:v>
                </c:pt>
                <c:pt idx="195">
                  <c:v>4.7483000000000004</c:v>
                </c:pt>
                <c:pt idx="196">
                  <c:v>4.7483000000000004</c:v>
                </c:pt>
                <c:pt idx="197">
                  <c:v>4.7483000000000004</c:v>
                </c:pt>
                <c:pt idx="198">
                  <c:v>4.8213999999999997</c:v>
                </c:pt>
                <c:pt idx="199">
                  <c:v>4.8213999999999997</c:v>
                </c:pt>
                <c:pt idx="200">
                  <c:v>4.8213999999999997</c:v>
                </c:pt>
                <c:pt idx="201">
                  <c:v>4.8213999999999997</c:v>
                </c:pt>
                <c:pt idx="202">
                  <c:v>4.7694000000000001</c:v>
                </c:pt>
                <c:pt idx="203">
                  <c:v>4.7694000000000001</c:v>
                </c:pt>
                <c:pt idx="204">
                  <c:v>4.7694000000000001</c:v>
                </c:pt>
                <c:pt idx="205">
                  <c:v>4.7694000000000001</c:v>
                </c:pt>
                <c:pt idx="206">
                  <c:v>4.7694000000000001</c:v>
                </c:pt>
                <c:pt idx="207">
                  <c:v>4.7694000000000001</c:v>
                </c:pt>
                <c:pt idx="208">
                  <c:v>4.9686000000000003</c:v>
                </c:pt>
                <c:pt idx="209">
                  <c:v>4.9686000000000003</c:v>
                </c:pt>
                <c:pt idx="210">
                  <c:v>4.9686000000000003</c:v>
                </c:pt>
                <c:pt idx="211">
                  <c:v>4.9353999999999996</c:v>
                </c:pt>
                <c:pt idx="212">
                  <c:v>4.9353999999999996</c:v>
                </c:pt>
                <c:pt idx="213">
                  <c:v>4.9353999999999996</c:v>
                </c:pt>
                <c:pt idx="214">
                  <c:v>4.9353999999999996</c:v>
                </c:pt>
                <c:pt idx="215">
                  <c:v>4.9353999999999996</c:v>
                </c:pt>
                <c:pt idx="216">
                  <c:v>4.9686000000000003</c:v>
                </c:pt>
                <c:pt idx="217">
                  <c:v>4.9686000000000003</c:v>
                </c:pt>
                <c:pt idx="218">
                  <c:v>4.9686000000000003</c:v>
                </c:pt>
                <c:pt idx="219">
                  <c:v>4.9686000000000003</c:v>
                </c:pt>
                <c:pt idx="220">
                  <c:v>5.3448000000000002</c:v>
                </c:pt>
                <c:pt idx="221">
                  <c:v>5.3448000000000002</c:v>
                </c:pt>
                <c:pt idx="222">
                  <c:v>5.3448000000000002</c:v>
                </c:pt>
                <c:pt idx="223">
                  <c:v>5.3448000000000002</c:v>
                </c:pt>
                <c:pt idx="224">
                  <c:v>5.3448000000000002</c:v>
                </c:pt>
                <c:pt idx="225">
                  <c:v>5.3448000000000002</c:v>
                </c:pt>
                <c:pt idx="226">
                  <c:v>5.3448000000000002</c:v>
                </c:pt>
                <c:pt idx="227">
                  <c:v>5.3448000000000002</c:v>
                </c:pt>
                <c:pt idx="228">
                  <c:v>5.3448000000000002</c:v>
                </c:pt>
                <c:pt idx="229">
                  <c:v>5.3448000000000002</c:v>
                </c:pt>
                <c:pt idx="230">
                  <c:v>5.3657000000000004</c:v>
                </c:pt>
                <c:pt idx="231">
                  <c:v>5.3657000000000004</c:v>
                </c:pt>
                <c:pt idx="232">
                  <c:v>5.3657000000000004</c:v>
                </c:pt>
                <c:pt idx="233">
                  <c:v>5.3657000000000004</c:v>
                </c:pt>
                <c:pt idx="234">
                  <c:v>5.3657000000000004</c:v>
                </c:pt>
                <c:pt idx="235">
                  <c:v>5.3657000000000004</c:v>
                </c:pt>
                <c:pt idx="236">
                  <c:v>5.3657000000000004</c:v>
                </c:pt>
                <c:pt idx="237">
                  <c:v>5.3657000000000004</c:v>
                </c:pt>
                <c:pt idx="238">
                  <c:v>5.3657000000000004</c:v>
                </c:pt>
                <c:pt idx="239">
                  <c:v>5.3657000000000004</c:v>
                </c:pt>
                <c:pt idx="240">
                  <c:v>5.3657000000000004</c:v>
                </c:pt>
                <c:pt idx="241">
                  <c:v>5.3657000000000004</c:v>
                </c:pt>
                <c:pt idx="242">
                  <c:v>5.3657000000000004</c:v>
                </c:pt>
                <c:pt idx="243">
                  <c:v>5.3657000000000004</c:v>
                </c:pt>
                <c:pt idx="244">
                  <c:v>5.3657000000000004</c:v>
                </c:pt>
                <c:pt idx="245">
                  <c:v>5.4383999999999997</c:v>
                </c:pt>
                <c:pt idx="246">
                  <c:v>5.4383999999999997</c:v>
                </c:pt>
                <c:pt idx="247">
                  <c:v>5.4383999999999997</c:v>
                </c:pt>
                <c:pt idx="248">
                  <c:v>5.4383999999999997</c:v>
                </c:pt>
                <c:pt idx="249">
                  <c:v>5.4383999999999997</c:v>
                </c:pt>
                <c:pt idx="250">
                  <c:v>5.4383999999999997</c:v>
                </c:pt>
                <c:pt idx="251">
                  <c:v>5.4383999999999997</c:v>
                </c:pt>
                <c:pt idx="252">
                  <c:v>5.4383999999999997</c:v>
                </c:pt>
                <c:pt idx="253">
                  <c:v>5.4383999999999997</c:v>
                </c:pt>
                <c:pt idx="254">
                  <c:v>5.4383999999999997</c:v>
                </c:pt>
                <c:pt idx="255">
                  <c:v>5.4383999999999997</c:v>
                </c:pt>
                <c:pt idx="256">
                  <c:v>5.4383999999999997</c:v>
                </c:pt>
                <c:pt idx="257">
                  <c:v>5.4383999999999997</c:v>
                </c:pt>
                <c:pt idx="258">
                  <c:v>5.4383999999999997</c:v>
                </c:pt>
                <c:pt idx="259">
                  <c:v>5.4383999999999997</c:v>
                </c:pt>
                <c:pt idx="260">
                  <c:v>5.4383999999999997</c:v>
                </c:pt>
                <c:pt idx="261">
                  <c:v>5.4383999999999997</c:v>
                </c:pt>
                <c:pt idx="262">
                  <c:v>5.4383999999999997</c:v>
                </c:pt>
                <c:pt idx="263">
                  <c:v>5.4383999999999997</c:v>
                </c:pt>
                <c:pt idx="264">
                  <c:v>5.4383999999999997</c:v>
                </c:pt>
                <c:pt idx="265">
                  <c:v>5.6897000000000002</c:v>
                </c:pt>
                <c:pt idx="266">
                  <c:v>5.6897000000000002</c:v>
                </c:pt>
                <c:pt idx="267">
                  <c:v>5.6897000000000002</c:v>
                </c:pt>
                <c:pt idx="268">
                  <c:v>5.6897000000000002</c:v>
                </c:pt>
                <c:pt idx="269">
                  <c:v>5.6897000000000002</c:v>
                </c:pt>
                <c:pt idx="270">
                  <c:v>6.0393999999999997</c:v>
                </c:pt>
                <c:pt idx="271">
                  <c:v>6.0393999999999997</c:v>
                </c:pt>
                <c:pt idx="272">
                  <c:v>6.0084</c:v>
                </c:pt>
                <c:pt idx="273">
                  <c:v>6.0084</c:v>
                </c:pt>
                <c:pt idx="274">
                  <c:v>6.0084</c:v>
                </c:pt>
                <c:pt idx="275">
                  <c:v>6.0378999999999996</c:v>
                </c:pt>
                <c:pt idx="276">
                  <c:v>6.0378999999999996</c:v>
                </c:pt>
                <c:pt idx="277">
                  <c:v>6.0378999999999996</c:v>
                </c:pt>
                <c:pt idx="278">
                  <c:v>6.0378999999999996</c:v>
                </c:pt>
                <c:pt idx="279">
                  <c:v>6.0928000000000004</c:v>
                </c:pt>
                <c:pt idx="280">
                  <c:v>6.0928000000000004</c:v>
                </c:pt>
                <c:pt idx="281">
                  <c:v>6.0928000000000004</c:v>
                </c:pt>
                <c:pt idx="282">
                  <c:v>6.0928000000000004</c:v>
                </c:pt>
                <c:pt idx="283">
                  <c:v>6.0928000000000004</c:v>
                </c:pt>
                <c:pt idx="284">
                  <c:v>6.0928000000000004</c:v>
                </c:pt>
                <c:pt idx="285">
                  <c:v>5.9119000000000002</c:v>
                </c:pt>
                <c:pt idx="286">
                  <c:v>5.9119000000000002</c:v>
                </c:pt>
                <c:pt idx="287">
                  <c:v>5.9119000000000002</c:v>
                </c:pt>
                <c:pt idx="288">
                  <c:v>5.9119000000000002</c:v>
                </c:pt>
                <c:pt idx="289">
                  <c:v>5.9119000000000002</c:v>
                </c:pt>
                <c:pt idx="290">
                  <c:v>5.9119000000000002</c:v>
                </c:pt>
                <c:pt idx="291">
                  <c:v>5.9119000000000002</c:v>
                </c:pt>
                <c:pt idx="292">
                  <c:v>5.9119000000000002</c:v>
                </c:pt>
                <c:pt idx="293">
                  <c:v>5.9119000000000002</c:v>
                </c:pt>
                <c:pt idx="294">
                  <c:v>5.9119000000000002</c:v>
                </c:pt>
                <c:pt idx="295">
                  <c:v>5.9119000000000002</c:v>
                </c:pt>
                <c:pt idx="296">
                  <c:v>5.9119000000000002</c:v>
                </c:pt>
                <c:pt idx="297">
                  <c:v>5.9119000000000002</c:v>
                </c:pt>
                <c:pt idx="298">
                  <c:v>6.0913000000000004</c:v>
                </c:pt>
                <c:pt idx="299">
                  <c:v>6.0913000000000004</c:v>
                </c:pt>
                <c:pt idx="300">
                  <c:v>6.0913000000000004</c:v>
                </c:pt>
                <c:pt idx="301">
                  <c:v>6.0913000000000004</c:v>
                </c:pt>
                <c:pt idx="302">
                  <c:v>6.0913000000000004</c:v>
                </c:pt>
                <c:pt idx="303">
                  <c:v>5.9015000000000004</c:v>
                </c:pt>
                <c:pt idx="304">
                  <c:v>5.9015000000000004</c:v>
                </c:pt>
                <c:pt idx="305">
                  <c:v>5.9015000000000004</c:v>
                </c:pt>
                <c:pt idx="306">
                  <c:v>5.9015000000000004</c:v>
                </c:pt>
                <c:pt idx="307">
                  <c:v>5.9015000000000004</c:v>
                </c:pt>
                <c:pt idx="308">
                  <c:v>5.9558999999999997</c:v>
                </c:pt>
                <c:pt idx="309">
                  <c:v>5.9558999999999997</c:v>
                </c:pt>
                <c:pt idx="310">
                  <c:v>5.9558999999999997</c:v>
                </c:pt>
                <c:pt idx="311">
                  <c:v>5.9558999999999997</c:v>
                </c:pt>
                <c:pt idx="312">
                  <c:v>5.9558999999999997</c:v>
                </c:pt>
                <c:pt idx="313">
                  <c:v>5.9558999999999997</c:v>
                </c:pt>
                <c:pt idx="314">
                  <c:v>5.9558999999999997</c:v>
                </c:pt>
                <c:pt idx="315">
                  <c:v>5.9558999999999997</c:v>
                </c:pt>
                <c:pt idx="316">
                  <c:v>5.9558999999999997</c:v>
                </c:pt>
                <c:pt idx="317">
                  <c:v>5.9863</c:v>
                </c:pt>
                <c:pt idx="318">
                  <c:v>6.1761999999999997</c:v>
                </c:pt>
                <c:pt idx="319">
                  <c:v>6.1235999999999997</c:v>
                </c:pt>
                <c:pt idx="320">
                  <c:v>6.1235999999999997</c:v>
                </c:pt>
                <c:pt idx="321">
                  <c:v>6.1235999999999997</c:v>
                </c:pt>
                <c:pt idx="322">
                  <c:v>6.1459999999999999</c:v>
                </c:pt>
                <c:pt idx="323">
                  <c:v>6.1459999999999999</c:v>
                </c:pt>
                <c:pt idx="324">
                  <c:v>6.1459999999999999</c:v>
                </c:pt>
                <c:pt idx="325">
                  <c:v>6.1459999999999999</c:v>
                </c:pt>
                <c:pt idx="326">
                  <c:v>6.0807000000000002</c:v>
                </c:pt>
                <c:pt idx="327">
                  <c:v>6.0807000000000002</c:v>
                </c:pt>
                <c:pt idx="328">
                  <c:v>5.9981999999999998</c:v>
                </c:pt>
                <c:pt idx="329">
                  <c:v>5.9654999999999996</c:v>
                </c:pt>
                <c:pt idx="330">
                  <c:v>5.9654999999999996</c:v>
                </c:pt>
                <c:pt idx="331">
                  <c:v>6.0087000000000002</c:v>
                </c:pt>
                <c:pt idx="332">
                  <c:v>6.0183</c:v>
                </c:pt>
                <c:pt idx="333">
                  <c:v>6.0183</c:v>
                </c:pt>
                <c:pt idx="334">
                  <c:v>6.0183</c:v>
                </c:pt>
                <c:pt idx="335">
                  <c:v>6.0087000000000002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52B-4C0A-A60D-54D017C8B0EC}"/>
            </c:ext>
          </c:extLst>
        </c:ser>
        <c:ser>
          <c:idx val="2"/>
          <c:order val="1"/>
          <c:tx>
            <c:strRef>
              <c:f>'Análises IPCA Anual'!$C$1</c:f>
              <c:strCache>
                <c:ptCount val="1"/>
                <c:pt idx="0">
                  <c:v>2024 </c:v>
                </c:pt>
              </c:strCache>
            </c:strRef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dLbls>
            <c:dLbl>
              <c:idx val="33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52B-4C0A-A60D-54D017C8B0E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'Análises IPCA Anual'!$A$2:$A$337</c:f>
              <c:numCache>
                <c:formatCode>m/d/yyyy</c:formatCode>
                <c:ptCount val="336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44567</c:v>
                </c:pt>
                <c:pt idx="4">
                  <c:v>44568</c:v>
                </c:pt>
                <c:pt idx="5">
                  <c:v>44571</c:v>
                </c:pt>
                <c:pt idx="6">
                  <c:v>44572</c:v>
                </c:pt>
                <c:pt idx="7">
                  <c:v>44573</c:v>
                </c:pt>
                <c:pt idx="8">
                  <c:v>44574</c:v>
                </c:pt>
                <c:pt idx="9">
                  <c:v>44575</c:v>
                </c:pt>
                <c:pt idx="10">
                  <c:v>44578</c:v>
                </c:pt>
                <c:pt idx="11">
                  <c:v>44579</c:v>
                </c:pt>
                <c:pt idx="12">
                  <c:v>44580</c:v>
                </c:pt>
                <c:pt idx="13">
                  <c:v>44581</c:v>
                </c:pt>
                <c:pt idx="14">
                  <c:v>44582</c:v>
                </c:pt>
                <c:pt idx="15">
                  <c:v>44585</c:v>
                </c:pt>
                <c:pt idx="16">
                  <c:v>44586</c:v>
                </c:pt>
                <c:pt idx="17">
                  <c:v>44587</c:v>
                </c:pt>
                <c:pt idx="18">
                  <c:v>44588</c:v>
                </c:pt>
                <c:pt idx="19">
                  <c:v>44589</c:v>
                </c:pt>
                <c:pt idx="20">
                  <c:v>44592</c:v>
                </c:pt>
                <c:pt idx="21">
                  <c:v>44593</c:v>
                </c:pt>
                <c:pt idx="22">
                  <c:v>44594</c:v>
                </c:pt>
                <c:pt idx="23">
                  <c:v>44595</c:v>
                </c:pt>
                <c:pt idx="24">
                  <c:v>44596</c:v>
                </c:pt>
                <c:pt idx="25">
                  <c:v>44599</c:v>
                </c:pt>
                <c:pt idx="26">
                  <c:v>44600</c:v>
                </c:pt>
                <c:pt idx="27">
                  <c:v>44601</c:v>
                </c:pt>
                <c:pt idx="28">
                  <c:v>44602</c:v>
                </c:pt>
                <c:pt idx="29">
                  <c:v>44603</c:v>
                </c:pt>
                <c:pt idx="30">
                  <c:v>44606</c:v>
                </c:pt>
                <c:pt idx="31">
                  <c:v>44607</c:v>
                </c:pt>
                <c:pt idx="32">
                  <c:v>44608</c:v>
                </c:pt>
                <c:pt idx="33">
                  <c:v>44609</c:v>
                </c:pt>
                <c:pt idx="34">
                  <c:v>44610</c:v>
                </c:pt>
                <c:pt idx="35">
                  <c:v>44613</c:v>
                </c:pt>
                <c:pt idx="36">
                  <c:v>44614</c:v>
                </c:pt>
                <c:pt idx="37">
                  <c:v>44615</c:v>
                </c:pt>
                <c:pt idx="38">
                  <c:v>44616</c:v>
                </c:pt>
                <c:pt idx="39">
                  <c:v>44617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44628</c:v>
                </c:pt>
                <c:pt idx="45">
                  <c:v>44629</c:v>
                </c:pt>
                <c:pt idx="46">
                  <c:v>44630</c:v>
                </c:pt>
                <c:pt idx="47">
                  <c:v>44631</c:v>
                </c:pt>
                <c:pt idx="48">
                  <c:v>44634</c:v>
                </c:pt>
                <c:pt idx="49">
                  <c:v>44635</c:v>
                </c:pt>
                <c:pt idx="50">
                  <c:v>44636</c:v>
                </c:pt>
                <c:pt idx="51">
                  <c:v>44637</c:v>
                </c:pt>
                <c:pt idx="52">
                  <c:v>44638</c:v>
                </c:pt>
                <c:pt idx="53">
                  <c:v>44641</c:v>
                </c:pt>
                <c:pt idx="54">
                  <c:v>44642</c:v>
                </c:pt>
                <c:pt idx="55">
                  <c:v>44643</c:v>
                </c:pt>
                <c:pt idx="56">
                  <c:v>44644</c:v>
                </c:pt>
                <c:pt idx="57">
                  <c:v>44645</c:v>
                </c:pt>
                <c:pt idx="58">
                  <c:v>44648</c:v>
                </c:pt>
                <c:pt idx="59">
                  <c:v>44649</c:v>
                </c:pt>
                <c:pt idx="60">
                  <c:v>44650</c:v>
                </c:pt>
                <c:pt idx="61">
                  <c:v>44651</c:v>
                </c:pt>
                <c:pt idx="62">
                  <c:v>44652</c:v>
                </c:pt>
                <c:pt idx="63">
                  <c:v>44655</c:v>
                </c:pt>
                <c:pt idx="64">
                  <c:v>44656</c:v>
                </c:pt>
                <c:pt idx="65">
                  <c:v>44657</c:v>
                </c:pt>
                <c:pt idx="66">
                  <c:v>44658</c:v>
                </c:pt>
                <c:pt idx="67">
                  <c:v>44659</c:v>
                </c:pt>
                <c:pt idx="68">
                  <c:v>44662</c:v>
                </c:pt>
                <c:pt idx="69">
                  <c:v>44663</c:v>
                </c:pt>
                <c:pt idx="70">
                  <c:v>44664</c:v>
                </c:pt>
                <c:pt idx="71">
                  <c:v>44665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44673</c:v>
                </c:pt>
                <c:pt idx="76">
                  <c:v>44676</c:v>
                </c:pt>
                <c:pt idx="77">
                  <c:v>44677</c:v>
                </c:pt>
                <c:pt idx="78">
                  <c:v>44678</c:v>
                </c:pt>
                <c:pt idx="79">
                  <c:v>44679</c:v>
                </c:pt>
                <c:pt idx="80">
                  <c:v>44680</c:v>
                </c:pt>
                <c:pt idx="81">
                  <c:v>44683</c:v>
                </c:pt>
                <c:pt idx="82">
                  <c:v>44684</c:v>
                </c:pt>
                <c:pt idx="83">
                  <c:v>44685</c:v>
                </c:pt>
                <c:pt idx="84">
                  <c:v>44686</c:v>
                </c:pt>
                <c:pt idx="85">
                  <c:v>44687</c:v>
                </c:pt>
                <c:pt idx="86">
                  <c:v>44690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44729</c:v>
                </c:pt>
                <c:pt idx="115">
                  <c:v>44732</c:v>
                </c:pt>
                <c:pt idx="116">
                  <c:v>44733</c:v>
                </c:pt>
                <c:pt idx="117">
                  <c:v>44734</c:v>
                </c:pt>
                <c:pt idx="118">
                  <c:v>44735</c:v>
                </c:pt>
                <c:pt idx="119">
                  <c:v>44736</c:v>
                </c:pt>
                <c:pt idx="120">
                  <c:v>44739</c:v>
                </c:pt>
                <c:pt idx="121">
                  <c:v>44740</c:v>
                </c:pt>
                <c:pt idx="122">
                  <c:v>44741</c:v>
                </c:pt>
                <c:pt idx="123">
                  <c:v>44742</c:v>
                </c:pt>
                <c:pt idx="124">
                  <c:v>44743</c:v>
                </c:pt>
                <c:pt idx="125">
                  <c:v>44746</c:v>
                </c:pt>
                <c:pt idx="126">
                  <c:v>44747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44812</c:v>
                </c:pt>
                <c:pt idx="173">
                  <c:v>44813</c:v>
                </c:pt>
                <c:pt idx="174">
                  <c:v>44816</c:v>
                </c:pt>
                <c:pt idx="175">
                  <c:v>44817</c:v>
                </c:pt>
                <c:pt idx="176">
                  <c:v>44818</c:v>
                </c:pt>
                <c:pt idx="177">
                  <c:v>44819</c:v>
                </c:pt>
                <c:pt idx="178">
                  <c:v>44820</c:v>
                </c:pt>
                <c:pt idx="179">
                  <c:v>44823</c:v>
                </c:pt>
                <c:pt idx="180">
                  <c:v>44824</c:v>
                </c:pt>
                <c:pt idx="181">
                  <c:v>44825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44847</c:v>
                </c:pt>
                <c:pt idx="197">
                  <c:v>44848</c:v>
                </c:pt>
                <c:pt idx="198">
                  <c:v>44851</c:v>
                </c:pt>
                <c:pt idx="199">
                  <c:v>44852</c:v>
                </c:pt>
                <c:pt idx="200">
                  <c:v>44853</c:v>
                </c:pt>
                <c:pt idx="201">
                  <c:v>44854</c:v>
                </c:pt>
                <c:pt idx="202">
                  <c:v>44855</c:v>
                </c:pt>
                <c:pt idx="203">
                  <c:v>44858</c:v>
                </c:pt>
                <c:pt idx="204">
                  <c:v>44859</c:v>
                </c:pt>
                <c:pt idx="205">
                  <c:v>44860</c:v>
                </c:pt>
                <c:pt idx="206">
                  <c:v>44861</c:v>
                </c:pt>
                <c:pt idx="207">
                  <c:v>44862</c:v>
                </c:pt>
                <c:pt idx="208">
                  <c:v>44865</c:v>
                </c:pt>
                <c:pt idx="209">
                  <c:v>44866</c:v>
                </c:pt>
                <c:pt idx="210">
                  <c:v>44868</c:v>
                </c:pt>
                <c:pt idx="211">
                  <c:v>44869</c:v>
                </c:pt>
                <c:pt idx="212">
                  <c:v>44872</c:v>
                </c:pt>
                <c:pt idx="213">
                  <c:v>44873</c:v>
                </c:pt>
                <c:pt idx="214">
                  <c:v>44874</c:v>
                </c:pt>
                <c:pt idx="215">
                  <c:v>44875</c:v>
                </c:pt>
                <c:pt idx="216">
                  <c:v>44876</c:v>
                </c:pt>
                <c:pt idx="217">
                  <c:v>44879</c:v>
                </c:pt>
                <c:pt idx="218">
                  <c:v>44881</c:v>
                </c:pt>
                <c:pt idx="219">
                  <c:v>44882</c:v>
                </c:pt>
                <c:pt idx="220">
                  <c:v>44883</c:v>
                </c:pt>
                <c:pt idx="221">
                  <c:v>44886</c:v>
                </c:pt>
                <c:pt idx="222">
                  <c:v>44887</c:v>
                </c:pt>
                <c:pt idx="223">
                  <c:v>44888</c:v>
                </c:pt>
                <c:pt idx="224">
                  <c:v>44889</c:v>
                </c:pt>
                <c:pt idx="225">
                  <c:v>44890</c:v>
                </c:pt>
                <c:pt idx="226">
                  <c:v>44893</c:v>
                </c:pt>
                <c:pt idx="227">
                  <c:v>44894</c:v>
                </c:pt>
                <c:pt idx="228">
                  <c:v>44895</c:v>
                </c:pt>
                <c:pt idx="229">
                  <c:v>44896</c:v>
                </c:pt>
                <c:pt idx="230">
                  <c:v>44897</c:v>
                </c:pt>
                <c:pt idx="231">
                  <c:v>44900</c:v>
                </c:pt>
                <c:pt idx="232">
                  <c:v>44901</c:v>
                </c:pt>
                <c:pt idx="233">
                  <c:v>44902</c:v>
                </c:pt>
                <c:pt idx="234">
                  <c:v>44903</c:v>
                </c:pt>
                <c:pt idx="235">
                  <c:v>44904</c:v>
                </c:pt>
                <c:pt idx="236">
                  <c:v>44907</c:v>
                </c:pt>
                <c:pt idx="237">
                  <c:v>44908</c:v>
                </c:pt>
                <c:pt idx="238">
                  <c:v>44909</c:v>
                </c:pt>
                <c:pt idx="239">
                  <c:v>44910</c:v>
                </c:pt>
                <c:pt idx="240">
                  <c:v>44911</c:v>
                </c:pt>
                <c:pt idx="241">
                  <c:v>44914</c:v>
                </c:pt>
                <c:pt idx="242">
                  <c:v>44915</c:v>
                </c:pt>
                <c:pt idx="243">
                  <c:v>44916</c:v>
                </c:pt>
                <c:pt idx="244">
                  <c:v>44917</c:v>
                </c:pt>
                <c:pt idx="245">
                  <c:v>44918</c:v>
                </c:pt>
                <c:pt idx="246">
                  <c:v>44921</c:v>
                </c:pt>
                <c:pt idx="247">
                  <c:v>44922</c:v>
                </c:pt>
                <c:pt idx="248">
                  <c:v>44923</c:v>
                </c:pt>
                <c:pt idx="249">
                  <c:v>44924</c:v>
                </c:pt>
                <c:pt idx="250">
                  <c:v>44925</c:v>
                </c:pt>
                <c:pt idx="251">
                  <c:v>44928</c:v>
                </c:pt>
                <c:pt idx="252">
                  <c:v>44929</c:v>
                </c:pt>
                <c:pt idx="253">
                  <c:v>44930</c:v>
                </c:pt>
                <c:pt idx="254">
                  <c:v>44931</c:v>
                </c:pt>
                <c:pt idx="255">
                  <c:v>44932</c:v>
                </c:pt>
                <c:pt idx="256">
                  <c:v>44935</c:v>
                </c:pt>
                <c:pt idx="257">
                  <c:v>44936</c:v>
                </c:pt>
                <c:pt idx="258">
                  <c:v>44937</c:v>
                </c:pt>
                <c:pt idx="259">
                  <c:v>44938</c:v>
                </c:pt>
                <c:pt idx="260">
                  <c:v>44939</c:v>
                </c:pt>
                <c:pt idx="261">
                  <c:v>44942</c:v>
                </c:pt>
                <c:pt idx="262">
                  <c:v>44943</c:v>
                </c:pt>
                <c:pt idx="263">
                  <c:v>44944</c:v>
                </c:pt>
                <c:pt idx="264">
                  <c:v>44945</c:v>
                </c:pt>
                <c:pt idx="265">
                  <c:v>44946</c:v>
                </c:pt>
                <c:pt idx="266">
                  <c:v>44949</c:v>
                </c:pt>
                <c:pt idx="267">
                  <c:v>44950</c:v>
                </c:pt>
                <c:pt idx="268">
                  <c:v>44951</c:v>
                </c:pt>
                <c:pt idx="269">
                  <c:v>44952</c:v>
                </c:pt>
                <c:pt idx="270">
                  <c:v>44953</c:v>
                </c:pt>
                <c:pt idx="271">
                  <c:v>44956</c:v>
                </c:pt>
                <c:pt idx="272">
                  <c:v>44957</c:v>
                </c:pt>
                <c:pt idx="273">
                  <c:v>44958</c:v>
                </c:pt>
                <c:pt idx="274">
                  <c:v>44959</c:v>
                </c:pt>
                <c:pt idx="275">
                  <c:v>44960</c:v>
                </c:pt>
                <c:pt idx="276">
                  <c:v>44963</c:v>
                </c:pt>
                <c:pt idx="277">
                  <c:v>44964</c:v>
                </c:pt>
                <c:pt idx="278">
                  <c:v>44965</c:v>
                </c:pt>
                <c:pt idx="279">
                  <c:v>44966</c:v>
                </c:pt>
                <c:pt idx="280">
                  <c:v>44967</c:v>
                </c:pt>
                <c:pt idx="281">
                  <c:v>44970</c:v>
                </c:pt>
                <c:pt idx="282">
                  <c:v>44971</c:v>
                </c:pt>
                <c:pt idx="283">
                  <c:v>44972</c:v>
                </c:pt>
                <c:pt idx="284">
                  <c:v>44973</c:v>
                </c:pt>
                <c:pt idx="285">
                  <c:v>44974</c:v>
                </c:pt>
                <c:pt idx="286">
                  <c:v>44979</c:v>
                </c:pt>
                <c:pt idx="287">
                  <c:v>44980</c:v>
                </c:pt>
                <c:pt idx="288">
                  <c:v>44981</c:v>
                </c:pt>
                <c:pt idx="289">
                  <c:v>44984</c:v>
                </c:pt>
                <c:pt idx="290">
                  <c:v>44985</c:v>
                </c:pt>
                <c:pt idx="291">
                  <c:v>44986</c:v>
                </c:pt>
                <c:pt idx="292">
                  <c:v>44987</c:v>
                </c:pt>
                <c:pt idx="293">
                  <c:v>44988</c:v>
                </c:pt>
                <c:pt idx="294">
                  <c:v>44991</c:v>
                </c:pt>
                <c:pt idx="295">
                  <c:v>44992</c:v>
                </c:pt>
                <c:pt idx="296">
                  <c:v>44993</c:v>
                </c:pt>
                <c:pt idx="297">
                  <c:v>44994</c:v>
                </c:pt>
                <c:pt idx="298">
                  <c:v>44995</c:v>
                </c:pt>
                <c:pt idx="299">
                  <c:v>44998</c:v>
                </c:pt>
                <c:pt idx="300">
                  <c:v>44999</c:v>
                </c:pt>
                <c:pt idx="301">
                  <c:v>45000</c:v>
                </c:pt>
                <c:pt idx="302">
                  <c:v>45001</c:v>
                </c:pt>
                <c:pt idx="303">
                  <c:v>45002</c:v>
                </c:pt>
                <c:pt idx="304">
                  <c:v>45005</c:v>
                </c:pt>
                <c:pt idx="305">
                  <c:v>45006</c:v>
                </c:pt>
                <c:pt idx="306">
                  <c:v>45007</c:v>
                </c:pt>
                <c:pt idx="307">
                  <c:v>45008</c:v>
                </c:pt>
                <c:pt idx="308">
                  <c:v>45009</c:v>
                </c:pt>
                <c:pt idx="309">
                  <c:v>45012</c:v>
                </c:pt>
                <c:pt idx="310">
                  <c:v>45013</c:v>
                </c:pt>
                <c:pt idx="311">
                  <c:v>45014</c:v>
                </c:pt>
                <c:pt idx="312">
                  <c:v>45015</c:v>
                </c:pt>
                <c:pt idx="313">
                  <c:v>45016</c:v>
                </c:pt>
                <c:pt idx="314">
                  <c:v>45019</c:v>
                </c:pt>
                <c:pt idx="315">
                  <c:v>45020</c:v>
                </c:pt>
                <c:pt idx="316">
                  <c:v>45021</c:v>
                </c:pt>
                <c:pt idx="317">
                  <c:v>45022</c:v>
                </c:pt>
                <c:pt idx="318">
                  <c:v>45026</c:v>
                </c:pt>
                <c:pt idx="319">
                  <c:v>45027</c:v>
                </c:pt>
                <c:pt idx="320">
                  <c:v>45028</c:v>
                </c:pt>
                <c:pt idx="321">
                  <c:v>45029</c:v>
                </c:pt>
                <c:pt idx="322">
                  <c:v>45030</c:v>
                </c:pt>
                <c:pt idx="323">
                  <c:v>45033</c:v>
                </c:pt>
                <c:pt idx="324">
                  <c:v>45034</c:v>
                </c:pt>
                <c:pt idx="325">
                  <c:v>45035</c:v>
                </c:pt>
                <c:pt idx="326">
                  <c:v>45036</c:v>
                </c:pt>
                <c:pt idx="327">
                  <c:v>45040</c:v>
                </c:pt>
                <c:pt idx="328">
                  <c:v>45041</c:v>
                </c:pt>
                <c:pt idx="329">
                  <c:v>45042</c:v>
                </c:pt>
                <c:pt idx="330">
                  <c:v>45043</c:v>
                </c:pt>
                <c:pt idx="331">
                  <c:v>45044</c:v>
                </c:pt>
                <c:pt idx="332">
                  <c:v>45048</c:v>
                </c:pt>
                <c:pt idx="333">
                  <c:v>45049</c:v>
                </c:pt>
                <c:pt idx="334">
                  <c:v>45050</c:v>
                </c:pt>
                <c:pt idx="335">
                  <c:v>45051</c:v>
                </c:pt>
              </c:numCache>
            </c:numRef>
          </c:cat>
          <c:val>
            <c:numRef>
              <c:f>'Análises IPCA Anual'!$C$2:$C$10000</c:f>
              <c:numCache>
                <c:formatCode>General</c:formatCode>
                <c:ptCount val="9999"/>
                <c:pt idx="0">
                  <c:v>3.5</c:v>
                </c:pt>
                <c:pt idx="1">
                  <c:v>3.5</c:v>
                </c:pt>
                <c:pt idx="2">
                  <c:v>3.5</c:v>
                </c:pt>
                <c:pt idx="3">
                  <c:v>3.5</c:v>
                </c:pt>
                <c:pt idx="4">
                  <c:v>3.5</c:v>
                </c:pt>
                <c:pt idx="5">
                  <c:v>3.5</c:v>
                </c:pt>
                <c:pt idx="6">
                  <c:v>3.5</c:v>
                </c:pt>
                <c:pt idx="7">
                  <c:v>3.5</c:v>
                </c:pt>
                <c:pt idx="8">
                  <c:v>3.6749999999999998</c:v>
                </c:pt>
                <c:pt idx="9">
                  <c:v>3.6749999999999998</c:v>
                </c:pt>
                <c:pt idx="10">
                  <c:v>3.6749999999999998</c:v>
                </c:pt>
                <c:pt idx="11">
                  <c:v>3.5</c:v>
                </c:pt>
                <c:pt idx="12">
                  <c:v>3.5</c:v>
                </c:pt>
                <c:pt idx="13">
                  <c:v>3.5</c:v>
                </c:pt>
                <c:pt idx="14">
                  <c:v>3.5</c:v>
                </c:pt>
                <c:pt idx="15">
                  <c:v>3.5</c:v>
                </c:pt>
                <c:pt idx="16">
                  <c:v>3.5</c:v>
                </c:pt>
                <c:pt idx="17">
                  <c:v>3.5</c:v>
                </c:pt>
                <c:pt idx="18">
                  <c:v>3.5</c:v>
                </c:pt>
                <c:pt idx="19">
                  <c:v>3.5</c:v>
                </c:pt>
                <c:pt idx="20">
                  <c:v>3.5</c:v>
                </c:pt>
                <c:pt idx="21">
                  <c:v>3.5</c:v>
                </c:pt>
                <c:pt idx="22">
                  <c:v>3.5</c:v>
                </c:pt>
                <c:pt idx="23">
                  <c:v>3.5</c:v>
                </c:pt>
                <c:pt idx="24">
                  <c:v>3.5</c:v>
                </c:pt>
                <c:pt idx="25">
                  <c:v>3.5</c:v>
                </c:pt>
                <c:pt idx="26">
                  <c:v>3.5</c:v>
                </c:pt>
                <c:pt idx="27">
                  <c:v>3.5</c:v>
                </c:pt>
                <c:pt idx="28">
                  <c:v>3.5</c:v>
                </c:pt>
                <c:pt idx="29">
                  <c:v>3.5</c:v>
                </c:pt>
                <c:pt idx="30">
                  <c:v>3.5</c:v>
                </c:pt>
                <c:pt idx="31">
                  <c:v>3.5</c:v>
                </c:pt>
                <c:pt idx="32">
                  <c:v>3.5</c:v>
                </c:pt>
                <c:pt idx="33">
                  <c:v>3.5</c:v>
                </c:pt>
                <c:pt idx="34">
                  <c:v>3.5</c:v>
                </c:pt>
                <c:pt idx="35">
                  <c:v>3.5</c:v>
                </c:pt>
                <c:pt idx="36">
                  <c:v>3.5</c:v>
                </c:pt>
                <c:pt idx="37">
                  <c:v>3.5</c:v>
                </c:pt>
                <c:pt idx="38">
                  <c:v>3.5</c:v>
                </c:pt>
                <c:pt idx="39">
                  <c:v>3.5</c:v>
                </c:pt>
                <c:pt idx="40">
                  <c:v>3.5</c:v>
                </c:pt>
                <c:pt idx="41">
                  <c:v>3.5</c:v>
                </c:pt>
                <c:pt idx="42">
                  <c:v>3.5</c:v>
                </c:pt>
                <c:pt idx="43">
                  <c:v>3.5</c:v>
                </c:pt>
                <c:pt idx="44">
                  <c:v>3.5</c:v>
                </c:pt>
                <c:pt idx="45">
                  <c:v>3.5</c:v>
                </c:pt>
                <c:pt idx="46">
                  <c:v>3.5</c:v>
                </c:pt>
                <c:pt idx="47">
                  <c:v>3.5</c:v>
                </c:pt>
                <c:pt idx="48">
                  <c:v>3.5</c:v>
                </c:pt>
                <c:pt idx="49">
                  <c:v>3.5</c:v>
                </c:pt>
                <c:pt idx="50">
                  <c:v>3.5</c:v>
                </c:pt>
                <c:pt idx="51">
                  <c:v>3.5</c:v>
                </c:pt>
                <c:pt idx="52">
                  <c:v>3.5</c:v>
                </c:pt>
                <c:pt idx="53">
                  <c:v>3.5</c:v>
                </c:pt>
                <c:pt idx="54">
                  <c:v>3.5</c:v>
                </c:pt>
                <c:pt idx="55">
                  <c:v>3.5</c:v>
                </c:pt>
                <c:pt idx="56">
                  <c:v>3.5</c:v>
                </c:pt>
                <c:pt idx="57">
                  <c:v>3.5</c:v>
                </c:pt>
                <c:pt idx="58">
                  <c:v>3.5</c:v>
                </c:pt>
                <c:pt idx="59">
                  <c:v>3.5</c:v>
                </c:pt>
                <c:pt idx="60">
                  <c:v>3.5</c:v>
                </c:pt>
                <c:pt idx="61">
                  <c:v>3.5</c:v>
                </c:pt>
                <c:pt idx="62">
                  <c:v>3.5</c:v>
                </c:pt>
                <c:pt idx="63">
                  <c:v>3.5</c:v>
                </c:pt>
                <c:pt idx="64">
                  <c:v>3.5</c:v>
                </c:pt>
                <c:pt idx="65">
                  <c:v>3.5</c:v>
                </c:pt>
                <c:pt idx="66">
                  <c:v>3.5</c:v>
                </c:pt>
                <c:pt idx="67">
                  <c:v>3.5</c:v>
                </c:pt>
                <c:pt idx="68">
                  <c:v>3.5</c:v>
                </c:pt>
                <c:pt idx="69">
                  <c:v>3.5</c:v>
                </c:pt>
                <c:pt idx="70">
                  <c:v>3.5</c:v>
                </c:pt>
                <c:pt idx="71">
                  <c:v>3.5</c:v>
                </c:pt>
                <c:pt idx="72">
                  <c:v>3.5</c:v>
                </c:pt>
                <c:pt idx="73">
                  <c:v>3.5</c:v>
                </c:pt>
                <c:pt idx="74">
                  <c:v>3.5</c:v>
                </c:pt>
                <c:pt idx="75">
                  <c:v>3.5</c:v>
                </c:pt>
                <c:pt idx="76">
                  <c:v>3.5</c:v>
                </c:pt>
                <c:pt idx="77">
                  <c:v>3.5</c:v>
                </c:pt>
                <c:pt idx="78">
                  <c:v>3.5</c:v>
                </c:pt>
                <c:pt idx="79">
                  <c:v>3.5</c:v>
                </c:pt>
                <c:pt idx="80">
                  <c:v>3.5</c:v>
                </c:pt>
                <c:pt idx="81">
                  <c:v>3.5</c:v>
                </c:pt>
                <c:pt idx="82">
                  <c:v>3.5</c:v>
                </c:pt>
                <c:pt idx="83">
                  <c:v>3.5</c:v>
                </c:pt>
                <c:pt idx="84">
                  <c:v>3.5</c:v>
                </c:pt>
                <c:pt idx="85">
                  <c:v>3.5</c:v>
                </c:pt>
                <c:pt idx="86">
                  <c:v>3.5</c:v>
                </c:pt>
                <c:pt idx="87">
                  <c:v>3.5</c:v>
                </c:pt>
                <c:pt idx="88">
                  <c:v>3.5</c:v>
                </c:pt>
                <c:pt idx="89">
                  <c:v>3.5</c:v>
                </c:pt>
                <c:pt idx="90">
                  <c:v>3.5</c:v>
                </c:pt>
                <c:pt idx="91">
                  <c:v>3.5</c:v>
                </c:pt>
                <c:pt idx="92">
                  <c:v>3.5</c:v>
                </c:pt>
                <c:pt idx="93">
                  <c:v>3.5</c:v>
                </c:pt>
                <c:pt idx="94">
                  <c:v>3.5</c:v>
                </c:pt>
                <c:pt idx="95">
                  <c:v>3.5</c:v>
                </c:pt>
                <c:pt idx="96">
                  <c:v>3.5</c:v>
                </c:pt>
                <c:pt idx="97">
                  <c:v>3.5</c:v>
                </c:pt>
                <c:pt idx="98">
                  <c:v>3.5</c:v>
                </c:pt>
                <c:pt idx="99">
                  <c:v>3.5</c:v>
                </c:pt>
                <c:pt idx="100">
                  <c:v>3.5</c:v>
                </c:pt>
                <c:pt idx="101">
                  <c:v>3.5</c:v>
                </c:pt>
                <c:pt idx="102">
                  <c:v>3.5</c:v>
                </c:pt>
                <c:pt idx="103">
                  <c:v>3.5</c:v>
                </c:pt>
                <c:pt idx="104">
                  <c:v>3.5</c:v>
                </c:pt>
                <c:pt idx="105">
                  <c:v>3.5</c:v>
                </c:pt>
                <c:pt idx="106">
                  <c:v>3.5</c:v>
                </c:pt>
                <c:pt idx="107">
                  <c:v>3.5</c:v>
                </c:pt>
                <c:pt idx="108">
                  <c:v>3.5</c:v>
                </c:pt>
                <c:pt idx="109">
                  <c:v>3.5</c:v>
                </c:pt>
                <c:pt idx="110">
                  <c:v>3.5</c:v>
                </c:pt>
                <c:pt idx="111">
                  <c:v>3.5</c:v>
                </c:pt>
                <c:pt idx="112">
                  <c:v>3.5</c:v>
                </c:pt>
                <c:pt idx="113">
                  <c:v>3.5</c:v>
                </c:pt>
                <c:pt idx="114">
                  <c:v>3.5</c:v>
                </c:pt>
                <c:pt idx="115">
                  <c:v>3.5</c:v>
                </c:pt>
                <c:pt idx="116">
                  <c:v>3.5</c:v>
                </c:pt>
                <c:pt idx="117">
                  <c:v>3.5</c:v>
                </c:pt>
                <c:pt idx="118">
                  <c:v>3.5</c:v>
                </c:pt>
                <c:pt idx="119">
                  <c:v>3.5</c:v>
                </c:pt>
                <c:pt idx="120">
                  <c:v>3.5</c:v>
                </c:pt>
                <c:pt idx="121">
                  <c:v>3.5</c:v>
                </c:pt>
                <c:pt idx="122">
                  <c:v>3.5</c:v>
                </c:pt>
                <c:pt idx="123">
                  <c:v>3.5</c:v>
                </c:pt>
                <c:pt idx="124">
                  <c:v>3.5</c:v>
                </c:pt>
                <c:pt idx="125">
                  <c:v>3.5</c:v>
                </c:pt>
                <c:pt idx="126">
                  <c:v>3.5</c:v>
                </c:pt>
                <c:pt idx="127">
                  <c:v>3.5</c:v>
                </c:pt>
                <c:pt idx="128">
                  <c:v>3.5</c:v>
                </c:pt>
                <c:pt idx="129">
                  <c:v>3.5</c:v>
                </c:pt>
                <c:pt idx="130">
                  <c:v>3.5</c:v>
                </c:pt>
                <c:pt idx="131">
                  <c:v>3.5</c:v>
                </c:pt>
                <c:pt idx="132">
                  <c:v>3.5</c:v>
                </c:pt>
                <c:pt idx="133">
                  <c:v>3.5</c:v>
                </c:pt>
                <c:pt idx="134">
                  <c:v>3.5</c:v>
                </c:pt>
                <c:pt idx="135">
                  <c:v>3.36</c:v>
                </c:pt>
                <c:pt idx="136">
                  <c:v>3.36</c:v>
                </c:pt>
                <c:pt idx="137">
                  <c:v>3.36</c:v>
                </c:pt>
                <c:pt idx="138">
                  <c:v>3.36</c:v>
                </c:pt>
                <c:pt idx="139">
                  <c:v>3.61</c:v>
                </c:pt>
                <c:pt idx="140">
                  <c:v>3.61</c:v>
                </c:pt>
                <c:pt idx="141">
                  <c:v>3.61</c:v>
                </c:pt>
                <c:pt idx="142">
                  <c:v>3.61</c:v>
                </c:pt>
                <c:pt idx="143">
                  <c:v>3.61</c:v>
                </c:pt>
                <c:pt idx="144">
                  <c:v>3.61</c:v>
                </c:pt>
                <c:pt idx="145">
                  <c:v>3.61</c:v>
                </c:pt>
                <c:pt idx="146">
                  <c:v>3.61</c:v>
                </c:pt>
                <c:pt idx="147">
                  <c:v>3.61</c:v>
                </c:pt>
                <c:pt idx="148">
                  <c:v>3.61</c:v>
                </c:pt>
                <c:pt idx="149">
                  <c:v>3.61</c:v>
                </c:pt>
                <c:pt idx="150">
                  <c:v>3.61</c:v>
                </c:pt>
                <c:pt idx="151">
                  <c:v>3.61</c:v>
                </c:pt>
                <c:pt idx="152">
                  <c:v>3.61</c:v>
                </c:pt>
                <c:pt idx="153">
                  <c:v>3.61</c:v>
                </c:pt>
                <c:pt idx="154">
                  <c:v>3.61</c:v>
                </c:pt>
                <c:pt idx="155">
                  <c:v>3.61</c:v>
                </c:pt>
                <c:pt idx="156">
                  <c:v>3.61</c:v>
                </c:pt>
                <c:pt idx="157">
                  <c:v>3.61</c:v>
                </c:pt>
                <c:pt idx="158">
                  <c:v>4</c:v>
                </c:pt>
                <c:pt idx="159">
                  <c:v>4</c:v>
                </c:pt>
                <c:pt idx="160">
                  <c:v>4</c:v>
                </c:pt>
                <c:pt idx="161">
                  <c:v>4</c:v>
                </c:pt>
                <c:pt idx="162">
                  <c:v>4</c:v>
                </c:pt>
                <c:pt idx="163">
                  <c:v>4</c:v>
                </c:pt>
                <c:pt idx="164">
                  <c:v>4</c:v>
                </c:pt>
                <c:pt idx="165">
                  <c:v>4</c:v>
                </c:pt>
                <c:pt idx="166">
                  <c:v>4</c:v>
                </c:pt>
                <c:pt idx="167">
                  <c:v>4</c:v>
                </c:pt>
                <c:pt idx="168">
                  <c:v>4</c:v>
                </c:pt>
                <c:pt idx="169">
                  <c:v>4</c:v>
                </c:pt>
                <c:pt idx="170">
                  <c:v>4</c:v>
                </c:pt>
                <c:pt idx="171">
                  <c:v>4</c:v>
                </c:pt>
                <c:pt idx="172">
                  <c:v>4</c:v>
                </c:pt>
                <c:pt idx="173">
                  <c:v>4</c:v>
                </c:pt>
                <c:pt idx="174">
                  <c:v>4</c:v>
                </c:pt>
                <c:pt idx="175">
                  <c:v>4</c:v>
                </c:pt>
                <c:pt idx="176">
                  <c:v>4</c:v>
                </c:pt>
                <c:pt idx="177">
                  <c:v>4</c:v>
                </c:pt>
                <c:pt idx="178">
                  <c:v>3.61</c:v>
                </c:pt>
                <c:pt idx="179">
                  <c:v>3.61</c:v>
                </c:pt>
                <c:pt idx="180">
                  <c:v>3.61</c:v>
                </c:pt>
                <c:pt idx="181">
                  <c:v>3.61</c:v>
                </c:pt>
                <c:pt idx="182">
                  <c:v>3.61</c:v>
                </c:pt>
                <c:pt idx="183">
                  <c:v>3.61</c:v>
                </c:pt>
                <c:pt idx="184">
                  <c:v>3.61</c:v>
                </c:pt>
                <c:pt idx="185">
                  <c:v>3.61</c:v>
                </c:pt>
                <c:pt idx="186">
                  <c:v>3.61</c:v>
                </c:pt>
                <c:pt idx="187">
                  <c:v>3.61</c:v>
                </c:pt>
                <c:pt idx="188">
                  <c:v>3.61</c:v>
                </c:pt>
                <c:pt idx="189">
                  <c:v>3.61</c:v>
                </c:pt>
                <c:pt idx="190">
                  <c:v>3.61</c:v>
                </c:pt>
                <c:pt idx="191">
                  <c:v>3.61</c:v>
                </c:pt>
                <c:pt idx="192">
                  <c:v>3.61</c:v>
                </c:pt>
                <c:pt idx="193">
                  <c:v>3.61</c:v>
                </c:pt>
                <c:pt idx="194">
                  <c:v>3.61</c:v>
                </c:pt>
                <c:pt idx="195">
                  <c:v>3.61</c:v>
                </c:pt>
                <c:pt idx="196">
                  <c:v>3.61</c:v>
                </c:pt>
                <c:pt idx="197">
                  <c:v>3.61</c:v>
                </c:pt>
                <c:pt idx="198">
                  <c:v>3.61</c:v>
                </c:pt>
                <c:pt idx="199">
                  <c:v>3.61</c:v>
                </c:pt>
                <c:pt idx="200">
                  <c:v>3.61</c:v>
                </c:pt>
                <c:pt idx="201">
                  <c:v>3.61</c:v>
                </c:pt>
                <c:pt idx="202">
                  <c:v>3.61</c:v>
                </c:pt>
                <c:pt idx="203">
                  <c:v>3.61</c:v>
                </c:pt>
                <c:pt idx="204">
                  <c:v>3.61</c:v>
                </c:pt>
                <c:pt idx="205">
                  <c:v>3.61</c:v>
                </c:pt>
                <c:pt idx="206">
                  <c:v>3.61</c:v>
                </c:pt>
                <c:pt idx="207">
                  <c:v>3.61</c:v>
                </c:pt>
                <c:pt idx="208">
                  <c:v>3.61</c:v>
                </c:pt>
                <c:pt idx="209">
                  <c:v>3.61</c:v>
                </c:pt>
                <c:pt idx="210">
                  <c:v>3.61</c:v>
                </c:pt>
                <c:pt idx="211">
                  <c:v>3.61</c:v>
                </c:pt>
                <c:pt idx="212">
                  <c:v>3.61</c:v>
                </c:pt>
                <c:pt idx="213">
                  <c:v>3.61</c:v>
                </c:pt>
                <c:pt idx="214">
                  <c:v>3.61</c:v>
                </c:pt>
                <c:pt idx="215">
                  <c:v>3.61</c:v>
                </c:pt>
                <c:pt idx="216">
                  <c:v>3.61</c:v>
                </c:pt>
                <c:pt idx="217">
                  <c:v>3.61</c:v>
                </c:pt>
                <c:pt idx="218">
                  <c:v>3.61</c:v>
                </c:pt>
                <c:pt idx="219">
                  <c:v>3.61</c:v>
                </c:pt>
                <c:pt idx="220">
                  <c:v>4.05</c:v>
                </c:pt>
                <c:pt idx="221">
                  <c:v>4.05</c:v>
                </c:pt>
                <c:pt idx="222">
                  <c:v>4.05</c:v>
                </c:pt>
                <c:pt idx="223">
                  <c:v>4.05</c:v>
                </c:pt>
                <c:pt idx="224">
                  <c:v>4.05</c:v>
                </c:pt>
                <c:pt idx="225">
                  <c:v>4.05</c:v>
                </c:pt>
                <c:pt idx="226">
                  <c:v>4.05</c:v>
                </c:pt>
                <c:pt idx="227">
                  <c:v>4.05</c:v>
                </c:pt>
                <c:pt idx="228">
                  <c:v>4.05</c:v>
                </c:pt>
                <c:pt idx="229">
                  <c:v>4.05</c:v>
                </c:pt>
                <c:pt idx="230">
                  <c:v>4.1500000000000004</c:v>
                </c:pt>
                <c:pt idx="231">
                  <c:v>4.1500000000000004</c:v>
                </c:pt>
                <c:pt idx="232">
                  <c:v>4.1500000000000004</c:v>
                </c:pt>
                <c:pt idx="233">
                  <c:v>4.1500000000000004</c:v>
                </c:pt>
                <c:pt idx="234">
                  <c:v>4.1500000000000004</c:v>
                </c:pt>
                <c:pt idx="235">
                  <c:v>4.1500000000000004</c:v>
                </c:pt>
                <c:pt idx="236">
                  <c:v>4.1500000000000004</c:v>
                </c:pt>
                <c:pt idx="237">
                  <c:v>4.1500000000000004</c:v>
                </c:pt>
                <c:pt idx="238">
                  <c:v>4.1500000000000004</c:v>
                </c:pt>
                <c:pt idx="239">
                  <c:v>4.1500000000000004</c:v>
                </c:pt>
                <c:pt idx="240">
                  <c:v>4.1500000000000004</c:v>
                </c:pt>
                <c:pt idx="241">
                  <c:v>4.0999999999999996</c:v>
                </c:pt>
                <c:pt idx="242">
                  <c:v>4.0999999999999996</c:v>
                </c:pt>
                <c:pt idx="243">
                  <c:v>4.0999999999999996</c:v>
                </c:pt>
                <c:pt idx="244">
                  <c:v>4.0999999999999996</c:v>
                </c:pt>
                <c:pt idx="245">
                  <c:v>4.0999999999999996</c:v>
                </c:pt>
                <c:pt idx="246">
                  <c:v>4.0999999999999996</c:v>
                </c:pt>
                <c:pt idx="247">
                  <c:v>4.0999999999999996</c:v>
                </c:pt>
                <c:pt idx="248">
                  <c:v>4.0999999999999996</c:v>
                </c:pt>
                <c:pt idx="249">
                  <c:v>4.0999999999999996</c:v>
                </c:pt>
                <c:pt idx="250">
                  <c:v>4.0999999999999996</c:v>
                </c:pt>
                <c:pt idx="251">
                  <c:v>4.0999999999999996</c:v>
                </c:pt>
                <c:pt idx="252">
                  <c:v>4.0999999999999996</c:v>
                </c:pt>
                <c:pt idx="253">
                  <c:v>4.0999999999999996</c:v>
                </c:pt>
                <c:pt idx="254">
                  <c:v>4.0999999999999996</c:v>
                </c:pt>
                <c:pt idx="255">
                  <c:v>4.0999999999999996</c:v>
                </c:pt>
                <c:pt idx="256">
                  <c:v>4.0999999999999996</c:v>
                </c:pt>
                <c:pt idx="257">
                  <c:v>4.0999999999999996</c:v>
                </c:pt>
                <c:pt idx="258">
                  <c:v>4.0999999999999996</c:v>
                </c:pt>
                <c:pt idx="259">
                  <c:v>4.0999999999999996</c:v>
                </c:pt>
                <c:pt idx="260">
                  <c:v>4.0999999999999996</c:v>
                </c:pt>
                <c:pt idx="261">
                  <c:v>4.0999999999999996</c:v>
                </c:pt>
                <c:pt idx="262">
                  <c:v>4.0999999999999996</c:v>
                </c:pt>
                <c:pt idx="263">
                  <c:v>4.0999999999999996</c:v>
                </c:pt>
                <c:pt idx="264">
                  <c:v>4.0999999999999996</c:v>
                </c:pt>
                <c:pt idx="265">
                  <c:v>4.0999999999999996</c:v>
                </c:pt>
                <c:pt idx="266">
                  <c:v>4.0999999999999996</c:v>
                </c:pt>
                <c:pt idx="267">
                  <c:v>4.0999999999999996</c:v>
                </c:pt>
                <c:pt idx="268">
                  <c:v>4.0999999999999996</c:v>
                </c:pt>
                <c:pt idx="269">
                  <c:v>4.0999999999999996</c:v>
                </c:pt>
                <c:pt idx="270">
                  <c:v>4.0999999999999996</c:v>
                </c:pt>
                <c:pt idx="271">
                  <c:v>4.0999999999999996</c:v>
                </c:pt>
                <c:pt idx="272">
                  <c:v>4.26</c:v>
                </c:pt>
                <c:pt idx="273">
                  <c:v>4.26</c:v>
                </c:pt>
                <c:pt idx="274">
                  <c:v>4.26</c:v>
                </c:pt>
                <c:pt idx="275">
                  <c:v>4.26</c:v>
                </c:pt>
                <c:pt idx="276">
                  <c:v>4.26</c:v>
                </c:pt>
                <c:pt idx="277">
                  <c:v>4.26</c:v>
                </c:pt>
                <c:pt idx="278">
                  <c:v>4.26</c:v>
                </c:pt>
                <c:pt idx="279">
                  <c:v>4.26</c:v>
                </c:pt>
                <c:pt idx="280">
                  <c:v>4.26</c:v>
                </c:pt>
                <c:pt idx="281">
                  <c:v>4.26</c:v>
                </c:pt>
                <c:pt idx="282">
                  <c:v>4.26</c:v>
                </c:pt>
                <c:pt idx="283">
                  <c:v>4.26</c:v>
                </c:pt>
                <c:pt idx="284">
                  <c:v>4.26</c:v>
                </c:pt>
                <c:pt idx="285">
                  <c:v>4.83</c:v>
                </c:pt>
                <c:pt idx="286">
                  <c:v>4.83</c:v>
                </c:pt>
                <c:pt idx="287">
                  <c:v>4.83</c:v>
                </c:pt>
                <c:pt idx="288">
                  <c:v>4.83</c:v>
                </c:pt>
                <c:pt idx="289">
                  <c:v>4.83</c:v>
                </c:pt>
                <c:pt idx="290">
                  <c:v>4.83</c:v>
                </c:pt>
                <c:pt idx="291">
                  <c:v>4.83</c:v>
                </c:pt>
                <c:pt idx="292">
                  <c:v>4.83</c:v>
                </c:pt>
                <c:pt idx="293">
                  <c:v>4.83</c:v>
                </c:pt>
                <c:pt idx="294">
                  <c:v>4.83</c:v>
                </c:pt>
                <c:pt idx="295">
                  <c:v>4.83</c:v>
                </c:pt>
                <c:pt idx="296">
                  <c:v>4.83</c:v>
                </c:pt>
                <c:pt idx="297">
                  <c:v>4.83</c:v>
                </c:pt>
                <c:pt idx="298">
                  <c:v>4.83</c:v>
                </c:pt>
                <c:pt idx="299">
                  <c:v>4.83</c:v>
                </c:pt>
                <c:pt idx="300">
                  <c:v>4.83</c:v>
                </c:pt>
                <c:pt idx="301">
                  <c:v>4.83</c:v>
                </c:pt>
                <c:pt idx="302">
                  <c:v>4.83</c:v>
                </c:pt>
                <c:pt idx="303">
                  <c:v>4.88</c:v>
                </c:pt>
                <c:pt idx="304">
                  <c:v>4.88</c:v>
                </c:pt>
                <c:pt idx="305">
                  <c:v>4.88</c:v>
                </c:pt>
                <c:pt idx="306">
                  <c:v>4.88</c:v>
                </c:pt>
                <c:pt idx="307">
                  <c:v>4.88</c:v>
                </c:pt>
                <c:pt idx="308">
                  <c:v>4.8899999999999997</c:v>
                </c:pt>
                <c:pt idx="309">
                  <c:v>4.8899999999999997</c:v>
                </c:pt>
                <c:pt idx="310">
                  <c:v>4.8899999999999997</c:v>
                </c:pt>
                <c:pt idx="311">
                  <c:v>4.8899999999999997</c:v>
                </c:pt>
                <c:pt idx="312">
                  <c:v>4.8899999999999997</c:v>
                </c:pt>
                <c:pt idx="313">
                  <c:v>4.8899999999999997</c:v>
                </c:pt>
                <c:pt idx="314">
                  <c:v>4.8899999999999997</c:v>
                </c:pt>
                <c:pt idx="315">
                  <c:v>4.8899999999999997</c:v>
                </c:pt>
                <c:pt idx="316">
                  <c:v>4.8899999999999997</c:v>
                </c:pt>
                <c:pt idx="317">
                  <c:v>4.8899999999999997</c:v>
                </c:pt>
                <c:pt idx="318">
                  <c:v>4.8899999999999997</c:v>
                </c:pt>
                <c:pt idx="319">
                  <c:v>4.8899999999999997</c:v>
                </c:pt>
                <c:pt idx="320">
                  <c:v>4.8899999999999997</c:v>
                </c:pt>
                <c:pt idx="321">
                  <c:v>4.8899999999999997</c:v>
                </c:pt>
                <c:pt idx="322">
                  <c:v>4.8899999999999997</c:v>
                </c:pt>
                <c:pt idx="323">
                  <c:v>4.8899999999999997</c:v>
                </c:pt>
                <c:pt idx="324">
                  <c:v>4.8899999999999997</c:v>
                </c:pt>
                <c:pt idx="325">
                  <c:v>4.8899999999999997</c:v>
                </c:pt>
                <c:pt idx="326">
                  <c:v>4.59</c:v>
                </c:pt>
                <c:pt idx="327">
                  <c:v>4.59</c:v>
                </c:pt>
                <c:pt idx="328">
                  <c:v>4.59</c:v>
                </c:pt>
                <c:pt idx="329">
                  <c:v>4.59</c:v>
                </c:pt>
                <c:pt idx="330">
                  <c:v>4.59</c:v>
                </c:pt>
                <c:pt idx="331">
                  <c:v>4.5999999999999996</c:v>
                </c:pt>
                <c:pt idx="332">
                  <c:v>4.5999999999999996</c:v>
                </c:pt>
                <c:pt idx="333">
                  <c:v>4.5999999999999996</c:v>
                </c:pt>
                <c:pt idx="334">
                  <c:v>4.5999999999999996</c:v>
                </c:pt>
                <c:pt idx="335">
                  <c:v>4.5999999999999996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52B-4C0A-A60D-54D017C8B0EC}"/>
            </c:ext>
          </c:extLst>
        </c:ser>
        <c:ser>
          <c:idx val="3"/>
          <c:order val="2"/>
          <c:tx>
            <c:strRef>
              <c:f>'Análises IPCA Anual'!$D$1</c:f>
              <c:strCache>
                <c:ptCount val="1"/>
                <c:pt idx="0">
                  <c:v>2025 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'Análises IPCA Anual'!$A$2:$A$337</c:f>
              <c:numCache>
                <c:formatCode>m/d/yyyy</c:formatCode>
                <c:ptCount val="336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44567</c:v>
                </c:pt>
                <c:pt idx="4">
                  <c:v>44568</c:v>
                </c:pt>
                <c:pt idx="5">
                  <c:v>44571</c:v>
                </c:pt>
                <c:pt idx="6">
                  <c:v>44572</c:v>
                </c:pt>
                <c:pt idx="7">
                  <c:v>44573</c:v>
                </c:pt>
                <c:pt idx="8">
                  <c:v>44574</c:v>
                </c:pt>
                <c:pt idx="9">
                  <c:v>44575</c:v>
                </c:pt>
                <c:pt idx="10">
                  <c:v>44578</c:v>
                </c:pt>
                <c:pt idx="11">
                  <c:v>44579</c:v>
                </c:pt>
                <c:pt idx="12">
                  <c:v>44580</c:v>
                </c:pt>
                <c:pt idx="13">
                  <c:v>44581</c:v>
                </c:pt>
                <c:pt idx="14">
                  <c:v>44582</c:v>
                </c:pt>
                <c:pt idx="15">
                  <c:v>44585</c:v>
                </c:pt>
                <c:pt idx="16">
                  <c:v>44586</c:v>
                </c:pt>
                <c:pt idx="17">
                  <c:v>44587</c:v>
                </c:pt>
                <c:pt idx="18">
                  <c:v>44588</c:v>
                </c:pt>
                <c:pt idx="19">
                  <c:v>44589</c:v>
                </c:pt>
                <c:pt idx="20">
                  <c:v>44592</c:v>
                </c:pt>
                <c:pt idx="21">
                  <c:v>44593</c:v>
                </c:pt>
                <c:pt idx="22">
                  <c:v>44594</c:v>
                </c:pt>
                <c:pt idx="23">
                  <c:v>44595</c:v>
                </c:pt>
                <c:pt idx="24">
                  <c:v>44596</c:v>
                </c:pt>
                <c:pt idx="25">
                  <c:v>44599</c:v>
                </c:pt>
                <c:pt idx="26">
                  <c:v>44600</c:v>
                </c:pt>
                <c:pt idx="27">
                  <c:v>44601</c:v>
                </c:pt>
                <c:pt idx="28">
                  <c:v>44602</c:v>
                </c:pt>
                <c:pt idx="29">
                  <c:v>44603</c:v>
                </c:pt>
                <c:pt idx="30">
                  <c:v>44606</c:v>
                </c:pt>
                <c:pt idx="31">
                  <c:v>44607</c:v>
                </c:pt>
                <c:pt idx="32">
                  <c:v>44608</c:v>
                </c:pt>
                <c:pt idx="33">
                  <c:v>44609</c:v>
                </c:pt>
                <c:pt idx="34">
                  <c:v>44610</c:v>
                </c:pt>
                <c:pt idx="35">
                  <c:v>44613</c:v>
                </c:pt>
                <c:pt idx="36">
                  <c:v>44614</c:v>
                </c:pt>
                <c:pt idx="37">
                  <c:v>44615</c:v>
                </c:pt>
                <c:pt idx="38">
                  <c:v>44616</c:v>
                </c:pt>
                <c:pt idx="39">
                  <c:v>44617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44628</c:v>
                </c:pt>
                <c:pt idx="45">
                  <c:v>44629</c:v>
                </c:pt>
                <c:pt idx="46">
                  <c:v>44630</c:v>
                </c:pt>
                <c:pt idx="47">
                  <c:v>44631</c:v>
                </c:pt>
                <c:pt idx="48">
                  <c:v>44634</c:v>
                </c:pt>
                <c:pt idx="49">
                  <c:v>44635</c:v>
                </c:pt>
                <c:pt idx="50">
                  <c:v>44636</c:v>
                </c:pt>
                <c:pt idx="51">
                  <c:v>44637</c:v>
                </c:pt>
                <c:pt idx="52">
                  <c:v>44638</c:v>
                </c:pt>
                <c:pt idx="53">
                  <c:v>44641</c:v>
                </c:pt>
                <c:pt idx="54">
                  <c:v>44642</c:v>
                </c:pt>
                <c:pt idx="55">
                  <c:v>44643</c:v>
                </c:pt>
                <c:pt idx="56">
                  <c:v>44644</c:v>
                </c:pt>
                <c:pt idx="57">
                  <c:v>44645</c:v>
                </c:pt>
                <c:pt idx="58">
                  <c:v>44648</c:v>
                </c:pt>
                <c:pt idx="59">
                  <c:v>44649</c:v>
                </c:pt>
                <c:pt idx="60">
                  <c:v>44650</c:v>
                </c:pt>
                <c:pt idx="61">
                  <c:v>44651</c:v>
                </c:pt>
                <c:pt idx="62">
                  <c:v>44652</c:v>
                </c:pt>
                <c:pt idx="63">
                  <c:v>44655</c:v>
                </c:pt>
                <c:pt idx="64">
                  <c:v>44656</c:v>
                </c:pt>
                <c:pt idx="65">
                  <c:v>44657</c:v>
                </c:pt>
                <c:pt idx="66">
                  <c:v>44658</c:v>
                </c:pt>
                <c:pt idx="67">
                  <c:v>44659</c:v>
                </c:pt>
                <c:pt idx="68">
                  <c:v>44662</c:v>
                </c:pt>
                <c:pt idx="69">
                  <c:v>44663</c:v>
                </c:pt>
                <c:pt idx="70">
                  <c:v>44664</c:v>
                </c:pt>
                <c:pt idx="71">
                  <c:v>44665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44673</c:v>
                </c:pt>
                <c:pt idx="76">
                  <c:v>44676</c:v>
                </c:pt>
                <c:pt idx="77">
                  <c:v>44677</c:v>
                </c:pt>
                <c:pt idx="78">
                  <c:v>44678</c:v>
                </c:pt>
                <c:pt idx="79">
                  <c:v>44679</c:v>
                </c:pt>
                <c:pt idx="80">
                  <c:v>44680</c:v>
                </c:pt>
                <c:pt idx="81">
                  <c:v>44683</c:v>
                </c:pt>
                <c:pt idx="82">
                  <c:v>44684</c:v>
                </c:pt>
                <c:pt idx="83">
                  <c:v>44685</c:v>
                </c:pt>
                <c:pt idx="84">
                  <c:v>44686</c:v>
                </c:pt>
                <c:pt idx="85">
                  <c:v>44687</c:v>
                </c:pt>
                <c:pt idx="86">
                  <c:v>44690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44729</c:v>
                </c:pt>
                <c:pt idx="115">
                  <c:v>44732</c:v>
                </c:pt>
                <c:pt idx="116">
                  <c:v>44733</c:v>
                </c:pt>
                <c:pt idx="117">
                  <c:v>44734</c:v>
                </c:pt>
                <c:pt idx="118">
                  <c:v>44735</c:v>
                </c:pt>
                <c:pt idx="119">
                  <c:v>44736</c:v>
                </c:pt>
                <c:pt idx="120">
                  <c:v>44739</c:v>
                </c:pt>
                <c:pt idx="121">
                  <c:v>44740</c:v>
                </c:pt>
                <c:pt idx="122">
                  <c:v>44741</c:v>
                </c:pt>
                <c:pt idx="123">
                  <c:v>44742</c:v>
                </c:pt>
                <c:pt idx="124">
                  <c:v>44743</c:v>
                </c:pt>
                <c:pt idx="125">
                  <c:v>44746</c:v>
                </c:pt>
                <c:pt idx="126">
                  <c:v>44747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44812</c:v>
                </c:pt>
                <c:pt idx="173">
                  <c:v>44813</c:v>
                </c:pt>
                <c:pt idx="174">
                  <c:v>44816</c:v>
                </c:pt>
                <c:pt idx="175">
                  <c:v>44817</c:v>
                </c:pt>
                <c:pt idx="176">
                  <c:v>44818</c:v>
                </c:pt>
                <c:pt idx="177">
                  <c:v>44819</c:v>
                </c:pt>
                <c:pt idx="178">
                  <c:v>44820</c:v>
                </c:pt>
                <c:pt idx="179">
                  <c:v>44823</c:v>
                </c:pt>
                <c:pt idx="180">
                  <c:v>44824</c:v>
                </c:pt>
                <c:pt idx="181">
                  <c:v>44825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44847</c:v>
                </c:pt>
                <c:pt idx="197">
                  <c:v>44848</c:v>
                </c:pt>
                <c:pt idx="198">
                  <c:v>44851</c:v>
                </c:pt>
                <c:pt idx="199">
                  <c:v>44852</c:v>
                </c:pt>
                <c:pt idx="200">
                  <c:v>44853</c:v>
                </c:pt>
                <c:pt idx="201">
                  <c:v>44854</c:v>
                </c:pt>
                <c:pt idx="202">
                  <c:v>44855</c:v>
                </c:pt>
                <c:pt idx="203">
                  <c:v>44858</c:v>
                </c:pt>
                <c:pt idx="204">
                  <c:v>44859</c:v>
                </c:pt>
                <c:pt idx="205">
                  <c:v>44860</c:v>
                </c:pt>
                <c:pt idx="206">
                  <c:v>44861</c:v>
                </c:pt>
                <c:pt idx="207">
                  <c:v>44862</c:v>
                </c:pt>
                <c:pt idx="208">
                  <c:v>44865</c:v>
                </c:pt>
                <c:pt idx="209">
                  <c:v>44866</c:v>
                </c:pt>
                <c:pt idx="210">
                  <c:v>44868</c:v>
                </c:pt>
                <c:pt idx="211">
                  <c:v>44869</c:v>
                </c:pt>
                <c:pt idx="212">
                  <c:v>44872</c:v>
                </c:pt>
                <c:pt idx="213">
                  <c:v>44873</c:v>
                </c:pt>
                <c:pt idx="214">
                  <c:v>44874</c:v>
                </c:pt>
                <c:pt idx="215">
                  <c:v>44875</c:v>
                </c:pt>
                <c:pt idx="216">
                  <c:v>44876</c:v>
                </c:pt>
                <c:pt idx="217">
                  <c:v>44879</c:v>
                </c:pt>
                <c:pt idx="218">
                  <c:v>44881</c:v>
                </c:pt>
                <c:pt idx="219">
                  <c:v>44882</c:v>
                </c:pt>
                <c:pt idx="220">
                  <c:v>44883</c:v>
                </c:pt>
                <c:pt idx="221">
                  <c:v>44886</c:v>
                </c:pt>
                <c:pt idx="222">
                  <c:v>44887</c:v>
                </c:pt>
                <c:pt idx="223">
                  <c:v>44888</c:v>
                </c:pt>
                <c:pt idx="224">
                  <c:v>44889</c:v>
                </c:pt>
                <c:pt idx="225">
                  <c:v>44890</c:v>
                </c:pt>
                <c:pt idx="226">
                  <c:v>44893</c:v>
                </c:pt>
                <c:pt idx="227">
                  <c:v>44894</c:v>
                </c:pt>
                <c:pt idx="228">
                  <c:v>44895</c:v>
                </c:pt>
                <c:pt idx="229">
                  <c:v>44896</c:v>
                </c:pt>
                <c:pt idx="230">
                  <c:v>44897</c:v>
                </c:pt>
                <c:pt idx="231">
                  <c:v>44900</c:v>
                </c:pt>
                <c:pt idx="232">
                  <c:v>44901</c:v>
                </c:pt>
                <c:pt idx="233">
                  <c:v>44902</c:v>
                </c:pt>
                <c:pt idx="234">
                  <c:v>44903</c:v>
                </c:pt>
                <c:pt idx="235">
                  <c:v>44904</c:v>
                </c:pt>
                <c:pt idx="236">
                  <c:v>44907</c:v>
                </c:pt>
                <c:pt idx="237">
                  <c:v>44908</c:v>
                </c:pt>
                <c:pt idx="238">
                  <c:v>44909</c:v>
                </c:pt>
                <c:pt idx="239">
                  <c:v>44910</c:v>
                </c:pt>
                <c:pt idx="240">
                  <c:v>44911</c:v>
                </c:pt>
                <c:pt idx="241">
                  <c:v>44914</c:v>
                </c:pt>
                <c:pt idx="242">
                  <c:v>44915</c:v>
                </c:pt>
                <c:pt idx="243">
                  <c:v>44916</c:v>
                </c:pt>
                <c:pt idx="244">
                  <c:v>44917</c:v>
                </c:pt>
                <c:pt idx="245">
                  <c:v>44918</c:v>
                </c:pt>
                <c:pt idx="246">
                  <c:v>44921</c:v>
                </c:pt>
                <c:pt idx="247">
                  <c:v>44922</c:v>
                </c:pt>
                <c:pt idx="248">
                  <c:v>44923</c:v>
                </c:pt>
                <c:pt idx="249">
                  <c:v>44924</c:v>
                </c:pt>
                <c:pt idx="250">
                  <c:v>44925</c:v>
                </c:pt>
                <c:pt idx="251">
                  <c:v>44928</c:v>
                </c:pt>
                <c:pt idx="252">
                  <c:v>44929</c:v>
                </c:pt>
                <c:pt idx="253">
                  <c:v>44930</c:v>
                </c:pt>
                <c:pt idx="254">
                  <c:v>44931</c:v>
                </c:pt>
                <c:pt idx="255">
                  <c:v>44932</c:v>
                </c:pt>
                <c:pt idx="256">
                  <c:v>44935</c:v>
                </c:pt>
                <c:pt idx="257">
                  <c:v>44936</c:v>
                </c:pt>
                <c:pt idx="258">
                  <c:v>44937</c:v>
                </c:pt>
                <c:pt idx="259">
                  <c:v>44938</c:v>
                </c:pt>
                <c:pt idx="260">
                  <c:v>44939</c:v>
                </c:pt>
                <c:pt idx="261">
                  <c:v>44942</c:v>
                </c:pt>
                <c:pt idx="262">
                  <c:v>44943</c:v>
                </c:pt>
                <c:pt idx="263">
                  <c:v>44944</c:v>
                </c:pt>
                <c:pt idx="264">
                  <c:v>44945</c:v>
                </c:pt>
                <c:pt idx="265">
                  <c:v>44946</c:v>
                </c:pt>
                <c:pt idx="266">
                  <c:v>44949</c:v>
                </c:pt>
                <c:pt idx="267">
                  <c:v>44950</c:v>
                </c:pt>
                <c:pt idx="268">
                  <c:v>44951</c:v>
                </c:pt>
                <c:pt idx="269">
                  <c:v>44952</c:v>
                </c:pt>
                <c:pt idx="270">
                  <c:v>44953</c:v>
                </c:pt>
                <c:pt idx="271">
                  <c:v>44956</c:v>
                </c:pt>
                <c:pt idx="272">
                  <c:v>44957</c:v>
                </c:pt>
                <c:pt idx="273">
                  <c:v>44958</c:v>
                </c:pt>
                <c:pt idx="274">
                  <c:v>44959</c:v>
                </c:pt>
                <c:pt idx="275">
                  <c:v>44960</c:v>
                </c:pt>
                <c:pt idx="276">
                  <c:v>44963</c:v>
                </c:pt>
                <c:pt idx="277">
                  <c:v>44964</c:v>
                </c:pt>
                <c:pt idx="278">
                  <c:v>44965</c:v>
                </c:pt>
                <c:pt idx="279">
                  <c:v>44966</c:v>
                </c:pt>
                <c:pt idx="280">
                  <c:v>44967</c:v>
                </c:pt>
                <c:pt idx="281">
                  <c:v>44970</c:v>
                </c:pt>
                <c:pt idx="282">
                  <c:v>44971</c:v>
                </c:pt>
                <c:pt idx="283">
                  <c:v>44972</c:v>
                </c:pt>
                <c:pt idx="284">
                  <c:v>44973</c:v>
                </c:pt>
                <c:pt idx="285">
                  <c:v>44974</c:v>
                </c:pt>
                <c:pt idx="286">
                  <c:v>44979</c:v>
                </c:pt>
                <c:pt idx="287">
                  <c:v>44980</c:v>
                </c:pt>
                <c:pt idx="288">
                  <c:v>44981</c:v>
                </c:pt>
                <c:pt idx="289">
                  <c:v>44984</c:v>
                </c:pt>
                <c:pt idx="290">
                  <c:v>44985</c:v>
                </c:pt>
                <c:pt idx="291">
                  <c:v>44986</c:v>
                </c:pt>
                <c:pt idx="292">
                  <c:v>44987</c:v>
                </c:pt>
                <c:pt idx="293">
                  <c:v>44988</c:v>
                </c:pt>
                <c:pt idx="294">
                  <c:v>44991</c:v>
                </c:pt>
                <c:pt idx="295">
                  <c:v>44992</c:v>
                </c:pt>
                <c:pt idx="296">
                  <c:v>44993</c:v>
                </c:pt>
                <c:pt idx="297">
                  <c:v>44994</c:v>
                </c:pt>
                <c:pt idx="298">
                  <c:v>44995</c:v>
                </c:pt>
                <c:pt idx="299">
                  <c:v>44998</c:v>
                </c:pt>
                <c:pt idx="300">
                  <c:v>44999</c:v>
                </c:pt>
                <c:pt idx="301">
                  <c:v>45000</c:v>
                </c:pt>
                <c:pt idx="302">
                  <c:v>45001</c:v>
                </c:pt>
                <c:pt idx="303">
                  <c:v>45002</c:v>
                </c:pt>
                <c:pt idx="304">
                  <c:v>45005</c:v>
                </c:pt>
                <c:pt idx="305">
                  <c:v>45006</c:v>
                </c:pt>
                <c:pt idx="306">
                  <c:v>45007</c:v>
                </c:pt>
                <c:pt idx="307">
                  <c:v>45008</c:v>
                </c:pt>
                <c:pt idx="308">
                  <c:v>45009</c:v>
                </c:pt>
                <c:pt idx="309">
                  <c:v>45012</c:v>
                </c:pt>
                <c:pt idx="310">
                  <c:v>45013</c:v>
                </c:pt>
                <c:pt idx="311">
                  <c:v>45014</c:v>
                </c:pt>
                <c:pt idx="312">
                  <c:v>45015</c:v>
                </c:pt>
                <c:pt idx="313">
                  <c:v>45016</c:v>
                </c:pt>
                <c:pt idx="314">
                  <c:v>45019</c:v>
                </c:pt>
                <c:pt idx="315">
                  <c:v>45020</c:v>
                </c:pt>
                <c:pt idx="316">
                  <c:v>45021</c:v>
                </c:pt>
                <c:pt idx="317">
                  <c:v>45022</c:v>
                </c:pt>
                <c:pt idx="318">
                  <c:v>45026</c:v>
                </c:pt>
                <c:pt idx="319">
                  <c:v>45027</c:v>
                </c:pt>
                <c:pt idx="320">
                  <c:v>45028</c:v>
                </c:pt>
                <c:pt idx="321">
                  <c:v>45029</c:v>
                </c:pt>
                <c:pt idx="322">
                  <c:v>45030</c:v>
                </c:pt>
                <c:pt idx="323">
                  <c:v>45033</c:v>
                </c:pt>
                <c:pt idx="324">
                  <c:v>45034</c:v>
                </c:pt>
                <c:pt idx="325">
                  <c:v>45035</c:v>
                </c:pt>
                <c:pt idx="326">
                  <c:v>45036</c:v>
                </c:pt>
                <c:pt idx="327">
                  <c:v>45040</c:v>
                </c:pt>
                <c:pt idx="328">
                  <c:v>45041</c:v>
                </c:pt>
                <c:pt idx="329">
                  <c:v>45042</c:v>
                </c:pt>
                <c:pt idx="330">
                  <c:v>45043</c:v>
                </c:pt>
                <c:pt idx="331">
                  <c:v>45044</c:v>
                </c:pt>
                <c:pt idx="332">
                  <c:v>45048</c:v>
                </c:pt>
                <c:pt idx="333">
                  <c:v>45049</c:v>
                </c:pt>
                <c:pt idx="334">
                  <c:v>45050</c:v>
                </c:pt>
                <c:pt idx="335">
                  <c:v>45051</c:v>
                </c:pt>
              </c:numCache>
            </c:numRef>
          </c:cat>
          <c:val>
            <c:numRef>
              <c:f>'Análises IPCA Anual'!$D$2:$D$10000</c:f>
              <c:numCache>
                <c:formatCode>General</c:formatCode>
                <c:ptCount val="9999"/>
                <c:pt idx="0">
                  <c:v>3.5</c:v>
                </c:pt>
                <c:pt idx="1">
                  <c:v>3.5</c:v>
                </c:pt>
                <c:pt idx="2">
                  <c:v>3.5</c:v>
                </c:pt>
                <c:pt idx="3">
                  <c:v>3.5</c:v>
                </c:pt>
                <c:pt idx="4">
                  <c:v>3.5</c:v>
                </c:pt>
                <c:pt idx="5">
                  <c:v>3.5</c:v>
                </c:pt>
                <c:pt idx="6">
                  <c:v>3.5</c:v>
                </c:pt>
                <c:pt idx="7">
                  <c:v>3.5</c:v>
                </c:pt>
                <c:pt idx="8">
                  <c:v>3.65</c:v>
                </c:pt>
                <c:pt idx="9">
                  <c:v>3.65</c:v>
                </c:pt>
                <c:pt idx="10">
                  <c:v>3.65</c:v>
                </c:pt>
                <c:pt idx="11">
                  <c:v>3.5</c:v>
                </c:pt>
                <c:pt idx="12">
                  <c:v>3.5</c:v>
                </c:pt>
                <c:pt idx="13">
                  <c:v>3.5</c:v>
                </c:pt>
                <c:pt idx="14">
                  <c:v>3.5</c:v>
                </c:pt>
                <c:pt idx="15">
                  <c:v>3.5</c:v>
                </c:pt>
                <c:pt idx="16">
                  <c:v>3.5</c:v>
                </c:pt>
                <c:pt idx="17">
                  <c:v>3.5</c:v>
                </c:pt>
                <c:pt idx="18">
                  <c:v>3.5</c:v>
                </c:pt>
                <c:pt idx="19">
                  <c:v>3.5</c:v>
                </c:pt>
                <c:pt idx="20">
                  <c:v>3.5</c:v>
                </c:pt>
                <c:pt idx="21">
                  <c:v>3.5</c:v>
                </c:pt>
                <c:pt idx="22">
                  <c:v>3.5</c:v>
                </c:pt>
                <c:pt idx="23">
                  <c:v>3.5</c:v>
                </c:pt>
                <c:pt idx="24">
                  <c:v>3.5</c:v>
                </c:pt>
                <c:pt idx="25">
                  <c:v>3.5</c:v>
                </c:pt>
                <c:pt idx="26">
                  <c:v>3.5</c:v>
                </c:pt>
                <c:pt idx="27">
                  <c:v>3.5</c:v>
                </c:pt>
                <c:pt idx="28">
                  <c:v>3.5</c:v>
                </c:pt>
                <c:pt idx="29">
                  <c:v>3.5</c:v>
                </c:pt>
                <c:pt idx="30">
                  <c:v>3.5</c:v>
                </c:pt>
                <c:pt idx="31">
                  <c:v>3.5</c:v>
                </c:pt>
                <c:pt idx="32">
                  <c:v>3.5</c:v>
                </c:pt>
                <c:pt idx="33">
                  <c:v>3.5</c:v>
                </c:pt>
                <c:pt idx="34">
                  <c:v>3.5</c:v>
                </c:pt>
                <c:pt idx="35">
                  <c:v>3.5</c:v>
                </c:pt>
                <c:pt idx="36">
                  <c:v>3.5</c:v>
                </c:pt>
                <c:pt idx="37">
                  <c:v>3.5</c:v>
                </c:pt>
                <c:pt idx="38">
                  <c:v>3.5</c:v>
                </c:pt>
                <c:pt idx="39">
                  <c:v>3.5</c:v>
                </c:pt>
                <c:pt idx="40">
                  <c:v>3.5</c:v>
                </c:pt>
                <c:pt idx="41">
                  <c:v>3.5</c:v>
                </c:pt>
                <c:pt idx="42">
                  <c:v>3.5</c:v>
                </c:pt>
                <c:pt idx="43">
                  <c:v>3.5</c:v>
                </c:pt>
                <c:pt idx="44">
                  <c:v>3.5</c:v>
                </c:pt>
                <c:pt idx="45">
                  <c:v>3.5</c:v>
                </c:pt>
                <c:pt idx="46">
                  <c:v>3.5</c:v>
                </c:pt>
                <c:pt idx="47">
                  <c:v>3.5</c:v>
                </c:pt>
                <c:pt idx="48">
                  <c:v>3.5</c:v>
                </c:pt>
                <c:pt idx="49">
                  <c:v>3.5</c:v>
                </c:pt>
                <c:pt idx="50">
                  <c:v>3.5</c:v>
                </c:pt>
                <c:pt idx="51">
                  <c:v>3.5</c:v>
                </c:pt>
                <c:pt idx="52">
                  <c:v>3.5</c:v>
                </c:pt>
                <c:pt idx="53">
                  <c:v>3.5</c:v>
                </c:pt>
                <c:pt idx="54">
                  <c:v>3.5</c:v>
                </c:pt>
                <c:pt idx="55">
                  <c:v>3.5</c:v>
                </c:pt>
                <c:pt idx="56">
                  <c:v>3.5</c:v>
                </c:pt>
                <c:pt idx="57">
                  <c:v>3.5</c:v>
                </c:pt>
                <c:pt idx="58">
                  <c:v>3.5</c:v>
                </c:pt>
                <c:pt idx="59">
                  <c:v>3.5</c:v>
                </c:pt>
                <c:pt idx="60">
                  <c:v>3.5</c:v>
                </c:pt>
                <c:pt idx="61">
                  <c:v>3.5</c:v>
                </c:pt>
                <c:pt idx="62">
                  <c:v>3.5</c:v>
                </c:pt>
                <c:pt idx="63">
                  <c:v>3.5</c:v>
                </c:pt>
                <c:pt idx="64">
                  <c:v>3.5</c:v>
                </c:pt>
                <c:pt idx="65">
                  <c:v>3.5</c:v>
                </c:pt>
                <c:pt idx="66">
                  <c:v>3.5</c:v>
                </c:pt>
                <c:pt idx="67">
                  <c:v>3.5</c:v>
                </c:pt>
                <c:pt idx="68">
                  <c:v>3.5</c:v>
                </c:pt>
                <c:pt idx="69">
                  <c:v>3.5</c:v>
                </c:pt>
                <c:pt idx="70">
                  <c:v>3.5</c:v>
                </c:pt>
                <c:pt idx="71">
                  <c:v>3.5</c:v>
                </c:pt>
                <c:pt idx="72">
                  <c:v>3.5</c:v>
                </c:pt>
                <c:pt idx="73">
                  <c:v>3.5</c:v>
                </c:pt>
                <c:pt idx="74">
                  <c:v>3.5</c:v>
                </c:pt>
                <c:pt idx="75">
                  <c:v>3.5</c:v>
                </c:pt>
                <c:pt idx="76">
                  <c:v>3.5</c:v>
                </c:pt>
                <c:pt idx="77">
                  <c:v>3.5</c:v>
                </c:pt>
                <c:pt idx="78">
                  <c:v>3.5</c:v>
                </c:pt>
                <c:pt idx="79">
                  <c:v>3.5</c:v>
                </c:pt>
                <c:pt idx="80">
                  <c:v>3.5</c:v>
                </c:pt>
                <c:pt idx="81">
                  <c:v>3.5</c:v>
                </c:pt>
                <c:pt idx="82">
                  <c:v>3.5</c:v>
                </c:pt>
                <c:pt idx="83">
                  <c:v>3.5</c:v>
                </c:pt>
                <c:pt idx="84">
                  <c:v>3.5</c:v>
                </c:pt>
                <c:pt idx="85">
                  <c:v>3.5</c:v>
                </c:pt>
                <c:pt idx="86">
                  <c:v>3.5</c:v>
                </c:pt>
                <c:pt idx="87">
                  <c:v>3.5</c:v>
                </c:pt>
                <c:pt idx="88">
                  <c:v>3.5</c:v>
                </c:pt>
                <c:pt idx="89">
                  <c:v>3.5</c:v>
                </c:pt>
                <c:pt idx="90">
                  <c:v>3.5</c:v>
                </c:pt>
                <c:pt idx="91">
                  <c:v>3.5</c:v>
                </c:pt>
                <c:pt idx="92">
                  <c:v>3.5</c:v>
                </c:pt>
                <c:pt idx="93">
                  <c:v>3.5</c:v>
                </c:pt>
                <c:pt idx="94">
                  <c:v>3.5</c:v>
                </c:pt>
                <c:pt idx="95">
                  <c:v>3.5</c:v>
                </c:pt>
                <c:pt idx="96">
                  <c:v>3.5</c:v>
                </c:pt>
                <c:pt idx="97">
                  <c:v>3.5</c:v>
                </c:pt>
                <c:pt idx="98">
                  <c:v>3.5</c:v>
                </c:pt>
                <c:pt idx="99">
                  <c:v>3.5</c:v>
                </c:pt>
                <c:pt idx="100">
                  <c:v>3.5</c:v>
                </c:pt>
                <c:pt idx="101">
                  <c:v>3.5</c:v>
                </c:pt>
                <c:pt idx="102">
                  <c:v>3.5</c:v>
                </c:pt>
                <c:pt idx="103">
                  <c:v>3.5</c:v>
                </c:pt>
                <c:pt idx="104">
                  <c:v>3.5</c:v>
                </c:pt>
                <c:pt idx="105">
                  <c:v>3.5</c:v>
                </c:pt>
                <c:pt idx="106">
                  <c:v>3.5</c:v>
                </c:pt>
                <c:pt idx="107">
                  <c:v>3.5</c:v>
                </c:pt>
                <c:pt idx="108">
                  <c:v>3.5</c:v>
                </c:pt>
                <c:pt idx="109">
                  <c:v>3.5</c:v>
                </c:pt>
                <c:pt idx="110">
                  <c:v>3.5</c:v>
                </c:pt>
                <c:pt idx="111">
                  <c:v>3.5</c:v>
                </c:pt>
                <c:pt idx="112">
                  <c:v>3.5</c:v>
                </c:pt>
                <c:pt idx="113">
                  <c:v>3.5</c:v>
                </c:pt>
                <c:pt idx="114">
                  <c:v>3.5</c:v>
                </c:pt>
                <c:pt idx="115">
                  <c:v>3.5</c:v>
                </c:pt>
                <c:pt idx="116">
                  <c:v>3.5</c:v>
                </c:pt>
                <c:pt idx="117">
                  <c:v>3.5</c:v>
                </c:pt>
                <c:pt idx="118">
                  <c:v>3.5</c:v>
                </c:pt>
                <c:pt idx="119">
                  <c:v>3.5</c:v>
                </c:pt>
                <c:pt idx="120">
                  <c:v>3.5</c:v>
                </c:pt>
                <c:pt idx="121">
                  <c:v>3.5</c:v>
                </c:pt>
                <c:pt idx="122">
                  <c:v>3.5</c:v>
                </c:pt>
                <c:pt idx="123">
                  <c:v>3.5</c:v>
                </c:pt>
                <c:pt idx="124">
                  <c:v>3.5</c:v>
                </c:pt>
                <c:pt idx="125">
                  <c:v>3.5</c:v>
                </c:pt>
                <c:pt idx="126">
                  <c:v>3.5</c:v>
                </c:pt>
                <c:pt idx="127">
                  <c:v>3.5</c:v>
                </c:pt>
                <c:pt idx="128">
                  <c:v>3.5</c:v>
                </c:pt>
                <c:pt idx="129">
                  <c:v>3.5</c:v>
                </c:pt>
                <c:pt idx="130">
                  <c:v>3.5</c:v>
                </c:pt>
                <c:pt idx="131">
                  <c:v>3.5</c:v>
                </c:pt>
                <c:pt idx="132">
                  <c:v>3.5</c:v>
                </c:pt>
                <c:pt idx="133">
                  <c:v>3.5</c:v>
                </c:pt>
                <c:pt idx="134">
                  <c:v>3.5</c:v>
                </c:pt>
                <c:pt idx="135">
                  <c:v>3.3</c:v>
                </c:pt>
                <c:pt idx="136">
                  <c:v>3.3</c:v>
                </c:pt>
                <c:pt idx="137">
                  <c:v>3.3</c:v>
                </c:pt>
                <c:pt idx="138">
                  <c:v>3.3</c:v>
                </c:pt>
                <c:pt idx="139">
                  <c:v>3.3</c:v>
                </c:pt>
                <c:pt idx="140">
                  <c:v>3.3</c:v>
                </c:pt>
                <c:pt idx="141">
                  <c:v>3.3</c:v>
                </c:pt>
                <c:pt idx="142">
                  <c:v>3.3</c:v>
                </c:pt>
                <c:pt idx="143">
                  <c:v>3.3</c:v>
                </c:pt>
                <c:pt idx="144">
                  <c:v>3.3</c:v>
                </c:pt>
                <c:pt idx="145">
                  <c:v>3.3</c:v>
                </c:pt>
                <c:pt idx="146">
                  <c:v>3.3</c:v>
                </c:pt>
                <c:pt idx="147">
                  <c:v>3.3</c:v>
                </c:pt>
                <c:pt idx="148">
                  <c:v>3.3</c:v>
                </c:pt>
                <c:pt idx="149">
                  <c:v>3.3</c:v>
                </c:pt>
                <c:pt idx="150">
                  <c:v>3.3</c:v>
                </c:pt>
                <c:pt idx="151">
                  <c:v>3.3</c:v>
                </c:pt>
                <c:pt idx="152">
                  <c:v>3.3</c:v>
                </c:pt>
                <c:pt idx="153">
                  <c:v>3.3</c:v>
                </c:pt>
                <c:pt idx="154">
                  <c:v>3.3</c:v>
                </c:pt>
                <c:pt idx="155">
                  <c:v>3.3</c:v>
                </c:pt>
                <c:pt idx="156">
                  <c:v>3.3</c:v>
                </c:pt>
                <c:pt idx="157">
                  <c:v>3.3</c:v>
                </c:pt>
                <c:pt idx="158">
                  <c:v>3.5</c:v>
                </c:pt>
                <c:pt idx="159">
                  <c:v>3.5</c:v>
                </c:pt>
                <c:pt idx="160">
                  <c:v>3.5</c:v>
                </c:pt>
                <c:pt idx="161">
                  <c:v>3.5</c:v>
                </c:pt>
                <c:pt idx="162">
                  <c:v>3.5</c:v>
                </c:pt>
                <c:pt idx="163">
                  <c:v>3.5</c:v>
                </c:pt>
                <c:pt idx="164">
                  <c:v>3.5</c:v>
                </c:pt>
                <c:pt idx="165">
                  <c:v>3.5</c:v>
                </c:pt>
                <c:pt idx="166">
                  <c:v>3.5</c:v>
                </c:pt>
                <c:pt idx="167">
                  <c:v>3.5</c:v>
                </c:pt>
                <c:pt idx="168">
                  <c:v>3.5</c:v>
                </c:pt>
                <c:pt idx="169">
                  <c:v>3.5</c:v>
                </c:pt>
                <c:pt idx="170">
                  <c:v>3.5</c:v>
                </c:pt>
                <c:pt idx="171">
                  <c:v>3.5</c:v>
                </c:pt>
                <c:pt idx="172">
                  <c:v>3.5</c:v>
                </c:pt>
                <c:pt idx="173">
                  <c:v>3.5</c:v>
                </c:pt>
                <c:pt idx="174">
                  <c:v>3.5</c:v>
                </c:pt>
                <c:pt idx="175">
                  <c:v>3.5</c:v>
                </c:pt>
                <c:pt idx="176">
                  <c:v>3.5</c:v>
                </c:pt>
                <c:pt idx="177">
                  <c:v>3.5</c:v>
                </c:pt>
                <c:pt idx="178">
                  <c:v>3.5</c:v>
                </c:pt>
                <c:pt idx="179">
                  <c:v>3.5</c:v>
                </c:pt>
                <c:pt idx="180">
                  <c:v>3.5</c:v>
                </c:pt>
                <c:pt idx="181">
                  <c:v>3.5</c:v>
                </c:pt>
                <c:pt idx="182">
                  <c:v>3.5</c:v>
                </c:pt>
                <c:pt idx="183">
                  <c:v>3.5</c:v>
                </c:pt>
                <c:pt idx="184">
                  <c:v>3.5</c:v>
                </c:pt>
                <c:pt idx="185">
                  <c:v>3.5</c:v>
                </c:pt>
                <c:pt idx="186">
                  <c:v>3.5</c:v>
                </c:pt>
                <c:pt idx="187">
                  <c:v>3.5</c:v>
                </c:pt>
                <c:pt idx="188">
                  <c:v>3.5</c:v>
                </c:pt>
                <c:pt idx="189">
                  <c:v>3.5</c:v>
                </c:pt>
                <c:pt idx="190">
                  <c:v>3.5</c:v>
                </c:pt>
                <c:pt idx="191">
                  <c:v>3.5</c:v>
                </c:pt>
                <c:pt idx="192">
                  <c:v>3.5</c:v>
                </c:pt>
                <c:pt idx="193">
                  <c:v>3.5</c:v>
                </c:pt>
                <c:pt idx="194">
                  <c:v>3.5</c:v>
                </c:pt>
                <c:pt idx="195">
                  <c:v>3.5</c:v>
                </c:pt>
                <c:pt idx="196">
                  <c:v>3.5</c:v>
                </c:pt>
                <c:pt idx="197">
                  <c:v>3.5</c:v>
                </c:pt>
                <c:pt idx="198">
                  <c:v>3.5</c:v>
                </c:pt>
                <c:pt idx="199">
                  <c:v>3.5</c:v>
                </c:pt>
                <c:pt idx="200">
                  <c:v>3.5</c:v>
                </c:pt>
                <c:pt idx="201">
                  <c:v>3.5</c:v>
                </c:pt>
                <c:pt idx="202">
                  <c:v>3.5</c:v>
                </c:pt>
                <c:pt idx="203">
                  <c:v>3.5</c:v>
                </c:pt>
                <c:pt idx="204">
                  <c:v>3.5</c:v>
                </c:pt>
                <c:pt idx="205">
                  <c:v>3.5</c:v>
                </c:pt>
                <c:pt idx="206">
                  <c:v>3.5</c:v>
                </c:pt>
                <c:pt idx="207">
                  <c:v>3.5</c:v>
                </c:pt>
                <c:pt idx="208">
                  <c:v>3.5</c:v>
                </c:pt>
                <c:pt idx="209">
                  <c:v>3.5</c:v>
                </c:pt>
                <c:pt idx="210">
                  <c:v>3.5</c:v>
                </c:pt>
                <c:pt idx="211">
                  <c:v>3.5</c:v>
                </c:pt>
                <c:pt idx="212">
                  <c:v>3.5</c:v>
                </c:pt>
                <c:pt idx="213">
                  <c:v>3.5</c:v>
                </c:pt>
                <c:pt idx="214">
                  <c:v>3.5</c:v>
                </c:pt>
                <c:pt idx="215">
                  <c:v>3.5</c:v>
                </c:pt>
                <c:pt idx="216">
                  <c:v>3.5</c:v>
                </c:pt>
                <c:pt idx="217">
                  <c:v>3.5</c:v>
                </c:pt>
                <c:pt idx="218">
                  <c:v>3.5</c:v>
                </c:pt>
                <c:pt idx="219">
                  <c:v>3.5</c:v>
                </c:pt>
                <c:pt idx="220">
                  <c:v>3.5</c:v>
                </c:pt>
                <c:pt idx="221">
                  <c:v>3.5</c:v>
                </c:pt>
                <c:pt idx="222">
                  <c:v>3.5</c:v>
                </c:pt>
                <c:pt idx="223">
                  <c:v>3.5</c:v>
                </c:pt>
                <c:pt idx="224">
                  <c:v>3.5</c:v>
                </c:pt>
                <c:pt idx="225">
                  <c:v>3.5</c:v>
                </c:pt>
                <c:pt idx="226">
                  <c:v>3.5</c:v>
                </c:pt>
                <c:pt idx="227">
                  <c:v>3.5</c:v>
                </c:pt>
                <c:pt idx="228">
                  <c:v>3.5</c:v>
                </c:pt>
                <c:pt idx="229">
                  <c:v>3.5</c:v>
                </c:pt>
                <c:pt idx="230">
                  <c:v>3.5</c:v>
                </c:pt>
                <c:pt idx="231">
                  <c:v>3.5</c:v>
                </c:pt>
                <c:pt idx="232">
                  <c:v>3.5</c:v>
                </c:pt>
                <c:pt idx="233">
                  <c:v>3.5</c:v>
                </c:pt>
                <c:pt idx="234">
                  <c:v>3.5</c:v>
                </c:pt>
                <c:pt idx="235">
                  <c:v>3.5</c:v>
                </c:pt>
                <c:pt idx="236">
                  <c:v>3.5</c:v>
                </c:pt>
                <c:pt idx="237">
                  <c:v>3.5</c:v>
                </c:pt>
                <c:pt idx="238">
                  <c:v>3.5</c:v>
                </c:pt>
                <c:pt idx="239">
                  <c:v>3.5</c:v>
                </c:pt>
                <c:pt idx="240">
                  <c:v>3.5</c:v>
                </c:pt>
                <c:pt idx="241">
                  <c:v>3.5</c:v>
                </c:pt>
                <c:pt idx="242">
                  <c:v>3.5</c:v>
                </c:pt>
                <c:pt idx="243">
                  <c:v>3.5</c:v>
                </c:pt>
                <c:pt idx="244">
                  <c:v>3.5</c:v>
                </c:pt>
                <c:pt idx="245">
                  <c:v>4</c:v>
                </c:pt>
                <c:pt idx="246">
                  <c:v>4</c:v>
                </c:pt>
                <c:pt idx="247">
                  <c:v>4</c:v>
                </c:pt>
                <c:pt idx="248">
                  <c:v>4</c:v>
                </c:pt>
                <c:pt idx="249">
                  <c:v>4</c:v>
                </c:pt>
                <c:pt idx="250">
                  <c:v>4</c:v>
                </c:pt>
                <c:pt idx="251">
                  <c:v>4</c:v>
                </c:pt>
                <c:pt idx="252">
                  <c:v>4</c:v>
                </c:pt>
                <c:pt idx="253">
                  <c:v>4</c:v>
                </c:pt>
                <c:pt idx="254">
                  <c:v>4</c:v>
                </c:pt>
                <c:pt idx="255">
                  <c:v>4</c:v>
                </c:pt>
                <c:pt idx="256">
                  <c:v>4</c:v>
                </c:pt>
                <c:pt idx="257">
                  <c:v>4</c:v>
                </c:pt>
                <c:pt idx="258">
                  <c:v>4</c:v>
                </c:pt>
                <c:pt idx="259">
                  <c:v>4</c:v>
                </c:pt>
                <c:pt idx="260">
                  <c:v>4</c:v>
                </c:pt>
                <c:pt idx="261">
                  <c:v>4</c:v>
                </c:pt>
                <c:pt idx="262">
                  <c:v>4</c:v>
                </c:pt>
                <c:pt idx="263">
                  <c:v>4</c:v>
                </c:pt>
                <c:pt idx="264">
                  <c:v>4.2</c:v>
                </c:pt>
                <c:pt idx="265">
                  <c:v>4.2</c:v>
                </c:pt>
                <c:pt idx="266">
                  <c:v>4.2</c:v>
                </c:pt>
                <c:pt idx="267">
                  <c:v>4.2</c:v>
                </c:pt>
                <c:pt idx="268">
                  <c:v>4.2</c:v>
                </c:pt>
                <c:pt idx="269">
                  <c:v>4.2</c:v>
                </c:pt>
                <c:pt idx="270">
                  <c:v>4.45</c:v>
                </c:pt>
                <c:pt idx="271">
                  <c:v>4.45</c:v>
                </c:pt>
                <c:pt idx="272">
                  <c:v>3.45</c:v>
                </c:pt>
                <c:pt idx="273">
                  <c:v>3.45</c:v>
                </c:pt>
                <c:pt idx="274">
                  <c:v>3.45</c:v>
                </c:pt>
                <c:pt idx="275">
                  <c:v>3.45</c:v>
                </c:pt>
                <c:pt idx="276">
                  <c:v>3.45</c:v>
                </c:pt>
                <c:pt idx="277">
                  <c:v>3.45</c:v>
                </c:pt>
                <c:pt idx="278">
                  <c:v>3.45</c:v>
                </c:pt>
                <c:pt idx="279">
                  <c:v>3.45</c:v>
                </c:pt>
                <c:pt idx="280">
                  <c:v>3.45</c:v>
                </c:pt>
                <c:pt idx="281">
                  <c:v>3.45</c:v>
                </c:pt>
                <c:pt idx="282">
                  <c:v>3.45</c:v>
                </c:pt>
                <c:pt idx="283">
                  <c:v>3.45</c:v>
                </c:pt>
                <c:pt idx="284">
                  <c:v>3.45</c:v>
                </c:pt>
                <c:pt idx="285">
                  <c:v>3.75</c:v>
                </c:pt>
                <c:pt idx="286">
                  <c:v>3.75</c:v>
                </c:pt>
                <c:pt idx="287">
                  <c:v>3.75</c:v>
                </c:pt>
                <c:pt idx="288">
                  <c:v>3.75</c:v>
                </c:pt>
                <c:pt idx="289">
                  <c:v>3.75</c:v>
                </c:pt>
                <c:pt idx="290">
                  <c:v>3.75</c:v>
                </c:pt>
                <c:pt idx="291">
                  <c:v>3.75</c:v>
                </c:pt>
                <c:pt idx="292">
                  <c:v>3.75</c:v>
                </c:pt>
                <c:pt idx="293">
                  <c:v>3.75</c:v>
                </c:pt>
                <c:pt idx="294">
                  <c:v>3.75</c:v>
                </c:pt>
                <c:pt idx="295">
                  <c:v>3.75</c:v>
                </c:pt>
                <c:pt idx="296">
                  <c:v>3.75</c:v>
                </c:pt>
                <c:pt idx="297">
                  <c:v>3.75</c:v>
                </c:pt>
                <c:pt idx="298">
                  <c:v>3.75</c:v>
                </c:pt>
                <c:pt idx="299">
                  <c:v>3.75</c:v>
                </c:pt>
                <c:pt idx="300">
                  <c:v>3.75</c:v>
                </c:pt>
                <c:pt idx="301">
                  <c:v>3.75</c:v>
                </c:pt>
                <c:pt idx="302">
                  <c:v>3.75</c:v>
                </c:pt>
                <c:pt idx="303">
                  <c:v>4.1500000000000004</c:v>
                </c:pt>
                <c:pt idx="304">
                  <c:v>4.1500000000000004</c:v>
                </c:pt>
                <c:pt idx="305">
                  <c:v>4.1500000000000004</c:v>
                </c:pt>
                <c:pt idx="306">
                  <c:v>4.1500000000000004</c:v>
                </c:pt>
                <c:pt idx="307">
                  <c:v>4.1500000000000004</c:v>
                </c:pt>
                <c:pt idx="308">
                  <c:v>4.1500000000000004</c:v>
                </c:pt>
                <c:pt idx="309">
                  <c:v>4.1500000000000004</c:v>
                </c:pt>
                <c:pt idx="310">
                  <c:v>4.1500000000000004</c:v>
                </c:pt>
                <c:pt idx="311">
                  <c:v>4.1500000000000004</c:v>
                </c:pt>
                <c:pt idx="312">
                  <c:v>4.1500000000000004</c:v>
                </c:pt>
                <c:pt idx="313">
                  <c:v>4.1500000000000004</c:v>
                </c:pt>
                <c:pt idx="314">
                  <c:v>4.1500000000000004</c:v>
                </c:pt>
                <c:pt idx="315">
                  <c:v>4.1500000000000004</c:v>
                </c:pt>
                <c:pt idx="316">
                  <c:v>4.1500000000000004</c:v>
                </c:pt>
                <c:pt idx="317">
                  <c:v>4.1500000000000004</c:v>
                </c:pt>
                <c:pt idx="318">
                  <c:v>4.1500000000000004</c:v>
                </c:pt>
                <c:pt idx="319">
                  <c:v>4.1500000000000004</c:v>
                </c:pt>
                <c:pt idx="320">
                  <c:v>4.1500000000000004</c:v>
                </c:pt>
                <c:pt idx="321">
                  <c:v>4.1500000000000004</c:v>
                </c:pt>
                <c:pt idx="322">
                  <c:v>4.1500000000000004</c:v>
                </c:pt>
                <c:pt idx="323">
                  <c:v>4.1500000000000004</c:v>
                </c:pt>
                <c:pt idx="324">
                  <c:v>4.1500000000000004</c:v>
                </c:pt>
                <c:pt idx="325">
                  <c:v>4.1500000000000004</c:v>
                </c:pt>
                <c:pt idx="326">
                  <c:v>4.1950000000000003</c:v>
                </c:pt>
                <c:pt idx="327">
                  <c:v>4.1950000000000003</c:v>
                </c:pt>
                <c:pt idx="328">
                  <c:v>4.1950000000000003</c:v>
                </c:pt>
                <c:pt idx="329">
                  <c:v>4.1950000000000003</c:v>
                </c:pt>
                <c:pt idx="330">
                  <c:v>4.1950000000000003</c:v>
                </c:pt>
                <c:pt idx="331">
                  <c:v>4.28</c:v>
                </c:pt>
                <c:pt idx="332">
                  <c:v>4.28</c:v>
                </c:pt>
                <c:pt idx="333">
                  <c:v>4.28</c:v>
                </c:pt>
                <c:pt idx="334">
                  <c:v>4.28</c:v>
                </c:pt>
                <c:pt idx="335">
                  <c:v>4.28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52B-4C0A-A60D-54D017C8B0EC}"/>
            </c:ext>
          </c:extLst>
        </c:ser>
        <c:ser>
          <c:idx val="4"/>
          <c:order val="3"/>
          <c:tx>
            <c:strRef>
              <c:f>'Análises IPCA Anual'!$E$1</c:f>
              <c:strCache>
                <c:ptCount val="1"/>
                <c:pt idx="0">
                  <c:v>2026 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dLbls>
            <c:dLbl>
              <c:idx val="335"/>
              <c:layout>
                <c:manualLayout>
                  <c:x val="0"/>
                  <c:y val="9.5238095238095247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20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B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52B-4C0A-A60D-54D017C8B0E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'Análises IPCA Anual'!$A$2:$A$337</c:f>
              <c:numCache>
                <c:formatCode>m/d/yyyy</c:formatCode>
                <c:ptCount val="336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44567</c:v>
                </c:pt>
                <c:pt idx="4">
                  <c:v>44568</c:v>
                </c:pt>
                <c:pt idx="5">
                  <c:v>44571</c:v>
                </c:pt>
                <c:pt idx="6">
                  <c:v>44572</c:v>
                </c:pt>
                <c:pt idx="7">
                  <c:v>44573</c:v>
                </c:pt>
                <c:pt idx="8">
                  <c:v>44574</c:v>
                </c:pt>
                <c:pt idx="9">
                  <c:v>44575</c:v>
                </c:pt>
                <c:pt idx="10">
                  <c:v>44578</c:v>
                </c:pt>
                <c:pt idx="11">
                  <c:v>44579</c:v>
                </c:pt>
                <c:pt idx="12">
                  <c:v>44580</c:v>
                </c:pt>
                <c:pt idx="13">
                  <c:v>44581</c:v>
                </c:pt>
                <c:pt idx="14">
                  <c:v>44582</c:v>
                </c:pt>
                <c:pt idx="15">
                  <c:v>44585</c:v>
                </c:pt>
                <c:pt idx="16">
                  <c:v>44586</c:v>
                </c:pt>
                <c:pt idx="17">
                  <c:v>44587</c:v>
                </c:pt>
                <c:pt idx="18">
                  <c:v>44588</c:v>
                </c:pt>
                <c:pt idx="19">
                  <c:v>44589</c:v>
                </c:pt>
                <c:pt idx="20">
                  <c:v>44592</c:v>
                </c:pt>
                <c:pt idx="21">
                  <c:v>44593</c:v>
                </c:pt>
                <c:pt idx="22">
                  <c:v>44594</c:v>
                </c:pt>
                <c:pt idx="23">
                  <c:v>44595</c:v>
                </c:pt>
                <c:pt idx="24">
                  <c:v>44596</c:v>
                </c:pt>
                <c:pt idx="25">
                  <c:v>44599</c:v>
                </c:pt>
                <c:pt idx="26">
                  <c:v>44600</c:v>
                </c:pt>
                <c:pt idx="27">
                  <c:v>44601</c:v>
                </c:pt>
                <c:pt idx="28">
                  <c:v>44602</c:v>
                </c:pt>
                <c:pt idx="29">
                  <c:v>44603</c:v>
                </c:pt>
                <c:pt idx="30">
                  <c:v>44606</c:v>
                </c:pt>
                <c:pt idx="31">
                  <c:v>44607</c:v>
                </c:pt>
                <c:pt idx="32">
                  <c:v>44608</c:v>
                </c:pt>
                <c:pt idx="33">
                  <c:v>44609</c:v>
                </c:pt>
                <c:pt idx="34">
                  <c:v>44610</c:v>
                </c:pt>
                <c:pt idx="35">
                  <c:v>44613</c:v>
                </c:pt>
                <c:pt idx="36">
                  <c:v>44614</c:v>
                </c:pt>
                <c:pt idx="37">
                  <c:v>44615</c:v>
                </c:pt>
                <c:pt idx="38">
                  <c:v>44616</c:v>
                </c:pt>
                <c:pt idx="39">
                  <c:v>44617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44628</c:v>
                </c:pt>
                <c:pt idx="45">
                  <c:v>44629</c:v>
                </c:pt>
                <c:pt idx="46">
                  <c:v>44630</c:v>
                </c:pt>
                <c:pt idx="47">
                  <c:v>44631</c:v>
                </c:pt>
                <c:pt idx="48">
                  <c:v>44634</c:v>
                </c:pt>
                <c:pt idx="49">
                  <c:v>44635</c:v>
                </c:pt>
                <c:pt idx="50">
                  <c:v>44636</c:v>
                </c:pt>
                <c:pt idx="51">
                  <c:v>44637</c:v>
                </c:pt>
                <c:pt idx="52">
                  <c:v>44638</c:v>
                </c:pt>
                <c:pt idx="53">
                  <c:v>44641</c:v>
                </c:pt>
                <c:pt idx="54">
                  <c:v>44642</c:v>
                </c:pt>
                <c:pt idx="55">
                  <c:v>44643</c:v>
                </c:pt>
                <c:pt idx="56">
                  <c:v>44644</c:v>
                </c:pt>
                <c:pt idx="57">
                  <c:v>44645</c:v>
                </c:pt>
                <c:pt idx="58">
                  <c:v>44648</c:v>
                </c:pt>
                <c:pt idx="59">
                  <c:v>44649</c:v>
                </c:pt>
                <c:pt idx="60">
                  <c:v>44650</c:v>
                </c:pt>
                <c:pt idx="61">
                  <c:v>44651</c:v>
                </c:pt>
                <c:pt idx="62">
                  <c:v>44652</c:v>
                </c:pt>
                <c:pt idx="63">
                  <c:v>44655</c:v>
                </c:pt>
                <c:pt idx="64">
                  <c:v>44656</c:v>
                </c:pt>
                <c:pt idx="65">
                  <c:v>44657</c:v>
                </c:pt>
                <c:pt idx="66">
                  <c:v>44658</c:v>
                </c:pt>
                <c:pt idx="67">
                  <c:v>44659</c:v>
                </c:pt>
                <c:pt idx="68">
                  <c:v>44662</c:v>
                </c:pt>
                <c:pt idx="69">
                  <c:v>44663</c:v>
                </c:pt>
                <c:pt idx="70">
                  <c:v>44664</c:v>
                </c:pt>
                <c:pt idx="71">
                  <c:v>44665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44673</c:v>
                </c:pt>
                <c:pt idx="76">
                  <c:v>44676</c:v>
                </c:pt>
                <c:pt idx="77">
                  <c:v>44677</c:v>
                </c:pt>
                <c:pt idx="78">
                  <c:v>44678</c:v>
                </c:pt>
                <c:pt idx="79">
                  <c:v>44679</c:v>
                </c:pt>
                <c:pt idx="80">
                  <c:v>44680</c:v>
                </c:pt>
                <c:pt idx="81">
                  <c:v>44683</c:v>
                </c:pt>
                <c:pt idx="82">
                  <c:v>44684</c:v>
                </c:pt>
                <c:pt idx="83">
                  <c:v>44685</c:v>
                </c:pt>
                <c:pt idx="84">
                  <c:v>44686</c:v>
                </c:pt>
                <c:pt idx="85">
                  <c:v>44687</c:v>
                </c:pt>
                <c:pt idx="86">
                  <c:v>44690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44729</c:v>
                </c:pt>
                <c:pt idx="115">
                  <c:v>44732</c:v>
                </c:pt>
                <c:pt idx="116">
                  <c:v>44733</c:v>
                </c:pt>
                <c:pt idx="117">
                  <c:v>44734</c:v>
                </c:pt>
                <c:pt idx="118">
                  <c:v>44735</c:v>
                </c:pt>
                <c:pt idx="119">
                  <c:v>44736</c:v>
                </c:pt>
                <c:pt idx="120">
                  <c:v>44739</c:v>
                </c:pt>
                <c:pt idx="121">
                  <c:v>44740</c:v>
                </c:pt>
                <c:pt idx="122">
                  <c:v>44741</c:v>
                </c:pt>
                <c:pt idx="123">
                  <c:v>44742</c:v>
                </c:pt>
                <c:pt idx="124">
                  <c:v>44743</c:v>
                </c:pt>
                <c:pt idx="125">
                  <c:v>44746</c:v>
                </c:pt>
                <c:pt idx="126">
                  <c:v>44747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44812</c:v>
                </c:pt>
                <c:pt idx="173">
                  <c:v>44813</c:v>
                </c:pt>
                <c:pt idx="174">
                  <c:v>44816</c:v>
                </c:pt>
                <c:pt idx="175">
                  <c:v>44817</c:v>
                </c:pt>
                <c:pt idx="176">
                  <c:v>44818</c:v>
                </c:pt>
                <c:pt idx="177">
                  <c:v>44819</c:v>
                </c:pt>
                <c:pt idx="178">
                  <c:v>44820</c:v>
                </c:pt>
                <c:pt idx="179">
                  <c:v>44823</c:v>
                </c:pt>
                <c:pt idx="180">
                  <c:v>44824</c:v>
                </c:pt>
                <c:pt idx="181">
                  <c:v>44825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44847</c:v>
                </c:pt>
                <c:pt idx="197">
                  <c:v>44848</c:v>
                </c:pt>
                <c:pt idx="198">
                  <c:v>44851</c:v>
                </c:pt>
                <c:pt idx="199">
                  <c:v>44852</c:v>
                </c:pt>
                <c:pt idx="200">
                  <c:v>44853</c:v>
                </c:pt>
                <c:pt idx="201">
                  <c:v>44854</c:v>
                </c:pt>
                <c:pt idx="202">
                  <c:v>44855</c:v>
                </c:pt>
                <c:pt idx="203">
                  <c:v>44858</c:v>
                </c:pt>
                <c:pt idx="204">
                  <c:v>44859</c:v>
                </c:pt>
                <c:pt idx="205">
                  <c:v>44860</c:v>
                </c:pt>
                <c:pt idx="206">
                  <c:v>44861</c:v>
                </c:pt>
                <c:pt idx="207">
                  <c:v>44862</c:v>
                </c:pt>
                <c:pt idx="208">
                  <c:v>44865</c:v>
                </c:pt>
                <c:pt idx="209">
                  <c:v>44866</c:v>
                </c:pt>
                <c:pt idx="210">
                  <c:v>44868</c:v>
                </c:pt>
                <c:pt idx="211">
                  <c:v>44869</c:v>
                </c:pt>
                <c:pt idx="212">
                  <c:v>44872</c:v>
                </c:pt>
                <c:pt idx="213">
                  <c:v>44873</c:v>
                </c:pt>
                <c:pt idx="214">
                  <c:v>44874</c:v>
                </c:pt>
                <c:pt idx="215">
                  <c:v>44875</c:v>
                </c:pt>
                <c:pt idx="216">
                  <c:v>44876</c:v>
                </c:pt>
                <c:pt idx="217">
                  <c:v>44879</c:v>
                </c:pt>
                <c:pt idx="218">
                  <c:v>44881</c:v>
                </c:pt>
                <c:pt idx="219">
                  <c:v>44882</c:v>
                </c:pt>
                <c:pt idx="220">
                  <c:v>44883</c:v>
                </c:pt>
                <c:pt idx="221">
                  <c:v>44886</c:v>
                </c:pt>
                <c:pt idx="222">
                  <c:v>44887</c:v>
                </c:pt>
                <c:pt idx="223">
                  <c:v>44888</c:v>
                </c:pt>
                <c:pt idx="224">
                  <c:v>44889</c:v>
                </c:pt>
                <c:pt idx="225">
                  <c:v>44890</c:v>
                </c:pt>
                <c:pt idx="226">
                  <c:v>44893</c:v>
                </c:pt>
                <c:pt idx="227">
                  <c:v>44894</c:v>
                </c:pt>
                <c:pt idx="228">
                  <c:v>44895</c:v>
                </c:pt>
                <c:pt idx="229">
                  <c:v>44896</c:v>
                </c:pt>
                <c:pt idx="230">
                  <c:v>44897</c:v>
                </c:pt>
                <c:pt idx="231">
                  <c:v>44900</c:v>
                </c:pt>
                <c:pt idx="232">
                  <c:v>44901</c:v>
                </c:pt>
                <c:pt idx="233">
                  <c:v>44902</c:v>
                </c:pt>
                <c:pt idx="234">
                  <c:v>44903</c:v>
                </c:pt>
                <c:pt idx="235">
                  <c:v>44904</c:v>
                </c:pt>
                <c:pt idx="236">
                  <c:v>44907</c:v>
                </c:pt>
                <c:pt idx="237">
                  <c:v>44908</c:v>
                </c:pt>
                <c:pt idx="238">
                  <c:v>44909</c:v>
                </c:pt>
                <c:pt idx="239">
                  <c:v>44910</c:v>
                </c:pt>
                <c:pt idx="240">
                  <c:v>44911</c:v>
                </c:pt>
                <c:pt idx="241">
                  <c:v>44914</c:v>
                </c:pt>
                <c:pt idx="242">
                  <c:v>44915</c:v>
                </c:pt>
                <c:pt idx="243">
                  <c:v>44916</c:v>
                </c:pt>
                <c:pt idx="244">
                  <c:v>44917</c:v>
                </c:pt>
                <c:pt idx="245">
                  <c:v>44918</c:v>
                </c:pt>
                <c:pt idx="246">
                  <c:v>44921</c:v>
                </c:pt>
                <c:pt idx="247">
                  <c:v>44922</c:v>
                </c:pt>
                <c:pt idx="248">
                  <c:v>44923</c:v>
                </c:pt>
                <c:pt idx="249">
                  <c:v>44924</c:v>
                </c:pt>
                <c:pt idx="250">
                  <c:v>44925</c:v>
                </c:pt>
                <c:pt idx="251">
                  <c:v>44928</c:v>
                </c:pt>
                <c:pt idx="252">
                  <c:v>44929</c:v>
                </c:pt>
                <c:pt idx="253">
                  <c:v>44930</c:v>
                </c:pt>
                <c:pt idx="254">
                  <c:v>44931</c:v>
                </c:pt>
                <c:pt idx="255">
                  <c:v>44932</c:v>
                </c:pt>
                <c:pt idx="256">
                  <c:v>44935</c:v>
                </c:pt>
                <c:pt idx="257">
                  <c:v>44936</c:v>
                </c:pt>
                <c:pt idx="258">
                  <c:v>44937</c:v>
                </c:pt>
                <c:pt idx="259">
                  <c:v>44938</c:v>
                </c:pt>
                <c:pt idx="260">
                  <c:v>44939</c:v>
                </c:pt>
                <c:pt idx="261">
                  <c:v>44942</c:v>
                </c:pt>
                <c:pt idx="262">
                  <c:v>44943</c:v>
                </c:pt>
                <c:pt idx="263">
                  <c:v>44944</c:v>
                </c:pt>
                <c:pt idx="264">
                  <c:v>44945</c:v>
                </c:pt>
                <c:pt idx="265">
                  <c:v>44946</c:v>
                </c:pt>
                <c:pt idx="266">
                  <c:v>44949</c:v>
                </c:pt>
                <c:pt idx="267">
                  <c:v>44950</c:v>
                </c:pt>
                <c:pt idx="268">
                  <c:v>44951</c:v>
                </c:pt>
                <c:pt idx="269">
                  <c:v>44952</c:v>
                </c:pt>
                <c:pt idx="270">
                  <c:v>44953</c:v>
                </c:pt>
                <c:pt idx="271">
                  <c:v>44956</c:v>
                </c:pt>
                <c:pt idx="272">
                  <c:v>44957</c:v>
                </c:pt>
                <c:pt idx="273">
                  <c:v>44958</c:v>
                </c:pt>
                <c:pt idx="274">
                  <c:v>44959</c:v>
                </c:pt>
                <c:pt idx="275">
                  <c:v>44960</c:v>
                </c:pt>
                <c:pt idx="276">
                  <c:v>44963</c:v>
                </c:pt>
                <c:pt idx="277">
                  <c:v>44964</c:v>
                </c:pt>
                <c:pt idx="278">
                  <c:v>44965</c:v>
                </c:pt>
                <c:pt idx="279">
                  <c:v>44966</c:v>
                </c:pt>
                <c:pt idx="280">
                  <c:v>44967</c:v>
                </c:pt>
                <c:pt idx="281">
                  <c:v>44970</c:v>
                </c:pt>
                <c:pt idx="282">
                  <c:v>44971</c:v>
                </c:pt>
                <c:pt idx="283">
                  <c:v>44972</c:v>
                </c:pt>
                <c:pt idx="284">
                  <c:v>44973</c:v>
                </c:pt>
                <c:pt idx="285">
                  <c:v>44974</c:v>
                </c:pt>
                <c:pt idx="286">
                  <c:v>44979</c:v>
                </c:pt>
                <c:pt idx="287">
                  <c:v>44980</c:v>
                </c:pt>
                <c:pt idx="288">
                  <c:v>44981</c:v>
                </c:pt>
                <c:pt idx="289">
                  <c:v>44984</c:v>
                </c:pt>
                <c:pt idx="290">
                  <c:v>44985</c:v>
                </c:pt>
                <c:pt idx="291">
                  <c:v>44986</c:v>
                </c:pt>
                <c:pt idx="292">
                  <c:v>44987</c:v>
                </c:pt>
                <c:pt idx="293">
                  <c:v>44988</c:v>
                </c:pt>
                <c:pt idx="294">
                  <c:v>44991</c:v>
                </c:pt>
                <c:pt idx="295">
                  <c:v>44992</c:v>
                </c:pt>
                <c:pt idx="296">
                  <c:v>44993</c:v>
                </c:pt>
                <c:pt idx="297">
                  <c:v>44994</c:v>
                </c:pt>
                <c:pt idx="298">
                  <c:v>44995</c:v>
                </c:pt>
                <c:pt idx="299">
                  <c:v>44998</c:v>
                </c:pt>
                <c:pt idx="300">
                  <c:v>44999</c:v>
                </c:pt>
                <c:pt idx="301">
                  <c:v>45000</c:v>
                </c:pt>
                <c:pt idx="302">
                  <c:v>45001</c:v>
                </c:pt>
                <c:pt idx="303">
                  <c:v>45002</c:v>
                </c:pt>
                <c:pt idx="304">
                  <c:v>45005</c:v>
                </c:pt>
                <c:pt idx="305">
                  <c:v>45006</c:v>
                </c:pt>
                <c:pt idx="306">
                  <c:v>45007</c:v>
                </c:pt>
                <c:pt idx="307">
                  <c:v>45008</c:v>
                </c:pt>
                <c:pt idx="308">
                  <c:v>45009</c:v>
                </c:pt>
                <c:pt idx="309">
                  <c:v>45012</c:v>
                </c:pt>
                <c:pt idx="310">
                  <c:v>45013</c:v>
                </c:pt>
                <c:pt idx="311">
                  <c:v>45014</c:v>
                </c:pt>
                <c:pt idx="312">
                  <c:v>45015</c:v>
                </c:pt>
                <c:pt idx="313">
                  <c:v>45016</c:v>
                </c:pt>
                <c:pt idx="314">
                  <c:v>45019</c:v>
                </c:pt>
                <c:pt idx="315">
                  <c:v>45020</c:v>
                </c:pt>
                <c:pt idx="316">
                  <c:v>45021</c:v>
                </c:pt>
                <c:pt idx="317">
                  <c:v>45022</c:v>
                </c:pt>
                <c:pt idx="318">
                  <c:v>45026</c:v>
                </c:pt>
                <c:pt idx="319">
                  <c:v>45027</c:v>
                </c:pt>
                <c:pt idx="320">
                  <c:v>45028</c:v>
                </c:pt>
                <c:pt idx="321">
                  <c:v>45029</c:v>
                </c:pt>
                <c:pt idx="322">
                  <c:v>45030</c:v>
                </c:pt>
                <c:pt idx="323">
                  <c:v>45033</c:v>
                </c:pt>
                <c:pt idx="324">
                  <c:v>45034</c:v>
                </c:pt>
                <c:pt idx="325">
                  <c:v>45035</c:v>
                </c:pt>
                <c:pt idx="326">
                  <c:v>45036</c:v>
                </c:pt>
                <c:pt idx="327">
                  <c:v>45040</c:v>
                </c:pt>
                <c:pt idx="328">
                  <c:v>45041</c:v>
                </c:pt>
                <c:pt idx="329">
                  <c:v>45042</c:v>
                </c:pt>
                <c:pt idx="330">
                  <c:v>45043</c:v>
                </c:pt>
                <c:pt idx="331">
                  <c:v>45044</c:v>
                </c:pt>
                <c:pt idx="332">
                  <c:v>45048</c:v>
                </c:pt>
                <c:pt idx="333">
                  <c:v>45049</c:v>
                </c:pt>
                <c:pt idx="334">
                  <c:v>45050</c:v>
                </c:pt>
                <c:pt idx="335">
                  <c:v>45051</c:v>
                </c:pt>
              </c:numCache>
            </c:numRef>
          </c:cat>
          <c:val>
            <c:numRef>
              <c:f>'Análises IPCA Anual'!$E$2:$E$10000</c:f>
              <c:numCache>
                <c:formatCode>General</c:formatCode>
                <c:ptCount val="9999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3.4</c:v>
                </c:pt>
                <c:pt idx="10">
                  <c:v>3.4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  <c:pt idx="14">
                  <c:v>3.35</c:v>
                </c:pt>
                <c:pt idx="15">
                  <c:v>3.35</c:v>
                </c:pt>
                <c:pt idx="16">
                  <c:v>3.35</c:v>
                </c:pt>
                <c:pt idx="17">
                  <c:v>3.35</c:v>
                </c:pt>
                <c:pt idx="18">
                  <c:v>3.35</c:v>
                </c:pt>
                <c:pt idx="19">
                  <c:v>3.35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>
                  <c:v>4</c:v>
                </c:pt>
                <c:pt idx="34">
                  <c:v>3.75</c:v>
                </c:pt>
                <c:pt idx="35">
                  <c:v>3.75</c:v>
                </c:pt>
                <c:pt idx="36">
                  <c:v>3.75</c:v>
                </c:pt>
                <c:pt idx="37">
                  <c:v>3.75</c:v>
                </c:pt>
                <c:pt idx="38">
                  <c:v>3.75</c:v>
                </c:pt>
                <c:pt idx="39">
                  <c:v>3.75</c:v>
                </c:pt>
                <c:pt idx="40">
                  <c:v>3.75</c:v>
                </c:pt>
                <c:pt idx="41">
                  <c:v>3.75</c:v>
                </c:pt>
                <c:pt idx="42">
                  <c:v>3.75</c:v>
                </c:pt>
                <c:pt idx="43">
                  <c:v>3.75</c:v>
                </c:pt>
                <c:pt idx="44">
                  <c:v>3.75</c:v>
                </c:pt>
                <c:pt idx="45">
                  <c:v>3.75</c:v>
                </c:pt>
                <c:pt idx="46">
                  <c:v>3.75</c:v>
                </c:pt>
                <c:pt idx="47">
                  <c:v>3.75</c:v>
                </c:pt>
                <c:pt idx="48">
                  <c:v>3.75</c:v>
                </c:pt>
                <c:pt idx="49">
                  <c:v>3.75</c:v>
                </c:pt>
                <c:pt idx="50">
                  <c:v>3.75</c:v>
                </c:pt>
                <c:pt idx="51">
                  <c:v>3.75</c:v>
                </c:pt>
                <c:pt idx="52">
                  <c:v>3.75</c:v>
                </c:pt>
                <c:pt idx="53">
                  <c:v>3.75</c:v>
                </c:pt>
                <c:pt idx="54">
                  <c:v>3.75</c:v>
                </c:pt>
                <c:pt idx="55">
                  <c:v>3.75</c:v>
                </c:pt>
                <c:pt idx="56">
                  <c:v>3.75</c:v>
                </c:pt>
                <c:pt idx="57">
                  <c:v>3.75</c:v>
                </c:pt>
                <c:pt idx="58">
                  <c:v>3.75</c:v>
                </c:pt>
                <c:pt idx="59">
                  <c:v>3.75</c:v>
                </c:pt>
                <c:pt idx="60">
                  <c:v>3.75</c:v>
                </c:pt>
                <c:pt idx="61">
                  <c:v>3.75</c:v>
                </c:pt>
                <c:pt idx="62">
                  <c:v>3.75</c:v>
                </c:pt>
                <c:pt idx="63">
                  <c:v>3.75</c:v>
                </c:pt>
                <c:pt idx="64">
                  <c:v>3.75</c:v>
                </c:pt>
                <c:pt idx="65">
                  <c:v>3.75</c:v>
                </c:pt>
                <c:pt idx="66">
                  <c:v>3.75</c:v>
                </c:pt>
                <c:pt idx="67">
                  <c:v>3.75</c:v>
                </c:pt>
                <c:pt idx="68">
                  <c:v>3.75</c:v>
                </c:pt>
                <c:pt idx="69">
                  <c:v>3.75</c:v>
                </c:pt>
                <c:pt idx="70">
                  <c:v>3.75</c:v>
                </c:pt>
                <c:pt idx="71">
                  <c:v>3.75</c:v>
                </c:pt>
                <c:pt idx="72">
                  <c:v>3.75</c:v>
                </c:pt>
                <c:pt idx="73">
                  <c:v>3.75</c:v>
                </c:pt>
                <c:pt idx="74">
                  <c:v>3.75</c:v>
                </c:pt>
                <c:pt idx="75">
                  <c:v>3.75</c:v>
                </c:pt>
                <c:pt idx="76">
                  <c:v>3.75</c:v>
                </c:pt>
                <c:pt idx="77">
                  <c:v>3.75</c:v>
                </c:pt>
                <c:pt idx="78">
                  <c:v>3.75</c:v>
                </c:pt>
                <c:pt idx="79">
                  <c:v>3.75</c:v>
                </c:pt>
                <c:pt idx="80">
                  <c:v>3.75</c:v>
                </c:pt>
                <c:pt idx="81">
                  <c:v>3.75</c:v>
                </c:pt>
                <c:pt idx="82">
                  <c:v>3.75</c:v>
                </c:pt>
                <c:pt idx="83">
                  <c:v>3.75</c:v>
                </c:pt>
                <c:pt idx="84">
                  <c:v>3.75</c:v>
                </c:pt>
                <c:pt idx="85">
                  <c:v>3.75</c:v>
                </c:pt>
                <c:pt idx="86">
                  <c:v>3.75</c:v>
                </c:pt>
                <c:pt idx="87">
                  <c:v>3.75</c:v>
                </c:pt>
                <c:pt idx="88">
                  <c:v>3.75</c:v>
                </c:pt>
                <c:pt idx="89">
                  <c:v>3.75</c:v>
                </c:pt>
                <c:pt idx="90">
                  <c:v>3.75</c:v>
                </c:pt>
                <c:pt idx="91">
                  <c:v>3.75</c:v>
                </c:pt>
                <c:pt idx="92">
                  <c:v>3.75</c:v>
                </c:pt>
                <c:pt idx="93">
                  <c:v>3.75</c:v>
                </c:pt>
                <c:pt idx="94">
                  <c:v>3.75</c:v>
                </c:pt>
                <c:pt idx="95">
                  <c:v>3.75</c:v>
                </c:pt>
                <c:pt idx="96">
                  <c:v>3.75</c:v>
                </c:pt>
                <c:pt idx="97">
                  <c:v>3.75</c:v>
                </c:pt>
                <c:pt idx="98">
                  <c:v>3.75</c:v>
                </c:pt>
                <c:pt idx="99">
                  <c:v>3.75</c:v>
                </c:pt>
                <c:pt idx="100">
                  <c:v>3.75</c:v>
                </c:pt>
                <c:pt idx="101">
                  <c:v>3.75</c:v>
                </c:pt>
                <c:pt idx="102">
                  <c:v>3.75</c:v>
                </c:pt>
                <c:pt idx="103">
                  <c:v>3.75</c:v>
                </c:pt>
                <c:pt idx="104">
                  <c:v>3.75</c:v>
                </c:pt>
                <c:pt idx="105">
                  <c:v>3.75</c:v>
                </c:pt>
                <c:pt idx="106">
                  <c:v>3.75</c:v>
                </c:pt>
                <c:pt idx="107">
                  <c:v>3.75</c:v>
                </c:pt>
                <c:pt idx="108">
                  <c:v>3.75</c:v>
                </c:pt>
                <c:pt idx="109">
                  <c:v>3.75</c:v>
                </c:pt>
                <c:pt idx="110">
                  <c:v>3.75</c:v>
                </c:pt>
                <c:pt idx="111">
                  <c:v>3.75</c:v>
                </c:pt>
                <c:pt idx="112">
                  <c:v>3.75</c:v>
                </c:pt>
                <c:pt idx="113">
                  <c:v>3.75</c:v>
                </c:pt>
                <c:pt idx="114">
                  <c:v>3.5</c:v>
                </c:pt>
                <c:pt idx="115">
                  <c:v>3.5</c:v>
                </c:pt>
                <c:pt idx="116">
                  <c:v>3.5</c:v>
                </c:pt>
                <c:pt idx="117">
                  <c:v>3.5</c:v>
                </c:pt>
                <c:pt idx="118">
                  <c:v>3.5</c:v>
                </c:pt>
                <c:pt idx="119">
                  <c:v>3.5</c:v>
                </c:pt>
                <c:pt idx="120">
                  <c:v>3.5</c:v>
                </c:pt>
                <c:pt idx="121">
                  <c:v>3.5</c:v>
                </c:pt>
                <c:pt idx="122">
                  <c:v>3.5</c:v>
                </c:pt>
                <c:pt idx="123">
                  <c:v>3.5</c:v>
                </c:pt>
                <c:pt idx="124">
                  <c:v>3.5</c:v>
                </c:pt>
                <c:pt idx="125">
                  <c:v>3.5</c:v>
                </c:pt>
                <c:pt idx="126">
                  <c:v>3.5</c:v>
                </c:pt>
                <c:pt idx="127">
                  <c:v>3.5</c:v>
                </c:pt>
                <c:pt idx="128">
                  <c:v>3.5</c:v>
                </c:pt>
                <c:pt idx="129">
                  <c:v>3.5</c:v>
                </c:pt>
                <c:pt idx="130">
                  <c:v>3.5</c:v>
                </c:pt>
                <c:pt idx="131">
                  <c:v>3.5</c:v>
                </c:pt>
                <c:pt idx="132">
                  <c:v>3.5</c:v>
                </c:pt>
                <c:pt idx="133">
                  <c:v>3.5</c:v>
                </c:pt>
                <c:pt idx="134">
                  <c:v>3.5</c:v>
                </c:pt>
                <c:pt idx="135">
                  <c:v>3.25</c:v>
                </c:pt>
                <c:pt idx="136">
                  <c:v>3.25</c:v>
                </c:pt>
                <c:pt idx="137">
                  <c:v>3.25</c:v>
                </c:pt>
                <c:pt idx="138">
                  <c:v>3.25</c:v>
                </c:pt>
                <c:pt idx="139">
                  <c:v>3.25</c:v>
                </c:pt>
                <c:pt idx="140">
                  <c:v>3.25</c:v>
                </c:pt>
                <c:pt idx="141">
                  <c:v>3.25</c:v>
                </c:pt>
                <c:pt idx="142">
                  <c:v>3.25</c:v>
                </c:pt>
                <c:pt idx="143">
                  <c:v>3.25</c:v>
                </c:pt>
                <c:pt idx="144">
                  <c:v>3.25</c:v>
                </c:pt>
                <c:pt idx="145">
                  <c:v>3.25</c:v>
                </c:pt>
                <c:pt idx="146">
                  <c:v>3.25</c:v>
                </c:pt>
                <c:pt idx="147">
                  <c:v>3.25</c:v>
                </c:pt>
                <c:pt idx="148">
                  <c:v>3.25</c:v>
                </c:pt>
                <c:pt idx="149">
                  <c:v>3.25</c:v>
                </c:pt>
                <c:pt idx="150">
                  <c:v>3.25</c:v>
                </c:pt>
                <c:pt idx="151">
                  <c:v>3.25</c:v>
                </c:pt>
                <c:pt idx="152">
                  <c:v>3.25</c:v>
                </c:pt>
                <c:pt idx="153">
                  <c:v>3.25</c:v>
                </c:pt>
                <c:pt idx="154">
                  <c:v>3.25</c:v>
                </c:pt>
                <c:pt idx="155">
                  <c:v>3.25</c:v>
                </c:pt>
                <c:pt idx="156">
                  <c:v>3.25</c:v>
                </c:pt>
                <c:pt idx="157">
                  <c:v>3.25</c:v>
                </c:pt>
                <c:pt idx="158">
                  <c:v>3.5</c:v>
                </c:pt>
                <c:pt idx="159">
                  <c:v>3.5</c:v>
                </c:pt>
                <c:pt idx="160">
                  <c:v>3.5</c:v>
                </c:pt>
                <c:pt idx="161">
                  <c:v>3.5</c:v>
                </c:pt>
                <c:pt idx="162">
                  <c:v>3.5</c:v>
                </c:pt>
                <c:pt idx="163">
                  <c:v>3.5</c:v>
                </c:pt>
                <c:pt idx="164">
                  <c:v>3.5</c:v>
                </c:pt>
                <c:pt idx="165">
                  <c:v>3.5</c:v>
                </c:pt>
                <c:pt idx="166">
                  <c:v>3.5</c:v>
                </c:pt>
                <c:pt idx="167">
                  <c:v>3.5</c:v>
                </c:pt>
                <c:pt idx="168">
                  <c:v>3.5</c:v>
                </c:pt>
                <c:pt idx="169">
                  <c:v>3.5</c:v>
                </c:pt>
                <c:pt idx="170">
                  <c:v>3.5</c:v>
                </c:pt>
                <c:pt idx="171">
                  <c:v>3.5</c:v>
                </c:pt>
                <c:pt idx="172">
                  <c:v>3.5</c:v>
                </c:pt>
                <c:pt idx="173">
                  <c:v>3.5</c:v>
                </c:pt>
                <c:pt idx="174">
                  <c:v>3.5</c:v>
                </c:pt>
                <c:pt idx="175">
                  <c:v>3.5</c:v>
                </c:pt>
                <c:pt idx="176">
                  <c:v>3.5</c:v>
                </c:pt>
                <c:pt idx="177">
                  <c:v>3.5</c:v>
                </c:pt>
                <c:pt idx="178">
                  <c:v>3.5</c:v>
                </c:pt>
                <c:pt idx="179">
                  <c:v>3.5</c:v>
                </c:pt>
                <c:pt idx="180">
                  <c:v>3.5</c:v>
                </c:pt>
                <c:pt idx="181">
                  <c:v>3.5</c:v>
                </c:pt>
                <c:pt idx="182">
                  <c:v>3.5</c:v>
                </c:pt>
                <c:pt idx="183">
                  <c:v>3.5</c:v>
                </c:pt>
                <c:pt idx="184">
                  <c:v>3.5</c:v>
                </c:pt>
                <c:pt idx="185">
                  <c:v>3.5</c:v>
                </c:pt>
                <c:pt idx="186">
                  <c:v>3.5</c:v>
                </c:pt>
                <c:pt idx="187">
                  <c:v>3.5</c:v>
                </c:pt>
                <c:pt idx="188">
                  <c:v>3.5</c:v>
                </c:pt>
                <c:pt idx="189">
                  <c:v>3.5</c:v>
                </c:pt>
                <c:pt idx="190">
                  <c:v>3.5</c:v>
                </c:pt>
                <c:pt idx="191">
                  <c:v>3.5</c:v>
                </c:pt>
                <c:pt idx="192">
                  <c:v>3.5</c:v>
                </c:pt>
                <c:pt idx="193">
                  <c:v>3.5</c:v>
                </c:pt>
                <c:pt idx="194">
                  <c:v>3.5</c:v>
                </c:pt>
                <c:pt idx="195">
                  <c:v>3.5</c:v>
                </c:pt>
                <c:pt idx="196">
                  <c:v>3.5</c:v>
                </c:pt>
                <c:pt idx="197">
                  <c:v>3.5</c:v>
                </c:pt>
                <c:pt idx="198">
                  <c:v>3.5</c:v>
                </c:pt>
                <c:pt idx="199">
                  <c:v>3.5</c:v>
                </c:pt>
                <c:pt idx="200">
                  <c:v>3.5</c:v>
                </c:pt>
                <c:pt idx="201">
                  <c:v>3.5</c:v>
                </c:pt>
                <c:pt idx="202">
                  <c:v>3.5</c:v>
                </c:pt>
                <c:pt idx="203">
                  <c:v>3.5</c:v>
                </c:pt>
                <c:pt idx="204">
                  <c:v>3.5</c:v>
                </c:pt>
                <c:pt idx="205">
                  <c:v>3.5</c:v>
                </c:pt>
                <c:pt idx="206">
                  <c:v>3.5</c:v>
                </c:pt>
                <c:pt idx="207">
                  <c:v>3.5</c:v>
                </c:pt>
                <c:pt idx="208">
                  <c:v>3.5</c:v>
                </c:pt>
                <c:pt idx="209">
                  <c:v>3.5</c:v>
                </c:pt>
                <c:pt idx="210">
                  <c:v>3.5</c:v>
                </c:pt>
                <c:pt idx="211">
                  <c:v>3.5</c:v>
                </c:pt>
                <c:pt idx="212">
                  <c:v>3.5</c:v>
                </c:pt>
                <c:pt idx="213">
                  <c:v>3.5</c:v>
                </c:pt>
                <c:pt idx="214">
                  <c:v>3.5</c:v>
                </c:pt>
                <c:pt idx="215">
                  <c:v>3.5</c:v>
                </c:pt>
                <c:pt idx="216">
                  <c:v>3.5</c:v>
                </c:pt>
                <c:pt idx="217">
                  <c:v>3.5</c:v>
                </c:pt>
                <c:pt idx="218">
                  <c:v>3.5</c:v>
                </c:pt>
                <c:pt idx="219">
                  <c:v>3.5</c:v>
                </c:pt>
                <c:pt idx="220">
                  <c:v>3.5</c:v>
                </c:pt>
                <c:pt idx="221">
                  <c:v>3.5</c:v>
                </c:pt>
                <c:pt idx="222">
                  <c:v>3.5</c:v>
                </c:pt>
                <c:pt idx="223">
                  <c:v>3.5</c:v>
                </c:pt>
                <c:pt idx="224">
                  <c:v>3.5</c:v>
                </c:pt>
                <c:pt idx="225">
                  <c:v>3.5</c:v>
                </c:pt>
                <c:pt idx="226">
                  <c:v>3.5</c:v>
                </c:pt>
                <c:pt idx="227">
                  <c:v>3.5</c:v>
                </c:pt>
                <c:pt idx="228">
                  <c:v>3.5</c:v>
                </c:pt>
                <c:pt idx="229">
                  <c:v>3.5</c:v>
                </c:pt>
                <c:pt idx="230">
                  <c:v>3.5</c:v>
                </c:pt>
                <c:pt idx="231">
                  <c:v>3.5</c:v>
                </c:pt>
                <c:pt idx="232">
                  <c:v>3.5</c:v>
                </c:pt>
                <c:pt idx="233">
                  <c:v>3.5</c:v>
                </c:pt>
                <c:pt idx="234">
                  <c:v>3.5</c:v>
                </c:pt>
                <c:pt idx="235">
                  <c:v>3.5</c:v>
                </c:pt>
                <c:pt idx="236">
                  <c:v>3.5</c:v>
                </c:pt>
                <c:pt idx="237">
                  <c:v>3.5</c:v>
                </c:pt>
                <c:pt idx="238">
                  <c:v>3.5</c:v>
                </c:pt>
                <c:pt idx="239">
                  <c:v>3.5</c:v>
                </c:pt>
                <c:pt idx="240">
                  <c:v>3.5</c:v>
                </c:pt>
                <c:pt idx="241">
                  <c:v>3.5</c:v>
                </c:pt>
                <c:pt idx="242">
                  <c:v>3.5</c:v>
                </c:pt>
                <c:pt idx="243">
                  <c:v>3.5</c:v>
                </c:pt>
                <c:pt idx="244">
                  <c:v>3.5</c:v>
                </c:pt>
                <c:pt idx="245">
                  <c:v>4</c:v>
                </c:pt>
                <c:pt idx="246">
                  <c:v>4</c:v>
                </c:pt>
                <c:pt idx="247">
                  <c:v>4</c:v>
                </c:pt>
                <c:pt idx="248">
                  <c:v>4</c:v>
                </c:pt>
                <c:pt idx="249">
                  <c:v>4</c:v>
                </c:pt>
                <c:pt idx="250">
                  <c:v>4</c:v>
                </c:pt>
                <c:pt idx="251">
                  <c:v>4</c:v>
                </c:pt>
                <c:pt idx="252">
                  <c:v>4</c:v>
                </c:pt>
                <c:pt idx="253">
                  <c:v>4</c:v>
                </c:pt>
                <c:pt idx="254">
                  <c:v>4</c:v>
                </c:pt>
                <c:pt idx="255">
                  <c:v>4</c:v>
                </c:pt>
                <c:pt idx="256">
                  <c:v>4</c:v>
                </c:pt>
                <c:pt idx="257">
                  <c:v>4</c:v>
                </c:pt>
                <c:pt idx="258">
                  <c:v>4</c:v>
                </c:pt>
                <c:pt idx="259">
                  <c:v>4</c:v>
                </c:pt>
                <c:pt idx="260">
                  <c:v>4</c:v>
                </c:pt>
                <c:pt idx="261">
                  <c:v>4</c:v>
                </c:pt>
                <c:pt idx="262">
                  <c:v>4</c:v>
                </c:pt>
                <c:pt idx="263">
                  <c:v>4</c:v>
                </c:pt>
                <c:pt idx="264">
                  <c:v>4.3</c:v>
                </c:pt>
                <c:pt idx="265">
                  <c:v>4.3</c:v>
                </c:pt>
                <c:pt idx="266">
                  <c:v>4.3</c:v>
                </c:pt>
                <c:pt idx="267">
                  <c:v>4.3</c:v>
                </c:pt>
                <c:pt idx="268">
                  <c:v>4.3</c:v>
                </c:pt>
                <c:pt idx="269">
                  <c:v>4.3</c:v>
                </c:pt>
                <c:pt idx="270">
                  <c:v>4.55</c:v>
                </c:pt>
                <c:pt idx="271">
                  <c:v>4.55</c:v>
                </c:pt>
                <c:pt idx="272">
                  <c:v>3.25</c:v>
                </c:pt>
                <c:pt idx="273">
                  <c:v>3.25</c:v>
                </c:pt>
                <c:pt idx="274">
                  <c:v>3.25</c:v>
                </c:pt>
                <c:pt idx="275">
                  <c:v>3.25</c:v>
                </c:pt>
                <c:pt idx="276">
                  <c:v>3.25</c:v>
                </c:pt>
                <c:pt idx="277">
                  <c:v>3.25</c:v>
                </c:pt>
                <c:pt idx="278">
                  <c:v>3.25</c:v>
                </c:pt>
                <c:pt idx="279">
                  <c:v>3.25</c:v>
                </c:pt>
                <c:pt idx="280">
                  <c:v>3.25</c:v>
                </c:pt>
                <c:pt idx="281">
                  <c:v>3.25</c:v>
                </c:pt>
                <c:pt idx="282">
                  <c:v>3.25</c:v>
                </c:pt>
                <c:pt idx="283">
                  <c:v>3.25</c:v>
                </c:pt>
                <c:pt idx="284">
                  <c:v>3.25</c:v>
                </c:pt>
                <c:pt idx="285">
                  <c:v>3.75</c:v>
                </c:pt>
                <c:pt idx="286">
                  <c:v>3.75</c:v>
                </c:pt>
                <c:pt idx="287">
                  <c:v>3.75</c:v>
                </c:pt>
                <c:pt idx="288">
                  <c:v>3.75</c:v>
                </c:pt>
                <c:pt idx="289">
                  <c:v>3.75</c:v>
                </c:pt>
                <c:pt idx="290">
                  <c:v>3.75</c:v>
                </c:pt>
                <c:pt idx="291">
                  <c:v>3.75</c:v>
                </c:pt>
                <c:pt idx="292">
                  <c:v>3.75</c:v>
                </c:pt>
                <c:pt idx="293">
                  <c:v>3.75</c:v>
                </c:pt>
                <c:pt idx="294">
                  <c:v>3.75</c:v>
                </c:pt>
                <c:pt idx="295">
                  <c:v>3.75</c:v>
                </c:pt>
                <c:pt idx="296">
                  <c:v>3.75</c:v>
                </c:pt>
                <c:pt idx="297">
                  <c:v>3.75</c:v>
                </c:pt>
                <c:pt idx="298">
                  <c:v>3.75</c:v>
                </c:pt>
                <c:pt idx="299">
                  <c:v>3.75</c:v>
                </c:pt>
                <c:pt idx="300">
                  <c:v>3.75</c:v>
                </c:pt>
                <c:pt idx="301">
                  <c:v>3.75</c:v>
                </c:pt>
                <c:pt idx="302">
                  <c:v>3.75</c:v>
                </c:pt>
                <c:pt idx="303">
                  <c:v>4.25</c:v>
                </c:pt>
                <c:pt idx="304">
                  <c:v>4.25</c:v>
                </c:pt>
                <c:pt idx="305">
                  <c:v>4.25</c:v>
                </c:pt>
                <c:pt idx="306">
                  <c:v>4.25</c:v>
                </c:pt>
                <c:pt idx="307">
                  <c:v>4.25</c:v>
                </c:pt>
                <c:pt idx="308">
                  <c:v>4.25</c:v>
                </c:pt>
                <c:pt idx="309">
                  <c:v>4.25</c:v>
                </c:pt>
                <c:pt idx="310">
                  <c:v>4.25</c:v>
                </c:pt>
                <c:pt idx="311">
                  <c:v>4.25</c:v>
                </c:pt>
                <c:pt idx="312">
                  <c:v>4.25</c:v>
                </c:pt>
                <c:pt idx="313">
                  <c:v>4.25</c:v>
                </c:pt>
                <c:pt idx="314">
                  <c:v>4.25</c:v>
                </c:pt>
                <c:pt idx="315">
                  <c:v>4.25</c:v>
                </c:pt>
                <c:pt idx="316">
                  <c:v>4.25</c:v>
                </c:pt>
                <c:pt idx="317">
                  <c:v>4.25</c:v>
                </c:pt>
                <c:pt idx="318">
                  <c:v>4.25</c:v>
                </c:pt>
                <c:pt idx="319">
                  <c:v>4.25</c:v>
                </c:pt>
                <c:pt idx="320">
                  <c:v>4.25</c:v>
                </c:pt>
                <c:pt idx="321">
                  <c:v>4.25</c:v>
                </c:pt>
                <c:pt idx="322">
                  <c:v>4.25</c:v>
                </c:pt>
                <c:pt idx="323">
                  <c:v>4.25</c:v>
                </c:pt>
                <c:pt idx="324">
                  <c:v>4.25</c:v>
                </c:pt>
                <c:pt idx="325">
                  <c:v>4.25</c:v>
                </c:pt>
                <c:pt idx="326">
                  <c:v>4.25</c:v>
                </c:pt>
                <c:pt idx="327">
                  <c:v>4.25</c:v>
                </c:pt>
                <c:pt idx="328">
                  <c:v>4.25</c:v>
                </c:pt>
                <c:pt idx="329">
                  <c:v>4.25</c:v>
                </c:pt>
                <c:pt idx="330">
                  <c:v>4.25</c:v>
                </c:pt>
                <c:pt idx="331">
                  <c:v>4.25</c:v>
                </c:pt>
                <c:pt idx="332">
                  <c:v>4.25</c:v>
                </c:pt>
                <c:pt idx="333">
                  <c:v>4.25</c:v>
                </c:pt>
                <c:pt idx="334">
                  <c:v>4.25</c:v>
                </c:pt>
                <c:pt idx="335">
                  <c:v>4.25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52B-4C0A-A60D-54D017C8B0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8508095"/>
        <c:axId val="78510063"/>
      </c:lineChart>
      <c:dateAx>
        <c:axId val="78508095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78510063"/>
        <c:crosses val="autoZero"/>
        <c:auto val="1"/>
        <c:lblOffset val="100"/>
        <c:baseTimeUnit val="days"/>
      </c:dateAx>
      <c:valAx>
        <c:axId val="785100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_ ;[Red]\-#,##0.0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7850809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rgbClr val="00B05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pt-BR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rgbClr val="7030A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pt-BR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accent4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pt-BR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accent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pt-BR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rgbClr val="FF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'Análises IPCA 12M Móvel'!$B$1</c:f>
              <c:strCache>
                <c:ptCount val="1"/>
                <c:pt idx="0">
                  <c:v>Infl. 12 m suav.</c:v>
                </c:pt>
              </c:strCache>
            </c:strRef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cat>
            <c:numRef>
              <c:f>'Análises IPCA 12M Móvel'!$A$2:$A$337</c:f>
              <c:numCache>
                <c:formatCode>m/d/yyyy</c:formatCode>
                <c:ptCount val="336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44567</c:v>
                </c:pt>
                <c:pt idx="4">
                  <c:v>44568</c:v>
                </c:pt>
                <c:pt idx="5">
                  <c:v>44571</c:v>
                </c:pt>
                <c:pt idx="6">
                  <c:v>44572</c:v>
                </c:pt>
                <c:pt idx="7">
                  <c:v>44573</c:v>
                </c:pt>
                <c:pt idx="8">
                  <c:v>44574</c:v>
                </c:pt>
                <c:pt idx="9">
                  <c:v>44575</c:v>
                </c:pt>
                <c:pt idx="10">
                  <c:v>44578</c:v>
                </c:pt>
                <c:pt idx="11">
                  <c:v>44579</c:v>
                </c:pt>
                <c:pt idx="12">
                  <c:v>44580</c:v>
                </c:pt>
                <c:pt idx="13">
                  <c:v>44581</c:v>
                </c:pt>
                <c:pt idx="14">
                  <c:v>44582</c:v>
                </c:pt>
                <c:pt idx="15">
                  <c:v>44585</c:v>
                </c:pt>
                <c:pt idx="16">
                  <c:v>44586</c:v>
                </c:pt>
                <c:pt idx="17">
                  <c:v>44587</c:v>
                </c:pt>
                <c:pt idx="18">
                  <c:v>44588</c:v>
                </c:pt>
                <c:pt idx="19">
                  <c:v>44589</c:v>
                </c:pt>
                <c:pt idx="20">
                  <c:v>44592</c:v>
                </c:pt>
                <c:pt idx="21">
                  <c:v>44593</c:v>
                </c:pt>
                <c:pt idx="22">
                  <c:v>44594</c:v>
                </c:pt>
                <c:pt idx="23">
                  <c:v>44595</c:v>
                </c:pt>
                <c:pt idx="24">
                  <c:v>44596</c:v>
                </c:pt>
                <c:pt idx="25">
                  <c:v>44599</c:v>
                </c:pt>
                <c:pt idx="26">
                  <c:v>44600</c:v>
                </c:pt>
                <c:pt idx="27">
                  <c:v>44601</c:v>
                </c:pt>
                <c:pt idx="28">
                  <c:v>44602</c:v>
                </c:pt>
                <c:pt idx="29">
                  <c:v>44603</c:v>
                </c:pt>
                <c:pt idx="30">
                  <c:v>44606</c:v>
                </c:pt>
                <c:pt idx="31">
                  <c:v>44607</c:v>
                </c:pt>
                <c:pt idx="32">
                  <c:v>44608</c:v>
                </c:pt>
                <c:pt idx="33">
                  <c:v>44609</c:v>
                </c:pt>
                <c:pt idx="34">
                  <c:v>44610</c:v>
                </c:pt>
                <c:pt idx="35">
                  <c:v>44613</c:v>
                </c:pt>
                <c:pt idx="36">
                  <c:v>44614</c:v>
                </c:pt>
                <c:pt idx="37">
                  <c:v>44615</c:v>
                </c:pt>
                <c:pt idx="38">
                  <c:v>44616</c:v>
                </c:pt>
                <c:pt idx="39">
                  <c:v>44617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44628</c:v>
                </c:pt>
                <c:pt idx="45">
                  <c:v>44629</c:v>
                </c:pt>
                <c:pt idx="46">
                  <c:v>44630</c:v>
                </c:pt>
                <c:pt idx="47">
                  <c:v>44631</c:v>
                </c:pt>
                <c:pt idx="48">
                  <c:v>44634</c:v>
                </c:pt>
                <c:pt idx="49">
                  <c:v>44635</c:v>
                </c:pt>
                <c:pt idx="50">
                  <c:v>44636</c:v>
                </c:pt>
                <c:pt idx="51">
                  <c:v>44637</c:v>
                </c:pt>
                <c:pt idx="52">
                  <c:v>44638</c:v>
                </c:pt>
                <c:pt idx="53">
                  <c:v>44641</c:v>
                </c:pt>
                <c:pt idx="54">
                  <c:v>44642</c:v>
                </c:pt>
                <c:pt idx="55">
                  <c:v>44643</c:v>
                </c:pt>
                <c:pt idx="56">
                  <c:v>44644</c:v>
                </c:pt>
                <c:pt idx="57">
                  <c:v>44645</c:v>
                </c:pt>
                <c:pt idx="58">
                  <c:v>44648</c:v>
                </c:pt>
                <c:pt idx="59">
                  <c:v>44649</c:v>
                </c:pt>
                <c:pt idx="60">
                  <c:v>44650</c:v>
                </c:pt>
                <c:pt idx="61">
                  <c:v>44651</c:v>
                </c:pt>
                <c:pt idx="62">
                  <c:v>44652</c:v>
                </c:pt>
                <c:pt idx="63">
                  <c:v>44655</c:v>
                </c:pt>
                <c:pt idx="64">
                  <c:v>44656</c:v>
                </c:pt>
                <c:pt idx="65">
                  <c:v>44657</c:v>
                </c:pt>
                <c:pt idx="66">
                  <c:v>44658</c:v>
                </c:pt>
                <c:pt idx="67">
                  <c:v>44659</c:v>
                </c:pt>
                <c:pt idx="68">
                  <c:v>44662</c:v>
                </c:pt>
                <c:pt idx="69">
                  <c:v>44663</c:v>
                </c:pt>
                <c:pt idx="70">
                  <c:v>44664</c:v>
                </c:pt>
                <c:pt idx="71">
                  <c:v>44665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44673</c:v>
                </c:pt>
                <c:pt idx="76">
                  <c:v>44676</c:v>
                </c:pt>
                <c:pt idx="77">
                  <c:v>44677</c:v>
                </c:pt>
                <c:pt idx="78">
                  <c:v>44678</c:v>
                </c:pt>
                <c:pt idx="79">
                  <c:v>44679</c:v>
                </c:pt>
                <c:pt idx="80">
                  <c:v>44680</c:v>
                </c:pt>
                <c:pt idx="81">
                  <c:v>44683</c:v>
                </c:pt>
                <c:pt idx="82">
                  <c:v>44684</c:v>
                </c:pt>
                <c:pt idx="83">
                  <c:v>44685</c:v>
                </c:pt>
                <c:pt idx="84">
                  <c:v>44686</c:v>
                </c:pt>
                <c:pt idx="85">
                  <c:v>44687</c:v>
                </c:pt>
                <c:pt idx="86">
                  <c:v>44690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44729</c:v>
                </c:pt>
                <c:pt idx="115">
                  <c:v>44732</c:v>
                </c:pt>
                <c:pt idx="116">
                  <c:v>44733</c:v>
                </c:pt>
                <c:pt idx="117">
                  <c:v>44734</c:v>
                </c:pt>
                <c:pt idx="118">
                  <c:v>44735</c:v>
                </c:pt>
                <c:pt idx="119">
                  <c:v>44736</c:v>
                </c:pt>
                <c:pt idx="120">
                  <c:v>44739</c:v>
                </c:pt>
                <c:pt idx="121">
                  <c:v>44740</c:v>
                </c:pt>
                <c:pt idx="122">
                  <c:v>44741</c:v>
                </c:pt>
                <c:pt idx="123">
                  <c:v>44742</c:v>
                </c:pt>
                <c:pt idx="124">
                  <c:v>44743</c:v>
                </c:pt>
                <c:pt idx="125">
                  <c:v>44746</c:v>
                </c:pt>
                <c:pt idx="126">
                  <c:v>44747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44812</c:v>
                </c:pt>
                <c:pt idx="173">
                  <c:v>44813</c:v>
                </c:pt>
                <c:pt idx="174">
                  <c:v>44816</c:v>
                </c:pt>
                <c:pt idx="175">
                  <c:v>44817</c:v>
                </c:pt>
                <c:pt idx="176">
                  <c:v>44818</c:v>
                </c:pt>
                <c:pt idx="177">
                  <c:v>44819</c:v>
                </c:pt>
                <c:pt idx="178">
                  <c:v>44820</c:v>
                </c:pt>
                <c:pt idx="179">
                  <c:v>44823</c:v>
                </c:pt>
                <c:pt idx="180">
                  <c:v>44824</c:v>
                </c:pt>
                <c:pt idx="181">
                  <c:v>44825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44847</c:v>
                </c:pt>
                <c:pt idx="197">
                  <c:v>44848</c:v>
                </c:pt>
                <c:pt idx="198">
                  <c:v>44851</c:v>
                </c:pt>
                <c:pt idx="199">
                  <c:v>44852</c:v>
                </c:pt>
                <c:pt idx="200">
                  <c:v>44853</c:v>
                </c:pt>
                <c:pt idx="201">
                  <c:v>44854</c:v>
                </c:pt>
                <c:pt idx="202">
                  <c:v>44855</c:v>
                </c:pt>
                <c:pt idx="203">
                  <c:v>44858</c:v>
                </c:pt>
                <c:pt idx="204">
                  <c:v>44859</c:v>
                </c:pt>
                <c:pt idx="205">
                  <c:v>44860</c:v>
                </c:pt>
                <c:pt idx="206">
                  <c:v>44861</c:v>
                </c:pt>
                <c:pt idx="207">
                  <c:v>44862</c:v>
                </c:pt>
                <c:pt idx="208">
                  <c:v>44865</c:v>
                </c:pt>
                <c:pt idx="209">
                  <c:v>44866</c:v>
                </c:pt>
                <c:pt idx="210">
                  <c:v>44868</c:v>
                </c:pt>
                <c:pt idx="211">
                  <c:v>44869</c:v>
                </c:pt>
                <c:pt idx="212">
                  <c:v>44872</c:v>
                </c:pt>
                <c:pt idx="213">
                  <c:v>44873</c:v>
                </c:pt>
                <c:pt idx="214">
                  <c:v>44874</c:v>
                </c:pt>
                <c:pt idx="215">
                  <c:v>44875</c:v>
                </c:pt>
                <c:pt idx="216">
                  <c:v>44876</c:v>
                </c:pt>
                <c:pt idx="217">
                  <c:v>44879</c:v>
                </c:pt>
                <c:pt idx="218">
                  <c:v>44881</c:v>
                </c:pt>
                <c:pt idx="219">
                  <c:v>44882</c:v>
                </c:pt>
                <c:pt idx="220">
                  <c:v>44883</c:v>
                </c:pt>
                <c:pt idx="221">
                  <c:v>44886</c:v>
                </c:pt>
                <c:pt idx="222">
                  <c:v>44887</c:v>
                </c:pt>
                <c:pt idx="223">
                  <c:v>44888</c:v>
                </c:pt>
                <c:pt idx="224">
                  <c:v>44889</c:v>
                </c:pt>
                <c:pt idx="225">
                  <c:v>44890</c:v>
                </c:pt>
                <c:pt idx="226">
                  <c:v>44893</c:v>
                </c:pt>
                <c:pt idx="227">
                  <c:v>44894</c:v>
                </c:pt>
                <c:pt idx="228">
                  <c:v>44895</c:v>
                </c:pt>
                <c:pt idx="229">
                  <c:v>44896</c:v>
                </c:pt>
                <c:pt idx="230">
                  <c:v>44897</c:v>
                </c:pt>
                <c:pt idx="231">
                  <c:v>44900</c:v>
                </c:pt>
                <c:pt idx="232">
                  <c:v>44901</c:v>
                </c:pt>
                <c:pt idx="233">
                  <c:v>44902</c:v>
                </c:pt>
                <c:pt idx="234">
                  <c:v>44903</c:v>
                </c:pt>
                <c:pt idx="235">
                  <c:v>44904</c:v>
                </c:pt>
                <c:pt idx="236">
                  <c:v>44907</c:v>
                </c:pt>
                <c:pt idx="237">
                  <c:v>44908</c:v>
                </c:pt>
                <c:pt idx="238">
                  <c:v>44909</c:v>
                </c:pt>
                <c:pt idx="239">
                  <c:v>44910</c:v>
                </c:pt>
                <c:pt idx="240">
                  <c:v>44911</c:v>
                </c:pt>
                <c:pt idx="241">
                  <c:v>44914</c:v>
                </c:pt>
                <c:pt idx="242">
                  <c:v>44915</c:v>
                </c:pt>
                <c:pt idx="243">
                  <c:v>44916</c:v>
                </c:pt>
                <c:pt idx="244">
                  <c:v>44917</c:v>
                </c:pt>
                <c:pt idx="245">
                  <c:v>44918</c:v>
                </c:pt>
                <c:pt idx="246">
                  <c:v>44921</c:v>
                </c:pt>
                <c:pt idx="247">
                  <c:v>44922</c:v>
                </c:pt>
                <c:pt idx="248">
                  <c:v>44923</c:v>
                </c:pt>
                <c:pt idx="249">
                  <c:v>44924</c:v>
                </c:pt>
                <c:pt idx="250">
                  <c:v>44925</c:v>
                </c:pt>
                <c:pt idx="251">
                  <c:v>44928</c:v>
                </c:pt>
                <c:pt idx="252">
                  <c:v>44929</c:v>
                </c:pt>
                <c:pt idx="253">
                  <c:v>44930</c:v>
                </c:pt>
                <c:pt idx="254">
                  <c:v>44931</c:v>
                </c:pt>
                <c:pt idx="255">
                  <c:v>44932</c:v>
                </c:pt>
                <c:pt idx="256">
                  <c:v>44935</c:v>
                </c:pt>
                <c:pt idx="257">
                  <c:v>44936</c:v>
                </c:pt>
                <c:pt idx="258">
                  <c:v>44937</c:v>
                </c:pt>
                <c:pt idx="259">
                  <c:v>44938</c:v>
                </c:pt>
                <c:pt idx="260">
                  <c:v>44939</c:v>
                </c:pt>
                <c:pt idx="261">
                  <c:v>44942</c:v>
                </c:pt>
                <c:pt idx="262">
                  <c:v>44943</c:v>
                </c:pt>
                <c:pt idx="263">
                  <c:v>44944</c:v>
                </c:pt>
                <c:pt idx="264">
                  <c:v>44945</c:v>
                </c:pt>
                <c:pt idx="265">
                  <c:v>44946</c:v>
                </c:pt>
                <c:pt idx="266">
                  <c:v>44949</c:v>
                </c:pt>
                <c:pt idx="267">
                  <c:v>44950</c:v>
                </c:pt>
                <c:pt idx="268">
                  <c:v>44951</c:v>
                </c:pt>
                <c:pt idx="269">
                  <c:v>44952</c:v>
                </c:pt>
                <c:pt idx="270">
                  <c:v>44953</c:v>
                </c:pt>
                <c:pt idx="271">
                  <c:v>44956</c:v>
                </c:pt>
                <c:pt idx="272">
                  <c:v>44957</c:v>
                </c:pt>
                <c:pt idx="273">
                  <c:v>44958</c:v>
                </c:pt>
                <c:pt idx="274">
                  <c:v>44959</c:v>
                </c:pt>
                <c:pt idx="275">
                  <c:v>44960</c:v>
                </c:pt>
                <c:pt idx="276">
                  <c:v>44963</c:v>
                </c:pt>
                <c:pt idx="277">
                  <c:v>44964</c:v>
                </c:pt>
                <c:pt idx="278">
                  <c:v>44965</c:v>
                </c:pt>
                <c:pt idx="279">
                  <c:v>44966</c:v>
                </c:pt>
                <c:pt idx="280">
                  <c:v>44967</c:v>
                </c:pt>
                <c:pt idx="281">
                  <c:v>44970</c:v>
                </c:pt>
                <c:pt idx="282">
                  <c:v>44971</c:v>
                </c:pt>
                <c:pt idx="283">
                  <c:v>44972</c:v>
                </c:pt>
                <c:pt idx="284">
                  <c:v>44973</c:v>
                </c:pt>
                <c:pt idx="285">
                  <c:v>44974</c:v>
                </c:pt>
                <c:pt idx="286">
                  <c:v>44979</c:v>
                </c:pt>
                <c:pt idx="287">
                  <c:v>44980</c:v>
                </c:pt>
                <c:pt idx="288">
                  <c:v>44981</c:v>
                </c:pt>
                <c:pt idx="289">
                  <c:v>44984</c:v>
                </c:pt>
                <c:pt idx="290">
                  <c:v>44985</c:v>
                </c:pt>
                <c:pt idx="291">
                  <c:v>44986</c:v>
                </c:pt>
                <c:pt idx="292">
                  <c:v>44987</c:v>
                </c:pt>
                <c:pt idx="293">
                  <c:v>44988</c:v>
                </c:pt>
                <c:pt idx="294">
                  <c:v>44991</c:v>
                </c:pt>
                <c:pt idx="295">
                  <c:v>44992</c:v>
                </c:pt>
                <c:pt idx="296">
                  <c:v>44993</c:v>
                </c:pt>
                <c:pt idx="297">
                  <c:v>44994</c:v>
                </c:pt>
                <c:pt idx="298">
                  <c:v>44995</c:v>
                </c:pt>
                <c:pt idx="299">
                  <c:v>44998</c:v>
                </c:pt>
                <c:pt idx="300">
                  <c:v>44999</c:v>
                </c:pt>
                <c:pt idx="301">
                  <c:v>45000</c:v>
                </c:pt>
                <c:pt idx="302">
                  <c:v>45001</c:v>
                </c:pt>
                <c:pt idx="303">
                  <c:v>45002</c:v>
                </c:pt>
                <c:pt idx="304">
                  <c:v>45005</c:v>
                </c:pt>
                <c:pt idx="305">
                  <c:v>45006</c:v>
                </c:pt>
                <c:pt idx="306">
                  <c:v>45007</c:v>
                </c:pt>
                <c:pt idx="307">
                  <c:v>45008</c:v>
                </c:pt>
                <c:pt idx="308">
                  <c:v>45009</c:v>
                </c:pt>
                <c:pt idx="309">
                  <c:v>45012</c:v>
                </c:pt>
                <c:pt idx="310">
                  <c:v>45013</c:v>
                </c:pt>
                <c:pt idx="311">
                  <c:v>45014</c:v>
                </c:pt>
                <c:pt idx="312">
                  <c:v>45015</c:v>
                </c:pt>
                <c:pt idx="313">
                  <c:v>45016</c:v>
                </c:pt>
                <c:pt idx="314">
                  <c:v>45019</c:v>
                </c:pt>
                <c:pt idx="315">
                  <c:v>45020</c:v>
                </c:pt>
                <c:pt idx="316">
                  <c:v>45021</c:v>
                </c:pt>
                <c:pt idx="317">
                  <c:v>45022</c:v>
                </c:pt>
                <c:pt idx="318">
                  <c:v>45026</c:v>
                </c:pt>
                <c:pt idx="319">
                  <c:v>45027</c:v>
                </c:pt>
                <c:pt idx="320">
                  <c:v>45028</c:v>
                </c:pt>
                <c:pt idx="321">
                  <c:v>45029</c:v>
                </c:pt>
                <c:pt idx="322">
                  <c:v>45030</c:v>
                </c:pt>
                <c:pt idx="323">
                  <c:v>45033</c:v>
                </c:pt>
                <c:pt idx="324">
                  <c:v>45034</c:v>
                </c:pt>
                <c:pt idx="325">
                  <c:v>45035</c:v>
                </c:pt>
                <c:pt idx="326">
                  <c:v>45036</c:v>
                </c:pt>
                <c:pt idx="327">
                  <c:v>45040</c:v>
                </c:pt>
                <c:pt idx="328">
                  <c:v>45041</c:v>
                </c:pt>
                <c:pt idx="329">
                  <c:v>45042</c:v>
                </c:pt>
                <c:pt idx="330">
                  <c:v>45043</c:v>
                </c:pt>
                <c:pt idx="331">
                  <c:v>45044</c:v>
                </c:pt>
                <c:pt idx="332">
                  <c:v>45048</c:v>
                </c:pt>
                <c:pt idx="333">
                  <c:v>45049</c:v>
                </c:pt>
                <c:pt idx="334">
                  <c:v>45050</c:v>
                </c:pt>
                <c:pt idx="335">
                  <c:v>45051</c:v>
                </c:pt>
              </c:numCache>
            </c:numRef>
          </c:cat>
          <c:val>
            <c:numRef>
              <c:f>'Análises IPCA 12M Móvel'!$B$2:$B$337</c:f>
              <c:numCache>
                <c:formatCode>General</c:formatCode>
                <c:ptCount val="336"/>
                <c:pt idx="0">
                  <c:v>5.0244999999999997</c:v>
                </c:pt>
                <c:pt idx="1">
                  <c:v>5.0140000000000002</c:v>
                </c:pt>
                <c:pt idx="2">
                  <c:v>5.0035999999999996</c:v>
                </c:pt>
                <c:pt idx="3">
                  <c:v>4.9931000000000001</c:v>
                </c:pt>
                <c:pt idx="4">
                  <c:v>5.0442999999999998</c:v>
                </c:pt>
                <c:pt idx="5">
                  <c:v>5.0248999999999997</c:v>
                </c:pt>
                <c:pt idx="6">
                  <c:v>5.0166000000000004</c:v>
                </c:pt>
                <c:pt idx="7">
                  <c:v>5.0083000000000002</c:v>
                </c:pt>
                <c:pt idx="8">
                  <c:v>4.8353999999999999</c:v>
                </c:pt>
                <c:pt idx="9">
                  <c:v>5.0072999999999999</c:v>
                </c:pt>
                <c:pt idx="10">
                  <c:v>4.9920999999999998</c:v>
                </c:pt>
                <c:pt idx="11">
                  <c:v>5.0955000000000004</c:v>
                </c:pt>
                <c:pt idx="12">
                  <c:v>5.1711999999999998</c:v>
                </c:pt>
                <c:pt idx="13">
                  <c:v>5.1683000000000003</c:v>
                </c:pt>
                <c:pt idx="14">
                  <c:v>5.1654</c:v>
                </c:pt>
                <c:pt idx="15">
                  <c:v>5.1566999999999998</c:v>
                </c:pt>
                <c:pt idx="16">
                  <c:v>5.1538000000000004</c:v>
                </c:pt>
                <c:pt idx="17">
                  <c:v>5.1509</c:v>
                </c:pt>
                <c:pt idx="18">
                  <c:v>5.1479999999999997</c:v>
                </c:pt>
                <c:pt idx="19">
                  <c:v>5.4173999999999998</c:v>
                </c:pt>
                <c:pt idx="20">
                  <c:v>5.7359999999999998</c:v>
                </c:pt>
                <c:pt idx="21">
                  <c:v>5.7316000000000003</c:v>
                </c:pt>
                <c:pt idx="22">
                  <c:v>5.7272999999999996</c:v>
                </c:pt>
                <c:pt idx="23">
                  <c:v>5.7229000000000001</c:v>
                </c:pt>
                <c:pt idx="24">
                  <c:v>5.7186000000000003</c:v>
                </c:pt>
                <c:pt idx="25">
                  <c:v>5.7054999999999998</c:v>
                </c:pt>
                <c:pt idx="26">
                  <c:v>5.7012</c:v>
                </c:pt>
                <c:pt idx="27">
                  <c:v>5.6858000000000004</c:v>
                </c:pt>
                <c:pt idx="28">
                  <c:v>5.6703999999999999</c:v>
                </c:pt>
                <c:pt idx="29">
                  <c:v>5.6085000000000003</c:v>
                </c:pt>
                <c:pt idx="30">
                  <c:v>5.5613000000000001</c:v>
                </c:pt>
                <c:pt idx="31">
                  <c:v>5.5456000000000003</c:v>
                </c:pt>
                <c:pt idx="32">
                  <c:v>5.5298999999999996</c:v>
                </c:pt>
                <c:pt idx="33">
                  <c:v>5.5141999999999998</c:v>
                </c:pt>
                <c:pt idx="34">
                  <c:v>5.7438000000000002</c:v>
                </c:pt>
                <c:pt idx="35">
                  <c:v>5.6944999999999997</c:v>
                </c:pt>
                <c:pt idx="36">
                  <c:v>5.6779999999999999</c:v>
                </c:pt>
                <c:pt idx="37">
                  <c:v>5.6616</c:v>
                </c:pt>
                <c:pt idx="38">
                  <c:v>5.6451000000000002</c:v>
                </c:pt>
                <c:pt idx="39">
                  <c:v>5.6287000000000003</c:v>
                </c:pt>
                <c:pt idx="40">
                  <c:v>5.5465</c:v>
                </c:pt>
                <c:pt idx="41">
                  <c:v>5.5301</c:v>
                </c:pt>
                <c:pt idx="42">
                  <c:v>5.5136000000000003</c:v>
                </c:pt>
                <c:pt idx="43">
                  <c:v>5.4644000000000004</c:v>
                </c:pt>
                <c:pt idx="44">
                  <c:v>5.4480000000000004</c:v>
                </c:pt>
                <c:pt idx="45">
                  <c:v>5.4316000000000004</c:v>
                </c:pt>
                <c:pt idx="46">
                  <c:v>5.4150999999999998</c:v>
                </c:pt>
                <c:pt idx="47">
                  <c:v>6.37</c:v>
                </c:pt>
                <c:pt idx="48">
                  <c:v>6.2964000000000002</c:v>
                </c:pt>
                <c:pt idx="49">
                  <c:v>6.2718999999999996</c:v>
                </c:pt>
                <c:pt idx="50">
                  <c:v>6.2473999999999998</c:v>
                </c:pt>
                <c:pt idx="51">
                  <c:v>6.2229000000000001</c:v>
                </c:pt>
                <c:pt idx="52">
                  <c:v>6.4523999999999999</c:v>
                </c:pt>
                <c:pt idx="53">
                  <c:v>6.3674999999999997</c:v>
                </c:pt>
                <c:pt idx="54">
                  <c:v>6.3392999999999997</c:v>
                </c:pt>
                <c:pt idx="55">
                  <c:v>6.3109999999999999</c:v>
                </c:pt>
                <c:pt idx="56">
                  <c:v>6.4215</c:v>
                </c:pt>
                <c:pt idx="57">
                  <c:v>6.4953000000000003</c:v>
                </c:pt>
                <c:pt idx="58">
                  <c:v>6.3912000000000004</c:v>
                </c:pt>
                <c:pt idx="59">
                  <c:v>6.3564999999999996</c:v>
                </c:pt>
                <c:pt idx="60">
                  <c:v>6.3219000000000003</c:v>
                </c:pt>
                <c:pt idx="61">
                  <c:v>6.2873000000000001</c:v>
                </c:pt>
                <c:pt idx="62">
                  <c:v>6.2526000000000002</c:v>
                </c:pt>
                <c:pt idx="63">
                  <c:v>5.3120000000000003</c:v>
                </c:pt>
                <c:pt idx="64">
                  <c:v>5.2769000000000004</c:v>
                </c:pt>
                <c:pt idx="65">
                  <c:v>5.2419000000000002</c:v>
                </c:pt>
                <c:pt idx="66">
                  <c:v>5.2069000000000001</c:v>
                </c:pt>
                <c:pt idx="67">
                  <c:v>6.0221999999999998</c:v>
                </c:pt>
                <c:pt idx="68">
                  <c:v>5.9534000000000002</c:v>
                </c:pt>
                <c:pt idx="69">
                  <c:v>5.9303999999999997</c:v>
                </c:pt>
                <c:pt idx="70">
                  <c:v>5.9074999999999998</c:v>
                </c:pt>
                <c:pt idx="71">
                  <c:v>5.8845999999999998</c:v>
                </c:pt>
                <c:pt idx="72">
                  <c:v>5.7930000000000001</c:v>
                </c:pt>
                <c:pt idx="73">
                  <c:v>5.7701000000000002</c:v>
                </c:pt>
                <c:pt idx="74">
                  <c:v>5.7472000000000003</c:v>
                </c:pt>
                <c:pt idx="75">
                  <c:v>6.1116000000000001</c:v>
                </c:pt>
                <c:pt idx="76">
                  <c:v>6.1963999999999997</c:v>
                </c:pt>
                <c:pt idx="77">
                  <c:v>6.1844999999999999</c:v>
                </c:pt>
                <c:pt idx="78">
                  <c:v>6.1726999999999999</c:v>
                </c:pt>
                <c:pt idx="79">
                  <c:v>6.1608999999999998</c:v>
                </c:pt>
                <c:pt idx="80">
                  <c:v>6.6390000000000002</c:v>
                </c:pt>
                <c:pt idx="81">
                  <c:v>6.5909000000000004</c:v>
                </c:pt>
                <c:pt idx="82">
                  <c:v>6.5749000000000004</c:v>
                </c:pt>
                <c:pt idx="83">
                  <c:v>6.5587999999999997</c:v>
                </c:pt>
                <c:pt idx="84">
                  <c:v>6.5427999999999997</c:v>
                </c:pt>
                <c:pt idx="85">
                  <c:v>6.5267999999999997</c:v>
                </c:pt>
                <c:pt idx="86">
                  <c:v>6.6235999999999997</c:v>
                </c:pt>
                <c:pt idx="87">
                  <c:v>6.6005000000000003</c:v>
                </c:pt>
                <c:pt idx="88">
                  <c:v>6.5997000000000003</c:v>
                </c:pt>
                <c:pt idx="89">
                  <c:v>6.5990000000000002</c:v>
                </c:pt>
                <c:pt idx="90">
                  <c:v>6.9207000000000001</c:v>
                </c:pt>
                <c:pt idx="91">
                  <c:v>7.1174999999999997</c:v>
                </c:pt>
                <c:pt idx="92">
                  <c:v>7.1097999999999999</c:v>
                </c:pt>
                <c:pt idx="93">
                  <c:v>7.1020000000000003</c:v>
                </c:pt>
                <c:pt idx="94">
                  <c:v>7.0942999999999996</c:v>
                </c:pt>
                <c:pt idx="95">
                  <c:v>6.8315000000000001</c:v>
                </c:pt>
                <c:pt idx="96">
                  <c:v>6.8083999999999998</c:v>
                </c:pt>
                <c:pt idx="97">
                  <c:v>6.8007</c:v>
                </c:pt>
                <c:pt idx="98">
                  <c:v>6.7930000000000001</c:v>
                </c:pt>
                <c:pt idx="99">
                  <c:v>6.7853000000000003</c:v>
                </c:pt>
                <c:pt idx="100">
                  <c:v>6.7775999999999996</c:v>
                </c:pt>
                <c:pt idx="101">
                  <c:v>6.7545999999999999</c:v>
                </c:pt>
                <c:pt idx="102">
                  <c:v>6.7469000000000001</c:v>
                </c:pt>
                <c:pt idx="103">
                  <c:v>6.7392000000000003</c:v>
                </c:pt>
                <c:pt idx="104">
                  <c:v>6.7314999999999996</c:v>
                </c:pt>
                <c:pt idx="105">
                  <c:v>6.7237999999999998</c:v>
                </c:pt>
                <c:pt idx="106">
                  <c:v>6.7007000000000003</c:v>
                </c:pt>
                <c:pt idx="107">
                  <c:v>6.6929999999999996</c:v>
                </c:pt>
                <c:pt idx="108">
                  <c:v>6.6852999999999998</c:v>
                </c:pt>
                <c:pt idx="109">
                  <c:v>6.6710000000000003</c:v>
                </c:pt>
                <c:pt idx="110">
                  <c:v>5.7901999999999996</c:v>
                </c:pt>
                <c:pt idx="111">
                  <c:v>5.7531999999999996</c:v>
                </c:pt>
                <c:pt idx="112">
                  <c:v>5.7408000000000001</c:v>
                </c:pt>
                <c:pt idx="113">
                  <c:v>5.7285000000000004</c:v>
                </c:pt>
                <c:pt idx="114">
                  <c:v>5.7270000000000003</c:v>
                </c:pt>
                <c:pt idx="115">
                  <c:v>5.6780999999999997</c:v>
                </c:pt>
                <c:pt idx="116">
                  <c:v>5.6618000000000004</c:v>
                </c:pt>
                <c:pt idx="117">
                  <c:v>5.6455000000000002</c:v>
                </c:pt>
                <c:pt idx="118">
                  <c:v>5.6291000000000002</c:v>
                </c:pt>
                <c:pt idx="119">
                  <c:v>5.6128</c:v>
                </c:pt>
                <c:pt idx="120">
                  <c:v>5.5639000000000003</c:v>
                </c:pt>
                <c:pt idx="121">
                  <c:v>5.5476000000000001</c:v>
                </c:pt>
                <c:pt idx="122">
                  <c:v>5.5312999999999999</c:v>
                </c:pt>
                <c:pt idx="123">
                  <c:v>5.5149999999999997</c:v>
                </c:pt>
                <c:pt idx="124">
                  <c:v>5.4987000000000004</c:v>
                </c:pt>
                <c:pt idx="125">
                  <c:v>5.4499000000000004</c:v>
                </c:pt>
                <c:pt idx="126">
                  <c:v>5.4336000000000002</c:v>
                </c:pt>
                <c:pt idx="127">
                  <c:v>5.4173</c:v>
                </c:pt>
                <c:pt idx="128">
                  <c:v>5.4009999999999998</c:v>
                </c:pt>
                <c:pt idx="129">
                  <c:v>5.4039999999999999</c:v>
                </c:pt>
                <c:pt idx="130">
                  <c:v>5.4128999999999996</c:v>
                </c:pt>
                <c:pt idx="131">
                  <c:v>5.4157999999999999</c:v>
                </c:pt>
                <c:pt idx="132">
                  <c:v>5.4188000000000001</c:v>
                </c:pt>
                <c:pt idx="133">
                  <c:v>5.4217000000000004</c:v>
                </c:pt>
                <c:pt idx="134">
                  <c:v>5.4246999999999996</c:v>
                </c:pt>
                <c:pt idx="135">
                  <c:v>4.8343999999999996</c:v>
                </c:pt>
                <c:pt idx="136">
                  <c:v>4.8723999999999998</c:v>
                </c:pt>
                <c:pt idx="137">
                  <c:v>4.9104999999999999</c:v>
                </c:pt>
                <c:pt idx="138">
                  <c:v>4.9546000000000001</c:v>
                </c:pt>
                <c:pt idx="139">
                  <c:v>5.5274000000000001</c:v>
                </c:pt>
                <c:pt idx="140">
                  <c:v>5.6204000000000001</c:v>
                </c:pt>
                <c:pt idx="141">
                  <c:v>5.6515000000000004</c:v>
                </c:pt>
                <c:pt idx="142">
                  <c:v>5.6825000000000001</c:v>
                </c:pt>
                <c:pt idx="143">
                  <c:v>5.7135999999999996</c:v>
                </c:pt>
                <c:pt idx="144">
                  <c:v>5.7786</c:v>
                </c:pt>
                <c:pt idx="145">
                  <c:v>5.8879000000000001</c:v>
                </c:pt>
                <c:pt idx="146">
                  <c:v>5.9244000000000003</c:v>
                </c:pt>
                <c:pt idx="147">
                  <c:v>5.9607999999999999</c:v>
                </c:pt>
                <c:pt idx="148">
                  <c:v>5.9973000000000001</c:v>
                </c:pt>
                <c:pt idx="149">
                  <c:v>6.0338000000000003</c:v>
                </c:pt>
                <c:pt idx="150">
                  <c:v>6.1433</c:v>
                </c:pt>
                <c:pt idx="151">
                  <c:v>6.1532</c:v>
                </c:pt>
                <c:pt idx="152">
                  <c:v>6.1631</c:v>
                </c:pt>
                <c:pt idx="153">
                  <c:v>6.1730999999999998</c:v>
                </c:pt>
                <c:pt idx="154">
                  <c:v>6.1829999999999998</c:v>
                </c:pt>
                <c:pt idx="155">
                  <c:v>6.2127999999999997</c:v>
                </c:pt>
                <c:pt idx="156">
                  <c:v>6.2255000000000003</c:v>
                </c:pt>
                <c:pt idx="157">
                  <c:v>6.2427000000000001</c:v>
                </c:pt>
                <c:pt idx="158">
                  <c:v>6.2426000000000004</c:v>
                </c:pt>
                <c:pt idx="159">
                  <c:v>5.4539</c:v>
                </c:pt>
                <c:pt idx="160">
                  <c:v>5.5162000000000004</c:v>
                </c:pt>
                <c:pt idx="161">
                  <c:v>5.5369999999999999</c:v>
                </c:pt>
                <c:pt idx="162">
                  <c:v>5.5578000000000003</c:v>
                </c:pt>
                <c:pt idx="163">
                  <c:v>5.5785999999999998</c:v>
                </c:pt>
                <c:pt idx="164">
                  <c:v>5.5994000000000002</c:v>
                </c:pt>
                <c:pt idx="165">
                  <c:v>5.4412000000000003</c:v>
                </c:pt>
                <c:pt idx="166">
                  <c:v>5.4608999999999996</c:v>
                </c:pt>
                <c:pt idx="167">
                  <c:v>5.4805999999999999</c:v>
                </c:pt>
                <c:pt idx="168">
                  <c:v>5.5003000000000002</c:v>
                </c:pt>
                <c:pt idx="169">
                  <c:v>5.4946000000000002</c:v>
                </c:pt>
                <c:pt idx="170">
                  <c:v>5.4112999999999998</c:v>
                </c:pt>
                <c:pt idx="171">
                  <c:v>5.4344000000000001</c:v>
                </c:pt>
                <c:pt idx="172">
                  <c:v>5.4806999999999997</c:v>
                </c:pt>
                <c:pt idx="173">
                  <c:v>5.4875999999999996</c:v>
                </c:pt>
                <c:pt idx="174">
                  <c:v>5.5083000000000002</c:v>
                </c:pt>
                <c:pt idx="175">
                  <c:v>5.5152000000000001</c:v>
                </c:pt>
                <c:pt idx="176">
                  <c:v>5.5221</c:v>
                </c:pt>
                <c:pt idx="177">
                  <c:v>5.5289999999999999</c:v>
                </c:pt>
                <c:pt idx="178">
                  <c:v>4.8909000000000002</c:v>
                </c:pt>
                <c:pt idx="179">
                  <c:v>4.9409999999999998</c:v>
                </c:pt>
                <c:pt idx="180">
                  <c:v>4.9577</c:v>
                </c:pt>
                <c:pt idx="181">
                  <c:v>4.9744000000000002</c:v>
                </c:pt>
                <c:pt idx="182">
                  <c:v>4.9912000000000001</c:v>
                </c:pt>
                <c:pt idx="183">
                  <c:v>4.9080000000000004</c:v>
                </c:pt>
                <c:pt idx="184">
                  <c:v>4.9610000000000003</c:v>
                </c:pt>
                <c:pt idx="185">
                  <c:v>4.9786999999999999</c:v>
                </c:pt>
                <c:pt idx="186">
                  <c:v>4.9964000000000004</c:v>
                </c:pt>
                <c:pt idx="187">
                  <c:v>5.0670000000000002</c:v>
                </c:pt>
                <c:pt idx="188">
                  <c:v>5.0567000000000002</c:v>
                </c:pt>
                <c:pt idx="189">
                  <c:v>5.1208</c:v>
                </c:pt>
                <c:pt idx="190">
                  <c:v>5.1409000000000002</c:v>
                </c:pt>
                <c:pt idx="191">
                  <c:v>5.1555999999999997</c:v>
                </c:pt>
                <c:pt idx="192">
                  <c:v>5.1703999999999999</c:v>
                </c:pt>
                <c:pt idx="193">
                  <c:v>5.1852</c:v>
                </c:pt>
                <c:pt idx="194">
                  <c:v>5.0932000000000004</c:v>
                </c:pt>
                <c:pt idx="195">
                  <c:v>5.0911</c:v>
                </c:pt>
                <c:pt idx="196">
                  <c:v>5.0869</c:v>
                </c:pt>
                <c:pt idx="197">
                  <c:v>5.0848000000000004</c:v>
                </c:pt>
                <c:pt idx="198">
                  <c:v>5.1020000000000003</c:v>
                </c:pt>
                <c:pt idx="199">
                  <c:v>5.0987999999999998</c:v>
                </c:pt>
                <c:pt idx="200">
                  <c:v>5.0956999999999999</c:v>
                </c:pt>
                <c:pt idx="201">
                  <c:v>5.0926</c:v>
                </c:pt>
                <c:pt idx="202">
                  <c:v>5.0698999999999996</c:v>
                </c:pt>
                <c:pt idx="203">
                  <c:v>5.0521000000000003</c:v>
                </c:pt>
                <c:pt idx="204">
                  <c:v>5.0461999999999998</c:v>
                </c:pt>
                <c:pt idx="205">
                  <c:v>5.0403000000000002</c:v>
                </c:pt>
                <c:pt idx="206">
                  <c:v>5.0343</c:v>
                </c:pt>
                <c:pt idx="207">
                  <c:v>5.0284000000000004</c:v>
                </c:pt>
                <c:pt idx="208">
                  <c:v>5.0106000000000002</c:v>
                </c:pt>
                <c:pt idx="209">
                  <c:v>5.0046999999999997</c:v>
                </c:pt>
                <c:pt idx="210">
                  <c:v>4.9927999999999999</c:v>
                </c:pt>
                <c:pt idx="211">
                  <c:v>5.0872000000000002</c:v>
                </c:pt>
                <c:pt idx="212">
                  <c:v>5.0850999999999997</c:v>
                </c:pt>
                <c:pt idx="213">
                  <c:v>5.0843999999999996</c:v>
                </c:pt>
                <c:pt idx="214">
                  <c:v>5.0837000000000003</c:v>
                </c:pt>
                <c:pt idx="215">
                  <c:v>5.0811999999999999</c:v>
                </c:pt>
                <c:pt idx="216">
                  <c:v>5.0785999999999998</c:v>
                </c:pt>
                <c:pt idx="217">
                  <c:v>5.0709999999999997</c:v>
                </c:pt>
                <c:pt idx="218">
                  <c:v>5.0659999999999998</c:v>
                </c:pt>
                <c:pt idx="219">
                  <c:v>5.0635000000000003</c:v>
                </c:pt>
                <c:pt idx="220">
                  <c:v>5.5613000000000001</c:v>
                </c:pt>
                <c:pt idx="221">
                  <c:v>5.5319000000000003</c:v>
                </c:pt>
                <c:pt idx="222">
                  <c:v>5.5221</c:v>
                </c:pt>
                <c:pt idx="223">
                  <c:v>5.5122999999999998</c:v>
                </c:pt>
                <c:pt idx="224">
                  <c:v>5.5026000000000002</c:v>
                </c:pt>
                <c:pt idx="225">
                  <c:v>5.4927999999999999</c:v>
                </c:pt>
                <c:pt idx="226">
                  <c:v>5.4634</c:v>
                </c:pt>
                <c:pt idx="227">
                  <c:v>5.4537000000000004</c:v>
                </c:pt>
                <c:pt idx="228">
                  <c:v>5.4439000000000002</c:v>
                </c:pt>
                <c:pt idx="229">
                  <c:v>5.4340999999999999</c:v>
                </c:pt>
                <c:pt idx="230">
                  <c:v>5.4706000000000001</c:v>
                </c:pt>
                <c:pt idx="231">
                  <c:v>5.4444999999999997</c:v>
                </c:pt>
                <c:pt idx="232">
                  <c:v>5.4358000000000004</c:v>
                </c:pt>
                <c:pt idx="233">
                  <c:v>5.4271000000000003</c:v>
                </c:pt>
                <c:pt idx="234">
                  <c:v>5.4184000000000001</c:v>
                </c:pt>
                <c:pt idx="235">
                  <c:v>5.4219999999999997</c:v>
                </c:pt>
                <c:pt idx="236">
                  <c:v>5.4298999999999999</c:v>
                </c:pt>
                <c:pt idx="237">
                  <c:v>5.4276</c:v>
                </c:pt>
                <c:pt idx="238">
                  <c:v>5.4253</c:v>
                </c:pt>
                <c:pt idx="239">
                  <c:v>5.423</c:v>
                </c:pt>
                <c:pt idx="240">
                  <c:v>5.4207000000000001</c:v>
                </c:pt>
                <c:pt idx="241">
                  <c:v>5.4138000000000002</c:v>
                </c:pt>
                <c:pt idx="242">
                  <c:v>5.4115000000000002</c:v>
                </c:pt>
                <c:pt idx="243">
                  <c:v>5.4092000000000002</c:v>
                </c:pt>
                <c:pt idx="244">
                  <c:v>5.407</c:v>
                </c:pt>
                <c:pt idx="245">
                  <c:v>5.3658999999999999</c:v>
                </c:pt>
                <c:pt idx="246">
                  <c:v>5.3787000000000003</c:v>
                </c:pt>
                <c:pt idx="247">
                  <c:v>5.383</c:v>
                </c:pt>
                <c:pt idx="248">
                  <c:v>5.3872</c:v>
                </c:pt>
                <c:pt idx="249">
                  <c:v>5.3914999999999997</c:v>
                </c:pt>
                <c:pt idx="250">
                  <c:v>5.3958000000000004</c:v>
                </c:pt>
                <c:pt idx="251">
                  <c:v>5.4085999999999999</c:v>
                </c:pt>
                <c:pt idx="252">
                  <c:v>5.4127999999999998</c:v>
                </c:pt>
                <c:pt idx="253">
                  <c:v>5.4170999999999996</c:v>
                </c:pt>
                <c:pt idx="254">
                  <c:v>5.4212999999999996</c:v>
                </c:pt>
                <c:pt idx="255">
                  <c:v>5.4256000000000002</c:v>
                </c:pt>
                <c:pt idx="256">
                  <c:v>5.4383999999999997</c:v>
                </c:pt>
                <c:pt idx="257">
                  <c:v>5.5406000000000004</c:v>
                </c:pt>
                <c:pt idx="258">
                  <c:v>5.5423999999999998</c:v>
                </c:pt>
                <c:pt idx="259">
                  <c:v>5.5441000000000003</c:v>
                </c:pt>
                <c:pt idx="260">
                  <c:v>5.5458999999999996</c:v>
                </c:pt>
                <c:pt idx="261">
                  <c:v>5.5510999999999999</c:v>
                </c:pt>
                <c:pt idx="262">
                  <c:v>5.5529000000000002</c:v>
                </c:pt>
                <c:pt idx="263">
                  <c:v>5.5545999999999998</c:v>
                </c:pt>
                <c:pt idx="264">
                  <c:v>5.5564</c:v>
                </c:pt>
                <c:pt idx="265">
                  <c:v>5.6737000000000002</c:v>
                </c:pt>
                <c:pt idx="266">
                  <c:v>5.6821000000000002</c:v>
                </c:pt>
                <c:pt idx="267">
                  <c:v>5.6848999999999998</c:v>
                </c:pt>
                <c:pt idx="268">
                  <c:v>5.6878000000000002</c:v>
                </c:pt>
                <c:pt idx="269">
                  <c:v>5.6905000000000001</c:v>
                </c:pt>
                <c:pt idx="270">
                  <c:v>6.0933000000000002</c:v>
                </c:pt>
                <c:pt idx="271">
                  <c:v>6.0902000000000003</c:v>
                </c:pt>
                <c:pt idx="272">
                  <c:v>6.0019999999999998</c:v>
                </c:pt>
                <c:pt idx="273">
                  <c:v>5.9992000000000001</c:v>
                </c:pt>
                <c:pt idx="274">
                  <c:v>5.9962999999999997</c:v>
                </c:pt>
                <c:pt idx="275">
                  <c:v>5.9934000000000003</c:v>
                </c:pt>
                <c:pt idx="276">
                  <c:v>5.9847000000000001</c:v>
                </c:pt>
                <c:pt idx="277">
                  <c:v>5.9817999999999998</c:v>
                </c:pt>
                <c:pt idx="278">
                  <c:v>5.9790000000000001</c:v>
                </c:pt>
                <c:pt idx="279">
                  <c:v>5.9581</c:v>
                </c:pt>
                <c:pt idx="280">
                  <c:v>5.9372999999999996</c:v>
                </c:pt>
                <c:pt idx="281">
                  <c:v>5.8747999999999996</c:v>
                </c:pt>
                <c:pt idx="282">
                  <c:v>5.8540000000000001</c:v>
                </c:pt>
                <c:pt idx="283">
                  <c:v>5.8331999999999997</c:v>
                </c:pt>
                <c:pt idx="284">
                  <c:v>5.8122999999999996</c:v>
                </c:pt>
                <c:pt idx="285">
                  <c:v>5.7514000000000003</c:v>
                </c:pt>
                <c:pt idx="286">
                  <c:v>5.7099000000000002</c:v>
                </c:pt>
                <c:pt idx="287">
                  <c:v>5.7016</c:v>
                </c:pt>
                <c:pt idx="288">
                  <c:v>5.6932999999999998</c:v>
                </c:pt>
                <c:pt idx="289">
                  <c:v>5.6684000000000001</c:v>
                </c:pt>
                <c:pt idx="290">
                  <c:v>5.6600999999999999</c:v>
                </c:pt>
                <c:pt idx="291">
                  <c:v>5.6517999999999997</c:v>
                </c:pt>
                <c:pt idx="292">
                  <c:v>5.6435000000000004</c:v>
                </c:pt>
                <c:pt idx="293">
                  <c:v>5.6352000000000002</c:v>
                </c:pt>
                <c:pt idx="294">
                  <c:v>5.6102999999999996</c:v>
                </c:pt>
                <c:pt idx="295">
                  <c:v>5.6020000000000003</c:v>
                </c:pt>
                <c:pt idx="296">
                  <c:v>5.5937999999999999</c:v>
                </c:pt>
                <c:pt idx="297">
                  <c:v>5.5853999999999999</c:v>
                </c:pt>
                <c:pt idx="298">
                  <c:v>5.5782999999999996</c:v>
                </c:pt>
                <c:pt idx="299">
                  <c:v>5.5567000000000002</c:v>
                </c:pt>
                <c:pt idx="300">
                  <c:v>5.5495000000000001</c:v>
                </c:pt>
                <c:pt idx="301">
                  <c:v>5.5423999999999998</c:v>
                </c:pt>
                <c:pt idx="302">
                  <c:v>5.5351999999999997</c:v>
                </c:pt>
                <c:pt idx="303">
                  <c:v>5.4619999999999997</c:v>
                </c:pt>
                <c:pt idx="304">
                  <c:v>5.4383999999999997</c:v>
                </c:pt>
                <c:pt idx="305">
                  <c:v>5.4306000000000001</c:v>
                </c:pt>
                <c:pt idx="306">
                  <c:v>5.4226999999999999</c:v>
                </c:pt>
                <c:pt idx="307">
                  <c:v>5.4149000000000003</c:v>
                </c:pt>
                <c:pt idx="308">
                  <c:v>5.3628999999999998</c:v>
                </c:pt>
                <c:pt idx="309">
                  <c:v>5.3369999999999997</c:v>
                </c:pt>
                <c:pt idx="310">
                  <c:v>5.3282999999999996</c:v>
                </c:pt>
                <c:pt idx="311">
                  <c:v>5.3197000000000001</c:v>
                </c:pt>
                <c:pt idx="312">
                  <c:v>5.3109999999999999</c:v>
                </c:pt>
                <c:pt idx="313">
                  <c:v>5.3022999999999998</c:v>
                </c:pt>
                <c:pt idx="314">
                  <c:v>5.2763</c:v>
                </c:pt>
                <c:pt idx="315">
                  <c:v>5.2676999999999996</c:v>
                </c:pt>
                <c:pt idx="316">
                  <c:v>5.2590000000000003</c:v>
                </c:pt>
                <c:pt idx="317">
                  <c:v>5.2504</c:v>
                </c:pt>
                <c:pt idx="318">
                  <c:v>5.7343999999999999</c:v>
                </c:pt>
                <c:pt idx="319">
                  <c:v>5.3388</c:v>
                </c:pt>
                <c:pt idx="320">
                  <c:v>5.3311999999999999</c:v>
                </c:pt>
                <c:pt idx="321">
                  <c:v>5.3235999999999999</c:v>
                </c:pt>
                <c:pt idx="322">
                  <c:v>5.6201999999999996</c:v>
                </c:pt>
                <c:pt idx="323">
                  <c:v>5.6135999999999999</c:v>
                </c:pt>
                <c:pt idx="324">
                  <c:v>5.6113999999999997</c:v>
                </c:pt>
                <c:pt idx="325">
                  <c:v>5.4381000000000004</c:v>
                </c:pt>
                <c:pt idx="326">
                  <c:v>5.2895000000000003</c:v>
                </c:pt>
                <c:pt idx="327">
                  <c:v>5.2565999999999997</c:v>
                </c:pt>
                <c:pt idx="328">
                  <c:v>5.2142999999999997</c:v>
                </c:pt>
                <c:pt idx="329">
                  <c:v>5.0350999999999999</c:v>
                </c:pt>
                <c:pt idx="330">
                  <c:v>5.0350000000000001</c:v>
                </c:pt>
                <c:pt idx="331">
                  <c:v>5.0076000000000001</c:v>
                </c:pt>
                <c:pt idx="332">
                  <c:v>4.9732000000000003</c:v>
                </c:pt>
                <c:pt idx="333">
                  <c:v>4.9645999999999999</c:v>
                </c:pt>
                <c:pt idx="334">
                  <c:v>4.9560000000000004</c:v>
                </c:pt>
                <c:pt idx="335">
                  <c:v>4.9474999999999998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E00-44E0-B55D-EF39E6305D6D}"/>
            </c:ext>
          </c:extLst>
        </c:ser>
        <c:ser>
          <c:idx val="1"/>
          <c:order val="1"/>
          <c:tx>
            <c:strRef>
              <c:f>'Análises IPCA 12M Móvel'!$C$1</c:f>
              <c:strCache>
                <c:ptCount val="1"/>
                <c:pt idx="0">
                  <c:v>Infl. meses 13-24 suav.</c:v>
                </c:pt>
              </c:strCache>
            </c:strRef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cat>
            <c:numRef>
              <c:f>'Análises IPCA 12M Móvel'!$A$2:$A$337</c:f>
              <c:numCache>
                <c:formatCode>m/d/yyyy</c:formatCode>
                <c:ptCount val="336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44567</c:v>
                </c:pt>
                <c:pt idx="4">
                  <c:v>44568</c:v>
                </c:pt>
                <c:pt idx="5">
                  <c:v>44571</c:v>
                </c:pt>
                <c:pt idx="6">
                  <c:v>44572</c:v>
                </c:pt>
                <c:pt idx="7">
                  <c:v>44573</c:v>
                </c:pt>
                <c:pt idx="8">
                  <c:v>44574</c:v>
                </c:pt>
                <c:pt idx="9">
                  <c:v>44575</c:v>
                </c:pt>
                <c:pt idx="10">
                  <c:v>44578</c:v>
                </c:pt>
                <c:pt idx="11">
                  <c:v>44579</c:v>
                </c:pt>
                <c:pt idx="12">
                  <c:v>44580</c:v>
                </c:pt>
                <c:pt idx="13">
                  <c:v>44581</c:v>
                </c:pt>
                <c:pt idx="14">
                  <c:v>44582</c:v>
                </c:pt>
                <c:pt idx="15">
                  <c:v>44585</c:v>
                </c:pt>
                <c:pt idx="16">
                  <c:v>44586</c:v>
                </c:pt>
                <c:pt idx="17">
                  <c:v>44587</c:v>
                </c:pt>
                <c:pt idx="18">
                  <c:v>44588</c:v>
                </c:pt>
                <c:pt idx="19">
                  <c:v>44589</c:v>
                </c:pt>
                <c:pt idx="20">
                  <c:v>44592</c:v>
                </c:pt>
                <c:pt idx="21">
                  <c:v>44593</c:v>
                </c:pt>
                <c:pt idx="22">
                  <c:v>44594</c:v>
                </c:pt>
                <c:pt idx="23">
                  <c:v>44595</c:v>
                </c:pt>
                <c:pt idx="24">
                  <c:v>44596</c:v>
                </c:pt>
                <c:pt idx="25">
                  <c:v>44599</c:v>
                </c:pt>
                <c:pt idx="26">
                  <c:v>44600</c:v>
                </c:pt>
                <c:pt idx="27">
                  <c:v>44601</c:v>
                </c:pt>
                <c:pt idx="28">
                  <c:v>44602</c:v>
                </c:pt>
                <c:pt idx="29">
                  <c:v>44603</c:v>
                </c:pt>
                <c:pt idx="30">
                  <c:v>44606</c:v>
                </c:pt>
                <c:pt idx="31">
                  <c:v>44607</c:v>
                </c:pt>
                <c:pt idx="32">
                  <c:v>44608</c:v>
                </c:pt>
                <c:pt idx="33">
                  <c:v>44609</c:v>
                </c:pt>
                <c:pt idx="34">
                  <c:v>44610</c:v>
                </c:pt>
                <c:pt idx="35">
                  <c:v>44613</c:v>
                </c:pt>
                <c:pt idx="36">
                  <c:v>44614</c:v>
                </c:pt>
                <c:pt idx="37">
                  <c:v>44615</c:v>
                </c:pt>
                <c:pt idx="38">
                  <c:v>44616</c:v>
                </c:pt>
                <c:pt idx="39">
                  <c:v>44617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44628</c:v>
                </c:pt>
                <c:pt idx="45">
                  <c:v>44629</c:v>
                </c:pt>
                <c:pt idx="46">
                  <c:v>44630</c:v>
                </c:pt>
                <c:pt idx="47">
                  <c:v>44631</c:v>
                </c:pt>
                <c:pt idx="48">
                  <c:v>44634</c:v>
                </c:pt>
                <c:pt idx="49">
                  <c:v>44635</c:v>
                </c:pt>
                <c:pt idx="50">
                  <c:v>44636</c:v>
                </c:pt>
                <c:pt idx="51">
                  <c:v>44637</c:v>
                </c:pt>
                <c:pt idx="52">
                  <c:v>44638</c:v>
                </c:pt>
                <c:pt idx="53">
                  <c:v>44641</c:v>
                </c:pt>
                <c:pt idx="54">
                  <c:v>44642</c:v>
                </c:pt>
                <c:pt idx="55">
                  <c:v>44643</c:v>
                </c:pt>
                <c:pt idx="56">
                  <c:v>44644</c:v>
                </c:pt>
                <c:pt idx="57">
                  <c:v>44645</c:v>
                </c:pt>
                <c:pt idx="58">
                  <c:v>44648</c:v>
                </c:pt>
                <c:pt idx="59">
                  <c:v>44649</c:v>
                </c:pt>
                <c:pt idx="60">
                  <c:v>44650</c:v>
                </c:pt>
                <c:pt idx="61">
                  <c:v>44651</c:v>
                </c:pt>
                <c:pt idx="62">
                  <c:v>44652</c:v>
                </c:pt>
                <c:pt idx="63">
                  <c:v>44655</c:v>
                </c:pt>
                <c:pt idx="64">
                  <c:v>44656</c:v>
                </c:pt>
                <c:pt idx="65">
                  <c:v>44657</c:v>
                </c:pt>
                <c:pt idx="66">
                  <c:v>44658</c:v>
                </c:pt>
                <c:pt idx="67">
                  <c:v>44659</c:v>
                </c:pt>
                <c:pt idx="68">
                  <c:v>44662</c:v>
                </c:pt>
                <c:pt idx="69">
                  <c:v>44663</c:v>
                </c:pt>
                <c:pt idx="70">
                  <c:v>44664</c:v>
                </c:pt>
                <c:pt idx="71">
                  <c:v>44665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44673</c:v>
                </c:pt>
                <c:pt idx="76">
                  <c:v>44676</c:v>
                </c:pt>
                <c:pt idx="77">
                  <c:v>44677</c:v>
                </c:pt>
                <c:pt idx="78">
                  <c:v>44678</c:v>
                </c:pt>
                <c:pt idx="79">
                  <c:v>44679</c:v>
                </c:pt>
                <c:pt idx="80">
                  <c:v>44680</c:v>
                </c:pt>
                <c:pt idx="81">
                  <c:v>44683</c:v>
                </c:pt>
                <c:pt idx="82">
                  <c:v>44684</c:v>
                </c:pt>
                <c:pt idx="83">
                  <c:v>44685</c:v>
                </c:pt>
                <c:pt idx="84">
                  <c:v>44686</c:v>
                </c:pt>
                <c:pt idx="85">
                  <c:v>44687</c:v>
                </c:pt>
                <c:pt idx="86">
                  <c:v>44690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44729</c:v>
                </c:pt>
                <c:pt idx="115">
                  <c:v>44732</c:v>
                </c:pt>
                <c:pt idx="116">
                  <c:v>44733</c:v>
                </c:pt>
                <c:pt idx="117">
                  <c:v>44734</c:v>
                </c:pt>
                <c:pt idx="118">
                  <c:v>44735</c:v>
                </c:pt>
                <c:pt idx="119">
                  <c:v>44736</c:v>
                </c:pt>
                <c:pt idx="120">
                  <c:v>44739</c:v>
                </c:pt>
                <c:pt idx="121">
                  <c:v>44740</c:v>
                </c:pt>
                <c:pt idx="122">
                  <c:v>44741</c:v>
                </c:pt>
                <c:pt idx="123">
                  <c:v>44742</c:v>
                </c:pt>
                <c:pt idx="124">
                  <c:v>44743</c:v>
                </c:pt>
                <c:pt idx="125">
                  <c:v>44746</c:v>
                </c:pt>
                <c:pt idx="126">
                  <c:v>44747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44812</c:v>
                </c:pt>
                <c:pt idx="173">
                  <c:v>44813</c:v>
                </c:pt>
                <c:pt idx="174">
                  <c:v>44816</c:v>
                </c:pt>
                <c:pt idx="175">
                  <c:v>44817</c:v>
                </c:pt>
                <c:pt idx="176">
                  <c:v>44818</c:v>
                </c:pt>
                <c:pt idx="177">
                  <c:v>44819</c:v>
                </c:pt>
                <c:pt idx="178">
                  <c:v>44820</c:v>
                </c:pt>
                <c:pt idx="179">
                  <c:v>44823</c:v>
                </c:pt>
                <c:pt idx="180">
                  <c:v>44824</c:v>
                </c:pt>
                <c:pt idx="181">
                  <c:v>44825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44847</c:v>
                </c:pt>
                <c:pt idx="197">
                  <c:v>44848</c:v>
                </c:pt>
                <c:pt idx="198">
                  <c:v>44851</c:v>
                </c:pt>
                <c:pt idx="199">
                  <c:v>44852</c:v>
                </c:pt>
                <c:pt idx="200">
                  <c:v>44853</c:v>
                </c:pt>
                <c:pt idx="201">
                  <c:v>44854</c:v>
                </c:pt>
                <c:pt idx="202">
                  <c:v>44855</c:v>
                </c:pt>
                <c:pt idx="203">
                  <c:v>44858</c:v>
                </c:pt>
                <c:pt idx="204">
                  <c:v>44859</c:v>
                </c:pt>
                <c:pt idx="205">
                  <c:v>44860</c:v>
                </c:pt>
                <c:pt idx="206">
                  <c:v>44861</c:v>
                </c:pt>
                <c:pt idx="207">
                  <c:v>44862</c:v>
                </c:pt>
                <c:pt idx="208">
                  <c:v>44865</c:v>
                </c:pt>
                <c:pt idx="209">
                  <c:v>44866</c:v>
                </c:pt>
                <c:pt idx="210">
                  <c:v>44868</c:v>
                </c:pt>
                <c:pt idx="211">
                  <c:v>44869</c:v>
                </c:pt>
                <c:pt idx="212">
                  <c:v>44872</c:v>
                </c:pt>
                <c:pt idx="213">
                  <c:v>44873</c:v>
                </c:pt>
                <c:pt idx="214">
                  <c:v>44874</c:v>
                </c:pt>
                <c:pt idx="215">
                  <c:v>44875</c:v>
                </c:pt>
                <c:pt idx="216">
                  <c:v>44876</c:v>
                </c:pt>
                <c:pt idx="217">
                  <c:v>44879</c:v>
                </c:pt>
                <c:pt idx="218">
                  <c:v>44881</c:v>
                </c:pt>
                <c:pt idx="219">
                  <c:v>44882</c:v>
                </c:pt>
                <c:pt idx="220">
                  <c:v>44883</c:v>
                </c:pt>
                <c:pt idx="221">
                  <c:v>44886</c:v>
                </c:pt>
                <c:pt idx="222">
                  <c:v>44887</c:v>
                </c:pt>
                <c:pt idx="223">
                  <c:v>44888</c:v>
                </c:pt>
                <c:pt idx="224">
                  <c:v>44889</c:v>
                </c:pt>
                <c:pt idx="225">
                  <c:v>44890</c:v>
                </c:pt>
                <c:pt idx="226">
                  <c:v>44893</c:v>
                </c:pt>
                <c:pt idx="227">
                  <c:v>44894</c:v>
                </c:pt>
                <c:pt idx="228">
                  <c:v>44895</c:v>
                </c:pt>
                <c:pt idx="229">
                  <c:v>44896</c:v>
                </c:pt>
                <c:pt idx="230">
                  <c:v>44897</c:v>
                </c:pt>
                <c:pt idx="231">
                  <c:v>44900</c:v>
                </c:pt>
                <c:pt idx="232">
                  <c:v>44901</c:v>
                </c:pt>
                <c:pt idx="233">
                  <c:v>44902</c:v>
                </c:pt>
                <c:pt idx="234">
                  <c:v>44903</c:v>
                </c:pt>
                <c:pt idx="235">
                  <c:v>44904</c:v>
                </c:pt>
                <c:pt idx="236">
                  <c:v>44907</c:v>
                </c:pt>
                <c:pt idx="237">
                  <c:v>44908</c:v>
                </c:pt>
                <c:pt idx="238">
                  <c:v>44909</c:v>
                </c:pt>
                <c:pt idx="239">
                  <c:v>44910</c:v>
                </c:pt>
                <c:pt idx="240">
                  <c:v>44911</c:v>
                </c:pt>
                <c:pt idx="241">
                  <c:v>44914</c:v>
                </c:pt>
                <c:pt idx="242">
                  <c:v>44915</c:v>
                </c:pt>
                <c:pt idx="243">
                  <c:v>44916</c:v>
                </c:pt>
                <c:pt idx="244">
                  <c:v>44917</c:v>
                </c:pt>
                <c:pt idx="245">
                  <c:v>44918</c:v>
                </c:pt>
                <c:pt idx="246">
                  <c:v>44921</c:v>
                </c:pt>
                <c:pt idx="247">
                  <c:v>44922</c:v>
                </c:pt>
                <c:pt idx="248">
                  <c:v>44923</c:v>
                </c:pt>
                <c:pt idx="249">
                  <c:v>44924</c:v>
                </c:pt>
                <c:pt idx="250">
                  <c:v>44925</c:v>
                </c:pt>
                <c:pt idx="251">
                  <c:v>44928</c:v>
                </c:pt>
                <c:pt idx="252">
                  <c:v>44929</c:v>
                </c:pt>
                <c:pt idx="253">
                  <c:v>44930</c:v>
                </c:pt>
                <c:pt idx="254">
                  <c:v>44931</c:v>
                </c:pt>
                <c:pt idx="255">
                  <c:v>44932</c:v>
                </c:pt>
                <c:pt idx="256">
                  <c:v>44935</c:v>
                </c:pt>
                <c:pt idx="257">
                  <c:v>44936</c:v>
                </c:pt>
                <c:pt idx="258">
                  <c:v>44937</c:v>
                </c:pt>
                <c:pt idx="259">
                  <c:v>44938</c:v>
                </c:pt>
                <c:pt idx="260">
                  <c:v>44939</c:v>
                </c:pt>
                <c:pt idx="261">
                  <c:v>44942</c:v>
                </c:pt>
                <c:pt idx="262">
                  <c:v>44943</c:v>
                </c:pt>
                <c:pt idx="263">
                  <c:v>44944</c:v>
                </c:pt>
                <c:pt idx="264">
                  <c:v>44945</c:v>
                </c:pt>
                <c:pt idx="265">
                  <c:v>44946</c:v>
                </c:pt>
                <c:pt idx="266">
                  <c:v>44949</c:v>
                </c:pt>
                <c:pt idx="267">
                  <c:v>44950</c:v>
                </c:pt>
                <c:pt idx="268">
                  <c:v>44951</c:v>
                </c:pt>
                <c:pt idx="269">
                  <c:v>44952</c:v>
                </c:pt>
                <c:pt idx="270">
                  <c:v>44953</c:v>
                </c:pt>
                <c:pt idx="271">
                  <c:v>44956</c:v>
                </c:pt>
                <c:pt idx="272">
                  <c:v>44957</c:v>
                </c:pt>
                <c:pt idx="273">
                  <c:v>44958</c:v>
                </c:pt>
                <c:pt idx="274">
                  <c:v>44959</c:v>
                </c:pt>
                <c:pt idx="275">
                  <c:v>44960</c:v>
                </c:pt>
                <c:pt idx="276">
                  <c:v>44963</c:v>
                </c:pt>
                <c:pt idx="277">
                  <c:v>44964</c:v>
                </c:pt>
                <c:pt idx="278">
                  <c:v>44965</c:v>
                </c:pt>
                <c:pt idx="279">
                  <c:v>44966</c:v>
                </c:pt>
                <c:pt idx="280">
                  <c:v>44967</c:v>
                </c:pt>
                <c:pt idx="281">
                  <c:v>44970</c:v>
                </c:pt>
                <c:pt idx="282">
                  <c:v>44971</c:v>
                </c:pt>
                <c:pt idx="283">
                  <c:v>44972</c:v>
                </c:pt>
                <c:pt idx="284">
                  <c:v>44973</c:v>
                </c:pt>
                <c:pt idx="285">
                  <c:v>44974</c:v>
                </c:pt>
                <c:pt idx="286">
                  <c:v>44979</c:v>
                </c:pt>
                <c:pt idx="287">
                  <c:v>44980</c:v>
                </c:pt>
                <c:pt idx="288">
                  <c:v>44981</c:v>
                </c:pt>
                <c:pt idx="289">
                  <c:v>44984</c:v>
                </c:pt>
                <c:pt idx="290">
                  <c:v>44985</c:v>
                </c:pt>
                <c:pt idx="291">
                  <c:v>44986</c:v>
                </c:pt>
                <c:pt idx="292">
                  <c:v>44987</c:v>
                </c:pt>
                <c:pt idx="293">
                  <c:v>44988</c:v>
                </c:pt>
                <c:pt idx="294">
                  <c:v>44991</c:v>
                </c:pt>
                <c:pt idx="295">
                  <c:v>44992</c:v>
                </c:pt>
                <c:pt idx="296">
                  <c:v>44993</c:v>
                </c:pt>
                <c:pt idx="297">
                  <c:v>44994</c:v>
                </c:pt>
                <c:pt idx="298">
                  <c:v>44995</c:v>
                </c:pt>
                <c:pt idx="299">
                  <c:v>44998</c:v>
                </c:pt>
                <c:pt idx="300">
                  <c:v>44999</c:v>
                </c:pt>
                <c:pt idx="301">
                  <c:v>45000</c:v>
                </c:pt>
                <c:pt idx="302">
                  <c:v>45001</c:v>
                </c:pt>
                <c:pt idx="303">
                  <c:v>45002</c:v>
                </c:pt>
                <c:pt idx="304">
                  <c:v>45005</c:v>
                </c:pt>
                <c:pt idx="305">
                  <c:v>45006</c:v>
                </c:pt>
                <c:pt idx="306">
                  <c:v>45007</c:v>
                </c:pt>
                <c:pt idx="307">
                  <c:v>45008</c:v>
                </c:pt>
                <c:pt idx="308">
                  <c:v>45009</c:v>
                </c:pt>
                <c:pt idx="309">
                  <c:v>45012</c:v>
                </c:pt>
                <c:pt idx="310">
                  <c:v>45013</c:v>
                </c:pt>
                <c:pt idx="311">
                  <c:v>45014</c:v>
                </c:pt>
                <c:pt idx="312">
                  <c:v>45015</c:v>
                </c:pt>
                <c:pt idx="313">
                  <c:v>45016</c:v>
                </c:pt>
                <c:pt idx="314">
                  <c:v>45019</c:v>
                </c:pt>
                <c:pt idx="315">
                  <c:v>45020</c:v>
                </c:pt>
                <c:pt idx="316">
                  <c:v>45021</c:v>
                </c:pt>
                <c:pt idx="317">
                  <c:v>45022</c:v>
                </c:pt>
                <c:pt idx="318">
                  <c:v>45026</c:v>
                </c:pt>
                <c:pt idx="319">
                  <c:v>45027</c:v>
                </c:pt>
                <c:pt idx="320">
                  <c:v>45028</c:v>
                </c:pt>
                <c:pt idx="321">
                  <c:v>45029</c:v>
                </c:pt>
                <c:pt idx="322">
                  <c:v>45030</c:v>
                </c:pt>
                <c:pt idx="323">
                  <c:v>45033</c:v>
                </c:pt>
                <c:pt idx="324">
                  <c:v>45034</c:v>
                </c:pt>
                <c:pt idx="325">
                  <c:v>45035</c:v>
                </c:pt>
                <c:pt idx="326">
                  <c:v>45036</c:v>
                </c:pt>
                <c:pt idx="327">
                  <c:v>45040</c:v>
                </c:pt>
                <c:pt idx="328">
                  <c:v>45041</c:v>
                </c:pt>
                <c:pt idx="329">
                  <c:v>45042</c:v>
                </c:pt>
                <c:pt idx="330">
                  <c:v>45043</c:v>
                </c:pt>
                <c:pt idx="331">
                  <c:v>45044</c:v>
                </c:pt>
                <c:pt idx="332">
                  <c:v>45048</c:v>
                </c:pt>
                <c:pt idx="333">
                  <c:v>45049</c:v>
                </c:pt>
                <c:pt idx="334">
                  <c:v>45050</c:v>
                </c:pt>
                <c:pt idx="335">
                  <c:v>45051</c:v>
                </c:pt>
              </c:numCache>
            </c:numRef>
          </c:cat>
          <c:val>
            <c:numRef>
              <c:f>'Análises IPCA 12M Móvel'!$C$2:$C$337</c:f>
              <c:numCache>
                <c:formatCode>General</c:formatCode>
                <c:ptCount val="336"/>
                <c:pt idx="0">
                  <c:v>3.6991999999999998</c:v>
                </c:pt>
                <c:pt idx="1">
                  <c:v>3.7136</c:v>
                </c:pt>
                <c:pt idx="2">
                  <c:v>3.7280000000000002</c:v>
                </c:pt>
                <c:pt idx="3">
                  <c:v>3.7423999999999999</c:v>
                </c:pt>
                <c:pt idx="4">
                  <c:v>3.7568000000000001</c:v>
                </c:pt>
                <c:pt idx="5">
                  <c:v>3.8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4.0937999999999999</c:v>
                </c:pt>
                <c:pt idx="10">
                  <c:v>4.0937999999999999</c:v>
                </c:pt>
                <c:pt idx="11">
                  <c:v>3.496</c:v>
                </c:pt>
                <c:pt idx="12">
                  <c:v>3.4944999999999999</c:v>
                </c:pt>
                <c:pt idx="13">
                  <c:v>3.4931000000000001</c:v>
                </c:pt>
                <c:pt idx="14">
                  <c:v>3.7746</c:v>
                </c:pt>
                <c:pt idx="15">
                  <c:v>3.7486000000000002</c:v>
                </c:pt>
                <c:pt idx="16">
                  <c:v>3.74</c:v>
                </c:pt>
                <c:pt idx="17">
                  <c:v>3.7313000000000001</c:v>
                </c:pt>
                <c:pt idx="18">
                  <c:v>3.7225999999999999</c:v>
                </c:pt>
                <c:pt idx="19">
                  <c:v>3.8</c:v>
                </c:pt>
                <c:pt idx="20">
                  <c:v>4.2058</c:v>
                </c:pt>
                <c:pt idx="21">
                  <c:v>4.2077</c:v>
                </c:pt>
                <c:pt idx="22">
                  <c:v>4.2096999999999998</c:v>
                </c:pt>
                <c:pt idx="23">
                  <c:v>4.2117000000000004</c:v>
                </c:pt>
                <c:pt idx="24">
                  <c:v>4.2137000000000002</c:v>
                </c:pt>
                <c:pt idx="25">
                  <c:v>4.2195999999999998</c:v>
                </c:pt>
                <c:pt idx="26">
                  <c:v>4.2214999999999998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#N/A</c:v>
                </c:pt>
                <c:pt idx="31">
                  <c:v>#N/A</c:v>
                </c:pt>
                <c:pt idx="32">
                  <c:v>#N/A</c:v>
                </c:pt>
                <c:pt idx="33">
                  <c:v>#N/A</c:v>
                </c:pt>
                <c:pt idx="34">
                  <c:v>3.9922</c:v>
                </c:pt>
                <c:pt idx="35">
                  <c:v>3.9988999999999999</c:v>
                </c:pt>
                <c:pt idx="36">
                  <c:v>4.0011999999999999</c:v>
                </c:pt>
                <c:pt idx="37">
                  <c:v>4.0034000000000001</c:v>
                </c:pt>
                <c:pt idx="38">
                  <c:v>4.0057</c:v>
                </c:pt>
                <c:pt idx="39">
                  <c:v>4.008</c:v>
                </c:pt>
                <c:pt idx="40">
                  <c:v>4.0191999999999997</c:v>
                </c:pt>
                <c:pt idx="41">
                  <c:v>4.0213999999999999</c:v>
                </c:pt>
                <c:pt idx="42">
                  <c:v>4.0236000000000001</c:v>
                </c:pt>
                <c:pt idx="43">
                  <c:v>4.0304000000000002</c:v>
                </c:pt>
                <c:pt idx="44">
                  <c:v>4.0326000000000004</c:v>
                </c:pt>
                <c:pt idx="45">
                  <c:v>4.0347999999999997</c:v>
                </c:pt>
                <c:pt idx="46">
                  <c:v>4.0370999999999997</c:v>
                </c:pt>
                <c:pt idx="47">
                  <c:v>4.0194999999999999</c:v>
                </c:pt>
                <c:pt idx="48">
                  <c:v>4.0095000000000001</c:v>
                </c:pt>
                <c:pt idx="49">
                  <c:v>4.0061999999999998</c:v>
                </c:pt>
                <c:pt idx="50">
                  <c:v>4.0027999999999997</c:v>
                </c:pt>
                <c:pt idx="51">
                  <c:v>4.1738999999999997</c:v>
                </c:pt>
                <c:pt idx="52">
                  <c:v>4.3445999999999998</c:v>
                </c:pt>
                <c:pt idx="53">
                  <c:v>4.3334000000000001</c:v>
                </c:pt>
                <c:pt idx="54">
                  <c:v>4.3296999999999999</c:v>
                </c:pt>
                <c:pt idx="55">
                  <c:v>4.3259999999999996</c:v>
                </c:pt>
                <c:pt idx="56">
                  <c:v>4.3223000000000003</c:v>
                </c:pt>
                <c:pt idx="57">
                  <c:v>4.1737000000000002</c:v>
                </c:pt>
                <c:pt idx="58">
                  <c:v>4.1638000000000002</c:v>
                </c:pt>
                <c:pt idx="59">
                  <c:v>4.1604000000000001</c:v>
                </c:pt>
                <c:pt idx="60">
                  <c:v>4.157</c:v>
                </c:pt>
                <c:pt idx="61">
                  <c:v>4.1536999999999997</c:v>
                </c:pt>
                <c:pt idx="62">
                  <c:v>4.1504000000000003</c:v>
                </c:pt>
                <c:pt idx="63">
                  <c:v>4.2808000000000002</c:v>
                </c:pt>
                <c:pt idx="64">
                  <c:v>4.2789000000000001</c:v>
                </c:pt>
                <c:pt idx="65">
                  <c:v>4.2770999999999999</c:v>
                </c:pt>
                <c:pt idx="66">
                  <c:v>4.2751999999999999</c:v>
                </c:pt>
                <c:pt idx="67">
                  <c:v>#N/A</c:v>
                </c:pt>
                <c:pt idx="68">
                  <c:v>4.2901999999999996</c:v>
                </c:pt>
                <c:pt idx="69">
                  <c:v>4.2901999999999996</c:v>
                </c:pt>
                <c:pt idx="70">
                  <c:v>4.2901999999999996</c:v>
                </c:pt>
                <c:pt idx="71">
                  <c:v>4.2901999999999996</c:v>
                </c:pt>
                <c:pt idx="72">
                  <c:v>4.2798999999999996</c:v>
                </c:pt>
                <c:pt idx="73">
                  <c:v>4.2798999999999996</c:v>
                </c:pt>
                <c:pt idx="74">
                  <c:v>4.3213999999999997</c:v>
                </c:pt>
                <c:pt idx="75">
                  <c:v>4.3117999999999999</c:v>
                </c:pt>
                <c:pt idx="76">
                  <c:v>4.3422000000000001</c:v>
                </c:pt>
                <c:pt idx="77">
                  <c:v>4.3422000000000001</c:v>
                </c:pt>
                <c:pt idx="78">
                  <c:v>4.3422000000000001</c:v>
                </c:pt>
                <c:pt idx="79">
                  <c:v>4.3422000000000001</c:v>
                </c:pt>
                <c:pt idx="80">
                  <c:v>4.4356</c:v>
                </c:pt>
                <c:pt idx="81">
                  <c:v>4.4356</c:v>
                </c:pt>
                <c:pt idx="82">
                  <c:v>4.4356</c:v>
                </c:pt>
                <c:pt idx="83">
                  <c:v>4.4356</c:v>
                </c:pt>
                <c:pt idx="84">
                  <c:v>4.4356</c:v>
                </c:pt>
                <c:pt idx="85">
                  <c:v>4.4356</c:v>
                </c:pt>
                <c:pt idx="86">
                  <c:v>4.6021000000000001</c:v>
                </c:pt>
                <c:pt idx="87">
                  <c:v>4.6021000000000001</c:v>
                </c:pt>
                <c:pt idx="88">
                  <c:v>#N/A</c:v>
                </c:pt>
                <c:pt idx="89">
                  <c:v>#N/A</c:v>
                </c:pt>
                <c:pt idx="90">
                  <c:v>#N/A</c:v>
                </c:pt>
                <c:pt idx="91">
                  <c:v>4.8944000000000001</c:v>
                </c:pt>
                <c:pt idx="92">
                  <c:v>4.8925999999999998</c:v>
                </c:pt>
                <c:pt idx="93">
                  <c:v>4.8907999999999996</c:v>
                </c:pt>
                <c:pt idx="94">
                  <c:v>4.8890000000000002</c:v>
                </c:pt>
                <c:pt idx="95">
                  <c:v>4.9885999999999999</c:v>
                </c:pt>
                <c:pt idx="96">
                  <c:v>4.9842000000000004</c:v>
                </c:pt>
                <c:pt idx="97">
                  <c:v>4.9805999999999999</c:v>
                </c:pt>
                <c:pt idx="98">
                  <c:v>4.9770000000000003</c:v>
                </c:pt>
                <c:pt idx="99">
                  <c:v>4.9733999999999998</c:v>
                </c:pt>
                <c:pt idx="100">
                  <c:v>4.9698000000000002</c:v>
                </c:pt>
                <c:pt idx="101">
                  <c:v>4.9570999999999996</c:v>
                </c:pt>
                <c:pt idx="102">
                  <c:v>4.9553000000000003</c:v>
                </c:pt>
                <c:pt idx="103">
                  <c:v>4.9516999999999998</c:v>
                </c:pt>
                <c:pt idx="104">
                  <c:v>4.9481000000000002</c:v>
                </c:pt>
                <c:pt idx="105">
                  <c:v>4.9444999999999997</c:v>
                </c:pt>
                <c:pt idx="106">
                  <c:v>4.9337</c:v>
                </c:pt>
                <c:pt idx="107">
                  <c:v>4.9301000000000004</c:v>
                </c:pt>
                <c:pt idx="108">
                  <c:v>4.9264999999999999</c:v>
                </c:pt>
                <c:pt idx="109">
                  <c:v>#N/A</c:v>
                </c:pt>
                <c:pt idx="110">
                  <c:v>4.7119999999999997</c:v>
                </c:pt>
                <c:pt idx="111">
                  <c:v>4.7027999999999999</c:v>
                </c:pt>
                <c:pt idx="112">
                  <c:v>4.6997</c:v>
                </c:pt>
                <c:pt idx="113">
                  <c:v>4.6966999999999999</c:v>
                </c:pt>
                <c:pt idx="114">
                  <c:v>4.2306999999999997</c:v>
                </c:pt>
                <c:pt idx="115">
                  <c:v>4.2070999999999996</c:v>
                </c:pt>
                <c:pt idx="116">
                  <c:v>4.1992000000000003</c:v>
                </c:pt>
                <c:pt idx="117">
                  <c:v>4.1913</c:v>
                </c:pt>
                <c:pt idx="118">
                  <c:v>4.1835000000000004</c:v>
                </c:pt>
                <c:pt idx="119">
                  <c:v>4.2222</c:v>
                </c:pt>
                <c:pt idx="120">
                  <c:v>4.1985999999999999</c:v>
                </c:pt>
                <c:pt idx="121">
                  <c:v>4.1906999999999996</c:v>
                </c:pt>
                <c:pt idx="122">
                  <c:v>4.1828000000000003</c:v>
                </c:pt>
                <c:pt idx="123">
                  <c:v>4.1749999999999998</c:v>
                </c:pt>
                <c:pt idx="124">
                  <c:v>4.1670999999999996</c:v>
                </c:pt>
                <c:pt idx="125">
                  <c:v>4.1952999999999996</c:v>
                </c:pt>
                <c:pt idx="126">
                  <c:v>4.1874000000000002</c:v>
                </c:pt>
                <c:pt idx="127">
                  <c:v>4.1795</c:v>
                </c:pt>
                <c:pt idx="128">
                  <c:v>4.1717000000000004</c:v>
                </c:pt>
                <c:pt idx="129">
                  <c:v>#N/A</c:v>
                </c:pt>
                <c:pt idx="130">
                  <c:v>3.9897999999999998</c:v>
                </c:pt>
                <c:pt idx="131">
                  <c:v>3.9820000000000002</c:v>
                </c:pt>
                <c:pt idx="132">
                  <c:v>3.9742000000000002</c:v>
                </c:pt>
                <c:pt idx="133">
                  <c:v>3.9664000000000001</c:v>
                </c:pt>
                <c:pt idx="134">
                  <c:v>3.9586999999999999</c:v>
                </c:pt>
                <c:pt idx="135">
                  <c:v>3.9352999999999998</c:v>
                </c:pt>
                <c:pt idx="136">
                  <c:v>3.9275000000000002</c:v>
                </c:pt>
                <c:pt idx="137">
                  <c:v>3.9198</c:v>
                </c:pt>
                <c:pt idx="138">
                  <c:v>3.9119999999999999</c:v>
                </c:pt>
                <c:pt idx="139">
                  <c:v>4.58</c:v>
                </c:pt>
                <c:pt idx="140">
                  <c:v>4.5566000000000004</c:v>
                </c:pt>
                <c:pt idx="141">
                  <c:v>4.5488</c:v>
                </c:pt>
                <c:pt idx="142">
                  <c:v>4.5410000000000004</c:v>
                </c:pt>
                <c:pt idx="143">
                  <c:v>4.5331000000000001</c:v>
                </c:pt>
                <c:pt idx="144">
                  <c:v>4.5117000000000003</c:v>
                </c:pt>
                <c:pt idx="145">
                  <c:v>4.4892000000000003</c:v>
                </c:pt>
                <c:pt idx="146">
                  <c:v>4.4817</c:v>
                </c:pt>
                <c:pt idx="147">
                  <c:v>4.4743000000000004</c:v>
                </c:pt>
                <c:pt idx="148">
                  <c:v>4.4668000000000001</c:v>
                </c:pt>
                <c:pt idx="149">
                  <c:v>4.4592999999999998</c:v>
                </c:pt>
                <c:pt idx="150">
                  <c:v>4.4367999999999999</c:v>
                </c:pt>
                <c:pt idx="151">
                  <c:v>#N/A</c:v>
                </c:pt>
                <c:pt idx="152">
                  <c:v>#N/A</c:v>
                </c:pt>
                <c:pt idx="153">
                  <c:v>#N/A</c:v>
                </c:pt>
                <c:pt idx="154">
                  <c:v>#N/A</c:v>
                </c:pt>
                <c:pt idx="155">
                  <c:v>3.7452999999999999</c:v>
                </c:pt>
                <c:pt idx="156">
                  <c:v>3.7429999999999999</c:v>
                </c:pt>
                <c:pt idx="157">
                  <c:v>3.7406000000000001</c:v>
                </c:pt>
                <c:pt idx="158">
                  <c:v>4.0888999999999998</c:v>
                </c:pt>
                <c:pt idx="159">
                  <c:v>4.4390999999999998</c:v>
                </c:pt>
                <c:pt idx="160">
                  <c:v>4.4340000000000002</c:v>
                </c:pt>
                <c:pt idx="161">
                  <c:v>4.4322999999999997</c:v>
                </c:pt>
                <c:pt idx="162">
                  <c:v>4.4306999999999999</c:v>
                </c:pt>
                <c:pt idx="163">
                  <c:v>4.4290000000000003</c:v>
                </c:pt>
                <c:pt idx="164">
                  <c:v>4.4272999999999998</c:v>
                </c:pt>
                <c:pt idx="165">
                  <c:v>4.4222999999999999</c:v>
                </c:pt>
                <c:pt idx="166">
                  <c:v>4.4206000000000003</c:v>
                </c:pt>
                <c:pt idx="167">
                  <c:v>4.4188999999999998</c:v>
                </c:pt>
                <c:pt idx="168">
                  <c:v>4.4172000000000002</c:v>
                </c:pt>
                <c:pt idx="169">
                  <c:v>4.4154999999999998</c:v>
                </c:pt>
                <c:pt idx="170">
                  <c:v>4.4104999999999999</c:v>
                </c:pt>
                <c:pt idx="171">
                  <c:v>4.4088000000000003</c:v>
                </c:pt>
                <c:pt idx="172">
                  <c:v>4.4054000000000002</c:v>
                </c:pt>
                <c:pt idx="173">
                  <c:v>3.6816</c:v>
                </c:pt>
                <c:pt idx="174">
                  <c:v>3.6583000000000001</c:v>
                </c:pt>
                <c:pt idx="175">
                  <c:v>3.6505000000000001</c:v>
                </c:pt>
                <c:pt idx="176">
                  <c:v>3.6427999999999998</c:v>
                </c:pt>
                <c:pt idx="177">
                  <c:v>3.6349999999999998</c:v>
                </c:pt>
                <c:pt idx="178">
                  <c:v>3.8841999999999999</c:v>
                </c:pt>
                <c:pt idx="179">
                  <c:v>3.8793000000000002</c:v>
                </c:pt>
                <c:pt idx="180">
                  <c:v>3.8776999999999999</c:v>
                </c:pt>
                <c:pt idx="181">
                  <c:v>3.8761000000000001</c:v>
                </c:pt>
                <c:pt idx="182">
                  <c:v>4.0686</c:v>
                </c:pt>
                <c:pt idx="183">
                  <c:v>4.0670999999999999</c:v>
                </c:pt>
                <c:pt idx="184">
                  <c:v>4.0627000000000004</c:v>
                </c:pt>
                <c:pt idx="185">
                  <c:v>4.0613000000000001</c:v>
                </c:pt>
                <c:pt idx="186">
                  <c:v>4.0598000000000001</c:v>
                </c:pt>
                <c:pt idx="187">
                  <c:v>4.0583999999999998</c:v>
                </c:pt>
                <c:pt idx="188">
                  <c:v>4.0568999999999997</c:v>
                </c:pt>
                <c:pt idx="189">
                  <c:v>4.0525000000000002</c:v>
                </c:pt>
                <c:pt idx="190">
                  <c:v>4.0510999999999999</c:v>
                </c:pt>
                <c:pt idx="191">
                  <c:v>4.0495999999999999</c:v>
                </c:pt>
                <c:pt idx="192">
                  <c:v>4.0480999999999998</c:v>
                </c:pt>
                <c:pt idx="193">
                  <c:v>4.0467000000000004</c:v>
                </c:pt>
                <c:pt idx="194">
                  <c:v>4.0423</c:v>
                </c:pt>
                <c:pt idx="195">
                  <c:v>#N/A</c:v>
                </c:pt>
                <c:pt idx="196">
                  <c:v>4.2606999999999999</c:v>
                </c:pt>
                <c:pt idx="197">
                  <c:v>4.2873000000000001</c:v>
                </c:pt>
                <c:pt idx="198">
                  <c:v>3.7608000000000001</c:v>
                </c:pt>
                <c:pt idx="199">
                  <c:v>3.7545999999999999</c:v>
                </c:pt>
                <c:pt idx="200">
                  <c:v>3.7484000000000002</c:v>
                </c:pt>
                <c:pt idx="201">
                  <c:v>3.7422</c:v>
                </c:pt>
                <c:pt idx="202">
                  <c:v>4.1513999999999998</c:v>
                </c:pt>
                <c:pt idx="203">
                  <c:v>4.1471999999999998</c:v>
                </c:pt>
                <c:pt idx="204">
                  <c:v>4.1458000000000004</c:v>
                </c:pt>
                <c:pt idx="205">
                  <c:v>4.1444000000000001</c:v>
                </c:pt>
                <c:pt idx="206">
                  <c:v>4.1430999999999996</c:v>
                </c:pt>
                <c:pt idx="207">
                  <c:v>4.1417000000000002</c:v>
                </c:pt>
                <c:pt idx="208">
                  <c:v>4.1375000000000002</c:v>
                </c:pt>
                <c:pt idx="209">
                  <c:v>4.1315</c:v>
                </c:pt>
                <c:pt idx="210">
                  <c:v>4.1142000000000003</c:v>
                </c:pt>
                <c:pt idx="211">
                  <c:v>4.1055000000000001</c:v>
                </c:pt>
                <c:pt idx="212">
                  <c:v>4.0796000000000001</c:v>
                </c:pt>
                <c:pt idx="213">
                  <c:v>4.0709</c:v>
                </c:pt>
                <c:pt idx="214">
                  <c:v>4.0622999999999996</c:v>
                </c:pt>
                <c:pt idx="215">
                  <c:v>#N/A</c:v>
                </c:pt>
                <c:pt idx="216">
                  <c:v>3.867</c:v>
                </c:pt>
                <c:pt idx="217">
                  <c:v>3.8553000000000002</c:v>
                </c:pt>
                <c:pt idx="218">
                  <c:v>3.8473999999999999</c:v>
                </c:pt>
                <c:pt idx="219">
                  <c:v>3.8435000000000001</c:v>
                </c:pt>
                <c:pt idx="220">
                  <c:v>4.0541</c:v>
                </c:pt>
                <c:pt idx="221">
                  <c:v>4.0374999999999996</c:v>
                </c:pt>
                <c:pt idx="222">
                  <c:v>4.032</c:v>
                </c:pt>
                <c:pt idx="223">
                  <c:v>4.0263999999999998</c:v>
                </c:pt>
                <c:pt idx="224">
                  <c:v>4.0209000000000001</c:v>
                </c:pt>
                <c:pt idx="225">
                  <c:v>4.0153999999999996</c:v>
                </c:pt>
                <c:pt idx="226">
                  <c:v>3.9986999999999999</c:v>
                </c:pt>
                <c:pt idx="227">
                  <c:v>3.9931999999999999</c:v>
                </c:pt>
                <c:pt idx="228">
                  <c:v>3.9876999999999998</c:v>
                </c:pt>
                <c:pt idx="229">
                  <c:v>3.9821</c:v>
                </c:pt>
                <c:pt idx="230">
                  <c:v>4.2560000000000002</c:v>
                </c:pt>
                <c:pt idx="231">
                  <c:v>4.2554999999999996</c:v>
                </c:pt>
                <c:pt idx="232">
                  <c:v>4.2553000000000001</c:v>
                </c:pt>
                <c:pt idx="233">
                  <c:v>4.2550999999999997</c:v>
                </c:pt>
                <c:pt idx="234">
                  <c:v>4.2549999999999999</c:v>
                </c:pt>
                <c:pt idx="235">
                  <c:v>4.3593000000000002</c:v>
                </c:pt>
                <c:pt idx="236">
                  <c:v>4.3438999999999997</c:v>
                </c:pt>
                <c:pt idx="237">
                  <c:v>4.3388</c:v>
                </c:pt>
                <c:pt idx="238">
                  <c:v>4.3335999999999997</c:v>
                </c:pt>
                <c:pt idx="239">
                  <c:v>4.3285</c:v>
                </c:pt>
                <c:pt idx="240">
                  <c:v>4.3232999999999997</c:v>
                </c:pt>
                <c:pt idx="241">
                  <c:v>4.2188999999999997</c:v>
                </c:pt>
                <c:pt idx="242">
                  <c:v>4.2156000000000002</c:v>
                </c:pt>
                <c:pt idx="243">
                  <c:v>4.2122999999999999</c:v>
                </c:pt>
                <c:pt idx="244">
                  <c:v>4.2089999999999996</c:v>
                </c:pt>
                <c:pt idx="245">
                  <c:v>4.1504000000000003</c:v>
                </c:pt>
                <c:pt idx="246">
                  <c:v>4.1418999999999997</c:v>
                </c:pt>
                <c:pt idx="247">
                  <c:v>4.1391</c:v>
                </c:pt>
                <c:pt idx="248">
                  <c:v>4.1363000000000003</c:v>
                </c:pt>
                <c:pt idx="249">
                  <c:v>4.1334999999999997</c:v>
                </c:pt>
                <c:pt idx="250">
                  <c:v>4.1307</c:v>
                </c:pt>
                <c:pt idx="251">
                  <c:v>4.1222000000000003</c:v>
                </c:pt>
                <c:pt idx="252">
                  <c:v>4.1193999999999997</c:v>
                </c:pt>
                <c:pt idx="253">
                  <c:v>4.1166</c:v>
                </c:pt>
                <c:pt idx="254">
                  <c:v>4.1136999999999997</c:v>
                </c:pt>
                <c:pt idx="255">
                  <c:v>4.1109</c:v>
                </c:pt>
                <c:pt idx="256">
                  <c:v>4.1025</c:v>
                </c:pt>
                <c:pt idx="257">
                  <c:v>#N/A</c:v>
                </c:pt>
                <c:pt idx="258">
                  <c:v>#N/A</c:v>
                </c:pt>
                <c:pt idx="259">
                  <c:v>#N/A</c:v>
                </c:pt>
                <c:pt idx="260">
                  <c:v>#N/A</c:v>
                </c:pt>
                <c:pt idx="261">
                  <c:v>#N/A</c:v>
                </c:pt>
                <c:pt idx="262">
                  <c:v>#N/A</c:v>
                </c:pt>
                <c:pt idx="263">
                  <c:v>#N/A</c:v>
                </c:pt>
                <c:pt idx="264">
                  <c:v>#N/A</c:v>
                </c:pt>
                <c:pt idx="265">
                  <c:v>4.1353</c:v>
                </c:pt>
                <c:pt idx="266">
                  <c:v>4.1436000000000002</c:v>
                </c:pt>
                <c:pt idx="267">
                  <c:v>4.1463999999999999</c:v>
                </c:pt>
                <c:pt idx="268">
                  <c:v>4.1492000000000004</c:v>
                </c:pt>
                <c:pt idx="269">
                  <c:v>4.1519000000000004</c:v>
                </c:pt>
                <c:pt idx="270">
                  <c:v>4.1547000000000001</c:v>
                </c:pt>
                <c:pt idx="271">
                  <c:v>4.1630000000000003</c:v>
                </c:pt>
                <c:pt idx="272">
                  <c:v>4.26</c:v>
                </c:pt>
                <c:pt idx="273">
                  <c:v>4.26</c:v>
                </c:pt>
                <c:pt idx="274">
                  <c:v>4.26</c:v>
                </c:pt>
                <c:pt idx="275">
                  <c:v>4.26</c:v>
                </c:pt>
                <c:pt idx="276">
                  <c:v>4.26</c:v>
                </c:pt>
                <c:pt idx="277">
                  <c:v>4.26</c:v>
                </c:pt>
                <c:pt idx="278">
                  <c:v>4.26</c:v>
                </c:pt>
                <c:pt idx="279">
                  <c:v>#N/A</c:v>
                </c:pt>
                <c:pt idx="280">
                  <c:v>#N/A</c:v>
                </c:pt>
                <c:pt idx="281">
                  <c:v>#N/A</c:v>
                </c:pt>
                <c:pt idx="282">
                  <c:v>#N/A</c:v>
                </c:pt>
                <c:pt idx="283">
                  <c:v>#N/A</c:v>
                </c:pt>
                <c:pt idx="284">
                  <c:v>#N/A</c:v>
                </c:pt>
                <c:pt idx="285">
                  <c:v>4.3266999999999998</c:v>
                </c:pt>
                <c:pt idx="286">
                  <c:v>4.3667999999999996</c:v>
                </c:pt>
                <c:pt idx="287">
                  <c:v>4.3747999999999996</c:v>
                </c:pt>
                <c:pt idx="288">
                  <c:v>4.3827999999999996</c:v>
                </c:pt>
                <c:pt idx="289">
                  <c:v>4.4069000000000003</c:v>
                </c:pt>
                <c:pt idx="290">
                  <c:v>4.4149000000000003</c:v>
                </c:pt>
                <c:pt idx="291">
                  <c:v>4.4229000000000003</c:v>
                </c:pt>
                <c:pt idx="292">
                  <c:v>4.4309000000000003</c:v>
                </c:pt>
                <c:pt idx="293">
                  <c:v>4.4390000000000001</c:v>
                </c:pt>
                <c:pt idx="294">
                  <c:v>4.4630999999999998</c:v>
                </c:pt>
                <c:pt idx="295">
                  <c:v>4.4710999999999999</c:v>
                </c:pt>
                <c:pt idx="296">
                  <c:v>4.4790999999999999</c:v>
                </c:pt>
                <c:pt idx="297">
                  <c:v>4.4871999999999996</c:v>
                </c:pt>
                <c:pt idx="298">
                  <c:v>#N/A</c:v>
                </c:pt>
                <c:pt idx="299">
                  <c:v>#N/A</c:v>
                </c:pt>
                <c:pt idx="300">
                  <c:v>#N/A</c:v>
                </c:pt>
                <c:pt idx="301">
                  <c:v>#N/A</c:v>
                </c:pt>
                <c:pt idx="302">
                  <c:v>#N/A</c:v>
                </c:pt>
                <c:pt idx="303">
                  <c:v>4.5559000000000003</c:v>
                </c:pt>
                <c:pt idx="304">
                  <c:v>4.5534999999999997</c:v>
                </c:pt>
                <c:pt idx="305">
                  <c:v>4.5526999999999997</c:v>
                </c:pt>
                <c:pt idx="306">
                  <c:v>4.5518000000000001</c:v>
                </c:pt>
                <c:pt idx="307">
                  <c:v>4.5510000000000002</c:v>
                </c:pt>
                <c:pt idx="308">
                  <c:v>4.5694999999999997</c:v>
                </c:pt>
                <c:pt idx="309">
                  <c:v>4.5811000000000002</c:v>
                </c:pt>
                <c:pt idx="310">
                  <c:v>4.5849000000000002</c:v>
                </c:pt>
                <c:pt idx="311">
                  <c:v>4.5887000000000002</c:v>
                </c:pt>
                <c:pt idx="312">
                  <c:v>4.5926</c:v>
                </c:pt>
                <c:pt idx="313">
                  <c:v>4.5964</c:v>
                </c:pt>
                <c:pt idx="314">
                  <c:v>4.6079999999999997</c:v>
                </c:pt>
                <c:pt idx="315">
                  <c:v>4.6117999999999997</c:v>
                </c:pt>
                <c:pt idx="316">
                  <c:v>4.6157000000000004</c:v>
                </c:pt>
                <c:pt idx="317">
                  <c:v>4.6195000000000004</c:v>
                </c:pt>
                <c:pt idx="318">
                  <c:v>4.1928000000000001</c:v>
                </c:pt>
                <c:pt idx="319">
                  <c:v>4.1947999999999999</c:v>
                </c:pt>
                <c:pt idx="320">
                  <c:v>4.1969000000000003</c:v>
                </c:pt>
                <c:pt idx="321">
                  <c:v>4.1989000000000001</c:v>
                </c:pt>
                <c:pt idx="322">
                  <c:v>4.2008999999999999</c:v>
                </c:pt>
                <c:pt idx="323">
                  <c:v>4.2069000000000001</c:v>
                </c:pt>
                <c:pt idx="324">
                  <c:v>4.0274999999999999</c:v>
                </c:pt>
                <c:pt idx="325">
                  <c:v>4.0129000000000001</c:v>
                </c:pt>
                <c:pt idx="326">
                  <c:v>4.2130000000000001</c:v>
                </c:pt>
                <c:pt idx="327">
                  <c:v>4.2210000000000001</c:v>
                </c:pt>
                <c:pt idx="328">
                  <c:v>4.2229999999999999</c:v>
                </c:pt>
                <c:pt idx="329">
                  <c:v>4.2249999999999996</c:v>
                </c:pt>
                <c:pt idx="330">
                  <c:v>4.2270000000000003</c:v>
                </c:pt>
                <c:pt idx="331">
                  <c:v>4.2290999999999999</c:v>
                </c:pt>
                <c:pt idx="332">
                  <c:v>4.2370999999999999</c:v>
                </c:pt>
                <c:pt idx="333">
                  <c:v>4.2390999999999996</c:v>
                </c:pt>
                <c:pt idx="334">
                  <c:v>4.2411000000000003</c:v>
                </c:pt>
                <c:pt idx="335">
                  <c:v>4.2431999999999999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E00-44E0-B55D-EF39E6305D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8508095"/>
        <c:axId val="78510063"/>
      </c:lineChart>
      <c:dateAx>
        <c:axId val="78508095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78510063"/>
        <c:crosses val="autoZero"/>
        <c:auto val="1"/>
        <c:lblOffset val="100"/>
        <c:baseTimeUnit val="days"/>
      </c:dateAx>
      <c:valAx>
        <c:axId val="785100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_ ;[Red]\-#,##0.0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7850809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rgbClr val="00B05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pt-BR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rgbClr val="7030A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pt-BR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rgbClr val="FF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4146556004823727E-2"/>
          <c:y val="0.12786001749781278"/>
          <c:w val="0.84619720507909479"/>
          <c:h val="0.71121784776902885"/>
        </c:manualLayout>
      </c:layout>
      <c:lineChart>
        <c:grouping val="standard"/>
        <c:varyColors val="0"/>
        <c:ser>
          <c:idx val="1"/>
          <c:order val="0"/>
          <c:tx>
            <c:strRef>
              <c:f>'Análises Reuniões'!$B$1</c:f>
              <c:strCache>
                <c:ptCount val="1"/>
                <c:pt idx="0">
                  <c:v>12/05/2023</c:v>
                </c:pt>
              </c:strCache>
            </c:strRef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'Análises Reuniões'!$A$2:$A$19</c:f>
              <c:strCache>
                <c:ptCount val="18"/>
                <c:pt idx="0">
                  <c:v>3R/2023</c:v>
                </c:pt>
                <c:pt idx="1">
                  <c:v>4R/2023</c:v>
                </c:pt>
                <c:pt idx="2">
                  <c:v>5R/2023</c:v>
                </c:pt>
                <c:pt idx="3">
                  <c:v>6R/2023</c:v>
                </c:pt>
                <c:pt idx="4">
                  <c:v>7R/2023</c:v>
                </c:pt>
                <c:pt idx="5">
                  <c:v>8R/2023</c:v>
                </c:pt>
                <c:pt idx="6">
                  <c:v>1R/2024</c:v>
                </c:pt>
                <c:pt idx="7">
                  <c:v>2R/2024</c:v>
                </c:pt>
                <c:pt idx="8">
                  <c:v>3R/2024</c:v>
                </c:pt>
                <c:pt idx="9">
                  <c:v>4R/2024</c:v>
                </c:pt>
                <c:pt idx="10">
                  <c:v>5R/2024</c:v>
                </c:pt>
                <c:pt idx="11">
                  <c:v>6R/2024</c:v>
                </c:pt>
                <c:pt idx="12">
                  <c:v>7R/2024</c:v>
                </c:pt>
                <c:pt idx="13">
                  <c:v>8R/2024</c:v>
                </c:pt>
                <c:pt idx="14">
                  <c:v>1R/2025</c:v>
                </c:pt>
                <c:pt idx="15">
                  <c:v>2R/2025</c:v>
                </c:pt>
                <c:pt idx="16">
                  <c:v>3R/2025</c:v>
                </c:pt>
                <c:pt idx="17">
                  <c:v>4R/2025</c:v>
                </c:pt>
              </c:strCache>
            </c:strRef>
          </c:cat>
          <c:val>
            <c:numRef>
              <c:f>'Análises Reuniões'!$B$3:$B$19</c:f>
              <c:numCache>
                <c:formatCode>0.00</c:formatCode>
                <c:ptCount val="17"/>
                <c:pt idx="0">
                  <c:v>13.75</c:v>
                </c:pt>
                <c:pt idx="1">
                  <c:v>13.75</c:v>
                </c:pt>
                <c:pt idx="2">
                  <c:v>13.375</c:v>
                </c:pt>
                <c:pt idx="3">
                  <c:v>13</c:v>
                </c:pt>
                <c:pt idx="4">
                  <c:v>12.5</c:v>
                </c:pt>
                <c:pt idx="5">
                  <c:v>12</c:v>
                </c:pt>
                <c:pt idx="6">
                  <c:v>11.5</c:v>
                </c:pt>
                <c:pt idx="7">
                  <c:v>11.25</c:v>
                </c:pt>
                <c:pt idx="8">
                  <c:v>10.75</c:v>
                </c:pt>
                <c:pt idx="9">
                  <c:v>10.5</c:v>
                </c:pt>
                <c:pt idx="10">
                  <c:v>10.25</c:v>
                </c:pt>
                <c:pt idx="11">
                  <c:v>10</c:v>
                </c:pt>
                <c:pt idx="12">
                  <c:v>10</c:v>
                </c:pt>
                <c:pt idx="13">
                  <c:v>9.75</c:v>
                </c:pt>
                <c:pt idx="14">
                  <c:v>9.5</c:v>
                </c:pt>
                <c:pt idx="15">
                  <c:v>9.25</c:v>
                </c:pt>
                <c:pt idx="16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AA8-4F02-B127-616A19B5D4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8508095"/>
        <c:axId val="78510063"/>
      </c:lineChart>
      <c:lineChart>
        <c:grouping val="standard"/>
        <c:varyColors val="0"/>
        <c:ser>
          <c:idx val="0"/>
          <c:order val="1"/>
          <c:tx>
            <c:v>Queda / Alta</c:v>
          </c:tx>
          <c:spPr>
            <a:ln w="28575" cap="rnd">
              <a:solidFill>
                <a:srgbClr val="FFC00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1.7064220183486238E-2"/>
                  <c:y val="-3.361904761904763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AA8-4F02-B127-616A19B5D44A}"/>
                </c:ext>
              </c:extLst>
            </c:dLbl>
            <c:dLbl>
              <c:idx val="1"/>
              <c:layout>
                <c:manualLayout>
                  <c:x val="-1.8593272171253852E-2"/>
                  <c:y val="-3.361904761904763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3AA8-4F02-B127-616A19B5D44A}"/>
                </c:ext>
              </c:extLst>
            </c:dLbl>
            <c:dLbl>
              <c:idx val="2"/>
              <c:layout>
                <c:manualLayout>
                  <c:x val="-1.7064220183486238E-2"/>
                  <c:y val="-3.679365079365079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AA8-4F02-B127-616A19B5D44A}"/>
                </c:ext>
              </c:extLst>
            </c:dLbl>
            <c:dLbl>
              <c:idx val="3"/>
              <c:layout>
                <c:manualLayout>
                  <c:x val="-1.1357123937489493E-2"/>
                  <c:y val="-2.409523809523812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AA8-4F02-B127-616A19B5D44A}"/>
                </c:ext>
              </c:extLst>
            </c:dLbl>
            <c:dLbl>
              <c:idx val="4"/>
              <c:layout>
                <c:manualLayout>
                  <c:x val="-1.74733318885598E-2"/>
                  <c:y val="-4.94920634920634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AA8-4F02-B127-616A19B5D44A}"/>
                </c:ext>
              </c:extLst>
            </c:dLbl>
            <c:numFmt formatCode="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chemeClr val="accent4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'Análises Reuniões'!$A$2:$A$19</c:f>
              <c:strCache>
                <c:ptCount val="18"/>
                <c:pt idx="0">
                  <c:v>3R/2023</c:v>
                </c:pt>
                <c:pt idx="1">
                  <c:v>4R/2023</c:v>
                </c:pt>
                <c:pt idx="2">
                  <c:v>5R/2023</c:v>
                </c:pt>
                <c:pt idx="3">
                  <c:v>6R/2023</c:v>
                </c:pt>
                <c:pt idx="4">
                  <c:v>7R/2023</c:v>
                </c:pt>
                <c:pt idx="5">
                  <c:v>8R/2023</c:v>
                </c:pt>
                <c:pt idx="6">
                  <c:v>1R/2024</c:v>
                </c:pt>
                <c:pt idx="7">
                  <c:v>2R/2024</c:v>
                </c:pt>
                <c:pt idx="8">
                  <c:v>3R/2024</c:v>
                </c:pt>
                <c:pt idx="9">
                  <c:v>4R/2024</c:v>
                </c:pt>
                <c:pt idx="10">
                  <c:v>5R/2024</c:v>
                </c:pt>
                <c:pt idx="11">
                  <c:v>6R/2024</c:v>
                </c:pt>
                <c:pt idx="12">
                  <c:v>7R/2024</c:v>
                </c:pt>
                <c:pt idx="13">
                  <c:v>8R/2024</c:v>
                </c:pt>
                <c:pt idx="14">
                  <c:v>1R/2025</c:v>
                </c:pt>
                <c:pt idx="15">
                  <c:v>2R/2025</c:v>
                </c:pt>
                <c:pt idx="16">
                  <c:v>3R/2025</c:v>
                </c:pt>
                <c:pt idx="17">
                  <c:v>4R/2025</c:v>
                </c:pt>
              </c:strCache>
            </c:strRef>
          </c:cat>
          <c:val>
            <c:numRef>
              <c:f>'Análises Reuniões'!$D$2:$D$19</c:f>
              <c:numCache>
                <c:formatCode>0.00_ ;[Red]\-0.00\ </c:formatCode>
                <c:ptCount val="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-37.5</c:v>
                </c:pt>
                <c:pt idx="4">
                  <c:v>-75</c:v>
                </c:pt>
                <c:pt idx="5">
                  <c:v>-125</c:v>
                </c:pt>
                <c:pt idx="6">
                  <c:v>-175</c:v>
                </c:pt>
                <c:pt idx="7">
                  <c:v>-225</c:v>
                </c:pt>
                <c:pt idx="8">
                  <c:v>-250</c:v>
                </c:pt>
                <c:pt idx="9">
                  <c:v>-300</c:v>
                </c:pt>
                <c:pt idx="10">
                  <c:v>-325</c:v>
                </c:pt>
                <c:pt idx="11">
                  <c:v>-350</c:v>
                </c:pt>
                <c:pt idx="12">
                  <c:v>-375</c:v>
                </c:pt>
                <c:pt idx="13">
                  <c:v>-375</c:v>
                </c:pt>
                <c:pt idx="14">
                  <c:v>-400</c:v>
                </c:pt>
                <c:pt idx="15">
                  <c:v>-425</c:v>
                </c:pt>
                <c:pt idx="16">
                  <c:v>-450</c:v>
                </c:pt>
                <c:pt idx="17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AA8-4F02-B127-616A19B5D4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57813016"/>
        <c:axId val="469678968"/>
      </c:lineChart>
      <c:catAx>
        <c:axId val="7850809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78510063"/>
        <c:crosses val="autoZero"/>
        <c:auto val="1"/>
        <c:lblAlgn val="ctr"/>
        <c:lblOffset val="100"/>
        <c:noMultiLvlLbl val="0"/>
      </c:catAx>
      <c:valAx>
        <c:axId val="78510063"/>
        <c:scaling>
          <c:orientation val="minMax"/>
          <c:max val="16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_ ;[Red]\-#,##0.0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78508095"/>
        <c:crosses val="autoZero"/>
        <c:crossBetween val="between"/>
      </c:valAx>
      <c:valAx>
        <c:axId val="469678968"/>
        <c:scaling>
          <c:orientation val="minMax"/>
        </c:scaling>
        <c:delete val="0"/>
        <c:axPos val="r"/>
        <c:numFmt formatCode="0.00_ ;[Red]\-0.00\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257813016"/>
        <c:crosses val="max"/>
        <c:crossBetween val="between"/>
      </c:valAx>
      <c:catAx>
        <c:axId val="125781301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696789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rgbClr val="0070C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pt-BR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rgbClr val="FFC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pt-BR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rgbClr val="FF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4146556004823727E-2"/>
          <c:y val="0.11516160479940007"/>
          <c:w val="0.84619720507909479"/>
          <c:h val="0.72391626046744162"/>
        </c:manualLayout>
      </c:layout>
      <c:lineChart>
        <c:grouping val="standard"/>
        <c:varyColors val="0"/>
        <c:ser>
          <c:idx val="1"/>
          <c:order val="0"/>
          <c:tx>
            <c:strRef>
              <c:f>'Análises Expect x Selic'!$B$1</c:f>
              <c:strCache>
                <c:ptCount val="1"/>
                <c:pt idx="0">
                  <c:v>8R/2021</c:v>
                </c:pt>
              </c:strCache>
            </c:strRef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'Análises Expect x Selic'!$A$2:$A$10000</c:f>
              <c:numCache>
                <c:formatCode>m/d/yyyy</c:formatCode>
                <c:ptCount val="9999"/>
                <c:pt idx="0">
                  <c:v>44216</c:v>
                </c:pt>
                <c:pt idx="1">
                  <c:v>44217</c:v>
                </c:pt>
                <c:pt idx="2">
                  <c:v>44218</c:v>
                </c:pt>
                <c:pt idx="3">
                  <c:v>44221</c:v>
                </c:pt>
                <c:pt idx="4">
                  <c:v>44222</c:v>
                </c:pt>
                <c:pt idx="5">
                  <c:v>44223</c:v>
                </c:pt>
                <c:pt idx="6">
                  <c:v>44224</c:v>
                </c:pt>
                <c:pt idx="7">
                  <c:v>44225</c:v>
                </c:pt>
                <c:pt idx="8">
                  <c:v>44228</c:v>
                </c:pt>
                <c:pt idx="9">
                  <c:v>44229</c:v>
                </c:pt>
                <c:pt idx="10">
                  <c:v>44230</c:v>
                </c:pt>
                <c:pt idx="11">
                  <c:v>44231</c:v>
                </c:pt>
                <c:pt idx="12">
                  <c:v>44232</c:v>
                </c:pt>
                <c:pt idx="13">
                  <c:v>44235</c:v>
                </c:pt>
                <c:pt idx="14">
                  <c:v>44236</c:v>
                </c:pt>
                <c:pt idx="15">
                  <c:v>44237</c:v>
                </c:pt>
                <c:pt idx="16">
                  <c:v>44238</c:v>
                </c:pt>
                <c:pt idx="17">
                  <c:v>44239</c:v>
                </c:pt>
                <c:pt idx="18">
                  <c:v>44244</c:v>
                </c:pt>
                <c:pt idx="19">
                  <c:v>44245</c:v>
                </c:pt>
                <c:pt idx="20">
                  <c:v>44246</c:v>
                </c:pt>
                <c:pt idx="21">
                  <c:v>44249</c:v>
                </c:pt>
                <c:pt idx="22">
                  <c:v>44250</c:v>
                </c:pt>
                <c:pt idx="23">
                  <c:v>44251</c:v>
                </c:pt>
                <c:pt idx="24">
                  <c:v>44252</c:v>
                </c:pt>
                <c:pt idx="25">
                  <c:v>44253</c:v>
                </c:pt>
                <c:pt idx="26">
                  <c:v>44256</c:v>
                </c:pt>
                <c:pt idx="27">
                  <c:v>44257</c:v>
                </c:pt>
                <c:pt idx="28">
                  <c:v>44258</c:v>
                </c:pt>
                <c:pt idx="29">
                  <c:v>44259</c:v>
                </c:pt>
                <c:pt idx="30">
                  <c:v>44260</c:v>
                </c:pt>
                <c:pt idx="31">
                  <c:v>44263</c:v>
                </c:pt>
                <c:pt idx="32">
                  <c:v>44264</c:v>
                </c:pt>
                <c:pt idx="33">
                  <c:v>44265</c:v>
                </c:pt>
                <c:pt idx="34">
                  <c:v>44266</c:v>
                </c:pt>
                <c:pt idx="35">
                  <c:v>44267</c:v>
                </c:pt>
                <c:pt idx="36">
                  <c:v>44270</c:v>
                </c:pt>
                <c:pt idx="37">
                  <c:v>44271</c:v>
                </c:pt>
                <c:pt idx="38">
                  <c:v>44272</c:v>
                </c:pt>
                <c:pt idx="39">
                  <c:v>44273</c:v>
                </c:pt>
                <c:pt idx="40">
                  <c:v>44274</c:v>
                </c:pt>
                <c:pt idx="41">
                  <c:v>44277</c:v>
                </c:pt>
                <c:pt idx="42">
                  <c:v>44278</c:v>
                </c:pt>
                <c:pt idx="43">
                  <c:v>44279</c:v>
                </c:pt>
                <c:pt idx="44">
                  <c:v>44280</c:v>
                </c:pt>
                <c:pt idx="45">
                  <c:v>44281</c:v>
                </c:pt>
                <c:pt idx="46">
                  <c:v>44284</c:v>
                </c:pt>
                <c:pt idx="47">
                  <c:v>44285</c:v>
                </c:pt>
                <c:pt idx="48">
                  <c:v>44286</c:v>
                </c:pt>
                <c:pt idx="49">
                  <c:v>44287</c:v>
                </c:pt>
                <c:pt idx="50">
                  <c:v>44291</c:v>
                </c:pt>
                <c:pt idx="51">
                  <c:v>44292</c:v>
                </c:pt>
                <c:pt idx="52">
                  <c:v>44293</c:v>
                </c:pt>
                <c:pt idx="53">
                  <c:v>44294</c:v>
                </c:pt>
                <c:pt idx="54">
                  <c:v>44295</c:v>
                </c:pt>
                <c:pt idx="55">
                  <c:v>44298</c:v>
                </c:pt>
                <c:pt idx="56">
                  <c:v>44299</c:v>
                </c:pt>
                <c:pt idx="57">
                  <c:v>44300</c:v>
                </c:pt>
                <c:pt idx="58">
                  <c:v>44301</c:v>
                </c:pt>
                <c:pt idx="59">
                  <c:v>44302</c:v>
                </c:pt>
                <c:pt idx="60">
                  <c:v>44305</c:v>
                </c:pt>
                <c:pt idx="61">
                  <c:v>44306</c:v>
                </c:pt>
                <c:pt idx="62">
                  <c:v>44308</c:v>
                </c:pt>
                <c:pt idx="63">
                  <c:v>44309</c:v>
                </c:pt>
                <c:pt idx="64">
                  <c:v>44312</c:v>
                </c:pt>
                <c:pt idx="65">
                  <c:v>44313</c:v>
                </c:pt>
                <c:pt idx="66">
                  <c:v>44314</c:v>
                </c:pt>
                <c:pt idx="67">
                  <c:v>44315</c:v>
                </c:pt>
                <c:pt idx="68">
                  <c:v>44316</c:v>
                </c:pt>
                <c:pt idx="69">
                  <c:v>44319</c:v>
                </c:pt>
                <c:pt idx="70">
                  <c:v>44320</c:v>
                </c:pt>
                <c:pt idx="71">
                  <c:v>44321</c:v>
                </c:pt>
                <c:pt idx="72">
                  <c:v>44322</c:v>
                </c:pt>
                <c:pt idx="73">
                  <c:v>44323</c:v>
                </c:pt>
                <c:pt idx="74">
                  <c:v>44326</c:v>
                </c:pt>
                <c:pt idx="75">
                  <c:v>44327</c:v>
                </c:pt>
                <c:pt idx="76">
                  <c:v>44328</c:v>
                </c:pt>
                <c:pt idx="77">
                  <c:v>44329</c:v>
                </c:pt>
                <c:pt idx="78">
                  <c:v>44330</c:v>
                </c:pt>
                <c:pt idx="79">
                  <c:v>44333</c:v>
                </c:pt>
                <c:pt idx="80">
                  <c:v>44334</c:v>
                </c:pt>
                <c:pt idx="81">
                  <c:v>44335</c:v>
                </c:pt>
                <c:pt idx="82">
                  <c:v>44336</c:v>
                </c:pt>
                <c:pt idx="83">
                  <c:v>44337</c:v>
                </c:pt>
                <c:pt idx="84">
                  <c:v>44340</c:v>
                </c:pt>
                <c:pt idx="85">
                  <c:v>44341</c:v>
                </c:pt>
                <c:pt idx="86">
                  <c:v>44342</c:v>
                </c:pt>
                <c:pt idx="87">
                  <c:v>44343</c:v>
                </c:pt>
                <c:pt idx="88">
                  <c:v>44344</c:v>
                </c:pt>
                <c:pt idx="89">
                  <c:v>44347</c:v>
                </c:pt>
                <c:pt idx="90">
                  <c:v>44348</c:v>
                </c:pt>
                <c:pt idx="91">
                  <c:v>44349</c:v>
                </c:pt>
                <c:pt idx="92">
                  <c:v>44351</c:v>
                </c:pt>
                <c:pt idx="93">
                  <c:v>44354</c:v>
                </c:pt>
                <c:pt idx="94">
                  <c:v>44355</c:v>
                </c:pt>
                <c:pt idx="95">
                  <c:v>44356</c:v>
                </c:pt>
                <c:pt idx="96">
                  <c:v>44357</c:v>
                </c:pt>
                <c:pt idx="97">
                  <c:v>44358</c:v>
                </c:pt>
                <c:pt idx="98">
                  <c:v>44361</c:v>
                </c:pt>
                <c:pt idx="99">
                  <c:v>44362</c:v>
                </c:pt>
                <c:pt idx="100">
                  <c:v>44363</c:v>
                </c:pt>
                <c:pt idx="101">
                  <c:v>44364</c:v>
                </c:pt>
                <c:pt idx="102">
                  <c:v>44365</c:v>
                </c:pt>
                <c:pt idx="103">
                  <c:v>44368</c:v>
                </c:pt>
                <c:pt idx="104">
                  <c:v>44369</c:v>
                </c:pt>
                <c:pt idx="105">
                  <c:v>44370</c:v>
                </c:pt>
                <c:pt idx="106">
                  <c:v>44371</c:v>
                </c:pt>
                <c:pt idx="107">
                  <c:v>44372</c:v>
                </c:pt>
                <c:pt idx="108">
                  <c:v>44375</c:v>
                </c:pt>
                <c:pt idx="109">
                  <c:v>44376</c:v>
                </c:pt>
                <c:pt idx="110">
                  <c:v>44377</c:v>
                </c:pt>
                <c:pt idx="111">
                  <c:v>44378</c:v>
                </c:pt>
                <c:pt idx="112">
                  <c:v>44379</c:v>
                </c:pt>
                <c:pt idx="113">
                  <c:v>44382</c:v>
                </c:pt>
                <c:pt idx="114">
                  <c:v>44383</c:v>
                </c:pt>
                <c:pt idx="115">
                  <c:v>44384</c:v>
                </c:pt>
                <c:pt idx="116">
                  <c:v>44385</c:v>
                </c:pt>
                <c:pt idx="117">
                  <c:v>44386</c:v>
                </c:pt>
                <c:pt idx="118">
                  <c:v>44389</c:v>
                </c:pt>
                <c:pt idx="119">
                  <c:v>44390</c:v>
                </c:pt>
                <c:pt idx="120">
                  <c:v>44391</c:v>
                </c:pt>
                <c:pt idx="121">
                  <c:v>44392</c:v>
                </c:pt>
                <c:pt idx="122">
                  <c:v>44393</c:v>
                </c:pt>
                <c:pt idx="123">
                  <c:v>44396</c:v>
                </c:pt>
                <c:pt idx="124">
                  <c:v>44397</c:v>
                </c:pt>
                <c:pt idx="125">
                  <c:v>44398</c:v>
                </c:pt>
                <c:pt idx="126">
                  <c:v>44399</c:v>
                </c:pt>
                <c:pt idx="127">
                  <c:v>44400</c:v>
                </c:pt>
                <c:pt idx="128">
                  <c:v>44403</c:v>
                </c:pt>
                <c:pt idx="129">
                  <c:v>44404</c:v>
                </c:pt>
                <c:pt idx="130">
                  <c:v>44405</c:v>
                </c:pt>
                <c:pt idx="131">
                  <c:v>44406</c:v>
                </c:pt>
                <c:pt idx="132">
                  <c:v>44407</c:v>
                </c:pt>
                <c:pt idx="133">
                  <c:v>44410</c:v>
                </c:pt>
                <c:pt idx="134">
                  <c:v>44411</c:v>
                </c:pt>
                <c:pt idx="135">
                  <c:v>44412</c:v>
                </c:pt>
                <c:pt idx="136">
                  <c:v>44413</c:v>
                </c:pt>
                <c:pt idx="137">
                  <c:v>44414</c:v>
                </c:pt>
                <c:pt idx="138">
                  <c:v>44417</c:v>
                </c:pt>
                <c:pt idx="139">
                  <c:v>44418</c:v>
                </c:pt>
                <c:pt idx="140">
                  <c:v>44419</c:v>
                </c:pt>
                <c:pt idx="141">
                  <c:v>44420</c:v>
                </c:pt>
                <c:pt idx="142">
                  <c:v>44421</c:v>
                </c:pt>
                <c:pt idx="143">
                  <c:v>44424</c:v>
                </c:pt>
                <c:pt idx="144">
                  <c:v>44425</c:v>
                </c:pt>
                <c:pt idx="145">
                  <c:v>44426</c:v>
                </c:pt>
                <c:pt idx="146">
                  <c:v>44427</c:v>
                </c:pt>
                <c:pt idx="147">
                  <c:v>44428</c:v>
                </c:pt>
                <c:pt idx="148">
                  <c:v>44431</c:v>
                </c:pt>
                <c:pt idx="149">
                  <c:v>44432</c:v>
                </c:pt>
                <c:pt idx="150">
                  <c:v>44433</c:v>
                </c:pt>
                <c:pt idx="151">
                  <c:v>44434</c:v>
                </c:pt>
                <c:pt idx="152">
                  <c:v>44435</c:v>
                </c:pt>
                <c:pt idx="153">
                  <c:v>44438</c:v>
                </c:pt>
                <c:pt idx="154">
                  <c:v>44439</c:v>
                </c:pt>
                <c:pt idx="155">
                  <c:v>44440</c:v>
                </c:pt>
                <c:pt idx="156">
                  <c:v>44441</c:v>
                </c:pt>
                <c:pt idx="157">
                  <c:v>44442</c:v>
                </c:pt>
                <c:pt idx="158">
                  <c:v>44445</c:v>
                </c:pt>
                <c:pt idx="159">
                  <c:v>44447</c:v>
                </c:pt>
                <c:pt idx="160">
                  <c:v>44448</c:v>
                </c:pt>
                <c:pt idx="161">
                  <c:v>44449</c:v>
                </c:pt>
                <c:pt idx="162">
                  <c:v>44452</c:v>
                </c:pt>
                <c:pt idx="163">
                  <c:v>44453</c:v>
                </c:pt>
                <c:pt idx="164">
                  <c:v>44454</c:v>
                </c:pt>
                <c:pt idx="165">
                  <c:v>44455</c:v>
                </c:pt>
                <c:pt idx="166">
                  <c:v>44456</c:v>
                </c:pt>
                <c:pt idx="167">
                  <c:v>44459</c:v>
                </c:pt>
                <c:pt idx="168">
                  <c:v>44460</c:v>
                </c:pt>
                <c:pt idx="169">
                  <c:v>44461</c:v>
                </c:pt>
                <c:pt idx="170">
                  <c:v>44462</c:v>
                </c:pt>
                <c:pt idx="171">
                  <c:v>44463</c:v>
                </c:pt>
                <c:pt idx="172">
                  <c:v>44466</c:v>
                </c:pt>
                <c:pt idx="173">
                  <c:v>44467</c:v>
                </c:pt>
                <c:pt idx="174">
                  <c:v>44468</c:v>
                </c:pt>
                <c:pt idx="175">
                  <c:v>44469</c:v>
                </c:pt>
                <c:pt idx="176">
                  <c:v>44470</c:v>
                </c:pt>
                <c:pt idx="177">
                  <c:v>44473</c:v>
                </c:pt>
                <c:pt idx="178">
                  <c:v>44474</c:v>
                </c:pt>
                <c:pt idx="179">
                  <c:v>44475</c:v>
                </c:pt>
                <c:pt idx="180">
                  <c:v>44476</c:v>
                </c:pt>
                <c:pt idx="181">
                  <c:v>44477</c:v>
                </c:pt>
                <c:pt idx="182">
                  <c:v>44480</c:v>
                </c:pt>
                <c:pt idx="183">
                  <c:v>44482</c:v>
                </c:pt>
                <c:pt idx="184">
                  <c:v>44483</c:v>
                </c:pt>
                <c:pt idx="185">
                  <c:v>44484</c:v>
                </c:pt>
                <c:pt idx="186">
                  <c:v>44488</c:v>
                </c:pt>
                <c:pt idx="187">
                  <c:v>44489</c:v>
                </c:pt>
                <c:pt idx="188">
                  <c:v>44490</c:v>
                </c:pt>
                <c:pt idx="189">
                  <c:v>44491</c:v>
                </c:pt>
                <c:pt idx="190">
                  <c:v>44494</c:v>
                </c:pt>
                <c:pt idx="191">
                  <c:v>44495</c:v>
                </c:pt>
                <c:pt idx="192">
                  <c:v>44496</c:v>
                </c:pt>
                <c:pt idx="193">
                  <c:v>44497</c:v>
                </c:pt>
                <c:pt idx="194">
                  <c:v>44498</c:v>
                </c:pt>
                <c:pt idx="195">
                  <c:v>44501</c:v>
                </c:pt>
                <c:pt idx="196">
                  <c:v>44503</c:v>
                </c:pt>
                <c:pt idx="197">
                  <c:v>44504</c:v>
                </c:pt>
                <c:pt idx="198">
                  <c:v>44505</c:v>
                </c:pt>
                <c:pt idx="199">
                  <c:v>44508</c:v>
                </c:pt>
                <c:pt idx="200">
                  <c:v>44509</c:v>
                </c:pt>
                <c:pt idx="201">
                  <c:v>44510</c:v>
                </c:pt>
                <c:pt idx="202">
                  <c:v>44511</c:v>
                </c:pt>
                <c:pt idx="203">
                  <c:v>44512</c:v>
                </c:pt>
                <c:pt idx="204">
                  <c:v>44516</c:v>
                </c:pt>
                <c:pt idx="205">
                  <c:v>44517</c:v>
                </c:pt>
                <c:pt idx="206">
                  <c:v>44518</c:v>
                </c:pt>
                <c:pt idx="207">
                  <c:v>44519</c:v>
                </c:pt>
                <c:pt idx="208">
                  <c:v>44522</c:v>
                </c:pt>
                <c:pt idx="209">
                  <c:v>44523</c:v>
                </c:pt>
                <c:pt idx="210">
                  <c:v>44524</c:v>
                </c:pt>
                <c:pt idx="211">
                  <c:v>44525</c:v>
                </c:pt>
                <c:pt idx="212">
                  <c:v>44526</c:v>
                </c:pt>
                <c:pt idx="213">
                  <c:v>44529</c:v>
                </c:pt>
                <c:pt idx="214">
                  <c:v>44530</c:v>
                </c:pt>
                <c:pt idx="215">
                  <c:v>44531</c:v>
                </c:pt>
                <c:pt idx="216">
                  <c:v>44532</c:v>
                </c:pt>
                <c:pt idx="217">
                  <c:v>44533</c:v>
                </c:pt>
                <c:pt idx="218">
                  <c:v>44536</c:v>
                </c:pt>
                <c:pt idx="219">
                  <c:v>44537</c:v>
                </c:pt>
                <c:pt idx="220">
                  <c:v>44538</c:v>
                </c:pt>
                <c:pt idx="221">
                  <c:v>44539</c:v>
                </c:pt>
                <c:pt idx="222">
                  <c:v>44540</c:v>
                </c:pt>
                <c:pt idx="223">
                  <c:v>44543</c:v>
                </c:pt>
                <c:pt idx="224">
                  <c:v>44544</c:v>
                </c:pt>
                <c:pt idx="225">
                  <c:v>44545</c:v>
                </c:pt>
                <c:pt idx="226">
                  <c:v>44546</c:v>
                </c:pt>
                <c:pt idx="227">
                  <c:v>44547</c:v>
                </c:pt>
                <c:pt idx="228">
                  <c:v>44550</c:v>
                </c:pt>
                <c:pt idx="229">
                  <c:v>44551</c:v>
                </c:pt>
                <c:pt idx="230">
                  <c:v>44552</c:v>
                </c:pt>
                <c:pt idx="231">
                  <c:v>44553</c:v>
                </c:pt>
                <c:pt idx="232">
                  <c:v>44554</c:v>
                </c:pt>
                <c:pt idx="233">
                  <c:v>44557</c:v>
                </c:pt>
                <c:pt idx="234">
                  <c:v>44558</c:v>
                </c:pt>
                <c:pt idx="235">
                  <c:v>44559</c:v>
                </c:pt>
                <c:pt idx="236">
                  <c:v>44560</c:v>
                </c:pt>
                <c:pt idx="237">
                  <c:v>44561</c:v>
                </c:pt>
                <c:pt idx="238">
                  <c:v>44564</c:v>
                </c:pt>
                <c:pt idx="239">
                  <c:v>44565</c:v>
                </c:pt>
                <c:pt idx="240">
                  <c:v>44566</c:v>
                </c:pt>
                <c:pt idx="241">
                  <c:v>44567</c:v>
                </c:pt>
                <c:pt idx="242">
                  <c:v>44568</c:v>
                </c:pt>
                <c:pt idx="243">
                  <c:v>44571</c:v>
                </c:pt>
                <c:pt idx="244">
                  <c:v>44572</c:v>
                </c:pt>
                <c:pt idx="245">
                  <c:v>44573</c:v>
                </c:pt>
                <c:pt idx="246">
                  <c:v>44574</c:v>
                </c:pt>
                <c:pt idx="247">
                  <c:v>44575</c:v>
                </c:pt>
                <c:pt idx="248">
                  <c:v>44578</c:v>
                </c:pt>
                <c:pt idx="249">
                  <c:v>44579</c:v>
                </c:pt>
                <c:pt idx="250">
                  <c:v>44580</c:v>
                </c:pt>
                <c:pt idx="251">
                  <c:v>44581</c:v>
                </c:pt>
                <c:pt idx="252">
                  <c:v>44582</c:v>
                </c:pt>
                <c:pt idx="253">
                  <c:v>44585</c:v>
                </c:pt>
                <c:pt idx="254">
                  <c:v>44586</c:v>
                </c:pt>
                <c:pt idx="255">
                  <c:v>44587</c:v>
                </c:pt>
                <c:pt idx="256">
                  <c:v>44588</c:v>
                </c:pt>
                <c:pt idx="257">
                  <c:v>44589</c:v>
                </c:pt>
                <c:pt idx="258">
                  <c:v>44592</c:v>
                </c:pt>
                <c:pt idx="259">
                  <c:v>44593</c:v>
                </c:pt>
                <c:pt idx="260">
                  <c:v>44594</c:v>
                </c:pt>
                <c:pt idx="261">
                  <c:v>44595</c:v>
                </c:pt>
                <c:pt idx="262">
                  <c:v>44596</c:v>
                </c:pt>
                <c:pt idx="263">
                  <c:v>44599</c:v>
                </c:pt>
                <c:pt idx="264">
                  <c:v>44600</c:v>
                </c:pt>
                <c:pt idx="265">
                  <c:v>44601</c:v>
                </c:pt>
                <c:pt idx="266">
                  <c:v>44602</c:v>
                </c:pt>
                <c:pt idx="267">
                  <c:v>44603</c:v>
                </c:pt>
                <c:pt idx="268">
                  <c:v>44606</c:v>
                </c:pt>
                <c:pt idx="269">
                  <c:v>44607</c:v>
                </c:pt>
                <c:pt idx="270">
                  <c:v>44608</c:v>
                </c:pt>
                <c:pt idx="271">
                  <c:v>44609</c:v>
                </c:pt>
                <c:pt idx="272">
                  <c:v>44610</c:v>
                </c:pt>
                <c:pt idx="273">
                  <c:v>44613</c:v>
                </c:pt>
                <c:pt idx="274">
                  <c:v>44614</c:v>
                </c:pt>
                <c:pt idx="275">
                  <c:v>44615</c:v>
                </c:pt>
                <c:pt idx="276">
                  <c:v>44616</c:v>
                </c:pt>
                <c:pt idx="277">
                  <c:v>44617</c:v>
                </c:pt>
                <c:pt idx="278">
                  <c:v>44622</c:v>
                </c:pt>
                <c:pt idx="279">
                  <c:v>44623</c:v>
                </c:pt>
                <c:pt idx="280">
                  <c:v>44624</c:v>
                </c:pt>
                <c:pt idx="281">
                  <c:v>44627</c:v>
                </c:pt>
                <c:pt idx="282">
                  <c:v>44628</c:v>
                </c:pt>
                <c:pt idx="283">
                  <c:v>44629</c:v>
                </c:pt>
                <c:pt idx="284">
                  <c:v>44630</c:v>
                </c:pt>
                <c:pt idx="285">
                  <c:v>44631</c:v>
                </c:pt>
                <c:pt idx="286">
                  <c:v>44634</c:v>
                </c:pt>
                <c:pt idx="287">
                  <c:v>44635</c:v>
                </c:pt>
                <c:pt idx="288">
                  <c:v>44636</c:v>
                </c:pt>
                <c:pt idx="289">
                  <c:v>44637</c:v>
                </c:pt>
                <c:pt idx="290">
                  <c:v>44638</c:v>
                </c:pt>
                <c:pt idx="291">
                  <c:v>44641</c:v>
                </c:pt>
                <c:pt idx="292">
                  <c:v>44642</c:v>
                </c:pt>
                <c:pt idx="293">
                  <c:v>44643</c:v>
                </c:pt>
                <c:pt idx="294">
                  <c:v>44644</c:v>
                </c:pt>
                <c:pt idx="295">
                  <c:v>44645</c:v>
                </c:pt>
                <c:pt idx="296">
                  <c:v>44648</c:v>
                </c:pt>
                <c:pt idx="297">
                  <c:v>44649</c:v>
                </c:pt>
                <c:pt idx="298">
                  <c:v>44650</c:v>
                </c:pt>
                <c:pt idx="299">
                  <c:v>44651</c:v>
                </c:pt>
                <c:pt idx="300">
                  <c:v>44652</c:v>
                </c:pt>
                <c:pt idx="301">
                  <c:v>44655</c:v>
                </c:pt>
                <c:pt idx="302">
                  <c:v>44656</c:v>
                </c:pt>
                <c:pt idx="303">
                  <c:v>44657</c:v>
                </c:pt>
                <c:pt idx="304">
                  <c:v>44658</c:v>
                </c:pt>
                <c:pt idx="305">
                  <c:v>44659</c:v>
                </c:pt>
                <c:pt idx="306">
                  <c:v>44662</c:v>
                </c:pt>
                <c:pt idx="307">
                  <c:v>44663</c:v>
                </c:pt>
                <c:pt idx="308">
                  <c:v>44664</c:v>
                </c:pt>
                <c:pt idx="309">
                  <c:v>44665</c:v>
                </c:pt>
                <c:pt idx="310">
                  <c:v>44669</c:v>
                </c:pt>
                <c:pt idx="311">
                  <c:v>44670</c:v>
                </c:pt>
                <c:pt idx="312">
                  <c:v>44671</c:v>
                </c:pt>
                <c:pt idx="313">
                  <c:v>44673</c:v>
                </c:pt>
                <c:pt idx="314">
                  <c:v>44676</c:v>
                </c:pt>
                <c:pt idx="315">
                  <c:v>44677</c:v>
                </c:pt>
                <c:pt idx="316">
                  <c:v>44678</c:v>
                </c:pt>
                <c:pt idx="317">
                  <c:v>44679</c:v>
                </c:pt>
                <c:pt idx="318">
                  <c:v>44680</c:v>
                </c:pt>
                <c:pt idx="319">
                  <c:v>44683</c:v>
                </c:pt>
                <c:pt idx="320">
                  <c:v>44684</c:v>
                </c:pt>
                <c:pt idx="321">
                  <c:v>44685</c:v>
                </c:pt>
                <c:pt idx="322">
                  <c:v>44686</c:v>
                </c:pt>
                <c:pt idx="323">
                  <c:v>44687</c:v>
                </c:pt>
                <c:pt idx="324">
                  <c:v>44690</c:v>
                </c:pt>
                <c:pt idx="325">
                  <c:v>44691</c:v>
                </c:pt>
                <c:pt idx="326">
                  <c:v>44692</c:v>
                </c:pt>
                <c:pt idx="327">
                  <c:v>44693</c:v>
                </c:pt>
                <c:pt idx="328">
                  <c:v>44694</c:v>
                </c:pt>
                <c:pt idx="329">
                  <c:v>44697</c:v>
                </c:pt>
                <c:pt idx="330">
                  <c:v>44698</c:v>
                </c:pt>
                <c:pt idx="331">
                  <c:v>44699</c:v>
                </c:pt>
                <c:pt idx="332">
                  <c:v>44700</c:v>
                </c:pt>
                <c:pt idx="333">
                  <c:v>44701</c:v>
                </c:pt>
                <c:pt idx="334">
                  <c:v>44704</c:v>
                </c:pt>
                <c:pt idx="335">
                  <c:v>44705</c:v>
                </c:pt>
                <c:pt idx="336">
                  <c:v>44706</c:v>
                </c:pt>
                <c:pt idx="337">
                  <c:v>44707</c:v>
                </c:pt>
                <c:pt idx="338">
                  <c:v>44708</c:v>
                </c:pt>
                <c:pt idx="339">
                  <c:v>44711</c:v>
                </c:pt>
                <c:pt idx="340">
                  <c:v>44712</c:v>
                </c:pt>
                <c:pt idx="341">
                  <c:v>44713</c:v>
                </c:pt>
                <c:pt idx="342">
                  <c:v>44714</c:v>
                </c:pt>
                <c:pt idx="343">
                  <c:v>44715</c:v>
                </c:pt>
                <c:pt idx="344">
                  <c:v>44718</c:v>
                </c:pt>
                <c:pt idx="345">
                  <c:v>44719</c:v>
                </c:pt>
                <c:pt idx="346">
                  <c:v>44720</c:v>
                </c:pt>
                <c:pt idx="347">
                  <c:v>44721</c:v>
                </c:pt>
                <c:pt idx="348">
                  <c:v>44722</c:v>
                </c:pt>
                <c:pt idx="349">
                  <c:v>44725</c:v>
                </c:pt>
                <c:pt idx="350">
                  <c:v>44726</c:v>
                </c:pt>
                <c:pt idx="351">
                  <c:v>44727</c:v>
                </c:pt>
                <c:pt idx="352">
                  <c:v>44729</c:v>
                </c:pt>
                <c:pt idx="353">
                  <c:v>44732</c:v>
                </c:pt>
                <c:pt idx="354">
                  <c:v>44733</c:v>
                </c:pt>
                <c:pt idx="355">
                  <c:v>44734</c:v>
                </c:pt>
                <c:pt idx="356">
                  <c:v>44735</c:v>
                </c:pt>
                <c:pt idx="357">
                  <c:v>44736</c:v>
                </c:pt>
                <c:pt idx="358">
                  <c:v>44739</c:v>
                </c:pt>
                <c:pt idx="359">
                  <c:v>44740</c:v>
                </c:pt>
                <c:pt idx="360">
                  <c:v>44741</c:v>
                </c:pt>
                <c:pt idx="361">
                  <c:v>44742</c:v>
                </c:pt>
                <c:pt idx="362">
                  <c:v>44743</c:v>
                </c:pt>
                <c:pt idx="363">
                  <c:v>44746</c:v>
                </c:pt>
                <c:pt idx="364">
                  <c:v>44747</c:v>
                </c:pt>
                <c:pt idx="365">
                  <c:v>44748</c:v>
                </c:pt>
                <c:pt idx="366">
                  <c:v>44749</c:v>
                </c:pt>
                <c:pt idx="367">
                  <c:v>44750</c:v>
                </c:pt>
                <c:pt idx="368">
                  <c:v>44753</c:v>
                </c:pt>
                <c:pt idx="369">
                  <c:v>44754</c:v>
                </c:pt>
                <c:pt idx="370">
                  <c:v>44755</c:v>
                </c:pt>
                <c:pt idx="371">
                  <c:v>44756</c:v>
                </c:pt>
                <c:pt idx="372">
                  <c:v>44757</c:v>
                </c:pt>
                <c:pt idx="373">
                  <c:v>44760</c:v>
                </c:pt>
                <c:pt idx="374">
                  <c:v>44761</c:v>
                </c:pt>
                <c:pt idx="375">
                  <c:v>44762</c:v>
                </c:pt>
                <c:pt idx="376">
                  <c:v>44763</c:v>
                </c:pt>
                <c:pt idx="377">
                  <c:v>44764</c:v>
                </c:pt>
                <c:pt idx="378">
                  <c:v>44767</c:v>
                </c:pt>
                <c:pt idx="379">
                  <c:v>44768</c:v>
                </c:pt>
                <c:pt idx="380">
                  <c:v>44769</c:v>
                </c:pt>
                <c:pt idx="381">
                  <c:v>44770</c:v>
                </c:pt>
                <c:pt idx="382">
                  <c:v>44771</c:v>
                </c:pt>
                <c:pt idx="383">
                  <c:v>44774</c:v>
                </c:pt>
                <c:pt idx="384">
                  <c:v>44775</c:v>
                </c:pt>
                <c:pt idx="385">
                  <c:v>44776</c:v>
                </c:pt>
                <c:pt idx="386">
                  <c:v>44777</c:v>
                </c:pt>
                <c:pt idx="387">
                  <c:v>44778</c:v>
                </c:pt>
                <c:pt idx="388">
                  <c:v>44781</c:v>
                </c:pt>
                <c:pt idx="389">
                  <c:v>44782</c:v>
                </c:pt>
                <c:pt idx="390">
                  <c:v>44783</c:v>
                </c:pt>
                <c:pt idx="391">
                  <c:v>44784</c:v>
                </c:pt>
                <c:pt idx="392">
                  <c:v>44785</c:v>
                </c:pt>
                <c:pt idx="393">
                  <c:v>44788</c:v>
                </c:pt>
                <c:pt idx="394">
                  <c:v>44789</c:v>
                </c:pt>
                <c:pt idx="395">
                  <c:v>44790</c:v>
                </c:pt>
                <c:pt idx="396">
                  <c:v>44791</c:v>
                </c:pt>
                <c:pt idx="397">
                  <c:v>44792</c:v>
                </c:pt>
                <c:pt idx="398">
                  <c:v>44795</c:v>
                </c:pt>
                <c:pt idx="399">
                  <c:v>44796</c:v>
                </c:pt>
                <c:pt idx="400">
                  <c:v>44797</c:v>
                </c:pt>
                <c:pt idx="401">
                  <c:v>44798</c:v>
                </c:pt>
                <c:pt idx="402">
                  <c:v>44799</c:v>
                </c:pt>
                <c:pt idx="403">
                  <c:v>44802</c:v>
                </c:pt>
                <c:pt idx="404">
                  <c:v>44803</c:v>
                </c:pt>
                <c:pt idx="405">
                  <c:v>44804</c:v>
                </c:pt>
                <c:pt idx="406">
                  <c:v>44805</c:v>
                </c:pt>
                <c:pt idx="407">
                  <c:v>44806</c:v>
                </c:pt>
                <c:pt idx="408">
                  <c:v>44809</c:v>
                </c:pt>
                <c:pt idx="409">
                  <c:v>44810</c:v>
                </c:pt>
                <c:pt idx="410">
                  <c:v>44812</c:v>
                </c:pt>
                <c:pt idx="411">
                  <c:v>44813</c:v>
                </c:pt>
                <c:pt idx="412">
                  <c:v>44816</c:v>
                </c:pt>
                <c:pt idx="413">
                  <c:v>44817</c:v>
                </c:pt>
                <c:pt idx="414">
                  <c:v>44818</c:v>
                </c:pt>
                <c:pt idx="415">
                  <c:v>44819</c:v>
                </c:pt>
                <c:pt idx="416">
                  <c:v>44820</c:v>
                </c:pt>
                <c:pt idx="417">
                  <c:v>44823</c:v>
                </c:pt>
                <c:pt idx="418">
                  <c:v>44824</c:v>
                </c:pt>
                <c:pt idx="419">
                  <c:v>44825</c:v>
                </c:pt>
                <c:pt idx="420">
                  <c:v>44826</c:v>
                </c:pt>
                <c:pt idx="421">
                  <c:v>44827</c:v>
                </c:pt>
                <c:pt idx="422">
                  <c:v>44830</c:v>
                </c:pt>
                <c:pt idx="423">
                  <c:v>44831</c:v>
                </c:pt>
                <c:pt idx="424">
                  <c:v>44832</c:v>
                </c:pt>
                <c:pt idx="425">
                  <c:v>44833</c:v>
                </c:pt>
                <c:pt idx="426">
                  <c:v>44834</c:v>
                </c:pt>
                <c:pt idx="427">
                  <c:v>44837</c:v>
                </c:pt>
                <c:pt idx="428">
                  <c:v>44838</c:v>
                </c:pt>
                <c:pt idx="429">
                  <c:v>44839</c:v>
                </c:pt>
                <c:pt idx="430">
                  <c:v>44840</c:v>
                </c:pt>
                <c:pt idx="431">
                  <c:v>44841</c:v>
                </c:pt>
                <c:pt idx="432">
                  <c:v>44844</c:v>
                </c:pt>
                <c:pt idx="433">
                  <c:v>44845</c:v>
                </c:pt>
                <c:pt idx="434">
                  <c:v>44847</c:v>
                </c:pt>
                <c:pt idx="435">
                  <c:v>44848</c:v>
                </c:pt>
                <c:pt idx="436">
                  <c:v>44851</c:v>
                </c:pt>
                <c:pt idx="437">
                  <c:v>44852</c:v>
                </c:pt>
                <c:pt idx="438">
                  <c:v>44853</c:v>
                </c:pt>
                <c:pt idx="439">
                  <c:v>44854</c:v>
                </c:pt>
                <c:pt idx="440">
                  <c:v>44855</c:v>
                </c:pt>
                <c:pt idx="441">
                  <c:v>44858</c:v>
                </c:pt>
                <c:pt idx="442">
                  <c:v>44859</c:v>
                </c:pt>
                <c:pt idx="443">
                  <c:v>44860</c:v>
                </c:pt>
                <c:pt idx="444">
                  <c:v>44861</c:v>
                </c:pt>
                <c:pt idx="445">
                  <c:v>44862</c:v>
                </c:pt>
                <c:pt idx="446">
                  <c:v>44865</c:v>
                </c:pt>
                <c:pt idx="447">
                  <c:v>44866</c:v>
                </c:pt>
                <c:pt idx="448">
                  <c:v>44868</c:v>
                </c:pt>
                <c:pt idx="449">
                  <c:v>44869</c:v>
                </c:pt>
                <c:pt idx="450">
                  <c:v>44872</c:v>
                </c:pt>
                <c:pt idx="451">
                  <c:v>44873</c:v>
                </c:pt>
                <c:pt idx="452">
                  <c:v>44874</c:v>
                </c:pt>
                <c:pt idx="453">
                  <c:v>44875</c:v>
                </c:pt>
                <c:pt idx="454">
                  <c:v>44876</c:v>
                </c:pt>
                <c:pt idx="455">
                  <c:v>44879</c:v>
                </c:pt>
                <c:pt idx="456">
                  <c:v>44881</c:v>
                </c:pt>
                <c:pt idx="457">
                  <c:v>44882</c:v>
                </c:pt>
                <c:pt idx="458">
                  <c:v>44883</c:v>
                </c:pt>
                <c:pt idx="459">
                  <c:v>44886</c:v>
                </c:pt>
                <c:pt idx="460">
                  <c:v>44887</c:v>
                </c:pt>
                <c:pt idx="461">
                  <c:v>44888</c:v>
                </c:pt>
                <c:pt idx="462">
                  <c:v>44889</c:v>
                </c:pt>
                <c:pt idx="463">
                  <c:v>44890</c:v>
                </c:pt>
                <c:pt idx="464">
                  <c:v>44893</c:v>
                </c:pt>
                <c:pt idx="465">
                  <c:v>44894</c:v>
                </c:pt>
                <c:pt idx="466">
                  <c:v>44895</c:v>
                </c:pt>
                <c:pt idx="467">
                  <c:v>44896</c:v>
                </c:pt>
                <c:pt idx="468">
                  <c:v>44897</c:v>
                </c:pt>
                <c:pt idx="469">
                  <c:v>44900</c:v>
                </c:pt>
                <c:pt idx="470">
                  <c:v>44901</c:v>
                </c:pt>
                <c:pt idx="471">
                  <c:v>44902</c:v>
                </c:pt>
                <c:pt idx="472">
                  <c:v>44903</c:v>
                </c:pt>
                <c:pt idx="473">
                  <c:v>44904</c:v>
                </c:pt>
                <c:pt idx="474">
                  <c:v>44907</c:v>
                </c:pt>
                <c:pt idx="475">
                  <c:v>44908</c:v>
                </c:pt>
                <c:pt idx="476">
                  <c:v>44909</c:v>
                </c:pt>
                <c:pt idx="477">
                  <c:v>44910</c:v>
                </c:pt>
                <c:pt idx="478">
                  <c:v>44911</c:v>
                </c:pt>
                <c:pt idx="479">
                  <c:v>44914</c:v>
                </c:pt>
                <c:pt idx="480">
                  <c:v>44915</c:v>
                </c:pt>
                <c:pt idx="481">
                  <c:v>44916</c:v>
                </c:pt>
                <c:pt idx="482">
                  <c:v>44917</c:v>
                </c:pt>
                <c:pt idx="483">
                  <c:v>44918</c:v>
                </c:pt>
                <c:pt idx="484">
                  <c:v>44921</c:v>
                </c:pt>
                <c:pt idx="485">
                  <c:v>44922</c:v>
                </c:pt>
                <c:pt idx="486">
                  <c:v>44923</c:v>
                </c:pt>
                <c:pt idx="487">
                  <c:v>44924</c:v>
                </c:pt>
                <c:pt idx="488">
                  <c:v>44925</c:v>
                </c:pt>
                <c:pt idx="489">
                  <c:v>44928</c:v>
                </c:pt>
                <c:pt idx="490">
                  <c:v>44929</c:v>
                </c:pt>
                <c:pt idx="491">
                  <c:v>44930</c:v>
                </c:pt>
                <c:pt idx="492">
                  <c:v>44931</c:v>
                </c:pt>
                <c:pt idx="493">
                  <c:v>44932</c:v>
                </c:pt>
                <c:pt idx="494">
                  <c:v>44935</c:v>
                </c:pt>
                <c:pt idx="495">
                  <c:v>44936</c:v>
                </c:pt>
                <c:pt idx="496">
                  <c:v>44937</c:v>
                </c:pt>
                <c:pt idx="497">
                  <c:v>44938</c:v>
                </c:pt>
                <c:pt idx="498">
                  <c:v>44939</c:v>
                </c:pt>
                <c:pt idx="499">
                  <c:v>44942</c:v>
                </c:pt>
                <c:pt idx="500">
                  <c:v>44943</c:v>
                </c:pt>
                <c:pt idx="501">
                  <c:v>44944</c:v>
                </c:pt>
                <c:pt idx="502">
                  <c:v>44945</c:v>
                </c:pt>
                <c:pt idx="503">
                  <c:v>44946</c:v>
                </c:pt>
                <c:pt idx="504">
                  <c:v>44949</c:v>
                </c:pt>
                <c:pt idx="505">
                  <c:v>44950</c:v>
                </c:pt>
                <c:pt idx="506">
                  <c:v>44951</c:v>
                </c:pt>
                <c:pt idx="507">
                  <c:v>44952</c:v>
                </c:pt>
                <c:pt idx="508">
                  <c:v>44953</c:v>
                </c:pt>
                <c:pt idx="509">
                  <c:v>44956</c:v>
                </c:pt>
                <c:pt idx="510">
                  <c:v>44957</c:v>
                </c:pt>
                <c:pt idx="511">
                  <c:v>44958</c:v>
                </c:pt>
                <c:pt idx="512">
                  <c:v>44959</c:v>
                </c:pt>
                <c:pt idx="513">
                  <c:v>44960</c:v>
                </c:pt>
                <c:pt idx="514">
                  <c:v>44963</c:v>
                </c:pt>
                <c:pt idx="515">
                  <c:v>44964</c:v>
                </c:pt>
                <c:pt idx="516">
                  <c:v>44965</c:v>
                </c:pt>
                <c:pt idx="517">
                  <c:v>44966</c:v>
                </c:pt>
                <c:pt idx="518">
                  <c:v>44967</c:v>
                </c:pt>
                <c:pt idx="519">
                  <c:v>44970</c:v>
                </c:pt>
                <c:pt idx="520">
                  <c:v>44971</c:v>
                </c:pt>
                <c:pt idx="521">
                  <c:v>44972</c:v>
                </c:pt>
                <c:pt idx="522">
                  <c:v>44973</c:v>
                </c:pt>
                <c:pt idx="523">
                  <c:v>44974</c:v>
                </c:pt>
                <c:pt idx="524">
                  <c:v>44979</c:v>
                </c:pt>
                <c:pt idx="525">
                  <c:v>44980</c:v>
                </c:pt>
                <c:pt idx="526">
                  <c:v>44981</c:v>
                </c:pt>
                <c:pt idx="527">
                  <c:v>44984</c:v>
                </c:pt>
                <c:pt idx="528">
                  <c:v>44985</c:v>
                </c:pt>
                <c:pt idx="529">
                  <c:v>44986</c:v>
                </c:pt>
                <c:pt idx="530">
                  <c:v>44987</c:v>
                </c:pt>
                <c:pt idx="531">
                  <c:v>44988</c:v>
                </c:pt>
                <c:pt idx="532">
                  <c:v>44991</c:v>
                </c:pt>
                <c:pt idx="533">
                  <c:v>44992</c:v>
                </c:pt>
                <c:pt idx="534">
                  <c:v>44993</c:v>
                </c:pt>
                <c:pt idx="535">
                  <c:v>44994</c:v>
                </c:pt>
                <c:pt idx="536">
                  <c:v>44995</c:v>
                </c:pt>
                <c:pt idx="537">
                  <c:v>44998</c:v>
                </c:pt>
                <c:pt idx="538">
                  <c:v>44999</c:v>
                </c:pt>
                <c:pt idx="539">
                  <c:v>45000</c:v>
                </c:pt>
                <c:pt idx="540">
                  <c:v>45001</c:v>
                </c:pt>
                <c:pt idx="541">
                  <c:v>45002</c:v>
                </c:pt>
                <c:pt idx="542">
                  <c:v>45005</c:v>
                </c:pt>
                <c:pt idx="543">
                  <c:v>45006</c:v>
                </c:pt>
                <c:pt idx="544">
                  <c:v>45007</c:v>
                </c:pt>
                <c:pt idx="545">
                  <c:v>45008</c:v>
                </c:pt>
                <c:pt idx="546">
                  <c:v>45009</c:v>
                </c:pt>
                <c:pt idx="547">
                  <c:v>45012</c:v>
                </c:pt>
                <c:pt idx="548">
                  <c:v>45013</c:v>
                </c:pt>
                <c:pt idx="549">
                  <c:v>45014</c:v>
                </c:pt>
                <c:pt idx="550">
                  <c:v>45015</c:v>
                </c:pt>
                <c:pt idx="551">
                  <c:v>45016</c:v>
                </c:pt>
                <c:pt idx="552">
                  <c:v>45019</c:v>
                </c:pt>
                <c:pt idx="553">
                  <c:v>45020</c:v>
                </c:pt>
                <c:pt idx="554">
                  <c:v>45021</c:v>
                </c:pt>
                <c:pt idx="555">
                  <c:v>45022</c:v>
                </c:pt>
                <c:pt idx="556">
                  <c:v>45026</c:v>
                </c:pt>
                <c:pt idx="557">
                  <c:v>45027</c:v>
                </c:pt>
                <c:pt idx="558">
                  <c:v>45028</c:v>
                </c:pt>
                <c:pt idx="559">
                  <c:v>45029</c:v>
                </c:pt>
                <c:pt idx="560">
                  <c:v>45030</c:v>
                </c:pt>
                <c:pt idx="561">
                  <c:v>45033</c:v>
                </c:pt>
                <c:pt idx="562">
                  <c:v>45034</c:v>
                </c:pt>
                <c:pt idx="563">
                  <c:v>45035</c:v>
                </c:pt>
                <c:pt idx="564">
                  <c:v>45036</c:v>
                </c:pt>
                <c:pt idx="565">
                  <c:v>45040</c:v>
                </c:pt>
                <c:pt idx="566">
                  <c:v>45041</c:v>
                </c:pt>
                <c:pt idx="567">
                  <c:v>45042</c:v>
                </c:pt>
                <c:pt idx="568">
                  <c:v>45043</c:v>
                </c:pt>
                <c:pt idx="569">
                  <c:v>45044</c:v>
                </c:pt>
                <c:pt idx="570">
                  <c:v>45048</c:v>
                </c:pt>
                <c:pt idx="571">
                  <c:v>45049</c:v>
                </c:pt>
                <c:pt idx="572">
                  <c:v>45050</c:v>
                </c:pt>
                <c:pt idx="573">
                  <c:v>45051</c:v>
                </c:pt>
              </c:numCache>
            </c:numRef>
          </c:cat>
          <c:val>
            <c:numRef>
              <c:f>'Análises Expect x Selic'!$B$2:$B$10000</c:f>
              <c:numCache>
                <c:formatCode>General</c:formatCode>
                <c:ptCount val="9999"/>
                <c:pt idx="0">
                  <c:v>3.5</c:v>
                </c:pt>
                <c:pt idx="1">
                  <c:v>3.5</c:v>
                </c:pt>
                <c:pt idx="2">
                  <c:v>3.5</c:v>
                </c:pt>
                <c:pt idx="3">
                  <c:v>3.5</c:v>
                </c:pt>
                <c:pt idx="4">
                  <c:v>3.5</c:v>
                </c:pt>
                <c:pt idx="5">
                  <c:v>3.5</c:v>
                </c:pt>
                <c:pt idx="6">
                  <c:v>3.5</c:v>
                </c:pt>
                <c:pt idx="7">
                  <c:v>3.5</c:v>
                </c:pt>
                <c:pt idx="8">
                  <c:v>3.5</c:v>
                </c:pt>
                <c:pt idx="9">
                  <c:v>3.5</c:v>
                </c:pt>
                <c:pt idx="10">
                  <c:v>3.5</c:v>
                </c:pt>
                <c:pt idx="11">
                  <c:v>3.5</c:v>
                </c:pt>
                <c:pt idx="12">
                  <c:v>3.5</c:v>
                </c:pt>
                <c:pt idx="13">
                  <c:v>3.75</c:v>
                </c:pt>
                <c:pt idx="14">
                  <c:v>3.75</c:v>
                </c:pt>
                <c:pt idx="15">
                  <c:v>3.75</c:v>
                </c:pt>
                <c:pt idx="16">
                  <c:v>3.75</c:v>
                </c:pt>
                <c:pt idx="17">
                  <c:v>3.75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>
                  <c:v>4</c:v>
                </c:pt>
                <c:pt idx="34">
                  <c:v>4.13</c:v>
                </c:pt>
                <c:pt idx="35">
                  <c:v>4.5</c:v>
                </c:pt>
                <c:pt idx="36">
                  <c:v>4.5</c:v>
                </c:pt>
                <c:pt idx="37">
                  <c:v>4.5</c:v>
                </c:pt>
                <c:pt idx="38">
                  <c:v>4.5</c:v>
                </c:pt>
                <c:pt idx="39">
                  <c:v>4.75</c:v>
                </c:pt>
                <c:pt idx="40">
                  <c:v>5</c:v>
                </c:pt>
                <c:pt idx="41">
                  <c:v>5</c:v>
                </c:pt>
                <c:pt idx="42">
                  <c:v>5</c:v>
                </c:pt>
                <c:pt idx="43">
                  <c:v>5</c:v>
                </c:pt>
                <c:pt idx="44">
                  <c:v>5</c:v>
                </c:pt>
                <c:pt idx="45">
                  <c:v>5</c:v>
                </c:pt>
                <c:pt idx="46">
                  <c:v>5</c:v>
                </c:pt>
                <c:pt idx="47">
                  <c:v>5</c:v>
                </c:pt>
                <c:pt idx="48">
                  <c:v>5</c:v>
                </c:pt>
                <c:pt idx="49">
                  <c:v>5</c:v>
                </c:pt>
                <c:pt idx="50">
                  <c:v>5.25</c:v>
                </c:pt>
                <c:pt idx="51">
                  <c:v>5.25</c:v>
                </c:pt>
                <c:pt idx="52">
                  <c:v>5.25</c:v>
                </c:pt>
                <c:pt idx="53">
                  <c:v>5.25</c:v>
                </c:pt>
                <c:pt idx="54">
                  <c:v>5.25</c:v>
                </c:pt>
                <c:pt idx="55">
                  <c:v>5.25</c:v>
                </c:pt>
                <c:pt idx="56">
                  <c:v>5.25</c:v>
                </c:pt>
                <c:pt idx="57">
                  <c:v>5.25</c:v>
                </c:pt>
                <c:pt idx="58">
                  <c:v>5.25</c:v>
                </c:pt>
                <c:pt idx="59">
                  <c:v>5.25</c:v>
                </c:pt>
                <c:pt idx="60">
                  <c:v>5.25</c:v>
                </c:pt>
                <c:pt idx="61">
                  <c:v>5.25</c:v>
                </c:pt>
                <c:pt idx="62">
                  <c:v>5.5</c:v>
                </c:pt>
                <c:pt idx="63">
                  <c:v>5.5</c:v>
                </c:pt>
                <c:pt idx="64">
                  <c:v>5.25</c:v>
                </c:pt>
                <c:pt idx="65">
                  <c:v>5.25</c:v>
                </c:pt>
                <c:pt idx="66">
                  <c:v>5.5</c:v>
                </c:pt>
                <c:pt idx="67">
                  <c:v>5.5</c:v>
                </c:pt>
                <c:pt idx="68">
                  <c:v>5.5</c:v>
                </c:pt>
                <c:pt idx="69">
                  <c:v>5.5</c:v>
                </c:pt>
                <c:pt idx="70">
                  <c:v>5.5</c:v>
                </c:pt>
                <c:pt idx="71">
                  <c:v>5.5</c:v>
                </c:pt>
                <c:pt idx="72">
                  <c:v>5.5</c:v>
                </c:pt>
                <c:pt idx="73">
                  <c:v>5.5</c:v>
                </c:pt>
                <c:pt idx="74">
                  <c:v>5.5</c:v>
                </c:pt>
                <c:pt idx="75">
                  <c:v>5.5</c:v>
                </c:pt>
                <c:pt idx="76">
                  <c:v>5.5</c:v>
                </c:pt>
                <c:pt idx="77">
                  <c:v>5.5</c:v>
                </c:pt>
                <c:pt idx="78">
                  <c:v>5.5</c:v>
                </c:pt>
                <c:pt idx="79">
                  <c:v>5.5</c:v>
                </c:pt>
                <c:pt idx="80">
                  <c:v>5.5</c:v>
                </c:pt>
                <c:pt idx="81">
                  <c:v>5.5</c:v>
                </c:pt>
                <c:pt idx="82">
                  <c:v>5.5</c:v>
                </c:pt>
                <c:pt idx="83">
                  <c:v>5.5</c:v>
                </c:pt>
                <c:pt idx="84">
                  <c:v>5.75</c:v>
                </c:pt>
                <c:pt idx="85">
                  <c:v>5.75</c:v>
                </c:pt>
                <c:pt idx="86">
                  <c:v>5.75</c:v>
                </c:pt>
                <c:pt idx="87">
                  <c:v>5.75</c:v>
                </c:pt>
                <c:pt idx="88">
                  <c:v>5.75</c:v>
                </c:pt>
                <c:pt idx="89">
                  <c:v>5.75</c:v>
                </c:pt>
                <c:pt idx="90">
                  <c:v>5.75</c:v>
                </c:pt>
                <c:pt idx="91">
                  <c:v>5.75</c:v>
                </c:pt>
                <c:pt idx="92">
                  <c:v>5.75</c:v>
                </c:pt>
                <c:pt idx="93">
                  <c:v>5.75</c:v>
                </c:pt>
                <c:pt idx="94">
                  <c:v>5.75</c:v>
                </c:pt>
                <c:pt idx="95">
                  <c:v>6</c:v>
                </c:pt>
                <c:pt idx="96">
                  <c:v>6</c:v>
                </c:pt>
                <c:pt idx="97">
                  <c:v>6.25</c:v>
                </c:pt>
                <c:pt idx="98">
                  <c:v>6.25</c:v>
                </c:pt>
                <c:pt idx="99">
                  <c:v>6.25</c:v>
                </c:pt>
                <c:pt idx="100">
                  <c:v>6.25</c:v>
                </c:pt>
                <c:pt idx="101">
                  <c:v>6.5</c:v>
                </c:pt>
                <c:pt idx="102">
                  <c:v>6.5</c:v>
                </c:pt>
                <c:pt idx="103">
                  <c:v>6.5</c:v>
                </c:pt>
                <c:pt idx="104">
                  <c:v>6.5</c:v>
                </c:pt>
                <c:pt idx="105">
                  <c:v>6.5</c:v>
                </c:pt>
                <c:pt idx="106">
                  <c:v>6.5</c:v>
                </c:pt>
                <c:pt idx="107">
                  <c:v>6.5</c:v>
                </c:pt>
                <c:pt idx="108">
                  <c:v>6.5</c:v>
                </c:pt>
                <c:pt idx="109">
                  <c:v>6.5</c:v>
                </c:pt>
                <c:pt idx="110">
                  <c:v>6.5</c:v>
                </c:pt>
                <c:pt idx="111">
                  <c:v>6.5</c:v>
                </c:pt>
                <c:pt idx="112">
                  <c:v>6.5</c:v>
                </c:pt>
                <c:pt idx="113">
                  <c:v>6.5</c:v>
                </c:pt>
                <c:pt idx="114">
                  <c:v>6.5</c:v>
                </c:pt>
                <c:pt idx="115">
                  <c:v>6.5</c:v>
                </c:pt>
                <c:pt idx="116">
                  <c:v>6.625</c:v>
                </c:pt>
                <c:pt idx="117">
                  <c:v>6.625</c:v>
                </c:pt>
                <c:pt idx="118">
                  <c:v>6.75</c:v>
                </c:pt>
                <c:pt idx="119">
                  <c:v>6.75</c:v>
                </c:pt>
                <c:pt idx="120">
                  <c:v>6.75</c:v>
                </c:pt>
                <c:pt idx="121">
                  <c:v>6.75</c:v>
                </c:pt>
                <c:pt idx="122">
                  <c:v>6.75</c:v>
                </c:pt>
                <c:pt idx="123">
                  <c:v>6.75</c:v>
                </c:pt>
                <c:pt idx="124">
                  <c:v>6.75</c:v>
                </c:pt>
                <c:pt idx="125">
                  <c:v>6.75</c:v>
                </c:pt>
                <c:pt idx="126">
                  <c:v>6.75</c:v>
                </c:pt>
                <c:pt idx="127">
                  <c:v>7</c:v>
                </c:pt>
                <c:pt idx="128">
                  <c:v>7</c:v>
                </c:pt>
                <c:pt idx="129">
                  <c:v>7</c:v>
                </c:pt>
                <c:pt idx="130">
                  <c:v>7</c:v>
                </c:pt>
                <c:pt idx="131">
                  <c:v>7</c:v>
                </c:pt>
                <c:pt idx="132">
                  <c:v>7</c:v>
                </c:pt>
                <c:pt idx="133">
                  <c:v>7</c:v>
                </c:pt>
                <c:pt idx="134">
                  <c:v>7</c:v>
                </c:pt>
                <c:pt idx="135">
                  <c:v>7</c:v>
                </c:pt>
                <c:pt idx="136">
                  <c:v>7</c:v>
                </c:pt>
                <c:pt idx="137">
                  <c:v>7.25</c:v>
                </c:pt>
                <c:pt idx="138">
                  <c:v>7.25</c:v>
                </c:pt>
                <c:pt idx="139">
                  <c:v>7.5</c:v>
                </c:pt>
                <c:pt idx="140">
                  <c:v>7.5</c:v>
                </c:pt>
                <c:pt idx="141">
                  <c:v>7.5</c:v>
                </c:pt>
                <c:pt idx="142">
                  <c:v>7.5</c:v>
                </c:pt>
                <c:pt idx="143">
                  <c:v>7.5</c:v>
                </c:pt>
                <c:pt idx="144">
                  <c:v>7.5</c:v>
                </c:pt>
                <c:pt idx="145">
                  <c:v>7.5</c:v>
                </c:pt>
                <c:pt idx="146">
                  <c:v>7.5</c:v>
                </c:pt>
                <c:pt idx="147">
                  <c:v>7.5</c:v>
                </c:pt>
                <c:pt idx="148">
                  <c:v>7.5</c:v>
                </c:pt>
                <c:pt idx="149">
                  <c:v>7.5</c:v>
                </c:pt>
                <c:pt idx="150">
                  <c:v>7.5</c:v>
                </c:pt>
                <c:pt idx="151">
                  <c:v>7.5</c:v>
                </c:pt>
                <c:pt idx="152">
                  <c:v>7.5</c:v>
                </c:pt>
                <c:pt idx="153">
                  <c:v>7.5</c:v>
                </c:pt>
                <c:pt idx="154">
                  <c:v>7.5</c:v>
                </c:pt>
                <c:pt idx="155">
                  <c:v>7.5</c:v>
                </c:pt>
                <c:pt idx="156">
                  <c:v>7.5</c:v>
                </c:pt>
                <c:pt idx="157">
                  <c:v>7.625</c:v>
                </c:pt>
                <c:pt idx="158">
                  <c:v>7.75</c:v>
                </c:pt>
                <c:pt idx="159">
                  <c:v>7.75</c:v>
                </c:pt>
                <c:pt idx="160">
                  <c:v>7.75</c:v>
                </c:pt>
                <c:pt idx="161">
                  <c:v>8</c:v>
                </c:pt>
                <c:pt idx="162">
                  <c:v>8</c:v>
                </c:pt>
                <c:pt idx="163">
                  <c:v>8</c:v>
                </c:pt>
                <c:pt idx="164">
                  <c:v>8</c:v>
                </c:pt>
                <c:pt idx="165">
                  <c:v>8</c:v>
                </c:pt>
                <c:pt idx="166">
                  <c:v>8.25</c:v>
                </c:pt>
                <c:pt idx="167">
                  <c:v>8.25</c:v>
                </c:pt>
                <c:pt idx="168">
                  <c:v>8.25</c:v>
                </c:pt>
                <c:pt idx="169">
                  <c:v>8.25</c:v>
                </c:pt>
                <c:pt idx="170">
                  <c:v>8.25</c:v>
                </c:pt>
                <c:pt idx="171">
                  <c:v>8.25</c:v>
                </c:pt>
                <c:pt idx="172">
                  <c:v>8.25</c:v>
                </c:pt>
                <c:pt idx="173">
                  <c:v>8.25</c:v>
                </c:pt>
                <c:pt idx="174">
                  <c:v>8.25</c:v>
                </c:pt>
                <c:pt idx="175">
                  <c:v>8.25</c:v>
                </c:pt>
                <c:pt idx="176">
                  <c:v>8.25</c:v>
                </c:pt>
                <c:pt idx="177">
                  <c:v>8.25</c:v>
                </c:pt>
                <c:pt idx="178">
                  <c:v>8.25</c:v>
                </c:pt>
                <c:pt idx="179">
                  <c:v>8.25</c:v>
                </c:pt>
                <c:pt idx="180">
                  <c:v>8.25</c:v>
                </c:pt>
                <c:pt idx="181">
                  <c:v>8.25</c:v>
                </c:pt>
                <c:pt idx="182">
                  <c:v>8.25</c:v>
                </c:pt>
                <c:pt idx="183">
                  <c:v>8.25</c:v>
                </c:pt>
                <c:pt idx="184">
                  <c:v>8.25</c:v>
                </c:pt>
                <c:pt idx="185">
                  <c:v>8.25</c:v>
                </c:pt>
                <c:pt idx="186">
                  <c:v>8.25</c:v>
                </c:pt>
                <c:pt idx="187">
                  <c:v>8.25</c:v>
                </c:pt>
                <c:pt idx="188">
                  <c:v>8.25</c:v>
                </c:pt>
                <c:pt idx="189">
                  <c:v>8.75</c:v>
                </c:pt>
                <c:pt idx="190">
                  <c:v>8.75</c:v>
                </c:pt>
                <c:pt idx="191">
                  <c:v>8.75</c:v>
                </c:pt>
                <c:pt idx="192">
                  <c:v>8.75</c:v>
                </c:pt>
                <c:pt idx="193">
                  <c:v>8.75</c:v>
                </c:pt>
                <c:pt idx="194">
                  <c:v>9.25</c:v>
                </c:pt>
                <c:pt idx="195">
                  <c:v>9.25</c:v>
                </c:pt>
                <c:pt idx="196">
                  <c:v>9.25</c:v>
                </c:pt>
                <c:pt idx="197">
                  <c:v>9.25</c:v>
                </c:pt>
                <c:pt idx="198">
                  <c:v>9.25</c:v>
                </c:pt>
                <c:pt idx="199">
                  <c:v>9.25</c:v>
                </c:pt>
                <c:pt idx="200">
                  <c:v>9.25</c:v>
                </c:pt>
                <c:pt idx="201">
                  <c:v>9.25</c:v>
                </c:pt>
                <c:pt idx="202">
                  <c:v>9.25</c:v>
                </c:pt>
                <c:pt idx="203">
                  <c:v>9.25</c:v>
                </c:pt>
                <c:pt idx="204">
                  <c:v>9.25</c:v>
                </c:pt>
                <c:pt idx="205">
                  <c:v>9.25</c:v>
                </c:pt>
                <c:pt idx="206">
                  <c:v>9.25</c:v>
                </c:pt>
                <c:pt idx="207">
                  <c:v>9.25</c:v>
                </c:pt>
                <c:pt idx="208">
                  <c:v>9.25</c:v>
                </c:pt>
                <c:pt idx="209">
                  <c:v>9.25</c:v>
                </c:pt>
                <c:pt idx="210">
                  <c:v>9.25</c:v>
                </c:pt>
                <c:pt idx="211">
                  <c:v>9.25</c:v>
                </c:pt>
                <c:pt idx="212">
                  <c:v>9.25</c:v>
                </c:pt>
                <c:pt idx="213">
                  <c:v>9.25</c:v>
                </c:pt>
                <c:pt idx="214">
                  <c:v>9.25</c:v>
                </c:pt>
                <c:pt idx="215">
                  <c:v>9.25</c:v>
                </c:pt>
                <c:pt idx="216">
                  <c:v>9.25</c:v>
                </c:pt>
                <c:pt idx="217">
                  <c:v>9.25</c:v>
                </c:pt>
                <c:pt idx="218">
                  <c:v>9.25</c:v>
                </c:pt>
                <c:pt idx="219">
                  <c:v>9.25</c:v>
                </c:pt>
                <c:pt idx="220">
                  <c:v>9.25</c:v>
                </c:pt>
                <c:pt idx="221">
                  <c:v>#N/A</c:v>
                </c:pt>
                <c:pt idx="222">
                  <c:v>#N/A</c:v>
                </c:pt>
                <c:pt idx="223">
                  <c:v>#N/A</c:v>
                </c:pt>
                <c:pt idx="224">
                  <c:v>#N/A</c:v>
                </c:pt>
                <c:pt idx="225">
                  <c:v>#N/A</c:v>
                </c:pt>
                <c:pt idx="226">
                  <c:v>#N/A</c:v>
                </c:pt>
                <c:pt idx="227">
                  <c:v>#N/A</c:v>
                </c:pt>
                <c:pt idx="228">
                  <c:v>#N/A</c:v>
                </c:pt>
                <c:pt idx="229">
                  <c:v>#N/A</c:v>
                </c:pt>
                <c:pt idx="230">
                  <c:v>#N/A</c:v>
                </c:pt>
                <c:pt idx="231">
                  <c:v>#N/A</c:v>
                </c:pt>
                <c:pt idx="232">
                  <c:v>#N/A</c:v>
                </c:pt>
                <c:pt idx="233">
                  <c:v>#N/A</c:v>
                </c:pt>
                <c:pt idx="234">
                  <c:v>#N/A</c:v>
                </c:pt>
                <c:pt idx="235">
                  <c:v>#N/A</c:v>
                </c:pt>
                <c:pt idx="236">
                  <c:v>#N/A</c:v>
                </c:pt>
                <c:pt idx="237">
                  <c:v>#N/A</c:v>
                </c:pt>
                <c:pt idx="238">
                  <c:v>#N/A</c:v>
                </c:pt>
                <c:pt idx="239">
                  <c:v>#N/A</c:v>
                </c:pt>
                <c:pt idx="240">
                  <c:v>#N/A</c:v>
                </c:pt>
                <c:pt idx="241">
                  <c:v>#N/A</c:v>
                </c:pt>
                <c:pt idx="242">
                  <c:v>#N/A</c:v>
                </c:pt>
                <c:pt idx="243">
                  <c:v>#N/A</c:v>
                </c:pt>
                <c:pt idx="244">
                  <c:v>#N/A</c:v>
                </c:pt>
                <c:pt idx="245">
                  <c:v>#N/A</c:v>
                </c:pt>
                <c:pt idx="246">
                  <c:v>#N/A</c:v>
                </c:pt>
                <c:pt idx="247">
                  <c:v>#N/A</c:v>
                </c:pt>
                <c:pt idx="248">
                  <c:v>#N/A</c:v>
                </c:pt>
                <c:pt idx="249">
                  <c:v>#N/A</c:v>
                </c:pt>
                <c:pt idx="250">
                  <c:v>#N/A</c:v>
                </c:pt>
                <c:pt idx="251">
                  <c:v>#N/A</c:v>
                </c:pt>
                <c:pt idx="252">
                  <c:v>#N/A</c:v>
                </c:pt>
                <c:pt idx="253">
                  <c:v>#N/A</c:v>
                </c:pt>
                <c:pt idx="254">
                  <c:v>#N/A</c:v>
                </c:pt>
                <c:pt idx="255">
                  <c:v>#N/A</c:v>
                </c:pt>
                <c:pt idx="256">
                  <c:v>#N/A</c:v>
                </c:pt>
                <c:pt idx="257">
                  <c:v>#N/A</c:v>
                </c:pt>
                <c:pt idx="258">
                  <c:v>#N/A</c:v>
                </c:pt>
                <c:pt idx="259">
                  <c:v>#N/A</c:v>
                </c:pt>
                <c:pt idx="260">
                  <c:v>#N/A</c:v>
                </c:pt>
                <c:pt idx="261">
                  <c:v>#N/A</c:v>
                </c:pt>
                <c:pt idx="262">
                  <c:v>#N/A</c:v>
                </c:pt>
                <c:pt idx="263">
                  <c:v>#N/A</c:v>
                </c:pt>
                <c:pt idx="264">
                  <c:v>#N/A</c:v>
                </c:pt>
                <c:pt idx="265">
                  <c:v>#N/A</c:v>
                </c:pt>
                <c:pt idx="266">
                  <c:v>#N/A</c:v>
                </c:pt>
                <c:pt idx="267">
                  <c:v>#N/A</c:v>
                </c:pt>
                <c:pt idx="268">
                  <c:v>#N/A</c:v>
                </c:pt>
                <c:pt idx="269">
                  <c:v>#N/A</c:v>
                </c:pt>
                <c:pt idx="270">
                  <c:v>#N/A</c:v>
                </c:pt>
                <c:pt idx="271">
                  <c:v>#N/A</c:v>
                </c:pt>
                <c:pt idx="272">
                  <c:v>#N/A</c:v>
                </c:pt>
                <c:pt idx="273">
                  <c:v>#N/A</c:v>
                </c:pt>
                <c:pt idx="274">
                  <c:v>#N/A</c:v>
                </c:pt>
                <c:pt idx="275">
                  <c:v>#N/A</c:v>
                </c:pt>
                <c:pt idx="276">
                  <c:v>#N/A</c:v>
                </c:pt>
                <c:pt idx="277">
                  <c:v>#N/A</c:v>
                </c:pt>
                <c:pt idx="278">
                  <c:v>#N/A</c:v>
                </c:pt>
                <c:pt idx="279">
                  <c:v>#N/A</c:v>
                </c:pt>
                <c:pt idx="280">
                  <c:v>#N/A</c:v>
                </c:pt>
                <c:pt idx="281">
                  <c:v>#N/A</c:v>
                </c:pt>
                <c:pt idx="282">
                  <c:v>#N/A</c:v>
                </c:pt>
                <c:pt idx="283">
                  <c:v>#N/A</c:v>
                </c:pt>
                <c:pt idx="284">
                  <c:v>#N/A</c:v>
                </c:pt>
                <c:pt idx="285">
                  <c:v>#N/A</c:v>
                </c:pt>
                <c:pt idx="286">
                  <c:v>#N/A</c:v>
                </c:pt>
                <c:pt idx="287">
                  <c:v>#N/A</c:v>
                </c:pt>
                <c:pt idx="288">
                  <c:v>#N/A</c:v>
                </c:pt>
                <c:pt idx="289">
                  <c:v>#N/A</c:v>
                </c:pt>
                <c:pt idx="290">
                  <c:v>#N/A</c:v>
                </c:pt>
                <c:pt idx="291">
                  <c:v>#N/A</c:v>
                </c:pt>
                <c:pt idx="292">
                  <c:v>#N/A</c:v>
                </c:pt>
                <c:pt idx="293">
                  <c:v>#N/A</c:v>
                </c:pt>
                <c:pt idx="294">
                  <c:v>#N/A</c:v>
                </c:pt>
                <c:pt idx="295">
                  <c:v>#N/A</c:v>
                </c:pt>
                <c:pt idx="296">
                  <c:v>#N/A</c:v>
                </c:pt>
                <c:pt idx="297">
                  <c:v>#N/A</c:v>
                </c:pt>
                <c:pt idx="298">
                  <c:v>#N/A</c:v>
                </c:pt>
                <c:pt idx="299">
                  <c:v>#N/A</c:v>
                </c:pt>
                <c:pt idx="300">
                  <c:v>#N/A</c:v>
                </c:pt>
                <c:pt idx="301">
                  <c:v>#N/A</c:v>
                </c:pt>
                <c:pt idx="302">
                  <c:v>#N/A</c:v>
                </c:pt>
                <c:pt idx="303">
                  <c:v>#N/A</c:v>
                </c:pt>
                <c:pt idx="304">
                  <c:v>#N/A</c:v>
                </c:pt>
                <c:pt idx="305">
                  <c:v>#N/A</c:v>
                </c:pt>
                <c:pt idx="306">
                  <c:v>#N/A</c:v>
                </c:pt>
                <c:pt idx="307">
                  <c:v>#N/A</c:v>
                </c:pt>
                <c:pt idx="308">
                  <c:v>#N/A</c:v>
                </c:pt>
                <c:pt idx="309">
                  <c:v>#N/A</c:v>
                </c:pt>
                <c:pt idx="310">
                  <c:v>#N/A</c:v>
                </c:pt>
                <c:pt idx="311">
                  <c:v>#N/A</c:v>
                </c:pt>
                <c:pt idx="312">
                  <c:v>#N/A</c:v>
                </c:pt>
                <c:pt idx="313">
                  <c:v>#N/A</c:v>
                </c:pt>
                <c:pt idx="314">
                  <c:v>#N/A</c:v>
                </c:pt>
                <c:pt idx="315">
                  <c:v>#N/A</c:v>
                </c:pt>
                <c:pt idx="316">
                  <c:v>#N/A</c:v>
                </c:pt>
                <c:pt idx="317">
                  <c:v>#N/A</c:v>
                </c:pt>
                <c:pt idx="318">
                  <c:v>#N/A</c:v>
                </c:pt>
                <c:pt idx="319">
                  <c:v>#N/A</c:v>
                </c:pt>
                <c:pt idx="320">
                  <c:v>#N/A</c:v>
                </c:pt>
                <c:pt idx="321">
                  <c:v>#N/A</c:v>
                </c:pt>
                <c:pt idx="322">
                  <c:v>#N/A</c:v>
                </c:pt>
                <c:pt idx="323">
                  <c:v>#N/A</c:v>
                </c:pt>
                <c:pt idx="324">
                  <c:v>#N/A</c:v>
                </c:pt>
                <c:pt idx="325">
                  <c:v>#N/A</c:v>
                </c:pt>
                <c:pt idx="326">
                  <c:v>#N/A</c:v>
                </c:pt>
                <c:pt idx="327">
                  <c:v>#N/A</c:v>
                </c:pt>
                <c:pt idx="328">
                  <c:v>#N/A</c:v>
                </c:pt>
                <c:pt idx="329">
                  <c:v>#N/A</c:v>
                </c:pt>
                <c:pt idx="330">
                  <c:v>#N/A</c:v>
                </c:pt>
                <c:pt idx="331">
                  <c:v>#N/A</c:v>
                </c:pt>
                <c:pt idx="332">
                  <c:v>#N/A</c:v>
                </c:pt>
                <c:pt idx="333">
                  <c:v>#N/A</c:v>
                </c:pt>
                <c:pt idx="334">
                  <c:v>#N/A</c:v>
                </c:pt>
                <c:pt idx="335">
                  <c:v>#N/A</c:v>
                </c:pt>
                <c:pt idx="336">
                  <c:v>#N/A</c:v>
                </c:pt>
                <c:pt idx="337">
                  <c:v>#N/A</c:v>
                </c:pt>
                <c:pt idx="338">
                  <c:v>#N/A</c:v>
                </c:pt>
                <c:pt idx="339">
                  <c:v>#N/A</c:v>
                </c:pt>
                <c:pt idx="340">
                  <c:v>#N/A</c:v>
                </c:pt>
                <c:pt idx="341">
                  <c:v>#N/A</c:v>
                </c:pt>
                <c:pt idx="342">
                  <c:v>#N/A</c:v>
                </c:pt>
                <c:pt idx="343">
                  <c:v>#N/A</c:v>
                </c:pt>
                <c:pt idx="344">
                  <c:v>#N/A</c:v>
                </c:pt>
                <c:pt idx="345">
                  <c:v>#N/A</c:v>
                </c:pt>
                <c:pt idx="346">
                  <c:v>#N/A</c:v>
                </c:pt>
                <c:pt idx="347">
                  <c:v>#N/A</c:v>
                </c:pt>
                <c:pt idx="348">
                  <c:v>#N/A</c:v>
                </c:pt>
                <c:pt idx="349">
                  <c:v>#N/A</c:v>
                </c:pt>
                <c:pt idx="350">
                  <c:v>#N/A</c:v>
                </c:pt>
                <c:pt idx="351">
                  <c:v>#N/A</c:v>
                </c:pt>
                <c:pt idx="352">
                  <c:v>#N/A</c:v>
                </c:pt>
                <c:pt idx="353">
                  <c:v>#N/A</c:v>
                </c:pt>
                <c:pt idx="354">
                  <c:v>#N/A</c:v>
                </c:pt>
                <c:pt idx="355">
                  <c:v>#N/A</c:v>
                </c:pt>
                <c:pt idx="356">
                  <c:v>#N/A</c:v>
                </c:pt>
                <c:pt idx="357">
                  <c:v>#N/A</c:v>
                </c:pt>
                <c:pt idx="358">
                  <c:v>#N/A</c:v>
                </c:pt>
                <c:pt idx="359">
                  <c:v>#N/A</c:v>
                </c:pt>
                <c:pt idx="360">
                  <c:v>#N/A</c:v>
                </c:pt>
                <c:pt idx="361">
                  <c:v>#N/A</c:v>
                </c:pt>
                <c:pt idx="362">
                  <c:v>#N/A</c:v>
                </c:pt>
                <c:pt idx="363">
                  <c:v>#N/A</c:v>
                </c:pt>
                <c:pt idx="364">
                  <c:v>#N/A</c:v>
                </c:pt>
                <c:pt idx="365">
                  <c:v>#N/A</c:v>
                </c:pt>
                <c:pt idx="366">
                  <c:v>#N/A</c:v>
                </c:pt>
                <c:pt idx="367">
                  <c:v>#N/A</c:v>
                </c:pt>
                <c:pt idx="368">
                  <c:v>#N/A</c:v>
                </c:pt>
                <c:pt idx="369">
                  <c:v>#N/A</c:v>
                </c:pt>
                <c:pt idx="370">
                  <c:v>#N/A</c:v>
                </c:pt>
                <c:pt idx="371">
                  <c:v>#N/A</c:v>
                </c:pt>
                <c:pt idx="372">
                  <c:v>#N/A</c:v>
                </c:pt>
                <c:pt idx="373">
                  <c:v>#N/A</c:v>
                </c:pt>
                <c:pt idx="374">
                  <c:v>#N/A</c:v>
                </c:pt>
                <c:pt idx="375">
                  <c:v>#N/A</c:v>
                </c:pt>
                <c:pt idx="376">
                  <c:v>#N/A</c:v>
                </c:pt>
                <c:pt idx="377">
                  <c:v>#N/A</c:v>
                </c:pt>
                <c:pt idx="378">
                  <c:v>#N/A</c:v>
                </c:pt>
                <c:pt idx="379">
                  <c:v>#N/A</c:v>
                </c:pt>
                <c:pt idx="380">
                  <c:v>#N/A</c:v>
                </c:pt>
                <c:pt idx="381">
                  <c:v>#N/A</c:v>
                </c:pt>
                <c:pt idx="382">
                  <c:v>#N/A</c:v>
                </c:pt>
                <c:pt idx="383">
                  <c:v>#N/A</c:v>
                </c:pt>
                <c:pt idx="384">
                  <c:v>#N/A</c:v>
                </c:pt>
                <c:pt idx="385">
                  <c:v>#N/A</c:v>
                </c:pt>
                <c:pt idx="386">
                  <c:v>#N/A</c:v>
                </c:pt>
                <c:pt idx="387">
                  <c:v>#N/A</c:v>
                </c:pt>
                <c:pt idx="388">
                  <c:v>#N/A</c:v>
                </c:pt>
                <c:pt idx="389">
                  <c:v>#N/A</c:v>
                </c:pt>
                <c:pt idx="390">
                  <c:v>#N/A</c:v>
                </c:pt>
                <c:pt idx="391">
                  <c:v>#N/A</c:v>
                </c:pt>
                <c:pt idx="392">
                  <c:v>#N/A</c:v>
                </c:pt>
                <c:pt idx="393">
                  <c:v>#N/A</c:v>
                </c:pt>
                <c:pt idx="394">
                  <c:v>#N/A</c:v>
                </c:pt>
                <c:pt idx="395">
                  <c:v>#N/A</c:v>
                </c:pt>
                <c:pt idx="396">
                  <c:v>#N/A</c:v>
                </c:pt>
                <c:pt idx="397">
                  <c:v>#N/A</c:v>
                </c:pt>
                <c:pt idx="398">
                  <c:v>#N/A</c:v>
                </c:pt>
                <c:pt idx="399">
                  <c:v>#N/A</c:v>
                </c:pt>
                <c:pt idx="400">
                  <c:v>#N/A</c:v>
                </c:pt>
                <c:pt idx="401">
                  <c:v>#N/A</c:v>
                </c:pt>
                <c:pt idx="402">
                  <c:v>#N/A</c:v>
                </c:pt>
                <c:pt idx="403">
                  <c:v>#N/A</c:v>
                </c:pt>
                <c:pt idx="404">
                  <c:v>#N/A</c:v>
                </c:pt>
                <c:pt idx="405">
                  <c:v>#N/A</c:v>
                </c:pt>
                <c:pt idx="406">
                  <c:v>#N/A</c:v>
                </c:pt>
                <c:pt idx="407">
                  <c:v>#N/A</c:v>
                </c:pt>
                <c:pt idx="408">
                  <c:v>#N/A</c:v>
                </c:pt>
                <c:pt idx="409">
                  <c:v>#N/A</c:v>
                </c:pt>
                <c:pt idx="410">
                  <c:v>#N/A</c:v>
                </c:pt>
                <c:pt idx="411">
                  <c:v>#N/A</c:v>
                </c:pt>
                <c:pt idx="412">
                  <c:v>#N/A</c:v>
                </c:pt>
                <c:pt idx="413">
                  <c:v>#N/A</c:v>
                </c:pt>
                <c:pt idx="414">
                  <c:v>#N/A</c:v>
                </c:pt>
                <c:pt idx="415">
                  <c:v>#N/A</c:v>
                </c:pt>
                <c:pt idx="416">
                  <c:v>#N/A</c:v>
                </c:pt>
                <c:pt idx="417">
                  <c:v>#N/A</c:v>
                </c:pt>
                <c:pt idx="418">
                  <c:v>#N/A</c:v>
                </c:pt>
                <c:pt idx="419">
                  <c:v>#N/A</c:v>
                </c:pt>
                <c:pt idx="420">
                  <c:v>#N/A</c:v>
                </c:pt>
                <c:pt idx="421">
                  <c:v>#N/A</c:v>
                </c:pt>
                <c:pt idx="422">
                  <c:v>#N/A</c:v>
                </c:pt>
                <c:pt idx="423">
                  <c:v>#N/A</c:v>
                </c:pt>
                <c:pt idx="424">
                  <c:v>#N/A</c:v>
                </c:pt>
                <c:pt idx="425">
                  <c:v>#N/A</c:v>
                </c:pt>
                <c:pt idx="426">
                  <c:v>#N/A</c:v>
                </c:pt>
                <c:pt idx="427">
                  <c:v>#N/A</c:v>
                </c:pt>
                <c:pt idx="428">
                  <c:v>#N/A</c:v>
                </c:pt>
                <c:pt idx="429">
                  <c:v>#N/A</c:v>
                </c:pt>
                <c:pt idx="430">
                  <c:v>#N/A</c:v>
                </c:pt>
                <c:pt idx="431">
                  <c:v>#N/A</c:v>
                </c:pt>
                <c:pt idx="432">
                  <c:v>#N/A</c:v>
                </c:pt>
                <c:pt idx="433">
                  <c:v>#N/A</c:v>
                </c:pt>
                <c:pt idx="434">
                  <c:v>#N/A</c:v>
                </c:pt>
                <c:pt idx="435">
                  <c:v>#N/A</c:v>
                </c:pt>
                <c:pt idx="436">
                  <c:v>#N/A</c:v>
                </c:pt>
                <c:pt idx="437">
                  <c:v>#N/A</c:v>
                </c:pt>
                <c:pt idx="438">
                  <c:v>#N/A</c:v>
                </c:pt>
                <c:pt idx="439">
                  <c:v>#N/A</c:v>
                </c:pt>
                <c:pt idx="440">
                  <c:v>#N/A</c:v>
                </c:pt>
                <c:pt idx="441">
                  <c:v>#N/A</c:v>
                </c:pt>
                <c:pt idx="442">
                  <c:v>#N/A</c:v>
                </c:pt>
                <c:pt idx="443">
                  <c:v>#N/A</c:v>
                </c:pt>
                <c:pt idx="444">
                  <c:v>#N/A</c:v>
                </c:pt>
                <c:pt idx="445">
                  <c:v>#N/A</c:v>
                </c:pt>
                <c:pt idx="446">
                  <c:v>#N/A</c:v>
                </c:pt>
                <c:pt idx="447">
                  <c:v>#N/A</c:v>
                </c:pt>
                <c:pt idx="448">
                  <c:v>#N/A</c:v>
                </c:pt>
                <c:pt idx="449">
                  <c:v>#N/A</c:v>
                </c:pt>
                <c:pt idx="450">
                  <c:v>#N/A</c:v>
                </c:pt>
                <c:pt idx="451">
                  <c:v>#N/A</c:v>
                </c:pt>
                <c:pt idx="452">
                  <c:v>#N/A</c:v>
                </c:pt>
                <c:pt idx="453">
                  <c:v>#N/A</c:v>
                </c:pt>
                <c:pt idx="454">
                  <c:v>#N/A</c:v>
                </c:pt>
                <c:pt idx="455">
                  <c:v>#N/A</c:v>
                </c:pt>
                <c:pt idx="456">
                  <c:v>#N/A</c:v>
                </c:pt>
                <c:pt idx="457">
                  <c:v>#N/A</c:v>
                </c:pt>
                <c:pt idx="458">
                  <c:v>#N/A</c:v>
                </c:pt>
                <c:pt idx="459">
                  <c:v>#N/A</c:v>
                </c:pt>
                <c:pt idx="460">
                  <c:v>#N/A</c:v>
                </c:pt>
                <c:pt idx="461">
                  <c:v>#N/A</c:v>
                </c:pt>
                <c:pt idx="462">
                  <c:v>#N/A</c:v>
                </c:pt>
                <c:pt idx="463">
                  <c:v>#N/A</c:v>
                </c:pt>
                <c:pt idx="464">
                  <c:v>#N/A</c:v>
                </c:pt>
                <c:pt idx="465">
                  <c:v>#N/A</c:v>
                </c:pt>
                <c:pt idx="466">
                  <c:v>#N/A</c:v>
                </c:pt>
                <c:pt idx="467">
                  <c:v>#N/A</c:v>
                </c:pt>
                <c:pt idx="468">
                  <c:v>#N/A</c:v>
                </c:pt>
                <c:pt idx="469">
                  <c:v>#N/A</c:v>
                </c:pt>
                <c:pt idx="470">
                  <c:v>#N/A</c:v>
                </c:pt>
                <c:pt idx="471">
                  <c:v>#N/A</c:v>
                </c:pt>
                <c:pt idx="472">
                  <c:v>#N/A</c:v>
                </c:pt>
                <c:pt idx="473">
                  <c:v>#N/A</c:v>
                </c:pt>
                <c:pt idx="474">
                  <c:v>#N/A</c:v>
                </c:pt>
                <c:pt idx="475">
                  <c:v>#N/A</c:v>
                </c:pt>
                <c:pt idx="476">
                  <c:v>#N/A</c:v>
                </c:pt>
                <c:pt idx="477">
                  <c:v>#N/A</c:v>
                </c:pt>
                <c:pt idx="478">
                  <c:v>#N/A</c:v>
                </c:pt>
                <c:pt idx="479">
                  <c:v>#N/A</c:v>
                </c:pt>
                <c:pt idx="480">
                  <c:v>#N/A</c:v>
                </c:pt>
                <c:pt idx="481">
                  <c:v>#N/A</c:v>
                </c:pt>
                <c:pt idx="482">
                  <c:v>#N/A</c:v>
                </c:pt>
                <c:pt idx="483">
                  <c:v>#N/A</c:v>
                </c:pt>
                <c:pt idx="484">
                  <c:v>#N/A</c:v>
                </c:pt>
                <c:pt idx="485">
                  <c:v>#N/A</c:v>
                </c:pt>
                <c:pt idx="486">
                  <c:v>#N/A</c:v>
                </c:pt>
                <c:pt idx="487">
                  <c:v>#N/A</c:v>
                </c:pt>
                <c:pt idx="488">
                  <c:v>#N/A</c:v>
                </c:pt>
                <c:pt idx="489">
                  <c:v>#N/A</c:v>
                </c:pt>
                <c:pt idx="490">
                  <c:v>#N/A</c:v>
                </c:pt>
                <c:pt idx="491">
                  <c:v>#N/A</c:v>
                </c:pt>
                <c:pt idx="492">
                  <c:v>#N/A</c:v>
                </c:pt>
                <c:pt idx="493">
                  <c:v>#N/A</c:v>
                </c:pt>
                <c:pt idx="494">
                  <c:v>#N/A</c:v>
                </c:pt>
                <c:pt idx="495">
                  <c:v>#N/A</c:v>
                </c:pt>
                <c:pt idx="496">
                  <c:v>#N/A</c:v>
                </c:pt>
                <c:pt idx="497">
                  <c:v>#N/A</c:v>
                </c:pt>
                <c:pt idx="498">
                  <c:v>#N/A</c:v>
                </c:pt>
                <c:pt idx="499">
                  <c:v>#N/A</c:v>
                </c:pt>
                <c:pt idx="500">
                  <c:v>#N/A</c:v>
                </c:pt>
                <c:pt idx="501">
                  <c:v>#N/A</c:v>
                </c:pt>
                <c:pt idx="502">
                  <c:v>#N/A</c:v>
                </c:pt>
                <c:pt idx="503">
                  <c:v>#N/A</c:v>
                </c:pt>
                <c:pt idx="504">
                  <c:v>#N/A</c:v>
                </c:pt>
                <c:pt idx="505">
                  <c:v>#N/A</c:v>
                </c:pt>
                <c:pt idx="506">
                  <c:v>#N/A</c:v>
                </c:pt>
                <c:pt idx="507">
                  <c:v>#N/A</c:v>
                </c:pt>
                <c:pt idx="508">
                  <c:v>#N/A</c:v>
                </c:pt>
                <c:pt idx="509">
                  <c:v>#N/A</c:v>
                </c:pt>
                <c:pt idx="510">
                  <c:v>#N/A</c:v>
                </c:pt>
                <c:pt idx="511">
                  <c:v>#N/A</c:v>
                </c:pt>
                <c:pt idx="512">
                  <c:v>#N/A</c:v>
                </c:pt>
                <c:pt idx="513">
                  <c:v>#N/A</c:v>
                </c:pt>
                <c:pt idx="514">
                  <c:v>#N/A</c:v>
                </c:pt>
                <c:pt idx="515">
                  <c:v>#N/A</c:v>
                </c:pt>
                <c:pt idx="516">
                  <c:v>#N/A</c:v>
                </c:pt>
                <c:pt idx="517">
                  <c:v>#N/A</c:v>
                </c:pt>
                <c:pt idx="518">
                  <c:v>#N/A</c:v>
                </c:pt>
                <c:pt idx="519">
                  <c:v>#N/A</c:v>
                </c:pt>
                <c:pt idx="520">
                  <c:v>#N/A</c:v>
                </c:pt>
                <c:pt idx="521">
                  <c:v>#N/A</c:v>
                </c:pt>
                <c:pt idx="522">
                  <c:v>#N/A</c:v>
                </c:pt>
                <c:pt idx="523">
                  <c:v>#N/A</c:v>
                </c:pt>
                <c:pt idx="524">
                  <c:v>#N/A</c:v>
                </c:pt>
                <c:pt idx="525">
                  <c:v>#N/A</c:v>
                </c:pt>
                <c:pt idx="526">
                  <c:v>#N/A</c:v>
                </c:pt>
                <c:pt idx="527">
                  <c:v>#N/A</c:v>
                </c:pt>
                <c:pt idx="528">
                  <c:v>#N/A</c:v>
                </c:pt>
                <c:pt idx="529">
                  <c:v>#N/A</c:v>
                </c:pt>
                <c:pt idx="530">
                  <c:v>#N/A</c:v>
                </c:pt>
                <c:pt idx="531">
                  <c:v>#N/A</c:v>
                </c:pt>
                <c:pt idx="532">
                  <c:v>#N/A</c:v>
                </c:pt>
                <c:pt idx="533">
                  <c:v>#N/A</c:v>
                </c:pt>
                <c:pt idx="534">
                  <c:v>#N/A</c:v>
                </c:pt>
                <c:pt idx="535">
                  <c:v>#N/A</c:v>
                </c:pt>
                <c:pt idx="536">
                  <c:v>#N/A</c:v>
                </c:pt>
                <c:pt idx="537">
                  <c:v>#N/A</c:v>
                </c:pt>
                <c:pt idx="538">
                  <c:v>#N/A</c:v>
                </c:pt>
                <c:pt idx="539">
                  <c:v>#N/A</c:v>
                </c:pt>
                <c:pt idx="540">
                  <c:v>#N/A</c:v>
                </c:pt>
                <c:pt idx="541">
                  <c:v>#N/A</c:v>
                </c:pt>
                <c:pt idx="542">
                  <c:v>#N/A</c:v>
                </c:pt>
                <c:pt idx="543">
                  <c:v>#N/A</c:v>
                </c:pt>
                <c:pt idx="544">
                  <c:v>#N/A</c:v>
                </c:pt>
                <c:pt idx="545">
                  <c:v>#N/A</c:v>
                </c:pt>
                <c:pt idx="546">
                  <c:v>#N/A</c:v>
                </c:pt>
                <c:pt idx="547">
                  <c:v>#N/A</c:v>
                </c:pt>
                <c:pt idx="548">
                  <c:v>#N/A</c:v>
                </c:pt>
                <c:pt idx="549">
                  <c:v>#N/A</c:v>
                </c:pt>
                <c:pt idx="550">
                  <c:v>#N/A</c:v>
                </c:pt>
                <c:pt idx="551">
                  <c:v>#N/A</c:v>
                </c:pt>
                <c:pt idx="552">
                  <c:v>#N/A</c:v>
                </c:pt>
                <c:pt idx="553">
                  <c:v>#N/A</c:v>
                </c:pt>
                <c:pt idx="554">
                  <c:v>#N/A</c:v>
                </c:pt>
                <c:pt idx="555">
                  <c:v>#N/A</c:v>
                </c:pt>
                <c:pt idx="556">
                  <c:v>#N/A</c:v>
                </c:pt>
                <c:pt idx="557">
                  <c:v>#N/A</c:v>
                </c:pt>
                <c:pt idx="558">
                  <c:v>#N/A</c:v>
                </c:pt>
                <c:pt idx="559">
                  <c:v>#N/A</c:v>
                </c:pt>
                <c:pt idx="560">
                  <c:v>#N/A</c:v>
                </c:pt>
                <c:pt idx="561">
                  <c:v>#N/A</c:v>
                </c:pt>
                <c:pt idx="562">
                  <c:v>#N/A</c:v>
                </c:pt>
                <c:pt idx="563">
                  <c:v>#N/A</c:v>
                </c:pt>
                <c:pt idx="564">
                  <c:v>#N/A</c:v>
                </c:pt>
                <c:pt idx="565">
                  <c:v>#N/A</c:v>
                </c:pt>
                <c:pt idx="566">
                  <c:v>#N/A</c:v>
                </c:pt>
                <c:pt idx="567">
                  <c:v>#N/A</c:v>
                </c:pt>
                <c:pt idx="568">
                  <c:v>#N/A</c:v>
                </c:pt>
                <c:pt idx="569">
                  <c:v>#N/A</c:v>
                </c:pt>
                <c:pt idx="570">
                  <c:v>#N/A</c:v>
                </c:pt>
                <c:pt idx="571">
                  <c:v>#N/A</c:v>
                </c:pt>
                <c:pt idx="572">
                  <c:v>#N/A</c:v>
                </c:pt>
                <c:pt idx="573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002-4FBC-82F2-3C41D396E6F4}"/>
            </c:ext>
          </c:extLst>
        </c:ser>
        <c:ser>
          <c:idx val="2"/>
          <c:order val="1"/>
          <c:tx>
            <c:v>Selic Meta</c:v>
          </c:tx>
          <c:spPr>
            <a:ln w="28575" cap="rnd">
              <a:solidFill>
                <a:srgbClr val="FF0000">
                  <a:alpha val="65000"/>
                </a:srgbClr>
              </a:solidFill>
              <a:round/>
            </a:ln>
            <a:effectLst/>
          </c:spPr>
          <c:marker>
            <c:symbol val="none"/>
          </c:marker>
          <c:cat>
            <c:numRef>
              <c:f>'Análises Expect x Selic'!$A$2:$A$10000</c:f>
              <c:numCache>
                <c:formatCode>m/d/yyyy</c:formatCode>
                <c:ptCount val="9999"/>
                <c:pt idx="0">
                  <c:v>44216</c:v>
                </c:pt>
                <c:pt idx="1">
                  <c:v>44217</c:v>
                </c:pt>
                <c:pt idx="2">
                  <c:v>44218</c:v>
                </c:pt>
                <c:pt idx="3">
                  <c:v>44221</c:v>
                </c:pt>
                <c:pt idx="4">
                  <c:v>44222</c:v>
                </c:pt>
                <c:pt idx="5">
                  <c:v>44223</c:v>
                </c:pt>
                <c:pt idx="6">
                  <c:v>44224</c:v>
                </c:pt>
                <c:pt idx="7">
                  <c:v>44225</c:v>
                </c:pt>
                <c:pt idx="8">
                  <c:v>44228</c:v>
                </c:pt>
                <c:pt idx="9">
                  <c:v>44229</c:v>
                </c:pt>
                <c:pt idx="10">
                  <c:v>44230</c:v>
                </c:pt>
                <c:pt idx="11">
                  <c:v>44231</c:v>
                </c:pt>
                <c:pt idx="12">
                  <c:v>44232</c:v>
                </c:pt>
                <c:pt idx="13">
                  <c:v>44235</c:v>
                </c:pt>
                <c:pt idx="14">
                  <c:v>44236</c:v>
                </c:pt>
                <c:pt idx="15">
                  <c:v>44237</c:v>
                </c:pt>
                <c:pt idx="16">
                  <c:v>44238</c:v>
                </c:pt>
                <c:pt idx="17">
                  <c:v>44239</c:v>
                </c:pt>
                <c:pt idx="18">
                  <c:v>44244</c:v>
                </c:pt>
                <c:pt idx="19">
                  <c:v>44245</c:v>
                </c:pt>
                <c:pt idx="20">
                  <c:v>44246</c:v>
                </c:pt>
                <c:pt idx="21">
                  <c:v>44249</c:v>
                </c:pt>
                <c:pt idx="22">
                  <c:v>44250</c:v>
                </c:pt>
                <c:pt idx="23">
                  <c:v>44251</c:v>
                </c:pt>
                <c:pt idx="24">
                  <c:v>44252</c:v>
                </c:pt>
                <c:pt idx="25">
                  <c:v>44253</c:v>
                </c:pt>
                <c:pt idx="26">
                  <c:v>44256</c:v>
                </c:pt>
                <c:pt idx="27">
                  <c:v>44257</c:v>
                </c:pt>
                <c:pt idx="28">
                  <c:v>44258</c:v>
                </c:pt>
                <c:pt idx="29">
                  <c:v>44259</c:v>
                </c:pt>
                <c:pt idx="30">
                  <c:v>44260</c:v>
                </c:pt>
                <c:pt idx="31">
                  <c:v>44263</c:v>
                </c:pt>
                <c:pt idx="32">
                  <c:v>44264</c:v>
                </c:pt>
                <c:pt idx="33">
                  <c:v>44265</c:v>
                </c:pt>
                <c:pt idx="34">
                  <c:v>44266</c:v>
                </c:pt>
                <c:pt idx="35">
                  <c:v>44267</c:v>
                </c:pt>
                <c:pt idx="36">
                  <c:v>44270</c:v>
                </c:pt>
                <c:pt idx="37">
                  <c:v>44271</c:v>
                </c:pt>
                <c:pt idx="38">
                  <c:v>44272</c:v>
                </c:pt>
                <c:pt idx="39">
                  <c:v>44273</c:v>
                </c:pt>
                <c:pt idx="40">
                  <c:v>44274</c:v>
                </c:pt>
                <c:pt idx="41">
                  <c:v>44277</c:v>
                </c:pt>
                <c:pt idx="42">
                  <c:v>44278</c:v>
                </c:pt>
                <c:pt idx="43">
                  <c:v>44279</c:v>
                </c:pt>
                <c:pt idx="44">
                  <c:v>44280</c:v>
                </c:pt>
                <c:pt idx="45">
                  <c:v>44281</c:v>
                </c:pt>
                <c:pt idx="46">
                  <c:v>44284</c:v>
                </c:pt>
                <c:pt idx="47">
                  <c:v>44285</c:v>
                </c:pt>
                <c:pt idx="48">
                  <c:v>44286</c:v>
                </c:pt>
                <c:pt idx="49">
                  <c:v>44287</c:v>
                </c:pt>
                <c:pt idx="50">
                  <c:v>44291</c:v>
                </c:pt>
                <c:pt idx="51">
                  <c:v>44292</c:v>
                </c:pt>
                <c:pt idx="52">
                  <c:v>44293</c:v>
                </c:pt>
                <c:pt idx="53">
                  <c:v>44294</c:v>
                </c:pt>
                <c:pt idx="54">
                  <c:v>44295</c:v>
                </c:pt>
                <c:pt idx="55">
                  <c:v>44298</c:v>
                </c:pt>
                <c:pt idx="56">
                  <c:v>44299</c:v>
                </c:pt>
                <c:pt idx="57">
                  <c:v>44300</c:v>
                </c:pt>
                <c:pt idx="58">
                  <c:v>44301</c:v>
                </c:pt>
                <c:pt idx="59">
                  <c:v>44302</c:v>
                </c:pt>
                <c:pt idx="60">
                  <c:v>44305</c:v>
                </c:pt>
                <c:pt idx="61">
                  <c:v>44306</c:v>
                </c:pt>
                <c:pt idx="62">
                  <c:v>44308</c:v>
                </c:pt>
                <c:pt idx="63">
                  <c:v>44309</c:v>
                </c:pt>
                <c:pt idx="64">
                  <c:v>44312</c:v>
                </c:pt>
                <c:pt idx="65">
                  <c:v>44313</c:v>
                </c:pt>
                <c:pt idx="66">
                  <c:v>44314</c:v>
                </c:pt>
                <c:pt idx="67">
                  <c:v>44315</c:v>
                </c:pt>
                <c:pt idx="68">
                  <c:v>44316</c:v>
                </c:pt>
                <c:pt idx="69">
                  <c:v>44319</c:v>
                </c:pt>
                <c:pt idx="70">
                  <c:v>44320</c:v>
                </c:pt>
                <c:pt idx="71">
                  <c:v>44321</c:v>
                </c:pt>
                <c:pt idx="72">
                  <c:v>44322</c:v>
                </c:pt>
                <c:pt idx="73">
                  <c:v>44323</c:v>
                </c:pt>
                <c:pt idx="74">
                  <c:v>44326</c:v>
                </c:pt>
                <c:pt idx="75">
                  <c:v>44327</c:v>
                </c:pt>
                <c:pt idx="76">
                  <c:v>44328</c:v>
                </c:pt>
                <c:pt idx="77">
                  <c:v>44329</c:v>
                </c:pt>
                <c:pt idx="78">
                  <c:v>44330</c:v>
                </c:pt>
                <c:pt idx="79">
                  <c:v>44333</c:v>
                </c:pt>
                <c:pt idx="80">
                  <c:v>44334</c:v>
                </c:pt>
                <c:pt idx="81">
                  <c:v>44335</c:v>
                </c:pt>
                <c:pt idx="82">
                  <c:v>44336</c:v>
                </c:pt>
                <c:pt idx="83">
                  <c:v>44337</c:v>
                </c:pt>
                <c:pt idx="84">
                  <c:v>44340</c:v>
                </c:pt>
                <c:pt idx="85">
                  <c:v>44341</c:v>
                </c:pt>
                <c:pt idx="86">
                  <c:v>44342</c:v>
                </c:pt>
                <c:pt idx="87">
                  <c:v>44343</c:v>
                </c:pt>
                <c:pt idx="88">
                  <c:v>44344</c:v>
                </c:pt>
                <c:pt idx="89">
                  <c:v>44347</c:v>
                </c:pt>
                <c:pt idx="90">
                  <c:v>44348</c:v>
                </c:pt>
                <c:pt idx="91">
                  <c:v>44349</c:v>
                </c:pt>
                <c:pt idx="92">
                  <c:v>44351</c:v>
                </c:pt>
                <c:pt idx="93">
                  <c:v>44354</c:v>
                </c:pt>
                <c:pt idx="94">
                  <c:v>44355</c:v>
                </c:pt>
                <c:pt idx="95">
                  <c:v>44356</c:v>
                </c:pt>
                <c:pt idx="96">
                  <c:v>44357</c:v>
                </c:pt>
                <c:pt idx="97">
                  <c:v>44358</c:v>
                </c:pt>
                <c:pt idx="98">
                  <c:v>44361</c:v>
                </c:pt>
                <c:pt idx="99">
                  <c:v>44362</c:v>
                </c:pt>
                <c:pt idx="100">
                  <c:v>44363</c:v>
                </c:pt>
                <c:pt idx="101">
                  <c:v>44364</c:v>
                </c:pt>
                <c:pt idx="102">
                  <c:v>44365</c:v>
                </c:pt>
                <c:pt idx="103">
                  <c:v>44368</c:v>
                </c:pt>
                <c:pt idx="104">
                  <c:v>44369</c:v>
                </c:pt>
                <c:pt idx="105">
                  <c:v>44370</c:v>
                </c:pt>
                <c:pt idx="106">
                  <c:v>44371</c:v>
                </c:pt>
                <c:pt idx="107">
                  <c:v>44372</c:v>
                </c:pt>
                <c:pt idx="108">
                  <c:v>44375</c:v>
                </c:pt>
                <c:pt idx="109">
                  <c:v>44376</c:v>
                </c:pt>
                <c:pt idx="110">
                  <c:v>44377</c:v>
                </c:pt>
                <c:pt idx="111">
                  <c:v>44378</c:v>
                </c:pt>
                <c:pt idx="112">
                  <c:v>44379</c:v>
                </c:pt>
                <c:pt idx="113">
                  <c:v>44382</c:v>
                </c:pt>
                <c:pt idx="114">
                  <c:v>44383</c:v>
                </c:pt>
                <c:pt idx="115">
                  <c:v>44384</c:v>
                </c:pt>
                <c:pt idx="116">
                  <c:v>44385</c:v>
                </c:pt>
                <c:pt idx="117">
                  <c:v>44386</c:v>
                </c:pt>
                <c:pt idx="118">
                  <c:v>44389</c:v>
                </c:pt>
                <c:pt idx="119">
                  <c:v>44390</c:v>
                </c:pt>
                <c:pt idx="120">
                  <c:v>44391</c:v>
                </c:pt>
                <c:pt idx="121">
                  <c:v>44392</c:v>
                </c:pt>
                <c:pt idx="122">
                  <c:v>44393</c:v>
                </c:pt>
                <c:pt idx="123">
                  <c:v>44396</c:v>
                </c:pt>
                <c:pt idx="124">
                  <c:v>44397</c:v>
                </c:pt>
                <c:pt idx="125">
                  <c:v>44398</c:v>
                </c:pt>
                <c:pt idx="126">
                  <c:v>44399</c:v>
                </c:pt>
                <c:pt idx="127">
                  <c:v>44400</c:v>
                </c:pt>
                <c:pt idx="128">
                  <c:v>44403</c:v>
                </c:pt>
                <c:pt idx="129">
                  <c:v>44404</c:v>
                </c:pt>
                <c:pt idx="130">
                  <c:v>44405</c:v>
                </c:pt>
                <c:pt idx="131">
                  <c:v>44406</c:v>
                </c:pt>
                <c:pt idx="132">
                  <c:v>44407</c:v>
                </c:pt>
                <c:pt idx="133">
                  <c:v>44410</c:v>
                </c:pt>
                <c:pt idx="134">
                  <c:v>44411</c:v>
                </c:pt>
                <c:pt idx="135">
                  <c:v>44412</c:v>
                </c:pt>
                <c:pt idx="136">
                  <c:v>44413</c:v>
                </c:pt>
                <c:pt idx="137">
                  <c:v>44414</c:v>
                </c:pt>
                <c:pt idx="138">
                  <c:v>44417</c:v>
                </c:pt>
                <c:pt idx="139">
                  <c:v>44418</c:v>
                </c:pt>
                <c:pt idx="140">
                  <c:v>44419</c:v>
                </c:pt>
                <c:pt idx="141">
                  <c:v>44420</c:v>
                </c:pt>
                <c:pt idx="142">
                  <c:v>44421</c:v>
                </c:pt>
                <c:pt idx="143">
                  <c:v>44424</c:v>
                </c:pt>
                <c:pt idx="144">
                  <c:v>44425</c:v>
                </c:pt>
                <c:pt idx="145">
                  <c:v>44426</c:v>
                </c:pt>
                <c:pt idx="146">
                  <c:v>44427</c:v>
                </c:pt>
                <c:pt idx="147">
                  <c:v>44428</c:v>
                </c:pt>
                <c:pt idx="148">
                  <c:v>44431</c:v>
                </c:pt>
                <c:pt idx="149">
                  <c:v>44432</c:v>
                </c:pt>
                <c:pt idx="150">
                  <c:v>44433</c:v>
                </c:pt>
                <c:pt idx="151">
                  <c:v>44434</c:v>
                </c:pt>
                <c:pt idx="152">
                  <c:v>44435</c:v>
                </c:pt>
                <c:pt idx="153">
                  <c:v>44438</c:v>
                </c:pt>
                <c:pt idx="154">
                  <c:v>44439</c:v>
                </c:pt>
                <c:pt idx="155">
                  <c:v>44440</c:v>
                </c:pt>
                <c:pt idx="156">
                  <c:v>44441</c:v>
                </c:pt>
                <c:pt idx="157">
                  <c:v>44442</c:v>
                </c:pt>
                <c:pt idx="158">
                  <c:v>44445</c:v>
                </c:pt>
                <c:pt idx="159">
                  <c:v>44447</c:v>
                </c:pt>
                <c:pt idx="160">
                  <c:v>44448</c:v>
                </c:pt>
                <c:pt idx="161">
                  <c:v>44449</c:v>
                </c:pt>
                <c:pt idx="162">
                  <c:v>44452</c:v>
                </c:pt>
                <c:pt idx="163">
                  <c:v>44453</c:v>
                </c:pt>
                <c:pt idx="164">
                  <c:v>44454</c:v>
                </c:pt>
                <c:pt idx="165">
                  <c:v>44455</c:v>
                </c:pt>
                <c:pt idx="166">
                  <c:v>44456</c:v>
                </c:pt>
                <c:pt idx="167">
                  <c:v>44459</c:v>
                </c:pt>
                <c:pt idx="168">
                  <c:v>44460</c:v>
                </c:pt>
                <c:pt idx="169">
                  <c:v>44461</c:v>
                </c:pt>
                <c:pt idx="170">
                  <c:v>44462</c:v>
                </c:pt>
                <c:pt idx="171">
                  <c:v>44463</c:v>
                </c:pt>
                <c:pt idx="172">
                  <c:v>44466</c:v>
                </c:pt>
                <c:pt idx="173">
                  <c:v>44467</c:v>
                </c:pt>
                <c:pt idx="174">
                  <c:v>44468</c:v>
                </c:pt>
                <c:pt idx="175">
                  <c:v>44469</c:v>
                </c:pt>
                <c:pt idx="176">
                  <c:v>44470</c:v>
                </c:pt>
                <c:pt idx="177">
                  <c:v>44473</c:v>
                </c:pt>
                <c:pt idx="178">
                  <c:v>44474</c:v>
                </c:pt>
                <c:pt idx="179">
                  <c:v>44475</c:v>
                </c:pt>
                <c:pt idx="180">
                  <c:v>44476</c:v>
                </c:pt>
                <c:pt idx="181">
                  <c:v>44477</c:v>
                </c:pt>
                <c:pt idx="182">
                  <c:v>44480</c:v>
                </c:pt>
                <c:pt idx="183">
                  <c:v>44482</c:v>
                </c:pt>
                <c:pt idx="184">
                  <c:v>44483</c:v>
                </c:pt>
                <c:pt idx="185">
                  <c:v>44484</c:v>
                </c:pt>
                <c:pt idx="186">
                  <c:v>44488</c:v>
                </c:pt>
                <c:pt idx="187">
                  <c:v>44489</c:v>
                </c:pt>
                <c:pt idx="188">
                  <c:v>44490</c:v>
                </c:pt>
                <c:pt idx="189">
                  <c:v>44491</c:v>
                </c:pt>
                <c:pt idx="190">
                  <c:v>44494</c:v>
                </c:pt>
                <c:pt idx="191">
                  <c:v>44495</c:v>
                </c:pt>
                <c:pt idx="192">
                  <c:v>44496</c:v>
                </c:pt>
                <c:pt idx="193">
                  <c:v>44497</c:v>
                </c:pt>
                <c:pt idx="194">
                  <c:v>44498</c:v>
                </c:pt>
                <c:pt idx="195">
                  <c:v>44501</c:v>
                </c:pt>
                <c:pt idx="196">
                  <c:v>44503</c:v>
                </c:pt>
                <c:pt idx="197">
                  <c:v>44504</c:v>
                </c:pt>
                <c:pt idx="198">
                  <c:v>44505</c:v>
                </c:pt>
                <c:pt idx="199">
                  <c:v>44508</c:v>
                </c:pt>
                <c:pt idx="200">
                  <c:v>44509</c:v>
                </c:pt>
                <c:pt idx="201">
                  <c:v>44510</c:v>
                </c:pt>
                <c:pt idx="202">
                  <c:v>44511</c:v>
                </c:pt>
                <c:pt idx="203">
                  <c:v>44512</c:v>
                </c:pt>
                <c:pt idx="204">
                  <c:v>44516</c:v>
                </c:pt>
                <c:pt idx="205">
                  <c:v>44517</c:v>
                </c:pt>
                <c:pt idx="206">
                  <c:v>44518</c:v>
                </c:pt>
                <c:pt idx="207">
                  <c:v>44519</c:v>
                </c:pt>
                <c:pt idx="208">
                  <c:v>44522</c:v>
                </c:pt>
                <c:pt idx="209">
                  <c:v>44523</c:v>
                </c:pt>
                <c:pt idx="210">
                  <c:v>44524</c:v>
                </c:pt>
                <c:pt idx="211">
                  <c:v>44525</c:v>
                </c:pt>
                <c:pt idx="212">
                  <c:v>44526</c:v>
                </c:pt>
                <c:pt idx="213">
                  <c:v>44529</c:v>
                </c:pt>
                <c:pt idx="214">
                  <c:v>44530</c:v>
                </c:pt>
                <c:pt idx="215">
                  <c:v>44531</c:v>
                </c:pt>
                <c:pt idx="216">
                  <c:v>44532</c:v>
                </c:pt>
                <c:pt idx="217">
                  <c:v>44533</c:v>
                </c:pt>
                <c:pt idx="218">
                  <c:v>44536</c:v>
                </c:pt>
                <c:pt idx="219">
                  <c:v>44537</c:v>
                </c:pt>
                <c:pt idx="220">
                  <c:v>44538</c:v>
                </c:pt>
                <c:pt idx="221">
                  <c:v>44539</c:v>
                </c:pt>
                <c:pt idx="222">
                  <c:v>44540</c:v>
                </c:pt>
                <c:pt idx="223">
                  <c:v>44543</c:v>
                </c:pt>
                <c:pt idx="224">
                  <c:v>44544</c:v>
                </c:pt>
                <c:pt idx="225">
                  <c:v>44545</c:v>
                </c:pt>
                <c:pt idx="226">
                  <c:v>44546</c:v>
                </c:pt>
                <c:pt idx="227">
                  <c:v>44547</c:v>
                </c:pt>
                <c:pt idx="228">
                  <c:v>44550</c:v>
                </c:pt>
                <c:pt idx="229">
                  <c:v>44551</c:v>
                </c:pt>
                <c:pt idx="230">
                  <c:v>44552</c:v>
                </c:pt>
                <c:pt idx="231">
                  <c:v>44553</c:v>
                </c:pt>
                <c:pt idx="232">
                  <c:v>44554</c:v>
                </c:pt>
                <c:pt idx="233">
                  <c:v>44557</c:v>
                </c:pt>
                <c:pt idx="234">
                  <c:v>44558</c:v>
                </c:pt>
                <c:pt idx="235">
                  <c:v>44559</c:v>
                </c:pt>
                <c:pt idx="236">
                  <c:v>44560</c:v>
                </c:pt>
                <c:pt idx="237">
                  <c:v>44561</c:v>
                </c:pt>
                <c:pt idx="238">
                  <c:v>44564</c:v>
                </c:pt>
                <c:pt idx="239">
                  <c:v>44565</c:v>
                </c:pt>
                <c:pt idx="240">
                  <c:v>44566</c:v>
                </c:pt>
                <c:pt idx="241">
                  <c:v>44567</c:v>
                </c:pt>
                <c:pt idx="242">
                  <c:v>44568</c:v>
                </c:pt>
                <c:pt idx="243">
                  <c:v>44571</c:v>
                </c:pt>
                <c:pt idx="244">
                  <c:v>44572</c:v>
                </c:pt>
                <c:pt idx="245">
                  <c:v>44573</c:v>
                </c:pt>
                <c:pt idx="246">
                  <c:v>44574</c:v>
                </c:pt>
                <c:pt idx="247">
                  <c:v>44575</c:v>
                </c:pt>
                <c:pt idx="248">
                  <c:v>44578</c:v>
                </c:pt>
                <c:pt idx="249">
                  <c:v>44579</c:v>
                </c:pt>
                <c:pt idx="250">
                  <c:v>44580</c:v>
                </c:pt>
                <c:pt idx="251">
                  <c:v>44581</c:v>
                </c:pt>
                <c:pt idx="252">
                  <c:v>44582</c:v>
                </c:pt>
                <c:pt idx="253">
                  <c:v>44585</c:v>
                </c:pt>
                <c:pt idx="254">
                  <c:v>44586</c:v>
                </c:pt>
                <c:pt idx="255">
                  <c:v>44587</c:v>
                </c:pt>
                <c:pt idx="256">
                  <c:v>44588</c:v>
                </c:pt>
                <c:pt idx="257">
                  <c:v>44589</c:v>
                </c:pt>
                <c:pt idx="258">
                  <c:v>44592</c:v>
                </c:pt>
                <c:pt idx="259">
                  <c:v>44593</c:v>
                </c:pt>
                <c:pt idx="260">
                  <c:v>44594</c:v>
                </c:pt>
                <c:pt idx="261">
                  <c:v>44595</c:v>
                </c:pt>
                <c:pt idx="262">
                  <c:v>44596</c:v>
                </c:pt>
                <c:pt idx="263">
                  <c:v>44599</c:v>
                </c:pt>
                <c:pt idx="264">
                  <c:v>44600</c:v>
                </c:pt>
                <c:pt idx="265">
                  <c:v>44601</c:v>
                </c:pt>
                <c:pt idx="266">
                  <c:v>44602</c:v>
                </c:pt>
                <c:pt idx="267">
                  <c:v>44603</c:v>
                </c:pt>
                <c:pt idx="268">
                  <c:v>44606</c:v>
                </c:pt>
                <c:pt idx="269">
                  <c:v>44607</c:v>
                </c:pt>
                <c:pt idx="270">
                  <c:v>44608</c:v>
                </c:pt>
                <c:pt idx="271">
                  <c:v>44609</c:v>
                </c:pt>
                <c:pt idx="272">
                  <c:v>44610</c:v>
                </c:pt>
                <c:pt idx="273">
                  <c:v>44613</c:v>
                </c:pt>
                <c:pt idx="274">
                  <c:v>44614</c:v>
                </c:pt>
                <c:pt idx="275">
                  <c:v>44615</c:v>
                </c:pt>
                <c:pt idx="276">
                  <c:v>44616</c:v>
                </c:pt>
                <c:pt idx="277">
                  <c:v>44617</c:v>
                </c:pt>
                <c:pt idx="278">
                  <c:v>44622</c:v>
                </c:pt>
                <c:pt idx="279">
                  <c:v>44623</c:v>
                </c:pt>
                <c:pt idx="280">
                  <c:v>44624</c:v>
                </c:pt>
                <c:pt idx="281">
                  <c:v>44627</c:v>
                </c:pt>
                <c:pt idx="282">
                  <c:v>44628</c:v>
                </c:pt>
                <c:pt idx="283">
                  <c:v>44629</c:v>
                </c:pt>
                <c:pt idx="284">
                  <c:v>44630</c:v>
                </c:pt>
                <c:pt idx="285">
                  <c:v>44631</c:v>
                </c:pt>
                <c:pt idx="286">
                  <c:v>44634</c:v>
                </c:pt>
                <c:pt idx="287">
                  <c:v>44635</c:v>
                </c:pt>
                <c:pt idx="288">
                  <c:v>44636</c:v>
                </c:pt>
                <c:pt idx="289">
                  <c:v>44637</c:v>
                </c:pt>
                <c:pt idx="290">
                  <c:v>44638</c:v>
                </c:pt>
                <c:pt idx="291">
                  <c:v>44641</c:v>
                </c:pt>
                <c:pt idx="292">
                  <c:v>44642</c:v>
                </c:pt>
                <c:pt idx="293">
                  <c:v>44643</c:v>
                </c:pt>
                <c:pt idx="294">
                  <c:v>44644</c:v>
                </c:pt>
                <c:pt idx="295">
                  <c:v>44645</c:v>
                </c:pt>
                <c:pt idx="296">
                  <c:v>44648</c:v>
                </c:pt>
                <c:pt idx="297">
                  <c:v>44649</c:v>
                </c:pt>
                <c:pt idx="298">
                  <c:v>44650</c:v>
                </c:pt>
                <c:pt idx="299">
                  <c:v>44651</c:v>
                </c:pt>
                <c:pt idx="300">
                  <c:v>44652</c:v>
                </c:pt>
                <c:pt idx="301">
                  <c:v>44655</c:v>
                </c:pt>
                <c:pt idx="302">
                  <c:v>44656</c:v>
                </c:pt>
                <c:pt idx="303">
                  <c:v>44657</c:v>
                </c:pt>
                <c:pt idx="304">
                  <c:v>44658</c:v>
                </c:pt>
                <c:pt idx="305">
                  <c:v>44659</c:v>
                </c:pt>
                <c:pt idx="306">
                  <c:v>44662</c:v>
                </c:pt>
                <c:pt idx="307">
                  <c:v>44663</c:v>
                </c:pt>
                <c:pt idx="308">
                  <c:v>44664</c:v>
                </c:pt>
                <c:pt idx="309">
                  <c:v>44665</c:v>
                </c:pt>
                <c:pt idx="310">
                  <c:v>44669</c:v>
                </c:pt>
                <c:pt idx="311">
                  <c:v>44670</c:v>
                </c:pt>
                <c:pt idx="312">
                  <c:v>44671</c:v>
                </c:pt>
                <c:pt idx="313">
                  <c:v>44673</c:v>
                </c:pt>
                <c:pt idx="314">
                  <c:v>44676</c:v>
                </c:pt>
                <c:pt idx="315">
                  <c:v>44677</c:v>
                </c:pt>
                <c:pt idx="316">
                  <c:v>44678</c:v>
                </c:pt>
                <c:pt idx="317">
                  <c:v>44679</c:v>
                </c:pt>
                <c:pt idx="318">
                  <c:v>44680</c:v>
                </c:pt>
                <c:pt idx="319">
                  <c:v>44683</c:v>
                </c:pt>
                <c:pt idx="320">
                  <c:v>44684</c:v>
                </c:pt>
                <c:pt idx="321">
                  <c:v>44685</c:v>
                </c:pt>
                <c:pt idx="322">
                  <c:v>44686</c:v>
                </c:pt>
                <c:pt idx="323">
                  <c:v>44687</c:v>
                </c:pt>
                <c:pt idx="324">
                  <c:v>44690</c:v>
                </c:pt>
                <c:pt idx="325">
                  <c:v>44691</c:v>
                </c:pt>
                <c:pt idx="326">
                  <c:v>44692</c:v>
                </c:pt>
                <c:pt idx="327">
                  <c:v>44693</c:v>
                </c:pt>
                <c:pt idx="328">
                  <c:v>44694</c:v>
                </c:pt>
                <c:pt idx="329">
                  <c:v>44697</c:v>
                </c:pt>
                <c:pt idx="330">
                  <c:v>44698</c:v>
                </c:pt>
                <c:pt idx="331">
                  <c:v>44699</c:v>
                </c:pt>
                <c:pt idx="332">
                  <c:v>44700</c:v>
                </c:pt>
                <c:pt idx="333">
                  <c:v>44701</c:v>
                </c:pt>
                <c:pt idx="334">
                  <c:v>44704</c:v>
                </c:pt>
                <c:pt idx="335">
                  <c:v>44705</c:v>
                </c:pt>
                <c:pt idx="336">
                  <c:v>44706</c:v>
                </c:pt>
                <c:pt idx="337">
                  <c:v>44707</c:v>
                </c:pt>
                <c:pt idx="338">
                  <c:v>44708</c:v>
                </c:pt>
                <c:pt idx="339">
                  <c:v>44711</c:v>
                </c:pt>
                <c:pt idx="340">
                  <c:v>44712</c:v>
                </c:pt>
                <c:pt idx="341">
                  <c:v>44713</c:v>
                </c:pt>
                <c:pt idx="342">
                  <c:v>44714</c:v>
                </c:pt>
                <c:pt idx="343">
                  <c:v>44715</c:v>
                </c:pt>
                <c:pt idx="344">
                  <c:v>44718</c:v>
                </c:pt>
                <c:pt idx="345">
                  <c:v>44719</c:v>
                </c:pt>
                <c:pt idx="346">
                  <c:v>44720</c:v>
                </c:pt>
                <c:pt idx="347">
                  <c:v>44721</c:v>
                </c:pt>
                <c:pt idx="348">
                  <c:v>44722</c:v>
                </c:pt>
                <c:pt idx="349">
                  <c:v>44725</c:v>
                </c:pt>
                <c:pt idx="350">
                  <c:v>44726</c:v>
                </c:pt>
                <c:pt idx="351">
                  <c:v>44727</c:v>
                </c:pt>
                <c:pt idx="352">
                  <c:v>44729</c:v>
                </c:pt>
                <c:pt idx="353">
                  <c:v>44732</c:v>
                </c:pt>
                <c:pt idx="354">
                  <c:v>44733</c:v>
                </c:pt>
                <c:pt idx="355">
                  <c:v>44734</c:v>
                </c:pt>
                <c:pt idx="356">
                  <c:v>44735</c:v>
                </c:pt>
                <c:pt idx="357">
                  <c:v>44736</c:v>
                </c:pt>
                <c:pt idx="358">
                  <c:v>44739</c:v>
                </c:pt>
                <c:pt idx="359">
                  <c:v>44740</c:v>
                </c:pt>
                <c:pt idx="360">
                  <c:v>44741</c:v>
                </c:pt>
                <c:pt idx="361">
                  <c:v>44742</c:v>
                </c:pt>
                <c:pt idx="362">
                  <c:v>44743</c:v>
                </c:pt>
                <c:pt idx="363">
                  <c:v>44746</c:v>
                </c:pt>
                <c:pt idx="364">
                  <c:v>44747</c:v>
                </c:pt>
                <c:pt idx="365">
                  <c:v>44748</c:v>
                </c:pt>
                <c:pt idx="366">
                  <c:v>44749</c:v>
                </c:pt>
                <c:pt idx="367">
                  <c:v>44750</c:v>
                </c:pt>
                <c:pt idx="368">
                  <c:v>44753</c:v>
                </c:pt>
                <c:pt idx="369">
                  <c:v>44754</c:v>
                </c:pt>
                <c:pt idx="370">
                  <c:v>44755</c:v>
                </c:pt>
                <c:pt idx="371">
                  <c:v>44756</c:v>
                </c:pt>
                <c:pt idx="372">
                  <c:v>44757</c:v>
                </c:pt>
                <c:pt idx="373">
                  <c:v>44760</c:v>
                </c:pt>
                <c:pt idx="374">
                  <c:v>44761</c:v>
                </c:pt>
                <c:pt idx="375">
                  <c:v>44762</c:v>
                </c:pt>
                <c:pt idx="376">
                  <c:v>44763</c:v>
                </c:pt>
                <c:pt idx="377">
                  <c:v>44764</c:v>
                </c:pt>
                <c:pt idx="378">
                  <c:v>44767</c:v>
                </c:pt>
                <c:pt idx="379">
                  <c:v>44768</c:v>
                </c:pt>
                <c:pt idx="380">
                  <c:v>44769</c:v>
                </c:pt>
                <c:pt idx="381">
                  <c:v>44770</c:v>
                </c:pt>
                <c:pt idx="382">
                  <c:v>44771</c:v>
                </c:pt>
                <c:pt idx="383">
                  <c:v>44774</c:v>
                </c:pt>
                <c:pt idx="384">
                  <c:v>44775</c:v>
                </c:pt>
                <c:pt idx="385">
                  <c:v>44776</c:v>
                </c:pt>
                <c:pt idx="386">
                  <c:v>44777</c:v>
                </c:pt>
                <c:pt idx="387">
                  <c:v>44778</c:v>
                </c:pt>
                <c:pt idx="388">
                  <c:v>44781</c:v>
                </c:pt>
                <c:pt idx="389">
                  <c:v>44782</c:v>
                </c:pt>
                <c:pt idx="390">
                  <c:v>44783</c:v>
                </c:pt>
                <c:pt idx="391">
                  <c:v>44784</c:v>
                </c:pt>
                <c:pt idx="392">
                  <c:v>44785</c:v>
                </c:pt>
                <c:pt idx="393">
                  <c:v>44788</c:v>
                </c:pt>
                <c:pt idx="394">
                  <c:v>44789</c:v>
                </c:pt>
                <c:pt idx="395">
                  <c:v>44790</c:v>
                </c:pt>
                <c:pt idx="396">
                  <c:v>44791</c:v>
                </c:pt>
                <c:pt idx="397">
                  <c:v>44792</c:v>
                </c:pt>
                <c:pt idx="398">
                  <c:v>44795</c:v>
                </c:pt>
                <c:pt idx="399">
                  <c:v>44796</c:v>
                </c:pt>
                <c:pt idx="400">
                  <c:v>44797</c:v>
                </c:pt>
                <c:pt idx="401">
                  <c:v>44798</c:v>
                </c:pt>
                <c:pt idx="402">
                  <c:v>44799</c:v>
                </c:pt>
                <c:pt idx="403">
                  <c:v>44802</c:v>
                </c:pt>
                <c:pt idx="404">
                  <c:v>44803</c:v>
                </c:pt>
                <c:pt idx="405">
                  <c:v>44804</c:v>
                </c:pt>
                <c:pt idx="406">
                  <c:v>44805</c:v>
                </c:pt>
                <c:pt idx="407">
                  <c:v>44806</c:v>
                </c:pt>
                <c:pt idx="408">
                  <c:v>44809</c:v>
                </c:pt>
                <c:pt idx="409">
                  <c:v>44810</c:v>
                </c:pt>
                <c:pt idx="410">
                  <c:v>44812</c:v>
                </c:pt>
                <c:pt idx="411">
                  <c:v>44813</c:v>
                </c:pt>
                <c:pt idx="412">
                  <c:v>44816</c:v>
                </c:pt>
                <c:pt idx="413">
                  <c:v>44817</c:v>
                </c:pt>
                <c:pt idx="414">
                  <c:v>44818</c:v>
                </c:pt>
                <c:pt idx="415">
                  <c:v>44819</c:v>
                </c:pt>
                <c:pt idx="416">
                  <c:v>44820</c:v>
                </c:pt>
                <c:pt idx="417">
                  <c:v>44823</c:v>
                </c:pt>
                <c:pt idx="418">
                  <c:v>44824</c:v>
                </c:pt>
                <c:pt idx="419">
                  <c:v>44825</c:v>
                </c:pt>
                <c:pt idx="420">
                  <c:v>44826</c:v>
                </c:pt>
                <c:pt idx="421">
                  <c:v>44827</c:v>
                </c:pt>
                <c:pt idx="422">
                  <c:v>44830</c:v>
                </c:pt>
                <c:pt idx="423">
                  <c:v>44831</c:v>
                </c:pt>
                <c:pt idx="424">
                  <c:v>44832</c:v>
                </c:pt>
                <c:pt idx="425">
                  <c:v>44833</c:v>
                </c:pt>
                <c:pt idx="426">
                  <c:v>44834</c:v>
                </c:pt>
                <c:pt idx="427">
                  <c:v>44837</c:v>
                </c:pt>
                <c:pt idx="428">
                  <c:v>44838</c:v>
                </c:pt>
                <c:pt idx="429">
                  <c:v>44839</c:v>
                </c:pt>
                <c:pt idx="430">
                  <c:v>44840</c:v>
                </c:pt>
                <c:pt idx="431">
                  <c:v>44841</c:v>
                </c:pt>
                <c:pt idx="432">
                  <c:v>44844</c:v>
                </c:pt>
                <c:pt idx="433">
                  <c:v>44845</c:v>
                </c:pt>
                <c:pt idx="434">
                  <c:v>44847</c:v>
                </c:pt>
                <c:pt idx="435">
                  <c:v>44848</c:v>
                </c:pt>
                <c:pt idx="436">
                  <c:v>44851</c:v>
                </c:pt>
                <c:pt idx="437">
                  <c:v>44852</c:v>
                </c:pt>
                <c:pt idx="438">
                  <c:v>44853</c:v>
                </c:pt>
                <c:pt idx="439">
                  <c:v>44854</c:v>
                </c:pt>
                <c:pt idx="440">
                  <c:v>44855</c:v>
                </c:pt>
                <c:pt idx="441">
                  <c:v>44858</c:v>
                </c:pt>
                <c:pt idx="442">
                  <c:v>44859</c:v>
                </c:pt>
                <c:pt idx="443">
                  <c:v>44860</c:v>
                </c:pt>
                <c:pt idx="444">
                  <c:v>44861</c:v>
                </c:pt>
                <c:pt idx="445">
                  <c:v>44862</c:v>
                </c:pt>
                <c:pt idx="446">
                  <c:v>44865</c:v>
                </c:pt>
                <c:pt idx="447">
                  <c:v>44866</c:v>
                </c:pt>
                <c:pt idx="448">
                  <c:v>44868</c:v>
                </c:pt>
                <c:pt idx="449">
                  <c:v>44869</c:v>
                </c:pt>
                <c:pt idx="450">
                  <c:v>44872</c:v>
                </c:pt>
                <c:pt idx="451">
                  <c:v>44873</c:v>
                </c:pt>
                <c:pt idx="452">
                  <c:v>44874</c:v>
                </c:pt>
                <c:pt idx="453">
                  <c:v>44875</c:v>
                </c:pt>
                <c:pt idx="454">
                  <c:v>44876</c:v>
                </c:pt>
                <c:pt idx="455">
                  <c:v>44879</c:v>
                </c:pt>
                <c:pt idx="456">
                  <c:v>44881</c:v>
                </c:pt>
                <c:pt idx="457">
                  <c:v>44882</c:v>
                </c:pt>
                <c:pt idx="458">
                  <c:v>44883</c:v>
                </c:pt>
                <c:pt idx="459">
                  <c:v>44886</c:v>
                </c:pt>
                <c:pt idx="460">
                  <c:v>44887</c:v>
                </c:pt>
                <c:pt idx="461">
                  <c:v>44888</c:v>
                </c:pt>
                <c:pt idx="462">
                  <c:v>44889</c:v>
                </c:pt>
                <c:pt idx="463">
                  <c:v>44890</c:v>
                </c:pt>
                <c:pt idx="464">
                  <c:v>44893</c:v>
                </c:pt>
                <c:pt idx="465">
                  <c:v>44894</c:v>
                </c:pt>
                <c:pt idx="466">
                  <c:v>44895</c:v>
                </c:pt>
                <c:pt idx="467">
                  <c:v>44896</c:v>
                </c:pt>
                <c:pt idx="468">
                  <c:v>44897</c:v>
                </c:pt>
                <c:pt idx="469">
                  <c:v>44900</c:v>
                </c:pt>
                <c:pt idx="470">
                  <c:v>44901</c:v>
                </c:pt>
                <c:pt idx="471">
                  <c:v>44902</c:v>
                </c:pt>
                <c:pt idx="472">
                  <c:v>44903</c:v>
                </c:pt>
                <c:pt idx="473">
                  <c:v>44904</c:v>
                </c:pt>
                <c:pt idx="474">
                  <c:v>44907</c:v>
                </c:pt>
                <c:pt idx="475">
                  <c:v>44908</c:v>
                </c:pt>
                <c:pt idx="476">
                  <c:v>44909</c:v>
                </c:pt>
                <c:pt idx="477">
                  <c:v>44910</c:v>
                </c:pt>
                <c:pt idx="478">
                  <c:v>44911</c:v>
                </c:pt>
                <c:pt idx="479">
                  <c:v>44914</c:v>
                </c:pt>
                <c:pt idx="480">
                  <c:v>44915</c:v>
                </c:pt>
                <c:pt idx="481">
                  <c:v>44916</c:v>
                </c:pt>
                <c:pt idx="482">
                  <c:v>44917</c:v>
                </c:pt>
                <c:pt idx="483">
                  <c:v>44918</c:v>
                </c:pt>
                <c:pt idx="484">
                  <c:v>44921</c:v>
                </c:pt>
                <c:pt idx="485">
                  <c:v>44922</c:v>
                </c:pt>
                <c:pt idx="486">
                  <c:v>44923</c:v>
                </c:pt>
                <c:pt idx="487">
                  <c:v>44924</c:v>
                </c:pt>
                <c:pt idx="488">
                  <c:v>44925</c:v>
                </c:pt>
                <c:pt idx="489">
                  <c:v>44928</c:v>
                </c:pt>
                <c:pt idx="490">
                  <c:v>44929</c:v>
                </c:pt>
                <c:pt idx="491">
                  <c:v>44930</c:v>
                </c:pt>
                <c:pt idx="492">
                  <c:v>44931</c:v>
                </c:pt>
                <c:pt idx="493">
                  <c:v>44932</c:v>
                </c:pt>
                <c:pt idx="494">
                  <c:v>44935</c:v>
                </c:pt>
                <c:pt idx="495">
                  <c:v>44936</c:v>
                </c:pt>
                <c:pt idx="496">
                  <c:v>44937</c:v>
                </c:pt>
                <c:pt idx="497">
                  <c:v>44938</c:v>
                </c:pt>
                <c:pt idx="498">
                  <c:v>44939</c:v>
                </c:pt>
                <c:pt idx="499">
                  <c:v>44942</c:v>
                </c:pt>
                <c:pt idx="500">
                  <c:v>44943</c:v>
                </c:pt>
                <c:pt idx="501">
                  <c:v>44944</c:v>
                </c:pt>
                <c:pt idx="502">
                  <c:v>44945</c:v>
                </c:pt>
                <c:pt idx="503">
                  <c:v>44946</c:v>
                </c:pt>
                <c:pt idx="504">
                  <c:v>44949</c:v>
                </c:pt>
                <c:pt idx="505">
                  <c:v>44950</c:v>
                </c:pt>
                <c:pt idx="506">
                  <c:v>44951</c:v>
                </c:pt>
                <c:pt idx="507">
                  <c:v>44952</c:v>
                </c:pt>
                <c:pt idx="508">
                  <c:v>44953</c:v>
                </c:pt>
                <c:pt idx="509">
                  <c:v>44956</c:v>
                </c:pt>
                <c:pt idx="510">
                  <c:v>44957</c:v>
                </c:pt>
                <c:pt idx="511">
                  <c:v>44958</c:v>
                </c:pt>
                <c:pt idx="512">
                  <c:v>44959</c:v>
                </c:pt>
                <c:pt idx="513">
                  <c:v>44960</c:v>
                </c:pt>
                <c:pt idx="514">
                  <c:v>44963</c:v>
                </c:pt>
                <c:pt idx="515">
                  <c:v>44964</c:v>
                </c:pt>
                <c:pt idx="516">
                  <c:v>44965</c:v>
                </c:pt>
                <c:pt idx="517">
                  <c:v>44966</c:v>
                </c:pt>
                <c:pt idx="518">
                  <c:v>44967</c:v>
                </c:pt>
                <c:pt idx="519">
                  <c:v>44970</c:v>
                </c:pt>
                <c:pt idx="520">
                  <c:v>44971</c:v>
                </c:pt>
                <c:pt idx="521">
                  <c:v>44972</c:v>
                </c:pt>
                <c:pt idx="522">
                  <c:v>44973</c:v>
                </c:pt>
                <c:pt idx="523">
                  <c:v>44974</c:v>
                </c:pt>
                <c:pt idx="524">
                  <c:v>44979</c:v>
                </c:pt>
                <c:pt idx="525">
                  <c:v>44980</c:v>
                </c:pt>
                <c:pt idx="526">
                  <c:v>44981</c:v>
                </c:pt>
                <c:pt idx="527">
                  <c:v>44984</c:v>
                </c:pt>
                <c:pt idx="528">
                  <c:v>44985</c:v>
                </c:pt>
                <c:pt idx="529">
                  <c:v>44986</c:v>
                </c:pt>
                <c:pt idx="530">
                  <c:v>44987</c:v>
                </c:pt>
                <c:pt idx="531">
                  <c:v>44988</c:v>
                </c:pt>
                <c:pt idx="532">
                  <c:v>44991</c:v>
                </c:pt>
                <c:pt idx="533">
                  <c:v>44992</c:v>
                </c:pt>
                <c:pt idx="534">
                  <c:v>44993</c:v>
                </c:pt>
                <c:pt idx="535">
                  <c:v>44994</c:v>
                </c:pt>
                <c:pt idx="536">
                  <c:v>44995</c:v>
                </c:pt>
                <c:pt idx="537">
                  <c:v>44998</c:v>
                </c:pt>
                <c:pt idx="538">
                  <c:v>44999</c:v>
                </c:pt>
                <c:pt idx="539">
                  <c:v>45000</c:v>
                </c:pt>
                <c:pt idx="540">
                  <c:v>45001</c:v>
                </c:pt>
                <c:pt idx="541">
                  <c:v>45002</c:v>
                </c:pt>
                <c:pt idx="542">
                  <c:v>45005</c:v>
                </c:pt>
                <c:pt idx="543">
                  <c:v>45006</c:v>
                </c:pt>
                <c:pt idx="544">
                  <c:v>45007</c:v>
                </c:pt>
                <c:pt idx="545">
                  <c:v>45008</c:v>
                </c:pt>
                <c:pt idx="546">
                  <c:v>45009</c:v>
                </c:pt>
                <c:pt idx="547">
                  <c:v>45012</c:v>
                </c:pt>
                <c:pt idx="548">
                  <c:v>45013</c:v>
                </c:pt>
                <c:pt idx="549">
                  <c:v>45014</c:v>
                </c:pt>
                <c:pt idx="550">
                  <c:v>45015</c:v>
                </c:pt>
                <c:pt idx="551">
                  <c:v>45016</c:v>
                </c:pt>
                <c:pt idx="552">
                  <c:v>45019</c:v>
                </c:pt>
                <c:pt idx="553">
                  <c:v>45020</c:v>
                </c:pt>
                <c:pt idx="554">
                  <c:v>45021</c:v>
                </c:pt>
                <c:pt idx="555">
                  <c:v>45022</c:v>
                </c:pt>
                <c:pt idx="556">
                  <c:v>45026</c:v>
                </c:pt>
                <c:pt idx="557">
                  <c:v>45027</c:v>
                </c:pt>
                <c:pt idx="558">
                  <c:v>45028</c:v>
                </c:pt>
                <c:pt idx="559">
                  <c:v>45029</c:v>
                </c:pt>
                <c:pt idx="560">
                  <c:v>45030</c:v>
                </c:pt>
                <c:pt idx="561">
                  <c:v>45033</c:v>
                </c:pt>
                <c:pt idx="562">
                  <c:v>45034</c:v>
                </c:pt>
                <c:pt idx="563">
                  <c:v>45035</c:v>
                </c:pt>
                <c:pt idx="564">
                  <c:v>45036</c:v>
                </c:pt>
                <c:pt idx="565">
                  <c:v>45040</c:v>
                </c:pt>
                <c:pt idx="566">
                  <c:v>45041</c:v>
                </c:pt>
                <c:pt idx="567">
                  <c:v>45042</c:v>
                </c:pt>
                <c:pt idx="568">
                  <c:v>45043</c:v>
                </c:pt>
                <c:pt idx="569">
                  <c:v>45044</c:v>
                </c:pt>
                <c:pt idx="570">
                  <c:v>45048</c:v>
                </c:pt>
                <c:pt idx="571">
                  <c:v>45049</c:v>
                </c:pt>
                <c:pt idx="572">
                  <c:v>45050</c:v>
                </c:pt>
                <c:pt idx="573">
                  <c:v>45051</c:v>
                </c:pt>
              </c:numCache>
            </c:numRef>
          </c:cat>
          <c:val>
            <c:numRef>
              <c:f>'Análises Expect x Selic'!$C$2:$C$10000</c:f>
              <c:numCache>
                <c:formatCode>General</c:formatCode>
                <c:ptCount val="9999"/>
                <c:pt idx="0">
                  <c:v>9.25</c:v>
                </c:pt>
                <c:pt idx="1">
                  <c:v>9.25</c:v>
                </c:pt>
                <c:pt idx="2">
                  <c:v>9.25</c:v>
                </c:pt>
                <c:pt idx="3">
                  <c:v>9.25</c:v>
                </c:pt>
                <c:pt idx="4">
                  <c:v>9.25</c:v>
                </c:pt>
                <c:pt idx="5">
                  <c:v>9.25</c:v>
                </c:pt>
                <c:pt idx="6">
                  <c:v>9.25</c:v>
                </c:pt>
                <c:pt idx="7">
                  <c:v>9.25</c:v>
                </c:pt>
                <c:pt idx="8">
                  <c:v>9.25</c:v>
                </c:pt>
                <c:pt idx="9">
                  <c:v>9.25</c:v>
                </c:pt>
                <c:pt idx="10">
                  <c:v>9.25</c:v>
                </c:pt>
                <c:pt idx="11">
                  <c:v>9.25</c:v>
                </c:pt>
                <c:pt idx="12">
                  <c:v>9.25</c:v>
                </c:pt>
                <c:pt idx="13">
                  <c:v>9.25</c:v>
                </c:pt>
                <c:pt idx="14">
                  <c:v>9.25</c:v>
                </c:pt>
                <c:pt idx="15">
                  <c:v>9.25</c:v>
                </c:pt>
                <c:pt idx="16">
                  <c:v>9.25</c:v>
                </c:pt>
                <c:pt idx="17">
                  <c:v>9.25</c:v>
                </c:pt>
                <c:pt idx="18">
                  <c:v>9.25</c:v>
                </c:pt>
                <c:pt idx="19">
                  <c:v>9.25</c:v>
                </c:pt>
                <c:pt idx="20">
                  <c:v>9.25</c:v>
                </c:pt>
                <c:pt idx="21">
                  <c:v>9.25</c:v>
                </c:pt>
                <c:pt idx="22">
                  <c:v>9.25</c:v>
                </c:pt>
                <c:pt idx="23">
                  <c:v>9.25</c:v>
                </c:pt>
                <c:pt idx="24">
                  <c:v>9.25</c:v>
                </c:pt>
                <c:pt idx="25">
                  <c:v>9.25</c:v>
                </c:pt>
                <c:pt idx="26">
                  <c:v>9.25</c:v>
                </c:pt>
                <c:pt idx="27">
                  <c:v>9.25</c:v>
                </c:pt>
                <c:pt idx="28">
                  <c:v>9.25</c:v>
                </c:pt>
                <c:pt idx="29">
                  <c:v>9.25</c:v>
                </c:pt>
                <c:pt idx="30">
                  <c:v>9.25</c:v>
                </c:pt>
                <c:pt idx="31">
                  <c:v>9.25</c:v>
                </c:pt>
                <c:pt idx="32">
                  <c:v>9.25</c:v>
                </c:pt>
                <c:pt idx="33">
                  <c:v>9.25</c:v>
                </c:pt>
                <c:pt idx="34">
                  <c:v>9.25</c:v>
                </c:pt>
                <c:pt idx="35">
                  <c:v>9.25</c:v>
                </c:pt>
                <c:pt idx="36">
                  <c:v>9.25</c:v>
                </c:pt>
                <c:pt idx="37">
                  <c:v>9.25</c:v>
                </c:pt>
                <c:pt idx="38">
                  <c:v>9.25</c:v>
                </c:pt>
                <c:pt idx="39">
                  <c:v>9.25</c:v>
                </c:pt>
                <c:pt idx="40">
                  <c:v>9.25</c:v>
                </c:pt>
                <c:pt idx="41">
                  <c:v>9.25</c:v>
                </c:pt>
                <c:pt idx="42">
                  <c:v>9.25</c:v>
                </c:pt>
                <c:pt idx="43">
                  <c:v>9.25</c:v>
                </c:pt>
                <c:pt idx="44">
                  <c:v>9.25</c:v>
                </c:pt>
                <c:pt idx="45">
                  <c:v>9.25</c:v>
                </c:pt>
                <c:pt idx="46">
                  <c:v>9.25</c:v>
                </c:pt>
                <c:pt idx="47">
                  <c:v>9.25</c:v>
                </c:pt>
                <c:pt idx="48">
                  <c:v>9.25</c:v>
                </c:pt>
                <c:pt idx="49">
                  <c:v>9.25</c:v>
                </c:pt>
                <c:pt idx="50">
                  <c:v>9.25</c:v>
                </c:pt>
                <c:pt idx="51">
                  <c:v>9.25</c:v>
                </c:pt>
                <c:pt idx="52">
                  <c:v>9.25</c:v>
                </c:pt>
                <c:pt idx="53">
                  <c:v>9.25</c:v>
                </c:pt>
                <c:pt idx="54">
                  <c:v>9.25</c:v>
                </c:pt>
                <c:pt idx="55">
                  <c:v>9.25</c:v>
                </c:pt>
                <c:pt idx="56">
                  <c:v>9.25</c:v>
                </c:pt>
                <c:pt idx="57">
                  <c:v>9.25</c:v>
                </c:pt>
                <c:pt idx="58">
                  <c:v>9.25</c:v>
                </c:pt>
                <c:pt idx="59">
                  <c:v>9.25</c:v>
                </c:pt>
                <c:pt idx="60">
                  <c:v>9.25</c:v>
                </c:pt>
                <c:pt idx="61">
                  <c:v>9.25</c:v>
                </c:pt>
                <c:pt idx="62">
                  <c:v>9.25</c:v>
                </c:pt>
                <c:pt idx="63">
                  <c:v>9.25</c:v>
                </c:pt>
                <c:pt idx="64">
                  <c:v>9.25</c:v>
                </c:pt>
                <c:pt idx="65">
                  <c:v>9.25</c:v>
                </c:pt>
                <c:pt idx="66">
                  <c:v>9.25</c:v>
                </c:pt>
                <c:pt idx="67">
                  <c:v>9.25</c:v>
                </c:pt>
                <c:pt idx="68">
                  <c:v>9.25</c:v>
                </c:pt>
                <c:pt idx="69">
                  <c:v>9.25</c:v>
                </c:pt>
                <c:pt idx="70">
                  <c:v>9.25</c:v>
                </c:pt>
                <c:pt idx="71">
                  <c:v>9.25</c:v>
                </c:pt>
                <c:pt idx="72">
                  <c:v>9.25</c:v>
                </c:pt>
                <c:pt idx="73">
                  <c:v>9.25</c:v>
                </c:pt>
                <c:pt idx="74">
                  <c:v>9.25</c:v>
                </c:pt>
                <c:pt idx="75">
                  <c:v>9.25</c:v>
                </c:pt>
                <c:pt idx="76">
                  <c:v>9.25</c:v>
                </c:pt>
                <c:pt idx="77">
                  <c:v>9.25</c:v>
                </c:pt>
                <c:pt idx="78">
                  <c:v>9.25</c:v>
                </c:pt>
                <c:pt idx="79">
                  <c:v>9.25</c:v>
                </c:pt>
                <c:pt idx="80">
                  <c:v>9.25</c:v>
                </c:pt>
                <c:pt idx="81">
                  <c:v>9.25</c:v>
                </c:pt>
                <c:pt idx="82">
                  <c:v>9.25</c:v>
                </c:pt>
                <c:pt idx="83">
                  <c:v>9.25</c:v>
                </c:pt>
                <c:pt idx="84">
                  <c:v>9.25</c:v>
                </c:pt>
                <c:pt idx="85">
                  <c:v>9.25</c:v>
                </c:pt>
                <c:pt idx="86">
                  <c:v>9.25</c:v>
                </c:pt>
                <c:pt idx="87">
                  <c:v>9.25</c:v>
                </c:pt>
                <c:pt idx="88">
                  <c:v>9.25</c:v>
                </c:pt>
                <c:pt idx="89">
                  <c:v>9.25</c:v>
                </c:pt>
                <c:pt idx="90">
                  <c:v>9.25</c:v>
                </c:pt>
                <c:pt idx="91">
                  <c:v>9.25</c:v>
                </c:pt>
                <c:pt idx="92">
                  <c:v>9.25</c:v>
                </c:pt>
                <c:pt idx="93">
                  <c:v>9.25</c:v>
                </c:pt>
                <c:pt idx="94">
                  <c:v>9.25</c:v>
                </c:pt>
                <c:pt idx="95">
                  <c:v>9.25</c:v>
                </c:pt>
                <c:pt idx="96">
                  <c:v>9.25</c:v>
                </c:pt>
                <c:pt idx="97">
                  <c:v>9.25</c:v>
                </c:pt>
                <c:pt idx="98">
                  <c:v>9.25</c:v>
                </c:pt>
                <c:pt idx="99">
                  <c:v>9.25</c:v>
                </c:pt>
                <c:pt idx="100">
                  <c:v>9.25</c:v>
                </c:pt>
                <c:pt idx="101">
                  <c:v>9.25</c:v>
                </c:pt>
                <c:pt idx="102">
                  <c:v>9.25</c:v>
                </c:pt>
                <c:pt idx="103">
                  <c:v>9.25</c:v>
                </c:pt>
                <c:pt idx="104">
                  <c:v>9.25</c:v>
                </c:pt>
                <c:pt idx="105">
                  <c:v>9.25</c:v>
                </c:pt>
                <c:pt idx="106">
                  <c:v>9.25</c:v>
                </c:pt>
                <c:pt idx="107">
                  <c:v>9.25</c:v>
                </c:pt>
                <c:pt idx="108">
                  <c:v>9.25</c:v>
                </c:pt>
                <c:pt idx="109">
                  <c:v>9.25</c:v>
                </c:pt>
                <c:pt idx="110">
                  <c:v>9.25</c:v>
                </c:pt>
                <c:pt idx="111">
                  <c:v>9.25</c:v>
                </c:pt>
                <c:pt idx="112">
                  <c:v>9.25</c:v>
                </c:pt>
                <c:pt idx="113">
                  <c:v>9.25</c:v>
                </c:pt>
                <c:pt idx="114">
                  <c:v>9.25</c:v>
                </c:pt>
                <c:pt idx="115">
                  <c:v>9.25</c:v>
                </c:pt>
                <c:pt idx="116">
                  <c:v>9.25</c:v>
                </c:pt>
                <c:pt idx="117">
                  <c:v>9.25</c:v>
                </c:pt>
                <c:pt idx="118">
                  <c:v>9.25</c:v>
                </c:pt>
                <c:pt idx="119">
                  <c:v>9.25</c:v>
                </c:pt>
                <c:pt idx="120">
                  <c:v>9.25</c:v>
                </c:pt>
                <c:pt idx="121">
                  <c:v>9.25</c:v>
                </c:pt>
                <c:pt idx="122">
                  <c:v>9.25</c:v>
                </c:pt>
                <c:pt idx="123">
                  <c:v>9.25</c:v>
                </c:pt>
                <c:pt idx="124">
                  <c:v>9.25</c:v>
                </c:pt>
                <c:pt idx="125">
                  <c:v>9.25</c:v>
                </c:pt>
                <c:pt idx="126">
                  <c:v>9.25</c:v>
                </c:pt>
                <c:pt idx="127">
                  <c:v>9.25</c:v>
                </c:pt>
                <c:pt idx="128">
                  <c:v>9.25</c:v>
                </c:pt>
                <c:pt idx="129">
                  <c:v>9.25</c:v>
                </c:pt>
                <c:pt idx="130">
                  <c:v>9.25</c:v>
                </c:pt>
                <c:pt idx="131">
                  <c:v>9.25</c:v>
                </c:pt>
                <c:pt idx="132">
                  <c:v>9.25</c:v>
                </c:pt>
                <c:pt idx="133">
                  <c:v>9.25</c:v>
                </c:pt>
                <c:pt idx="134">
                  <c:v>9.25</c:v>
                </c:pt>
                <c:pt idx="135">
                  <c:v>9.25</c:v>
                </c:pt>
                <c:pt idx="136">
                  <c:v>9.25</c:v>
                </c:pt>
                <c:pt idx="137">
                  <c:v>9.25</c:v>
                </c:pt>
                <c:pt idx="138">
                  <c:v>9.25</c:v>
                </c:pt>
                <c:pt idx="139">
                  <c:v>9.25</c:v>
                </c:pt>
                <c:pt idx="140">
                  <c:v>9.25</c:v>
                </c:pt>
                <c:pt idx="141">
                  <c:v>9.25</c:v>
                </c:pt>
                <c:pt idx="142">
                  <c:v>9.25</c:v>
                </c:pt>
                <c:pt idx="143">
                  <c:v>9.25</c:v>
                </c:pt>
                <c:pt idx="144">
                  <c:v>9.25</c:v>
                </c:pt>
                <c:pt idx="145">
                  <c:v>9.25</c:v>
                </c:pt>
                <c:pt idx="146">
                  <c:v>9.25</c:v>
                </c:pt>
                <c:pt idx="147">
                  <c:v>9.25</c:v>
                </c:pt>
                <c:pt idx="148">
                  <c:v>9.25</c:v>
                </c:pt>
                <c:pt idx="149">
                  <c:v>9.25</c:v>
                </c:pt>
                <c:pt idx="150">
                  <c:v>9.25</c:v>
                </c:pt>
                <c:pt idx="151">
                  <c:v>9.25</c:v>
                </c:pt>
                <c:pt idx="152">
                  <c:v>9.25</c:v>
                </c:pt>
                <c:pt idx="153">
                  <c:v>9.25</c:v>
                </c:pt>
                <c:pt idx="154">
                  <c:v>9.25</c:v>
                </c:pt>
                <c:pt idx="155">
                  <c:v>9.25</c:v>
                </c:pt>
                <c:pt idx="156">
                  <c:v>9.25</c:v>
                </c:pt>
                <c:pt idx="157">
                  <c:v>9.25</c:v>
                </c:pt>
                <c:pt idx="158">
                  <c:v>9.25</c:v>
                </c:pt>
                <c:pt idx="159">
                  <c:v>9.25</c:v>
                </c:pt>
                <c:pt idx="160">
                  <c:v>9.25</c:v>
                </c:pt>
                <c:pt idx="161">
                  <c:v>9.25</c:v>
                </c:pt>
                <c:pt idx="162">
                  <c:v>9.25</c:v>
                </c:pt>
                <c:pt idx="163">
                  <c:v>9.25</c:v>
                </c:pt>
                <c:pt idx="164">
                  <c:v>9.25</c:v>
                </c:pt>
                <c:pt idx="165">
                  <c:v>9.25</c:v>
                </c:pt>
                <c:pt idx="166">
                  <c:v>9.25</c:v>
                </c:pt>
                <c:pt idx="167">
                  <c:v>9.25</c:v>
                </c:pt>
                <c:pt idx="168">
                  <c:v>9.25</c:v>
                </c:pt>
                <c:pt idx="169">
                  <c:v>9.25</c:v>
                </c:pt>
                <c:pt idx="170">
                  <c:v>9.25</c:v>
                </c:pt>
                <c:pt idx="171">
                  <c:v>9.25</c:v>
                </c:pt>
                <c:pt idx="172">
                  <c:v>9.25</c:v>
                </c:pt>
                <c:pt idx="173">
                  <c:v>9.25</c:v>
                </c:pt>
                <c:pt idx="174">
                  <c:v>9.25</c:v>
                </c:pt>
                <c:pt idx="175">
                  <c:v>9.25</c:v>
                </c:pt>
                <c:pt idx="176">
                  <c:v>9.25</c:v>
                </c:pt>
                <c:pt idx="177">
                  <c:v>9.25</c:v>
                </c:pt>
                <c:pt idx="178">
                  <c:v>9.25</c:v>
                </c:pt>
                <c:pt idx="179">
                  <c:v>9.25</c:v>
                </c:pt>
                <c:pt idx="180">
                  <c:v>9.25</c:v>
                </c:pt>
                <c:pt idx="181">
                  <c:v>9.25</c:v>
                </c:pt>
                <c:pt idx="182">
                  <c:v>9.25</c:v>
                </c:pt>
                <c:pt idx="183">
                  <c:v>9.25</c:v>
                </c:pt>
                <c:pt idx="184">
                  <c:v>9.25</c:v>
                </c:pt>
                <c:pt idx="185">
                  <c:v>9.25</c:v>
                </c:pt>
                <c:pt idx="186">
                  <c:v>9.25</c:v>
                </c:pt>
                <c:pt idx="187">
                  <c:v>9.25</c:v>
                </c:pt>
                <c:pt idx="188">
                  <c:v>9.25</c:v>
                </c:pt>
                <c:pt idx="189">
                  <c:v>9.25</c:v>
                </c:pt>
                <c:pt idx="190">
                  <c:v>9.25</c:v>
                </c:pt>
                <c:pt idx="191">
                  <c:v>9.25</c:v>
                </c:pt>
                <c:pt idx="192">
                  <c:v>9.25</c:v>
                </c:pt>
                <c:pt idx="193">
                  <c:v>9.25</c:v>
                </c:pt>
                <c:pt idx="194">
                  <c:v>9.25</c:v>
                </c:pt>
                <c:pt idx="195">
                  <c:v>9.25</c:v>
                </c:pt>
                <c:pt idx="196">
                  <c:v>9.25</c:v>
                </c:pt>
                <c:pt idx="197">
                  <c:v>9.25</c:v>
                </c:pt>
                <c:pt idx="198">
                  <c:v>9.25</c:v>
                </c:pt>
                <c:pt idx="199">
                  <c:v>9.25</c:v>
                </c:pt>
                <c:pt idx="200">
                  <c:v>9.25</c:v>
                </c:pt>
                <c:pt idx="201">
                  <c:v>9.25</c:v>
                </c:pt>
                <c:pt idx="202">
                  <c:v>9.25</c:v>
                </c:pt>
                <c:pt idx="203">
                  <c:v>9.25</c:v>
                </c:pt>
                <c:pt idx="204">
                  <c:v>9.25</c:v>
                </c:pt>
                <c:pt idx="205">
                  <c:v>9.25</c:v>
                </c:pt>
                <c:pt idx="206">
                  <c:v>9.25</c:v>
                </c:pt>
                <c:pt idx="207">
                  <c:v>9.25</c:v>
                </c:pt>
                <c:pt idx="208">
                  <c:v>9.25</c:v>
                </c:pt>
                <c:pt idx="209">
                  <c:v>9.25</c:v>
                </c:pt>
                <c:pt idx="210">
                  <c:v>9.25</c:v>
                </c:pt>
                <c:pt idx="211">
                  <c:v>9.25</c:v>
                </c:pt>
                <c:pt idx="212">
                  <c:v>9.25</c:v>
                </c:pt>
                <c:pt idx="213">
                  <c:v>9.25</c:v>
                </c:pt>
                <c:pt idx="214">
                  <c:v>9.25</c:v>
                </c:pt>
                <c:pt idx="215">
                  <c:v>9.25</c:v>
                </c:pt>
                <c:pt idx="216">
                  <c:v>9.25</c:v>
                </c:pt>
                <c:pt idx="217">
                  <c:v>9.25</c:v>
                </c:pt>
                <c:pt idx="218">
                  <c:v>9.25</c:v>
                </c:pt>
                <c:pt idx="219">
                  <c:v>9.25</c:v>
                </c:pt>
                <c:pt idx="220">
                  <c:v>9.25</c:v>
                </c:pt>
                <c:pt idx="221">
                  <c:v>9.25</c:v>
                </c:pt>
                <c:pt idx="222">
                  <c:v>9.25</c:v>
                </c:pt>
                <c:pt idx="223">
                  <c:v>9.25</c:v>
                </c:pt>
                <c:pt idx="224">
                  <c:v>9.25</c:v>
                </c:pt>
                <c:pt idx="225">
                  <c:v>9.25</c:v>
                </c:pt>
                <c:pt idx="226">
                  <c:v>9.25</c:v>
                </c:pt>
                <c:pt idx="227">
                  <c:v>9.25</c:v>
                </c:pt>
                <c:pt idx="228">
                  <c:v>9.25</c:v>
                </c:pt>
                <c:pt idx="229">
                  <c:v>9.25</c:v>
                </c:pt>
                <c:pt idx="230">
                  <c:v>9.25</c:v>
                </c:pt>
                <c:pt idx="231">
                  <c:v>9.25</c:v>
                </c:pt>
                <c:pt idx="232">
                  <c:v>9.25</c:v>
                </c:pt>
                <c:pt idx="233">
                  <c:v>9.25</c:v>
                </c:pt>
                <c:pt idx="234">
                  <c:v>9.25</c:v>
                </c:pt>
                <c:pt idx="235">
                  <c:v>9.25</c:v>
                </c:pt>
                <c:pt idx="236">
                  <c:v>9.25</c:v>
                </c:pt>
                <c:pt idx="237">
                  <c:v>9.25</c:v>
                </c:pt>
                <c:pt idx="238">
                  <c:v>9.25</c:v>
                </c:pt>
                <c:pt idx="239">
                  <c:v>9.25</c:v>
                </c:pt>
                <c:pt idx="240">
                  <c:v>9.25</c:v>
                </c:pt>
                <c:pt idx="241">
                  <c:v>9.25</c:v>
                </c:pt>
                <c:pt idx="242">
                  <c:v>9.25</c:v>
                </c:pt>
                <c:pt idx="243">
                  <c:v>9.25</c:v>
                </c:pt>
                <c:pt idx="244">
                  <c:v>9.25</c:v>
                </c:pt>
                <c:pt idx="245">
                  <c:v>9.25</c:v>
                </c:pt>
                <c:pt idx="246">
                  <c:v>9.25</c:v>
                </c:pt>
                <c:pt idx="247">
                  <c:v>9.25</c:v>
                </c:pt>
                <c:pt idx="248">
                  <c:v>9.25</c:v>
                </c:pt>
                <c:pt idx="249">
                  <c:v>9.25</c:v>
                </c:pt>
                <c:pt idx="250">
                  <c:v>9.25</c:v>
                </c:pt>
                <c:pt idx="251">
                  <c:v>9.25</c:v>
                </c:pt>
                <c:pt idx="252">
                  <c:v>9.25</c:v>
                </c:pt>
                <c:pt idx="253">
                  <c:v>9.25</c:v>
                </c:pt>
                <c:pt idx="254">
                  <c:v>9.25</c:v>
                </c:pt>
                <c:pt idx="255">
                  <c:v>9.25</c:v>
                </c:pt>
                <c:pt idx="256">
                  <c:v>9.25</c:v>
                </c:pt>
                <c:pt idx="257">
                  <c:v>9.25</c:v>
                </c:pt>
                <c:pt idx="258">
                  <c:v>9.25</c:v>
                </c:pt>
                <c:pt idx="259">
                  <c:v>9.25</c:v>
                </c:pt>
                <c:pt idx="260">
                  <c:v>9.25</c:v>
                </c:pt>
                <c:pt idx="261">
                  <c:v>9.25</c:v>
                </c:pt>
                <c:pt idx="262">
                  <c:v>9.25</c:v>
                </c:pt>
                <c:pt idx="263">
                  <c:v>9.25</c:v>
                </c:pt>
                <c:pt idx="264">
                  <c:v>9.25</c:v>
                </c:pt>
                <c:pt idx="265">
                  <c:v>9.25</c:v>
                </c:pt>
                <c:pt idx="266">
                  <c:v>9.25</c:v>
                </c:pt>
                <c:pt idx="267">
                  <c:v>9.25</c:v>
                </c:pt>
                <c:pt idx="268">
                  <c:v>9.25</c:v>
                </c:pt>
                <c:pt idx="269">
                  <c:v>9.25</c:v>
                </c:pt>
                <c:pt idx="270">
                  <c:v>9.25</c:v>
                </c:pt>
                <c:pt idx="271">
                  <c:v>9.25</c:v>
                </c:pt>
                <c:pt idx="272">
                  <c:v>9.25</c:v>
                </c:pt>
                <c:pt idx="273">
                  <c:v>9.25</c:v>
                </c:pt>
                <c:pt idx="274">
                  <c:v>9.25</c:v>
                </c:pt>
                <c:pt idx="275">
                  <c:v>9.25</c:v>
                </c:pt>
                <c:pt idx="276">
                  <c:v>9.25</c:v>
                </c:pt>
                <c:pt idx="277">
                  <c:v>9.25</c:v>
                </c:pt>
                <c:pt idx="278">
                  <c:v>9.25</c:v>
                </c:pt>
                <c:pt idx="279">
                  <c:v>9.25</c:v>
                </c:pt>
                <c:pt idx="280">
                  <c:v>9.25</c:v>
                </c:pt>
                <c:pt idx="281">
                  <c:v>9.25</c:v>
                </c:pt>
                <c:pt idx="282">
                  <c:v>9.25</c:v>
                </c:pt>
                <c:pt idx="283">
                  <c:v>9.25</c:v>
                </c:pt>
                <c:pt idx="284">
                  <c:v>9.25</c:v>
                </c:pt>
                <c:pt idx="285">
                  <c:v>9.25</c:v>
                </c:pt>
                <c:pt idx="286">
                  <c:v>9.25</c:v>
                </c:pt>
                <c:pt idx="287">
                  <c:v>9.25</c:v>
                </c:pt>
                <c:pt idx="288">
                  <c:v>9.25</c:v>
                </c:pt>
                <c:pt idx="289">
                  <c:v>9.25</c:v>
                </c:pt>
                <c:pt idx="290">
                  <c:v>9.25</c:v>
                </c:pt>
                <c:pt idx="291">
                  <c:v>9.25</c:v>
                </c:pt>
                <c:pt idx="292">
                  <c:v>9.25</c:v>
                </c:pt>
                <c:pt idx="293">
                  <c:v>9.25</c:v>
                </c:pt>
                <c:pt idx="294">
                  <c:v>9.25</c:v>
                </c:pt>
                <c:pt idx="295">
                  <c:v>9.25</c:v>
                </c:pt>
                <c:pt idx="296">
                  <c:v>9.25</c:v>
                </c:pt>
                <c:pt idx="297">
                  <c:v>9.25</c:v>
                </c:pt>
                <c:pt idx="298">
                  <c:v>9.25</c:v>
                </c:pt>
                <c:pt idx="299">
                  <c:v>9.25</c:v>
                </c:pt>
                <c:pt idx="300">
                  <c:v>9.25</c:v>
                </c:pt>
                <c:pt idx="301">
                  <c:v>9.25</c:v>
                </c:pt>
                <c:pt idx="302">
                  <c:v>9.25</c:v>
                </c:pt>
                <c:pt idx="303">
                  <c:v>9.25</c:v>
                </c:pt>
                <c:pt idx="304">
                  <c:v>9.25</c:v>
                </c:pt>
                <c:pt idx="305">
                  <c:v>9.25</c:v>
                </c:pt>
                <c:pt idx="306">
                  <c:v>9.25</c:v>
                </c:pt>
                <c:pt idx="307">
                  <c:v>9.25</c:v>
                </c:pt>
                <c:pt idx="308">
                  <c:v>9.25</c:v>
                </c:pt>
                <c:pt idx="309">
                  <c:v>9.25</c:v>
                </c:pt>
                <c:pt idx="310">
                  <c:v>9.25</c:v>
                </c:pt>
                <c:pt idx="311">
                  <c:v>9.25</c:v>
                </c:pt>
                <c:pt idx="312">
                  <c:v>9.25</c:v>
                </c:pt>
                <c:pt idx="313">
                  <c:v>9.25</c:v>
                </c:pt>
                <c:pt idx="314">
                  <c:v>9.25</c:v>
                </c:pt>
                <c:pt idx="315">
                  <c:v>9.25</c:v>
                </c:pt>
                <c:pt idx="316">
                  <c:v>9.25</c:v>
                </c:pt>
                <c:pt idx="317">
                  <c:v>9.25</c:v>
                </c:pt>
                <c:pt idx="318">
                  <c:v>9.25</c:v>
                </c:pt>
                <c:pt idx="319">
                  <c:v>9.25</c:v>
                </c:pt>
                <c:pt idx="320">
                  <c:v>9.25</c:v>
                </c:pt>
                <c:pt idx="321">
                  <c:v>9.25</c:v>
                </c:pt>
                <c:pt idx="322">
                  <c:v>9.25</c:v>
                </c:pt>
                <c:pt idx="323">
                  <c:v>9.25</c:v>
                </c:pt>
                <c:pt idx="324">
                  <c:v>9.25</c:v>
                </c:pt>
                <c:pt idx="325">
                  <c:v>9.25</c:v>
                </c:pt>
                <c:pt idx="326">
                  <c:v>9.25</c:v>
                </c:pt>
                <c:pt idx="327">
                  <c:v>9.25</c:v>
                </c:pt>
                <c:pt idx="328">
                  <c:v>9.25</c:v>
                </c:pt>
                <c:pt idx="329">
                  <c:v>9.25</c:v>
                </c:pt>
                <c:pt idx="330">
                  <c:v>9.25</c:v>
                </c:pt>
                <c:pt idx="331">
                  <c:v>9.25</c:v>
                </c:pt>
                <c:pt idx="332">
                  <c:v>9.25</c:v>
                </c:pt>
                <c:pt idx="333">
                  <c:v>9.25</c:v>
                </c:pt>
                <c:pt idx="334">
                  <c:v>9.25</c:v>
                </c:pt>
                <c:pt idx="335">
                  <c:v>9.25</c:v>
                </c:pt>
                <c:pt idx="336">
                  <c:v>9.25</c:v>
                </c:pt>
                <c:pt idx="337">
                  <c:v>9.25</c:v>
                </c:pt>
                <c:pt idx="338">
                  <c:v>9.25</c:v>
                </c:pt>
                <c:pt idx="339">
                  <c:v>9.25</c:v>
                </c:pt>
                <c:pt idx="340">
                  <c:v>9.25</c:v>
                </c:pt>
                <c:pt idx="341">
                  <c:v>9.25</c:v>
                </c:pt>
                <c:pt idx="342">
                  <c:v>9.25</c:v>
                </c:pt>
                <c:pt idx="343">
                  <c:v>9.25</c:v>
                </c:pt>
                <c:pt idx="344">
                  <c:v>9.25</c:v>
                </c:pt>
                <c:pt idx="345">
                  <c:v>9.25</c:v>
                </c:pt>
                <c:pt idx="346">
                  <c:v>9.25</c:v>
                </c:pt>
                <c:pt idx="347">
                  <c:v>9.25</c:v>
                </c:pt>
                <c:pt idx="348">
                  <c:v>9.25</c:v>
                </c:pt>
                <c:pt idx="349">
                  <c:v>9.25</c:v>
                </c:pt>
                <c:pt idx="350">
                  <c:v>9.25</c:v>
                </c:pt>
                <c:pt idx="351">
                  <c:v>9.25</c:v>
                </c:pt>
                <c:pt idx="352">
                  <c:v>9.25</c:v>
                </c:pt>
                <c:pt idx="353">
                  <c:v>9.25</c:v>
                </c:pt>
                <c:pt idx="354">
                  <c:v>9.25</c:v>
                </c:pt>
                <c:pt idx="355">
                  <c:v>9.25</c:v>
                </c:pt>
                <c:pt idx="356">
                  <c:v>9.25</c:v>
                </c:pt>
                <c:pt idx="357">
                  <c:v>9.25</c:v>
                </c:pt>
                <c:pt idx="358">
                  <c:v>9.25</c:v>
                </c:pt>
                <c:pt idx="359">
                  <c:v>9.25</c:v>
                </c:pt>
                <c:pt idx="360">
                  <c:v>9.25</c:v>
                </c:pt>
                <c:pt idx="361">
                  <c:v>9.25</c:v>
                </c:pt>
                <c:pt idx="362">
                  <c:v>9.25</c:v>
                </c:pt>
                <c:pt idx="363">
                  <c:v>9.25</c:v>
                </c:pt>
                <c:pt idx="364">
                  <c:v>9.25</c:v>
                </c:pt>
                <c:pt idx="365">
                  <c:v>9.25</c:v>
                </c:pt>
                <c:pt idx="366">
                  <c:v>9.25</c:v>
                </c:pt>
                <c:pt idx="367">
                  <c:v>9.25</c:v>
                </c:pt>
                <c:pt idx="368">
                  <c:v>9.25</c:v>
                </c:pt>
                <c:pt idx="369">
                  <c:v>9.25</c:v>
                </c:pt>
                <c:pt idx="370">
                  <c:v>9.25</c:v>
                </c:pt>
                <c:pt idx="371">
                  <c:v>9.25</c:v>
                </c:pt>
                <c:pt idx="372">
                  <c:v>9.25</c:v>
                </c:pt>
                <c:pt idx="373">
                  <c:v>9.25</c:v>
                </c:pt>
                <c:pt idx="374">
                  <c:v>9.25</c:v>
                </c:pt>
                <c:pt idx="375">
                  <c:v>9.25</c:v>
                </c:pt>
                <c:pt idx="376">
                  <c:v>9.25</c:v>
                </c:pt>
                <c:pt idx="377">
                  <c:v>9.25</c:v>
                </c:pt>
                <c:pt idx="378">
                  <c:v>9.25</c:v>
                </c:pt>
                <c:pt idx="379">
                  <c:v>9.25</c:v>
                </c:pt>
                <c:pt idx="380">
                  <c:v>9.25</c:v>
                </c:pt>
                <c:pt idx="381">
                  <c:v>9.25</c:v>
                </c:pt>
                <c:pt idx="382">
                  <c:v>9.25</c:v>
                </c:pt>
                <c:pt idx="383">
                  <c:v>9.25</c:v>
                </c:pt>
                <c:pt idx="384">
                  <c:v>9.25</c:v>
                </c:pt>
                <c:pt idx="385">
                  <c:v>9.25</c:v>
                </c:pt>
                <c:pt idx="386">
                  <c:v>9.25</c:v>
                </c:pt>
                <c:pt idx="387">
                  <c:v>9.25</c:v>
                </c:pt>
                <c:pt idx="388">
                  <c:v>9.25</c:v>
                </c:pt>
                <c:pt idx="389">
                  <c:v>9.25</c:v>
                </c:pt>
                <c:pt idx="390">
                  <c:v>9.25</c:v>
                </c:pt>
                <c:pt idx="391">
                  <c:v>9.25</c:v>
                </c:pt>
                <c:pt idx="392">
                  <c:v>9.25</c:v>
                </c:pt>
                <c:pt idx="393">
                  <c:v>9.25</c:v>
                </c:pt>
                <c:pt idx="394">
                  <c:v>9.25</c:v>
                </c:pt>
                <c:pt idx="395">
                  <c:v>9.25</c:v>
                </c:pt>
                <c:pt idx="396">
                  <c:v>9.25</c:v>
                </c:pt>
                <c:pt idx="397">
                  <c:v>9.25</c:v>
                </c:pt>
                <c:pt idx="398">
                  <c:v>9.25</c:v>
                </c:pt>
                <c:pt idx="399">
                  <c:v>9.25</c:v>
                </c:pt>
                <c:pt idx="400">
                  <c:v>9.25</c:v>
                </c:pt>
                <c:pt idx="401">
                  <c:v>9.25</c:v>
                </c:pt>
                <c:pt idx="402">
                  <c:v>9.25</c:v>
                </c:pt>
                <c:pt idx="403">
                  <c:v>9.25</c:v>
                </c:pt>
                <c:pt idx="404">
                  <c:v>9.25</c:v>
                </c:pt>
                <c:pt idx="405">
                  <c:v>9.25</c:v>
                </c:pt>
                <c:pt idx="406">
                  <c:v>9.25</c:v>
                </c:pt>
                <c:pt idx="407">
                  <c:v>9.25</c:v>
                </c:pt>
                <c:pt idx="408">
                  <c:v>9.25</c:v>
                </c:pt>
                <c:pt idx="409">
                  <c:v>9.25</c:v>
                </c:pt>
                <c:pt idx="410">
                  <c:v>9.25</c:v>
                </c:pt>
                <c:pt idx="411">
                  <c:v>9.25</c:v>
                </c:pt>
                <c:pt idx="412">
                  <c:v>9.25</c:v>
                </c:pt>
                <c:pt idx="413">
                  <c:v>9.25</c:v>
                </c:pt>
                <c:pt idx="414">
                  <c:v>9.25</c:v>
                </c:pt>
                <c:pt idx="415">
                  <c:v>9.25</c:v>
                </c:pt>
                <c:pt idx="416">
                  <c:v>9.25</c:v>
                </c:pt>
                <c:pt idx="417">
                  <c:v>9.25</c:v>
                </c:pt>
                <c:pt idx="418">
                  <c:v>9.25</c:v>
                </c:pt>
                <c:pt idx="419">
                  <c:v>9.25</c:v>
                </c:pt>
                <c:pt idx="420">
                  <c:v>9.25</c:v>
                </c:pt>
                <c:pt idx="421">
                  <c:v>9.25</c:v>
                </c:pt>
                <c:pt idx="422">
                  <c:v>9.25</c:v>
                </c:pt>
                <c:pt idx="423">
                  <c:v>9.25</c:v>
                </c:pt>
                <c:pt idx="424">
                  <c:v>9.25</c:v>
                </c:pt>
                <c:pt idx="425">
                  <c:v>9.25</c:v>
                </c:pt>
                <c:pt idx="426">
                  <c:v>9.25</c:v>
                </c:pt>
                <c:pt idx="427">
                  <c:v>9.25</c:v>
                </c:pt>
                <c:pt idx="428">
                  <c:v>9.25</c:v>
                </c:pt>
                <c:pt idx="429">
                  <c:v>9.25</c:v>
                </c:pt>
                <c:pt idx="430">
                  <c:v>9.25</c:v>
                </c:pt>
                <c:pt idx="431">
                  <c:v>9.25</c:v>
                </c:pt>
                <c:pt idx="432">
                  <c:v>9.25</c:v>
                </c:pt>
                <c:pt idx="433">
                  <c:v>9.25</c:v>
                </c:pt>
                <c:pt idx="434">
                  <c:v>9.25</c:v>
                </c:pt>
                <c:pt idx="435">
                  <c:v>9.25</c:v>
                </c:pt>
                <c:pt idx="436">
                  <c:v>9.25</c:v>
                </c:pt>
                <c:pt idx="437">
                  <c:v>9.25</c:v>
                </c:pt>
                <c:pt idx="438">
                  <c:v>9.25</c:v>
                </c:pt>
                <c:pt idx="439">
                  <c:v>9.25</c:v>
                </c:pt>
                <c:pt idx="440">
                  <c:v>9.25</c:v>
                </c:pt>
                <c:pt idx="441">
                  <c:v>9.25</c:v>
                </c:pt>
                <c:pt idx="442">
                  <c:v>9.25</c:v>
                </c:pt>
                <c:pt idx="443">
                  <c:v>9.25</c:v>
                </c:pt>
                <c:pt idx="444">
                  <c:v>9.25</c:v>
                </c:pt>
                <c:pt idx="445">
                  <c:v>9.25</c:v>
                </c:pt>
                <c:pt idx="446">
                  <c:v>9.25</c:v>
                </c:pt>
                <c:pt idx="447">
                  <c:v>9.25</c:v>
                </c:pt>
                <c:pt idx="448">
                  <c:v>9.25</c:v>
                </c:pt>
                <c:pt idx="449">
                  <c:v>9.25</c:v>
                </c:pt>
                <c:pt idx="450">
                  <c:v>9.25</c:v>
                </c:pt>
                <c:pt idx="451">
                  <c:v>9.25</c:v>
                </c:pt>
                <c:pt idx="452">
                  <c:v>9.25</c:v>
                </c:pt>
                <c:pt idx="453">
                  <c:v>9.25</c:v>
                </c:pt>
                <c:pt idx="454">
                  <c:v>9.25</c:v>
                </c:pt>
                <c:pt idx="455">
                  <c:v>9.25</c:v>
                </c:pt>
                <c:pt idx="456">
                  <c:v>9.25</c:v>
                </c:pt>
                <c:pt idx="457">
                  <c:v>9.25</c:v>
                </c:pt>
                <c:pt idx="458">
                  <c:v>9.25</c:v>
                </c:pt>
                <c:pt idx="459">
                  <c:v>9.25</c:v>
                </c:pt>
                <c:pt idx="460">
                  <c:v>9.25</c:v>
                </c:pt>
                <c:pt idx="461">
                  <c:v>9.25</c:v>
                </c:pt>
                <c:pt idx="462">
                  <c:v>9.25</c:v>
                </c:pt>
                <c:pt idx="463">
                  <c:v>9.25</c:v>
                </c:pt>
                <c:pt idx="464">
                  <c:v>9.25</c:v>
                </c:pt>
                <c:pt idx="465">
                  <c:v>9.25</c:v>
                </c:pt>
                <c:pt idx="466">
                  <c:v>9.25</c:v>
                </c:pt>
                <c:pt idx="467">
                  <c:v>9.25</c:v>
                </c:pt>
                <c:pt idx="468">
                  <c:v>9.25</c:v>
                </c:pt>
                <c:pt idx="469">
                  <c:v>9.25</c:v>
                </c:pt>
                <c:pt idx="470">
                  <c:v>9.25</c:v>
                </c:pt>
                <c:pt idx="471">
                  <c:v>9.25</c:v>
                </c:pt>
                <c:pt idx="472">
                  <c:v>9.25</c:v>
                </c:pt>
                <c:pt idx="473">
                  <c:v>9.25</c:v>
                </c:pt>
                <c:pt idx="474">
                  <c:v>9.25</c:v>
                </c:pt>
                <c:pt idx="475">
                  <c:v>9.25</c:v>
                </c:pt>
                <c:pt idx="476">
                  <c:v>9.25</c:v>
                </c:pt>
                <c:pt idx="477">
                  <c:v>9.25</c:v>
                </c:pt>
                <c:pt idx="478">
                  <c:v>9.25</c:v>
                </c:pt>
                <c:pt idx="479">
                  <c:v>9.25</c:v>
                </c:pt>
                <c:pt idx="480">
                  <c:v>9.25</c:v>
                </c:pt>
                <c:pt idx="481">
                  <c:v>9.25</c:v>
                </c:pt>
                <c:pt idx="482">
                  <c:v>9.25</c:v>
                </c:pt>
                <c:pt idx="483">
                  <c:v>9.25</c:v>
                </c:pt>
                <c:pt idx="484">
                  <c:v>9.25</c:v>
                </c:pt>
                <c:pt idx="485">
                  <c:v>9.25</c:v>
                </c:pt>
                <c:pt idx="486">
                  <c:v>9.25</c:v>
                </c:pt>
                <c:pt idx="487">
                  <c:v>9.25</c:v>
                </c:pt>
                <c:pt idx="488">
                  <c:v>9.25</c:v>
                </c:pt>
                <c:pt idx="489">
                  <c:v>9.25</c:v>
                </c:pt>
                <c:pt idx="490">
                  <c:v>9.25</c:v>
                </c:pt>
                <c:pt idx="491">
                  <c:v>9.25</c:v>
                </c:pt>
                <c:pt idx="492">
                  <c:v>9.25</c:v>
                </c:pt>
                <c:pt idx="493">
                  <c:v>9.25</c:v>
                </c:pt>
                <c:pt idx="494">
                  <c:v>9.25</c:v>
                </c:pt>
                <c:pt idx="495">
                  <c:v>9.25</c:v>
                </c:pt>
                <c:pt idx="496">
                  <c:v>9.25</c:v>
                </c:pt>
                <c:pt idx="497">
                  <c:v>9.25</c:v>
                </c:pt>
                <c:pt idx="498">
                  <c:v>9.25</c:v>
                </c:pt>
                <c:pt idx="499">
                  <c:v>9.25</c:v>
                </c:pt>
                <c:pt idx="500">
                  <c:v>9.25</c:v>
                </c:pt>
                <c:pt idx="501">
                  <c:v>9.25</c:v>
                </c:pt>
                <c:pt idx="502">
                  <c:v>9.25</c:v>
                </c:pt>
                <c:pt idx="503">
                  <c:v>9.25</c:v>
                </c:pt>
                <c:pt idx="504">
                  <c:v>9.25</c:v>
                </c:pt>
                <c:pt idx="505">
                  <c:v>9.25</c:v>
                </c:pt>
                <c:pt idx="506">
                  <c:v>9.25</c:v>
                </c:pt>
                <c:pt idx="507">
                  <c:v>9.25</c:v>
                </c:pt>
                <c:pt idx="508">
                  <c:v>9.25</c:v>
                </c:pt>
                <c:pt idx="509">
                  <c:v>9.25</c:v>
                </c:pt>
                <c:pt idx="510">
                  <c:v>9.25</c:v>
                </c:pt>
                <c:pt idx="511">
                  <c:v>9.25</c:v>
                </c:pt>
                <c:pt idx="512">
                  <c:v>9.25</c:v>
                </c:pt>
                <c:pt idx="513">
                  <c:v>9.25</c:v>
                </c:pt>
                <c:pt idx="514">
                  <c:v>9.25</c:v>
                </c:pt>
                <c:pt idx="515">
                  <c:v>9.25</c:v>
                </c:pt>
                <c:pt idx="516">
                  <c:v>9.25</c:v>
                </c:pt>
                <c:pt idx="517">
                  <c:v>9.25</c:v>
                </c:pt>
                <c:pt idx="518">
                  <c:v>9.25</c:v>
                </c:pt>
                <c:pt idx="519">
                  <c:v>9.25</c:v>
                </c:pt>
                <c:pt idx="520">
                  <c:v>9.25</c:v>
                </c:pt>
                <c:pt idx="521">
                  <c:v>9.25</c:v>
                </c:pt>
                <c:pt idx="522">
                  <c:v>9.25</c:v>
                </c:pt>
                <c:pt idx="523">
                  <c:v>9.25</c:v>
                </c:pt>
                <c:pt idx="524">
                  <c:v>9.25</c:v>
                </c:pt>
                <c:pt idx="525">
                  <c:v>9.25</c:v>
                </c:pt>
                <c:pt idx="526">
                  <c:v>9.25</c:v>
                </c:pt>
                <c:pt idx="527">
                  <c:v>9.25</c:v>
                </c:pt>
                <c:pt idx="528">
                  <c:v>9.25</c:v>
                </c:pt>
                <c:pt idx="529">
                  <c:v>9.25</c:v>
                </c:pt>
                <c:pt idx="530">
                  <c:v>9.25</c:v>
                </c:pt>
                <c:pt idx="531">
                  <c:v>9.25</c:v>
                </c:pt>
                <c:pt idx="532">
                  <c:v>9.25</c:v>
                </c:pt>
                <c:pt idx="533">
                  <c:v>9.25</c:v>
                </c:pt>
                <c:pt idx="534">
                  <c:v>9.25</c:v>
                </c:pt>
                <c:pt idx="535">
                  <c:v>9.25</c:v>
                </c:pt>
                <c:pt idx="536">
                  <c:v>9.25</c:v>
                </c:pt>
                <c:pt idx="537">
                  <c:v>9.25</c:v>
                </c:pt>
                <c:pt idx="538">
                  <c:v>9.25</c:v>
                </c:pt>
                <c:pt idx="539">
                  <c:v>9.25</c:v>
                </c:pt>
                <c:pt idx="540">
                  <c:v>9.25</c:v>
                </c:pt>
                <c:pt idx="541">
                  <c:v>9.25</c:v>
                </c:pt>
                <c:pt idx="542">
                  <c:v>9.25</c:v>
                </c:pt>
                <c:pt idx="543">
                  <c:v>9.25</c:v>
                </c:pt>
                <c:pt idx="544">
                  <c:v>9.25</c:v>
                </c:pt>
                <c:pt idx="545">
                  <c:v>9.25</c:v>
                </c:pt>
                <c:pt idx="546">
                  <c:v>9.25</c:v>
                </c:pt>
                <c:pt idx="547">
                  <c:v>9.25</c:v>
                </c:pt>
                <c:pt idx="548">
                  <c:v>9.25</c:v>
                </c:pt>
                <c:pt idx="549">
                  <c:v>9.25</c:v>
                </c:pt>
                <c:pt idx="550">
                  <c:v>9.25</c:v>
                </c:pt>
                <c:pt idx="551">
                  <c:v>9.25</c:v>
                </c:pt>
                <c:pt idx="552">
                  <c:v>9.25</c:v>
                </c:pt>
                <c:pt idx="553">
                  <c:v>9.25</c:v>
                </c:pt>
                <c:pt idx="554">
                  <c:v>9.25</c:v>
                </c:pt>
                <c:pt idx="555">
                  <c:v>9.25</c:v>
                </c:pt>
                <c:pt idx="556">
                  <c:v>9.25</c:v>
                </c:pt>
                <c:pt idx="557">
                  <c:v>9.25</c:v>
                </c:pt>
                <c:pt idx="558">
                  <c:v>9.25</c:v>
                </c:pt>
                <c:pt idx="559">
                  <c:v>9.25</c:v>
                </c:pt>
                <c:pt idx="560">
                  <c:v>9.25</c:v>
                </c:pt>
                <c:pt idx="561">
                  <c:v>9.25</c:v>
                </c:pt>
                <c:pt idx="562">
                  <c:v>9.25</c:v>
                </c:pt>
                <c:pt idx="563">
                  <c:v>9.25</c:v>
                </c:pt>
                <c:pt idx="564">
                  <c:v>9.25</c:v>
                </c:pt>
                <c:pt idx="565">
                  <c:v>9.25</c:v>
                </c:pt>
                <c:pt idx="566">
                  <c:v>9.25</c:v>
                </c:pt>
                <c:pt idx="567">
                  <c:v>9.25</c:v>
                </c:pt>
                <c:pt idx="568">
                  <c:v>9.25</c:v>
                </c:pt>
                <c:pt idx="569">
                  <c:v>9.25</c:v>
                </c:pt>
                <c:pt idx="570">
                  <c:v>9.25</c:v>
                </c:pt>
                <c:pt idx="571">
                  <c:v>9.25</c:v>
                </c:pt>
                <c:pt idx="572">
                  <c:v>9.25</c:v>
                </c:pt>
                <c:pt idx="573">
                  <c:v>9.25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002-4FBC-82F2-3C41D396E6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8508095"/>
        <c:axId val="78510063"/>
      </c:lineChart>
      <c:dateAx>
        <c:axId val="78508095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78510063"/>
        <c:crosses val="autoZero"/>
        <c:auto val="1"/>
        <c:lblOffset val="100"/>
        <c:baseTimeUnit val="days"/>
      </c:dateAx>
      <c:valAx>
        <c:axId val="78510063"/>
        <c:scaling>
          <c:orientation val="minMax"/>
          <c:min val="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_ ;[Red]\-#,##0.0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7850809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rgbClr val="0070C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pt-BR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rgbClr val="FF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pt-BR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rgbClr val="FF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 b="1"/>
              <a:t>Expectativas Selic para Reuniões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7.4146556004823727E-2"/>
          <c:y val="0.14373303337082866"/>
          <c:w val="0.84619720507909479"/>
          <c:h val="0.69534483189601304"/>
        </c:manualLayout>
      </c:layout>
      <c:lineChart>
        <c:grouping val="standard"/>
        <c:varyColors val="0"/>
        <c:ser>
          <c:idx val="1"/>
          <c:order val="0"/>
          <c:tx>
            <c:strRef>
              <c:f>'Análises Reunião Selic'!$B$1</c:f>
              <c:strCache>
                <c:ptCount val="1"/>
                <c:pt idx="0">
                  <c:v>4R/2023</c:v>
                </c:pt>
              </c:strCache>
            </c:strRef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cat>
            <c:numRef>
              <c:f>'Análises Reunião Selic'!$A$2:$A$337</c:f>
              <c:numCache>
                <c:formatCode>m/d/yyyy</c:formatCode>
                <c:ptCount val="336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44567</c:v>
                </c:pt>
                <c:pt idx="4">
                  <c:v>44568</c:v>
                </c:pt>
                <c:pt idx="5">
                  <c:v>44571</c:v>
                </c:pt>
                <c:pt idx="6">
                  <c:v>44572</c:v>
                </c:pt>
                <c:pt idx="7">
                  <c:v>44573</c:v>
                </c:pt>
                <c:pt idx="8">
                  <c:v>44574</c:v>
                </c:pt>
                <c:pt idx="9">
                  <c:v>44575</c:v>
                </c:pt>
                <c:pt idx="10">
                  <c:v>44578</c:v>
                </c:pt>
                <c:pt idx="11">
                  <c:v>44579</c:v>
                </c:pt>
                <c:pt idx="12">
                  <c:v>44580</c:v>
                </c:pt>
                <c:pt idx="13">
                  <c:v>44581</c:v>
                </c:pt>
                <c:pt idx="14">
                  <c:v>44582</c:v>
                </c:pt>
                <c:pt idx="15">
                  <c:v>44585</c:v>
                </c:pt>
                <c:pt idx="16">
                  <c:v>44586</c:v>
                </c:pt>
                <c:pt idx="17">
                  <c:v>44587</c:v>
                </c:pt>
                <c:pt idx="18">
                  <c:v>44588</c:v>
                </c:pt>
                <c:pt idx="19">
                  <c:v>44589</c:v>
                </c:pt>
                <c:pt idx="20">
                  <c:v>44592</c:v>
                </c:pt>
                <c:pt idx="21">
                  <c:v>44593</c:v>
                </c:pt>
                <c:pt idx="22">
                  <c:v>44594</c:v>
                </c:pt>
                <c:pt idx="23">
                  <c:v>44595</c:v>
                </c:pt>
                <c:pt idx="24">
                  <c:v>44596</c:v>
                </c:pt>
                <c:pt idx="25">
                  <c:v>44599</c:v>
                </c:pt>
                <c:pt idx="26">
                  <c:v>44600</c:v>
                </c:pt>
                <c:pt idx="27">
                  <c:v>44601</c:v>
                </c:pt>
                <c:pt idx="28">
                  <c:v>44602</c:v>
                </c:pt>
                <c:pt idx="29">
                  <c:v>44603</c:v>
                </c:pt>
                <c:pt idx="30">
                  <c:v>44606</c:v>
                </c:pt>
                <c:pt idx="31">
                  <c:v>44607</c:v>
                </c:pt>
                <c:pt idx="32">
                  <c:v>44608</c:v>
                </c:pt>
                <c:pt idx="33">
                  <c:v>44609</c:v>
                </c:pt>
                <c:pt idx="34">
                  <c:v>44610</c:v>
                </c:pt>
                <c:pt idx="35">
                  <c:v>44613</c:v>
                </c:pt>
                <c:pt idx="36">
                  <c:v>44614</c:v>
                </c:pt>
                <c:pt idx="37">
                  <c:v>44615</c:v>
                </c:pt>
                <c:pt idx="38">
                  <c:v>44616</c:v>
                </c:pt>
                <c:pt idx="39">
                  <c:v>44617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44628</c:v>
                </c:pt>
                <c:pt idx="45">
                  <c:v>44629</c:v>
                </c:pt>
                <c:pt idx="46">
                  <c:v>44630</c:v>
                </c:pt>
                <c:pt idx="47">
                  <c:v>44631</c:v>
                </c:pt>
                <c:pt idx="48">
                  <c:v>44634</c:v>
                </c:pt>
                <c:pt idx="49">
                  <c:v>44635</c:v>
                </c:pt>
                <c:pt idx="50">
                  <c:v>44636</c:v>
                </c:pt>
                <c:pt idx="51">
                  <c:v>44637</c:v>
                </c:pt>
                <c:pt idx="52">
                  <c:v>44638</c:v>
                </c:pt>
                <c:pt idx="53">
                  <c:v>44641</c:v>
                </c:pt>
                <c:pt idx="54">
                  <c:v>44642</c:v>
                </c:pt>
                <c:pt idx="55">
                  <c:v>44643</c:v>
                </c:pt>
                <c:pt idx="56">
                  <c:v>44644</c:v>
                </c:pt>
                <c:pt idx="57">
                  <c:v>44645</c:v>
                </c:pt>
                <c:pt idx="58">
                  <c:v>44648</c:v>
                </c:pt>
                <c:pt idx="59">
                  <c:v>44649</c:v>
                </c:pt>
                <c:pt idx="60">
                  <c:v>44650</c:v>
                </c:pt>
                <c:pt idx="61">
                  <c:v>44651</c:v>
                </c:pt>
                <c:pt idx="62">
                  <c:v>44652</c:v>
                </c:pt>
                <c:pt idx="63">
                  <c:v>44655</c:v>
                </c:pt>
                <c:pt idx="64">
                  <c:v>44656</c:v>
                </c:pt>
                <c:pt idx="65">
                  <c:v>44657</c:v>
                </c:pt>
                <c:pt idx="66">
                  <c:v>44658</c:v>
                </c:pt>
                <c:pt idx="67">
                  <c:v>44659</c:v>
                </c:pt>
                <c:pt idx="68">
                  <c:v>44662</c:v>
                </c:pt>
                <c:pt idx="69">
                  <c:v>44663</c:v>
                </c:pt>
                <c:pt idx="70">
                  <c:v>44664</c:v>
                </c:pt>
                <c:pt idx="71">
                  <c:v>44665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44673</c:v>
                </c:pt>
                <c:pt idx="76">
                  <c:v>44676</c:v>
                </c:pt>
                <c:pt idx="77">
                  <c:v>44677</c:v>
                </c:pt>
                <c:pt idx="78">
                  <c:v>44678</c:v>
                </c:pt>
                <c:pt idx="79">
                  <c:v>44679</c:v>
                </c:pt>
                <c:pt idx="80">
                  <c:v>44680</c:v>
                </c:pt>
                <c:pt idx="81">
                  <c:v>44683</c:v>
                </c:pt>
                <c:pt idx="82">
                  <c:v>44684</c:v>
                </c:pt>
                <c:pt idx="83">
                  <c:v>44685</c:v>
                </c:pt>
                <c:pt idx="84">
                  <c:v>44686</c:v>
                </c:pt>
                <c:pt idx="85">
                  <c:v>44687</c:v>
                </c:pt>
                <c:pt idx="86">
                  <c:v>44690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44729</c:v>
                </c:pt>
                <c:pt idx="115">
                  <c:v>44732</c:v>
                </c:pt>
                <c:pt idx="116">
                  <c:v>44733</c:v>
                </c:pt>
                <c:pt idx="117">
                  <c:v>44734</c:v>
                </c:pt>
                <c:pt idx="118">
                  <c:v>44735</c:v>
                </c:pt>
                <c:pt idx="119">
                  <c:v>44736</c:v>
                </c:pt>
                <c:pt idx="120">
                  <c:v>44739</c:v>
                </c:pt>
                <c:pt idx="121">
                  <c:v>44740</c:v>
                </c:pt>
                <c:pt idx="122">
                  <c:v>44741</c:v>
                </c:pt>
                <c:pt idx="123">
                  <c:v>44742</c:v>
                </c:pt>
                <c:pt idx="124">
                  <c:v>44743</c:v>
                </c:pt>
                <c:pt idx="125">
                  <c:v>44746</c:v>
                </c:pt>
                <c:pt idx="126">
                  <c:v>44747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44812</c:v>
                </c:pt>
                <c:pt idx="173">
                  <c:v>44813</c:v>
                </c:pt>
                <c:pt idx="174">
                  <c:v>44816</c:v>
                </c:pt>
                <c:pt idx="175">
                  <c:v>44817</c:v>
                </c:pt>
                <c:pt idx="176">
                  <c:v>44818</c:v>
                </c:pt>
                <c:pt idx="177">
                  <c:v>44819</c:v>
                </c:pt>
                <c:pt idx="178">
                  <c:v>44820</c:v>
                </c:pt>
                <c:pt idx="179">
                  <c:v>44823</c:v>
                </c:pt>
                <c:pt idx="180">
                  <c:v>44824</c:v>
                </c:pt>
                <c:pt idx="181">
                  <c:v>44825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44847</c:v>
                </c:pt>
                <c:pt idx="197">
                  <c:v>44848</c:v>
                </c:pt>
                <c:pt idx="198">
                  <c:v>44851</c:v>
                </c:pt>
                <c:pt idx="199">
                  <c:v>44852</c:v>
                </c:pt>
                <c:pt idx="200">
                  <c:v>44853</c:v>
                </c:pt>
                <c:pt idx="201">
                  <c:v>44854</c:v>
                </c:pt>
                <c:pt idx="202">
                  <c:v>44855</c:v>
                </c:pt>
                <c:pt idx="203">
                  <c:v>44858</c:v>
                </c:pt>
                <c:pt idx="204">
                  <c:v>44859</c:v>
                </c:pt>
                <c:pt idx="205">
                  <c:v>44860</c:v>
                </c:pt>
                <c:pt idx="206">
                  <c:v>44861</c:v>
                </c:pt>
                <c:pt idx="207">
                  <c:v>44862</c:v>
                </c:pt>
                <c:pt idx="208">
                  <c:v>44865</c:v>
                </c:pt>
                <c:pt idx="209">
                  <c:v>44866</c:v>
                </c:pt>
                <c:pt idx="210">
                  <c:v>44868</c:v>
                </c:pt>
                <c:pt idx="211">
                  <c:v>44869</c:v>
                </c:pt>
                <c:pt idx="212">
                  <c:v>44872</c:v>
                </c:pt>
                <c:pt idx="213">
                  <c:v>44873</c:v>
                </c:pt>
                <c:pt idx="214">
                  <c:v>44874</c:v>
                </c:pt>
                <c:pt idx="215">
                  <c:v>44875</c:v>
                </c:pt>
                <c:pt idx="216">
                  <c:v>44876</c:v>
                </c:pt>
                <c:pt idx="217">
                  <c:v>44879</c:v>
                </c:pt>
                <c:pt idx="218">
                  <c:v>44881</c:v>
                </c:pt>
                <c:pt idx="219">
                  <c:v>44882</c:v>
                </c:pt>
                <c:pt idx="220">
                  <c:v>44883</c:v>
                </c:pt>
                <c:pt idx="221">
                  <c:v>44886</c:v>
                </c:pt>
                <c:pt idx="222">
                  <c:v>44887</c:v>
                </c:pt>
                <c:pt idx="223">
                  <c:v>44888</c:v>
                </c:pt>
                <c:pt idx="224">
                  <c:v>44889</c:v>
                </c:pt>
                <c:pt idx="225">
                  <c:v>44890</c:v>
                </c:pt>
                <c:pt idx="226">
                  <c:v>44893</c:v>
                </c:pt>
                <c:pt idx="227">
                  <c:v>44894</c:v>
                </c:pt>
                <c:pt idx="228">
                  <c:v>44895</c:v>
                </c:pt>
                <c:pt idx="229">
                  <c:v>44896</c:v>
                </c:pt>
                <c:pt idx="230">
                  <c:v>44897</c:v>
                </c:pt>
                <c:pt idx="231">
                  <c:v>44900</c:v>
                </c:pt>
                <c:pt idx="232">
                  <c:v>44901</c:v>
                </c:pt>
                <c:pt idx="233">
                  <c:v>44902</c:v>
                </c:pt>
                <c:pt idx="234">
                  <c:v>44903</c:v>
                </c:pt>
                <c:pt idx="235">
                  <c:v>44904</c:v>
                </c:pt>
                <c:pt idx="236">
                  <c:v>44907</c:v>
                </c:pt>
                <c:pt idx="237">
                  <c:v>44908</c:v>
                </c:pt>
                <c:pt idx="238">
                  <c:v>44909</c:v>
                </c:pt>
                <c:pt idx="239">
                  <c:v>44910</c:v>
                </c:pt>
                <c:pt idx="240">
                  <c:v>44911</c:v>
                </c:pt>
                <c:pt idx="241">
                  <c:v>44914</c:v>
                </c:pt>
                <c:pt idx="242">
                  <c:v>44915</c:v>
                </c:pt>
                <c:pt idx="243">
                  <c:v>44916</c:v>
                </c:pt>
                <c:pt idx="244">
                  <c:v>44917</c:v>
                </c:pt>
                <c:pt idx="245">
                  <c:v>44918</c:v>
                </c:pt>
                <c:pt idx="246">
                  <c:v>44921</c:v>
                </c:pt>
                <c:pt idx="247">
                  <c:v>44922</c:v>
                </c:pt>
                <c:pt idx="248">
                  <c:v>44923</c:v>
                </c:pt>
                <c:pt idx="249">
                  <c:v>44924</c:v>
                </c:pt>
                <c:pt idx="250">
                  <c:v>44925</c:v>
                </c:pt>
                <c:pt idx="251">
                  <c:v>44928</c:v>
                </c:pt>
                <c:pt idx="252">
                  <c:v>44929</c:v>
                </c:pt>
                <c:pt idx="253">
                  <c:v>44930</c:v>
                </c:pt>
                <c:pt idx="254">
                  <c:v>44931</c:v>
                </c:pt>
                <c:pt idx="255">
                  <c:v>44932</c:v>
                </c:pt>
                <c:pt idx="256">
                  <c:v>44935</c:v>
                </c:pt>
                <c:pt idx="257">
                  <c:v>44936</c:v>
                </c:pt>
                <c:pt idx="258">
                  <c:v>44937</c:v>
                </c:pt>
                <c:pt idx="259">
                  <c:v>44938</c:v>
                </c:pt>
                <c:pt idx="260">
                  <c:v>44939</c:v>
                </c:pt>
                <c:pt idx="261">
                  <c:v>44942</c:v>
                </c:pt>
                <c:pt idx="262">
                  <c:v>44943</c:v>
                </c:pt>
                <c:pt idx="263">
                  <c:v>44944</c:v>
                </c:pt>
                <c:pt idx="264">
                  <c:v>44945</c:v>
                </c:pt>
                <c:pt idx="265">
                  <c:v>44946</c:v>
                </c:pt>
                <c:pt idx="266">
                  <c:v>44949</c:v>
                </c:pt>
                <c:pt idx="267">
                  <c:v>44950</c:v>
                </c:pt>
                <c:pt idx="268">
                  <c:v>44951</c:v>
                </c:pt>
                <c:pt idx="269">
                  <c:v>44952</c:v>
                </c:pt>
                <c:pt idx="270">
                  <c:v>44953</c:v>
                </c:pt>
                <c:pt idx="271">
                  <c:v>44956</c:v>
                </c:pt>
                <c:pt idx="272">
                  <c:v>44957</c:v>
                </c:pt>
                <c:pt idx="273">
                  <c:v>44958</c:v>
                </c:pt>
                <c:pt idx="274">
                  <c:v>44959</c:v>
                </c:pt>
                <c:pt idx="275">
                  <c:v>44960</c:v>
                </c:pt>
                <c:pt idx="276">
                  <c:v>44963</c:v>
                </c:pt>
                <c:pt idx="277">
                  <c:v>44964</c:v>
                </c:pt>
                <c:pt idx="278">
                  <c:v>44965</c:v>
                </c:pt>
                <c:pt idx="279">
                  <c:v>44966</c:v>
                </c:pt>
                <c:pt idx="280">
                  <c:v>44967</c:v>
                </c:pt>
                <c:pt idx="281">
                  <c:v>44970</c:v>
                </c:pt>
                <c:pt idx="282">
                  <c:v>44971</c:v>
                </c:pt>
                <c:pt idx="283">
                  <c:v>44972</c:v>
                </c:pt>
                <c:pt idx="284">
                  <c:v>44973</c:v>
                </c:pt>
                <c:pt idx="285">
                  <c:v>44974</c:v>
                </c:pt>
                <c:pt idx="286">
                  <c:v>44979</c:v>
                </c:pt>
                <c:pt idx="287">
                  <c:v>44980</c:v>
                </c:pt>
                <c:pt idx="288">
                  <c:v>44981</c:v>
                </c:pt>
                <c:pt idx="289">
                  <c:v>44984</c:v>
                </c:pt>
                <c:pt idx="290">
                  <c:v>44985</c:v>
                </c:pt>
                <c:pt idx="291">
                  <c:v>44986</c:v>
                </c:pt>
                <c:pt idx="292">
                  <c:v>44987</c:v>
                </c:pt>
                <c:pt idx="293">
                  <c:v>44988</c:v>
                </c:pt>
                <c:pt idx="294">
                  <c:v>44991</c:v>
                </c:pt>
                <c:pt idx="295">
                  <c:v>44992</c:v>
                </c:pt>
                <c:pt idx="296">
                  <c:v>44993</c:v>
                </c:pt>
                <c:pt idx="297">
                  <c:v>44994</c:v>
                </c:pt>
                <c:pt idx="298">
                  <c:v>44995</c:v>
                </c:pt>
                <c:pt idx="299">
                  <c:v>44998</c:v>
                </c:pt>
                <c:pt idx="300">
                  <c:v>44999</c:v>
                </c:pt>
                <c:pt idx="301">
                  <c:v>45000</c:v>
                </c:pt>
                <c:pt idx="302">
                  <c:v>45001</c:v>
                </c:pt>
                <c:pt idx="303">
                  <c:v>45002</c:v>
                </c:pt>
                <c:pt idx="304">
                  <c:v>45005</c:v>
                </c:pt>
                <c:pt idx="305">
                  <c:v>45006</c:v>
                </c:pt>
                <c:pt idx="306">
                  <c:v>45007</c:v>
                </c:pt>
                <c:pt idx="307">
                  <c:v>45008</c:v>
                </c:pt>
                <c:pt idx="308">
                  <c:v>45009</c:v>
                </c:pt>
                <c:pt idx="309">
                  <c:v>45012</c:v>
                </c:pt>
                <c:pt idx="310">
                  <c:v>45013</c:v>
                </c:pt>
                <c:pt idx="311">
                  <c:v>45014</c:v>
                </c:pt>
                <c:pt idx="312">
                  <c:v>45015</c:v>
                </c:pt>
                <c:pt idx="313">
                  <c:v>45016</c:v>
                </c:pt>
                <c:pt idx="314">
                  <c:v>45019</c:v>
                </c:pt>
                <c:pt idx="315">
                  <c:v>45020</c:v>
                </c:pt>
                <c:pt idx="316">
                  <c:v>45021</c:v>
                </c:pt>
                <c:pt idx="317">
                  <c:v>45022</c:v>
                </c:pt>
                <c:pt idx="318">
                  <c:v>45026</c:v>
                </c:pt>
                <c:pt idx="319">
                  <c:v>45027</c:v>
                </c:pt>
                <c:pt idx="320">
                  <c:v>45028</c:v>
                </c:pt>
                <c:pt idx="321">
                  <c:v>45029</c:v>
                </c:pt>
                <c:pt idx="322">
                  <c:v>45030</c:v>
                </c:pt>
                <c:pt idx="323">
                  <c:v>45033</c:v>
                </c:pt>
                <c:pt idx="324">
                  <c:v>45034</c:v>
                </c:pt>
                <c:pt idx="325">
                  <c:v>45035</c:v>
                </c:pt>
                <c:pt idx="326">
                  <c:v>45036</c:v>
                </c:pt>
                <c:pt idx="327">
                  <c:v>45040</c:v>
                </c:pt>
                <c:pt idx="328">
                  <c:v>45041</c:v>
                </c:pt>
                <c:pt idx="329">
                  <c:v>45042</c:v>
                </c:pt>
                <c:pt idx="330">
                  <c:v>45043</c:v>
                </c:pt>
                <c:pt idx="331">
                  <c:v>45044</c:v>
                </c:pt>
                <c:pt idx="332">
                  <c:v>45048</c:v>
                </c:pt>
                <c:pt idx="333">
                  <c:v>45049</c:v>
                </c:pt>
                <c:pt idx="334">
                  <c:v>45050</c:v>
                </c:pt>
                <c:pt idx="335">
                  <c:v>45051</c:v>
                </c:pt>
              </c:numCache>
            </c:numRef>
          </c:cat>
          <c:val>
            <c:numRef>
              <c:f>'Análises Reunião Selic'!$B$2:$B$10000</c:f>
              <c:numCache>
                <c:formatCode>General</c:formatCode>
                <c:ptCount val="9999"/>
                <c:pt idx="0">
                  <c:v>9</c:v>
                </c:pt>
                <c:pt idx="1">
                  <c:v>9</c:v>
                </c:pt>
                <c:pt idx="2">
                  <c:v>9</c:v>
                </c:pt>
                <c:pt idx="3">
                  <c:v>9</c:v>
                </c:pt>
                <c:pt idx="4">
                  <c:v>9</c:v>
                </c:pt>
                <c:pt idx="5">
                  <c:v>9</c:v>
                </c:pt>
                <c:pt idx="6">
                  <c:v>9</c:v>
                </c:pt>
                <c:pt idx="7">
                  <c:v>9</c:v>
                </c:pt>
                <c:pt idx="8">
                  <c:v>9</c:v>
                </c:pt>
                <c:pt idx="9">
                  <c:v>9</c:v>
                </c:pt>
                <c:pt idx="10">
                  <c:v>9</c:v>
                </c:pt>
                <c:pt idx="11">
                  <c:v>9</c:v>
                </c:pt>
                <c:pt idx="12">
                  <c:v>9</c:v>
                </c:pt>
                <c:pt idx="13">
                  <c:v>9</c:v>
                </c:pt>
                <c:pt idx="14">
                  <c:v>9</c:v>
                </c:pt>
                <c:pt idx="15">
                  <c:v>9</c:v>
                </c:pt>
                <c:pt idx="16">
                  <c:v>9</c:v>
                </c:pt>
                <c:pt idx="17">
                  <c:v>9</c:v>
                </c:pt>
                <c:pt idx="18">
                  <c:v>9.125</c:v>
                </c:pt>
                <c:pt idx="19">
                  <c:v>9.25</c:v>
                </c:pt>
                <c:pt idx="20">
                  <c:v>9.25</c:v>
                </c:pt>
                <c:pt idx="21">
                  <c:v>9.25</c:v>
                </c:pt>
                <c:pt idx="22">
                  <c:v>9.25</c:v>
                </c:pt>
                <c:pt idx="23">
                  <c:v>9.25</c:v>
                </c:pt>
                <c:pt idx="24">
                  <c:v>9.25</c:v>
                </c:pt>
                <c:pt idx="25">
                  <c:v>9.25</c:v>
                </c:pt>
                <c:pt idx="26">
                  <c:v>9.5</c:v>
                </c:pt>
                <c:pt idx="27">
                  <c:v>9.5</c:v>
                </c:pt>
                <c:pt idx="28">
                  <c:v>9.5</c:v>
                </c:pt>
                <c:pt idx="29">
                  <c:v>9.75</c:v>
                </c:pt>
                <c:pt idx="30">
                  <c:v>9.75</c:v>
                </c:pt>
                <c:pt idx="31">
                  <c:v>9.75</c:v>
                </c:pt>
                <c:pt idx="32">
                  <c:v>9.75</c:v>
                </c:pt>
                <c:pt idx="33">
                  <c:v>9.75</c:v>
                </c:pt>
                <c:pt idx="34">
                  <c:v>9.75</c:v>
                </c:pt>
                <c:pt idx="35">
                  <c:v>9.75</c:v>
                </c:pt>
                <c:pt idx="36">
                  <c:v>9.75</c:v>
                </c:pt>
                <c:pt idx="37">
                  <c:v>9.75</c:v>
                </c:pt>
                <c:pt idx="38">
                  <c:v>9.75</c:v>
                </c:pt>
                <c:pt idx="39">
                  <c:v>9.75</c:v>
                </c:pt>
                <c:pt idx="40">
                  <c:v>9.75</c:v>
                </c:pt>
                <c:pt idx="41">
                  <c:v>9.75</c:v>
                </c:pt>
                <c:pt idx="42">
                  <c:v>10</c:v>
                </c:pt>
                <c:pt idx="43">
                  <c:v>10</c:v>
                </c:pt>
                <c:pt idx="44">
                  <c:v>10</c:v>
                </c:pt>
                <c:pt idx="45">
                  <c:v>10.25</c:v>
                </c:pt>
                <c:pt idx="46">
                  <c:v>10.25</c:v>
                </c:pt>
                <c:pt idx="47">
                  <c:v>10.75</c:v>
                </c:pt>
                <c:pt idx="48">
                  <c:v>10.75</c:v>
                </c:pt>
                <c:pt idx="49">
                  <c:v>10.75</c:v>
                </c:pt>
                <c:pt idx="50">
                  <c:v>10.875</c:v>
                </c:pt>
                <c:pt idx="51">
                  <c:v>11</c:v>
                </c:pt>
                <c:pt idx="52">
                  <c:v>11</c:v>
                </c:pt>
                <c:pt idx="53">
                  <c:v>11</c:v>
                </c:pt>
                <c:pt idx="54">
                  <c:v>11</c:v>
                </c:pt>
                <c:pt idx="55">
                  <c:v>11</c:v>
                </c:pt>
                <c:pt idx="56">
                  <c:v>11</c:v>
                </c:pt>
                <c:pt idx="57">
                  <c:v>11.25</c:v>
                </c:pt>
                <c:pt idx="58">
                  <c:v>11.25</c:v>
                </c:pt>
                <c:pt idx="59">
                  <c:v>11.25</c:v>
                </c:pt>
                <c:pt idx="60">
                  <c:v>11.25</c:v>
                </c:pt>
                <c:pt idx="61">
                  <c:v>11.25</c:v>
                </c:pt>
                <c:pt idx="62">
                  <c:v>11.25</c:v>
                </c:pt>
                <c:pt idx="63">
                  <c:v>11.25</c:v>
                </c:pt>
                <c:pt idx="64">
                  <c:v>11.25</c:v>
                </c:pt>
                <c:pt idx="65">
                  <c:v>11.25</c:v>
                </c:pt>
                <c:pt idx="66">
                  <c:v>11.25</c:v>
                </c:pt>
                <c:pt idx="67">
                  <c:v>11.25</c:v>
                </c:pt>
                <c:pt idx="68">
                  <c:v>11.25</c:v>
                </c:pt>
                <c:pt idx="69">
                  <c:v>11.25</c:v>
                </c:pt>
                <c:pt idx="70">
                  <c:v>11.25</c:v>
                </c:pt>
                <c:pt idx="71">
                  <c:v>11.25</c:v>
                </c:pt>
                <c:pt idx="72">
                  <c:v>11.25</c:v>
                </c:pt>
                <c:pt idx="73">
                  <c:v>11.25</c:v>
                </c:pt>
                <c:pt idx="74">
                  <c:v>11.25</c:v>
                </c:pt>
                <c:pt idx="75">
                  <c:v>11.5</c:v>
                </c:pt>
                <c:pt idx="76">
                  <c:v>11.5</c:v>
                </c:pt>
                <c:pt idx="77">
                  <c:v>11.5</c:v>
                </c:pt>
                <c:pt idx="78">
                  <c:v>11.5</c:v>
                </c:pt>
                <c:pt idx="79">
                  <c:v>11.5</c:v>
                </c:pt>
                <c:pt idx="80">
                  <c:v>11.5</c:v>
                </c:pt>
                <c:pt idx="81">
                  <c:v>11.5</c:v>
                </c:pt>
                <c:pt idx="82">
                  <c:v>11.5</c:v>
                </c:pt>
                <c:pt idx="83">
                  <c:v>11.5</c:v>
                </c:pt>
                <c:pt idx="84">
                  <c:v>11.5</c:v>
                </c:pt>
                <c:pt idx="85">
                  <c:v>11.5</c:v>
                </c:pt>
                <c:pt idx="86">
                  <c:v>11.5</c:v>
                </c:pt>
                <c:pt idx="87">
                  <c:v>11.5</c:v>
                </c:pt>
                <c:pt idx="88">
                  <c:v>11.5</c:v>
                </c:pt>
                <c:pt idx="89">
                  <c:v>11.5</c:v>
                </c:pt>
                <c:pt idx="90">
                  <c:v>11.75</c:v>
                </c:pt>
                <c:pt idx="91">
                  <c:v>11.75</c:v>
                </c:pt>
                <c:pt idx="92">
                  <c:v>11.75</c:v>
                </c:pt>
                <c:pt idx="93">
                  <c:v>11.75</c:v>
                </c:pt>
                <c:pt idx="94">
                  <c:v>11.75</c:v>
                </c:pt>
                <c:pt idx="95">
                  <c:v>11.75</c:v>
                </c:pt>
                <c:pt idx="96">
                  <c:v>11.75</c:v>
                </c:pt>
                <c:pt idx="97">
                  <c:v>11.75</c:v>
                </c:pt>
                <c:pt idx="98">
                  <c:v>12</c:v>
                </c:pt>
                <c:pt idx="99">
                  <c:v>12</c:v>
                </c:pt>
                <c:pt idx="100">
                  <c:v>12</c:v>
                </c:pt>
                <c:pt idx="101">
                  <c:v>12</c:v>
                </c:pt>
                <c:pt idx="102">
                  <c:v>12</c:v>
                </c:pt>
                <c:pt idx="103">
                  <c:v>12</c:v>
                </c:pt>
                <c:pt idx="104">
                  <c:v>12</c:v>
                </c:pt>
                <c:pt idx="105">
                  <c:v>12</c:v>
                </c:pt>
                <c:pt idx="106">
                  <c:v>12</c:v>
                </c:pt>
                <c:pt idx="107">
                  <c:v>12</c:v>
                </c:pt>
                <c:pt idx="108">
                  <c:v>12</c:v>
                </c:pt>
                <c:pt idx="109">
                  <c:v>12.154999999999999</c:v>
                </c:pt>
                <c:pt idx="110">
                  <c:v>12.25</c:v>
                </c:pt>
                <c:pt idx="111">
                  <c:v>12.25</c:v>
                </c:pt>
                <c:pt idx="112">
                  <c:v>12.25</c:v>
                </c:pt>
                <c:pt idx="113">
                  <c:v>12.25</c:v>
                </c:pt>
                <c:pt idx="114">
                  <c:v>12.5</c:v>
                </c:pt>
                <c:pt idx="115">
                  <c:v>12.5</c:v>
                </c:pt>
                <c:pt idx="116">
                  <c:v>12.5</c:v>
                </c:pt>
                <c:pt idx="117">
                  <c:v>12.5</c:v>
                </c:pt>
                <c:pt idx="118">
                  <c:v>12.75</c:v>
                </c:pt>
                <c:pt idx="119">
                  <c:v>12.75</c:v>
                </c:pt>
                <c:pt idx="120">
                  <c:v>12.75</c:v>
                </c:pt>
                <c:pt idx="121">
                  <c:v>12.75</c:v>
                </c:pt>
                <c:pt idx="122">
                  <c:v>12.75</c:v>
                </c:pt>
                <c:pt idx="123">
                  <c:v>12.75</c:v>
                </c:pt>
                <c:pt idx="124">
                  <c:v>12.75</c:v>
                </c:pt>
                <c:pt idx="125">
                  <c:v>13</c:v>
                </c:pt>
                <c:pt idx="126">
                  <c:v>13</c:v>
                </c:pt>
                <c:pt idx="127">
                  <c:v>13</c:v>
                </c:pt>
                <c:pt idx="128">
                  <c:v>13</c:v>
                </c:pt>
                <c:pt idx="129">
                  <c:v>13</c:v>
                </c:pt>
                <c:pt idx="130">
                  <c:v>13</c:v>
                </c:pt>
                <c:pt idx="131">
                  <c:v>13</c:v>
                </c:pt>
                <c:pt idx="132">
                  <c:v>13</c:v>
                </c:pt>
                <c:pt idx="133">
                  <c:v>13</c:v>
                </c:pt>
                <c:pt idx="134">
                  <c:v>13</c:v>
                </c:pt>
                <c:pt idx="135">
                  <c:v>13</c:v>
                </c:pt>
                <c:pt idx="136">
                  <c:v>13.25</c:v>
                </c:pt>
                <c:pt idx="137">
                  <c:v>13.25</c:v>
                </c:pt>
                <c:pt idx="138">
                  <c:v>13</c:v>
                </c:pt>
                <c:pt idx="139">
                  <c:v>13.25</c:v>
                </c:pt>
                <c:pt idx="140">
                  <c:v>13.5</c:v>
                </c:pt>
                <c:pt idx="141">
                  <c:v>13.5</c:v>
                </c:pt>
                <c:pt idx="142">
                  <c:v>13.5</c:v>
                </c:pt>
                <c:pt idx="143">
                  <c:v>13.5</c:v>
                </c:pt>
                <c:pt idx="144">
                  <c:v>13.5</c:v>
                </c:pt>
                <c:pt idx="145">
                  <c:v>13.5</c:v>
                </c:pt>
                <c:pt idx="146">
                  <c:v>13.5</c:v>
                </c:pt>
                <c:pt idx="147">
                  <c:v>13.5</c:v>
                </c:pt>
                <c:pt idx="148">
                  <c:v>13.5</c:v>
                </c:pt>
                <c:pt idx="149">
                  <c:v>13.5</c:v>
                </c:pt>
                <c:pt idx="150">
                  <c:v>13.5</c:v>
                </c:pt>
                <c:pt idx="151">
                  <c:v>13.5</c:v>
                </c:pt>
                <c:pt idx="152">
                  <c:v>13.5</c:v>
                </c:pt>
                <c:pt idx="153">
                  <c:v>13.5</c:v>
                </c:pt>
                <c:pt idx="154">
                  <c:v>13.5</c:v>
                </c:pt>
                <c:pt idx="155">
                  <c:v>13.5</c:v>
                </c:pt>
                <c:pt idx="156">
                  <c:v>13.5</c:v>
                </c:pt>
                <c:pt idx="157">
                  <c:v>13.5</c:v>
                </c:pt>
                <c:pt idx="158">
                  <c:v>13.5</c:v>
                </c:pt>
                <c:pt idx="159">
                  <c:v>13.5</c:v>
                </c:pt>
                <c:pt idx="160">
                  <c:v>13.5</c:v>
                </c:pt>
                <c:pt idx="161">
                  <c:v>13.5</c:v>
                </c:pt>
                <c:pt idx="162">
                  <c:v>13.5</c:v>
                </c:pt>
                <c:pt idx="163">
                  <c:v>13.5</c:v>
                </c:pt>
                <c:pt idx="164">
                  <c:v>13.5</c:v>
                </c:pt>
                <c:pt idx="165">
                  <c:v>13.5</c:v>
                </c:pt>
                <c:pt idx="166">
                  <c:v>13.5</c:v>
                </c:pt>
                <c:pt idx="167">
                  <c:v>13.5</c:v>
                </c:pt>
                <c:pt idx="168">
                  <c:v>13.5</c:v>
                </c:pt>
                <c:pt idx="169">
                  <c:v>13.5</c:v>
                </c:pt>
                <c:pt idx="170">
                  <c:v>13.5</c:v>
                </c:pt>
                <c:pt idx="171">
                  <c:v>13.5</c:v>
                </c:pt>
                <c:pt idx="172">
                  <c:v>13.5</c:v>
                </c:pt>
                <c:pt idx="173">
                  <c:v>13.5</c:v>
                </c:pt>
                <c:pt idx="174">
                  <c:v>13.5</c:v>
                </c:pt>
                <c:pt idx="175">
                  <c:v>13.5</c:v>
                </c:pt>
                <c:pt idx="176">
                  <c:v>13.5</c:v>
                </c:pt>
                <c:pt idx="177">
                  <c:v>13.5</c:v>
                </c:pt>
                <c:pt idx="178">
                  <c:v>13.5</c:v>
                </c:pt>
                <c:pt idx="179">
                  <c:v>13.5</c:v>
                </c:pt>
                <c:pt idx="180">
                  <c:v>13.5</c:v>
                </c:pt>
                <c:pt idx="181">
                  <c:v>13.5</c:v>
                </c:pt>
                <c:pt idx="182">
                  <c:v>13.5</c:v>
                </c:pt>
                <c:pt idx="183">
                  <c:v>13.5</c:v>
                </c:pt>
                <c:pt idx="184">
                  <c:v>13.5</c:v>
                </c:pt>
                <c:pt idx="185">
                  <c:v>13.5</c:v>
                </c:pt>
                <c:pt idx="186">
                  <c:v>13.5</c:v>
                </c:pt>
                <c:pt idx="187">
                  <c:v>13.5</c:v>
                </c:pt>
                <c:pt idx="188">
                  <c:v>13.5</c:v>
                </c:pt>
                <c:pt idx="189">
                  <c:v>13.5</c:v>
                </c:pt>
                <c:pt idx="190">
                  <c:v>13.5</c:v>
                </c:pt>
                <c:pt idx="191">
                  <c:v>13.5</c:v>
                </c:pt>
                <c:pt idx="192">
                  <c:v>13.5</c:v>
                </c:pt>
                <c:pt idx="193">
                  <c:v>13.5</c:v>
                </c:pt>
                <c:pt idx="194">
                  <c:v>13.5</c:v>
                </c:pt>
                <c:pt idx="195">
                  <c:v>13.5</c:v>
                </c:pt>
                <c:pt idx="196">
                  <c:v>13.5</c:v>
                </c:pt>
                <c:pt idx="197">
                  <c:v>13.5</c:v>
                </c:pt>
                <c:pt idx="198">
                  <c:v>13.5</c:v>
                </c:pt>
                <c:pt idx="199">
                  <c:v>13.5</c:v>
                </c:pt>
                <c:pt idx="200">
                  <c:v>13.5</c:v>
                </c:pt>
                <c:pt idx="201">
                  <c:v>13.375</c:v>
                </c:pt>
                <c:pt idx="202">
                  <c:v>13.25</c:v>
                </c:pt>
                <c:pt idx="203">
                  <c:v>13.25</c:v>
                </c:pt>
                <c:pt idx="204">
                  <c:v>13.375</c:v>
                </c:pt>
                <c:pt idx="205">
                  <c:v>13.5</c:v>
                </c:pt>
                <c:pt idx="206">
                  <c:v>13.375</c:v>
                </c:pt>
                <c:pt idx="207">
                  <c:v>13.5</c:v>
                </c:pt>
                <c:pt idx="208">
                  <c:v>13.5</c:v>
                </c:pt>
                <c:pt idx="209">
                  <c:v>13.5</c:v>
                </c:pt>
                <c:pt idx="210">
                  <c:v>13.5</c:v>
                </c:pt>
                <c:pt idx="211">
                  <c:v>13.5</c:v>
                </c:pt>
                <c:pt idx="212">
                  <c:v>13.25</c:v>
                </c:pt>
                <c:pt idx="213">
                  <c:v>13.25</c:v>
                </c:pt>
                <c:pt idx="214">
                  <c:v>13.25</c:v>
                </c:pt>
                <c:pt idx="215">
                  <c:v>13.25</c:v>
                </c:pt>
                <c:pt idx="216">
                  <c:v>13.5</c:v>
                </c:pt>
                <c:pt idx="217">
                  <c:v>13.5</c:v>
                </c:pt>
                <c:pt idx="218">
                  <c:v>13.5</c:v>
                </c:pt>
                <c:pt idx="219">
                  <c:v>13.5</c:v>
                </c:pt>
                <c:pt idx="220">
                  <c:v>13.5</c:v>
                </c:pt>
                <c:pt idx="221">
                  <c:v>13.5</c:v>
                </c:pt>
                <c:pt idx="222">
                  <c:v>13.5</c:v>
                </c:pt>
                <c:pt idx="223">
                  <c:v>13.5</c:v>
                </c:pt>
                <c:pt idx="224">
                  <c:v>13.5</c:v>
                </c:pt>
                <c:pt idx="225">
                  <c:v>13.75</c:v>
                </c:pt>
                <c:pt idx="226">
                  <c:v>13.75</c:v>
                </c:pt>
                <c:pt idx="227">
                  <c:v>13.75</c:v>
                </c:pt>
                <c:pt idx="228">
                  <c:v>13.75</c:v>
                </c:pt>
                <c:pt idx="229">
                  <c:v>13.75</c:v>
                </c:pt>
                <c:pt idx="230">
                  <c:v>13.75</c:v>
                </c:pt>
                <c:pt idx="231">
                  <c:v>13.75</c:v>
                </c:pt>
                <c:pt idx="232">
                  <c:v>13.75</c:v>
                </c:pt>
                <c:pt idx="233">
                  <c:v>13.75</c:v>
                </c:pt>
                <c:pt idx="234">
                  <c:v>13.75</c:v>
                </c:pt>
                <c:pt idx="235">
                  <c:v>13.75</c:v>
                </c:pt>
                <c:pt idx="236">
                  <c:v>13.75</c:v>
                </c:pt>
                <c:pt idx="237">
                  <c:v>13.75</c:v>
                </c:pt>
                <c:pt idx="238">
                  <c:v>13.75</c:v>
                </c:pt>
                <c:pt idx="239">
                  <c:v>13.75</c:v>
                </c:pt>
                <c:pt idx="240">
                  <c:v>13.75</c:v>
                </c:pt>
                <c:pt idx="241">
                  <c:v>13.75</c:v>
                </c:pt>
                <c:pt idx="242">
                  <c:v>13.75</c:v>
                </c:pt>
                <c:pt idx="243">
                  <c:v>13.75</c:v>
                </c:pt>
                <c:pt idx="244">
                  <c:v>13.75</c:v>
                </c:pt>
                <c:pt idx="245">
                  <c:v>13.75</c:v>
                </c:pt>
                <c:pt idx="246">
                  <c:v>13.75</c:v>
                </c:pt>
                <c:pt idx="247">
                  <c:v>13.75</c:v>
                </c:pt>
                <c:pt idx="248">
                  <c:v>13.75</c:v>
                </c:pt>
                <c:pt idx="249">
                  <c:v>13.75</c:v>
                </c:pt>
                <c:pt idx="250">
                  <c:v>13.75</c:v>
                </c:pt>
                <c:pt idx="251">
                  <c:v>13.75</c:v>
                </c:pt>
                <c:pt idx="252">
                  <c:v>13.75</c:v>
                </c:pt>
                <c:pt idx="253">
                  <c:v>13.75</c:v>
                </c:pt>
                <c:pt idx="254">
                  <c:v>13.75</c:v>
                </c:pt>
                <c:pt idx="255">
                  <c:v>13.75</c:v>
                </c:pt>
                <c:pt idx="256">
                  <c:v>13.75</c:v>
                </c:pt>
                <c:pt idx="257">
                  <c:v>13.75</c:v>
                </c:pt>
                <c:pt idx="258">
                  <c:v>13.75</c:v>
                </c:pt>
                <c:pt idx="259">
                  <c:v>13.75</c:v>
                </c:pt>
                <c:pt idx="260">
                  <c:v>13.75</c:v>
                </c:pt>
                <c:pt idx="261">
                  <c:v>13.75</c:v>
                </c:pt>
                <c:pt idx="262">
                  <c:v>13.75</c:v>
                </c:pt>
                <c:pt idx="263">
                  <c:v>13.75</c:v>
                </c:pt>
                <c:pt idx="264">
                  <c:v>13.75</c:v>
                </c:pt>
                <c:pt idx="265">
                  <c:v>13.75</c:v>
                </c:pt>
                <c:pt idx="266">
                  <c:v>13.75</c:v>
                </c:pt>
                <c:pt idx="267">
                  <c:v>13.75</c:v>
                </c:pt>
                <c:pt idx="268">
                  <c:v>13.75</c:v>
                </c:pt>
                <c:pt idx="269">
                  <c:v>13.75</c:v>
                </c:pt>
                <c:pt idx="270">
                  <c:v>13.75</c:v>
                </c:pt>
                <c:pt idx="271">
                  <c:v>13.75</c:v>
                </c:pt>
                <c:pt idx="272">
                  <c:v>13.75</c:v>
                </c:pt>
                <c:pt idx="273">
                  <c:v>13.75</c:v>
                </c:pt>
                <c:pt idx="274">
                  <c:v>13.75</c:v>
                </c:pt>
                <c:pt idx="275">
                  <c:v>13.75</c:v>
                </c:pt>
                <c:pt idx="276">
                  <c:v>13.75</c:v>
                </c:pt>
                <c:pt idx="277">
                  <c:v>13.75</c:v>
                </c:pt>
                <c:pt idx="278">
                  <c:v>13.75</c:v>
                </c:pt>
                <c:pt idx="279">
                  <c:v>13.75</c:v>
                </c:pt>
                <c:pt idx="280">
                  <c:v>13.75</c:v>
                </c:pt>
                <c:pt idx="281">
                  <c:v>13.75</c:v>
                </c:pt>
                <c:pt idx="282">
                  <c:v>13.75</c:v>
                </c:pt>
                <c:pt idx="283">
                  <c:v>13.75</c:v>
                </c:pt>
                <c:pt idx="284">
                  <c:v>13.75</c:v>
                </c:pt>
                <c:pt idx="285">
                  <c:v>13.75</c:v>
                </c:pt>
                <c:pt idx="286">
                  <c:v>13.75</c:v>
                </c:pt>
                <c:pt idx="287">
                  <c:v>13.75</c:v>
                </c:pt>
                <c:pt idx="288">
                  <c:v>13.75</c:v>
                </c:pt>
                <c:pt idx="289">
                  <c:v>13.75</c:v>
                </c:pt>
                <c:pt idx="290">
                  <c:v>13.75</c:v>
                </c:pt>
                <c:pt idx="291">
                  <c:v>13.75</c:v>
                </c:pt>
                <c:pt idx="292">
                  <c:v>13.75</c:v>
                </c:pt>
                <c:pt idx="293">
                  <c:v>13.75</c:v>
                </c:pt>
                <c:pt idx="294">
                  <c:v>13.75</c:v>
                </c:pt>
                <c:pt idx="295">
                  <c:v>13.75</c:v>
                </c:pt>
                <c:pt idx="296">
                  <c:v>13.75</c:v>
                </c:pt>
                <c:pt idx="297">
                  <c:v>13.75</c:v>
                </c:pt>
                <c:pt idx="298">
                  <c:v>13.75</c:v>
                </c:pt>
                <c:pt idx="299">
                  <c:v>13.75</c:v>
                </c:pt>
                <c:pt idx="300">
                  <c:v>13.75</c:v>
                </c:pt>
                <c:pt idx="301">
                  <c:v>13.75</c:v>
                </c:pt>
                <c:pt idx="302">
                  <c:v>13.75</c:v>
                </c:pt>
                <c:pt idx="303">
                  <c:v>13.75</c:v>
                </c:pt>
                <c:pt idx="304">
                  <c:v>13.75</c:v>
                </c:pt>
                <c:pt idx="305">
                  <c:v>13.75</c:v>
                </c:pt>
                <c:pt idx="306">
                  <c:v>13.75</c:v>
                </c:pt>
                <c:pt idx="307">
                  <c:v>13.75</c:v>
                </c:pt>
                <c:pt idx="308">
                  <c:v>13.75</c:v>
                </c:pt>
                <c:pt idx="309">
                  <c:v>13.75</c:v>
                </c:pt>
                <c:pt idx="310">
                  <c:v>13.75</c:v>
                </c:pt>
                <c:pt idx="311">
                  <c:v>13.75</c:v>
                </c:pt>
                <c:pt idx="312">
                  <c:v>13.75</c:v>
                </c:pt>
                <c:pt idx="313">
                  <c:v>13.75</c:v>
                </c:pt>
                <c:pt idx="314">
                  <c:v>13.75</c:v>
                </c:pt>
                <c:pt idx="315">
                  <c:v>13.75</c:v>
                </c:pt>
                <c:pt idx="316">
                  <c:v>13.75</c:v>
                </c:pt>
                <c:pt idx="317">
                  <c:v>13.75</c:v>
                </c:pt>
                <c:pt idx="318">
                  <c:v>13.75</c:v>
                </c:pt>
                <c:pt idx="319">
                  <c:v>13.75</c:v>
                </c:pt>
                <c:pt idx="320">
                  <c:v>13.75</c:v>
                </c:pt>
                <c:pt idx="321">
                  <c:v>13.75</c:v>
                </c:pt>
                <c:pt idx="322">
                  <c:v>13.75</c:v>
                </c:pt>
                <c:pt idx="323">
                  <c:v>13.75</c:v>
                </c:pt>
                <c:pt idx="324">
                  <c:v>13.75</c:v>
                </c:pt>
                <c:pt idx="325">
                  <c:v>13.75</c:v>
                </c:pt>
                <c:pt idx="326">
                  <c:v>13.75</c:v>
                </c:pt>
                <c:pt idx="327">
                  <c:v>13.75</c:v>
                </c:pt>
                <c:pt idx="328">
                  <c:v>13.75</c:v>
                </c:pt>
                <c:pt idx="329">
                  <c:v>13.75</c:v>
                </c:pt>
                <c:pt idx="330">
                  <c:v>13.75</c:v>
                </c:pt>
                <c:pt idx="331">
                  <c:v>13.75</c:v>
                </c:pt>
                <c:pt idx="332">
                  <c:v>13.75</c:v>
                </c:pt>
                <c:pt idx="333">
                  <c:v>13.75</c:v>
                </c:pt>
                <c:pt idx="334">
                  <c:v>13.75</c:v>
                </c:pt>
                <c:pt idx="335">
                  <c:v>13.75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915-4AB0-B6A5-6B51530FAFF2}"/>
            </c:ext>
          </c:extLst>
        </c:ser>
        <c:ser>
          <c:idx val="2"/>
          <c:order val="1"/>
          <c:tx>
            <c:strRef>
              <c:f>'Análises Reunião Selic'!$C$1</c:f>
              <c:strCache>
                <c:ptCount val="1"/>
                <c:pt idx="0">
                  <c:v>5R/2023</c:v>
                </c:pt>
              </c:strCache>
            </c:strRef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dLbls>
            <c:dLbl>
              <c:idx val="33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915-4AB0-B6A5-6B51530FAFF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'Análises Reunião Selic'!$A$2:$A$337</c:f>
              <c:numCache>
                <c:formatCode>m/d/yyyy</c:formatCode>
                <c:ptCount val="336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44567</c:v>
                </c:pt>
                <c:pt idx="4">
                  <c:v>44568</c:v>
                </c:pt>
                <c:pt idx="5">
                  <c:v>44571</c:v>
                </c:pt>
                <c:pt idx="6">
                  <c:v>44572</c:v>
                </c:pt>
                <c:pt idx="7">
                  <c:v>44573</c:v>
                </c:pt>
                <c:pt idx="8">
                  <c:v>44574</c:v>
                </c:pt>
                <c:pt idx="9">
                  <c:v>44575</c:v>
                </c:pt>
                <c:pt idx="10">
                  <c:v>44578</c:v>
                </c:pt>
                <c:pt idx="11">
                  <c:v>44579</c:v>
                </c:pt>
                <c:pt idx="12">
                  <c:v>44580</c:v>
                </c:pt>
                <c:pt idx="13">
                  <c:v>44581</c:v>
                </c:pt>
                <c:pt idx="14">
                  <c:v>44582</c:v>
                </c:pt>
                <c:pt idx="15">
                  <c:v>44585</c:v>
                </c:pt>
                <c:pt idx="16">
                  <c:v>44586</c:v>
                </c:pt>
                <c:pt idx="17">
                  <c:v>44587</c:v>
                </c:pt>
                <c:pt idx="18">
                  <c:v>44588</c:v>
                </c:pt>
                <c:pt idx="19">
                  <c:v>44589</c:v>
                </c:pt>
                <c:pt idx="20">
                  <c:v>44592</c:v>
                </c:pt>
                <c:pt idx="21">
                  <c:v>44593</c:v>
                </c:pt>
                <c:pt idx="22">
                  <c:v>44594</c:v>
                </c:pt>
                <c:pt idx="23">
                  <c:v>44595</c:v>
                </c:pt>
                <c:pt idx="24">
                  <c:v>44596</c:v>
                </c:pt>
                <c:pt idx="25">
                  <c:v>44599</c:v>
                </c:pt>
                <c:pt idx="26">
                  <c:v>44600</c:v>
                </c:pt>
                <c:pt idx="27">
                  <c:v>44601</c:v>
                </c:pt>
                <c:pt idx="28">
                  <c:v>44602</c:v>
                </c:pt>
                <c:pt idx="29">
                  <c:v>44603</c:v>
                </c:pt>
                <c:pt idx="30">
                  <c:v>44606</c:v>
                </c:pt>
                <c:pt idx="31">
                  <c:v>44607</c:v>
                </c:pt>
                <c:pt idx="32">
                  <c:v>44608</c:v>
                </c:pt>
                <c:pt idx="33">
                  <c:v>44609</c:v>
                </c:pt>
                <c:pt idx="34">
                  <c:v>44610</c:v>
                </c:pt>
                <c:pt idx="35">
                  <c:v>44613</c:v>
                </c:pt>
                <c:pt idx="36">
                  <c:v>44614</c:v>
                </c:pt>
                <c:pt idx="37">
                  <c:v>44615</c:v>
                </c:pt>
                <c:pt idx="38">
                  <c:v>44616</c:v>
                </c:pt>
                <c:pt idx="39">
                  <c:v>44617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44628</c:v>
                </c:pt>
                <c:pt idx="45">
                  <c:v>44629</c:v>
                </c:pt>
                <c:pt idx="46">
                  <c:v>44630</c:v>
                </c:pt>
                <c:pt idx="47">
                  <c:v>44631</c:v>
                </c:pt>
                <c:pt idx="48">
                  <c:v>44634</c:v>
                </c:pt>
                <c:pt idx="49">
                  <c:v>44635</c:v>
                </c:pt>
                <c:pt idx="50">
                  <c:v>44636</c:v>
                </c:pt>
                <c:pt idx="51">
                  <c:v>44637</c:v>
                </c:pt>
                <c:pt idx="52">
                  <c:v>44638</c:v>
                </c:pt>
                <c:pt idx="53">
                  <c:v>44641</c:v>
                </c:pt>
                <c:pt idx="54">
                  <c:v>44642</c:v>
                </c:pt>
                <c:pt idx="55">
                  <c:v>44643</c:v>
                </c:pt>
                <c:pt idx="56">
                  <c:v>44644</c:v>
                </c:pt>
                <c:pt idx="57">
                  <c:v>44645</c:v>
                </c:pt>
                <c:pt idx="58">
                  <c:v>44648</c:v>
                </c:pt>
                <c:pt idx="59">
                  <c:v>44649</c:v>
                </c:pt>
                <c:pt idx="60">
                  <c:v>44650</c:v>
                </c:pt>
                <c:pt idx="61">
                  <c:v>44651</c:v>
                </c:pt>
                <c:pt idx="62">
                  <c:v>44652</c:v>
                </c:pt>
                <c:pt idx="63">
                  <c:v>44655</c:v>
                </c:pt>
                <c:pt idx="64">
                  <c:v>44656</c:v>
                </c:pt>
                <c:pt idx="65">
                  <c:v>44657</c:v>
                </c:pt>
                <c:pt idx="66">
                  <c:v>44658</c:v>
                </c:pt>
                <c:pt idx="67">
                  <c:v>44659</c:v>
                </c:pt>
                <c:pt idx="68">
                  <c:v>44662</c:v>
                </c:pt>
                <c:pt idx="69">
                  <c:v>44663</c:v>
                </c:pt>
                <c:pt idx="70">
                  <c:v>44664</c:v>
                </c:pt>
                <c:pt idx="71">
                  <c:v>44665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44673</c:v>
                </c:pt>
                <c:pt idx="76">
                  <c:v>44676</c:v>
                </c:pt>
                <c:pt idx="77">
                  <c:v>44677</c:v>
                </c:pt>
                <c:pt idx="78">
                  <c:v>44678</c:v>
                </c:pt>
                <c:pt idx="79">
                  <c:v>44679</c:v>
                </c:pt>
                <c:pt idx="80">
                  <c:v>44680</c:v>
                </c:pt>
                <c:pt idx="81">
                  <c:v>44683</c:v>
                </c:pt>
                <c:pt idx="82">
                  <c:v>44684</c:v>
                </c:pt>
                <c:pt idx="83">
                  <c:v>44685</c:v>
                </c:pt>
                <c:pt idx="84">
                  <c:v>44686</c:v>
                </c:pt>
                <c:pt idx="85">
                  <c:v>44687</c:v>
                </c:pt>
                <c:pt idx="86">
                  <c:v>44690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44729</c:v>
                </c:pt>
                <c:pt idx="115">
                  <c:v>44732</c:v>
                </c:pt>
                <c:pt idx="116">
                  <c:v>44733</c:v>
                </c:pt>
                <c:pt idx="117">
                  <c:v>44734</c:v>
                </c:pt>
                <c:pt idx="118">
                  <c:v>44735</c:v>
                </c:pt>
                <c:pt idx="119">
                  <c:v>44736</c:v>
                </c:pt>
                <c:pt idx="120">
                  <c:v>44739</c:v>
                </c:pt>
                <c:pt idx="121">
                  <c:v>44740</c:v>
                </c:pt>
                <c:pt idx="122">
                  <c:v>44741</c:v>
                </c:pt>
                <c:pt idx="123">
                  <c:v>44742</c:v>
                </c:pt>
                <c:pt idx="124">
                  <c:v>44743</c:v>
                </c:pt>
                <c:pt idx="125">
                  <c:v>44746</c:v>
                </c:pt>
                <c:pt idx="126">
                  <c:v>44747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44812</c:v>
                </c:pt>
                <c:pt idx="173">
                  <c:v>44813</c:v>
                </c:pt>
                <c:pt idx="174">
                  <c:v>44816</c:v>
                </c:pt>
                <c:pt idx="175">
                  <c:v>44817</c:v>
                </c:pt>
                <c:pt idx="176">
                  <c:v>44818</c:v>
                </c:pt>
                <c:pt idx="177">
                  <c:v>44819</c:v>
                </c:pt>
                <c:pt idx="178">
                  <c:v>44820</c:v>
                </c:pt>
                <c:pt idx="179">
                  <c:v>44823</c:v>
                </c:pt>
                <c:pt idx="180">
                  <c:v>44824</c:v>
                </c:pt>
                <c:pt idx="181">
                  <c:v>44825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44847</c:v>
                </c:pt>
                <c:pt idx="197">
                  <c:v>44848</c:v>
                </c:pt>
                <c:pt idx="198">
                  <c:v>44851</c:v>
                </c:pt>
                <c:pt idx="199">
                  <c:v>44852</c:v>
                </c:pt>
                <c:pt idx="200">
                  <c:v>44853</c:v>
                </c:pt>
                <c:pt idx="201">
                  <c:v>44854</c:v>
                </c:pt>
                <c:pt idx="202">
                  <c:v>44855</c:v>
                </c:pt>
                <c:pt idx="203">
                  <c:v>44858</c:v>
                </c:pt>
                <c:pt idx="204">
                  <c:v>44859</c:v>
                </c:pt>
                <c:pt idx="205">
                  <c:v>44860</c:v>
                </c:pt>
                <c:pt idx="206">
                  <c:v>44861</c:v>
                </c:pt>
                <c:pt idx="207">
                  <c:v>44862</c:v>
                </c:pt>
                <c:pt idx="208">
                  <c:v>44865</c:v>
                </c:pt>
                <c:pt idx="209">
                  <c:v>44866</c:v>
                </c:pt>
                <c:pt idx="210">
                  <c:v>44868</c:v>
                </c:pt>
                <c:pt idx="211">
                  <c:v>44869</c:v>
                </c:pt>
                <c:pt idx="212">
                  <c:v>44872</c:v>
                </c:pt>
                <c:pt idx="213">
                  <c:v>44873</c:v>
                </c:pt>
                <c:pt idx="214">
                  <c:v>44874</c:v>
                </c:pt>
                <c:pt idx="215">
                  <c:v>44875</c:v>
                </c:pt>
                <c:pt idx="216">
                  <c:v>44876</c:v>
                </c:pt>
                <c:pt idx="217">
                  <c:v>44879</c:v>
                </c:pt>
                <c:pt idx="218">
                  <c:v>44881</c:v>
                </c:pt>
                <c:pt idx="219">
                  <c:v>44882</c:v>
                </c:pt>
                <c:pt idx="220">
                  <c:v>44883</c:v>
                </c:pt>
                <c:pt idx="221">
                  <c:v>44886</c:v>
                </c:pt>
                <c:pt idx="222">
                  <c:v>44887</c:v>
                </c:pt>
                <c:pt idx="223">
                  <c:v>44888</c:v>
                </c:pt>
                <c:pt idx="224">
                  <c:v>44889</c:v>
                </c:pt>
                <c:pt idx="225">
                  <c:v>44890</c:v>
                </c:pt>
                <c:pt idx="226">
                  <c:v>44893</c:v>
                </c:pt>
                <c:pt idx="227">
                  <c:v>44894</c:v>
                </c:pt>
                <c:pt idx="228">
                  <c:v>44895</c:v>
                </c:pt>
                <c:pt idx="229">
                  <c:v>44896</c:v>
                </c:pt>
                <c:pt idx="230">
                  <c:v>44897</c:v>
                </c:pt>
                <c:pt idx="231">
                  <c:v>44900</c:v>
                </c:pt>
                <c:pt idx="232">
                  <c:v>44901</c:v>
                </c:pt>
                <c:pt idx="233">
                  <c:v>44902</c:v>
                </c:pt>
                <c:pt idx="234">
                  <c:v>44903</c:v>
                </c:pt>
                <c:pt idx="235">
                  <c:v>44904</c:v>
                </c:pt>
                <c:pt idx="236">
                  <c:v>44907</c:v>
                </c:pt>
                <c:pt idx="237">
                  <c:v>44908</c:v>
                </c:pt>
                <c:pt idx="238">
                  <c:v>44909</c:v>
                </c:pt>
                <c:pt idx="239">
                  <c:v>44910</c:v>
                </c:pt>
                <c:pt idx="240">
                  <c:v>44911</c:v>
                </c:pt>
                <c:pt idx="241">
                  <c:v>44914</c:v>
                </c:pt>
                <c:pt idx="242">
                  <c:v>44915</c:v>
                </c:pt>
                <c:pt idx="243">
                  <c:v>44916</c:v>
                </c:pt>
                <c:pt idx="244">
                  <c:v>44917</c:v>
                </c:pt>
                <c:pt idx="245">
                  <c:v>44918</c:v>
                </c:pt>
                <c:pt idx="246">
                  <c:v>44921</c:v>
                </c:pt>
                <c:pt idx="247">
                  <c:v>44922</c:v>
                </c:pt>
                <c:pt idx="248">
                  <c:v>44923</c:v>
                </c:pt>
                <c:pt idx="249">
                  <c:v>44924</c:v>
                </c:pt>
                <c:pt idx="250">
                  <c:v>44925</c:v>
                </c:pt>
                <c:pt idx="251">
                  <c:v>44928</c:v>
                </c:pt>
                <c:pt idx="252">
                  <c:v>44929</c:v>
                </c:pt>
                <c:pt idx="253">
                  <c:v>44930</c:v>
                </c:pt>
                <c:pt idx="254">
                  <c:v>44931</c:v>
                </c:pt>
                <c:pt idx="255">
                  <c:v>44932</c:v>
                </c:pt>
                <c:pt idx="256">
                  <c:v>44935</c:v>
                </c:pt>
                <c:pt idx="257">
                  <c:v>44936</c:v>
                </c:pt>
                <c:pt idx="258">
                  <c:v>44937</c:v>
                </c:pt>
                <c:pt idx="259">
                  <c:v>44938</c:v>
                </c:pt>
                <c:pt idx="260">
                  <c:v>44939</c:v>
                </c:pt>
                <c:pt idx="261">
                  <c:v>44942</c:v>
                </c:pt>
                <c:pt idx="262">
                  <c:v>44943</c:v>
                </c:pt>
                <c:pt idx="263">
                  <c:v>44944</c:v>
                </c:pt>
                <c:pt idx="264">
                  <c:v>44945</c:v>
                </c:pt>
                <c:pt idx="265">
                  <c:v>44946</c:v>
                </c:pt>
                <c:pt idx="266">
                  <c:v>44949</c:v>
                </c:pt>
                <c:pt idx="267">
                  <c:v>44950</c:v>
                </c:pt>
                <c:pt idx="268">
                  <c:v>44951</c:v>
                </c:pt>
                <c:pt idx="269">
                  <c:v>44952</c:v>
                </c:pt>
                <c:pt idx="270">
                  <c:v>44953</c:v>
                </c:pt>
                <c:pt idx="271">
                  <c:v>44956</c:v>
                </c:pt>
                <c:pt idx="272">
                  <c:v>44957</c:v>
                </c:pt>
                <c:pt idx="273">
                  <c:v>44958</c:v>
                </c:pt>
                <c:pt idx="274">
                  <c:v>44959</c:v>
                </c:pt>
                <c:pt idx="275">
                  <c:v>44960</c:v>
                </c:pt>
                <c:pt idx="276">
                  <c:v>44963</c:v>
                </c:pt>
                <c:pt idx="277">
                  <c:v>44964</c:v>
                </c:pt>
                <c:pt idx="278">
                  <c:v>44965</c:v>
                </c:pt>
                <c:pt idx="279">
                  <c:v>44966</c:v>
                </c:pt>
                <c:pt idx="280">
                  <c:v>44967</c:v>
                </c:pt>
                <c:pt idx="281">
                  <c:v>44970</c:v>
                </c:pt>
                <c:pt idx="282">
                  <c:v>44971</c:v>
                </c:pt>
                <c:pt idx="283">
                  <c:v>44972</c:v>
                </c:pt>
                <c:pt idx="284">
                  <c:v>44973</c:v>
                </c:pt>
                <c:pt idx="285">
                  <c:v>44974</c:v>
                </c:pt>
                <c:pt idx="286">
                  <c:v>44979</c:v>
                </c:pt>
                <c:pt idx="287">
                  <c:v>44980</c:v>
                </c:pt>
                <c:pt idx="288">
                  <c:v>44981</c:v>
                </c:pt>
                <c:pt idx="289">
                  <c:v>44984</c:v>
                </c:pt>
                <c:pt idx="290">
                  <c:v>44985</c:v>
                </c:pt>
                <c:pt idx="291">
                  <c:v>44986</c:v>
                </c:pt>
                <c:pt idx="292">
                  <c:v>44987</c:v>
                </c:pt>
                <c:pt idx="293">
                  <c:v>44988</c:v>
                </c:pt>
                <c:pt idx="294">
                  <c:v>44991</c:v>
                </c:pt>
                <c:pt idx="295">
                  <c:v>44992</c:v>
                </c:pt>
                <c:pt idx="296">
                  <c:v>44993</c:v>
                </c:pt>
                <c:pt idx="297">
                  <c:v>44994</c:v>
                </c:pt>
                <c:pt idx="298">
                  <c:v>44995</c:v>
                </c:pt>
                <c:pt idx="299">
                  <c:v>44998</c:v>
                </c:pt>
                <c:pt idx="300">
                  <c:v>44999</c:v>
                </c:pt>
                <c:pt idx="301">
                  <c:v>45000</c:v>
                </c:pt>
                <c:pt idx="302">
                  <c:v>45001</c:v>
                </c:pt>
                <c:pt idx="303">
                  <c:v>45002</c:v>
                </c:pt>
                <c:pt idx="304">
                  <c:v>45005</c:v>
                </c:pt>
                <c:pt idx="305">
                  <c:v>45006</c:v>
                </c:pt>
                <c:pt idx="306">
                  <c:v>45007</c:v>
                </c:pt>
                <c:pt idx="307">
                  <c:v>45008</c:v>
                </c:pt>
                <c:pt idx="308">
                  <c:v>45009</c:v>
                </c:pt>
                <c:pt idx="309">
                  <c:v>45012</c:v>
                </c:pt>
                <c:pt idx="310">
                  <c:v>45013</c:v>
                </c:pt>
                <c:pt idx="311">
                  <c:v>45014</c:v>
                </c:pt>
                <c:pt idx="312">
                  <c:v>45015</c:v>
                </c:pt>
                <c:pt idx="313">
                  <c:v>45016</c:v>
                </c:pt>
                <c:pt idx="314">
                  <c:v>45019</c:v>
                </c:pt>
                <c:pt idx="315">
                  <c:v>45020</c:v>
                </c:pt>
                <c:pt idx="316">
                  <c:v>45021</c:v>
                </c:pt>
                <c:pt idx="317">
                  <c:v>45022</c:v>
                </c:pt>
                <c:pt idx="318">
                  <c:v>45026</c:v>
                </c:pt>
                <c:pt idx="319">
                  <c:v>45027</c:v>
                </c:pt>
                <c:pt idx="320">
                  <c:v>45028</c:v>
                </c:pt>
                <c:pt idx="321">
                  <c:v>45029</c:v>
                </c:pt>
                <c:pt idx="322">
                  <c:v>45030</c:v>
                </c:pt>
                <c:pt idx="323">
                  <c:v>45033</c:v>
                </c:pt>
                <c:pt idx="324">
                  <c:v>45034</c:v>
                </c:pt>
                <c:pt idx="325">
                  <c:v>45035</c:v>
                </c:pt>
                <c:pt idx="326">
                  <c:v>45036</c:v>
                </c:pt>
                <c:pt idx="327">
                  <c:v>45040</c:v>
                </c:pt>
                <c:pt idx="328">
                  <c:v>45041</c:v>
                </c:pt>
                <c:pt idx="329">
                  <c:v>45042</c:v>
                </c:pt>
                <c:pt idx="330">
                  <c:v>45043</c:v>
                </c:pt>
                <c:pt idx="331">
                  <c:v>45044</c:v>
                </c:pt>
                <c:pt idx="332">
                  <c:v>45048</c:v>
                </c:pt>
                <c:pt idx="333">
                  <c:v>45049</c:v>
                </c:pt>
                <c:pt idx="334">
                  <c:v>45050</c:v>
                </c:pt>
                <c:pt idx="335">
                  <c:v>45051</c:v>
                </c:pt>
              </c:numCache>
            </c:numRef>
          </c:cat>
          <c:val>
            <c:numRef>
              <c:f>'Análises Reunião Selic'!$C$2:$C$10000</c:f>
              <c:numCache>
                <c:formatCode>General</c:formatCode>
                <c:ptCount val="9999"/>
                <c:pt idx="0">
                  <c:v>8.5</c:v>
                </c:pt>
                <c:pt idx="1">
                  <c:v>8.5</c:v>
                </c:pt>
                <c:pt idx="2">
                  <c:v>8.5</c:v>
                </c:pt>
                <c:pt idx="3">
                  <c:v>8.5</c:v>
                </c:pt>
                <c:pt idx="4">
                  <c:v>8.5</c:v>
                </c:pt>
                <c:pt idx="5">
                  <c:v>8.5</c:v>
                </c:pt>
                <c:pt idx="6">
                  <c:v>8.5</c:v>
                </c:pt>
                <c:pt idx="7">
                  <c:v>8.5</c:v>
                </c:pt>
                <c:pt idx="8">
                  <c:v>8.5</c:v>
                </c:pt>
                <c:pt idx="9">
                  <c:v>8.5</c:v>
                </c:pt>
                <c:pt idx="10">
                  <c:v>8.5</c:v>
                </c:pt>
                <c:pt idx="11">
                  <c:v>8.5</c:v>
                </c:pt>
                <c:pt idx="12">
                  <c:v>8.5</c:v>
                </c:pt>
                <c:pt idx="13">
                  <c:v>8.5</c:v>
                </c:pt>
                <c:pt idx="14">
                  <c:v>8.5</c:v>
                </c:pt>
                <c:pt idx="15">
                  <c:v>8.5</c:v>
                </c:pt>
                <c:pt idx="16">
                  <c:v>8.5</c:v>
                </c:pt>
                <c:pt idx="17">
                  <c:v>8.5</c:v>
                </c:pt>
                <c:pt idx="18">
                  <c:v>8.75</c:v>
                </c:pt>
                <c:pt idx="19">
                  <c:v>8.75</c:v>
                </c:pt>
                <c:pt idx="20">
                  <c:v>8.75</c:v>
                </c:pt>
                <c:pt idx="21">
                  <c:v>8.75</c:v>
                </c:pt>
                <c:pt idx="22">
                  <c:v>8.75</c:v>
                </c:pt>
                <c:pt idx="23">
                  <c:v>8.75</c:v>
                </c:pt>
                <c:pt idx="24">
                  <c:v>8.75</c:v>
                </c:pt>
                <c:pt idx="25">
                  <c:v>8.75</c:v>
                </c:pt>
                <c:pt idx="26">
                  <c:v>8.75</c:v>
                </c:pt>
                <c:pt idx="27">
                  <c:v>9</c:v>
                </c:pt>
                <c:pt idx="28">
                  <c:v>9</c:v>
                </c:pt>
                <c:pt idx="29">
                  <c:v>9</c:v>
                </c:pt>
                <c:pt idx="30">
                  <c:v>9</c:v>
                </c:pt>
                <c:pt idx="31">
                  <c:v>9</c:v>
                </c:pt>
                <c:pt idx="32">
                  <c:v>9</c:v>
                </c:pt>
                <c:pt idx="33">
                  <c:v>9</c:v>
                </c:pt>
                <c:pt idx="34">
                  <c:v>9</c:v>
                </c:pt>
                <c:pt idx="35">
                  <c:v>9</c:v>
                </c:pt>
                <c:pt idx="36">
                  <c:v>9</c:v>
                </c:pt>
                <c:pt idx="37">
                  <c:v>9</c:v>
                </c:pt>
                <c:pt idx="38">
                  <c:v>9</c:v>
                </c:pt>
                <c:pt idx="39">
                  <c:v>9.125</c:v>
                </c:pt>
                <c:pt idx="40">
                  <c:v>9.25</c:v>
                </c:pt>
                <c:pt idx="41">
                  <c:v>9.25</c:v>
                </c:pt>
                <c:pt idx="42">
                  <c:v>9.25</c:v>
                </c:pt>
                <c:pt idx="43">
                  <c:v>9.25</c:v>
                </c:pt>
                <c:pt idx="44">
                  <c:v>9.25</c:v>
                </c:pt>
                <c:pt idx="45">
                  <c:v>9.5</c:v>
                </c:pt>
                <c:pt idx="46">
                  <c:v>9.5</c:v>
                </c:pt>
                <c:pt idx="47">
                  <c:v>10</c:v>
                </c:pt>
                <c:pt idx="48">
                  <c:v>10.25</c:v>
                </c:pt>
                <c:pt idx="49">
                  <c:v>10.25</c:v>
                </c:pt>
                <c:pt idx="50">
                  <c:v>10.25</c:v>
                </c:pt>
                <c:pt idx="51">
                  <c:v>10.25</c:v>
                </c:pt>
                <c:pt idx="52">
                  <c:v>10.5</c:v>
                </c:pt>
                <c:pt idx="53">
                  <c:v>10.5</c:v>
                </c:pt>
                <c:pt idx="54">
                  <c:v>10.5</c:v>
                </c:pt>
                <c:pt idx="55">
                  <c:v>10.5</c:v>
                </c:pt>
                <c:pt idx="56">
                  <c:v>10.5</c:v>
                </c:pt>
                <c:pt idx="57">
                  <c:v>10.5</c:v>
                </c:pt>
                <c:pt idx="58">
                  <c:v>10.5</c:v>
                </c:pt>
                <c:pt idx="59">
                  <c:v>10.5</c:v>
                </c:pt>
                <c:pt idx="60">
                  <c:v>10.5</c:v>
                </c:pt>
                <c:pt idx="61">
                  <c:v>10.5</c:v>
                </c:pt>
                <c:pt idx="62">
                  <c:v>10.5</c:v>
                </c:pt>
                <c:pt idx="63">
                  <c:v>10.5</c:v>
                </c:pt>
                <c:pt idx="64">
                  <c:v>10.5</c:v>
                </c:pt>
                <c:pt idx="65">
                  <c:v>10.5</c:v>
                </c:pt>
                <c:pt idx="66">
                  <c:v>10.5</c:v>
                </c:pt>
                <c:pt idx="67">
                  <c:v>10.5</c:v>
                </c:pt>
                <c:pt idx="68">
                  <c:v>10.5</c:v>
                </c:pt>
                <c:pt idx="69">
                  <c:v>10.5</c:v>
                </c:pt>
                <c:pt idx="70">
                  <c:v>10.5</c:v>
                </c:pt>
                <c:pt idx="71">
                  <c:v>10.5</c:v>
                </c:pt>
                <c:pt idx="72">
                  <c:v>10.625</c:v>
                </c:pt>
                <c:pt idx="73">
                  <c:v>10.5</c:v>
                </c:pt>
                <c:pt idx="74">
                  <c:v>10.75</c:v>
                </c:pt>
                <c:pt idx="75">
                  <c:v>10.75</c:v>
                </c:pt>
                <c:pt idx="76">
                  <c:v>10.75</c:v>
                </c:pt>
                <c:pt idx="77">
                  <c:v>10.75</c:v>
                </c:pt>
                <c:pt idx="78">
                  <c:v>10.75</c:v>
                </c:pt>
                <c:pt idx="79">
                  <c:v>10.75</c:v>
                </c:pt>
                <c:pt idx="80">
                  <c:v>10.75</c:v>
                </c:pt>
                <c:pt idx="81">
                  <c:v>10.75</c:v>
                </c:pt>
                <c:pt idx="82">
                  <c:v>10.75</c:v>
                </c:pt>
                <c:pt idx="83">
                  <c:v>10.75</c:v>
                </c:pt>
                <c:pt idx="84">
                  <c:v>10.75</c:v>
                </c:pt>
                <c:pt idx="85">
                  <c:v>10.75</c:v>
                </c:pt>
                <c:pt idx="86">
                  <c:v>10.75</c:v>
                </c:pt>
                <c:pt idx="87">
                  <c:v>10.75</c:v>
                </c:pt>
                <c:pt idx="88">
                  <c:v>10.75</c:v>
                </c:pt>
                <c:pt idx="89">
                  <c:v>11</c:v>
                </c:pt>
                <c:pt idx="90">
                  <c:v>11.25</c:v>
                </c:pt>
                <c:pt idx="91">
                  <c:v>11.25</c:v>
                </c:pt>
                <c:pt idx="92">
                  <c:v>11.25</c:v>
                </c:pt>
                <c:pt idx="93">
                  <c:v>11.25</c:v>
                </c:pt>
                <c:pt idx="94">
                  <c:v>11.25</c:v>
                </c:pt>
                <c:pt idx="95">
                  <c:v>11.25</c:v>
                </c:pt>
                <c:pt idx="96">
                  <c:v>11.25</c:v>
                </c:pt>
                <c:pt idx="97">
                  <c:v>11.25</c:v>
                </c:pt>
                <c:pt idx="98">
                  <c:v>11.25</c:v>
                </c:pt>
                <c:pt idx="99">
                  <c:v>11.25</c:v>
                </c:pt>
                <c:pt idx="100">
                  <c:v>11.25</c:v>
                </c:pt>
                <c:pt idx="101">
                  <c:v>11.25</c:v>
                </c:pt>
                <c:pt idx="102">
                  <c:v>11.25</c:v>
                </c:pt>
                <c:pt idx="103">
                  <c:v>11.25</c:v>
                </c:pt>
                <c:pt idx="104">
                  <c:v>11.25</c:v>
                </c:pt>
                <c:pt idx="105">
                  <c:v>11.25</c:v>
                </c:pt>
                <c:pt idx="106">
                  <c:v>11.5</c:v>
                </c:pt>
                <c:pt idx="107">
                  <c:v>11.5</c:v>
                </c:pt>
                <c:pt idx="108">
                  <c:v>11.5</c:v>
                </c:pt>
                <c:pt idx="109">
                  <c:v>11.5</c:v>
                </c:pt>
                <c:pt idx="110">
                  <c:v>11.75</c:v>
                </c:pt>
                <c:pt idx="111">
                  <c:v>11.75</c:v>
                </c:pt>
                <c:pt idx="112">
                  <c:v>11.75</c:v>
                </c:pt>
                <c:pt idx="113">
                  <c:v>11.75</c:v>
                </c:pt>
                <c:pt idx="114">
                  <c:v>12</c:v>
                </c:pt>
                <c:pt idx="115">
                  <c:v>12</c:v>
                </c:pt>
                <c:pt idx="116">
                  <c:v>12</c:v>
                </c:pt>
                <c:pt idx="117">
                  <c:v>12</c:v>
                </c:pt>
                <c:pt idx="118">
                  <c:v>12</c:v>
                </c:pt>
                <c:pt idx="119">
                  <c:v>12.25</c:v>
                </c:pt>
                <c:pt idx="120">
                  <c:v>12.25</c:v>
                </c:pt>
                <c:pt idx="121">
                  <c:v>12.25</c:v>
                </c:pt>
                <c:pt idx="122">
                  <c:v>12.25</c:v>
                </c:pt>
                <c:pt idx="123">
                  <c:v>12.25</c:v>
                </c:pt>
                <c:pt idx="124">
                  <c:v>12.25</c:v>
                </c:pt>
                <c:pt idx="125">
                  <c:v>12.25</c:v>
                </c:pt>
                <c:pt idx="126">
                  <c:v>12.25</c:v>
                </c:pt>
                <c:pt idx="127">
                  <c:v>12.25</c:v>
                </c:pt>
                <c:pt idx="128">
                  <c:v>12.5</c:v>
                </c:pt>
                <c:pt idx="129">
                  <c:v>12.5</c:v>
                </c:pt>
                <c:pt idx="130">
                  <c:v>12.5</c:v>
                </c:pt>
                <c:pt idx="131">
                  <c:v>12.5</c:v>
                </c:pt>
                <c:pt idx="132">
                  <c:v>12.5</c:v>
                </c:pt>
                <c:pt idx="133">
                  <c:v>12.5</c:v>
                </c:pt>
                <c:pt idx="134">
                  <c:v>12.5</c:v>
                </c:pt>
                <c:pt idx="135">
                  <c:v>12.5</c:v>
                </c:pt>
                <c:pt idx="136">
                  <c:v>12.5</c:v>
                </c:pt>
                <c:pt idx="137">
                  <c:v>12.5</c:v>
                </c:pt>
                <c:pt idx="138">
                  <c:v>12.5</c:v>
                </c:pt>
                <c:pt idx="139">
                  <c:v>12.75</c:v>
                </c:pt>
                <c:pt idx="140">
                  <c:v>12.75</c:v>
                </c:pt>
                <c:pt idx="141">
                  <c:v>12.75</c:v>
                </c:pt>
                <c:pt idx="142">
                  <c:v>12.75</c:v>
                </c:pt>
                <c:pt idx="143">
                  <c:v>12.75</c:v>
                </c:pt>
                <c:pt idx="144">
                  <c:v>12.75</c:v>
                </c:pt>
                <c:pt idx="145">
                  <c:v>12.75</c:v>
                </c:pt>
                <c:pt idx="146">
                  <c:v>12.75</c:v>
                </c:pt>
                <c:pt idx="147">
                  <c:v>12.75</c:v>
                </c:pt>
                <c:pt idx="148">
                  <c:v>12.75</c:v>
                </c:pt>
                <c:pt idx="149">
                  <c:v>12.75</c:v>
                </c:pt>
                <c:pt idx="150">
                  <c:v>13</c:v>
                </c:pt>
                <c:pt idx="151">
                  <c:v>13</c:v>
                </c:pt>
                <c:pt idx="152">
                  <c:v>13</c:v>
                </c:pt>
                <c:pt idx="153">
                  <c:v>12.875</c:v>
                </c:pt>
                <c:pt idx="154">
                  <c:v>13</c:v>
                </c:pt>
                <c:pt idx="155">
                  <c:v>13</c:v>
                </c:pt>
                <c:pt idx="156">
                  <c:v>13</c:v>
                </c:pt>
                <c:pt idx="157">
                  <c:v>13</c:v>
                </c:pt>
                <c:pt idx="158">
                  <c:v>13</c:v>
                </c:pt>
                <c:pt idx="159">
                  <c:v>13</c:v>
                </c:pt>
                <c:pt idx="160">
                  <c:v>13</c:v>
                </c:pt>
                <c:pt idx="161">
                  <c:v>13</c:v>
                </c:pt>
                <c:pt idx="162">
                  <c:v>13</c:v>
                </c:pt>
                <c:pt idx="163">
                  <c:v>13</c:v>
                </c:pt>
                <c:pt idx="164">
                  <c:v>13</c:v>
                </c:pt>
                <c:pt idx="165">
                  <c:v>13</c:v>
                </c:pt>
                <c:pt idx="166">
                  <c:v>13</c:v>
                </c:pt>
                <c:pt idx="167">
                  <c:v>13</c:v>
                </c:pt>
                <c:pt idx="168">
                  <c:v>13</c:v>
                </c:pt>
                <c:pt idx="169">
                  <c:v>13</c:v>
                </c:pt>
                <c:pt idx="170">
                  <c:v>13</c:v>
                </c:pt>
                <c:pt idx="171">
                  <c:v>13</c:v>
                </c:pt>
                <c:pt idx="172">
                  <c:v>13</c:v>
                </c:pt>
                <c:pt idx="173">
                  <c:v>13</c:v>
                </c:pt>
                <c:pt idx="174">
                  <c:v>13</c:v>
                </c:pt>
                <c:pt idx="175">
                  <c:v>13</c:v>
                </c:pt>
                <c:pt idx="176">
                  <c:v>13</c:v>
                </c:pt>
                <c:pt idx="177">
                  <c:v>13</c:v>
                </c:pt>
                <c:pt idx="178">
                  <c:v>13</c:v>
                </c:pt>
                <c:pt idx="179">
                  <c:v>13</c:v>
                </c:pt>
                <c:pt idx="180">
                  <c:v>13</c:v>
                </c:pt>
                <c:pt idx="181">
                  <c:v>13</c:v>
                </c:pt>
                <c:pt idx="182">
                  <c:v>13</c:v>
                </c:pt>
                <c:pt idx="183">
                  <c:v>13</c:v>
                </c:pt>
                <c:pt idx="184">
                  <c:v>13</c:v>
                </c:pt>
                <c:pt idx="185">
                  <c:v>13</c:v>
                </c:pt>
                <c:pt idx="186">
                  <c:v>13</c:v>
                </c:pt>
                <c:pt idx="187">
                  <c:v>13</c:v>
                </c:pt>
                <c:pt idx="188">
                  <c:v>13</c:v>
                </c:pt>
                <c:pt idx="189">
                  <c:v>13</c:v>
                </c:pt>
                <c:pt idx="190">
                  <c:v>13</c:v>
                </c:pt>
                <c:pt idx="191">
                  <c:v>13</c:v>
                </c:pt>
                <c:pt idx="192">
                  <c:v>13</c:v>
                </c:pt>
                <c:pt idx="193">
                  <c:v>13</c:v>
                </c:pt>
                <c:pt idx="194">
                  <c:v>13</c:v>
                </c:pt>
                <c:pt idx="195">
                  <c:v>13</c:v>
                </c:pt>
                <c:pt idx="196">
                  <c:v>13</c:v>
                </c:pt>
                <c:pt idx="197">
                  <c:v>13</c:v>
                </c:pt>
                <c:pt idx="198">
                  <c:v>12.75</c:v>
                </c:pt>
                <c:pt idx="199">
                  <c:v>12.75</c:v>
                </c:pt>
                <c:pt idx="200">
                  <c:v>12.75</c:v>
                </c:pt>
                <c:pt idx="201">
                  <c:v>12.75</c:v>
                </c:pt>
                <c:pt idx="202">
                  <c:v>12.75</c:v>
                </c:pt>
                <c:pt idx="203">
                  <c:v>12.75</c:v>
                </c:pt>
                <c:pt idx="204">
                  <c:v>12.75</c:v>
                </c:pt>
                <c:pt idx="205">
                  <c:v>12.75</c:v>
                </c:pt>
                <c:pt idx="206">
                  <c:v>12.875</c:v>
                </c:pt>
                <c:pt idx="207">
                  <c:v>12.875</c:v>
                </c:pt>
                <c:pt idx="208">
                  <c:v>12.875</c:v>
                </c:pt>
                <c:pt idx="209">
                  <c:v>12.75</c:v>
                </c:pt>
                <c:pt idx="210">
                  <c:v>12.875</c:v>
                </c:pt>
                <c:pt idx="211">
                  <c:v>12.75</c:v>
                </c:pt>
                <c:pt idx="212">
                  <c:v>12.75</c:v>
                </c:pt>
                <c:pt idx="213">
                  <c:v>12.75</c:v>
                </c:pt>
                <c:pt idx="214">
                  <c:v>12.75</c:v>
                </c:pt>
                <c:pt idx="215">
                  <c:v>12.75</c:v>
                </c:pt>
                <c:pt idx="216">
                  <c:v>13</c:v>
                </c:pt>
                <c:pt idx="217">
                  <c:v>13</c:v>
                </c:pt>
                <c:pt idx="218">
                  <c:v>13</c:v>
                </c:pt>
                <c:pt idx="219">
                  <c:v>13</c:v>
                </c:pt>
                <c:pt idx="220">
                  <c:v>13</c:v>
                </c:pt>
                <c:pt idx="221">
                  <c:v>13</c:v>
                </c:pt>
                <c:pt idx="222">
                  <c:v>13</c:v>
                </c:pt>
                <c:pt idx="223">
                  <c:v>13</c:v>
                </c:pt>
                <c:pt idx="224">
                  <c:v>13.25</c:v>
                </c:pt>
                <c:pt idx="225">
                  <c:v>13.25</c:v>
                </c:pt>
                <c:pt idx="226">
                  <c:v>13.25</c:v>
                </c:pt>
                <c:pt idx="227">
                  <c:v>13.25</c:v>
                </c:pt>
                <c:pt idx="228">
                  <c:v>13.25</c:v>
                </c:pt>
                <c:pt idx="229">
                  <c:v>13.25</c:v>
                </c:pt>
                <c:pt idx="230">
                  <c:v>13.25</c:v>
                </c:pt>
                <c:pt idx="231">
                  <c:v>13.25</c:v>
                </c:pt>
                <c:pt idx="232">
                  <c:v>13.25</c:v>
                </c:pt>
                <c:pt idx="233">
                  <c:v>13.25</c:v>
                </c:pt>
                <c:pt idx="234">
                  <c:v>13.25</c:v>
                </c:pt>
                <c:pt idx="235">
                  <c:v>13.25</c:v>
                </c:pt>
                <c:pt idx="236">
                  <c:v>13.25</c:v>
                </c:pt>
                <c:pt idx="237">
                  <c:v>13.25</c:v>
                </c:pt>
                <c:pt idx="238">
                  <c:v>13.25</c:v>
                </c:pt>
                <c:pt idx="239">
                  <c:v>13.25</c:v>
                </c:pt>
                <c:pt idx="240">
                  <c:v>13.25</c:v>
                </c:pt>
                <c:pt idx="241">
                  <c:v>13.25</c:v>
                </c:pt>
                <c:pt idx="242">
                  <c:v>13.25</c:v>
                </c:pt>
                <c:pt idx="243">
                  <c:v>13.375</c:v>
                </c:pt>
                <c:pt idx="244">
                  <c:v>13.5</c:v>
                </c:pt>
                <c:pt idx="245">
                  <c:v>13.5</c:v>
                </c:pt>
                <c:pt idx="246">
                  <c:v>13.5</c:v>
                </c:pt>
                <c:pt idx="247">
                  <c:v>13.5</c:v>
                </c:pt>
                <c:pt idx="248">
                  <c:v>13.5</c:v>
                </c:pt>
                <c:pt idx="249">
                  <c:v>13.625</c:v>
                </c:pt>
                <c:pt idx="250">
                  <c:v>13.75</c:v>
                </c:pt>
                <c:pt idx="251">
                  <c:v>13.75</c:v>
                </c:pt>
                <c:pt idx="252">
                  <c:v>13.75</c:v>
                </c:pt>
                <c:pt idx="253">
                  <c:v>13.75</c:v>
                </c:pt>
                <c:pt idx="254">
                  <c:v>13.75</c:v>
                </c:pt>
                <c:pt idx="255">
                  <c:v>13.75</c:v>
                </c:pt>
                <c:pt idx="256">
                  <c:v>13.75</c:v>
                </c:pt>
                <c:pt idx="257">
                  <c:v>13.75</c:v>
                </c:pt>
                <c:pt idx="258">
                  <c:v>13.75</c:v>
                </c:pt>
                <c:pt idx="259">
                  <c:v>13.75</c:v>
                </c:pt>
                <c:pt idx="260">
                  <c:v>13.75</c:v>
                </c:pt>
                <c:pt idx="261">
                  <c:v>13.75</c:v>
                </c:pt>
                <c:pt idx="262">
                  <c:v>13.75</c:v>
                </c:pt>
                <c:pt idx="263">
                  <c:v>13.75</c:v>
                </c:pt>
                <c:pt idx="264">
                  <c:v>13.75</c:v>
                </c:pt>
                <c:pt idx="265">
                  <c:v>13.75</c:v>
                </c:pt>
                <c:pt idx="266">
                  <c:v>13.75</c:v>
                </c:pt>
                <c:pt idx="267">
                  <c:v>13.75</c:v>
                </c:pt>
                <c:pt idx="268">
                  <c:v>13.75</c:v>
                </c:pt>
                <c:pt idx="269">
                  <c:v>13.75</c:v>
                </c:pt>
                <c:pt idx="270">
                  <c:v>13.75</c:v>
                </c:pt>
                <c:pt idx="271">
                  <c:v>13.75</c:v>
                </c:pt>
                <c:pt idx="272">
                  <c:v>13.75</c:v>
                </c:pt>
                <c:pt idx="273">
                  <c:v>13.75</c:v>
                </c:pt>
                <c:pt idx="274">
                  <c:v>13.75</c:v>
                </c:pt>
                <c:pt idx="275">
                  <c:v>13.75</c:v>
                </c:pt>
                <c:pt idx="276">
                  <c:v>13.75</c:v>
                </c:pt>
                <c:pt idx="277">
                  <c:v>13.75</c:v>
                </c:pt>
                <c:pt idx="278">
                  <c:v>13.75</c:v>
                </c:pt>
                <c:pt idx="279">
                  <c:v>13.75</c:v>
                </c:pt>
                <c:pt idx="280">
                  <c:v>13.75</c:v>
                </c:pt>
                <c:pt idx="281">
                  <c:v>13.75</c:v>
                </c:pt>
                <c:pt idx="282">
                  <c:v>13.75</c:v>
                </c:pt>
                <c:pt idx="283">
                  <c:v>13.75</c:v>
                </c:pt>
                <c:pt idx="284">
                  <c:v>13.75</c:v>
                </c:pt>
                <c:pt idx="285">
                  <c:v>13.75</c:v>
                </c:pt>
                <c:pt idx="286">
                  <c:v>13.75</c:v>
                </c:pt>
                <c:pt idx="287">
                  <c:v>13.75</c:v>
                </c:pt>
                <c:pt idx="288">
                  <c:v>13.75</c:v>
                </c:pt>
                <c:pt idx="289">
                  <c:v>13.75</c:v>
                </c:pt>
                <c:pt idx="290">
                  <c:v>13.75</c:v>
                </c:pt>
                <c:pt idx="291">
                  <c:v>13.75</c:v>
                </c:pt>
                <c:pt idx="292">
                  <c:v>13.75</c:v>
                </c:pt>
                <c:pt idx="293">
                  <c:v>13.75</c:v>
                </c:pt>
                <c:pt idx="294">
                  <c:v>13.75</c:v>
                </c:pt>
                <c:pt idx="295">
                  <c:v>13.75</c:v>
                </c:pt>
                <c:pt idx="296">
                  <c:v>13.75</c:v>
                </c:pt>
                <c:pt idx="297">
                  <c:v>13.75</c:v>
                </c:pt>
                <c:pt idx="298">
                  <c:v>13.75</c:v>
                </c:pt>
                <c:pt idx="299">
                  <c:v>13.75</c:v>
                </c:pt>
                <c:pt idx="300">
                  <c:v>13.75</c:v>
                </c:pt>
                <c:pt idx="301">
                  <c:v>13.75</c:v>
                </c:pt>
                <c:pt idx="302">
                  <c:v>13.75</c:v>
                </c:pt>
                <c:pt idx="303">
                  <c:v>13.75</c:v>
                </c:pt>
                <c:pt idx="304">
                  <c:v>13.75</c:v>
                </c:pt>
                <c:pt idx="305">
                  <c:v>13.75</c:v>
                </c:pt>
                <c:pt idx="306">
                  <c:v>13.75</c:v>
                </c:pt>
                <c:pt idx="307">
                  <c:v>13.75</c:v>
                </c:pt>
                <c:pt idx="308">
                  <c:v>13.75</c:v>
                </c:pt>
                <c:pt idx="309">
                  <c:v>13.75</c:v>
                </c:pt>
                <c:pt idx="310">
                  <c:v>13.75</c:v>
                </c:pt>
                <c:pt idx="311">
                  <c:v>13.75</c:v>
                </c:pt>
                <c:pt idx="312">
                  <c:v>13.75</c:v>
                </c:pt>
                <c:pt idx="313">
                  <c:v>13.75</c:v>
                </c:pt>
                <c:pt idx="314">
                  <c:v>13.75</c:v>
                </c:pt>
                <c:pt idx="315">
                  <c:v>13.75</c:v>
                </c:pt>
                <c:pt idx="316">
                  <c:v>13.75</c:v>
                </c:pt>
                <c:pt idx="317">
                  <c:v>13.75</c:v>
                </c:pt>
                <c:pt idx="318">
                  <c:v>13.75</c:v>
                </c:pt>
                <c:pt idx="319">
                  <c:v>13.75</c:v>
                </c:pt>
                <c:pt idx="320">
                  <c:v>13.75</c:v>
                </c:pt>
                <c:pt idx="321">
                  <c:v>13.75</c:v>
                </c:pt>
                <c:pt idx="322">
                  <c:v>13.75</c:v>
                </c:pt>
                <c:pt idx="323">
                  <c:v>13.75</c:v>
                </c:pt>
                <c:pt idx="324">
                  <c:v>13.75</c:v>
                </c:pt>
                <c:pt idx="325">
                  <c:v>13.75</c:v>
                </c:pt>
                <c:pt idx="326">
                  <c:v>13.75</c:v>
                </c:pt>
                <c:pt idx="327">
                  <c:v>13.75</c:v>
                </c:pt>
                <c:pt idx="328">
                  <c:v>13.75</c:v>
                </c:pt>
                <c:pt idx="329">
                  <c:v>13.75</c:v>
                </c:pt>
                <c:pt idx="330">
                  <c:v>13.75</c:v>
                </c:pt>
                <c:pt idx="331">
                  <c:v>13.75</c:v>
                </c:pt>
                <c:pt idx="332">
                  <c:v>13.75</c:v>
                </c:pt>
                <c:pt idx="333">
                  <c:v>13.75</c:v>
                </c:pt>
                <c:pt idx="334">
                  <c:v>13.75</c:v>
                </c:pt>
                <c:pt idx="335">
                  <c:v>13.75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915-4AB0-B6A5-6B51530FAFF2}"/>
            </c:ext>
          </c:extLst>
        </c:ser>
        <c:ser>
          <c:idx val="3"/>
          <c:order val="2"/>
          <c:tx>
            <c:strRef>
              <c:f>'Análises Reunião Selic'!$D$1</c:f>
              <c:strCache>
                <c:ptCount val="1"/>
                <c:pt idx="0">
                  <c:v>6R/2023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dLbls>
            <c:dLbl>
              <c:idx val="33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2915-4AB0-B6A5-6B51530FAFF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'Análises Reunião Selic'!$A$2:$A$337</c:f>
              <c:numCache>
                <c:formatCode>m/d/yyyy</c:formatCode>
                <c:ptCount val="336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44567</c:v>
                </c:pt>
                <c:pt idx="4">
                  <c:v>44568</c:v>
                </c:pt>
                <c:pt idx="5">
                  <c:v>44571</c:v>
                </c:pt>
                <c:pt idx="6">
                  <c:v>44572</c:v>
                </c:pt>
                <c:pt idx="7">
                  <c:v>44573</c:v>
                </c:pt>
                <c:pt idx="8">
                  <c:v>44574</c:v>
                </c:pt>
                <c:pt idx="9">
                  <c:v>44575</c:v>
                </c:pt>
                <c:pt idx="10">
                  <c:v>44578</c:v>
                </c:pt>
                <c:pt idx="11">
                  <c:v>44579</c:v>
                </c:pt>
                <c:pt idx="12">
                  <c:v>44580</c:v>
                </c:pt>
                <c:pt idx="13">
                  <c:v>44581</c:v>
                </c:pt>
                <c:pt idx="14">
                  <c:v>44582</c:v>
                </c:pt>
                <c:pt idx="15">
                  <c:v>44585</c:v>
                </c:pt>
                <c:pt idx="16">
                  <c:v>44586</c:v>
                </c:pt>
                <c:pt idx="17">
                  <c:v>44587</c:v>
                </c:pt>
                <c:pt idx="18">
                  <c:v>44588</c:v>
                </c:pt>
                <c:pt idx="19">
                  <c:v>44589</c:v>
                </c:pt>
                <c:pt idx="20">
                  <c:v>44592</c:v>
                </c:pt>
                <c:pt idx="21">
                  <c:v>44593</c:v>
                </c:pt>
                <c:pt idx="22">
                  <c:v>44594</c:v>
                </c:pt>
                <c:pt idx="23">
                  <c:v>44595</c:v>
                </c:pt>
                <c:pt idx="24">
                  <c:v>44596</c:v>
                </c:pt>
                <c:pt idx="25">
                  <c:v>44599</c:v>
                </c:pt>
                <c:pt idx="26">
                  <c:v>44600</c:v>
                </c:pt>
                <c:pt idx="27">
                  <c:v>44601</c:v>
                </c:pt>
                <c:pt idx="28">
                  <c:v>44602</c:v>
                </c:pt>
                <c:pt idx="29">
                  <c:v>44603</c:v>
                </c:pt>
                <c:pt idx="30">
                  <c:v>44606</c:v>
                </c:pt>
                <c:pt idx="31">
                  <c:v>44607</c:v>
                </c:pt>
                <c:pt idx="32">
                  <c:v>44608</c:v>
                </c:pt>
                <c:pt idx="33">
                  <c:v>44609</c:v>
                </c:pt>
                <c:pt idx="34">
                  <c:v>44610</c:v>
                </c:pt>
                <c:pt idx="35">
                  <c:v>44613</c:v>
                </c:pt>
                <c:pt idx="36">
                  <c:v>44614</c:v>
                </c:pt>
                <c:pt idx="37">
                  <c:v>44615</c:v>
                </c:pt>
                <c:pt idx="38">
                  <c:v>44616</c:v>
                </c:pt>
                <c:pt idx="39">
                  <c:v>44617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44628</c:v>
                </c:pt>
                <c:pt idx="45">
                  <c:v>44629</c:v>
                </c:pt>
                <c:pt idx="46">
                  <c:v>44630</c:v>
                </c:pt>
                <c:pt idx="47">
                  <c:v>44631</c:v>
                </c:pt>
                <c:pt idx="48">
                  <c:v>44634</c:v>
                </c:pt>
                <c:pt idx="49">
                  <c:v>44635</c:v>
                </c:pt>
                <c:pt idx="50">
                  <c:v>44636</c:v>
                </c:pt>
                <c:pt idx="51">
                  <c:v>44637</c:v>
                </c:pt>
                <c:pt idx="52">
                  <c:v>44638</c:v>
                </c:pt>
                <c:pt idx="53">
                  <c:v>44641</c:v>
                </c:pt>
                <c:pt idx="54">
                  <c:v>44642</c:v>
                </c:pt>
                <c:pt idx="55">
                  <c:v>44643</c:v>
                </c:pt>
                <c:pt idx="56">
                  <c:v>44644</c:v>
                </c:pt>
                <c:pt idx="57">
                  <c:v>44645</c:v>
                </c:pt>
                <c:pt idx="58">
                  <c:v>44648</c:v>
                </c:pt>
                <c:pt idx="59">
                  <c:v>44649</c:v>
                </c:pt>
                <c:pt idx="60">
                  <c:v>44650</c:v>
                </c:pt>
                <c:pt idx="61">
                  <c:v>44651</c:v>
                </c:pt>
                <c:pt idx="62">
                  <c:v>44652</c:v>
                </c:pt>
                <c:pt idx="63">
                  <c:v>44655</c:v>
                </c:pt>
                <c:pt idx="64">
                  <c:v>44656</c:v>
                </c:pt>
                <c:pt idx="65">
                  <c:v>44657</c:v>
                </c:pt>
                <c:pt idx="66">
                  <c:v>44658</c:v>
                </c:pt>
                <c:pt idx="67">
                  <c:v>44659</c:v>
                </c:pt>
                <c:pt idx="68">
                  <c:v>44662</c:v>
                </c:pt>
                <c:pt idx="69">
                  <c:v>44663</c:v>
                </c:pt>
                <c:pt idx="70">
                  <c:v>44664</c:v>
                </c:pt>
                <c:pt idx="71">
                  <c:v>44665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44673</c:v>
                </c:pt>
                <c:pt idx="76">
                  <c:v>44676</c:v>
                </c:pt>
                <c:pt idx="77">
                  <c:v>44677</c:v>
                </c:pt>
                <c:pt idx="78">
                  <c:v>44678</c:v>
                </c:pt>
                <c:pt idx="79">
                  <c:v>44679</c:v>
                </c:pt>
                <c:pt idx="80">
                  <c:v>44680</c:v>
                </c:pt>
                <c:pt idx="81">
                  <c:v>44683</c:v>
                </c:pt>
                <c:pt idx="82">
                  <c:v>44684</c:v>
                </c:pt>
                <c:pt idx="83">
                  <c:v>44685</c:v>
                </c:pt>
                <c:pt idx="84">
                  <c:v>44686</c:v>
                </c:pt>
                <c:pt idx="85">
                  <c:v>44687</c:v>
                </c:pt>
                <c:pt idx="86">
                  <c:v>44690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44729</c:v>
                </c:pt>
                <c:pt idx="115">
                  <c:v>44732</c:v>
                </c:pt>
                <c:pt idx="116">
                  <c:v>44733</c:v>
                </c:pt>
                <c:pt idx="117">
                  <c:v>44734</c:v>
                </c:pt>
                <c:pt idx="118">
                  <c:v>44735</c:v>
                </c:pt>
                <c:pt idx="119">
                  <c:v>44736</c:v>
                </c:pt>
                <c:pt idx="120">
                  <c:v>44739</c:v>
                </c:pt>
                <c:pt idx="121">
                  <c:v>44740</c:v>
                </c:pt>
                <c:pt idx="122">
                  <c:v>44741</c:v>
                </c:pt>
                <c:pt idx="123">
                  <c:v>44742</c:v>
                </c:pt>
                <c:pt idx="124">
                  <c:v>44743</c:v>
                </c:pt>
                <c:pt idx="125">
                  <c:v>44746</c:v>
                </c:pt>
                <c:pt idx="126">
                  <c:v>44747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44812</c:v>
                </c:pt>
                <c:pt idx="173">
                  <c:v>44813</c:v>
                </c:pt>
                <c:pt idx="174">
                  <c:v>44816</c:v>
                </c:pt>
                <c:pt idx="175">
                  <c:v>44817</c:v>
                </c:pt>
                <c:pt idx="176">
                  <c:v>44818</c:v>
                </c:pt>
                <c:pt idx="177">
                  <c:v>44819</c:v>
                </c:pt>
                <c:pt idx="178">
                  <c:v>44820</c:v>
                </c:pt>
                <c:pt idx="179">
                  <c:v>44823</c:v>
                </c:pt>
                <c:pt idx="180">
                  <c:v>44824</c:v>
                </c:pt>
                <c:pt idx="181">
                  <c:v>44825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44847</c:v>
                </c:pt>
                <c:pt idx="197">
                  <c:v>44848</c:v>
                </c:pt>
                <c:pt idx="198">
                  <c:v>44851</c:v>
                </c:pt>
                <c:pt idx="199">
                  <c:v>44852</c:v>
                </c:pt>
                <c:pt idx="200">
                  <c:v>44853</c:v>
                </c:pt>
                <c:pt idx="201">
                  <c:v>44854</c:v>
                </c:pt>
                <c:pt idx="202">
                  <c:v>44855</c:v>
                </c:pt>
                <c:pt idx="203">
                  <c:v>44858</c:v>
                </c:pt>
                <c:pt idx="204">
                  <c:v>44859</c:v>
                </c:pt>
                <c:pt idx="205">
                  <c:v>44860</c:v>
                </c:pt>
                <c:pt idx="206">
                  <c:v>44861</c:v>
                </c:pt>
                <c:pt idx="207">
                  <c:v>44862</c:v>
                </c:pt>
                <c:pt idx="208">
                  <c:v>44865</c:v>
                </c:pt>
                <c:pt idx="209">
                  <c:v>44866</c:v>
                </c:pt>
                <c:pt idx="210">
                  <c:v>44868</c:v>
                </c:pt>
                <c:pt idx="211">
                  <c:v>44869</c:v>
                </c:pt>
                <c:pt idx="212">
                  <c:v>44872</c:v>
                </c:pt>
                <c:pt idx="213">
                  <c:v>44873</c:v>
                </c:pt>
                <c:pt idx="214">
                  <c:v>44874</c:v>
                </c:pt>
                <c:pt idx="215">
                  <c:v>44875</c:v>
                </c:pt>
                <c:pt idx="216">
                  <c:v>44876</c:v>
                </c:pt>
                <c:pt idx="217">
                  <c:v>44879</c:v>
                </c:pt>
                <c:pt idx="218">
                  <c:v>44881</c:v>
                </c:pt>
                <c:pt idx="219">
                  <c:v>44882</c:v>
                </c:pt>
                <c:pt idx="220">
                  <c:v>44883</c:v>
                </c:pt>
                <c:pt idx="221">
                  <c:v>44886</c:v>
                </c:pt>
                <c:pt idx="222">
                  <c:v>44887</c:v>
                </c:pt>
                <c:pt idx="223">
                  <c:v>44888</c:v>
                </c:pt>
                <c:pt idx="224">
                  <c:v>44889</c:v>
                </c:pt>
                <c:pt idx="225">
                  <c:v>44890</c:v>
                </c:pt>
                <c:pt idx="226">
                  <c:v>44893</c:v>
                </c:pt>
                <c:pt idx="227">
                  <c:v>44894</c:v>
                </c:pt>
                <c:pt idx="228">
                  <c:v>44895</c:v>
                </c:pt>
                <c:pt idx="229">
                  <c:v>44896</c:v>
                </c:pt>
                <c:pt idx="230">
                  <c:v>44897</c:v>
                </c:pt>
                <c:pt idx="231">
                  <c:v>44900</c:v>
                </c:pt>
                <c:pt idx="232">
                  <c:v>44901</c:v>
                </c:pt>
                <c:pt idx="233">
                  <c:v>44902</c:v>
                </c:pt>
                <c:pt idx="234">
                  <c:v>44903</c:v>
                </c:pt>
                <c:pt idx="235">
                  <c:v>44904</c:v>
                </c:pt>
                <c:pt idx="236">
                  <c:v>44907</c:v>
                </c:pt>
                <c:pt idx="237">
                  <c:v>44908</c:v>
                </c:pt>
                <c:pt idx="238">
                  <c:v>44909</c:v>
                </c:pt>
                <c:pt idx="239">
                  <c:v>44910</c:v>
                </c:pt>
                <c:pt idx="240">
                  <c:v>44911</c:v>
                </c:pt>
                <c:pt idx="241">
                  <c:v>44914</c:v>
                </c:pt>
                <c:pt idx="242">
                  <c:v>44915</c:v>
                </c:pt>
                <c:pt idx="243">
                  <c:v>44916</c:v>
                </c:pt>
                <c:pt idx="244">
                  <c:v>44917</c:v>
                </c:pt>
                <c:pt idx="245">
                  <c:v>44918</c:v>
                </c:pt>
                <c:pt idx="246">
                  <c:v>44921</c:v>
                </c:pt>
                <c:pt idx="247">
                  <c:v>44922</c:v>
                </c:pt>
                <c:pt idx="248">
                  <c:v>44923</c:v>
                </c:pt>
                <c:pt idx="249">
                  <c:v>44924</c:v>
                </c:pt>
                <c:pt idx="250">
                  <c:v>44925</c:v>
                </c:pt>
                <c:pt idx="251">
                  <c:v>44928</c:v>
                </c:pt>
                <c:pt idx="252">
                  <c:v>44929</c:v>
                </c:pt>
                <c:pt idx="253">
                  <c:v>44930</c:v>
                </c:pt>
                <c:pt idx="254">
                  <c:v>44931</c:v>
                </c:pt>
                <c:pt idx="255">
                  <c:v>44932</c:v>
                </c:pt>
                <c:pt idx="256">
                  <c:v>44935</c:v>
                </c:pt>
                <c:pt idx="257">
                  <c:v>44936</c:v>
                </c:pt>
                <c:pt idx="258">
                  <c:v>44937</c:v>
                </c:pt>
                <c:pt idx="259">
                  <c:v>44938</c:v>
                </c:pt>
                <c:pt idx="260">
                  <c:v>44939</c:v>
                </c:pt>
                <c:pt idx="261">
                  <c:v>44942</c:v>
                </c:pt>
                <c:pt idx="262">
                  <c:v>44943</c:v>
                </c:pt>
                <c:pt idx="263">
                  <c:v>44944</c:v>
                </c:pt>
                <c:pt idx="264">
                  <c:v>44945</c:v>
                </c:pt>
                <c:pt idx="265">
                  <c:v>44946</c:v>
                </c:pt>
                <c:pt idx="266">
                  <c:v>44949</c:v>
                </c:pt>
                <c:pt idx="267">
                  <c:v>44950</c:v>
                </c:pt>
                <c:pt idx="268">
                  <c:v>44951</c:v>
                </c:pt>
                <c:pt idx="269">
                  <c:v>44952</c:v>
                </c:pt>
                <c:pt idx="270">
                  <c:v>44953</c:v>
                </c:pt>
                <c:pt idx="271">
                  <c:v>44956</c:v>
                </c:pt>
                <c:pt idx="272">
                  <c:v>44957</c:v>
                </c:pt>
                <c:pt idx="273">
                  <c:v>44958</c:v>
                </c:pt>
                <c:pt idx="274">
                  <c:v>44959</c:v>
                </c:pt>
                <c:pt idx="275">
                  <c:v>44960</c:v>
                </c:pt>
                <c:pt idx="276">
                  <c:v>44963</c:v>
                </c:pt>
                <c:pt idx="277">
                  <c:v>44964</c:v>
                </c:pt>
                <c:pt idx="278">
                  <c:v>44965</c:v>
                </c:pt>
                <c:pt idx="279">
                  <c:v>44966</c:v>
                </c:pt>
                <c:pt idx="280">
                  <c:v>44967</c:v>
                </c:pt>
                <c:pt idx="281">
                  <c:v>44970</c:v>
                </c:pt>
                <c:pt idx="282">
                  <c:v>44971</c:v>
                </c:pt>
                <c:pt idx="283">
                  <c:v>44972</c:v>
                </c:pt>
                <c:pt idx="284">
                  <c:v>44973</c:v>
                </c:pt>
                <c:pt idx="285">
                  <c:v>44974</c:v>
                </c:pt>
                <c:pt idx="286">
                  <c:v>44979</c:v>
                </c:pt>
                <c:pt idx="287">
                  <c:v>44980</c:v>
                </c:pt>
                <c:pt idx="288">
                  <c:v>44981</c:v>
                </c:pt>
                <c:pt idx="289">
                  <c:v>44984</c:v>
                </c:pt>
                <c:pt idx="290">
                  <c:v>44985</c:v>
                </c:pt>
                <c:pt idx="291">
                  <c:v>44986</c:v>
                </c:pt>
                <c:pt idx="292">
                  <c:v>44987</c:v>
                </c:pt>
                <c:pt idx="293">
                  <c:v>44988</c:v>
                </c:pt>
                <c:pt idx="294">
                  <c:v>44991</c:v>
                </c:pt>
                <c:pt idx="295">
                  <c:v>44992</c:v>
                </c:pt>
                <c:pt idx="296">
                  <c:v>44993</c:v>
                </c:pt>
                <c:pt idx="297">
                  <c:v>44994</c:v>
                </c:pt>
                <c:pt idx="298">
                  <c:v>44995</c:v>
                </c:pt>
                <c:pt idx="299">
                  <c:v>44998</c:v>
                </c:pt>
                <c:pt idx="300">
                  <c:v>44999</c:v>
                </c:pt>
                <c:pt idx="301">
                  <c:v>45000</c:v>
                </c:pt>
                <c:pt idx="302">
                  <c:v>45001</c:v>
                </c:pt>
                <c:pt idx="303">
                  <c:v>45002</c:v>
                </c:pt>
                <c:pt idx="304">
                  <c:v>45005</c:v>
                </c:pt>
                <c:pt idx="305">
                  <c:v>45006</c:v>
                </c:pt>
                <c:pt idx="306">
                  <c:v>45007</c:v>
                </c:pt>
                <c:pt idx="307">
                  <c:v>45008</c:v>
                </c:pt>
                <c:pt idx="308">
                  <c:v>45009</c:v>
                </c:pt>
                <c:pt idx="309">
                  <c:v>45012</c:v>
                </c:pt>
                <c:pt idx="310">
                  <c:v>45013</c:v>
                </c:pt>
                <c:pt idx="311">
                  <c:v>45014</c:v>
                </c:pt>
                <c:pt idx="312">
                  <c:v>45015</c:v>
                </c:pt>
                <c:pt idx="313">
                  <c:v>45016</c:v>
                </c:pt>
                <c:pt idx="314">
                  <c:v>45019</c:v>
                </c:pt>
                <c:pt idx="315">
                  <c:v>45020</c:v>
                </c:pt>
                <c:pt idx="316">
                  <c:v>45021</c:v>
                </c:pt>
                <c:pt idx="317">
                  <c:v>45022</c:v>
                </c:pt>
                <c:pt idx="318">
                  <c:v>45026</c:v>
                </c:pt>
                <c:pt idx="319">
                  <c:v>45027</c:v>
                </c:pt>
                <c:pt idx="320">
                  <c:v>45028</c:v>
                </c:pt>
                <c:pt idx="321">
                  <c:v>45029</c:v>
                </c:pt>
                <c:pt idx="322">
                  <c:v>45030</c:v>
                </c:pt>
                <c:pt idx="323">
                  <c:v>45033</c:v>
                </c:pt>
                <c:pt idx="324">
                  <c:v>45034</c:v>
                </c:pt>
                <c:pt idx="325">
                  <c:v>45035</c:v>
                </c:pt>
                <c:pt idx="326">
                  <c:v>45036</c:v>
                </c:pt>
                <c:pt idx="327">
                  <c:v>45040</c:v>
                </c:pt>
                <c:pt idx="328">
                  <c:v>45041</c:v>
                </c:pt>
                <c:pt idx="329">
                  <c:v>45042</c:v>
                </c:pt>
                <c:pt idx="330">
                  <c:v>45043</c:v>
                </c:pt>
                <c:pt idx="331">
                  <c:v>45044</c:v>
                </c:pt>
                <c:pt idx="332">
                  <c:v>45048</c:v>
                </c:pt>
                <c:pt idx="333">
                  <c:v>45049</c:v>
                </c:pt>
                <c:pt idx="334">
                  <c:v>45050</c:v>
                </c:pt>
                <c:pt idx="335">
                  <c:v>45051</c:v>
                </c:pt>
              </c:numCache>
            </c:numRef>
          </c:cat>
          <c:val>
            <c:numRef>
              <c:f>'Análises Reunião Selic'!$D$2:$D$10000</c:f>
              <c:numCache>
                <c:formatCode>General</c:formatCode>
                <c:ptCount val="9999"/>
                <c:pt idx="0">
                  <c:v>8.25</c:v>
                </c:pt>
                <c:pt idx="1">
                  <c:v>8.25</c:v>
                </c:pt>
                <c:pt idx="2">
                  <c:v>8.25</c:v>
                </c:pt>
                <c:pt idx="3">
                  <c:v>8.25</c:v>
                </c:pt>
                <c:pt idx="4">
                  <c:v>8</c:v>
                </c:pt>
                <c:pt idx="5">
                  <c:v>8.25</c:v>
                </c:pt>
                <c:pt idx="6">
                  <c:v>8.25</c:v>
                </c:pt>
                <c:pt idx="7">
                  <c:v>8.25</c:v>
                </c:pt>
                <c:pt idx="8">
                  <c:v>8.25</c:v>
                </c:pt>
                <c:pt idx="9">
                  <c:v>8.25</c:v>
                </c:pt>
                <c:pt idx="10">
                  <c:v>8.25</c:v>
                </c:pt>
                <c:pt idx="11">
                  <c:v>8.25</c:v>
                </c:pt>
                <c:pt idx="12">
                  <c:v>8.25</c:v>
                </c:pt>
                <c:pt idx="13">
                  <c:v>8.25</c:v>
                </c:pt>
                <c:pt idx="14">
                  <c:v>8.25</c:v>
                </c:pt>
                <c:pt idx="15">
                  <c:v>8.25</c:v>
                </c:pt>
                <c:pt idx="16">
                  <c:v>8.25</c:v>
                </c:pt>
                <c:pt idx="17">
                  <c:v>8.25</c:v>
                </c:pt>
                <c:pt idx="18">
                  <c:v>8.25</c:v>
                </c:pt>
                <c:pt idx="19">
                  <c:v>8.25</c:v>
                </c:pt>
                <c:pt idx="20">
                  <c:v>8.25</c:v>
                </c:pt>
                <c:pt idx="21">
                  <c:v>8.25</c:v>
                </c:pt>
                <c:pt idx="22">
                  <c:v>8.25</c:v>
                </c:pt>
                <c:pt idx="23">
                  <c:v>8.375</c:v>
                </c:pt>
                <c:pt idx="24">
                  <c:v>8.25</c:v>
                </c:pt>
                <c:pt idx="25">
                  <c:v>8.25</c:v>
                </c:pt>
                <c:pt idx="26">
                  <c:v>8.5</c:v>
                </c:pt>
                <c:pt idx="27">
                  <c:v>8.5</c:v>
                </c:pt>
                <c:pt idx="28">
                  <c:v>8.5</c:v>
                </c:pt>
                <c:pt idx="29">
                  <c:v>8.5</c:v>
                </c:pt>
                <c:pt idx="30">
                  <c:v>8.5</c:v>
                </c:pt>
                <c:pt idx="31">
                  <c:v>8.5</c:v>
                </c:pt>
                <c:pt idx="32">
                  <c:v>8.5</c:v>
                </c:pt>
                <c:pt idx="33">
                  <c:v>8.5</c:v>
                </c:pt>
                <c:pt idx="34">
                  <c:v>8.75</c:v>
                </c:pt>
                <c:pt idx="35">
                  <c:v>8.75</c:v>
                </c:pt>
                <c:pt idx="36">
                  <c:v>8.75</c:v>
                </c:pt>
                <c:pt idx="37">
                  <c:v>8.75</c:v>
                </c:pt>
                <c:pt idx="38">
                  <c:v>8.75</c:v>
                </c:pt>
                <c:pt idx="39">
                  <c:v>8.75</c:v>
                </c:pt>
                <c:pt idx="40">
                  <c:v>8.75</c:v>
                </c:pt>
                <c:pt idx="41">
                  <c:v>8.75</c:v>
                </c:pt>
                <c:pt idx="42">
                  <c:v>9</c:v>
                </c:pt>
                <c:pt idx="43">
                  <c:v>9</c:v>
                </c:pt>
                <c:pt idx="44">
                  <c:v>9</c:v>
                </c:pt>
                <c:pt idx="45">
                  <c:v>9</c:v>
                </c:pt>
                <c:pt idx="46">
                  <c:v>9</c:v>
                </c:pt>
                <c:pt idx="47">
                  <c:v>9.5</c:v>
                </c:pt>
                <c:pt idx="48">
                  <c:v>9.625</c:v>
                </c:pt>
                <c:pt idx="49">
                  <c:v>9.625</c:v>
                </c:pt>
                <c:pt idx="50">
                  <c:v>9.75</c:v>
                </c:pt>
                <c:pt idx="51">
                  <c:v>9.75</c:v>
                </c:pt>
                <c:pt idx="52">
                  <c:v>9.75</c:v>
                </c:pt>
                <c:pt idx="53">
                  <c:v>9.75</c:v>
                </c:pt>
                <c:pt idx="54">
                  <c:v>10</c:v>
                </c:pt>
                <c:pt idx="55">
                  <c:v>10</c:v>
                </c:pt>
                <c:pt idx="56">
                  <c:v>10</c:v>
                </c:pt>
                <c:pt idx="57">
                  <c:v>10</c:v>
                </c:pt>
                <c:pt idx="58">
                  <c:v>10</c:v>
                </c:pt>
                <c:pt idx="59">
                  <c:v>10</c:v>
                </c:pt>
                <c:pt idx="60">
                  <c:v>10</c:v>
                </c:pt>
                <c:pt idx="61">
                  <c:v>10</c:v>
                </c:pt>
                <c:pt idx="62">
                  <c:v>10</c:v>
                </c:pt>
                <c:pt idx="63">
                  <c:v>10</c:v>
                </c:pt>
                <c:pt idx="64">
                  <c:v>10</c:v>
                </c:pt>
                <c:pt idx="65">
                  <c:v>10</c:v>
                </c:pt>
                <c:pt idx="66">
                  <c:v>10</c:v>
                </c:pt>
                <c:pt idx="67">
                  <c:v>10</c:v>
                </c:pt>
                <c:pt idx="68">
                  <c:v>10</c:v>
                </c:pt>
                <c:pt idx="69">
                  <c:v>10</c:v>
                </c:pt>
                <c:pt idx="70">
                  <c:v>10</c:v>
                </c:pt>
                <c:pt idx="71">
                  <c:v>10</c:v>
                </c:pt>
                <c:pt idx="72">
                  <c:v>10</c:v>
                </c:pt>
                <c:pt idx="73">
                  <c:v>10</c:v>
                </c:pt>
                <c:pt idx="74">
                  <c:v>10</c:v>
                </c:pt>
                <c:pt idx="75">
                  <c:v>10.25</c:v>
                </c:pt>
                <c:pt idx="76">
                  <c:v>10.25</c:v>
                </c:pt>
                <c:pt idx="77">
                  <c:v>10.25</c:v>
                </c:pt>
                <c:pt idx="78">
                  <c:v>10.25</c:v>
                </c:pt>
                <c:pt idx="79">
                  <c:v>10.25</c:v>
                </c:pt>
                <c:pt idx="80">
                  <c:v>10.25</c:v>
                </c:pt>
                <c:pt idx="81">
                  <c:v>10.25</c:v>
                </c:pt>
                <c:pt idx="82">
                  <c:v>10.25</c:v>
                </c:pt>
                <c:pt idx="83">
                  <c:v>10.25</c:v>
                </c:pt>
                <c:pt idx="84">
                  <c:v>10.25</c:v>
                </c:pt>
                <c:pt idx="85">
                  <c:v>10.25</c:v>
                </c:pt>
                <c:pt idx="86">
                  <c:v>10.25</c:v>
                </c:pt>
                <c:pt idx="87">
                  <c:v>10.25</c:v>
                </c:pt>
                <c:pt idx="88">
                  <c:v>10.25</c:v>
                </c:pt>
                <c:pt idx="89">
                  <c:v>10.25</c:v>
                </c:pt>
                <c:pt idx="90">
                  <c:v>10.5</c:v>
                </c:pt>
                <c:pt idx="91">
                  <c:v>10.5</c:v>
                </c:pt>
                <c:pt idx="92">
                  <c:v>10.5</c:v>
                </c:pt>
                <c:pt idx="93">
                  <c:v>10.5</c:v>
                </c:pt>
                <c:pt idx="94">
                  <c:v>10.625</c:v>
                </c:pt>
                <c:pt idx="95">
                  <c:v>10.5</c:v>
                </c:pt>
                <c:pt idx="96">
                  <c:v>10.75</c:v>
                </c:pt>
                <c:pt idx="97">
                  <c:v>10.75</c:v>
                </c:pt>
                <c:pt idx="98">
                  <c:v>10.75</c:v>
                </c:pt>
                <c:pt idx="99">
                  <c:v>10.75</c:v>
                </c:pt>
                <c:pt idx="100">
                  <c:v>10.75</c:v>
                </c:pt>
                <c:pt idx="101">
                  <c:v>10.75</c:v>
                </c:pt>
                <c:pt idx="102">
                  <c:v>10.75</c:v>
                </c:pt>
                <c:pt idx="103">
                  <c:v>10.75</c:v>
                </c:pt>
                <c:pt idx="104">
                  <c:v>10.75</c:v>
                </c:pt>
                <c:pt idx="105">
                  <c:v>10.75</c:v>
                </c:pt>
                <c:pt idx="106">
                  <c:v>10.75</c:v>
                </c:pt>
                <c:pt idx="107">
                  <c:v>10.8125</c:v>
                </c:pt>
                <c:pt idx="108">
                  <c:v>10.9375</c:v>
                </c:pt>
                <c:pt idx="109">
                  <c:v>11</c:v>
                </c:pt>
                <c:pt idx="110">
                  <c:v>11</c:v>
                </c:pt>
                <c:pt idx="111">
                  <c:v>11.25</c:v>
                </c:pt>
                <c:pt idx="112">
                  <c:v>11.25</c:v>
                </c:pt>
                <c:pt idx="113">
                  <c:v>11.25</c:v>
                </c:pt>
                <c:pt idx="114">
                  <c:v>11.25</c:v>
                </c:pt>
                <c:pt idx="115">
                  <c:v>11.25</c:v>
                </c:pt>
                <c:pt idx="116">
                  <c:v>11.25</c:v>
                </c:pt>
                <c:pt idx="117">
                  <c:v>11.25</c:v>
                </c:pt>
                <c:pt idx="118">
                  <c:v>11.25</c:v>
                </c:pt>
                <c:pt idx="119">
                  <c:v>11.5</c:v>
                </c:pt>
                <c:pt idx="120">
                  <c:v>11.5</c:v>
                </c:pt>
                <c:pt idx="121">
                  <c:v>11.5</c:v>
                </c:pt>
                <c:pt idx="122">
                  <c:v>11.5</c:v>
                </c:pt>
                <c:pt idx="123">
                  <c:v>11.5</c:v>
                </c:pt>
                <c:pt idx="124">
                  <c:v>11.625</c:v>
                </c:pt>
                <c:pt idx="125">
                  <c:v>11.75</c:v>
                </c:pt>
                <c:pt idx="126">
                  <c:v>11.75</c:v>
                </c:pt>
                <c:pt idx="127">
                  <c:v>11.75</c:v>
                </c:pt>
                <c:pt idx="128">
                  <c:v>11.75</c:v>
                </c:pt>
                <c:pt idx="129">
                  <c:v>11.75</c:v>
                </c:pt>
                <c:pt idx="130">
                  <c:v>11.75</c:v>
                </c:pt>
                <c:pt idx="131">
                  <c:v>11.75</c:v>
                </c:pt>
                <c:pt idx="132">
                  <c:v>11.75</c:v>
                </c:pt>
                <c:pt idx="133">
                  <c:v>11.75</c:v>
                </c:pt>
                <c:pt idx="134">
                  <c:v>11.75</c:v>
                </c:pt>
                <c:pt idx="135">
                  <c:v>11.75</c:v>
                </c:pt>
                <c:pt idx="136">
                  <c:v>11.75</c:v>
                </c:pt>
                <c:pt idx="137">
                  <c:v>11.875</c:v>
                </c:pt>
                <c:pt idx="138">
                  <c:v>11.75</c:v>
                </c:pt>
                <c:pt idx="139">
                  <c:v>12</c:v>
                </c:pt>
                <c:pt idx="140">
                  <c:v>12</c:v>
                </c:pt>
                <c:pt idx="141">
                  <c:v>12</c:v>
                </c:pt>
                <c:pt idx="142">
                  <c:v>12</c:v>
                </c:pt>
                <c:pt idx="143">
                  <c:v>12</c:v>
                </c:pt>
                <c:pt idx="144">
                  <c:v>12.25</c:v>
                </c:pt>
                <c:pt idx="145">
                  <c:v>12.25</c:v>
                </c:pt>
                <c:pt idx="146">
                  <c:v>12.25</c:v>
                </c:pt>
                <c:pt idx="147">
                  <c:v>12.25</c:v>
                </c:pt>
                <c:pt idx="148">
                  <c:v>12.25</c:v>
                </c:pt>
                <c:pt idx="149">
                  <c:v>12.25</c:v>
                </c:pt>
                <c:pt idx="150">
                  <c:v>12.25</c:v>
                </c:pt>
                <c:pt idx="151">
                  <c:v>12.25</c:v>
                </c:pt>
                <c:pt idx="152">
                  <c:v>12.25</c:v>
                </c:pt>
                <c:pt idx="153">
                  <c:v>12.25</c:v>
                </c:pt>
                <c:pt idx="154">
                  <c:v>12.25</c:v>
                </c:pt>
                <c:pt idx="155">
                  <c:v>12.25</c:v>
                </c:pt>
                <c:pt idx="156">
                  <c:v>12.25</c:v>
                </c:pt>
                <c:pt idx="157">
                  <c:v>12.25</c:v>
                </c:pt>
                <c:pt idx="158">
                  <c:v>12.25</c:v>
                </c:pt>
                <c:pt idx="159">
                  <c:v>12.25</c:v>
                </c:pt>
                <c:pt idx="160">
                  <c:v>12.25</c:v>
                </c:pt>
                <c:pt idx="161">
                  <c:v>12.25</c:v>
                </c:pt>
                <c:pt idx="162">
                  <c:v>12.25</c:v>
                </c:pt>
                <c:pt idx="163">
                  <c:v>12.25</c:v>
                </c:pt>
                <c:pt idx="164">
                  <c:v>12.5</c:v>
                </c:pt>
                <c:pt idx="165">
                  <c:v>12.25</c:v>
                </c:pt>
                <c:pt idx="166">
                  <c:v>12.25</c:v>
                </c:pt>
                <c:pt idx="167">
                  <c:v>12.25</c:v>
                </c:pt>
                <c:pt idx="168">
                  <c:v>12.25</c:v>
                </c:pt>
                <c:pt idx="169">
                  <c:v>12.5</c:v>
                </c:pt>
                <c:pt idx="170">
                  <c:v>12.5</c:v>
                </c:pt>
                <c:pt idx="171">
                  <c:v>12.5</c:v>
                </c:pt>
                <c:pt idx="172">
                  <c:v>12.5</c:v>
                </c:pt>
                <c:pt idx="173">
                  <c:v>12.5</c:v>
                </c:pt>
                <c:pt idx="174">
                  <c:v>12.5</c:v>
                </c:pt>
                <c:pt idx="175">
                  <c:v>12.5</c:v>
                </c:pt>
                <c:pt idx="176">
                  <c:v>12.5</c:v>
                </c:pt>
                <c:pt idx="177">
                  <c:v>12.5</c:v>
                </c:pt>
                <c:pt idx="178">
                  <c:v>12.5</c:v>
                </c:pt>
                <c:pt idx="179">
                  <c:v>12.5</c:v>
                </c:pt>
                <c:pt idx="180">
                  <c:v>12.5</c:v>
                </c:pt>
                <c:pt idx="181">
                  <c:v>12.5</c:v>
                </c:pt>
                <c:pt idx="182">
                  <c:v>12.375</c:v>
                </c:pt>
                <c:pt idx="183">
                  <c:v>12.5</c:v>
                </c:pt>
                <c:pt idx="184">
                  <c:v>12.5</c:v>
                </c:pt>
                <c:pt idx="185">
                  <c:v>12.5</c:v>
                </c:pt>
                <c:pt idx="186">
                  <c:v>12.5</c:v>
                </c:pt>
                <c:pt idx="187">
                  <c:v>12.5</c:v>
                </c:pt>
                <c:pt idx="188">
                  <c:v>12.25</c:v>
                </c:pt>
                <c:pt idx="189">
                  <c:v>12.25</c:v>
                </c:pt>
                <c:pt idx="190">
                  <c:v>12.25</c:v>
                </c:pt>
                <c:pt idx="191">
                  <c:v>12.25</c:v>
                </c:pt>
                <c:pt idx="192">
                  <c:v>12.25</c:v>
                </c:pt>
                <c:pt idx="193">
                  <c:v>12.25</c:v>
                </c:pt>
                <c:pt idx="194">
                  <c:v>12.25</c:v>
                </c:pt>
                <c:pt idx="195">
                  <c:v>12.25</c:v>
                </c:pt>
                <c:pt idx="196">
                  <c:v>12.25</c:v>
                </c:pt>
                <c:pt idx="197">
                  <c:v>12.25</c:v>
                </c:pt>
                <c:pt idx="198">
                  <c:v>12.25</c:v>
                </c:pt>
                <c:pt idx="199">
                  <c:v>12.25</c:v>
                </c:pt>
                <c:pt idx="200">
                  <c:v>12.25</c:v>
                </c:pt>
                <c:pt idx="201">
                  <c:v>12.25</c:v>
                </c:pt>
                <c:pt idx="202">
                  <c:v>12.25</c:v>
                </c:pt>
                <c:pt idx="203">
                  <c:v>12.25</c:v>
                </c:pt>
                <c:pt idx="204">
                  <c:v>12.25</c:v>
                </c:pt>
                <c:pt idx="205">
                  <c:v>12.25</c:v>
                </c:pt>
                <c:pt idx="206">
                  <c:v>12.25</c:v>
                </c:pt>
                <c:pt idx="207">
                  <c:v>12.25</c:v>
                </c:pt>
                <c:pt idx="208">
                  <c:v>12.25</c:v>
                </c:pt>
                <c:pt idx="209">
                  <c:v>12.25</c:v>
                </c:pt>
                <c:pt idx="210">
                  <c:v>12.25</c:v>
                </c:pt>
                <c:pt idx="211">
                  <c:v>12.25</c:v>
                </c:pt>
                <c:pt idx="212">
                  <c:v>12.25</c:v>
                </c:pt>
                <c:pt idx="213">
                  <c:v>12.25</c:v>
                </c:pt>
                <c:pt idx="214">
                  <c:v>12.25</c:v>
                </c:pt>
                <c:pt idx="215">
                  <c:v>12.25</c:v>
                </c:pt>
                <c:pt idx="216">
                  <c:v>12.25</c:v>
                </c:pt>
                <c:pt idx="217">
                  <c:v>12.5</c:v>
                </c:pt>
                <c:pt idx="218">
                  <c:v>12.5</c:v>
                </c:pt>
                <c:pt idx="219">
                  <c:v>12.5</c:v>
                </c:pt>
                <c:pt idx="220">
                  <c:v>12.5</c:v>
                </c:pt>
                <c:pt idx="221">
                  <c:v>12.5</c:v>
                </c:pt>
                <c:pt idx="222">
                  <c:v>12.5</c:v>
                </c:pt>
                <c:pt idx="223">
                  <c:v>12.5</c:v>
                </c:pt>
                <c:pt idx="224">
                  <c:v>12.5</c:v>
                </c:pt>
                <c:pt idx="225">
                  <c:v>12.5</c:v>
                </c:pt>
                <c:pt idx="226">
                  <c:v>12.5</c:v>
                </c:pt>
                <c:pt idx="227">
                  <c:v>12.5</c:v>
                </c:pt>
                <c:pt idx="228">
                  <c:v>12.5</c:v>
                </c:pt>
                <c:pt idx="229">
                  <c:v>12.5</c:v>
                </c:pt>
                <c:pt idx="230">
                  <c:v>12.75</c:v>
                </c:pt>
                <c:pt idx="231">
                  <c:v>12.75</c:v>
                </c:pt>
                <c:pt idx="232">
                  <c:v>12.75</c:v>
                </c:pt>
                <c:pt idx="233">
                  <c:v>12.75</c:v>
                </c:pt>
                <c:pt idx="234">
                  <c:v>12.75</c:v>
                </c:pt>
                <c:pt idx="235">
                  <c:v>12.75</c:v>
                </c:pt>
                <c:pt idx="236">
                  <c:v>12.75</c:v>
                </c:pt>
                <c:pt idx="237">
                  <c:v>12.75</c:v>
                </c:pt>
                <c:pt idx="238">
                  <c:v>12.75</c:v>
                </c:pt>
                <c:pt idx="239">
                  <c:v>12.75</c:v>
                </c:pt>
                <c:pt idx="240">
                  <c:v>12.75</c:v>
                </c:pt>
                <c:pt idx="241">
                  <c:v>12.75</c:v>
                </c:pt>
                <c:pt idx="242">
                  <c:v>12.75</c:v>
                </c:pt>
                <c:pt idx="243">
                  <c:v>12.875</c:v>
                </c:pt>
                <c:pt idx="244">
                  <c:v>13</c:v>
                </c:pt>
                <c:pt idx="245">
                  <c:v>13</c:v>
                </c:pt>
                <c:pt idx="246">
                  <c:v>13</c:v>
                </c:pt>
                <c:pt idx="247">
                  <c:v>13.125</c:v>
                </c:pt>
                <c:pt idx="248">
                  <c:v>13.25</c:v>
                </c:pt>
                <c:pt idx="249">
                  <c:v>13.25</c:v>
                </c:pt>
                <c:pt idx="250">
                  <c:v>13.25</c:v>
                </c:pt>
                <c:pt idx="251">
                  <c:v>13.25</c:v>
                </c:pt>
                <c:pt idx="252">
                  <c:v>13.25</c:v>
                </c:pt>
                <c:pt idx="253">
                  <c:v>13.25</c:v>
                </c:pt>
                <c:pt idx="254">
                  <c:v>13.25</c:v>
                </c:pt>
                <c:pt idx="255">
                  <c:v>13.25</c:v>
                </c:pt>
                <c:pt idx="256">
                  <c:v>13.25</c:v>
                </c:pt>
                <c:pt idx="257">
                  <c:v>13.25</c:v>
                </c:pt>
                <c:pt idx="258">
                  <c:v>13.25</c:v>
                </c:pt>
                <c:pt idx="259">
                  <c:v>13.25</c:v>
                </c:pt>
                <c:pt idx="260">
                  <c:v>13.25</c:v>
                </c:pt>
                <c:pt idx="261">
                  <c:v>13.25</c:v>
                </c:pt>
                <c:pt idx="262">
                  <c:v>13.25</c:v>
                </c:pt>
                <c:pt idx="263">
                  <c:v>13.5</c:v>
                </c:pt>
                <c:pt idx="264">
                  <c:v>13.25</c:v>
                </c:pt>
                <c:pt idx="265">
                  <c:v>13.5</c:v>
                </c:pt>
                <c:pt idx="266">
                  <c:v>13.5</c:v>
                </c:pt>
                <c:pt idx="267">
                  <c:v>13.5</c:v>
                </c:pt>
                <c:pt idx="268">
                  <c:v>13.5</c:v>
                </c:pt>
                <c:pt idx="269">
                  <c:v>13.5</c:v>
                </c:pt>
                <c:pt idx="270">
                  <c:v>13.5</c:v>
                </c:pt>
                <c:pt idx="271">
                  <c:v>13.5</c:v>
                </c:pt>
                <c:pt idx="272">
                  <c:v>13.5</c:v>
                </c:pt>
                <c:pt idx="273">
                  <c:v>13.5</c:v>
                </c:pt>
                <c:pt idx="274">
                  <c:v>13.5</c:v>
                </c:pt>
                <c:pt idx="275">
                  <c:v>13.75</c:v>
                </c:pt>
                <c:pt idx="276">
                  <c:v>13.75</c:v>
                </c:pt>
                <c:pt idx="277">
                  <c:v>13.75</c:v>
                </c:pt>
                <c:pt idx="278">
                  <c:v>13.75</c:v>
                </c:pt>
                <c:pt idx="279">
                  <c:v>13.75</c:v>
                </c:pt>
                <c:pt idx="280">
                  <c:v>13.75</c:v>
                </c:pt>
                <c:pt idx="281">
                  <c:v>13.75</c:v>
                </c:pt>
                <c:pt idx="282">
                  <c:v>13.75</c:v>
                </c:pt>
                <c:pt idx="283">
                  <c:v>13.75</c:v>
                </c:pt>
                <c:pt idx="284">
                  <c:v>13.75</c:v>
                </c:pt>
                <c:pt idx="285">
                  <c:v>13.75</c:v>
                </c:pt>
                <c:pt idx="286">
                  <c:v>13.75</c:v>
                </c:pt>
                <c:pt idx="287">
                  <c:v>13.75</c:v>
                </c:pt>
                <c:pt idx="288">
                  <c:v>13.75</c:v>
                </c:pt>
                <c:pt idx="289">
                  <c:v>13.75</c:v>
                </c:pt>
                <c:pt idx="290">
                  <c:v>13.75</c:v>
                </c:pt>
                <c:pt idx="291">
                  <c:v>13.75</c:v>
                </c:pt>
                <c:pt idx="292">
                  <c:v>13.75</c:v>
                </c:pt>
                <c:pt idx="293">
                  <c:v>13.75</c:v>
                </c:pt>
                <c:pt idx="294">
                  <c:v>13.75</c:v>
                </c:pt>
                <c:pt idx="295">
                  <c:v>13.75</c:v>
                </c:pt>
                <c:pt idx="296">
                  <c:v>13.75</c:v>
                </c:pt>
                <c:pt idx="297">
                  <c:v>13.75</c:v>
                </c:pt>
                <c:pt idx="298">
                  <c:v>13.75</c:v>
                </c:pt>
                <c:pt idx="299">
                  <c:v>13.75</c:v>
                </c:pt>
                <c:pt idx="300">
                  <c:v>13.75</c:v>
                </c:pt>
                <c:pt idx="301">
                  <c:v>13.75</c:v>
                </c:pt>
                <c:pt idx="302">
                  <c:v>13.75</c:v>
                </c:pt>
                <c:pt idx="303">
                  <c:v>13.75</c:v>
                </c:pt>
                <c:pt idx="304">
                  <c:v>13.75</c:v>
                </c:pt>
                <c:pt idx="305">
                  <c:v>13.75</c:v>
                </c:pt>
                <c:pt idx="306">
                  <c:v>13.75</c:v>
                </c:pt>
                <c:pt idx="307">
                  <c:v>13.75</c:v>
                </c:pt>
                <c:pt idx="308">
                  <c:v>13.75</c:v>
                </c:pt>
                <c:pt idx="309">
                  <c:v>13.625</c:v>
                </c:pt>
                <c:pt idx="310">
                  <c:v>13.75</c:v>
                </c:pt>
                <c:pt idx="311">
                  <c:v>13.75</c:v>
                </c:pt>
                <c:pt idx="312">
                  <c:v>13.75</c:v>
                </c:pt>
                <c:pt idx="313">
                  <c:v>13.625</c:v>
                </c:pt>
                <c:pt idx="314">
                  <c:v>13.5</c:v>
                </c:pt>
                <c:pt idx="315">
                  <c:v>13.5</c:v>
                </c:pt>
                <c:pt idx="316">
                  <c:v>13.5</c:v>
                </c:pt>
                <c:pt idx="317">
                  <c:v>13.5</c:v>
                </c:pt>
                <c:pt idx="318">
                  <c:v>13.5</c:v>
                </c:pt>
                <c:pt idx="319">
                  <c:v>13.5</c:v>
                </c:pt>
                <c:pt idx="320">
                  <c:v>13.5</c:v>
                </c:pt>
                <c:pt idx="321">
                  <c:v>13.5</c:v>
                </c:pt>
                <c:pt idx="322">
                  <c:v>13.5</c:v>
                </c:pt>
                <c:pt idx="323">
                  <c:v>13.5</c:v>
                </c:pt>
                <c:pt idx="324">
                  <c:v>13.5</c:v>
                </c:pt>
                <c:pt idx="325">
                  <c:v>13.5</c:v>
                </c:pt>
                <c:pt idx="326">
                  <c:v>13.5</c:v>
                </c:pt>
                <c:pt idx="327">
                  <c:v>13.25</c:v>
                </c:pt>
                <c:pt idx="328">
                  <c:v>13.25</c:v>
                </c:pt>
                <c:pt idx="329">
                  <c:v>13.25</c:v>
                </c:pt>
                <c:pt idx="330">
                  <c:v>13.25</c:v>
                </c:pt>
                <c:pt idx="331">
                  <c:v>13.25</c:v>
                </c:pt>
                <c:pt idx="332">
                  <c:v>13.5</c:v>
                </c:pt>
                <c:pt idx="333">
                  <c:v>13.375</c:v>
                </c:pt>
                <c:pt idx="334">
                  <c:v>13.5</c:v>
                </c:pt>
                <c:pt idx="335">
                  <c:v>13.375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915-4AB0-B6A5-6B51530FAFF2}"/>
            </c:ext>
          </c:extLst>
        </c:ser>
        <c:ser>
          <c:idx val="4"/>
          <c:order val="3"/>
          <c:tx>
            <c:strRef>
              <c:f>'Análises Reunião Selic'!$E$1</c:f>
              <c:strCache>
                <c:ptCount val="1"/>
                <c:pt idx="0">
                  <c:v>7R/2023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dLbls>
            <c:dLbl>
              <c:idx val="33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915-4AB0-B6A5-6B51530FAFF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'Análises Reunião Selic'!$A$2:$A$337</c:f>
              <c:numCache>
                <c:formatCode>m/d/yyyy</c:formatCode>
                <c:ptCount val="336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44567</c:v>
                </c:pt>
                <c:pt idx="4">
                  <c:v>44568</c:v>
                </c:pt>
                <c:pt idx="5">
                  <c:v>44571</c:v>
                </c:pt>
                <c:pt idx="6">
                  <c:v>44572</c:v>
                </c:pt>
                <c:pt idx="7">
                  <c:v>44573</c:v>
                </c:pt>
                <c:pt idx="8">
                  <c:v>44574</c:v>
                </c:pt>
                <c:pt idx="9">
                  <c:v>44575</c:v>
                </c:pt>
                <c:pt idx="10">
                  <c:v>44578</c:v>
                </c:pt>
                <c:pt idx="11">
                  <c:v>44579</c:v>
                </c:pt>
                <c:pt idx="12">
                  <c:v>44580</c:v>
                </c:pt>
                <c:pt idx="13">
                  <c:v>44581</c:v>
                </c:pt>
                <c:pt idx="14">
                  <c:v>44582</c:v>
                </c:pt>
                <c:pt idx="15">
                  <c:v>44585</c:v>
                </c:pt>
                <c:pt idx="16">
                  <c:v>44586</c:v>
                </c:pt>
                <c:pt idx="17">
                  <c:v>44587</c:v>
                </c:pt>
                <c:pt idx="18">
                  <c:v>44588</c:v>
                </c:pt>
                <c:pt idx="19">
                  <c:v>44589</c:v>
                </c:pt>
                <c:pt idx="20">
                  <c:v>44592</c:v>
                </c:pt>
                <c:pt idx="21">
                  <c:v>44593</c:v>
                </c:pt>
                <c:pt idx="22">
                  <c:v>44594</c:v>
                </c:pt>
                <c:pt idx="23">
                  <c:v>44595</c:v>
                </c:pt>
                <c:pt idx="24">
                  <c:v>44596</c:v>
                </c:pt>
                <c:pt idx="25">
                  <c:v>44599</c:v>
                </c:pt>
                <c:pt idx="26">
                  <c:v>44600</c:v>
                </c:pt>
                <c:pt idx="27">
                  <c:v>44601</c:v>
                </c:pt>
                <c:pt idx="28">
                  <c:v>44602</c:v>
                </c:pt>
                <c:pt idx="29">
                  <c:v>44603</c:v>
                </c:pt>
                <c:pt idx="30">
                  <c:v>44606</c:v>
                </c:pt>
                <c:pt idx="31">
                  <c:v>44607</c:v>
                </c:pt>
                <c:pt idx="32">
                  <c:v>44608</c:v>
                </c:pt>
                <c:pt idx="33">
                  <c:v>44609</c:v>
                </c:pt>
                <c:pt idx="34">
                  <c:v>44610</c:v>
                </c:pt>
                <c:pt idx="35">
                  <c:v>44613</c:v>
                </c:pt>
                <c:pt idx="36">
                  <c:v>44614</c:v>
                </c:pt>
                <c:pt idx="37">
                  <c:v>44615</c:v>
                </c:pt>
                <c:pt idx="38">
                  <c:v>44616</c:v>
                </c:pt>
                <c:pt idx="39">
                  <c:v>44617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44628</c:v>
                </c:pt>
                <c:pt idx="45">
                  <c:v>44629</c:v>
                </c:pt>
                <c:pt idx="46">
                  <c:v>44630</c:v>
                </c:pt>
                <c:pt idx="47">
                  <c:v>44631</c:v>
                </c:pt>
                <c:pt idx="48">
                  <c:v>44634</c:v>
                </c:pt>
                <c:pt idx="49">
                  <c:v>44635</c:v>
                </c:pt>
                <c:pt idx="50">
                  <c:v>44636</c:v>
                </c:pt>
                <c:pt idx="51">
                  <c:v>44637</c:v>
                </c:pt>
                <c:pt idx="52">
                  <c:v>44638</c:v>
                </c:pt>
                <c:pt idx="53">
                  <c:v>44641</c:v>
                </c:pt>
                <c:pt idx="54">
                  <c:v>44642</c:v>
                </c:pt>
                <c:pt idx="55">
                  <c:v>44643</c:v>
                </c:pt>
                <c:pt idx="56">
                  <c:v>44644</c:v>
                </c:pt>
                <c:pt idx="57">
                  <c:v>44645</c:v>
                </c:pt>
                <c:pt idx="58">
                  <c:v>44648</c:v>
                </c:pt>
                <c:pt idx="59">
                  <c:v>44649</c:v>
                </c:pt>
                <c:pt idx="60">
                  <c:v>44650</c:v>
                </c:pt>
                <c:pt idx="61">
                  <c:v>44651</c:v>
                </c:pt>
                <c:pt idx="62">
                  <c:v>44652</c:v>
                </c:pt>
                <c:pt idx="63">
                  <c:v>44655</c:v>
                </c:pt>
                <c:pt idx="64">
                  <c:v>44656</c:v>
                </c:pt>
                <c:pt idx="65">
                  <c:v>44657</c:v>
                </c:pt>
                <c:pt idx="66">
                  <c:v>44658</c:v>
                </c:pt>
                <c:pt idx="67">
                  <c:v>44659</c:v>
                </c:pt>
                <c:pt idx="68">
                  <c:v>44662</c:v>
                </c:pt>
                <c:pt idx="69">
                  <c:v>44663</c:v>
                </c:pt>
                <c:pt idx="70">
                  <c:v>44664</c:v>
                </c:pt>
                <c:pt idx="71">
                  <c:v>44665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44673</c:v>
                </c:pt>
                <c:pt idx="76">
                  <c:v>44676</c:v>
                </c:pt>
                <c:pt idx="77">
                  <c:v>44677</c:v>
                </c:pt>
                <c:pt idx="78">
                  <c:v>44678</c:v>
                </c:pt>
                <c:pt idx="79">
                  <c:v>44679</c:v>
                </c:pt>
                <c:pt idx="80">
                  <c:v>44680</c:v>
                </c:pt>
                <c:pt idx="81">
                  <c:v>44683</c:v>
                </c:pt>
                <c:pt idx="82">
                  <c:v>44684</c:v>
                </c:pt>
                <c:pt idx="83">
                  <c:v>44685</c:v>
                </c:pt>
                <c:pt idx="84">
                  <c:v>44686</c:v>
                </c:pt>
                <c:pt idx="85">
                  <c:v>44687</c:v>
                </c:pt>
                <c:pt idx="86">
                  <c:v>44690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44729</c:v>
                </c:pt>
                <c:pt idx="115">
                  <c:v>44732</c:v>
                </c:pt>
                <c:pt idx="116">
                  <c:v>44733</c:v>
                </c:pt>
                <c:pt idx="117">
                  <c:v>44734</c:v>
                </c:pt>
                <c:pt idx="118">
                  <c:v>44735</c:v>
                </c:pt>
                <c:pt idx="119">
                  <c:v>44736</c:v>
                </c:pt>
                <c:pt idx="120">
                  <c:v>44739</c:v>
                </c:pt>
                <c:pt idx="121">
                  <c:v>44740</c:v>
                </c:pt>
                <c:pt idx="122">
                  <c:v>44741</c:v>
                </c:pt>
                <c:pt idx="123">
                  <c:v>44742</c:v>
                </c:pt>
                <c:pt idx="124">
                  <c:v>44743</c:v>
                </c:pt>
                <c:pt idx="125">
                  <c:v>44746</c:v>
                </c:pt>
                <c:pt idx="126">
                  <c:v>44747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44812</c:v>
                </c:pt>
                <c:pt idx="173">
                  <c:v>44813</c:v>
                </c:pt>
                <c:pt idx="174">
                  <c:v>44816</c:v>
                </c:pt>
                <c:pt idx="175">
                  <c:v>44817</c:v>
                </c:pt>
                <c:pt idx="176">
                  <c:v>44818</c:v>
                </c:pt>
                <c:pt idx="177">
                  <c:v>44819</c:v>
                </c:pt>
                <c:pt idx="178">
                  <c:v>44820</c:v>
                </c:pt>
                <c:pt idx="179">
                  <c:v>44823</c:v>
                </c:pt>
                <c:pt idx="180">
                  <c:v>44824</c:v>
                </c:pt>
                <c:pt idx="181">
                  <c:v>44825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44847</c:v>
                </c:pt>
                <c:pt idx="197">
                  <c:v>44848</c:v>
                </c:pt>
                <c:pt idx="198">
                  <c:v>44851</c:v>
                </c:pt>
                <c:pt idx="199">
                  <c:v>44852</c:v>
                </c:pt>
                <c:pt idx="200">
                  <c:v>44853</c:v>
                </c:pt>
                <c:pt idx="201">
                  <c:v>44854</c:v>
                </c:pt>
                <c:pt idx="202">
                  <c:v>44855</c:v>
                </c:pt>
                <c:pt idx="203">
                  <c:v>44858</c:v>
                </c:pt>
                <c:pt idx="204">
                  <c:v>44859</c:v>
                </c:pt>
                <c:pt idx="205">
                  <c:v>44860</c:v>
                </c:pt>
                <c:pt idx="206">
                  <c:v>44861</c:v>
                </c:pt>
                <c:pt idx="207">
                  <c:v>44862</c:v>
                </c:pt>
                <c:pt idx="208">
                  <c:v>44865</c:v>
                </c:pt>
                <c:pt idx="209">
                  <c:v>44866</c:v>
                </c:pt>
                <c:pt idx="210">
                  <c:v>44868</c:v>
                </c:pt>
                <c:pt idx="211">
                  <c:v>44869</c:v>
                </c:pt>
                <c:pt idx="212">
                  <c:v>44872</c:v>
                </c:pt>
                <c:pt idx="213">
                  <c:v>44873</c:v>
                </c:pt>
                <c:pt idx="214">
                  <c:v>44874</c:v>
                </c:pt>
                <c:pt idx="215">
                  <c:v>44875</c:v>
                </c:pt>
                <c:pt idx="216">
                  <c:v>44876</c:v>
                </c:pt>
                <c:pt idx="217">
                  <c:v>44879</c:v>
                </c:pt>
                <c:pt idx="218">
                  <c:v>44881</c:v>
                </c:pt>
                <c:pt idx="219">
                  <c:v>44882</c:v>
                </c:pt>
                <c:pt idx="220">
                  <c:v>44883</c:v>
                </c:pt>
                <c:pt idx="221">
                  <c:v>44886</c:v>
                </c:pt>
                <c:pt idx="222">
                  <c:v>44887</c:v>
                </c:pt>
                <c:pt idx="223">
                  <c:v>44888</c:v>
                </c:pt>
                <c:pt idx="224">
                  <c:v>44889</c:v>
                </c:pt>
                <c:pt idx="225">
                  <c:v>44890</c:v>
                </c:pt>
                <c:pt idx="226">
                  <c:v>44893</c:v>
                </c:pt>
                <c:pt idx="227">
                  <c:v>44894</c:v>
                </c:pt>
                <c:pt idx="228">
                  <c:v>44895</c:v>
                </c:pt>
                <c:pt idx="229">
                  <c:v>44896</c:v>
                </c:pt>
                <c:pt idx="230">
                  <c:v>44897</c:v>
                </c:pt>
                <c:pt idx="231">
                  <c:v>44900</c:v>
                </c:pt>
                <c:pt idx="232">
                  <c:v>44901</c:v>
                </c:pt>
                <c:pt idx="233">
                  <c:v>44902</c:v>
                </c:pt>
                <c:pt idx="234">
                  <c:v>44903</c:v>
                </c:pt>
                <c:pt idx="235">
                  <c:v>44904</c:v>
                </c:pt>
                <c:pt idx="236">
                  <c:v>44907</c:v>
                </c:pt>
                <c:pt idx="237">
                  <c:v>44908</c:v>
                </c:pt>
                <c:pt idx="238">
                  <c:v>44909</c:v>
                </c:pt>
                <c:pt idx="239">
                  <c:v>44910</c:v>
                </c:pt>
                <c:pt idx="240">
                  <c:v>44911</c:v>
                </c:pt>
                <c:pt idx="241">
                  <c:v>44914</c:v>
                </c:pt>
                <c:pt idx="242">
                  <c:v>44915</c:v>
                </c:pt>
                <c:pt idx="243">
                  <c:v>44916</c:v>
                </c:pt>
                <c:pt idx="244">
                  <c:v>44917</c:v>
                </c:pt>
                <c:pt idx="245">
                  <c:v>44918</c:v>
                </c:pt>
                <c:pt idx="246">
                  <c:v>44921</c:v>
                </c:pt>
                <c:pt idx="247">
                  <c:v>44922</c:v>
                </c:pt>
                <c:pt idx="248">
                  <c:v>44923</c:v>
                </c:pt>
                <c:pt idx="249">
                  <c:v>44924</c:v>
                </c:pt>
                <c:pt idx="250">
                  <c:v>44925</c:v>
                </c:pt>
                <c:pt idx="251">
                  <c:v>44928</c:v>
                </c:pt>
                <c:pt idx="252">
                  <c:v>44929</c:v>
                </c:pt>
                <c:pt idx="253">
                  <c:v>44930</c:v>
                </c:pt>
                <c:pt idx="254">
                  <c:v>44931</c:v>
                </c:pt>
                <c:pt idx="255">
                  <c:v>44932</c:v>
                </c:pt>
                <c:pt idx="256">
                  <c:v>44935</c:v>
                </c:pt>
                <c:pt idx="257">
                  <c:v>44936</c:v>
                </c:pt>
                <c:pt idx="258">
                  <c:v>44937</c:v>
                </c:pt>
                <c:pt idx="259">
                  <c:v>44938</c:v>
                </c:pt>
                <c:pt idx="260">
                  <c:v>44939</c:v>
                </c:pt>
                <c:pt idx="261">
                  <c:v>44942</c:v>
                </c:pt>
                <c:pt idx="262">
                  <c:v>44943</c:v>
                </c:pt>
                <c:pt idx="263">
                  <c:v>44944</c:v>
                </c:pt>
                <c:pt idx="264">
                  <c:v>44945</c:v>
                </c:pt>
                <c:pt idx="265">
                  <c:v>44946</c:v>
                </c:pt>
                <c:pt idx="266">
                  <c:v>44949</c:v>
                </c:pt>
                <c:pt idx="267">
                  <c:v>44950</c:v>
                </c:pt>
                <c:pt idx="268">
                  <c:v>44951</c:v>
                </c:pt>
                <c:pt idx="269">
                  <c:v>44952</c:v>
                </c:pt>
                <c:pt idx="270">
                  <c:v>44953</c:v>
                </c:pt>
                <c:pt idx="271">
                  <c:v>44956</c:v>
                </c:pt>
                <c:pt idx="272">
                  <c:v>44957</c:v>
                </c:pt>
                <c:pt idx="273">
                  <c:v>44958</c:v>
                </c:pt>
                <c:pt idx="274">
                  <c:v>44959</c:v>
                </c:pt>
                <c:pt idx="275">
                  <c:v>44960</c:v>
                </c:pt>
                <c:pt idx="276">
                  <c:v>44963</c:v>
                </c:pt>
                <c:pt idx="277">
                  <c:v>44964</c:v>
                </c:pt>
                <c:pt idx="278">
                  <c:v>44965</c:v>
                </c:pt>
                <c:pt idx="279">
                  <c:v>44966</c:v>
                </c:pt>
                <c:pt idx="280">
                  <c:v>44967</c:v>
                </c:pt>
                <c:pt idx="281">
                  <c:v>44970</c:v>
                </c:pt>
                <c:pt idx="282">
                  <c:v>44971</c:v>
                </c:pt>
                <c:pt idx="283">
                  <c:v>44972</c:v>
                </c:pt>
                <c:pt idx="284">
                  <c:v>44973</c:v>
                </c:pt>
                <c:pt idx="285">
                  <c:v>44974</c:v>
                </c:pt>
                <c:pt idx="286">
                  <c:v>44979</c:v>
                </c:pt>
                <c:pt idx="287">
                  <c:v>44980</c:v>
                </c:pt>
                <c:pt idx="288">
                  <c:v>44981</c:v>
                </c:pt>
                <c:pt idx="289">
                  <c:v>44984</c:v>
                </c:pt>
                <c:pt idx="290">
                  <c:v>44985</c:v>
                </c:pt>
                <c:pt idx="291">
                  <c:v>44986</c:v>
                </c:pt>
                <c:pt idx="292">
                  <c:v>44987</c:v>
                </c:pt>
                <c:pt idx="293">
                  <c:v>44988</c:v>
                </c:pt>
                <c:pt idx="294">
                  <c:v>44991</c:v>
                </c:pt>
                <c:pt idx="295">
                  <c:v>44992</c:v>
                </c:pt>
                <c:pt idx="296">
                  <c:v>44993</c:v>
                </c:pt>
                <c:pt idx="297">
                  <c:v>44994</c:v>
                </c:pt>
                <c:pt idx="298">
                  <c:v>44995</c:v>
                </c:pt>
                <c:pt idx="299">
                  <c:v>44998</c:v>
                </c:pt>
                <c:pt idx="300">
                  <c:v>44999</c:v>
                </c:pt>
                <c:pt idx="301">
                  <c:v>45000</c:v>
                </c:pt>
                <c:pt idx="302">
                  <c:v>45001</c:v>
                </c:pt>
                <c:pt idx="303">
                  <c:v>45002</c:v>
                </c:pt>
                <c:pt idx="304">
                  <c:v>45005</c:v>
                </c:pt>
                <c:pt idx="305">
                  <c:v>45006</c:v>
                </c:pt>
                <c:pt idx="306">
                  <c:v>45007</c:v>
                </c:pt>
                <c:pt idx="307">
                  <c:v>45008</c:v>
                </c:pt>
                <c:pt idx="308">
                  <c:v>45009</c:v>
                </c:pt>
                <c:pt idx="309">
                  <c:v>45012</c:v>
                </c:pt>
                <c:pt idx="310">
                  <c:v>45013</c:v>
                </c:pt>
                <c:pt idx="311">
                  <c:v>45014</c:v>
                </c:pt>
                <c:pt idx="312">
                  <c:v>45015</c:v>
                </c:pt>
                <c:pt idx="313">
                  <c:v>45016</c:v>
                </c:pt>
                <c:pt idx="314">
                  <c:v>45019</c:v>
                </c:pt>
                <c:pt idx="315">
                  <c:v>45020</c:v>
                </c:pt>
                <c:pt idx="316">
                  <c:v>45021</c:v>
                </c:pt>
                <c:pt idx="317">
                  <c:v>45022</c:v>
                </c:pt>
                <c:pt idx="318">
                  <c:v>45026</c:v>
                </c:pt>
                <c:pt idx="319">
                  <c:v>45027</c:v>
                </c:pt>
                <c:pt idx="320">
                  <c:v>45028</c:v>
                </c:pt>
                <c:pt idx="321">
                  <c:v>45029</c:v>
                </c:pt>
                <c:pt idx="322">
                  <c:v>45030</c:v>
                </c:pt>
                <c:pt idx="323">
                  <c:v>45033</c:v>
                </c:pt>
                <c:pt idx="324">
                  <c:v>45034</c:v>
                </c:pt>
                <c:pt idx="325">
                  <c:v>45035</c:v>
                </c:pt>
                <c:pt idx="326">
                  <c:v>45036</c:v>
                </c:pt>
                <c:pt idx="327">
                  <c:v>45040</c:v>
                </c:pt>
                <c:pt idx="328">
                  <c:v>45041</c:v>
                </c:pt>
                <c:pt idx="329">
                  <c:v>45042</c:v>
                </c:pt>
                <c:pt idx="330">
                  <c:v>45043</c:v>
                </c:pt>
                <c:pt idx="331">
                  <c:v>45044</c:v>
                </c:pt>
                <c:pt idx="332">
                  <c:v>45048</c:v>
                </c:pt>
                <c:pt idx="333">
                  <c:v>45049</c:v>
                </c:pt>
                <c:pt idx="334">
                  <c:v>45050</c:v>
                </c:pt>
                <c:pt idx="335">
                  <c:v>45051</c:v>
                </c:pt>
              </c:numCache>
            </c:numRef>
          </c:cat>
          <c:val>
            <c:numRef>
              <c:f>'Análises Reunião Selic'!$E$2:$E$10000</c:f>
              <c:numCache>
                <c:formatCode>General</c:formatCode>
                <c:ptCount val="9999"/>
                <c:pt idx="0">
                  <c:v>8</c:v>
                </c:pt>
                <c:pt idx="1">
                  <c:v>8</c:v>
                </c:pt>
                <c:pt idx="2">
                  <c:v>8</c:v>
                </c:pt>
                <c:pt idx="3">
                  <c:v>8</c:v>
                </c:pt>
                <c:pt idx="4">
                  <c:v>8</c:v>
                </c:pt>
                <c:pt idx="5">
                  <c:v>8</c:v>
                </c:pt>
                <c:pt idx="6">
                  <c:v>8</c:v>
                </c:pt>
                <c:pt idx="7">
                  <c:v>8</c:v>
                </c:pt>
                <c:pt idx="8">
                  <c:v>8</c:v>
                </c:pt>
                <c:pt idx="9">
                  <c:v>8</c:v>
                </c:pt>
                <c:pt idx="10">
                  <c:v>8</c:v>
                </c:pt>
                <c:pt idx="11">
                  <c:v>8</c:v>
                </c:pt>
                <c:pt idx="12">
                  <c:v>8</c:v>
                </c:pt>
                <c:pt idx="13">
                  <c:v>8</c:v>
                </c:pt>
                <c:pt idx="14">
                  <c:v>8</c:v>
                </c:pt>
                <c:pt idx="15">
                  <c:v>8</c:v>
                </c:pt>
                <c:pt idx="16">
                  <c:v>8</c:v>
                </c:pt>
                <c:pt idx="17">
                  <c:v>8</c:v>
                </c:pt>
                <c:pt idx="18">
                  <c:v>8</c:v>
                </c:pt>
                <c:pt idx="19">
                  <c:v>8</c:v>
                </c:pt>
                <c:pt idx="20">
                  <c:v>8</c:v>
                </c:pt>
                <c:pt idx="21">
                  <c:v>8</c:v>
                </c:pt>
                <c:pt idx="22">
                  <c:v>8</c:v>
                </c:pt>
                <c:pt idx="23">
                  <c:v>8</c:v>
                </c:pt>
                <c:pt idx="24">
                  <c:v>8</c:v>
                </c:pt>
                <c:pt idx="25">
                  <c:v>8</c:v>
                </c:pt>
                <c:pt idx="26">
                  <c:v>8.25</c:v>
                </c:pt>
                <c:pt idx="27">
                  <c:v>8.25</c:v>
                </c:pt>
                <c:pt idx="28">
                  <c:v>8.25</c:v>
                </c:pt>
                <c:pt idx="29">
                  <c:v>8.25</c:v>
                </c:pt>
                <c:pt idx="30">
                  <c:v>8.25</c:v>
                </c:pt>
                <c:pt idx="31">
                  <c:v>8.25</c:v>
                </c:pt>
                <c:pt idx="32">
                  <c:v>8.25</c:v>
                </c:pt>
                <c:pt idx="33">
                  <c:v>8.25</c:v>
                </c:pt>
                <c:pt idx="34">
                  <c:v>8.5</c:v>
                </c:pt>
                <c:pt idx="35">
                  <c:v>8.5</c:v>
                </c:pt>
                <c:pt idx="36">
                  <c:v>8.5</c:v>
                </c:pt>
                <c:pt idx="37">
                  <c:v>8.5</c:v>
                </c:pt>
                <c:pt idx="38">
                  <c:v>8.5</c:v>
                </c:pt>
                <c:pt idx="39">
                  <c:v>8.5</c:v>
                </c:pt>
                <c:pt idx="40">
                  <c:v>8.5</c:v>
                </c:pt>
                <c:pt idx="41">
                  <c:v>8.5</c:v>
                </c:pt>
                <c:pt idx="42">
                  <c:v>8.5</c:v>
                </c:pt>
                <c:pt idx="43">
                  <c:v>8.5</c:v>
                </c:pt>
                <c:pt idx="44">
                  <c:v>8.5</c:v>
                </c:pt>
                <c:pt idx="45">
                  <c:v>8.5</c:v>
                </c:pt>
                <c:pt idx="46">
                  <c:v>8.75</c:v>
                </c:pt>
                <c:pt idx="47">
                  <c:v>9</c:v>
                </c:pt>
                <c:pt idx="48">
                  <c:v>9.125</c:v>
                </c:pt>
                <c:pt idx="49">
                  <c:v>9.125</c:v>
                </c:pt>
                <c:pt idx="50">
                  <c:v>9.125</c:v>
                </c:pt>
                <c:pt idx="51">
                  <c:v>9.25</c:v>
                </c:pt>
                <c:pt idx="52">
                  <c:v>9.25</c:v>
                </c:pt>
                <c:pt idx="53">
                  <c:v>9.25</c:v>
                </c:pt>
                <c:pt idx="54">
                  <c:v>9.25</c:v>
                </c:pt>
                <c:pt idx="55">
                  <c:v>9.25</c:v>
                </c:pt>
                <c:pt idx="56">
                  <c:v>9.36</c:v>
                </c:pt>
                <c:pt idx="57">
                  <c:v>9.5</c:v>
                </c:pt>
                <c:pt idx="58">
                  <c:v>9.5</c:v>
                </c:pt>
                <c:pt idx="59">
                  <c:v>9.5</c:v>
                </c:pt>
                <c:pt idx="60">
                  <c:v>9.5</c:v>
                </c:pt>
                <c:pt idx="61">
                  <c:v>9.5</c:v>
                </c:pt>
                <c:pt idx="62">
                  <c:v>9.5</c:v>
                </c:pt>
                <c:pt idx="63">
                  <c:v>9.5</c:v>
                </c:pt>
                <c:pt idx="64">
                  <c:v>9.5</c:v>
                </c:pt>
                <c:pt idx="65">
                  <c:v>9.5</c:v>
                </c:pt>
                <c:pt idx="66">
                  <c:v>9.5</c:v>
                </c:pt>
                <c:pt idx="67">
                  <c:v>9.5</c:v>
                </c:pt>
                <c:pt idx="68">
                  <c:v>9.5</c:v>
                </c:pt>
                <c:pt idx="69">
                  <c:v>9.5</c:v>
                </c:pt>
                <c:pt idx="70">
                  <c:v>9.5</c:v>
                </c:pt>
                <c:pt idx="71">
                  <c:v>9.5</c:v>
                </c:pt>
                <c:pt idx="72">
                  <c:v>9.5</c:v>
                </c:pt>
                <c:pt idx="73">
                  <c:v>9.5</c:v>
                </c:pt>
                <c:pt idx="74">
                  <c:v>9.5</c:v>
                </c:pt>
                <c:pt idx="75">
                  <c:v>9.75</c:v>
                </c:pt>
                <c:pt idx="76">
                  <c:v>9.75</c:v>
                </c:pt>
                <c:pt idx="77">
                  <c:v>9.75</c:v>
                </c:pt>
                <c:pt idx="78">
                  <c:v>9.75</c:v>
                </c:pt>
                <c:pt idx="79">
                  <c:v>9.75</c:v>
                </c:pt>
                <c:pt idx="80">
                  <c:v>9.75</c:v>
                </c:pt>
                <c:pt idx="81">
                  <c:v>9.75</c:v>
                </c:pt>
                <c:pt idx="82">
                  <c:v>9.75</c:v>
                </c:pt>
                <c:pt idx="83">
                  <c:v>9.75</c:v>
                </c:pt>
                <c:pt idx="84">
                  <c:v>9.75</c:v>
                </c:pt>
                <c:pt idx="85">
                  <c:v>9.75</c:v>
                </c:pt>
                <c:pt idx="86">
                  <c:v>9.75</c:v>
                </c:pt>
                <c:pt idx="87">
                  <c:v>9.75</c:v>
                </c:pt>
                <c:pt idx="88">
                  <c:v>9.75</c:v>
                </c:pt>
                <c:pt idx="89">
                  <c:v>10</c:v>
                </c:pt>
                <c:pt idx="90">
                  <c:v>10</c:v>
                </c:pt>
                <c:pt idx="91">
                  <c:v>10</c:v>
                </c:pt>
                <c:pt idx="92">
                  <c:v>10</c:v>
                </c:pt>
                <c:pt idx="93">
                  <c:v>10</c:v>
                </c:pt>
                <c:pt idx="94">
                  <c:v>10</c:v>
                </c:pt>
                <c:pt idx="95">
                  <c:v>10</c:v>
                </c:pt>
                <c:pt idx="96">
                  <c:v>10</c:v>
                </c:pt>
                <c:pt idx="97">
                  <c:v>10</c:v>
                </c:pt>
                <c:pt idx="98">
                  <c:v>10</c:v>
                </c:pt>
                <c:pt idx="99">
                  <c:v>10.25</c:v>
                </c:pt>
                <c:pt idx="100">
                  <c:v>10.25</c:v>
                </c:pt>
                <c:pt idx="101">
                  <c:v>10.25</c:v>
                </c:pt>
                <c:pt idx="102">
                  <c:v>10.25</c:v>
                </c:pt>
                <c:pt idx="103">
                  <c:v>10.25</c:v>
                </c:pt>
                <c:pt idx="104">
                  <c:v>10.25</c:v>
                </c:pt>
                <c:pt idx="105">
                  <c:v>10.25</c:v>
                </c:pt>
                <c:pt idx="106">
                  <c:v>10.25</c:v>
                </c:pt>
                <c:pt idx="107">
                  <c:v>10.25</c:v>
                </c:pt>
                <c:pt idx="108">
                  <c:v>10.25</c:v>
                </c:pt>
                <c:pt idx="109">
                  <c:v>10.25</c:v>
                </c:pt>
                <c:pt idx="110">
                  <c:v>10.5</c:v>
                </c:pt>
                <c:pt idx="111">
                  <c:v>10.5</c:v>
                </c:pt>
                <c:pt idx="112">
                  <c:v>10.5</c:v>
                </c:pt>
                <c:pt idx="113">
                  <c:v>10.5</c:v>
                </c:pt>
                <c:pt idx="114">
                  <c:v>10.75</c:v>
                </c:pt>
                <c:pt idx="115">
                  <c:v>10.75</c:v>
                </c:pt>
                <c:pt idx="116">
                  <c:v>10.75</c:v>
                </c:pt>
                <c:pt idx="117">
                  <c:v>10.75</c:v>
                </c:pt>
                <c:pt idx="118">
                  <c:v>10.75</c:v>
                </c:pt>
                <c:pt idx="119">
                  <c:v>10.75</c:v>
                </c:pt>
                <c:pt idx="120">
                  <c:v>10.75</c:v>
                </c:pt>
                <c:pt idx="121">
                  <c:v>10.75</c:v>
                </c:pt>
                <c:pt idx="122">
                  <c:v>10.75</c:v>
                </c:pt>
                <c:pt idx="123">
                  <c:v>10.75</c:v>
                </c:pt>
                <c:pt idx="124">
                  <c:v>11</c:v>
                </c:pt>
                <c:pt idx="125">
                  <c:v>11</c:v>
                </c:pt>
                <c:pt idx="126">
                  <c:v>11</c:v>
                </c:pt>
                <c:pt idx="127">
                  <c:v>11</c:v>
                </c:pt>
                <c:pt idx="128">
                  <c:v>11.25</c:v>
                </c:pt>
                <c:pt idx="129">
                  <c:v>11.25</c:v>
                </c:pt>
                <c:pt idx="130">
                  <c:v>11.25</c:v>
                </c:pt>
                <c:pt idx="131">
                  <c:v>11.25</c:v>
                </c:pt>
                <c:pt idx="132">
                  <c:v>11.25</c:v>
                </c:pt>
                <c:pt idx="133">
                  <c:v>11.25</c:v>
                </c:pt>
                <c:pt idx="134">
                  <c:v>11.25</c:v>
                </c:pt>
                <c:pt idx="135">
                  <c:v>11.25</c:v>
                </c:pt>
                <c:pt idx="136">
                  <c:v>11.25</c:v>
                </c:pt>
                <c:pt idx="137">
                  <c:v>11.25</c:v>
                </c:pt>
                <c:pt idx="138">
                  <c:v>11.25</c:v>
                </c:pt>
                <c:pt idx="139">
                  <c:v>11.5</c:v>
                </c:pt>
                <c:pt idx="140">
                  <c:v>11.5</c:v>
                </c:pt>
                <c:pt idx="141">
                  <c:v>11.5</c:v>
                </c:pt>
                <c:pt idx="142">
                  <c:v>11.5</c:v>
                </c:pt>
                <c:pt idx="143">
                  <c:v>11.5</c:v>
                </c:pt>
                <c:pt idx="144">
                  <c:v>11.5</c:v>
                </c:pt>
                <c:pt idx="145">
                  <c:v>11.5</c:v>
                </c:pt>
                <c:pt idx="146">
                  <c:v>11.5</c:v>
                </c:pt>
                <c:pt idx="147">
                  <c:v>11.5</c:v>
                </c:pt>
                <c:pt idx="148">
                  <c:v>11.5</c:v>
                </c:pt>
                <c:pt idx="149">
                  <c:v>11.5</c:v>
                </c:pt>
                <c:pt idx="150">
                  <c:v>11.5</c:v>
                </c:pt>
                <c:pt idx="151">
                  <c:v>11.5</c:v>
                </c:pt>
                <c:pt idx="152">
                  <c:v>11.5</c:v>
                </c:pt>
                <c:pt idx="153">
                  <c:v>11.625</c:v>
                </c:pt>
                <c:pt idx="154">
                  <c:v>11.625</c:v>
                </c:pt>
                <c:pt idx="155">
                  <c:v>11.75</c:v>
                </c:pt>
                <c:pt idx="156">
                  <c:v>11.625</c:v>
                </c:pt>
                <c:pt idx="157">
                  <c:v>11.625</c:v>
                </c:pt>
                <c:pt idx="158">
                  <c:v>11.625</c:v>
                </c:pt>
                <c:pt idx="159">
                  <c:v>11.75</c:v>
                </c:pt>
                <c:pt idx="160">
                  <c:v>11.75</c:v>
                </c:pt>
                <c:pt idx="161">
                  <c:v>11.75</c:v>
                </c:pt>
                <c:pt idx="162">
                  <c:v>11.75</c:v>
                </c:pt>
                <c:pt idx="163">
                  <c:v>11.75</c:v>
                </c:pt>
                <c:pt idx="164">
                  <c:v>11.75</c:v>
                </c:pt>
                <c:pt idx="165">
                  <c:v>11.75</c:v>
                </c:pt>
                <c:pt idx="166">
                  <c:v>11.75</c:v>
                </c:pt>
                <c:pt idx="167">
                  <c:v>11.75</c:v>
                </c:pt>
                <c:pt idx="168">
                  <c:v>11.75</c:v>
                </c:pt>
                <c:pt idx="169">
                  <c:v>11.75</c:v>
                </c:pt>
                <c:pt idx="170">
                  <c:v>11.75</c:v>
                </c:pt>
                <c:pt idx="171">
                  <c:v>11.75</c:v>
                </c:pt>
                <c:pt idx="172">
                  <c:v>11.75</c:v>
                </c:pt>
                <c:pt idx="173">
                  <c:v>11.75</c:v>
                </c:pt>
                <c:pt idx="174">
                  <c:v>11.75</c:v>
                </c:pt>
                <c:pt idx="175">
                  <c:v>11.75</c:v>
                </c:pt>
                <c:pt idx="176">
                  <c:v>11.75</c:v>
                </c:pt>
                <c:pt idx="177">
                  <c:v>11.75</c:v>
                </c:pt>
                <c:pt idx="178">
                  <c:v>11.75</c:v>
                </c:pt>
                <c:pt idx="179">
                  <c:v>11.75</c:v>
                </c:pt>
                <c:pt idx="180">
                  <c:v>11.75</c:v>
                </c:pt>
                <c:pt idx="181">
                  <c:v>11.75</c:v>
                </c:pt>
                <c:pt idx="182">
                  <c:v>11.75</c:v>
                </c:pt>
                <c:pt idx="183">
                  <c:v>11.75</c:v>
                </c:pt>
                <c:pt idx="184">
                  <c:v>11.75</c:v>
                </c:pt>
                <c:pt idx="185">
                  <c:v>11.75</c:v>
                </c:pt>
                <c:pt idx="186">
                  <c:v>11.75</c:v>
                </c:pt>
                <c:pt idx="187">
                  <c:v>11.75</c:v>
                </c:pt>
                <c:pt idx="188">
                  <c:v>11.75</c:v>
                </c:pt>
                <c:pt idx="189">
                  <c:v>11.75</c:v>
                </c:pt>
                <c:pt idx="190">
                  <c:v>11.75</c:v>
                </c:pt>
                <c:pt idx="191">
                  <c:v>11.75</c:v>
                </c:pt>
                <c:pt idx="192">
                  <c:v>11.75</c:v>
                </c:pt>
                <c:pt idx="193">
                  <c:v>11.75</c:v>
                </c:pt>
                <c:pt idx="194">
                  <c:v>11.75</c:v>
                </c:pt>
                <c:pt idx="195">
                  <c:v>11.75</c:v>
                </c:pt>
                <c:pt idx="196">
                  <c:v>11.75</c:v>
                </c:pt>
                <c:pt idx="197">
                  <c:v>11.75</c:v>
                </c:pt>
                <c:pt idx="198">
                  <c:v>11.75</c:v>
                </c:pt>
                <c:pt idx="199">
                  <c:v>11.75</c:v>
                </c:pt>
                <c:pt idx="200">
                  <c:v>11.75</c:v>
                </c:pt>
                <c:pt idx="201">
                  <c:v>11.75</c:v>
                </c:pt>
                <c:pt idx="202">
                  <c:v>11.75</c:v>
                </c:pt>
                <c:pt idx="203">
                  <c:v>11.75</c:v>
                </c:pt>
                <c:pt idx="204">
                  <c:v>11.75</c:v>
                </c:pt>
                <c:pt idx="205">
                  <c:v>11.75</c:v>
                </c:pt>
                <c:pt idx="206">
                  <c:v>11.75</c:v>
                </c:pt>
                <c:pt idx="207">
                  <c:v>11.75</c:v>
                </c:pt>
                <c:pt idx="208">
                  <c:v>11.75</c:v>
                </c:pt>
                <c:pt idx="209">
                  <c:v>11.75</c:v>
                </c:pt>
                <c:pt idx="210">
                  <c:v>11.75</c:v>
                </c:pt>
                <c:pt idx="211">
                  <c:v>11.75</c:v>
                </c:pt>
                <c:pt idx="212">
                  <c:v>11.75</c:v>
                </c:pt>
                <c:pt idx="213">
                  <c:v>11.75</c:v>
                </c:pt>
                <c:pt idx="214">
                  <c:v>11.75</c:v>
                </c:pt>
                <c:pt idx="215">
                  <c:v>11.75</c:v>
                </c:pt>
                <c:pt idx="216">
                  <c:v>11.75</c:v>
                </c:pt>
                <c:pt idx="217">
                  <c:v>11.75</c:v>
                </c:pt>
                <c:pt idx="218">
                  <c:v>11.75</c:v>
                </c:pt>
                <c:pt idx="219">
                  <c:v>11.75</c:v>
                </c:pt>
                <c:pt idx="220">
                  <c:v>12</c:v>
                </c:pt>
                <c:pt idx="221">
                  <c:v>12</c:v>
                </c:pt>
                <c:pt idx="222">
                  <c:v>12</c:v>
                </c:pt>
                <c:pt idx="223">
                  <c:v>12</c:v>
                </c:pt>
                <c:pt idx="224">
                  <c:v>12</c:v>
                </c:pt>
                <c:pt idx="225">
                  <c:v>12</c:v>
                </c:pt>
                <c:pt idx="226">
                  <c:v>12</c:v>
                </c:pt>
                <c:pt idx="227">
                  <c:v>12</c:v>
                </c:pt>
                <c:pt idx="228">
                  <c:v>12</c:v>
                </c:pt>
                <c:pt idx="229">
                  <c:v>12</c:v>
                </c:pt>
                <c:pt idx="230">
                  <c:v>12.25</c:v>
                </c:pt>
                <c:pt idx="231">
                  <c:v>12.25</c:v>
                </c:pt>
                <c:pt idx="232">
                  <c:v>12.25</c:v>
                </c:pt>
                <c:pt idx="233">
                  <c:v>12.25</c:v>
                </c:pt>
                <c:pt idx="234">
                  <c:v>12.25</c:v>
                </c:pt>
                <c:pt idx="235">
                  <c:v>12.25</c:v>
                </c:pt>
                <c:pt idx="236">
                  <c:v>12.25</c:v>
                </c:pt>
                <c:pt idx="237">
                  <c:v>12.25</c:v>
                </c:pt>
                <c:pt idx="238">
                  <c:v>12.25</c:v>
                </c:pt>
                <c:pt idx="239">
                  <c:v>12.25</c:v>
                </c:pt>
                <c:pt idx="240">
                  <c:v>12.25</c:v>
                </c:pt>
                <c:pt idx="241">
                  <c:v>12.25</c:v>
                </c:pt>
                <c:pt idx="242">
                  <c:v>12.25</c:v>
                </c:pt>
                <c:pt idx="243">
                  <c:v>12.375</c:v>
                </c:pt>
                <c:pt idx="244">
                  <c:v>12.5</c:v>
                </c:pt>
                <c:pt idx="245">
                  <c:v>12.5</c:v>
                </c:pt>
                <c:pt idx="246">
                  <c:v>12.75</c:v>
                </c:pt>
                <c:pt idx="247">
                  <c:v>12.625</c:v>
                </c:pt>
                <c:pt idx="248">
                  <c:v>12.75</c:v>
                </c:pt>
                <c:pt idx="249">
                  <c:v>12.75</c:v>
                </c:pt>
                <c:pt idx="250">
                  <c:v>12.75</c:v>
                </c:pt>
                <c:pt idx="251">
                  <c:v>12.75</c:v>
                </c:pt>
                <c:pt idx="252">
                  <c:v>12.75</c:v>
                </c:pt>
                <c:pt idx="253">
                  <c:v>12.75</c:v>
                </c:pt>
                <c:pt idx="254">
                  <c:v>12.75</c:v>
                </c:pt>
                <c:pt idx="255">
                  <c:v>12.75</c:v>
                </c:pt>
                <c:pt idx="256">
                  <c:v>12.875</c:v>
                </c:pt>
                <c:pt idx="257">
                  <c:v>13</c:v>
                </c:pt>
                <c:pt idx="258">
                  <c:v>13</c:v>
                </c:pt>
                <c:pt idx="259">
                  <c:v>13</c:v>
                </c:pt>
                <c:pt idx="260">
                  <c:v>13</c:v>
                </c:pt>
                <c:pt idx="261">
                  <c:v>13</c:v>
                </c:pt>
                <c:pt idx="262">
                  <c:v>13</c:v>
                </c:pt>
                <c:pt idx="263">
                  <c:v>13</c:v>
                </c:pt>
                <c:pt idx="264">
                  <c:v>13</c:v>
                </c:pt>
                <c:pt idx="265">
                  <c:v>13</c:v>
                </c:pt>
                <c:pt idx="266">
                  <c:v>13</c:v>
                </c:pt>
                <c:pt idx="267">
                  <c:v>13</c:v>
                </c:pt>
                <c:pt idx="268">
                  <c:v>13</c:v>
                </c:pt>
                <c:pt idx="269">
                  <c:v>13</c:v>
                </c:pt>
                <c:pt idx="270">
                  <c:v>13</c:v>
                </c:pt>
                <c:pt idx="271">
                  <c:v>13</c:v>
                </c:pt>
                <c:pt idx="272">
                  <c:v>13</c:v>
                </c:pt>
                <c:pt idx="273">
                  <c:v>13</c:v>
                </c:pt>
                <c:pt idx="274">
                  <c:v>13</c:v>
                </c:pt>
                <c:pt idx="275">
                  <c:v>13</c:v>
                </c:pt>
                <c:pt idx="276">
                  <c:v>13.25</c:v>
                </c:pt>
                <c:pt idx="277">
                  <c:v>13.25</c:v>
                </c:pt>
                <c:pt idx="278">
                  <c:v>13.25</c:v>
                </c:pt>
                <c:pt idx="279">
                  <c:v>13.25</c:v>
                </c:pt>
                <c:pt idx="280">
                  <c:v>13.25</c:v>
                </c:pt>
                <c:pt idx="281">
                  <c:v>13.25</c:v>
                </c:pt>
                <c:pt idx="282">
                  <c:v>13.25</c:v>
                </c:pt>
                <c:pt idx="283">
                  <c:v>13.25</c:v>
                </c:pt>
                <c:pt idx="284">
                  <c:v>13.25</c:v>
                </c:pt>
                <c:pt idx="285">
                  <c:v>13.25</c:v>
                </c:pt>
                <c:pt idx="286">
                  <c:v>13.25</c:v>
                </c:pt>
                <c:pt idx="287">
                  <c:v>13.25</c:v>
                </c:pt>
                <c:pt idx="288">
                  <c:v>13.25</c:v>
                </c:pt>
                <c:pt idx="289">
                  <c:v>13.25</c:v>
                </c:pt>
                <c:pt idx="290">
                  <c:v>13.25</c:v>
                </c:pt>
                <c:pt idx="291">
                  <c:v>13.25</c:v>
                </c:pt>
                <c:pt idx="292">
                  <c:v>13.25</c:v>
                </c:pt>
                <c:pt idx="293">
                  <c:v>13.25</c:v>
                </c:pt>
                <c:pt idx="294">
                  <c:v>13.25</c:v>
                </c:pt>
                <c:pt idx="295">
                  <c:v>13.25</c:v>
                </c:pt>
                <c:pt idx="296">
                  <c:v>13.25</c:v>
                </c:pt>
                <c:pt idx="297">
                  <c:v>13.25</c:v>
                </c:pt>
                <c:pt idx="298">
                  <c:v>13.25</c:v>
                </c:pt>
                <c:pt idx="299">
                  <c:v>13.25</c:v>
                </c:pt>
                <c:pt idx="300">
                  <c:v>13.25</c:v>
                </c:pt>
                <c:pt idx="301">
                  <c:v>13.25</c:v>
                </c:pt>
                <c:pt idx="302">
                  <c:v>13.25</c:v>
                </c:pt>
                <c:pt idx="303">
                  <c:v>13.25</c:v>
                </c:pt>
                <c:pt idx="304">
                  <c:v>13.25</c:v>
                </c:pt>
                <c:pt idx="305">
                  <c:v>13.25</c:v>
                </c:pt>
                <c:pt idx="306">
                  <c:v>13.25</c:v>
                </c:pt>
                <c:pt idx="307">
                  <c:v>13.25</c:v>
                </c:pt>
                <c:pt idx="308">
                  <c:v>13.25</c:v>
                </c:pt>
                <c:pt idx="309">
                  <c:v>13.25</c:v>
                </c:pt>
                <c:pt idx="310">
                  <c:v>13.25</c:v>
                </c:pt>
                <c:pt idx="311">
                  <c:v>13.25</c:v>
                </c:pt>
                <c:pt idx="312">
                  <c:v>13.25</c:v>
                </c:pt>
                <c:pt idx="313">
                  <c:v>13.25</c:v>
                </c:pt>
                <c:pt idx="314">
                  <c:v>13.25</c:v>
                </c:pt>
                <c:pt idx="315">
                  <c:v>13.25</c:v>
                </c:pt>
                <c:pt idx="316">
                  <c:v>13.25</c:v>
                </c:pt>
                <c:pt idx="317">
                  <c:v>13.25</c:v>
                </c:pt>
                <c:pt idx="318">
                  <c:v>13.25</c:v>
                </c:pt>
                <c:pt idx="319">
                  <c:v>13.25</c:v>
                </c:pt>
                <c:pt idx="320">
                  <c:v>13.125</c:v>
                </c:pt>
                <c:pt idx="321">
                  <c:v>13</c:v>
                </c:pt>
                <c:pt idx="322">
                  <c:v>13</c:v>
                </c:pt>
                <c:pt idx="323">
                  <c:v>13</c:v>
                </c:pt>
                <c:pt idx="324">
                  <c:v>13</c:v>
                </c:pt>
                <c:pt idx="325">
                  <c:v>13</c:v>
                </c:pt>
                <c:pt idx="326">
                  <c:v>13</c:v>
                </c:pt>
                <c:pt idx="327">
                  <c:v>13</c:v>
                </c:pt>
                <c:pt idx="328">
                  <c:v>13</c:v>
                </c:pt>
                <c:pt idx="329">
                  <c:v>13</c:v>
                </c:pt>
                <c:pt idx="330">
                  <c:v>13</c:v>
                </c:pt>
                <c:pt idx="331">
                  <c:v>13</c:v>
                </c:pt>
                <c:pt idx="332">
                  <c:v>13</c:v>
                </c:pt>
                <c:pt idx="333">
                  <c:v>13</c:v>
                </c:pt>
                <c:pt idx="334">
                  <c:v>13</c:v>
                </c:pt>
                <c:pt idx="335">
                  <c:v>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915-4AB0-B6A5-6B51530FAFF2}"/>
            </c:ext>
          </c:extLst>
        </c:ser>
        <c:ser>
          <c:idx val="0"/>
          <c:order val="4"/>
          <c:tx>
            <c:strRef>
              <c:f>'Análises Reunião Selic'!$G$1</c:f>
              <c:strCache>
                <c:ptCount val="1"/>
                <c:pt idx="0">
                  <c:v>8R/2024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dLbls>
            <c:dLbl>
              <c:idx val="33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2915-4AB0-B6A5-6B51530FAFF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'Análises Reunião Selic'!$A$2:$A$337</c:f>
              <c:numCache>
                <c:formatCode>m/d/yyyy</c:formatCode>
                <c:ptCount val="336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44567</c:v>
                </c:pt>
                <c:pt idx="4">
                  <c:v>44568</c:v>
                </c:pt>
                <c:pt idx="5">
                  <c:v>44571</c:v>
                </c:pt>
                <c:pt idx="6">
                  <c:v>44572</c:v>
                </c:pt>
                <c:pt idx="7">
                  <c:v>44573</c:v>
                </c:pt>
                <c:pt idx="8">
                  <c:v>44574</c:v>
                </c:pt>
                <c:pt idx="9">
                  <c:v>44575</c:v>
                </c:pt>
                <c:pt idx="10">
                  <c:v>44578</c:v>
                </c:pt>
                <c:pt idx="11">
                  <c:v>44579</c:v>
                </c:pt>
                <c:pt idx="12">
                  <c:v>44580</c:v>
                </c:pt>
                <c:pt idx="13">
                  <c:v>44581</c:v>
                </c:pt>
                <c:pt idx="14">
                  <c:v>44582</c:v>
                </c:pt>
                <c:pt idx="15">
                  <c:v>44585</c:v>
                </c:pt>
                <c:pt idx="16">
                  <c:v>44586</c:v>
                </c:pt>
                <c:pt idx="17">
                  <c:v>44587</c:v>
                </c:pt>
                <c:pt idx="18">
                  <c:v>44588</c:v>
                </c:pt>
                <c:pt idx="19">
                  <c:v>44589</c:v>
                </c:pt>
                <c:pt idx="20">
                  <c:v>44592</c:v>
                </c:pt>
                <c:pt idx="21">
                  <c:v>44593</c:v>
                </c:pt>
                <c:pt idx="22">
                  <c:v>44594</c:v>
                </c:pt>
                <c:pt idx="23">
                  <c:v>44595</c:v>
                </c:pt>
                <c:pt idx="24">
                  <c:v>44596</c:v>
                </c:pt>
                <c:pt idx="25">
                  <c:v>44599</c:v>
                </c:pt>
                <c:pt idx="26">
                  <c:v>44600</c:v>
                </c:pt>
                <c:pt idx="27">
                  <c:v>44601</c:v>
                </c:pt>
                <c:pt idx="28">
                  <c:v>44602</c:v>
                </c:pt>
                <c:pt idx="29">
                  <c:v>44603</c:v>
                </c:pt>
                <c:pt idx="30">
                  <c:v>44606</c:v>
                </c:pt>
                <c:pt idx="31">
                  <c:v>44607</c:v>
                </c:pt>
                <c:pt idx="32">
                  <c:v>44608</c:v>
                </c:pt>
                <c:pt idx="33">
                  <c:v>44609</c:v>
                </c:pt>
                <c:pt idx="34">
                  <c:v>44610</c:v>
                </c:pt>
                <c:pt idx="35">
                  <c:v>44613</c:v>
                </c:pt>
                <c:pt idx="36">
                  <c:v>44614</c:v>
                </c:pt>
                <c:pt idx="37">
                  <c:v>44615</c:v>
                </c:pt>
                <c:pt idx="38">
                  <c:v>44616</c:v>
                </c:pt>
                <c:pt idx="39">
                  <c:v>44617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44628</c:v>
                </c:pt>
                <c:pt idx="45">
                  <c:v>44629</c:v>
                </c:pt>
                <c:pt idx="46">
                  <c:v>44630</c:v>
                </c:pt>
                <c:pt idx="47">
                  <c:v>44631</c:v>
                </c:pt>
                <c:pt idx="48">
                  <c:v>44634</c:v>
                </c:pt>
                <c:pt idx="49">
                  <c:v>44635</c:v>
                </c:pt>
                <c:pt idx="50">
                  <c:v>44636</c:v>
                </c:pt>
                <c:pt idx="51">
                  <c:v>44637</c:v>
                </c:pt>
                <c:pt idx="52">
                  <c:v>44638</c:v>
                </c:pt>
                <c:pt idx="53">
                  <c:v>44641</c:v>
                </c:pt>
                <c:pt idx="54">
                  <c:v>44642</c:v>
                </c:pt>
                <c:pt idx="55">
                  <c:v>44643</c:v>
                </c:pt>
                <c:pt idx="56">
                  <c:v>44644</c:v>
                </c:pt>
                <c:pt idx="57">
                  <c:v>44645</c:v>
                </c:pt>
                <c:pt idx="58">
                  <c:v>44648</c:v>
                </c:pt>
                <c:pt idx="59">
                  <c:v>44649</c:v>
                </c:pt>
                <c:pt idx="60">
                  <c:v>44650</c:v>
                </c:pt>
                <c:pt idx="61">
                  <c:v>44651</c:v>
                </c:pt>
                <c:pt idx="62">
                  <c:v>44652</c:v>
                </c:pt>
                <c:pt idx="63">
                  <c:v>44655</c:v>
                </c:pt>
                <c:pt idx="64">
                  <c:v>44656</c:v>
                </c:pt>
                <c:pt idx="65">
                  <c:v>44657</c:v>
                </c:pt>
                <c:pt idx="66">
                  <c:v>44658</c:v>
                </c:pt>
                <c:pt idx="67">
                  <c:v>44659</c:v>
                </c:pt>
                <c:pt idx="68">
                  <c:v>44662</c:v>
                </c:pt>
                <c:pt idx="69">
                  <c:v>44663</c:v>
                </c:pt>
                <c:pt idx="70">
                  <c:v>44664</c:v>
                </c:pt>
                <c:pt idx="71">
                  <c:v>44665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44673</c:v>
                </c:pt>
                <c:pt idx="76">
                  <c:v>44676</c:v>
                </c:pt>
                <c:pt idx="77">
                  <c:v>44677</c:v>
                </c:pt>
                <c:pt idx="78">
                  <c:v>44678</c:v>
                </c:pt>
                <c:pt idx="79">
                  <c:v>44679</c:v>
                </c:pt>
                <c:pt idx="80">
                  <c:v>44680</c:v>
                </c:pt>
                <c:pt idx="81">
                  <c:v>44683</c:v>
                </c:pt>
                <c:pt idx="82">
                  <c:v>44684</c:v>
                </c:pt>
                <c:pt idx="83">
                  <c:v>44685</c:v>
                </c:pt>
                <c:pt idx="84">
                  <c:v>44686</c:v>
                </c:pt>
                <c:pt idx="85">
                  <c:v>44687</c:v>
                </c:pt>
                <c:pt idx="86">
                  <c:v>44690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44729</c:v>
                </c:pt>
                <c:pt idx="115">
                  <c:v>44732</c:v>
                </c:pt>
                <c:pt idx="116">
                  <c:v>44733</c:v>
                </c:pt>
                <c:pt idx="117">
                  <c:v>44734</c:v>
                </c:pt>
                <c:pt idx="118">
                  <c:v>44735</c:v>
                </c:pt>
                <c:pt idx="119">
                  <c:v>44736</c:v>
                </c:pt>
                <c:pt idx="120">
                  <c:v>44739</c:v>
                </c:pt>
                <c:pt idx="121">
                  <c:v>44740</c:v>
                </c:pt>
                <c:pt idx="122">
                  <c:v>44741</c:v>
                </c:pt>
                <c:pt idx="123">
                  <c:v>44742</c:v>
                </c:pt>
                <c:pt idx="124">
                  <c:v>44743</c:v>
                </c:pt>
                <c:pt idx="125">
                  <c:v>44746</c:v>
                </c:pt>
                <c:pt idx="126">
                  <c:v>44747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44812</c:v>
                </c:pt>
                <c:pt idx="173">
                  <c:v>44813</c:v>
                </c:pt>
                <c:pt idx="174">
                  <c:v>44816</c:v>
                </c:pt>
                <c:pt idx="175">
                  <c:v>44817</c:v>
                </c:pt>
                <c:pt idx="176">
                  <c:v>44818</c:v>
                </c:pt>
                <c:pt idx="177">
                  <c:v>44819</c:v>
                </c:pt>
                <c:pt idx="178">
                  <c:v>44820</c:v>
                </c:pt>
                <c:pt idx="179">
                  <c:v>44823</c:v>
                </c:pt>
                <c:pt idx="180">
                  <c:v>44824</c:v>
                </c:pt>
                <c:pt idx="181">
                  <c:v>44825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44847</c:v>
                </c:pt>
                <c:pt idx="197">
                  <c:v>44848</c:v>
                </c:pt>
                <c:pt idx="198">
                  <c:v>44851</c:v>
                </c:pt>
                <c:pt idx="199">
                  <c:v>44852</c:v>
                </c:pt>
                <c:pt idx="200">
                  <c:v>44853</c:v>
                </c:pt>
                <c:pt idx="201">
                  <c:v>44854</c:v>
                </c:pt>
                <c:pt idx="202">
                  <c:v>44855</c:v>
                </c:pt>
                <c:pt idx="203">
                  <c:v>44858</c:v>
                </c:pt>
                <c:pt idx="204">
                  <c:v>44859</c:v>
                </c:pt>
                <c:pt idx="205">
                  <c:v>44860</c:v>
                </c:pt>
                <c:pt idx="206">
                  <c:v>44861</c:v>
                </c:pt>
                <c:pt idx="207">
                  <c:v>44862</c:v>
                </c:pt>
                <c:pt idx="208">
                  <c:v>44865</c:v>
                </c:pt>
                <c:pt idx="209">
                  <c:v>44866</c:v>
                </c:pt>
                <c:pt idx="210">
                  <c:v>44868</c:v>
                </c:pt>
                <c:pt idx="211">
                  <c:v>44869</c:v>
                </c:pt>
                <c:pt idx="212">
                  <c:v>44872</c:v>
                </c:pt>
                <c:pt idx="213">
                  <c:v>44873</c:v>
                </c:pt>
                <c:pt idx="214">
                  <c:v>44874</c:v>
                </c:pt>
                <c:pt idx="215">
                  <c:v>44875</c:v>
                </c:pt>
                <c:pt idx="216">
                  <c:v>44876</c:v>
                </c:pt>
                <c:pt idx="217">
                  <c:v>44879</c:v>
                </c:pt>
                <c:pt idx="218">
                  <c:v>44881</c:v>
                </c:pt>
                <c:pt idx="219">
                  <c:v>44882</c:v>
                </c:pt>
                <c:pt idx="220">
                  <c:v>44883</c:v>
                </c:pt>
                <c:pt idx="221">
                  <c:v>44886</c:v>
                </c:pt>
                <c:pt idx="222">
                  <c:v>44887</c:v>
                </c:pt>
                <c:pt idx="223">
                  <c:v>44888</c:v>
                </c:pt>
                <c:pt idx="224">
                  <c:v>44889</c:v>
                </c:pt>
                <c:pt idx="225">
                  <c:v>44890</c:v>
                </c:pt>
                <c:pt idx="226">
                  <c:v>44893</c:v>
                </c:pt>
                <c:pt idx="227">
                  <c:v>44894</c:v>
                </c:pt>
                <c:pt idx="228">
                  <c:v>44895</c:v>
                </c:pt>
                <c:pt idx="229">
                  <c:v>44896</c:v>
                </c:pt>
                <c:pt idx="230">
                  <c:v>44897</c:v>
                </c:pt>
                <c:pt idx="231">
                  <c:v>44900</c:v>
                </c:pt>
                <c:pt idx="232">
                  <c:v>44901</c:v>
                </c:pt>
                <c:pt idx="233">
                  <c:v>44902</c:v>
                </c:pt>
                <c:pt idx="234">
                  <c:v>44903</c:v>
                </c:pt>
                <c:pt idx="235">
                  <c:v>44904</c:v>
                </c:pt>
                <c:pt idx="236">
                  <c:v>44907</c:v>
                </c:pt>
                <c:pt idx="237">
                  <c:v>44908</c:v>
                </c:pt>
                <c:pt idx="238">
                  <c:v>44909</c:v>
                </c:pt>
                <c:pt idx="239">
                  <c:v>44910</c:v>
                </c:pt>
                <c:pt idx="240">
                  <c:v>44911</c:v>
                </c:pt>
                <c:pt idx="241">
                  <c:v>44914</c:v>
                </c:pt>
                <c:pt idx="242">
                  <c:v>44915</c:v>
                </c:pt>
                <c:pt idx="243">
                  <c:v>44916</c:v>
                </c:pt>
                <c:pt idx="244">
                  <c:v>44917</c:v>
                </c:pt>
                <c:pt idx="245">
                  <c:v>44918</c:v>
                </c:pt>
                <c:pt idx="246">
                  <c:v>44921</c:v>
                </c:pt>
                <c:pt idx="247">
                  <c:v>44922</c:v>
                </c:pt>
                <c:pt idx="248">
                  <c:v>44923</c:v>
                </c:pt>
                <c:pt idx="249">
                  <c:v>44924</c:v>
                </c:pt>
                <c:pt idx="250">
                  <c:v>44925</c:v>
                </c:pt>
                <c:pt idx="251">
                  <c:v>44928</c:v>
                </c:pt>
                <c:pt idx="252">
                  <c:v>44929</c:v>
                </c:pt>
                <c:pt idx="253">
                  <c:v>44930</c:v>
                </c:pt>
                <c:pt idx="254">
                  <c:v>44931</c:v>
                </c:pt>
                <c:pt idx="255">
                  <c:v>44932</c:v>
                </c:pt>
                <c:pt idx="256">
                  <c:v>44935</c:v>
                </c:pt>
                <c:pt idx="257">
                  <c:v>44936</c:v>
                </c:pt>
                <c:pt idx="258">
                  <c:v>44937</c:v>
                </c:pt>
                <c:pt idx="259">
                  <c:v>44938</c:v>
                </c:pt>
                <c:pt idx="260">
                  <c:v>44939</c:v>
                </c:pt>
                <c:pt idx="261">
                  <c:v>44942</c:v>
                </c:pt>
                <c:pt idx="262">
                  <c:v>44943</c:v>
                </c:pt>
                <c:pt idx="263">
                  <c:v>44944</c:v>
                </c:pt>
                <c:pt idx="264">
                  <c:v>44945</c:v>
                </c:pt>
                <c:pt idx="265">
                  <c:v>44946</c:v>
                </c:pt>
                <c:pt idx="266">
                  <c:v>44949</c:v>
                </c:pt>
                <c:pt idx="267">
                  <c:v>44950</c:v>
                </c:pt>
                <c:pt idx="268">
                  <c:v>44951</c:v>
                </c:pt>
                <c:pt idx="269">
                  <c:v>44952</c:v>
                </c:pt>
                <c:pt idx="270">
                  <c:v>44953</c:v>
                </c:pt>
                <c:pt idx="271">
                  <c:v>44956</c:v>
                </c:pt>
                <c:pt idx="272">
                  <c:v>44957</c:v>
                </c:pt>
                <c:pt idx="273">
                  <c:v>44958</c:v>
                </c:pt>
                <c:pt idx="274">
                  <c:v>44959</c:v>
                </c:pt>
                <c:pt idx="275">
                  <c:v>44960</c:v>
                </c:pt>
                <c:pt idx="276">
                  <c:v>44963</c:v>
                </c:pt>
                <c:pt idx="277">
                  <c:v>44964</c:v>
                </c:pt>
                <c:pt idx="278">
                  <c:v>44965</c:v>
                </c:pt>
                <c:pt idx="279">
                  <c:v>44966</c:v>
                </c:pt>
                <c:pt idx="280">
                  <c:v>44967</c:v>
                </c:pt>
                <c:pt idx="281">
                  <c:v>44970</c:v>
                </c:pt>
                <c:pt idx="282">
                  <c:v>44971</c:v>
                </c:pt>
                <c:pt idx="283">
                  <c:v>44972</c:v>
                </c:pt>
                <c:pt idx="284">
                  <c:v>44973</c:v>
                </c:pt>
                <c:pt idx="285">
                  <c:v>44974</c:v>
                </c:pt>
                <c:pt idx="286">
                  <c:v>44979</c:v>
                </c:pt>
                <c:pt idx="287">
                  <c:v>44980</c:v>
                </c:pt>
                <c:pt idx="288">
                  <c:v>44981</c:v>
                </c:pt>
                <c:pt idx="289">
                  <c:v>44984</c:v>
                </c:pt>
                <c:pt idx="290">
                  <c:v>44985</c:v>
                </c:pt>
                <c:pt idx="291">
                  <c:v>44986</c:v>
                </c:pt>
                <c:pt idx="292">
                  <c:v>44987</c:v>
                </c:pt>
                <c:pt idx="293">
                  <c:v>44988</c:v>
                </c:pt>
                <c:pt idx="294">
                  <c:v>44991</c:v>
                </c:pt>
                <c:pt idx="295">
                  <c:v>44992</c:v>
                </c:pt>
                <c:pt idx="296">
                  <c:v>44993</c:v>
                </c:pt>
                <c:pt idx="297">
                  <c:v>44994</c:v>
                </c:pt>
                <c:pt idx="298">
                  <c:v>44995</c:v>
                </c:pt>
                <c:pt idx="299">
                  <c:v>44998</c:v>
                </c:pt>
                <c:pt idx="300">
                  <c:v>44999</c:v>
                </c:pt>
                <c:pt idx="301">
                  <c:v>45000</c:v>
                </c:pt>
                <c:pt idx="302">
                  <c:v>45001</c:v>
                </c:pt>
                <c:pt idx="303">
                  <c:v>45002</c:v>
                </c:pt>
                <c:pt idx="304">
                  <c:v>45005</c:v>
                </c:pt>
                <c:pt idx="305">
                  <c:v>45006</c:v>
                </c:pt>
                <c:pt idx="306">
                  <c:v>45007</c:v>
                </c:pt>
                <c:pt idx="307">
                  <c:v>45008</c:v>
                </c:pt>
                <c:pt idx="308">
                  <c:v>45009</c:v>
                </c:pt>
                <c:pt idx="309">
                  <c:v>45012</c:v>
                </c:pt>
                <c:pt idx="310">
                  <c:v>45013</c:v>
                </c:pt>
                <c:pt idx="311">
                  <c:v>45014</c:v>
                </c:pt>
                <c:pt idx="312">
                  <c:v>45015</c:v>
                </c:pt>
                <c:pt idx="313">
                  <c:v>45016</c:v>
                </c:pt>
                <c:pt idx="314">
                  <c:v>45019</c:v>
                </c:pt>
                <c:pt idx="315">
                  <c:v>45020</c:v>
                </c:pt>
                <c:pt idx="316">
                  <c:v>45021</c:v>
                </c:pt>
                <c:pt idx="317">
                  <c:v>45022</c:v>
                </c:pt>
                <c:pt idx="318">
                  <c:v>45026</c:v>
                </c:pt>
                <c:pt idx="319">
                  <c:v>45027</c:v>
                </c:pt>
                <c:pt idx="320">
                  <c:v>45028</c:v>
                </c:pt>
                <c:pt idx="321">
                  <c:v>45029</c:v>
                </c:pt>
                <c:pt idx="322">
                  <c:v>45030</c:v>
                </c:pt>
                <c:pt idx="323">
                  <c:v>45033</c:v>
                </c:pt>
                <c:pt idx="324">
                  <c:v>45034</c:v>
                </c:pt>
                <c:pt idx="325">
                  <c:v>45035</c:v>
                </c:pt>
                <c:pt idx="326">
                  <c:v>45036</c:v>
                </c:pt>
                <c:pt idx="327">
                  <c:v>45040</c:v>
                </c:pt>
                <c:pt idx="328">
                  <c:v>45041</c:v>
                </c:pt>
                <c:pt idx="329">
                  <c:v>45042</c:v>
                </c:pt>
                <c:pt idx="330">
                  <c:v>45043</c:v>
                </c:pt>
                <c:pt idx="331">
                  <c:v>45044</c:v>
                </c:pt>
                <c:pt idx="332">
                  <c:v>45048</c:v>
                </c:pt>
                <c:pt idx="333">
                  <c:v>45049</c:v>
                </c:pt>
                <c:pt idx="334">
                  <c:v>45050</c:v>
                </c:pt>
                <c:pt idx="335">
                  <c:v>45051</c:v>
                </c:pt>
              </c:numCache>
            </c:numRef>
          </c:cat>
          <c:val>
            <c:numRef>
              <c:f>'Análises Reunião Selic'!$G$2:$G$337</c:f>
              <c:numCache>
                <c:formatCode>General</c:formatCode>
                <c:ptCount val="336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  <c:pt idx="25">
                  <c:v>#N/A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#N/A</c:v>
                </c:pt>
                <c:pt idx="31">
                  <c:v>#N/A</c:v>
                </c:pt>
                <c:pt idx="32">
                  <c:v>#N/A</c:v>
                </c:pt>
                <c:pt idx="33">
                  <c:v>#N/A</c:v>
                </c:pt>
                <c:pt idx="34">
                  <c:v>#N/A</c:v>
                </c:pt>
                <c:pt idx="35">
                  <c:v>#N/A</c:v>
                </c:pt>
                <c:pt idx="36">
                  <c:v>#N/A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#N/A</c:v>
                </c:pt>
                <c:pt idx="55">
                  <c:v>#N/A</c:v>
                </c:pt>
                <c:pt idx="56">
                  <c:v>#N/A</c:v>
                </c:pt>
                <c:pt idx="57">
                  <c:v>#N/A</c:v>
                </c:pt>
                <c:pt idx="58">
                  <c:v>#N/A</c:v>
                </c:pt>
                <c:pt idx="59">
                  <c:v>#N/A</c:v>
                </c:pt>
                <c:pt idx="60">
                  <c:v>#N/A</c:v>
                </c:pt>
                <c:pt idx="61">
                  <c:v>#N/A</c:v>
                </c:pt>
                <c:pt idx="62">
                  <c:v>#N/A</c:v>
                </c:pt>
                <c:pt idx="63">
                  <c:v>#N/A</c:v>
                </c:pt>
                <c:pt idx="64">
                  <c:v>#N/A</c:v>
                </c:pt>
                <c:pt idx="65">
                  <c:v>#N/A</c:v>
                </c:pt>
                <c:pt idx="66">
                  <c:v>#N/A</c:v>
                </c:pt>
                <c:pt idx="67">
                  <c:v>#N/A</c:v>
                </c:pt>
                <c:pt idx="68">
                  <c:v>#N/A</c:v>
                </c:pt>
                <c:pt idx="69">
                  <c:v>#N/A</c:v>
                </c:pt>
                <c:pt idx="70">
                  <c:v>#N/A</c:v>
                </c:pt>
                <c:pt idx="71">
                  <c:v>#N/A</c:v>
                </c:pt>
                <c:pt idx="72">
                  <c:v>#N/A</c:v>
                </c:pt>
                <c:pt idx="73">
                  <c:v>#N/A</c:v>
                </c:pt>
                <c:pt idx="74">
                  <c:v>#N/A</c:v>
                </c:pt>
                <c:pt idx="75">
                  <c:v>#N/A</c:v>
                </c:pt>
                <c:pt idx="76">
                  <c:v>#N/A</c:v>
                </c:pt>
                <c:pt idx="77">
                  <c:v>#N/A</c:v>
                </c:pt>
                <c:pt idx="78">
                  <c:v>#N/A</c:v>
                </c:pt>
                <c:pt idx="79">
                  <c:v>#N/A</c:v>
                </c:pt>
                <c:pt idx="80">
                  <c:v>#N/A</c:v>
                </c:pt>
                <c:pt idx="81">
                  <c:v>#N/A</c:v>
                </c:pt>
                <c:pt idx="82">
                  <c:v>#N/A</c:v>
                </c:pt>
                <c:pt idx="83">
                  <c:v>#N/A</c:v>
                </c:pt>
                <c:pt idx="84">
                  <c:v>#N/A</c:v>
                </c:pt>
                <c:pt idx="85">
                  <c:v>#N/A</c:v>
                </c:pt>
                <c:pt idx="86">
                  <c:v>#N/A</c:v>
                </c:pt>
                <c:pt idx="87">
                  <c:v>#N/A</c:v>
                </c:pt>
                <c:pt idx="88">
                  <c:v>#N/A</c:v>
                </c:pt>
                <c:pt idx="89">
                  <c:v>#N/A</c:v>
                </c:pt>
                <c:pt idx="90">
                  <c:v>#N/A</c:v>
                </c:pt>
                <c:pt idx="91">
                  <c:v>#N/A</c:v>
                </c:pt>
                <c:pt idx="92">
                  <c:v>#N/A</c:v>
                </c:pt>
                <c:pt idx="93">
                  <c:v>#N/A</c:v>
                </c:pt>
                <c:pt idx="94">
                  <c:v>#N/A</c:v>
                </c:pt>
                <c:pt idx="95">
                  <c:v>#N/A</c:v>
                </c:pt>
                <c:pt idx="96">
                  <c:v>#N/A</c:v>
                </c:pt>
                <c:pt idx="97">
                  <c:v>#N/A</c:v>
                </c:pt>
                <c:pt idx="98">
                  <c:v>#N/A</c:v>
                </c:pt>
                <c:pt idx="99">
                  <c:v>#N/A</c:v>
                </c:pt>
                <c:pt idx="100">
                  <c:v>#N/A</c:v>
                </c:pt>
                <c:pt idx="101">
                  <c:v>#N/A</c:v>
                </c:pt>
                <c:pt idx="102">
                  <c:v>#N/A</c:v>
                </c:pt>
                <c:pt idx="103">
                  <c:v>#N/A</c:v>
                </c:pt>
                <c:pt idx="104">
                  <c:v>#N/A</c:v>
                </c:pt>
                <c:pt idx="105">
                  <c:v>#N/A</c:v>
                </c:pt>
                <c:pt idx="106">
                  <c:v>#N/A</c:v>
                </c:pt>
                <c:pt idx="107">
                  <c:v>#N/A</c:v>
                </c:pt>
                <c:pt idx="108">
                  <c:v>#N/A</c:v>
                </c:pt>
                <c:pt idx="109">
                  <c:v>#N/A</c:v>
                </c:pt>
                <c:pt idx="110">
                  <c:v>#N/A</c:v>
                </c:pt>
                <c:pt idx="111">
                  <c:v>#N/A</c:v>
                </c:pt>
                <c:pt idx="112">
                  <c:v>#N/A</c:v>
                </c:pt>
                <c:pt idx="113">
                  <c:v>#N/A</c:v>
                </c:pt>
                <c:pt idx="114">
                  <c:v>#N/A</c:v>
                </c:pt>
                <c:pt idx="115">
                  <c:v>#N/A</c:v>
                </c:pt>
                <c:pt idx="116">
                  <c:v>#N/A</c:v>
                </c:pt>
                <c:pt idx="117">
                  <c:v>#N/A</c:v>
                </c:pt>
                <c:pt idx="118">
                  <c:v>#N/A</c:v>
                </c:pt>
                <c:pt idx="119">
                  <c:v>#N/A</c:v>
                </c:pt>
                <c:pt idx="120">
                  <c:v>#N/A</c:v>
                </c:pt>
                <c:pt idx="121">
                  <c:v>#N/A</c:v>
                </c:pt>
                <c:pt idx="122">
                  <c:v>#N/A</c:v>
                </c:pt>
                <c:pt idx="123">
                  <c:v>#N/A</c:v>
                </c:pt>
                <c:pt idx="124">
                  <c:v>#N/A</c:v>
                </c:pt>
                <c:pt idx="125">
                  <c:v>#N/A</c:v>
                </c:pt>
                <c:pt idx="126">
                  <c:v>#N/A</c:v>
                </c:pt>
                <c:pt idx="127">
                  <c:v>#N/A</c:v>
                </c:pt>
                <c:pt idx="128">
                  <c:v>#N/A</c:v>
                </c:pt>
                <c:pt idx="129">
                  <c:v>#N/A</c:v>
                </c:pt>
                <c:pt idx="130">
                  <c:v>#N/A</c:v>
                </c:pt>
                <c:pt idx="131">
                  <c:v>#N/A</c:v>
                </c:pt>
                <c:pt idx="132">
                  <c:v>#N/A</c:v>
                </c:pt>
                <c:pt idx="133">
                  <c:v>#N/A</c:v>
                </c:pt>
                <c:pt idx="134">
                  <c:v>#N/A</c:v>
                </c:pt>
                <c:pt idx="135">
                  <c:v>#N/A</c:v>
                </c:pt>
                <c:pt idx="136">
                  <c:v>#N/A</c:v>
                </c:pt>
                <c:pt idx="137">
                  <c:v>#N/A</c:v>
                </c:pt>
                <c:pt idx="138">
                  <c:v>#N/A</c:v>
                </c:pt>
                <c:pt idx="139">
                  <c:v>#N/A</c:v>
                </c:pt>
                <c:pt idx="140">
                  <c:v>#N/A</c:v>
                </c:pt>
                <c:pt idx="141">
                  <c:v>#N/A</c:v>
                </c:pt>
                <c:pt idx="142">
                  <c:v>#N/A</c:v>
                </c:pt>
                <c:pt idx="143">
                  <c:v>#N/A</c:v>
                </c:pt>
                <c:pt idx="144">
                  <c:v>#N/A</c:v>
                </c:pt>
                <c:pt idx="145">
                  <c:v>#N/A</c:v>
                </c:pt>
                <c:pt idx="146">
                  <c:v>#N/A</c:v>
                </c:pt>
                <c:pt idx="147">
                  <c:v>#N/A</c:v>
                </c:pt>
                <c:pt idx="148">
                  <c:v>#N/A</c:v>
                </c:pt>
                <c:pt idx="149">
                  <c:v>#N/A</c:v>
                </c:pt>
                <c:pt idx="150">
                  <c:v>#N/A</c:v>
                </c:pt>
                <c:pt idx="151">
                  <c:v>#N/A</c:v>
                </c:pt>
                <c:pt idx="152">
                  <c:v>#N/A</c:v>
                </c:pt>
                <c:pt idx="153">
                  <c:v>#N/A</c:v>
                </c:pt>
                <c:pt idx="154">
                  <c:v>#N/A</c:v>
                </c:pt>
                <c:pt idx="155">
                  <c:v>#N/A</c:v>
                </c:pt>
                <c:pt idx="156">
                  <c:v>#N/A</c:v>
                </c:pt>
                <c:pt idx="157">
                  <c:v>#N/A</c:v>
                </c:pt>
                <c:pt idx="158">
                  <c:v>#N/A</c:v>
                </c:pt>
                <c:pt idx="159">
                  <c:v>#N/A</c:v>
                </c:pt>
                <c:pt idx="160">
                  <c:v>#N/A</c:v>
                </c:pt>
                <c:pt idx="161">
                  <c:v>#N/A</c:v>
                </c:pt>
                <c:pt idx="162">
                  <c:v>#N/A</c:v>
                </c:pt>
                <c:pt idx="163">
                  <c:v>#N/A</c:v>
                </c:pt>
                <c:pt idx="164">
                  <c:v>#N/A</c:v>
                </c:pt>
                <c:pt idx="165">
                  <c:v>#N/A</c:v>
                </c:pt>
                <c:pt idx="166">
                  <c:v>#N/A</c:v>
                </c:pt>
                <c:pt idx="167">
                  <c:v>#N/A</c:v>
                </c:pt>
                <c:pt idx="168">
                  <c:v>#N/A</c:v>
                </c:pt>
                <c:pt idx="169">
                  <c:v>#N/A</c:v>
                </c:pt>
                <c:pt idx="170">
                  <c:v>#N/A</c:v>
                </c:pt>
                <c:pt idx="171">
                  <c:v>#N/A</c:v>
                </c:pt>
                <c:pt idx="172">
                  <c:v>#N/A</c:v>
                </c:pt>
                <c:pt idx="173">
                  <c:v>#N/A</c:v>
                </c:pt>
                <c:pt idx="174">
                  <c:v>#N/A</c:v>
                </c:pt>
                <c:pt idx="175">
                  <c:v>#N/A</c:v>
                </c:pt>
                <c:pt idx="176">
                  <c:v>#N/A</c:v>
                </c:pt>
                <c:pt idx="177">
                  <c:v>#N/A</c:v>
                </c:pt>
                <c:pt idx="178">
                  <c:v>#N/A</c:v>
                </c:pt>
                <c:pt idx="179">
                  <c:v>#N/A</c:v>
                </c:pt>
                <c:pt idx="180">
                  <c:v>#N/A</c:v>
                </c:pt>
                <c:pt idx="181">
                  <c:v>#N/A</c:v>
                </c:pt>
                <c:pt idx="182">
                  <c:v>#N/A</c:v>
                </c:pt>
                <c:pt idx="183">
                  <c:v>#N/A</c:v>
                </c:pt>
                <c:pt idx="184">
                  <c:v>#N/A</c:v>
                </c:pt>
                <c:pt idx="185">
                  <c:v>#N/A</c:v>
                </c:pt>
                <c:pt idx="186">
                  <c:v>#N/A</c:v>
                </c:pt>
                <c:pt idx="187">
                  <c:v>#N/A</c:v>
                </c:pt>
                <c:pt idx="188">
                  <c:v>#N/A</c:v>
                </c:pt>
                <c:pt idx="189">
                  <c:v>#N/A</c:v>
                </c:pt>
                <c:pt idx="190">
                  <c:v>#N/A</c:v>
                </c:pt>
                <c:pt idx="191">
                  <c:v>#N/A</c:v>
                </c:pt>
                <c:pt idx="192">
                  <c:v>#N/A</c:v>
                </c:pt>
                <c:pt idx="193">
                  <c:v>#N/A</c:v>
                </c:pt>
                <c:pt idx="194">
                  <c:v>#N/A</c:v>
                </c:pt>
                <c:pt idx="195">
                  <c:v>#N/A</c:v>
                </c:pt>
                <c:pt idx="196">
                  <c:v>#N/A</c:v>
                </c:pt>
                <c:pt idx="197">
                  <c:v>#N/A</c:v>
                </c:pt>
                <c:pt idx="198">
                  <c:v>#N/A</c:v>
                </c:pt>
                <c:pt idx="199">
                  <c:v>#N/A</c:v>
                </c:pt>
                <c:pt idx="200">
                  <c:v>#N/A</c:v>
                </c:pt>
                <c:pt idx="201">
                  <c:v>#N/A</c:v>
                </c:pt>
                <c:pt idx="202">
                  <c:v>#N/A</c:v>
                </c:pt>
                <c:pt idx="203">
                  <c:v>#N/A</c:v>
                </c:pt>
                <c:pt idx="204">
                  <c:v>#N/A</c:v>
                </c:pt>
                <c:pt idx="205">
                  <c:v>#N/A</c:v>
                </c:pt>
                <c:pt idx="206">
                  <c:v>#N/A</c:v>
                </c:pt>
                <c:pt idx="207">
                  <c:v>#N/A</c:v>
                </c:pt>
                <c:pt idx="208">
                  <c:v>#N/A</c:v>
                </c:pt>
                <c:pt idx="209">
                  <c:v>#N/A</c:v>
                </c:pt>
                <c:pt idx="210">
                  <c:v>#N/A</c:v>
                </c:pt>
                <c:pt idx="211">
                  <c:v>#N/A</c:v>
                </c:pt>
                <c:pt idx="212">
                  <c:v>#N/A</c:v>
                </c:pt>
                <c:pt idx="213">
                  <c:v>#N/A</c:v>
                </c:pt>
                <c:pt idx="214">
                  <c:v>#N/A</c:v>
                </c:pt>
                <c:pt idx="215">
                  <c:v>#N/A</c:v>
                </c:pt>
                <c:pt idx="216">
                  <c:v>#N/A</c:v>
                </c:pt>
                <c:pt idx="217">
                  <c:v>#N/A</c:v>
                </c:pt>
                <c:pt idx="218">
                  <c:v>#N/A</c:v>
                </c:pt>
                <c:pt idx="219">
                  <c:v>#N/A</c:v>
                </c:pt>
                <c:pt idx="220">
                  <c:v>#N/A</c:v>
                </c:pt>
                <c:pt idx="221">
                  <c:v>#N/A</c:v>
                </c:pt>
                <c:pt idx="222">
                  <c:v>#N/A</c:v>
                </c:pt>
                <c:pt idx="223">
                  <c:v>#N/A</c:v>
                </c:pt>
                <c:pt idx="224">
                  <c:v>#N/A</c:v>
                </c:pt>
                <c:pt idx="225">
                  <c:v>#N/A</c:v>
                </c:pt>
                <c:pt idx="226">
                  <c:v>#N/A</c:v>
                </c:pt>
                <c:pt idx="227">
                  <c:v>#N/A</c:v>
                </c:pt>
                <c:pt idx="228">
                  <c:v>#N/A</c:v>
                </c:pt>
                <c:pt idx="229">
                  <c:v>#N/A</c:v>
                </c:pt>
                <c:pt idx="230">
                  <c:v>#N/A</c:v>
                </c:pt>
                <c:pt idx="231">
                  <c:v>#N/A</c:v>
                </c:pt>
                <c:pt idx="232">
                  <c:v>#N/A</c:v>
                </c:pt>
                <c:pt idx="233">
                  <c:v>#N/A</c:v>
                </c:pt>
                <c:pt idx="234">
                  <c:v>8.5</c:v>
                </c:pt>
                <c:pt idx="235">
                  <c:v>8.5</c:v>
                </c:pt>
                <c:pt idx="236">
                  <c:v>8.5</c:v>
                </c:pt>
                <c:pt idx="237">
                  <c:v>8.5</c:v>
                </c:pt>
                <c:pt idx="238">
                  <c:v>8.5</c:v>
                </c:pt>
                <c:pt idx="239">
                  <c:v>8.5</c:v>
                </c:pt>
                <c:pt idx="240">
                  <c:v>9</c:v>
                </c:pt>
                <c:pt idx="241">
                  <c:v>9</c:v>
                </c:pt>
                <c:pt idx="242">
                  <c:v>9</c:v>
                </c:pt>
                <c:pt idx="243">
                  <c:v>9</c:v>
                </c:pt>
                <c:pt idx="244">
                  <c:v>9</c:v>
                </c:pt>
                <c:pt idx="245">
                  <c:v>9</c:v>
                </c:pt>
                <c:pt idx="246">
                  <c:v>9</c:v>
                </c:pt>
                <c:pt idx="247">
                  <c:v>9</c:v>
                </c:pt>
                <c:pt idx="248">
                  <c:v>9</c:v>
                </c:pt>
                <c:pt idx="249">
                  <c:v>9</c:v>
                </c:pt>
                <c:pt idx="250">
                  <c:v>9</c:v>
                </c:pt>
                <c:pt idx="251">
                  <c:v>9</c:v>
                </c:pt>
                <c:pt idx="252">
                  <c:v>9</c:v>
                </c:pt>
                <c:pt idx="253">
                  <c:v>9</c:v>
                </c:pt>
                <c:pt idx="254">
                  <c:v>9</c:v>
                </c:pt>
                <c:pt idx="255">
                  <c:v>9.25</c:v>
                </c:pt>
                <c:pt idx="256">
                  <c:v>9.25</c:v>
                </c:pt>
                <c:pt idx="257">
                  <c:v>9</c:v>
                </c:pt>
                <c:pt idx="258">
                  <c:v>9</c:v>
                </c:pt>
                <c:pt idx="259">
                  <c:v>9</c:v>
                </c:pt>
                <c:pt idx="260">
                  <c:v>9.25</c:v>
                </c:pt>
                <c:pt idx="261">
                  <c:v>9.25</c:v>
                </c:pt>
                <c:pt idx="262">
                  <c:v>9.25</c:v>
                </c:pt>
                <c:pt idx="263">
                  <c:v>9.25</c:v>
                </c:pt>
                <c:pt idx="264">
                  <c:v>9.25</c:v>
                </c:pt>
                <c:pt idx="265">
                  <c:v>9.5</c:v>
                </c:pt>
                <c:pt idx="266">
                  <c:v>9.25</c:v>
                </c:pt>
                <c:pt idx="267">
                  <c:v>9.5</c:v>
                </c:pt>
                <c:pt idx="268">
                  <c:v>9.5</c:v>
                </c:pt>
                <c:pt idx="269">
                  <c:v>9.5</c:v>
                </c:pt>
                <c:pt idx="270">
                  <c:v>9.5</c:v>
                </c:pt>
                <c:pt idx="271">
                  <c:v>9.5</c:v>
                </c:pt>
                <c:pt idx="272">
                  <c:v>9.5</c:v>
                </c:pt>
                <c:pt idx="273">
                  <c:v>9.5</c:v>
                </c:pt>
                <c:pt idx="274">
                  <c:v>9.5000999999999998</c:v>
                </c:pt>
                <c:pt idx="275">
                  <c:v>9.75</c:v>
                </c:pt>
                <c:pt idx="276">
                  <c:v>9.75</c:v>
                </c:pt>
                <c:pt idx="277">
                  <c:v>9.75</c:v>
                </c:pt>
                <c:pt idx="278">
                  <c:v>9.75</c:v>
                </c:pt>
                <c:pt idx="279">
                  <c:v>9.875</c:v>
                </c:pt>
                <c:pt idx="280">
                  <c:v>10</c:v>
                </c:pt>
                <c:pt idx="281">
                  <c:v>10</c:v>
                </c:pt>
                <c:pt idx="282">
                  <c:v>10</c:v>
                </c:pt>
                <c:pt idx="283">
                  <c:v>10</c:v>
                </c:pt>
                <c:pt idx="284">
                  <c:v>10</c:v>
                </c:pt>
                <c:pt idx="285">
                  <c:v>10</c:v>
                </c:pt>
                <c:pt idx="286">
                  <c:v>10</c:v>
                </c:pt>
                <c:pt idx="287">
                  <c:v>10</c:v>
                </c:pt>
                <c:pt idx="288">
                  <c:v>10</c:v>
                </c:pt>
                <c:pt idx="289">
                  <c:v>10</c:v>
                </c:pt>
                <c:pt idx="290">
                  <c:v>10.0625</c:v>
                </c:pt>
                <c:pt idx="291">
                  <c:v>10</c:v>
                </c:pt>
                <c:pt idx="292">
                  <c:v>10</c:v>
                </c:pt>
                <c:pt idx="293">
                  <c:v>10</c:v>
                </c:pt>
                <c:pt idx="294">
                  <c:v>10</c:v>
                </c:pt>
                <c:pt idx="295">
                  <c:v>10</c:v>
                </c:pt>
                <c:pt idx="296">
                  <c:v>10</c:v>
                </c:pt>
                <c:pt idx="297">
                  <c:v>10</c:v>
                </c:pt>
                <c:pt idx="298">
                  <c:v>10</c:v>
                </c:pt>
                <c:pt idx="299">
                  <c:v>10</c:v>
                </c:pt>
                <c:pt idx="300">
                  <c:v>10</c:v>
                </c:pt>
                <c:pt idx="301">
                  <c:v>10</c:v>
                </c:pt>
                <c:pt idx="302">
                  <c:v>10</c:v>
                </c:pt>
                <c:pt idx="303">
                  <c:v>10</c:v>
                </c:pt>
                <c:pt idx="304">
                  <c:v>10</c:v>
                </c:pt>
                <c:pt idx="305">
                  <c:v>10</c:v>
                </c:pt>
                <c:pt idx="306">
                  <c:v>10</c:v>
                </c:pt>
                <c:pt idx="307">
                  <c:v>10</c:v>
                </c:pt>
                <c:pt idx="308">
                  <c:v>10</c:v>
                </c:pt>
                <c:pt idx="309">
                  <c:v>10</c:v>
                </c:pt>
                <c:pt idx="310">
                  <c:v>10</c:v>
                </c:pt>
                <c:pt idx="311">
                  <c:v>10</c:v>
                </c:pt>
                <c:pt idx="312">
                  <c:v>10</c:v>
                </c:pt>
                <c:pt idx="313">
                  <c:v>10</c:v>
                </c:pt>
                <c:pt idx="314">
                  <c:v>10</c:v>
                </c:pt>
                <c:pt idx="315">
                  <c:v>10</c:v>
                </c:pt>
                <c:pt idx="316">
                  <c:v>10</c:v>
                </c:pt>
                <c:pt idx="317">
                  <c:v>10</c:v>
                </c:pt>
                <c:pt idx="318">
                  <c:v>10</c:v>
                </c:pt>
                <c:pt idx="319">
                  <c:v>10</c:v>
                </c:pt>
                <c:pt idx="320">
                  <c:v>10</c:v>
                </c:pt>
                <c:pt idx="321">
                  <c:v>10</c:v>
                </c:pt>
                <c:pt idx="322">
                  <c:v>10</c:v>
                </c:pt>
                <c:pt idx="323">
                  <c:v>10</c:v>
                </c:pt>
                <c:pt idx="324">
                  <c:v>10</c:v>
                </c:pt>
                <c:pt idx="325">
                  <c:v>10</c:v>
                </c:pt>
                <c:pt idx="326">
                  <c:v>10</c:v>
                </c:pt>
                <c:pt idx="327">
                  <c:v>10</c:v>
                </c:pt>
                <c:pt idx="328">
                  <c:v>10</c:v>
                </c:pt>
                <c:pt idx="329">
                  <c:v>10</c:v>
                </c:pt>
                <c:pt idx="330">
                  <c:v>10</c:v>
                </c:pt>
                <c:pt idx="331">
                  <c:v>10</c:v>
                </c:pt>
                <c:pt idx="332">
                  <c:v>10</c:v>
                </c:pt>
                <c:pt idx="333">
                  <c:v>10</c:v>
                </c:pt>
                <c:pt idx="334">
                  <c:v>10</c:v>
                </c:pt>
                <c:pt idx="335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915-4AB0-B6A5-6B51530FAF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8508095"/>
        <c:axId val="78510063"/>
      </c:lineChart>
      <c:dateAx>
        <c:axId val="78508095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78510063"/>
        <c:crosses val="autoZero"/>
        <c:auto val="1"/>
        <c:lblOffset val="100"/>
        <c:baseTimeUnit val="days"/>
      </c:dateAx>
      <c:valAx>
        <c:axId val="78510063"/>
        <c:scaling>
          <c:orientation val="minMax"/>
          <c:min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_ ;[Red]\-#,##0.0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7850809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rgbClr val="00B05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pt-BR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rgbClr val="7030A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pt-BR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chemeClr val="accent4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pt-BR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chemeClr val="accent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pt-BR"/>
          </a:p>
        </c:txPr>
      </c:legendEntry>
      <c:layout>
        <c:manualLayout>
          <c:xMode val="edge"/>
          <c:yMode val="edge"/>
          <c:x val="0.17544896077179539"/>
          <c:y val="8.282539682539683E-2"/>
          <c:w val="0.68864949989359436"/>
          <c:h val="5.591326084239470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baseline="0">
              <a:solidFill>
                <a:srgbClr val="FF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 b="1"/>
              <a:t>Selic Fim de ano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7.4146556004823727E-2"/>
          <c:y val="0.11516160479940007"/>
          <c:w val="0.84619720507909479"/>
          <c:h val="0.72391626046744162"/>
        </c:manualLayout>
      </c:layout>
      <c:lineChart>
        <c:grouping val="standard"/>
        <c:varyColors val="0"/>
        <c:ser>
          <c:idx val="1"/>
          <c:order val="0"/>
          <c:tx>
            <c:strRef>
              <c:f>'Análises Anual Selic'!$B$1</c:f>
              <c:strCache>
                <c:ptCount val="1"/>
                <c:pt idx="0">
                  <c:v>2023 </c:v>
                </c:pt>
              </c:strCache>
            </c:strRef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dLbls>
            <c:dLbl>
              <c:idx val="33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858-4909-9E48-1F80E2F7960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rgbClr val="00B05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'Análises Anual Selic'!$A$2:$A$337</c:f>
              <c:numCache>
                <c:formatCode>m/d/yyyy</c:formatCode>
                <c:ptCount val="336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44567</c:v>
                </c:pt>
                <c:pt idx="4">
                  <c:v>44568</c:v>
                </c:pt>
                <c:pt idx="5">
                  <c:v>44571</c:v>
                </c:pt>
                <c:pt idx="6">
                  <c:v>44572</c:v>
                </c:pt>
                <c:pt idx="7">
                  <c:v>44573</c:v>
                </c:pt>
                <c:pt idx="8">
                  <c:v>44574</c:v>
                </c:pt>
                <c:pt idx="9">
                  <c:v>44575</c:v>
                </c:pt>
                <c:pt idx="10">
                  <c:v>44578</c:v>
                </c:pt>
                <c:pt idx="11">
                  <c:v>44579</c:v>
                </c:pt>
                <c:pt idx="12">
                  <c:v>44580</c:v>
                </c:pt>
                <c:pt idx="13">
                  <c:v>44581</c:v>
                </c:pt>
                <c:pt idx="14">
                  <c:v>44582</c:v>
                </c:pt>
                <c:pt idx="15">
                  <c:v>44585</c:v>
                </c:pt>
                <c:pt idx="16">
                  <c:v>44586</c:v>
                </c:pt>
                <c:pt idx="17">
                  <c:v>44587</c:v>
                </c:pt>
                <c:pt idx="18">
                  <c:v>44588</c:v>
                </c:pt>
                <c:pt idx="19">
                  <c:v>44589</c:v>
                </c:pt>
                <c:pt idx="20">
                  <c:v>44592</c:v>
                </c:pt>
                <c:pt idx="21">
                  <c:v>44593</c:v>
                </c:pt>
                <c:pt idx="22">
                  <c:v>44594</c:v>
                </c:pt>
                <c:pt idx="23">
                  <c:v>44595</c:v>
                </c:pt>
                <c:pt idx="24">
                  <c:v>44596</c:v>
                </c:pt>
                <c:pt idx="25">
                  <c:v>44599</c:v>
                </c:pt>
                <c:pt idx="26">
                  <c:v>44600</c:v>
                </c:pt>
                <c:pt idx="27">
                  <c:v>44601</c:v>
                </c:pt>
                <c:pt idx="28">
                  <c:v>44602</c:v>
                </c:pt>
                <c:pt idx="29">
                  <c:v>44603</c:v>
                </c:pt>
                <c:pt idx="30">
                  <c:v>44606</c:v>
                </c:pt>
                <c:pt idx="31">
                  <c:v>44607</c:v>
                </c:pt>
                <c:pt idx="32">
                  <c:v>44608</c:v>
                </c:pt>
                <c:pt idx="33">
                  <c:v>44609</c:v>
                </c:pt>
                <c:pt idx="34">
                  <c:v>44610</c:v>
                </c:pt>
                <c:pt idx="35">
                  <c:v>44613</c:v>
                </c:pt>
                <c:pt idx="36">
                  <c:v>44614</c:v>
                </c:pt>
                <c:pt idx="37">
                  <c:v>44615</c:v>
                </c:pt>
                <c:pt idx="38">
                  <c:v>44616</c:v>
                </c:pt>
                <c:pt idx="39">
                  <c:v>44617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44628</c:v>
                </c:pt>
                <c:pt idx="45">
                  <c:v>44629</c:v>
                </c:pt>
                <c:pt idx="46">
                  <c:v>44630</c:v>
                </c:pt>
                <c:pt idx="47">
                  <c:v>44631</c:v>
                </c:pt>
                <c:pt idx="48">
                  <c:v>44634</c:v>
                </c:pt>
                <c:pt idx="49">
                  <c:v>44635</c:v>
                </c:pt>
                <c:pt idx="50">
                  <c:v>44636</c:v>
                </c:pt>
                <c:pt idx="51">
                  <c:v>44637</c:v>
                </c:pt>
                <c:pt idx="52">
                  <c:v>44638</c:v>
                </c:pt>
                <c:pt idx="53">
                  <c:v>44641</c:v>
                </c:pt>
                <c:pt idx="54">
                  <c:v>44642</c:v>
                </c:pt>
                <c:pt idx="55">
                  <c:v>44643</c:v>
                </c:pt>
                <c:pt idx="56">
                  <c:v>44644</c:v>
                </c:pt>
                <c:pt idx="57">
                  <c:v>44645</c:v>
                </c:pt>
                <c:pt idx="58">
                  <c:v>44648</c:v>
                </c:pt>
                <c:pt idx="59">
                  <c:v>44649</c:v>
                </c:pt>
                <c:pt idx="60">
                  <c:v>44650</c:v>
                </c:pt>
                <c:pt idx="61">
                  <c:v>44651</c:v>
                </c:pt>
                <c:pt idx="62">
                  <c:v>44652</c:v>
                </c:pt>
                <c:pt idx="63">
                  <c:v>44655</c:v>
                </c:pt>
                <c:pt idx="64">
                  <c:v>44656</c:v>
                </c:pt>
                <c:pt idx="65">
                  <c:v>44657</c:v>
                </c:pt>
                <c:pt idx="66">
                  <c:v>44658</c:v>
                </c:pt>
                <c:pt idx="67">
                  <c:v>44659</c:v>
                </c:pt>
                <c:pt idx="68">
                  <c:v>44662</c:v>
                </c:pt>
                <c:pt idx="69">
                  <c:v>44663</c:v>
                </c:pt>
                <c:pt idx="70">
                  <c:v>44664</c:v>
                </c:pt>
                <c:pt idx="71">
                  <c:v>44665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44673</c:v>
                </c:pt>
                <c:pt idx="76">
                  <c:v>44676</c:v>
                </c:pt>
                <c:pt idx="77">
                  <c:v>44677</c:v>
                </c:pt>
                <c:pt idx="78">
                  <c:v>44678</c:v>
                </c:pt>
                <c:pt idx="79">
                  <c:v>44679</c:v>
                </c:pt>
                <c:pt idx="80">
                  <c:v>44680</c:v>
                </c:pt>
                <c:pt idx="81">
                  <c:v>44683</c:v>
                </c:pt>
                <c:pt idx="82">
                  <c:v>44684</c:v>
                </c:pt>
                <c:pt idx="83">
                  <c:v>44685</c:v>
                </c:pt>
                <c:pt idx="84">
                  <c:v>44686</c:v>
                </c:pt>
                <c:pt idx="85">
                  <c:v>44687</c:v>
                </c:pt>
                <c:pt idx="86">
                  <c:v>44690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44729</c:v>
                </c:pt>
                <c:pt idx="115">
                  <c:v>44732</c:v>
                </c:pt>
                <c:pt idx="116">
                  <c:v>44733</c:v>
                </c:pt>
                <c:pt idx="117">
                  <c:v>44734</c:v>
                </c:pt>
                <c:pt idx="118">
                  <c:v>44735</c:v>
                </c:pt>
                <c:pt idx="119">
                  <c:v>44736</c:v>
                </c:pt>
                <c:pt idx="120">
                  <c:v>44739</c:v>
                </c:pt>
                <c:pt idx="121">
                  <c:v>44740</c:v>
                </c:pt>
                <c:pt idx="122">
                  <c:v>44741</c:v>
                </c:pt>
                <c:pt idx="123">
                  <c:v>44742</c:v>
                </c:pt>
                <c:pt idx="124">
                  <c:v>44743</c:v>
                </c:pt>
                <c:pt idx="125">
                  <c:v>44746</c:v>
                </c:pt>
                <c:pt idx="126">
                  <c:v>44747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44812</c:v>
                </c:pt>
                <c:pt idx="173">
                  <c:v>44813</c:v>
                </c:pt>
                <c:pt idx="174">
                  <c:v>44816</c:v>
                </c:pt>
                <c:pt idx="175">
                  <c:v>44817</c:v>
                </c:pt>
                <c:pt idx="176">
                  <c:v>44818</c:v>
                </c:pt>
                <c:pt idx="177">
                  <c:v>44819</c:v>
                </c:pt>
                <c:pt idx="178">
                  <c:v>44820</c:v>
                </c:pt>
                <c:pt idx="179">
                  <c:v>44823</c:v>
                </c:pt>
                <c:pt idx="180">
                  <c:v>44824</c:v>
                </c:pt>
                <c:pt idx="181">
                  <c:v>44825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44847</c:v>
                </c:pt>
                <c:pt idx="197">
                  <c:v>44848</c:v>
                </c:pt>
                <c:pt idx="198">
                  <c:v>44851</c:v>
                </c:pt>
                <c:pt idx="199">
                  <c:v>44852</c:v>
                </c:pt>
                <c:pt idx="200">
                  <c:v>44853</c:v>
                </c:pt>
                <c:pt idx="201">
                  <c:v>44854</c:v>
                </c:pt>
                <c:pt idx="202">
                  <c:v>44855</c:v>
                </c:pt>
                <c:pt idx="203">
                  <c:v>44858</c:v>
                </c:pt>
                <c:pt idx="204">
                  <c:v>44859</c:v>
                </c:pt>
                <c:pt idx="205">
                  <c:v>44860</c:v>
                </c:pt>
                <c:pt idx="206">
                  <c:v>44861</c:v>
                </c:pt>
                <c:pt idx="207">
                  <c:v>44862</c:v>
                </c:pt>
                <c:pt idx="208">
                  <c:v>44865</c:v>
                </c:pt>
                <c:pt idx="209">
                  <c:v>44866</c:v>
                </c:pt>
                <c:pt idx="210">
                  <c:v>44868</c:v>
                </c:pt>
                <c:pt idx="211">
                  <c:v>44869</c:v>
                </c:pt>
                <c:pt idx="212">
                  <c:v>44872</c:v>
                </c:pt>
                <c:pt idx="213">
                  <c:v>44873</c:v>
                </c:pt>
                <c:pt idx="214">
                  <c:v>44874</c:v>
                </c:pt>
                <c:pt idx="215">
                  <c:v>44875</c:v>
                </c:pt>
                <c:pt idx="216">
                  <c:v>44876</c:v>
                </c:pt>
                <c:pt idx="217">
                  <c:v>44879</c:v>
                </c:pt>
                <c:pt idx="218">
                  <c:v>44881</c:v>
                </c:pt>
                <c:pt idx="219">
                  <c:v>44882</c:v>
                </c:pt>
                <c:pt idx="220">
                  <c:v>44883</c:v>
                </c:pt>
                <c:pt idx="221">
                  <c:v>44886</c:v>
                </c:pt>
                <c:pt idx="222">
                  <c:v>44887</c:v>
                </c:pt>
                <c:pt idx="223">
                  <c:v>44888</c:v>
                </c:pt>
                <c:pt idx="224">
                  <c:v>44889</c:v>
                </c:pt>
                <c:pt idx="225">
                  <c:v>44890</c:v>
                </c:pt>
                <c:pt idx="226">
                  <c:v>44893</c:v>
                </c:pt>
                <c:pt idx="227">
                  <c:v>44894</c:v>
                </c:pt>
                <c:pt idx="228">
                  <c:v>44895</c:v>
                </c:pt>
                <c:pt idx="229">
                  <c:v>44896</c:v>
                </c:pt>
                <c:pt idx="230">
                  <c:v>44897</c:v>
                </c:pt>
                <c:pt idx="231">
                  <c:v>44900</c:v>
                </c:pt>
                <c:pt idx="232">
                  <c:v>44901</c:v>
                </c:pt>
                <c:pt idx="233">
                  <c:v>44902</c:v>
                </c:pt>
                <c:pt idx="234">
                  <c:v>44903</c:v>
                </c:pt>
                <c:pt idx="235">
                  <c:v>44904</c:v>
                </c:pt>
                <c:pt idx="236">
                  <c:v>44907</c:v>
                </c:pt>
                <c:pt idx="237">
                  <c:v>44908</c:v>
                </c:pt>
                <c:pt idx="238">
                  <c:v>44909</c:v>
                </c:pt>
                <c:pt idx="239">
                  <c:v>44910</c:v>
                </c:pt>
                <c:pt idx="240">
                  <c:v>44911</c:v>
                </c:pt>
                <c:pt idx="241">
                  <c:v>44914</c:v>
                </c:pt>
                <c:pt idx="242">
                  <c:v>44915</c:v>
                </c:pt>
                <c:pt idx="243">
                  <c:v>44916</c:v>
                </c:pt>
                <c:pt idx="244">
                  <c:v>44917</c:v>
                </c:pt>
                <c:pt idx="245">
                  <c:v>44918</c:v>
                </c:pt>
                <c:pt idx="246">
                  <c:v>44921</c:v>
                </c:pt>
                <c:pt idx="247">
                  <c:v>44922</c:v>
                </c:pt>
                <c:pt idx="248">
                  <c:v>44923</c:v>
                </c:pt>
                <c:pt idx="249">
                  <c:v>44924</c:v>
                </c:pt>
                <c:pt idx="250">
                  <c:v>44925</c:v>
                </c:pt>
                <c:pt idx="251">
                  <c:v>44928</c:v>
                </c:pt>
                <c:pt idx="252">
                  <c:v>44929</c:v>
                </c:pt>
                <c:pt idx="253">
                  <c:v>44930</c:v>
                </c:pt>
                <c:pt idx="254">
                  <c:v>44931</c:v>
                </c:pt>
                <c:pt idx="255">
                  <c:v>44932</c:v>
                </c:pt>
                <c:pt idx="256">
                  <c:v>44935</c:v>
                </c:pt>
                <c:pt idx="257">
                  <c:v>44936</c:v>
                </c:pt>
                <c:pt idx="258">
                  <c:v>44937</c:v>
                </c:pt>
                <c:pt idx="259">
                  <c:v>44938</c:v>
                </c:pt>
                <c:pt idx="260">
                  <c:v>44939</c:v>
                </c:pt>
                <c:pt idx="261">
                  <c:v>44942</c:v>
                </c:pt>
                <c:pt idx="262">
                  <c:v>44943</c:v>
                </c:pt>
                <c:pt idx="263">
                  <c:v>44944</c:v>
                </c:pt>
                <c:pt idx="264">
                  <c:v>44945</c:v>
                </c:pt>
                <c:pt idx="265">
                  <c:v>44946</c:v>
                </c:pt>
                <c:pt idx="266">
                  <c:v>44949</c:v>
                </c:pt>
                <c:pt idx="267">
                  <c:v>44950</c:v>
                </c:pt>
                <c:pt idx="268">
                  <c:v>44951</c:v>
                </c:pt>
                <c:pt idx="269">
                  <c:v>44952</c:v>
                </c:pt>
                <c:pt idx="270">
                  <c:v>44953</c:v>
                </c:pt>
                <c:pt idx="271">
                  <c:v>44956</c:v>
                </c:pt>
                <c:pt idx="272">
                  <c:v>44957</c:v>
                </c:pt>
                <c:pt idx="273">
                  <c:v>44958</c:v>
                </c:pt>
                <c:pt idx="274">
                  <c:v>44959</c:v>
                </c:pt>
                <c:pt idx="275">
                  <c:v>44960</c:v>
                </c:pt>
                <c:pt idx="276">
                  <c:v>44963</c:v>
                </c:pt>
                <c:pt idx="277">
                  <c:v>44964</c:v>
                </c:pt>
                <c:pt idx="278">
                  <c:v>44965</c:v>
                </c:pt>
                <c:pt idx="279">
                  <c:v>44966</c:v>
                </c:pt>
                <c:pt idx="280">
                  <c:v>44967</c:v>
                </c:pt>
                <c:pt idx="281">
                  <c:v>44970</c:v>
                </c:pt>
                <c:pt idx="282">
                  <c:v>44971</c:v>
                </c:pt>
                <c:pt idx="283">
                  <c:v>44972</c:v>
                </c:pt>
                <c:pt idx="284">
                  <c:v>44973</c:v>
                </c:pt>
                <c:pt idx="285">
                  <c:v>44974</c:v>
                </c:pt>
                <c:pt idx="286">
                  <c:v>44979</c:v>
                </c:pt>
                <c:pt idx="287">
                  <c:v>44980</c:v>
                </c:pt>
                <c:pt idx="288">
                  <c:v>44981</c:v>
                </c:pt>
                <c:pt idx="289">
                  <c:v>44984</c:v>
                </c:pt>
                <c:pt idx="290">
                  <c:v>44985</c:v>
                </c:pt>
                <c:pt idx="291">
                  <c:v>44986</c:v>
                </c:pt>
                <c:pt idx="292">
                  <c:v>44987</c:v>
                </c:pt>
                <c:pt idx="293">
                  <c:v>44988</c:v>
                </c:pt>
                <c:pt idx="294">
                  <c:v>44991</c:v>
                </c:pt>
                <c:pt idx="295">
                  <c:v>44992</c:v>
                </c:pt>
                <c:pt idx="296">
                  <c:v>44993</c:v>
                </c:pt>
                <c:pt idx="297">
                  <c:v>44994</c:v>
                </c:pt>
                <c:pt idx="298">
                  <c:v>44995</c:v>
                </c:pt>
                <c:pt idx="299">
                  <c:v>44998</c:v>
                </c:pt>
                <c:pt idx="300">
                  <c:v>44999</c:v>
                </c:pt>
                <c:pt idx="301">
                  <c:v>45000</c:v>
                </c:pt>
                <c:pt idx="302">
                  <c:v>45001</c:v>
                </c:pt>
                <c:pt idx="303">
                  <c:v>45002</c:v>
                </c:pt>
                <c:pt idx="304">
                  <c:v>45005</c:v>
                </c:pt>
                <c:pt idx="305">
                  <c:v>45006</c:v>
                </c:pt>
                <c:pt idx="306">
                  <c:v>45007</c:v>
                </c:pt>
                <c:pt idx="307">
                  <c:v>45008</c:v>
                </c:pt>
                <c:pt idx="308">
                  <c:v>45009</c:v>
                </c:pt>
                <c:pt idx="309">
                  <c:v>45012</c:v>
                </c:pt>
                <c:pt idx="310">
                  <c:v>45013</c:v>
                </c:pt>
                <c:pt idx="311">
                  <c:v>45014</c:v>
                </c:pt>
                <c:pt idx="312">
                  <c:v>45015</c:v>
                </c:pt>
                <c:pt idx="313">
                  <c:v>45016</c:v>
                </c:pt>
                <c:pt idx="314">
                  <c:v>45019</c:v>
                </c:pt>
                <c:pt idx="315">
                  <c:v>45020</c:v>
                </c:pt>
                <c:pt idx="316">
                  <c:v>45021</c:v>
                </c:pt>
                <c:pt idx="317">
                  <c:v>45022</c:v>
                </c:pt>
                <c:pt idx="318">
                  <c:v>45026</c:v>
                </c:pt>
                <c:pt idx="319">
                  <c:v>45027</c:v>
                </c:pt>
                <c:pt idx="320">
                  <c:v>45028</c:v>
                </c:pt>
                <c:pt idx="321">
                  <c:v>45029</c:v>
                </c:pt>
                <c:pt idx="322">
                  <c:v>45030</c:v>
                </c:pt>
                <c:pt idx="323">
                  <c:v>45033</c:v>
                </c:pt>
                <c:pt idx="324">
                  <c:v>45034</c:v>
                </c:pt>
                <c:pt idx="325">
                  <c:v>45035</c:v>
                </c:pt>
                <c:pt idx="326">
                  <c:v>45036</c:v>
                </c:pt>
                <c:pt idx="327">
                  <c:v>45040</c:v>
                </c:pt>
                <c:pt idx="328">
                  <c:v>45041</c:v>
                </c:pt>
                <c:pt idx="329">
                  <c:v>45042</c:v>
                </c:pt>
                <c:pt idx="330">
                  <c:v>45043</c:v>
                </c:pt>
                <c:pt idx="331">
                  <c:v>45044</c:v>
                </c:pt>
                <c:pt idx="332">
                  <c:v>45048</c:v>
                </c:pt>
                <c:pt idx="333">
                  <c:v>45049</c:v>
                </c:pt>
                <c:pt idx="334">
                  <c:v>45050</c:v>
                </c:pt>
                <c:pt idx="335">
                  <c:v>45051</c:v>
                </c:pt>
              </c:numCache>
            </c:numRef>
          </c:cat>
          <c:val>
            <c:numRef>
              <c:f>'Análises Anual Selic'!$B$2:$B$10000</c:f>
              <c:numCache>
                <c:formatCode>General</c:formatCode>
                <c:ptCount val="9999"/>
                <c:pt idx="0">
                  <c:v>7.75</c:v>
                </c:pt>
                <c:pt idx="1">
                  <c:v>7.75</c:v>
                </c:pt>
                <c:pt idx="2">
                  <c:v>7.75</c:v>
                </c:pt>
                <c:pt idx="3">
                  <c:v>7.75</c:v>
                </c:pt>
                <c:pt idx="4">
                  <c:v>7.75</c:v>
                </c:pt>
                <c:pt idx="5">
                  <c:v>7.75</c:v>
                </c:pt>
                <c:pt idx="6">
                  <c:v>8</c:v>
                </c:pt>
                <c:pt idx="7">
                  <c:v>8</c:v>
                </c:pt>
                <c:pt idx="8">
                  <c:v>8</c:v>
                </c:pt>
                <c:pt idx="9">
                  <c:v>8</c:v>
                </c:pt>
                <c:pt idx="10">
                  <c:v>8</c:v>
                </c:pt>
                <c:pt idx="11">
                  <c:v>7.75</c:v>
                </c:pt>
                <c:pt idx="12">
                  <c:v>7.75</c:v>
                </c:pt>
                <c:pt idx="13">
                  <c:v>7.75</c:v>
                </c:pt>
                <c:pt idx="14">
                  <c:v>7.75</c:v>
                </c:pt>
                <c:pt idx="15">
                  <c:v>7.75</c:v>
                </c:pt>
                <c:pt idx="16">
                  <c:v>7.75</c:v>
                </c:pt>
                <c:pt idx="17">
                  <c:v>7.75</c:v>
                </c:pt>
                <c:pt idx="18">
                  <c:v>7.75</c:v>
                </c:pt>
                <c:pt idx="19">
                  <c:v>7.75</c:v>
                </c:pt>
                <c:pt idx="20">
                  <c:v>8</c:v>
                </c:pt>
                <c:pt idx="21">
                  <c:v>8</c:v>
                </c:pt>
                <c:pt idx="22">
                  <c:v>8</c:v>
                </c:pt>
                <c:pt idx="23">
                  <c:v>8</c:v>
                </c:pt>
                <c:pt idx="24">
                  <c:v>8</c:v>
                </c:pt>
                <c:pt idx="25">
                  <c:v>8</c:v>
                </c:pt>
                <c:pt idx="26">
                  <c:v>8.5</c:v>
                </c:pt>
                <c:pt idx="27">
                  <c:v>8.5</c:v>
                </c:pt>
                <c:pt idx="28">
                  <c:v>8.5</c:v>
                </c:pt>
                <c:pt idx="29">
                  <c:v>8.5</c:v>
                </c:pt>
                <c:pt idx="30">
                  <c:v>8.5</c:v>
                </c:pt>
                <c:pt idx="31">
                  <c:v>8.5</c:v>
                </c:pt>
                <c:pt idx="32">
                  <c:v>8.5</c:v>
                </c:pt>
                <c:pt idx="33">
                  <c:v>8.5</c:v>
                </c:pt>
                <c:pt idx="34">
                  <c:v>8.5</c:v>
                </c:pt>
                <c:pt idx="35">
                  <c:v>8.5</c:v>
                </c:pt>
                <c:pt idx="36">
                  <c:v>8.5</c:v>
                </c:pt>
                <c:pt idx="37">
                  <c:v>8.5</c:v>
                </c:pt>
                <c:pt idx="38">
                  <c:v>8.5</c:v>
                </c:pt>
                <c:pt idx="39">
                  <c:v>8.5</c:v>
                </c:pt>
                <c:pt idx="40">
                  <c:v>8.5</c:v>
                </c:pt>
                <c:pt idx="41">
                  <c:v>8.5</c:v>
                </c:pt>
                <c:pt idx="42">
                  <c:v>8.5</c:v>
                </c:pt>
                <c:pt idx="43">
                  <c:v>8.5</c:v>
                </c:pt>
                <c:pt idx="44">
                  <c:v>8.5</c:v>
                </c:pt>
                <c:pt idx="45">
                  <c:v>9</c:v>
                </c:pt>
                <c:pt idx="46">
                  <c:v>9</c:v>
                </c:pt>
                <c:pt idx="47">
                  <c:v>9.75</c:v>
                </c:pt>
                <c:pt idx="48">
                  <c:v>9.75</c:v>
                </c:pt>
                <c:pt idx="49">
                  <c:v>9.75</c:v>
                </c:pt>
                <c:pt idx="50">
                  <c:v>9.75</c:v>
                </c:pt>
                <c:pt idx="51">
                  <c:v>9.75</c:v>
                </c:pt>
                <c:pt idx="52">
                  <c:v>9.75</c:v>
                </c:pt>
                <c:pt idx="53">
                  <c:v>9.75</c:v>
                </c:pt>
                <c:pt idx="54">
                  <c:v>10</c:v>
                </c:pt>
                <c:pt idx="55">
                  <c:v>10</c:v>
                </c:pt>
                <c:pt idx="56">
                  <c:v>10</c:v>
                </c:pt>
                <c:pt idx="57">
                  <c:v>10</c:v>
                </c:pt>
                <c:pt idx="58">
                  <c:v>10</c:v>
                </c:pt>
                <c:pt idx="59">
                  <c:v>10</c:v>
                </c:pt>
                <c:pt idx="60">
                  <c:v>10</c:v>
                </c:pt>
                <c:pt idx="61">
                  <c:v>10</c:v>
                </c:pt>
                <c:pt idx="62">
                  <c:v>10</c:v>
                </c:pt>
                <c:pt idx="63">
                  <c:v>10</c:v>
                </c:pt>
                <c:pt idx="64">
                  <c:v>10</c:v>
                </c:pt>
                <c:pt idx="65">
                  <c:v>10</c:v>
                </c:pt>
                <c:pt idx="66">
                  <c:v>10</c:v>
                </c:pt>
                <c:pt idx="67">
                  <c:v>10</c:v>
                </c:pt>
                <c:pt idx="68">
                  <c:v>11.25</c:v>
                </c:pt>
                <c:pt idx="69">
                  <c:v>11.25</c:v>
                </c:pt>
                <c:pt idx="70">
                  <c:v>11.25</c:v>
                </c:pt>
                <c:pt idx="71">
                  <c:v>11.25</c:v>
                </c:pt>
                <c:pt idx="72">
                  <c:v>11.25</c:v>
                </c:pt>
                <c:pt idx="73">
                  <c:v>11.25</c:v>
                </c:pt>
                <c:pt idx="74">
                  <c:v>11.25</c:v>
                </c:pt>
                <c:pt idx="75">
                  <c:v>11.25</c:v>
                </c:pt>
                <c:pt idx="76">
                  <c:v>11.25</c:v>
                </c:pt>
                <c:pt idx="77">
                  <c:v>11.25</c:v>
                </c:pt>
                <c:pt idx="78">
                  <c:v>11.25</c:v>
                </c:pt>
                <c:pt idx="79">
                  <c:v>11.25</c:v>
                </c:pt>
                <c:pt idx="80">
                  <c:v>11.25</c:v>
                </c:pt>
                <c:pt idx="81">
                  <c:v>11.25</c:v>
                </c:pt>
                <c:pt idx="82">
                  <c:v>11.25</c:v>
                </c:pt>
                <c:pt idx="83">
                  <c:v>11.25</c:v>
                </c:pt>
                <c:pt idx="84">
                  <c:v>11.25</c:v>
                </c:pt>
                <c:pt idx="85">
                  <c:v>11.25</c:v>
                </c:pt>
                <c:pt idx="86">
                  <c:v>11.25</c:v>
                </c:pt>
                <c:pt idx="87">
                  <c:v>11.25</c:v>
                </c:pt>
                <c:pt idx="88">
                  <c:v>11.25</c:v>
                </c:pt>
                <c:pt idx="89">
                  <c:v>11.25</c:v>
                </c:pt>
                <c:pt idx="90">
                  <c:v>11.75</c:v>
                </c:pt>
                <c:pt idx="91">
                  <c:v>11.75</c:v>
                </c:pt>
                <c:pt idx="92">
                  <c:v>12</c:v>
                </c:pt>
                <c:pt idx="93">
                  <c:v>12</c:v>
                </c:pt>
                <c:pt idx="94">
                  <c:v>12</c:v>
                </c:pt>
                <c:pt idx="95">
                  <c:v>12</c:v>
                </c:pt>
                <c:pt idx="96">
                  <c:v>12</c:v>
                </c:pt>
                <c:pt idx="97">
                  <c:v>12</c:v>
                </c:pt>
                <c:pt idx="98">
                  <c:v>12</c:v>
                </c:pt>
                <c:pt idx="99">
                  <c:v>12</c:v>
                </c:pt>
                <c:pt idx="100">
                  <c:v>12</c:v>
                </c:pt>
                <c:pt idx="101">
                  <c:v>12</c:v>
                </c:pt>
                <c:pt idx="102">
                  <c:v>12</c:v>
                </c:pt>
                <c:pt idx="103">
                  <c:v>12</c:v>
                </c:pt>
                <c:pt idx="104">
                  <c:v>12</c:v>
                </c:pt>
                <c:pt idx="105">
                  <c:v>12</c:v>
                </c:pt>
                <c:pt idx="106">
                  <c:v>12</c:v>
                </c:pt>
                <c:pt idx="107">
                  <c:v>12</c:v>
                </c:pt>
                <c:pt idx="108">
                  <c:v>12</c:v>
                </c:pt>
                <c:pt idx="109">
                  <c:v>12</c:v>
                </c:pt>
                <c:pt idx="110">
                  <c:v>12</c:v>
                </c:pt>
                <c:pt idx="111">
                  <c:v>12</c:v>
                </c:pt>
                <c:pt idx="112">
                  <c:v>12</c:v>
                </c:pt>
                <c:pt idx="113">
                  <c:v>12</c:v>
                </c:pt>
                <c:pt idx="114">
                  <c:v>12</c:v>
                </c:pt>
                <c:pt idx="115">
                  <c:v>12</c:v>
                </c:pt>
                <c:pt idx="116">
                  <c:v>12</c:v>
                </c:pt>
                <c:pt idx="117">
                  <c:v>12</c:v>
                </c:pt>
                <c:pt idx="118">
                  <c:v>12</c:v>
                </c:pt>
                <c:pt idx="119">
                  <c:v>12</c:v>
                </c:pt>
                <c:pt idx="120">
                  <c:v>12</c:v>
                </c:pt>
                <c:pt idx="121">
                  <c:v>12</c:v>
                </c:pt>
                <c:pt idx="122">
                  <c:v>12</c:v>
                </c:pt>
                <c:pt idx="123">
                  <c:v>12</c:v>
                </c:pt>
                <c:pt idx="124">
                  <c:v>12</c:v>
                </c:pt>
                <c:pt idx="125">
                  <c:v>12</c:v>
                </c:pt>
                <c:pt idx="126">
                  <c:v>12</c:v>
                </c:pt>
                <c:pt idx="127">
                  <c:v>12</c:v>
                </c:pt>
                <c:pt idx="128">
                  <c:v>12</c:v>
                </c:pt>
                <c:pt idx="129">
                  <c:v>12</c:v>
                </c:pt>
                <c:pt idx="130">
                  <c:v>12</c:v>
                </c:pt>
                <c:pt idx="131">
                  <c:v>12</c:v>
                </c:pt>
                <c:pt idx="132">
                  <c:v>12</c:v>
                </c:pt>
                <c:pt idx="133">
                  <c:v>12</c:v>
                </c:pt>
                <c:pt idx="134">
                  <c:v>12</c:v>
                </c:pt>
                <c:pt idx="135">
                  <c:v>11.875</c:v>
                </c:pt>
                <c:pt idx="136">
                  <c:v>11.875</c:v>
                </c:pt>
                <c:pt idx="137">
                  <c:v>11.875</c:v>
                </c:pt>
                <c:pt idx="138">
                  <c:v>11.875</c:v>
                </c:pt>
                <c:pt idx="139">
                  <c:v>11.75</c:v>
                </c:pt>
                <c:pt idx="140">
                  <c:v>11.75</c:v>
                </c:pt>
                <c:pt idx="141">
                  <c:v>11.75</c:v>
                </c:pt>
                <c:pt idx="142">
                  <c:v>11.75</c:v>
                </c:pt>
                <c:pt idx="143">
                  <c:v>11.75</c:v>
                </c:pt>
                <c:pt idx="144">
                  <c:v>12.25</c:v>
                </c:pt>
                <c:pt idx="145">
                  <c:v>12</c:v>
                </c:pt>
                <c:pt idx="146">
                  <c:v>12</c:v>
                </c:pt>
                <c:pt idx="147">
                  <c:v>12</c:v>
                </c:pt>
                <c:pt idx="148">
                  <c:v>12</c:v>
                </c:pt>
                <c:pt idx="149">
                  <c:v>12.25</c:v>
                </c:pt>
                <c:pt idx="150">
                  <c:v>12.25</c:v>
                </c:pt>
                <c:pt idx="151">
                  <c:v>12</c:v>
                </c:pt>
                <c:pt idx="152">
                  <c:v>12</c:v>
                </c:pt>
                <c:pt idx="153">
                  <c:v>12</c:v>
                </c:pt>
                <c:pt idx="154">
                  <c:v>12</c:v>
                </c:pt>
                <c:pt idx="155">
                  <c:v>12</c:v>
                </c:pt>
                <c:pt idx="156">
                  <c:v>12</c:v>
                </c:pt>
                <c:pt idx="157">
                  <c:v>12</c:v>
                </c:pt>
                <c:pt idx="158">
                  <c:v>12</c:v>
                </c:pt>
                <c:pt idx="159">
                  <c:v>12</c:v>
                </c:pt>
                <c:pt idx="160">
                  <c:v>12</c:v>
                </c:pt>
                <c:pt idx="161">
                  <c:v>12</c:v>
                </c:pt>
                <c:pt idx="162">
                  <c:v>12</c:v>
                </c:pt>
                <c:pt idx="163">
                  <c:v>12</c:v>
                </c:pt>
                <c:pt idx="164">
                  <c:v>12</c:v>
                </c:pt>
                <c:pt idx="165">
                  <c:v>12</c:v>
                </c:pt>
                <c:pt idx="166">
                  <c:v>12</c:v>
                </c:pt>
                <c:pt idx="167">
                  <c:v>12</c:v>
                </c:pt>
                <c:pt idx="168">
                  <c:v>12</c:v>
                </c:pt>
                <c:pt idx="169">
                  <c:v>12</c:v>
                </c:pt>
                <c:pt idx="170">
                  <c:v>12</c:v>
                </c:pt>
                <c:pt idx="171">
                  <c:v>12</c:v>
                </c:pt>
                <c:pt idx="172">
                  <c:v>12</c:v>
                </c:pt>
                <c:pt idx="173">
                  <c:v>12</c:v>
                </c:pt>
                <c:pt idx="174">
                  <c:v>12</c:v>
                </c:pt>
                <c:pt idx="175">
                  <c:v>12</c:v>
                </c:pt>
                <c:pt idx="176">
                  <c:v>12</c:v>
                </c:pt>
                <c:pt idx="177">
                  <c:v>12.125</c:v>
                </c:pt>
                <c:pt idx="178">
                  <c:v>12.125</c:v>
                </c:pt>
                <c:pt idx="179">
                  <c:v>12.125</c:v>
                </c:pt>
                <c:pt idx="180">
                  <c:v>12.125</c:v>
                </c:pt>
                <c:pt idx="181">
                  <c:v>12.125</c:v>
                </c:pt>
                <c:pt idx="182">
                  <c:v>12.125</c:v>
                </c:pt>
                <c:pt idx="183">
                  <c:v>12.125</c:v>
                </c:pt>
                <c:pt idx="184">
                  <c:v>12</c:v>
                </c:pt>
                <c:pt idx="185">
                  <c:v>12</c:v>
                </c:pt>
                <c:pt idx="186">
                  <c:v>12</c:v>
                </c:pt>
                <c:pt idx="187">
                  <c:v>12</c:v>
                </c:pt>
                <c:pt idx="188">
                  <c:v>12</c:v>
                </c:pt>
                <c:pt idx="189">
                  <c:v>12</c:v>
                </c:pt>
                <c:pt idx="190">
                  <c:v>12</c:v>
                </c:pt>
                <c:pt idx="191">
                  <c:v>12</c:v>
                </c:pt>
                <c:pt idx="192">
                  <c:v>11.5</c:v>
                </c:pt>
                <c:pt idx="193">
                  <c:v>11.5</c:v>
                </c:pt>
                <c:pt idx="194">
                  <c:v>11.5</c:v>
                </c:pt>
                <c:pt idx="195">
                  <c:v>11.5</c:v>
                </c:pt>
                <c:pt idx="196">
                  <c:v>11.5</c:v>
                </c:pt>
                <c:pt idx="197">
                  <c:v>11.5</c:v>
                </c:pt>
                <c:pt idx="198">
                  <c:v>11.5</c:v>
                </c:pt>
                <c:pt idx="199">
                  <c:v>11.5</c:v>
                </c:pt>
                <c:pt idx="200">
                  <c:v>11.5</c:v>
                </c:pt>
                <c:pt idx="201">
                  <c:v>11.5</c:v>
                </c:pt>
                <c:pt idx="202">
                  <c:v>11.5</c:v>
                </c:pt>
                <c:pt idx="203">
                  <c:v>11.5</c:v>
                </c:pt>
                <c:pt idx="204">
                  <c:v>11.5</c:v>
                </c:pt>
                <c:pt idx="205">
                  <c:v>11.5</c:v>
                </c:pt>
                <c:pt idx="206">
                  <c:v>11.5</c:v>
                </c:pt>
                <c:pt idx="207">
                  <c:v>11.5</c:v>
                </c:pt>
                <c:pt idx="208">
                  <c:v>11.5</c:v>
                </c:pt>
                <c:pt idx="209">
                  <c:v>11.5</c:v>
                </c:pt>
                <c:pt idx="210">
                  <c:v>11.75</c:v>
                </c:pt>
                <c:pt idx="211">
                  <c:v>11.75</c:v>
                </c:pt>
                <c:pt idx="212">
                  <c:v>11.75</c:v>
                </c:pt>
                <c:pt idx="213">
                  <c:v>11.75</c:v>
                </c:pt>
                <c:pt idx="214">
                  <c:v>11.75</c:v>
                </c:pt>
                <c:pt idx="215">
                  <c:v>11.75</c:v>
                </c:pt>
                <c:pt idx="216">
                  <c:v>11.75</c:v>
                </c:pt>
                <c:pt idx="217">
                  <c:v>11.75</c:v>
                </c:pt>
                <c:pt idx="218">
                  <c:v>11.75</c:v>
                </c:pt>
                <c:pt idx="219">
                  <c:v>12.25</c:v>
                </c:pt>
                <c:pt idx="220">
                  <c:v>13.25</c:v>
                </c:pt>
                <c:pt idx="221">
                  <c:v>13.5</c:v>
                </c:pt>
                <c:pt idx="222">
                  <c:v>13.5</c:v>
                </c:pt>
                <c:pt idx="223">
                  <c:v>13.5</c:v>
                </c:pt>
                <c:pt idx="224">
                  <c:v>13.75</c:v>
                </c:pt>
                <c:pt idx="225">
                  <c:v>13.75</c:v>
                </c:pt>
                <c:pt idx="226">
                  <c:v>13.75</c:v>
                </c:pt>
                <c:pt idx="227">
                  <c:v>13.75</c:v>
                </c:pt>
                <c:pt idx="228">
                  <c:v>13.75</c:v>
                </c:pt>
                <c:pt idx="229">
                  <c:v>13.75</c:v>
                </c:pt>
                <c:pt idx="230">
                  <c:v>13.75</c:v>
                </c:pt>
                <c:pt idx="231">
                  <c:v>13.75</c:v>
                </c:pt>
                <c:pt idx="232">
                  <c:v>13.75</c:v>
                </c:pt>
                <c:pt idx="233">
                  <c:v>13.75</c:v>
                </c:pt>
                <c:pt idx="234">
                  <c:v>13.75</c:v>
                </c:pt>
                <c:pt idx="235">
                  <c:v>13.75</c:v>
                </c:pt>
                <c:pt idx="236">
                  <c:v>13.75</c:v>
                </c:pt>
                <c:pt idx="237">
                  <c:v>13.75</c:v>
                </c:pt>
                <c:pt idx="238">
                  <c:v>13.75</c:v>
                </c:pt>
                <c:pt idx="239">
                  <c:v>13.75</c:v>
                </c:pt>
                <c:pt idx="240">
                  <c:v>13.75</c:v>
                </c:pt>
                <c:pt idx="241">
                  <c:v>13.75</c:v>
                </c:pt>
                <c:pt idx="242">
                  <c:v>13.75</c:v>
                </c:pt>
                <c:pt idx="243">
                  <c:v>13.75</c:v>
                </c:pt>
                <c:pt idx="244">
                  <c:v>13.75</c:v>
                </c:pt>
                <c:pt idx="245">
                  <c:v>13.75</c:v>
                </c:pt>
                <c:pt idx="246">
                  <c:v>13.75</c:v>
                </c:pt>
                <c:pt idx="247">
                  <c:v>13.75</c:v>
                </c:pt>
                <c:pt idx="248">
                  <c:v>13.75</c:v>
                </c:pt>
                <c:pt idx="249">
                  <c:v>13.75</c:v>
                </c:pt>
                <c:pt idx="250">
                  <c:v>13.75</c:v>
                </c:pt>
                <c:pt idx="251">
                  <c:v>13.75</c:v>
                </c:pt>
                <c:pt idx="252">
                  <c:v>13.75</c:v>
                </c:pt>
                <c:pt idx="253">
                  <c:v>13.75</c:v>
                </c:pt>
                <c:pt idx="254">
                  <c:v>13.75</c:v>
                </c:pt>
                <c:pt idx="255">
                  <c:v>13.75</c:v>
                </c:pt>
                <c:pt idx="256">
                  <c:v>13.75</c:v>
                </c:pt>
                <c:pt idx="257">
                  <c:v>13.75</c:v>
                </c:pt>
                <c:pt idx="258">
                  <c:v>13.75</c:v>
                </c:pt>
                <c:pt idx="259">
                  <c:v>13.75</c:v>
                </c:pt>
                <c:pt idx="260">
                  <c:v>13.75</c:v>
                </c:pt>
                <c:pt idx="261">
                  <c:v>13.75</c:v>
                </c:pt>
                <c:pt idx="262">
                  <c:v>13.75</c:v>
                </c:pt>
                <c:pt idx="263">
                  <c:v>13.75</c:v>
                </c:pt>
                <c:pt idx="264">
                  <c:v>13.75</c:v>
                </c:pt>
                <c:pt idx="265">
                  <c:v>13.75</c:v>
                </c:pt>
                <c:pt idx="266">
                  <c:v>13.75</c:v>
                </c:pt>
                <c:pt idx="267">
                  <c:v>13.75</c:v>
                </c:pt>
                <c:pt idx="268">
                  <c:v>13.75</c:v>
                </c:pt>
                <c:pt idx="269">
                  <c:v>13.5</c:v>
                </c:pt>
                <c:pt idx="270">
                  <c:v>13.75</c:v>
                </c:pt>
                <c:pt idx="271">
                  <c:v>13.75</c:v>
                </c:pt>
                <c:pt idx="272">
                  <c:v>12.5</c:v>
                </c:pt>
                <c:pt idx="273">
                  <c:v>12.5</c:v>
                </c:pt>
                <c:pt idx="274">
                  <c:v>12.5</c:v>
                </c:pt>
                <c:pt idx="275">
                  <c:v>12.5</c:v>
                </c:pt>
                <c:pt idx="276">
                  <c:v>12.375</c:v>
                </c:pt>
                <c:pt idx="277">
                  <c:v>12.375</c:v>
                </c:pt>
                <c:pt idx="278">
                  <c:v>12.375</c:v>
                </c:pt>
                <c:pt idx="279">
                  <c:v>12.375</c:v>
                </c:pt>
                <c:pt idx="280">
                  <c:v>12.5</c:v>
                </c:pt>
                <c:pt idx="281">
                  <c:v>12.5</c:v>
                </c:pt>
                <c:pt idx="282">
                  <c:v>12.5</c:v>
                </c:pt>
                <c:pt idx="283">
                  <c:v>12.5</c:v>
                </c:pt>
                <c:pt idx="284">
                  <c:v>12.5</c:v>
                </c:pt>
                <c:pt idx="285">
                  <c:v>12.5</c:v>
                </c:pt>
                <c:pt idx="286">
                  <c:v>12.5</c:v>
                </c:pt>
                <c:pt idx="287">
                  <c:v>12.5</c:v>
                </c:pt>
                <c:pt idx="288">
                  <c:v>12.5</c:v>
                </c:pt>
                <c:pt idx="289">
                  <c:v>12.5</c:v>
                </c:pt>
                <c:pt idx="290">
                  <c:v>12.5</c:v>
                </c:pt>
                <c:pt idx="291">
                  <c:v>12.5</c:v>
                </c:pt>
                <c:pt idx="292">
                  <c:v>12.5</c:v>
                </c:pt>
                <c:pt idx="293">
                  <c:v>12.5</c:v>
                </c:pt>
                <c:pt idx="294">
                  <c:v>12.5</c:v>
                </c:pt>
                <c:pt idx="295">
                  <c:v>12.5</c:v>
                </c:pt>
                <c:pt idx="296">
                  <c:v>12.5</c:v>
                </c:pt>
                <c:pt idx="297">
                  <c:v>12.5</c:v>
                </c:pt>
                <c:pt idx="298">
                  <c:v>12.5</c:v>
                </c:pt>
                <c:pt idx="299">
                  <c:v>12.5</c:v>
                </c:pt>
                <c:pt idx="300">
                  <c:v>12.5</c:v>
                </c:pt>
                <c:pt idx="301">
                  <c:v>12.5</c:v>
                </c:pt>
                <c:pt idx="302">
                  <c:v>12.5</c:v>
                </c:pt>
                <c:pt idx="303">
                  <c:v>12.5</c:v>
                </c:pt>
                <c:pt idx="304">
                  <c:v>12.5</c:v>
                </c:pt>
                <c:pt idx="305">
                  <c:v>12.5</c:v>
                </c:pt>
                <c:pt idx="306">
                  <c:v>12.5</c:v>
                </c:pt>
                <c:pt idx="307">
                  <c:v>12.5</c:v>
                </c:pt>
                <c:pt idx="308">
                  <c:v>12.5</c:v>
                </c:pt>
                <c:pt idx="309">
                  <c:v>12.5</c:v>
                </c:pt>
                <c:pt idx="310">
                  <c:v>12.5</c:v>
                </c:pt>
                <c:pt idx="311">
                  <c:v>12.5</c:v>
                </c:pt>
                <c:pt idx="312">
                  <c:v>12.5</c:v>
                </c:pt>
                <c:pt idx="313">
                  <c:v>12.25</c:v>
                </c:pt>
                <c:pt idx="314">
                  <c:v>12.25</c:v>
                </c:pt>
                <c:pt idx="315">
                  <c:v>12.25</c:v>
                </c:pt>
                <c:pt idx="316">
                  <c:v>12.25</c:v>
                </c:pt>
                <c:pt idx="317">
                  <c:v>12.25</c:v>
                </c:pt>
                <c:pt idx="318">
                  <c:v>12.25</c:v>
                </c:pt>
                <c:pt idx="319">
                  <c:v>12.25</c:v>
                </c:pt>
                <c:pt idx="320">
                  <c:v>12.25</c:v>
                </c:pt>
                <c:pt idx="321">
                  <c:v>12.25</c:v>
                </c:pt>
                <c:pt idx="322">
                  <c:v>12.25</c:v>
                </c:pt>
                <c:pt idx="323">
                  <c:v>12.25</c:v>
                </c:pt>
                <c:pt idx="324">
                  <c:v>12.25</c:v>
                </c:pt>
                <c:pt idx="325">
                  <c:v>12.25</c:v>
                </c:pt>
                <c:pt idx="326">
                  <c:v>12.25</c:v>
                </c:pt>
                <c:pt idx="327">
                  <c:v>12.25</c:v>
                </c:pt>
                <c:pt idx="328">
                  <c:v>12.25</c:v>
                </c:pt>
                <c:pt idx="329">
                  <c:v>12.25</c:v>
                </c:pt>
                <c:pt idx="330">
                  <c:v>12.25</c:v>
                </c:pt>
                <c:pt idx="331">
                  <c:v>12.25</c:v>
                </c:pt>
                <c:pt idx="332">
                  <c:v>12.25</c:v>
                </c:pt>
                <c:pt idx="333">
                  <c:v>12.25</c:v>
                </c:pt>
                <c:pt idx="334">
                  <c:v>12.25</c:v>
                </c:pt>
                <c:pt idx="335">
                  <c:v>12.25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58-4909-9E48-1F80E2F79601}"/>
            </c:ext>
          </c:extLst>
        </c:ser>
        <c:ser>
          <c:idx val="2"/>
          <c:order val="1"/>
          <c:tx>
            <c:strRef>
              <c:f>'Análises Anual Selic'!$C$1</c:f>
              <c:strCache>
                <c:ptCount val="1"/>
                <c:pt idx="0">
                  <c:v>2024 </c:v>
                </c:pt>
              </c:strCache>
            </c:strRef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dLbls>
            <c:dLbl>
              <c:idx val="33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858-4909-9E48-1F80E2F7960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rgbClr val="7030A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'Análises Anual Selic'!$A$2:$A$337</c:f>
              <c:numCache>
                <c:formatCode>m/d/yyyy</c:formatCode>
                <c:ptCount val="336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44567</c:v>
                </c:pt>
                <c:pt idx="4">
                  <c:v>44568</c:v>
                </c:pt>
                <c:pt idx="5">
                  <c:v>44571</c:v>
                </c:pt>
                <c:pt idx="6">
                  <c:v>44572</c:v>
                </c:pt>
                <c:pt idx="7">
                  <c:v>44573</c:v>
                </c:pt>
                <c:pt idx="8">
                  <c:v>44574</c:v>
                </c:pt>
                <c:pt idx="9">
                  <c:v>44575</c:v>
                </c:pt>
                <c:pt idx="10">
                  <c:v>44578</c:v>
                </c:pt>
                <c:pt idx="11">
                  <c:v>44579</c:v>
                </c:pt>
                <c:pt idx="12">
                  <c:v>44580</c:v>
                </c:pt>
                <c:pt idx="13">
                  <c:v>44581</c:v>
                </c:pt>
                <c:pt idx="14">
                  <c:v>44582</c:v>
                </c:pt>
                <c:pt idx="15">
                  <c:v>44585</c:v>
                </c:pt>
                <c:pt idx="16">
                  <c:v>44586</c:v>
                </c:pt>
                <c:pt idx="17">
                  <c:v>44587</c:v>
                </c:pt>
                <c:pt idx="18">
                  <c:v>44588</c:v>
                </c:pt>
                <c:pt idx="19">
                  <c:v>44589</c:v>
                </c:pt>
                <c:pt idx="20">
                  <c:v>44592</c:v>
                </c:pt>
                <c:pt idx="21">
                  <c:v>44593</c:v>
                </c:pt>
                <c:pt idx="22">
                  <c:v>44594</c:v>
                </c:pt>
                <c:pt idx="23">
                  <c:v>44595</c:v>
                </c:pt>
                <c:pt idx="24">
                  <c:v>44596</c:v>
                </c:pt>
                <c:pt idx="25">
                  <c:v>44599</c:v>
                </c:pt>
                <c:pt idx="26">
                  <c:v>44600</c:v>
                </c:pt>
                <c:pt idx="27">
                  <c:v>44601</c:v>
                </c:pt>
                <c:pt idx="28">
                  <c:v>44602</c:v>
                </c:pt>
                <c:pt idx="29">
                  <c:v>44603</c:v>
                </c:pt>
                <c:pt idx="30">
                  <c:v>44606</c:v>
                </c:pt>
                <c:pt idx="31">
                  <c:v>44607</c:v>
                </c:pt>
                <c:pt idx="32">
                  <c:v>44608</c:v>
                </c:pt>
                <c:pt idx="33">
                  <c:v>44609</c:v>
                </c:pt>
                <c:pt idx="34">
                  <c:v>44610</c:v>
                </c:pt>
                <c:pt idx="35">
                  <c:v>44613</c:v>
                </c:pt>
                <c:pt idx="36">
                  <c:v>44614</c:v>
                </c:pt>
                <c:pt idx="37">
                  <c:v>44615</c:v>
                </c:pt>
                <c:pt idx="38">
                  <c:v>44616</c:v>
                </c:pt>
                <c:pt idx="39">
                  <c:v>44617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44628</c:v>
                </c:pt>
                <c:pt idx="45">
                  <c:v>44629</c:v>
                </c:pt>
                <c:pt idx="46">
                  <c:v>44630</c:v>
                </c:pt>
                <c:pt idx="47">
                  <c:v>44631</c:v>
                </c:pt>
                <c:pt idx="48">
                  <c:v>44634</c:v>
                </c:pt>
                <c:pt idx="49">
                  <c:v>44635</c:v>
                </c:pt>
                <c:pt idx="50">
                  <c:v>44636</c:v>
                </c:pt>
                <c:pt idx="51">
                  <c:v>44637</c:v>
                </c:pt>
                <c:pt idx="52">
                  <c:v>44638</c:v>
                </c:pt>
                <c:pt idx="53">
                  <c:v>44641</c:v>
                </c:pt>
                <c:pt idx="54">
                  <c:v>44642</c:v>
                </c:pt>
                <c:pt idx="55">
                  <c:v>44643</c:v>
                </c:pt>
                <c:pt idx="56">
                  <c:v>44644</c:v>
                </c:pt>
                <c:pt idx="57">
                  <c:v>44645</c:v>
                </c:pt>
                <c:pt idx="58">
                  <c:v>44648</c:v>
                </c:pt>
                <c:pt idx="59">
                  <c:v>44649</c:v>
                </c:pt>
                <c:pt idx="60">
                  <c:v>44650</c:v>
                </c:pt>
                <c:pt idx="61">
                  <c:v>44651</c:v>
                </c:pt>
                <c:pt idx="62">
                  <c:v>44652</c:v>
                </c:pt>
                <c:pt idx="63">
                  <c:v>44655</c:v>
                </c:pt>
                <c:pt idx="64">
                  <c:v>44656</c:v>
                </c:pt>
                <c:pt idx="65">
                  <c:v>44657</c:v>
                </c:pt>
                <c:pt idx="66">
                  <c:v>44658</c:v>
                </c:pt>
                <c:pt idx="67">
                  <c:v>44659</c:v>
                </c:pt>
                <c:pt idx="68">
                  <c:v>44662</c:v>
                </c:pt>
                <c:pt idx="69">
                  <c:v>44663</c:v>
                </c:pt>
                <c:pt idx="70">
                  <c:v>44664</c:v>
                </c:pt>
                <c:pt idx="71">
                  <c:v>44665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44673</c:v>
                </c:pt>
                <c:pt idx="76">
                  <c:v>44676</c:v>
                </c:pt>
                <c:pt idx="77">
                  <c:v>44677</c:v>
                </c:pt>
                <c:pt idx="78">
                  <c:v>44678</c:v>
                </c:pt>
                <c:pt idx="79">
                  <c:v>44679</c:v>
                </c:pt>
                <c:pt idx="80">
                  <c:v>44680</c:v>
                </c:pt>
                <c:pt idx="81">
                  <c:v>44683</c:v>
                </c:pt>
                <c:pt idx="82">
                  <c:v>44684</c:v>
                </c:pt>
                <c:pt idx="83">
                  <c:v>44685</c:v>
                </c:pt>
                <c:pt idx="84">
                  <c:v>44686</c:v>
                </c:pt>
                <c:pt idx="85">
                  <c:v>44687</c:v>
                </c:pt>
                <c:pt idx="86">
                  <c:v>44690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44729</c:v>
                </c:pt>
                <c:pt idx="115">
                  <c:v>44732</c:v>
                </c:pt>
                <c:pt idx="116">
                  <c:v>44733</c:v>
                </c:pt>
                <c:pt idx="117">
                  <c:v>44734</c:v>
                </c:pt>
                <c:pt idx="118">
                  <c:v>44735</c:v>
                </c:pt>
                <c:pt idx="119">
                  <c:v>44736</c:v>
                </c:pt>
                <c:pt idx="120">
                  <c:v>44739</c:v>
                </c:pt>
                <c:pt idx="121">
                  <c:v>44740</c:v>
                </c:pt>
                <c:pt idx="122">
                  <c:v>44741</c:v>
                </c:pt>
                <c:pt idx="123">
                  <c:v>44742</c:v>
                </c:pt>
                <c:pt idx="124">
                  <c:v>44743</c:v>
                </c:pt>
                <c:pt idx="125">
                  <c:v>44746</c:v>
                </c:pt>
                <c:pt idx="126">
                  <c:v>44747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44812</c:v>
                </c:pt>
                <c:pt idx="173">
                  <c:v>44813</c:v>
                </c:pt>
                <c:pt idx="174">
                  <c:v>44816</c:v>
                </c:pt>
                <c:pt idx="175">
                  <c:v>44817</c:v>
                </c:pt>
                <c:pt idx="176">
                  <c:v>44818</c:v>
                </c:pt>
                <c:pt idx="177">
                  <c:v>44819</c:v>
                </c:pt>
                <c:pt idx="178">
                  <c:v>44820</c:v>
                </c:pt>
                <c:pt idx="179">
                  <c:v>44823</c:v>
                </c:pt>
                <c:pt idx="180">
                  <c:v>44824</c:v>
                </c:pt>
                <c:pt idx="181">
                  <c:v>44825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44847</c:v>
                </c:pt>
                <c:pt idx="197">
                  <c:v>44848</c:v>
                </c:pt>
                <c:pt idx="198">
                  <c:v>44851</c:v>
                </c:pt>
                <c:pt idx="199">
                  <c:v>44852</c:v>
                </c:pt>
                <c:pt idx="200">
                  <c:v>44853</c:v>
                </c:pt>
                <c:pt idx="201">
                  <c:v>44854</c:v>
                </c:pt>
                <c:pt idx="202">
                  <c:v>44855</c:v>
                </c:pt>
                <c:pt idx="203">
                  <c:v>44858</c:v>
                </c:pt>
                <c:pt idx="204">
                  <c:v>44859</c:v>
                </c:pt>
                <c:pt idx="205">
                  <c:v>44860</c:v>
                </c:pt>
                <c:pt idx="206">
                  <c:v>44861</c:v>
                </c:pt>
                <c:pt idx="207">
                  <c:v>44862</c:v>
                </c:pt>
                <c:pt idx="208">
                  <c:v>44865</c:v>
                </c:pt>
                <c:pt idx="209">
                  <c:v>44866</c:v>
                </c:pt>
                <c:pt idx="210">
                  <c:v>44868</c:v>
                </c:pt>
                <c:pt idx="211">
                  <c:v>44869</c:v>
                </c:pt>
                <c:pt idx="212">
                  <c:v>44872</c:v>
                </c:pt>
                <c:pt idx="213">
                  <c:v>44873</c:v>
                </c:pt>
                <c:pt idx="214">
                  <c:v>44874</c:v>
                </c:pt>
                <c:pt idx="215">
                  <c:v>44875</c:v>
                </c:pt>
                <c:pt idx="216">
                  <c:v>44876</c:v>
                </c:pt>
                <c:pt idx="217">
                  <c:v>44879</c:v>
                </c:pt>
                <c:pt idx="218">
                  <c:v>44881</c:v>
                </c:pt>
                <c:pt idx="219">
                  <c:v>44882</c:v>
                </c:pt>
                <c:pt idx="220">
                  <c:v>44883</c:v>
                </c:pt>
                <c:pt idx="221">
                  <c:v>44886</c:v>
                </c:pt>
                <c:pt idx="222">
                  <c:v>44887</c:v>
                </c:pt>
                <c:pt idx="223">
                  <c:v>44888</c:v>
                </c:pt>
                <c:pt idx="224">
                  <c:v>44889</c:v>
                </c:pt>
                <c:pt idx="225">
                  <c:v>44890</c:v>
                </c:pt>
                <c:pt idx="226">
                  <c:v>44893</c:v>
                </c:pt>
                <c:pt idx="227">
                  <c:v>44894</c:v>
                </c:pt>
                <c:pt idx="228">
                  <c:v>44895</c:v>
                </c:pt>
                <c:pt idx="229">
                  <c:v>44896</c:v>
                </c:pt>
                <c:pt idx="230">
                  <c:v>44897</c:v>
                </c:pt>
                <c:pt idx="231">
                  <c:v>44900</c:v>
                </c:pt>
                <c:pt idx="232">
                  <c:v>44901</c:v>
                </c:pt>
                <c:pt idx="233">
                  <c:v>44902</c:v>
                </c:pt>
                <c:pt idx="234">
                  <c:v>44903</c:v>
                </c:pt>
                <c:pt idx="235">
                  <c:v>44904</c:v>
                </c:pt>
                <c:pt idx="236">
                  <c:v>44907</c:v>
                </c:pt>
                <c:pt idx="237">
                  <c:v>44908</c:v>
                </c:pt>
                <c:pt idx="238">
                  <c:v>44909</c:v>
                </c:pt>
                <c:pt idx="239">
                  <c:v>44910</c:v>
                </c:pt>
                <c:pt idx="240">
                  <c:v>44911</c:v>
                </c:pt>
                <c:pt idx="241">
                  <c:v>44914</c:v>
                </c:pt>
                <c:pt idx="242">
                  <c:v>44915</c:v>
                </c:pt>
                <c:pt idx="243">
                  <c:v>44916</c:v>
                </c:pt>
                <c:pt idx="244">
                  <c:v>44917</c:v>
                </c:pt>
                <c:pt idx="245">
                  <c:v>44918</c:v>
                </c:pt>
                <c:pt idx="246">
                  <c:v>44921</c:v>
                </c:pt>
                <c:pt idx="247">
                  <c:v>44922</c:v>
                </c:pt>
                <c:pt idx="248">
                  <c:v>44923</c:v>
                </c:pt>
                <c:pt idx="249">
                  <c:v>44924</c:v>
                </c:pt>
                <c:pt idx="250">
                  <c:v>44925</c:v>
                </c:pt>
                <c:pt idx="251">
                  <c:v>44928</c:v>
                </c:pt>
                <c:pt idx="252">
                  <c:v>44929</c:v>
                </c:pt>
                <c:pt idx="253">
                  <c:v>44930</c:v>
                </c:pt>
                <c:pt idx="254">
                  <c:v>44931</c:v>
                </c:pt>
                <c:pt idx="255">
                  <c:v>44932</c:v>
                </c:pt>
                <c:pt idx="256">
                  <c:v>44935</c:v>
                </c:pt>
                <c:pt idx="257">
                  <c:v>44936</c:v>
                </c:pt>
                <c:pt idx="258">
                  <c:v>44937</c:v>
                </c:pt>
                <c:pt idx="259">
                  <c:v>44938</c:v>
                </c:pt>
                <c:pt idx="260">
                  <c:v>44939</c:v>
                </c:pt>
                <c:pt idx="261">
                  <c:v>44942</c:v>
                </c:pt>
                <c:pt idx="262">
                  <c:v>44943</c:v>
                </c:pt>
                <c:pt idx="263">
                  <c:v>44944</c:v>
                </c:pt>
                <c:pt idx="264">
                  <c:v>44945</c:v>
                </c:pt>
                <c:pt idx="265">
                  <c:v>44946</c:v>
                </c:pt>
                <c:pt idx="266">
                  <c:v>44949</c:v>
                </c:pt>
                <c:pt idx="267">
                  <c:v>44950</c:v>
                </c:pt>
                <c:pt idx="268">
                  <c:v>44951</c:v>
                </c:pt>
                <c:pt idx="269">
                  <c:v>44952</c:v>
                </c:pt>
                <c:pt idx="270">
                  <c:v>44953</c:v>
                </c:pt>
                <c:pt idx="271">
                  <c:v>44956</c:v>
                </c:pt>
                <c:pt idx="272">
                  <c:v>44957</c:v>
                </c:pt>
                <c:pt idx="273">
                  <c:v>44958</c:v>
                </c:pt>
                <c:pt idx="274">
                  <c:v>44959</c:v>
                </c:pt>
                <c:pt idx="275">
                  <c:v>44960</c:v>
                </c:pt>
                <c:pt idx="276">
                  <c:v>44963</c:v>
                </c:pt>
                <c:pt idx="277">
                  <c:v>44964</c:v>
                </c:pt>
                <c:pt idx="278">
                  <c:v>44965</c:v>
                </c:pt>
                <c:pt idx="279">
                  <c:v>44966</c:v>
                </c:pt>
                <c:pt idx="280">
                  <c:v>44967</c:v>
                </c:pt>
                <c:pt idx="281">
                  <c:v>44970</c:v>
                </c:pt>
                <c:pt idx="282">
                  <c:v>44971</c:v>
                </c:pt>
                <c:pt idx="283">
                  <c:v>44972</c:v>
                </c:pt>
                <c:pt idx="284">
                  <c:v>44973</c:v>
                </c:pt>
                <c:pt idx="285">
                  <c:v>44974</c:v>
                </c:pt>
                <c:pt idx="286">
                  <c:v>44979</c:v>
                </c:pt>
                <c:pt idx="287">
                  <c:v>44980</c:v>
                </c:pt>
                <c:pt idx="288">
                  <c:v>44981</c:v>
                </c:pt>
                <c:pt idx="289">
                  <c:v>44984</c:v>
                </c:pt>
                <c:pt idx="290">
                  <c:v>44985</c:v>
                </c:pt>
                <c:pt idx="291">
                  <c:v>44986</c:v>
                </c:pt>
                <c:pt idx="292">
                  <c:v>44987</c:v>
                </c:pt>
                <c:pt idx="293">
                  <c:v>44988</c:v>
                </c:pt>
                <c:pt idx="294">
                  <c:v>44991</c:v>
                </c:pt>
                <c:pt idx="295">
                  <c:v>44992</c:v>
                </c:pt>
                <c:pt idx="296">
                  <c:v>44993</c:v>
                </c:pt>
                <c:pt idx="297">
                  <c:v>44994</c:v>
                </c:pt>
                <c:pt idx="298">
                  <c:v>44995</c:v>
                </c:pt>
                <c:pt idx="299">
                  <c:v>44998</c:v>
                </c:pt>
                <c:pt idx="300">
                  <c:v>44999</c:v>
                </c:pt>
                <c:pt idx="301">
                  <c:v>45000</c:v>
                </c:pt>
                <c:pt idx="302">
                  <c:v>45001</c:v>
                </c:pt>
                <c:pt idx="303">
                  <c:v>45002</c:v>
                </c:pt>
                <c:pt idx="304">
                  <c:v>45005</c:v>
                </c:pt>
                <c:pt idx="305">
                  <c:v>45006</c:v>
                </c:pt>
                <c:pt idx="306">
                  <c:v>45007</c:v>
                </c:pt>
                <c:pt idx="307">
                  <c:v>45008</c:v>
                </c:pt>
                <c:pt idx="308">
                  <c:v>45009</c:v>
                </c:pt>
                <c:pt idx="309">
                  <c:v>45012</c:v>
                </c:pt>
                <c:pt idx="310">
                  <c:v>45013</c:v>
                </c:pt>
                <c:pt idx="311">
                  <c:v>45014</c:v>
                </c:pt>
                <c:pt idx="312">
                  <c:v>45015</c:v>
                </c:pt>
                <c:pt idx="313">
                  <c:v>45016</c:v>
                </c:pt>
                <c:pt idx="314">
                  <c:v>45019</c:v>
                </c:pt>
                <c:pt idx="315">
                  <c:v>45020</c:v>
                </c:pt>
                <c:pt idx="316">
                  <c:v>45021</c:v>
                </c:pt>
                <c:pt idx="317">
                  <c:v>45022</c:v>
                </c:pt>
                <c:pt idx="318">
                  <c:v>45026</c:v>
                </c:pt>
                <c:pt idx="319">
                  <c:v>45027</c:v>
                </c:pt>
                <c:pt idx="320">
                  <c:v>45028</c:v>
                </c:pt>
                <c:pt idx="321">
                  <c:v>45029</c:v>
                </c:pt>
                <c:pt idx="322">
                  <c:v>45030</c:v>
                </c:pt>
                <c:pt idx="323">
                  <c:v>45033</c:v>
                </c:pt>
                <c:pt idx="324">
                  <c:v>45034</c:v>
                </c:pt>
                <c:pt idx="325">
                  <c:v>45035</c:v>
                </c:pt>
                <c:pt idx="326">
                  <c:v>45036</c:v>
                </c:pt>
                <c:pt idx="327">
                  <c:v>45040</c:v>
                </c:pt>
                <c:pt idx="328">
                  <c:v>45041</c:v>
                </c:pt>
                <c:pt idx="329">
                  <c:v>45042</c:v>
                </c:pt>
                <c:pt idx="330">
                  <c:v>45043</c:v>
                </c:pt>
                <c:pt idx="331">
                  <c:v>45044</c:v>
                </c:pt>
                <c:pt idx="332">
                  <c:v>45048</c:v>
                </c:pt>
                <c:pt idx="333">
                  <c:v>45049</c:v>
                </c:pt>
                <c:pt idx="334">
                  <c:v>45050</c:v>
                </c:pt>
                <c:pt idx="335">
                  <c:v>45051</c:v>
                </c:pt>
              </c:numCache>
            </c:numRef>
          </c:cat>
          <c:val>
            <c:numRef>
              <c:f>'Análises Anual Selic'!$C$2:$C$10000</c:f>
              <c:numCache>
                <c:formatCode>General</c:formatCode>
                <c:ptCount val="9999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  <c:pt idx="8">
                  <c:v>6.5</c:v>
                </c:pt>
                <c:pt idx="9">
                  <c:v>6.5</c:v>
                </c:pt>
                <c:pt idx="10">
                  <c:v>6.5</c:v>
                </c:pt>
                <c:pt idx="11">
                  <c:v>6.5</c:v>
                </c:pt>
                <c:pt idx="12">
                  <c:v>6.5</c:v>
                </c:pt>
                <c:pt idx="13">
                  <c:v>6.5</c:v>
                </c:pt>
                <c:pt idx="14">
                  <c:v>6.5</c:v>
                </c:pt>
                <c:pt idx="15">
                  <c:v>6.5</c:v>
                </c:pt>
                <c:pt idx="16">
                  <c:v>6.5</c:v>
                </c:pt>
                <c:pt idx="17">
                  <c:v>6.5</c:v>
                </c:pt>
                <c:pt idx="18">
                  <c:v>6.5</c:v>
                </c:pt>
                <c:pt idx="19">
                  <c:v>6.75</c:v>
                </c:pt>
                <c:pt idx="20">
                  <c:v>7</c:v>
                </c:pt>
                <c:pt idx="21">
                  <c:v>7</c:v>
                </c:pt>
                <c:pt idx="22">
                  <c:v>7</c:v>
                </c:pt>
                <c:pt idx="23">
                  <c:v>7</c:v>
                </c:pt>
                <c:pt idx="24">
                  <c:v>7</c:v>
                </c:pt>
                <c:pt idx="25">
                  <c:v>7</c:v>
                </c:pt>
                <c:pt idx="26">
                  <c:v>7</c:v>
                </c:pt>
                <c:pt idx="27">
                  <c:v>7</c:v>
                </c:pt>
                <c:pt idx="28">
                  <c:v>7</c:v>
                </c:pt>
                <c:pt idx="29">
                  <c:v>8</c:v>
                </c:pt>
                <c:pt idx="30">
                  <c:v>8</c:v>
                </c:pt>
                <c:pt idx="31">
                  <c:v>8</c:v>
                </c:pt>
                <c:pt idx="32">
                  <c:v>8</c:v>
                </c:pt>
                <c:pt idx="33">
                  <c:v>8</c:v>
                </c:pt>
                <c:pt idx="34">
                  <c:v>8.25</c:v>
                </c:pt>
                <c:pt idx="35">
                  <c:v>8.25</c:v>
                </c:pt>
                <c:pt idx="36">
                  <c:v>8.25</c:v>
                </c:pt>
                <c:pt idx="37">
                  <c:v>8.25</c:v>
                </c:pt>
                <c:pt idx="38">
                  <c:v>8.25</c:v>
                </c:pt>
                <c:pt idx="39">
                  <c:v>8.25</c:v>
                </c:pt>
                <c:pt idx="40">
                  <c:v>8.25</c:v>
                </c:pt>
                <c:pt idx="41">
                  <c:v>8.25</c:v>
                </c:pt>
                <c:pt idx="42">
                  <c:v>8.25</c:v>
                </c:pt>
                <c:pt idx="43">
                  <c:v>8.25</c:v>
                </c:pt>
                <c:pt idx="44">
                  <c:v>8.25</c:v>
                </c:pt>
                <c:pt idx="45">
                  <c:v>8.25</c:v>
                </c:pt>
                <c:pt idx="46">
                  <c:v>8.25</c:v>
                </c:pt>
                <c:pt idx="47">
                  <c:v>8.25</c:v>
                </c:pt>
                <c:pt idx="48">
                  <c:v>8.25</c:v>
                </c:pt>
                <c:pt idx="49">
                  <c:v>8.25</c:v>
                </c:pt>
                <c:pt idx="50">
                  <c:v>8.25</c:v>
                </c:pt>
                <c:pt idx="51">
                  <c:v>8.25</c:v>
                </c:pt>
                <c:pt idx="52">
                  <c:v>8.25</c:v>
                </c:pt>
                <c:pt idx="53">
                  <c:v>8.25</c:v>
                </c:pt>
                <c:pt idx="54">
                  <c:v>8.25</c:v>
                </c:pt>
                <c:pt idx="55">
                  <c:v>8.25</c:v>
                </c:pt>
                <c:pt idx="56">
                  <c:v>8.25</c:v>
                </c:pt>
                <c:pt idx="57">
                  <c:v>8.25</c:v>
                </c:pt>
                <c:pt idx="58">
                  <c:v>8.25</c:v>
                </c:pt>
                <c:pt idx="59">
                  <c:v>8.25</c:v>
                </c:pt>
                <c:pt idx="60">
                  <c:v>8.25</c:v>
                </c:pt>
                <c:pt idx="61">
                  <c:v>8.25</c:v>
                </c:pt>
                <c:pt idx="62">
                  <c:v>8.25</c:v>
                </c:pt>
                <c:pt idx="63">
                  <c:v>8.25</c:v>
                </c:pt>
                <c:pt idx="64">
                  <c:v>8.25</c:v>
                </c:pt>
                <c:pt idx="65">
                  <c:v>8.25</c:v>
                </c:pt>
                <c:pt idx="66">
                  <c:v>8.25</c:v>
                </c:pt>
                <c:pt idx="67">
                  <c:v>8.25</c:v>
                </c:pt>
                <c:pt idx="68">
                  <c:v>8.25</c:v>
                </c:pt>
                <c:pt idx="69">
                  <c:v>8.25</c:v>
                </c:pt>
                <c:pt idx="70">
                  <c:v>8.25</c:v>
                </c:pt>
                <c:pt idx="71">
                  <c:v>8.25</c:v>
                </c:pt>
                <c:pt idx="72">
                  <c:v>8.25</c:v>
                </c:pt>
                <c:pt idx="73">
                  <c:v>8.25</c:v>
                </c:pt>
                <c:pt idx="74">
                  <c:v>8.25</c:v>
                </c:pt>
                <c:pt idx="75">
                  <c:v>8.25</c:v>
                </c:pt>
                <c:pt idx="76">
                  <c:v>8.25</c:v>
                </c:pt>
                <c:pt idx="77">
                  <c:v>8.25</c:v>
                </c:pt>
                <c:pt idx="78">
                  <c:v>8.25</c:v>
                </c:pt>
                <c:pt idx="79">
                  <c:v>8.25</c:v>
                </c:pt>
                <c:pt idx="80">
                  <c:v>8.25</c:v>
                </c:pt>
                <c:pt idx="81">
                  <c:v>8.25</c:v>
                </c:pt>
                <c:pt idx="82">
                  <c:v>8.25</c:v>
                </c:pt>
                <c:pt idx="83">
                  <c:v>8.25</c:v>
                </c:pt>
                <c:pt idx="84">
                  <c:v>8.25</c:v>
                </c:pt>
                <c:pt idx="85">
                  <c:v>8.25</c:v>
                </c:pt>
                <c:pt idx="86">
                  <c:v>8.25</c:v>
                </c:pt>
                <c:pt idx="87">
                  <c:v>8.25</c:v>
                </c:pt>
                <c:pt idx="88">
                  <c:v>8.25</c:v>
                </c:pt>
                <c:pt idx="89">
                  <c:v>8.25</c:v>
                </c:pt>
                <c:pt idx="90">
                  <c:v>8.25</c:v>
                </c:pt>
                <c:pt idx="91">
                  <c:v>8.25</c:v>
                </c:pt>
                <c:pt idx="92">
                  <c:v>9.75</c:v>
                </c:pt>
                <c:pt idx="93">
                  <c:v>9.75</c:v>
                </c:pt>
                <c:pt idx="94">
                  <c:v>9.75</c:v>
                </c:pt>
                <c:pt idx="95">
                  <c:v>9.75</c:v>
                </c:pt>
                <c:pt idx="96">
                  <c:v>9.75</c:v>
                </c:pt>
                <c:pt idx="97">
                  <c:v>9.75</c:v>
                </c:pt>
                <c:pt idx="98">
                  <c:v>9.75</c:v>
                </c:pt>
                <c:pt idx="99">
                  <c:v>9.75</c:v>
                </c:pt>
                <c:pt idx="100">
                  <c:v>9.75</c:v>
                </c:pt>
                <c:pt idx="101">
                  <c:v>9.75</c:v>
                </c:pt>
                <c:pt idx="102">
                  <c:v>9.75</c:v>
                </c:pt>
                <c:pt idx="103">
                  <c:v>9.75</c:v>
                </c:pt>
                <c:pt idx="104">
                  <c:v>9.75</c:v>
                </c:pt>
                <c:pt idx="105">
                  <c:v>9.75</c:v>
                </c:pt>
                <c:pt idx="106">
                  <c:v>9.75</c:v>
                </c:pt>
                <c:pt idx="107">
                  <c:v>9.75</c:v>
                </c:pt>
                <c:pt idx="108">
                  <c:v>9.75</c:v>
                </c:pt>
                <c:pt idx="109">
                  <c:v>9.75</c:v>
                </c:pt>
                <c:pt idx="110">
                  <c:v>9.75</c:v>
                </c:pt>
                <c:pt idx="111">
                  <c:v>9.75</c:v>
                </c:pt>
                <c:pt idx="112">
                  <c:v>9.75</c:v>
                </c:pt>
                <c:pt idx="113">
                  <c:v>9.75</c:v>
                </c:pt>
                <c:pt idx="114">
                  <c:v>9.75</c:v>
                </c:pt>
                <c:pt idx="115">
                  <c:v>9.75</c:v>
                </c:pt>
                <c:pt idx="116">
                  <c:v>9.75</c:v>
                </c:pt>
                <c:pt idx="117">
                  <c:v>9.75</c:v>
                </c:pt>
                <c:pt idx="118">
                  <c:v>9.75</c:v>
                </c:pt>
                <c:pt idx="119">
                  <c:v>9.75</c:v>
                </c:pt>
                <c:pt idx="120">
                  <c:v>9.75</c:v>
                </c:pt>
                <c:pt idx="121">
                  <c:v>9.75</c:v>
                </c:pt>
                <c:pt idx="122">
                  <c:v>9.75</c:v>
                </c:pt>
                <c:pt idx="123">
                  <c:v>9.75</c:v>
                </c:pt>
                <c:pt idx="124">
                  <c:v>9.75</c:v>
                </c:pt>
                <c:pt idx="125">
                  <c:v>9.75</c:v>
                </c:pt>
                <c:pt idx="126">
                  <c:v>9.75</c:v>
                </c:pt>
                <c:pt idx="127">
                  <c:v>9.75</c:v>
                </c:pt>
                <c:pt idx="128">
                  <c:v>9.75</c:v>
                </c:pt>
                <c:pt idx="129">
                  <c:v>9.75</c:v>
                </c:pt>
                <c:pt idx="130">
                  <c:v>9.75</c:v>
                </c:pt>
                <c:pt idx="131">
                  <c:v>9.75</c:v>
                </c:pt>
                <c:pt idx="132">
                  <c:v>9.75</c:v>
                </c:pt>
                <c:pt idx="133">
                  <c:v>9.75</c:v>
                </c:pt>
                <c:pt idx="134">
                  <c:v>9.75</c:v>
                </c:pt>
                <c:pt idx="135">
                  <c:v>9</c:v>
                </c:pt>
                <c:pt idx="136">
                  <c:v>9</c:v>
                </c:pt>
                <c:pt idx="137">
                  <c:v>9</c:v>
                </c:pt>
                <c:pt idx="138">
                  <c:v>9</c:v>
                </c:pt>
                <c:pt idx="139">
                  <c:v>9.25</c:v>
                </c:pt>
                <c:pt idx="140">
                  <c:v>9.25</c:v>
                </c:pt>
                <c:pt idx="141">
                  <c:v>9.25</c:v>
                </c:pt>
                <c:pt idx="142">
                  <c:v>9.25</c:v>
                </c:pt>
                <c:pt idx="143">
                  <c:v>9.25</c:v>
                </c:pt>
                <c:pt idx="144">
                  <c:v>9.25</c:v>
                </c:pt>
                <c:pt idx="145">
                  <c:v>9.25</c:v>
                </c:pt>
                <c:pt idx="146">
                  <c:v>9.25</c:v>
                </c:pt>
                <c:pt idx="147">
                  <c:v>9.25</c:v>
                </c:pt>
                <c:pt idx="148">
                  <c:v>9.25</c:v>
                </c:pt>
                <c:pt idx="149">
                  <c:v>9.25</c:v>
                </c:pt>
                <c:pt idx="150">
                  <c:v>9.25</c:v>
                </c:pt>
                <c:pt idx="151">
                  <c:v>9.25</c:v>
                </c:pt>
                <c:pt idx="152">
                  <c:v>9.25</c:v>
                </c:pt>
                <c:pt idx="153">
                  <c:v>9.25</c:v>
                </c:pt>
                <c:pt idx="154">
                  <c:v>9.25</c:v>
                </c:pt>
                <c:pt idx="155">
                  <c:v>9.25</c:v>
                </c:pt>
                <c:pt idx="156">
                  <c:v>9.25</c:v>
                </c:pt>
                <c:pt idx="157">
                  <c:v>9.25</c:v>
                </c:pt>
                <c:pt idx="158">
                  <c:v>9.25</c:v>
                </c:pt>
                <c:pt idx="159">
                  <c:v>9.25</c:v>
                </c:pt>
                <c:pt idx="160">
                  <c:v>9.25</c:v>
                </c:pt>
                <c:pt idx="161">
                  <c:v>9.25</c:v>
                </c:pt>
                <c:pt idx="162">
                  <c:v>9.25</c:v>
                </c:pt>
                <c:pt idx="163">
                  <c:v>9.25</c:v>
                </c:pt>
                <c:pt idx="164">
                  <c:v>9.25</c:v>
                </c:pt>
                <c:pt idx="165">
                  <c:v>9.25</c:v>
                </c:pt>
                <c:pt idx="166">
                  <c:v>9.25</c:v>
                </c:pt>
                <c:pt idx="167">
                  <c:v>9.25</c:v>
                </c:pt>
                <c:pt idx="168">
                  <c:v>9.25</c:v>
                </c:pt>
                <c:pt idx="169">
                  <c:v>9.25</c:v>
                </c:pt>
                <c:pt idx="170">
                  <c:v>9.25</c:v>
                </c:pt>
                <c:pt idx="171">
                  <c:v>9.25</c:v>
                </c:pt>
                <c:pt idx="172">
                  <c:v>9.25</c:v>
                </c:pt>
                <c:pt idx="173">
                  <c:v>9.25</c:v>
                </c:pt>
                <c:pt idx="174">
                  <c:v>9.25</c:v>
                </c:pt>
                <c:pt idx="175">
                  <c:v>9.25</c:v>
                </c:pt>
                <c:pt idx="176">
                  <c:v>9.25</c:v>
                </c:pt>
                <c:pt idx="177">
                  <c:v>9.5</c:v>
                </c:pt>
                <c:pt idx="178">
                  <c:v>9</c:v>
                </c:pt>
                <c:pt idx="179">
                  <c:v>9</c:v>
                </c:pt>
                <c:pt idx="180">
                  <c:v>9</c:v>
                </c:pt>
                <c:pt idx="181">
                  <c:v>9</c:v>
                </c:pt>
                <c:pt idx="182">
                  <c:v>9</c:v>
                </c:pt>
                <c:pt idx="183">
                  <c:v>9</c:v>
                </c:pt>
                <c:pt idx="184">
                  <c:v>9.5</c:v>
                </c:pt>
                <c:pt idx="185">
                  <c:v>9.5</c:v>
                </c:pt>
                <c:pt idx="186">
                  <c:v>9.5</c:v>
                </c:pt>
                <c:pt idx="187">
                  <c:v>9.5</c:v>
                </c:pt>
                <c:pt idx="188">
                  <c:v>9.5</c:v>
                </c:pt>
                <c:pt idx="189">
                  <c:v>9.5</c:v>
                </c:pt>
                <c:pt idx="190">
                  <c:v>9.5</c:v>
                </c:pt>
                <c:pt idx="191">
                  <c:v>9.5</c:v>
                </c:pt>
                <c:pt idx="192">
                  <c:v>9.5</c:v>
                </c:pt>
                <c:pt idx="193">
                  <c:v>9.5</c:v>
                </c:pt>
                <c:pt idx="194">
                  <c:v>9.5</c:v>
                </c:pt>
                <c:pt idx="195">
                  <c:v>9.5</c:v>
                </c:pt>
                <c:pt idx="196">
                  <c:v>9.5</c:v>
                </c:pt>
                <c:pt idx="197">
                  <c:v>9.5</c:v>
                </c:pt>
                <c:pt idx="198">
                  <c:v>10</c:v>
                </c:pt>
                <c:pt idx="199">
                  <c:v>10</c:v>
                </c:pt>
                <c:pt idx="200">
                  <c:v>10</c:v>
                </c:pt>
                <c:pt idx="201">
                  <c:v>10</c:v>
                </c:pt>
                <c:pt idx="202">
                  <c:v>9.5</c:v>
                </c:pt>
                <c:pt idx="203">
                  <c:v>9.5</c:v>
                </c:pt>
                <c:pt idx="204">
                  <c:v>9.5</c:v>
                </c:pt>
                <c:pt idx="205">
                  <c:v>9.5</c:v>
                </c:pt>
                <c:pt idx="206">
                  <c:v>9.5</c:v>
                </c:pt>
                <c:pt idx="207">
                  <c:v>9.5</c:v>
                </c:pt>
                <c:pt idx="208">
                  <c:v>9.5</c:v>
                </c:pt>
                <c:pt idx="209">
                  <c:v>9.5</c:v>
                </c:pt>
                <c:pt idx="210">
                  <c:v>10</c:v>
                </c:pt>
                <c:pt idx="211">
                  <c:v>10</c:v>
                </c:pt>
                <c:pt idx="212">
                  <c:v>10</c:v>
                </c:pt>
                <c:pt idx="213">
                  <c:v>10</c:v>
                </c:pt>
                <c:pt idx="214">
                  <c:v>10</c:v>
                </c:pt>
                <c:pt idx="215">
                  <c:v>10</c:v>
                </c:pt>
                <c:pt idx="216">
                  <c:v>10</c:v>
                </c:pt>
                <c:pt idx="217">
                  <c:v>10</c:v>
                </c:pt>
                <c:pt idx="218">
                  <c:v>10</c:v>
                </c:pt>
                <c:pt idx="219">
                  <c:v>10.5</c:v>
                </c:pt>
                <c:pt idx="220">
                  <c:v>11.5</c:v>
                </c:pt>
                <c:pt idx="221">
                  <c:v>11.5</c:v>
                </c:pt>
                <c:pt idx="222">
                  <c:v>11.5</c:v>
                </c:pt>
                <c:pt idx="223">
                  <c:v>11.5</c:v>
                </c:pt>
                <c:pt idx="224">
                  <c:v>11.5</c:v>
                </c:pt>
                <c:pt idx="225">
                  <c:v>11.5</c:v>
                </c:pt>
                <c:pt idx="226">
                  <c:v>11.5</c:v>
                </c:pt>
                <c:pt idx="227">
                  <c:v>11.5</c:v>
                </c:pt>
                <c:pt idx="228">
                  <c:v>11.5</c:v>
                </c:pt>
                <c:pt idx="229">
                  <c:v>11.5</c:v>
                </c:pt>
                <c:pt idx="230">
                  <c:v>11.5</c:v>
                </c:pt>
                <c:pt idx="231">
                  <c:v>11.5</c:v>
                </c:pt>
                <c:pt idx="232">
                  <c:v>11.5</c:v>
                </c:pt>
                <c:pt idx="233">
                  <c:v>11.5</c:v>
                </c:pt>
                <c:pt idx="234">
                  <c:v>11.5</c:v>
                </c:pt>
                <c:pt idx="235">
                  <c:v>11.5</c:v>
                </c:pt>
                <c:pt idx="236">
                  <c:v>11.5</c:v>
                </c:pt>
                <c:pt idx="237">
                  <c:v>11.5</c:v>
                </c:pt>
                <c:pt idx="238">
                  <c:v>11.5</c:v>
                </c:pt>
                <c:pt idx="239">
                  <c:v>11.5</c:v>
                </c:pt>
                <c:pt idx="240">
                  <c:v>11.75</c:v>
                </c:pt>
                <c:pt idx="241">
                  <c:v>11.75</c:v>
                </c:pt>
                <c:pt idx="242">
                  <c:v>11.75</c:v>
                </c:pt>
                <c:pt idx="243">
                  <c:v>11.75</c:v>
                </c:pt>
                <c:pt idx="244">
                  <c:v>11.75</c:v>
                </c:pt>
                <c:pt idx="245">
                  <c:v>11.75</c:v>
                </c:pt>
                <c:pt idx="246">
                  <c:v>11.75</c:v>
                </c:pt>
                <c:pt idx="247">
                  <c:v>11.75</c:v>
                </c:pt>
                <c:pt idx="248">
                  <c:v>11.75</c:v>
                </c:pt>
                <c:pt idx="249">
                  <c:v>11.75</c:v>
                </c:pt>
                <c:pt idx="250">
                  <c:v>11.75</c:v>
                </c:pt>
                <c:pt idx="251">
                  <c:v>11.75</c:v>
                </c:pt>
                <c:pt idx="252">
                  <c:v>11.75</c:v>
                </c:pt>
                <c:pt idx="253">
                  <c:v>11.75</c:v>
                </c:pt>
                <c:pt idx="254">
                  <c:v>11.75</c:v>
                </c:pt>
                <c:pt idx="255">
                  <c:v>11.75</c:v>
                </c:pt>
                <c:pt idx="256">
                  <c:v>11.75</c:v>
                </c:pt>
                <c:pt idx="257">
                  <c:v>11.75</c:v>
                </c:pt>
                <c:pt idx="258">
                  <c:v>11.75</c:v>
                </c:pt>
                <c:pt idx="259">
                  <c:v>11.75</c:v>
                </c:pt>
                <c:pt idx="260">
                  <c:v>11.75</c:v>
                </c:pt>
                <c:pt idx="261">
                  <c:v>11.75</c:v>
                </c:pt>
                <c:pt idx="262">
                  <c:v>11.75</c:v>
                </c:pt>
                <c:pt idx="263">
                  <c:v>11.75</c:v>
                </c:pt>
                <c:pt idx="264">
                  <c:v>11.75</c:v>
                </c:pt>
                <c:pt idx="265">
                  <c:v>11.75</c:v>
                </c:pt>
                <c:pt idx="266">
                  <c:v>11.75</c:v>
                </c:pt>
                <c:pt idx="267">
                  <c:v>11.75</c:v>
                </c:pt>
                <c:pt idx="268">
                  <c:v>11.75</c:v>
                </c:pt>
                <c:pt idx="269">
                  <c:v>11.75</c:v>
                </c:pt>
                <c:pt idx="270">
                  <c:v>12</c:v>
                </c:pt>
                <c:pt idx="271">
                  <c:v>12</c:v>
                </c:pt>
                <c:pt idx="272">
                  <c:v>10</c:v>
                </c:pt>
                <c:pt idx="273">
                  <c:v>10</c:v>
                </c:pt>
                <c:pt idx="274">
                  <c:v>10</c:v>
                </c:pt>
                <c:pt idx="275">
                  <c:v>10</c:v>
                </c:pt>
                <c:pt idx="276">
                  <c:v>9.75</c:v>
                </c:pt>
                <c:pt idx="277">
                  <c:v>9.75</c:v>
                </c:pt>
                <c:pt idx="278">
                  <c:v>9.75</c:v>
                </c:pt>
                <c:pt idx="279">
                  <c:v>9.75</c:v>
                </c:pt>
                <c:pt idx="280">
                  <c:v>10</c:v>
                </c:pt>
                <c:pt idx="281">
                  <c:v>10</c:v>
                </c:pt>
                <c:pt idx="282">
                  <c:v>10</c:v>
                </c:pt>
                <c:pt idx="283">
                  <c:v>10</c:v>
                </c:pt>
                <c:pt idx="284">
                  <c:v>10</c:v>
                </c:pt>
                <c:pt idx="285">
                  <c:v>10</c:v>
                </c:pt>
                <c:pt idx="286">
                  <c:v>10</c:v>
                </c:pt>
                <c:pt idx="287">
                  <c:v>10</c:v>
                </c:pt>
                <c:pt idx="288">
                  <c:v>10</c:v>
                </c:pt>
                <c:pt idx="289">
                  <c:v>10</c:v>
                </c:pt>
                <c:pt idx="290">
                  <c:v>10</c:v>
                </c:pt>
                <c:pt idx="291">
                  <c:v>10</c:v>
                </c:pt>
                <c:pt idx="292">
                  <c:v>10</c:v>
                </c:pt>
                <c:pt idx="293">
                  <c:v>10</c:v>
                </c:pt>
                <c:pt idx="294">
                  <c:v>10</c:v>
                </c:pt>
                <c:pt idx="295">
                  <c:v>10</c:v>
                </c:pt>
                <c:pt idx="296">
                  <c:v>10</c:v>
                </c:pt>
                <c:pt idx="297">
                  <c:v>10</c:v>
                </c:pt>
                <c:pt idx="298">
                  <c:v>10</c:v>
                </c:pt>
                <c:pt idx="299">
                  <c:v>10</c:v>
                </c:pt>
                <c:pt idx="300">
                  <c:v>10</c:v>
                </c:pt>
                <c:pt idx="301">
                  <c:v>10</c:v>
                </c:pt>
                <c:pt idx="302">
                  <c:v>10</c:v>
                </c:pt>
                <c:pt idx="303">
                  <c:v>10</c:v>
                </c:pt>
                <c:pt idx="304">
                  <c:v>9.875</c:v>
                </c:pt>
                <c:pt idx="305">
                  <c:v>10</c:v>
                </c:pt>
                <c:pt idx="306">
                  <c:v>10</c:v>
                </c:pt>
                <c:pt idx="307">
                  <c:v>10</c:v>
                </c:pt>
                <c:pt idx="308">
                  <c:v>10</c:v>
                </c:pt>
                <c:pt idx="309">
                  <c:v>10</c:v>
                </c:pt>
                <c:pt idx="310">
                  <c:v>10</c:v>
                </c:pt>
                <c:pt idx="311">
                  <c:v>10</c:v>
                </c:pt>
                <c:pt idx="312">
                  <c:v>10</c:v>
                </c:pt>
                <c:pt idx="313">
                  <c:v>10</c:v>
                </c:pt>
                <c:pt idx="314">
                  <c:v>10</c:v>
                </c:pt>
                <c:pt idx="315">
                  <c:v>10</c:v>
                </c:pt>
                <c:pt idx="316">
                  <c:v>10</c:v>
                </c:pt>
                <c:pt idx="317">
                  <c:v>10</c:v>
                </c:pt>
                <c:pt idx="318">
                  <c:v>10</c:v>
                </c:pt>
                <c:pt idx="319">
                  <c:v>10</c:v>
                </c:pt>
                <c:pt idx="320">
                  <c:v>10</c:v>
                </c:pt>
                <c:pt idx="321">
                  <c:v>10</c:v>
                </c:pt>
                <c:pt idx="322">
                  <c:v>10</c:v>
                </c:pt>
                <c:pt idx="323">
                  <c:v>10</c:v>
                </c:pt>
                <c:pt idx="324">
                  <c:v>10</c:v>
                </c:pt>
                <c:pt idx="325">
                  <c:v>10</c:v>
                </c:pt>
                <c:pt idx="326">
                  <c:v>10</c:v>
                </c:pt>
                <c:pt idx="327">
                  <c:v>9.875</c:v>
                </c:pt>
                <c:pt idx="328">
                  <c:v>9.875</c:v>
                </c:pt>
                <c:pt idx="329">
                  <c:v>9.875</c:v>
                </c:pt>
                <c:pt idx="330">
                  <c:v>9.875</c:v>
                </c:pt>
                <c:pt idx="331">
                  <c:v>10.125</c:v>
                </c:pt>
                <c:pt idx="332">
                  <c:v>10.125</c:v>
                </c:pt>
                <c:pt idx="333">
                  <c:v>10.125</c:v>
                </c:pt>
                <c:pt idx="334">
                  <c:v>10.125</c:v>
                </c:pt>
                <c:pt idx="335">
                  <c:v>10.125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858-4909-9E48-1F80E2F79601}"/>
            </c:ext>
          </c:extLst>
        </c:ser>
        <c:ser>
          <c:idx val="3"/>
          <c:order val="2"/>
          <c:tx>
            <c:strRef>
              <c:f>'Análises Anual Selic'!$D$1</c:f>
              <c:strCache>
                <c:ptCount val="1"/>
                <c:pt idx="0">
                  <c:v>2025 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dLbls>
            <c:dLbl>
              <c:idx val="33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858-4909-9E48-1F80E2F7960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accent4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'Análises Anual Selic'!$A$2:$A$337</c:f>
              <c:numCache>
                <c:formatCode>m/d/yyyy</c:formatCode>
                <c:ptCount val="336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44567</c:v>
                </c:pt>
                <c:pt idx="4">
                  <c:v>44568</c:v>
                </c:pt>
                <c:pt idx="5">
                  <c:v>44571</c:v>
                </c:pt>
                <c:pt idx="6">
                  <c:v>44572</c:v>
                </c:pt>
                <c:pt idx="7">
                  <c:v>44573</c:v>
                </c:pt>
                <c:pt idx="8">
                  <c:v>44574</c:v>
                </c:pt>
                <c:pt idx="9">
                  <c:v>44575</c:v>
                </c:pt>
                <c:pt idx="10">
                  <c:v>44578</c:v>
                </c:pt>
                <c:pt idx="11">
                  <c:v>44579</c:v>
                </c:pt>
                <c:pt idx="12">
                  <c:v>44580</c:v>
                </c:pt>
                <c:pt idx="13">
                  <c:v>44581</c:v>
                </c:pt>
                <c:pt idx="14">
                  <c:v>44582</c:v>
                </c:pt>
                <c:pt idx="15">
                  <c:v>44585</c:v>
                </c:pt>
                <c:pt idx="16">
                  <c:v>44586</c:v>
                </c:pt>
                <c:pt idx="17">
                  <c:v>44587</c:v>
                </c:pt>
                <c:pt idx="18">
                  <c:v>44588</c:v>
                </c:pt>
                <c:pt idx="19">
                  <c:v>44589</c:v>
                </c:pt>
                <c:pt idx="20">
                  <c:v>44592</c:v>
                </c:pt>
                <c:pt idx="21">
                  <c:v>44593</c:v>
                </c:pt>
                <c:pt idx="22">
                  <c:v>44594</c:v>
                </c:pt>
                <c:pt idx="23">
                  <c:v>44595</c:v>
                </c:pt>
                <c:pt idx="24">
                  <c:v>44596</c:v>
                </c:pt>
                <c:pt idx="25">
                  <c:v>44599</c:v>
                </c:pt>
                <c:pt idx="26">
                  <c:v>44600</c:v>
                </c:pt>
                <c:pt idx="27">
                  <c:v>44601</c:v>
                </c:pt>
                <c:pt idx="28">
                  <c:v>44602</c:v>
                </c:pt>
                <c:pt idx="29">
                  <c:v>44603</c:v>
                </c:pt>
                <c:pt idx="30">
                  <c:v>44606</c:v>
                </c:pt>
                <c:pt idx="31">
                  <c:v>44607</c:v>
                </c:pt>
                <c:pt idx="32">
                  <c:v>44608</c:v>
                </c:pt>
                <c:pt idx="33">
                  <c:v>44609</c:v>
                </c:pt>
                <c:pt idx="34">
                  <c:v>44610</c:v>
                </c:pt>
                <c:pt idx="35">
                  <c:v>44613</c:v>
                </c:pt>
                <c:pt idx="36">
                  <c:v>44614</c:v>
                </c:pt>
                <c:pt idx="37">
                  <c:v>44615</c:v>
                </c:pt>
                <c:pt idx="38">
                  <c:v>44616</c:v>
                </c:pt>
                <c:pt idx="39">
                  <c:v>44617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44628</c:v>
                </c:pt>
                <c:pt idx="45">
                  <c:v>44629</c:v>
                </c:pt>
                <c:pt idx="46">
                  <c:v>44630</c:v>
                </c:pt>
                <c:pt idx="47">
                  <c:v>44631</c:v>
                </c:pt>
                <c:pt idx="48">
                  <c:v>44634</c:v>
                </c:pt>
                <c:pt idx="49">
                  <c:v>44635</c:v>
                </c:pt>
                <c:pt idx="50">
                  <c:v>44636</c:v>
                </c:pt>
                <c:pt idx="51">
                  <c:v>44637</c:v>
                </c:pt>
                <c:pt idx="52">
                  <c:v>44638</c:v>
                </c:pt>
                <c:pt idx="53">
                  <c:v>44641</c:v>
                </c:pt>
                <c:pt idx="54">
                  <c:v>44642</c:v>
                </c:pt>
                <c:pt idx="55">
                  <c:v>44643</c:v>
                </c:pt>
                <c:pt idx="56">
                  <c:v>44644</c:v>
                </c:pt>
                <c:pt idx="57">
                  <c:v>44645</c:v>
                </c:pt>
                <c:pt idx="58">
                  <c:v>44648</c:v>
                </c:pt>
                <c:pt idx="59">
                  <c:v>44649</c:v>
                </c:pt>
                <c:pt idx="60">
                  <c:v>44650</c:v>
                </c:pt>
                <c:pt idx="61">
                  <c:v>44651</c:v>
                </c:pt>
                <c:pt idx="62">
                  <c:v>44652</c:v>
                </c:pt>
                <c:pt idx="63">
                  <c:v>44655</c:v>
                </c:pt>
                <c:pt idx="64">
                  <c:v>44656</c:v>
                </c:pt>
                <c:pt idx="65">
                  <c:v>44657</c:v>
                </c:pt>
                <c:pt idx="66">
                  <c:v>44658</c:v>
                </c:pt>
                <c:pt idx="67">
                  <c:v>44659</c:v>
                </c:pt>
                <c:pt idx="68">
                  <c:v>44662</c:v>
                </c:pt>
                <c:pt idx="69">
                  <c:v>44663</c:v>
                </c:pt>
                <c:pt idx="70">
                  <c:v>44664</c:v>
                </c:pt>
                <c:pt idx="71">
                  <c:v>44665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44673</c:v>
                </c:pt>
                <c:pt idx="76">
                  <c:v>44676</c:v>
                </c:pt>
                <c:pt idx="77">
                  <c:v>44677</c:v>
                </c:pt>
                <c:pt idx="78">
                  <c:v>44678</c:v>
                </c:pt>
                <c:pt idx="79">
                  <c:v>44679</c:v>
                </c:pt>
                <c:pt idx="80">
                  <c:v>44680</c:v>
                </c:pt>
                <c:pt idx="81">
                  <c:v>44683</c:v>
                </c:pt>
                <c:pt idx="82">
                  <c:v>44684</c:v>
                </c:pt>
                <c:pt idx="83">
                  <c:v>44685</c:v>
                </c:pt>
                <c:pt idx="84">
                  <c:v>44686</c:v>
                </c:pt>
                <c:pt idx="85">
                  <c:v>44687</c:v>
                </c:pt>
                <c:pt idx="86">
                  <c:v>44690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44729</c:v>
                </c:pt>
                <c:pt idx="115">
                  <c:v>44732</c:v>
                </c:pt>
                <c:pt idx="116">
                  <c:v>44733</c:v>
                </c:pt>
                <c:pt idx="117">
                  <c:v>44734</c:v>
                </c:pt>
                <c:pt idx="118">
                  <c:v>44735</c:v>
                </c:pt>
                <c:pt idx="119">
                  <c:v>44736</c:v>
                </c:pt>
                <c:pt idx="120">
                  <c:v>44739</c:v>
                </c:pt>
                <c:pt idx="121">
                  <c:v>44740</c:v>
                </c:pt>
                <c:pt idx="122">
                  <c:v>44741</c:v>
                </c:pt>
                <c:pt idx="123">
                  <c:v>44742</c:v>
                </c:pt>
                <c:pt idx="124">
                  <c:v>44743</c:v>
                </c:pt>
                <c:pt idx="125">
                  <c:v>44746</c:v>
                </c:pt>
                <c:pt idx="126">
                  <c:v>44747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44812</c:v>
                </c:pt>
                <c:pt idx="173">
                  <c:v>44813</c:v>
                </c:pt>
                <c:pt idx="174">
                  <c:v>44816</c:v>
                </c:pt>
                <c:pt idx="175">
                  <c:v>44817</c:v>
                </c:pt>
                <c:pt idx="176">
                  <c:v>44818</c:v>
                </c:pt>
                <c:pt idx="177">
                  <c:v>44819</c:v>
                </c:pt>
                <c:pt idx="178">
                  <c:v>44820</c:v>
                </c:pt>
                <c:pt idx="179">
                  <c:v>44823</c:v>
                </c:pt>
                <c:pt idx="180">
                  <c:v>44824</c:v>
                </c:pt>
                <c:pt idx="181">
                  <c:v>44825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44847</c:v>
                </c:pt>
                <c:pt idx="197">
                  <c:v>44848</c:v>
                </c:pt>
                <c:pt idx="198">
                  <c:v>44851</c:v>
                </c:pt>
                <c:pt idx="199">
                  <c:v>44852</c:v>
                </c:pt>
                <c:pt idx="200">
                  <c:v>44853</c:v>
                </c:pt>
                <c:pt idx="201">
                  <c:v>44854</c:v>
                </c:pt>
                <c:pt idx="202">
                  <c:v>44855</c:v>
                </c:pt>
                <c:pt idx="203">
                  <c:v>44858</c:v>
                </c:pt>
                <c:pt idx="204">
                  <c:v>44859</c:v>
                </c:pt>
                <c:pt idx="205">
                  <c:v>44860</c:v>
                </c:pt>
                <c:pt idx="206">
                  <c:v>44861</c:v>
                </c:pt>
                <c:pt idx="207">
                  <c:v>44862</c:v>
                </c:pt>
                <c:pt idx="208">
                  <c:v>44865</c:v>
                </c:pt>
                <c:pt idx="209">
                  <c:v>44866</c:v>
                </c:pt>
                <c:pt idx="210">
                  <c:v>44868</c:v>
                </c:pt>
                <c:pt idx="211">
                  <c:v>44869</c:v>
                </c:pt>
                <c:pt idx="212">
                  <c:v>44872</c:v>
                </c:pt>
                <c:pt idx="213">
                  <c:v>44873</c:v>
                </c:pt>
                <c:pt idx="214">
                  <c:v>44874</c:v>
                </c:pt>
                <c:pt idx="215">
                  <c:v>44875</c:v>
                </c:pt>
                <c:pt idx="216">
                  <c:v>44876</c:v>
                </c:pt>
                <c:pt idx="217">
                  <c:v>44879</c:v>
                </c:pt>
                <c:pt idx="218">
                  <c:v>44881</c:v>
                </c:pt>
                <c:pt idx="219">
                  <c:v>44882</c:v>
                </c:pt>
                <c:pt idx="220">
                  <c:v>44883</c:v>
                </c:pt>
                <c:pt idx="221">
                  <c:v>44886</c:v>
                </c:pt>
                <c:pt idx="222">
                  <c:v>44887</c:v>
                </c:pt>
                <c:pt idx="223">
                  <c:v>44888</c:v>
                </c:pt>
                <c:pt idx="224">
                  <c:v>44889</c:v>
                </c:pt>
                <c:pt idx="225">
                  <c:v>44890</c:v>
                </c:pt>
                <c:pt idx="226">
                  <c:v>44893</c:v>
                </c:pt>
                <c:pt idx="227">
                  <c:v>44894</c:v>
                </c:pt>
                <c:pt idx="228">
                  <c:v>44895</c:v>
                </c:pt>
                <c:pt idx="229">
                  <c:v>44896</c:v>
                </c:pt>
                <c:pt idx="230">
                  <c:v>44897</c:v>
                </c:pt>
                <c:pt idx="231">
                  <c:v>44900</c:v>
                </c:pt>
                <c:pt idx="232">
                  <c:v>44901</c:v>
                </c:pt>
                <c:pt idx="233">
                  <c:v>44902</c:v>
                </c:pt>
                <c:pt idx="234">
                  <c:v>44903</c:v>
                </c:pt>
                <c:pt idx="235">
                  <c:v>44904</c:v>
                </c:pt>
                <c:pt idx="236">
                  <c:v>44907</c:v>
                </c:pt>
                <c:pt idx="237">
                  <c:v>44908</c:v>
                </c:pt>
                <c:pt idx="238">
                  <c:v>44909</c:v>
                </c:pt>
                <c:pt idx="239">
                  <c:v>44910</c:v>
                </c:pt>
                <c:pt idx="240">
                  <c:v>44911</c:v>
                </c:pt>
                <c:pt idx="241">
                  <c:v>44914</c:v>
                </c:pt>
                <c:pt idx="242">
                  <c:v>44915</c:v>
                </c:pt>
                <c:pt idx="243">
                  <c:v>44916</c:v>
                </c:pt>
                <c:pt idx="244">
                  <c:v>44917</c:v>
                </c:pt>
                <c:pt idx="245">
                  <c:v>44918</c:v>
                </c:pt>
                <c:pt idx="246">
                  <c:v>44921</c:v>
                </c:pt>
                <c:pt idx="247">
                  <c:v>44922</c:v>
                </c:pt>
                <c:pt idx="248">
                  <c:v>44923</c:v>
                </c:pt>
                <c:pt idx="249">
                  <c:v>44924</c:v>
                </c:pt>
                <c:pt idx="250">
                  <c:v>44925</c:v>
                </c:pt>
                <c:pt idx="251">
                  <c:v>44928</c:v>
                </c:pt>
                <c:pt idx="252">
                  <c:v>44929</c:v>
                </c:pt>
                <c:pt idx="253">
                  <c:v>44930</c:v>
                </c:pt>
                <c:pt idx="254">
                  <c:v>44931</c:v>
                </c:pt>
                <c:pt idx="255">
                  <c:v>44932</c:v>
                </c:pt>
                <c:pt idx="256">
                  <c:v>44935</c:v>
                </c:pt>
                <c:pt idx="257">
                  <c:v>44936</c:v>
                </c:pt>
                <c:pt idx="258">
                  <c:v>44937</c:v>
                </c:pt>
                <c:pt idx="259">
                  <c:v>44938</c:v>
                </c:pt>
                <c:pt idx="260">
                  <c:v>44939</c:v>
                </c:pt>
                <c:pt idx="261">
                  <c:v>44942</c:v>
                </c:pt>
                <c:pt idx="262">
                  <c:v>44943</c:v>
                </c:pt>
                <c:pt idx="263">
                  <c:v>44944</c:v>
                </c:pt>
                <c:pt idx="264">
                  <c:v>44945</c:v>
                </c:pt>
                <c:pt idx="265">
                  <c:v>44946</c:v>
                </c:pt>
                <c:pt idx="266">
                  <c:v>44949</c:v>
                </c:pt>
                <c:pt idx="267">
                  <c:v>44950</c:v>
                </c:pt>
                <c:pt idx="268">
                  <c:v>44951</c:v>
                </c:pt>
                <c:pt idx="269">
                  <c:v>44952</c:v>
                </c:pt>
                <c:pt idx="270">
                  <c:v>44953</c:v>
                </c:pt>
                <c:pt idx="271">
                  <c:v>44956</c:v>
                </c:pt>
                <c:pt idx="272">
                  <c:v>44957</c:v>
                </c:pt>
                <c:pt idx="273">
                  <c:v>44958</c:v>
                </c:pt>
                <c:pt idx="274">
                  <c:v>44959</c:v>
                </c:pt>
                <c:pt idx="275">
                  <c:v>44960</c:v>
                </c:pt>
                <c:pt idx="276">
                  <c:v>44963</c:v>
                </c:pt>
                <c:pt idx="277">
                  <c:v>44964</c:v>
                </c:pt>
                <c:pt idx="278">
                  <c:v>44965</c:v>
                </c:pt>
                <c:pt idx="279">
                  <c:v>44966</c:v>
                </c:pt>
                <c:pt idx="280">
                  <c:v>44967</c:v>
                </c:pt>
                <c:pt idx="281">
                  <c:v>44970</c:v>
                </c:pt>
                <c:pt idx="282">
                  <c:v>44971</c:v>
                </c:pt>
                <c:pt idx="283">
                  <c:v>44972</c:v>
                </c:pt>
                <c:pt idx="284">
                  <c:v>44973</c:v>
                </c:pt>
                <c:pt idx="285">
                  <c:v>44974</c:v>
                </c:pt>
                <c:pt idx="286">
                  <c:v>44979</c:v>
                </c:pt>
                <c:pt idx="287">
                  <c:v>44980</c:v>
                </c:pt>
                <c:pt idx="288">
                  <c:v>44981</c:v>
                </c:pt>
                <c:pt idx="289">
                  <c:v>44984</c:v>
                </c:pt>
                <c:pt idx="290">
                  <c:v>44985</c:v>
                </c:pt>
                <c:pt idx="291">
                  <c:v>44986</c:v>
                </c:pt>
                <c:pt idx="292">
                  <c:v>44987</c:v>
                </c:pt>
                <c:pt idx="293">
                  <c:v>44988</c:v>
                </c:pt>
                <c:pt idx="294">
                  <c:v>44991</c:v>
                </c:pt>
                <c:pt idx="295">
                  <c:v>44992</c:v>
                </c:pt>
                <c:pt idx="296">
                  <c:v>44993</c:v>
                </c:pt>
                <c:pt idx="297">
                  <c:v>44994</c:v>
                </c:pt>
                <c:pt idx="298">
                  <c:v>44995</c:v>
                </c:pt>
                <c:pt idx="299">
                  <c:v>44998</c:v>
                </c:pt>
                <c:pt idx="300">
                  <c:v>44999</c:v>
                </c:pt>
                <c:pt idx="301">
                  <c:v>45000</c:v>
                </c:pt>
                <c:pt idx="302">
                  <c:v>45001</c:v>
                </c:pt>
                <c:pt idx="303">
                  <c:v>45002</c:v>
                </c:pt>
                <c:pt idx="304">
                  <c:v>45005</c:v>
                </c:pt>
                <c:pt idx="305">
                  <c:v>45006</c:v>
                </c:pt>
                <c:pt idx="306">
                  <c:v>45007</c:v>
                </c:pt>
                <c:pt idx="307">
                  <c:v>45008</c:v>
                </c:pt>
                <c:pt idx="308">
                  <c:v>45009</c:v>
                </c:pt>
                <c:pt idx="309">
                  <c:v>45012</c:v>
                </c:pt>
                <c:pt idx="310">
                  <c:v>45013</c:v>
                </c:pt>
                <c:pt idx="311">
                  <c:v>45014</c:v>
                </c:pt>
                <c:pt idx="312">
                  <c:v>45015</c:v>
                </c:pt>
                <c:pt idx="313">
                  <c:v>45016</c:v>
                </c:pt>
                <c:pt idx="314">
                  <c:v>45019</c:v>
                </c:pt>
                <c:pt idx="315">
                  <c:v>45020</c:v>
                </c:pt>
                <c:pt idx="316">
                  <c:v>45021</c:v>
                </c:pt>
                <c:pt idx="317">
                  <c:v>45022</c:v>
                </c:pt>
                <c:pt idx="318">
                  <c:v>45026</c:v>
                </c:pt>
                <c:pt idx="319">
                  <c:v>45027</c:v>
                </c:pt>
                <c:pt idx="320">
                  <c:v>45028</c:v>
                </c:pt>
                <c:pt idx="321">
                  <c:v>45029</c:v>
                </c:pt>
                <c:pt idx="322">
                  <c:v>45030</c:v>
                </c:pt>
                <c:pt idx="323">
                  <c:v>45033</c:v>
                </c:pt>
                <c:pt idx="324">
                  <c:v>45034</c:v>
                </c:pt>
                <c:pt idx="325">
                  <c:v>45035</c:v>
                </c:pt>
                <c:pt idx="326">
                  <c:v>45036</c:v>
                </c:pt>
                <c:pt idx="327">
                  <c:v>45040</c:v>
                </c:pt>
                <c:pt idx="328">
                  <c:v>45041</c:v>
                </c:pt>
                <c:pt idx="329">
                  <c:v>45042</c:v>
                </c:pt>
                <c:pt idx="330">
                  <c:v>45043</c:v>
                </c:pt>
                <c:pt idx="331">
                  <c:v>45044</c:v>
                </c:pt>
                <c:pt idx="332">
                  <c:v>45048</c:v>
                </c:pt>
                <c:pt idx="333">
                  <c:v>45049</c:v>
                </c:pt>
                <c:pt idx="334">
                  <c:v>45050</c:v>
                </c:pt>
                <c:pt idx="335">
                  <c:v>45051</c:v>
                </c:pt>
              </c:numCache>
            </c:numRef>
          </c:cat>
          <c:val>
            <c:numRef>
              <c:f>'Análises Anual Selic'!$D$2:$D$10000</c:f>
              <c:numCache>
                <c:formatCode>General</c:formatCode>
                <c:ptCount val="9999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  <c:pt idx="8">
                  <c:v>6.5</c:v>
                </c:pt>
                <c:pt idx="9">
                  <c:v>6.5</c:v>
                </c:pt>
                <c:pt idx="10">
                  <c:v>6.5</c:v>
                </c:pt>
                <c:pt idx="11">
                  <c:v>6.5</c:v>
                </c:pt>
                <c:pt idx="12">
                  <c:v>6.5</c:v>
                </c:pt>
                <c:pt idx="13">
                  <c:v>6.5</c:v>
                </c:pt>
                <c:pt idx="14">
                  <c:v>6.5</c:v>
                </c:pt>
                <c:pt idx="15">
                  <c:v>6.5</c:v>
                </c:pt>
                <c:pt idx="16">
                  <c:v>6.5</c:v>
                </c:pt>
                <c:pt idx="17">
                  <c:v>6.5</c:v>
                </c:pt>
                <c:pt idx="18">
                  <c:v>6.5</c:v>
                </c:pt>
                <c:pt idx="19">
                  <c:v>7</c:v>
                </c:pt>
                <c:pt idx="20">
                  <c:v>7</c:v>
                </c:pt>
                <c:pt idx="21">
                  <c:v>7</c:v>
                </c:pt>
                <c:pt idx="22">
                  <c:v>7</c:v>
                </c:pt>
                <c:pt idx="23">
                  <c:v>7</c:v>
                </c:pt>
                <c:pt idx="24">
                  <c:v>7</c:v>
                </c:pt>
                <c:pt idx="25">
                  <c:v>7</c:v>
                </c:pt>
                <c:pt idx="26">
                  <c:v>7</c:v>
                </c:pt>
                <c:pt idx="27">
                  <c:v>7</c:v>
                </c:pt>
                <c:pt idx="28">
                  <c:v>7</c:v>
                </c:pt>
                <c:pt idx="29">
                  <c:v>9</c:v>
                </c:pt>
                <c:pt idx="30">
                  <c:v>9</c:v>
                </c:pt>
                <c:pt idx="31">
                  <c:v>9</c:v>
                </c:pt>
                <c:pt idx="32">
                  <c:v>9</c:v>
                </c:pt>
                <c:pt idx="33">
                  <c:v>9</c:v>
                </c:pt>
                <c:pt idx="34">
                  <c:v>8.25</c:v>
                </c:pt>
                <c:pt idx="35">
                  <c:v>8.25</c:v>
                </c:pt>
                <c:pt idx="36">
                  <c:v>8.25</c:v>
                </c:pt>
                <c:pt idx="37">
                  <c:v>8.25</c:v>
                </c:pt>
                <c:pt idx="38">
                  <c:v>8.25</c:v>
                </c:pt>
                <c:pt idx="39">
                  <c:v>8.25</c:v>
                </c:pt>
                <c:pt idx="40">
                  <c:v>8.25</c:v>
                </c:pt>
                <c:pt idx="41">
                  <c:v>8.25</c:v>
                </c:pt>
                <c:pt idx="42">
                  <c:v>8.25</c:v>
                </c:pt>
                <c:pt idx="43">
                  <c:v>8.25</c:v>
                </c:pt>
                <c:pt idx="44">
                  <c:v>8.25</c:v>
                </c:pt>
                <c:pt idx="45">
                  <c:v>8.25</c:v>
                </c:pt>
                <c:pt idx="46">
                  <c:v>8.25</c:v>
                </c:pt>
                <c:pt idx="47">
                  <c:v>8.25</c:v>
                </c:pt>
                <c:pt idx="48">
                  <c:v>8.25</c:v>
                </c:pt>
                <c:pt idx="49">
                  <c:v>8.25</c:v>
                </c:pt>
                <c:pt idx="50">
                  <c:v>8.25</c:v>
                </c:pt>
                <c:pt idx="51">
                  <c:v>8.25</c:v>
                </c:pt>
                <c:pt idx="52">
                  <c:v>8.25</c:v>
                </c:pt>
                <c:pt idx="53">
                  <c:v>8.25</c:v>
                </c:pt>
                <c:pt idx="54">
                  <c:v>8.25</c:v>
                </c:pt>
                <c:pt idx="55">
                  <c:v>8.25</c:v>
                </c:pt>
                <c:pt idx="56">
                  <c:v>8.25</c:v>
                </c:pt>
                <c:pt idx="57">
                  <c:v>8.25</c:v>
                </c:pt>
                <c:pt idx="58">
                  <c:v>8.25</c:v>
                </c:pt>
                <c:pt idx="59">
                  <c:v>8.25</c:v>
                </c:pt>
                <c:pt idx="60">
                  <c:v>8.25</c:v>
                </c:pt>
                <c:pt idx="61">
                  <c:v>8.25</c:v>
                </c:pt>
                <c:pt idx="62">
                  <c:v>8.25</c:v>
                </c:pt>
                <c:pt idx="63">
                  <c:v>8.25</c:v>
                </c:pt>
                <c:pt idx="64">
                  <c:v>8.25</c:v>
                </c:pt>
                <c:pt idx="65">
                  <c:v>8.25</c:v>
                </c:pt>
                <c:pt idx="66">
                  <c:v>8.25</c:v>
                </c:pt>
                <c:pt idx="67">
                  <c:v>8.25</c:v>
                </c:pt>
                <c:pt idx="68">
                  <c:v>8.25</c:v>
                </c:pt>
                <c:pt idx="69">
                  <c:v>8.25</c:v>
                </c:pt>
                <c:pt idx="70">
                  <c:v>8.25</c:v>
                </c:pt>
                <c:pt idx="71">
                  <c:v>8.25</c:v>
                </c:pt>
                <c:pt idx="72">
                  <c:v>8.25</c:v>
                </c:pt>
                <c:pt idx="73">
                  <c:v>8.25</c:v>
                </c:pt>
                <c:pt idx="74">
                  <c:v>8.25</c:v>
                </c:pt>
                <c:pt idx="75">
                  <c:v>8.25</c:v>
                </c:pt>
                <c:pt idx="76">
                  <c:v>8.25</c:v>
                </c:pt>
                <c:pt idx="77">
                  <c:v>8.25</c:v>
                </c:pt>
                <c:pt idx="78">
                  <c:v>8.25</c:v>
                </c:pt>
                <c:pt idx="79">
                  <c:v>8.25</c:v>
                </c:pt>
                <c:pt idx="80">
                  <c:v>8.25</c:v>
                </c:pt>
                <c:pt idx="81">
                  <c:v>8.25</c:v>
                </c:pt>
                <c:pt idx="82">
                  <c:v>8.25</c:v>
                </c:pt>
                <c:pt idx="83">
                  <c:v>8.25</c:v>
                </c:pt>
                <c:pt idx="84">
                  <c:v>8.25</c:v>
                </c:pt>
                <c:pt idx="85">
                  <c:v>8.25</c:v>
                </c:pt>
                <c:pt idx="86">
                  <c:v>8.25</c:v>
                </c:pt>
                <c:pt idx="87">
                  <c:v>8.25</c:v>
                </c:pt>
                <c:pt idx="88">
                  <c:v>8.25</c:v>
                </c:pt>
                <c:pt idx="89">
                  <c:v>8.25</c:v>
                </c:pt>
                <c:pt idx="90">
                  <c:v>8.25</c:v>
                </c:pt>
                <c:pt idx="91">
                  <c:v>8.25</c:v>
                </c:pt>
                <c:pt idx="92">
                  <c:v>8.25</c:v>
                </c:pt>
                <c:pt idx="93">
                  <c:v>8.25</c:v>
                </c:pt>
                <c:pt idx="94">
                  <c:v>8.25</c:v>
                </c:pt>
                <c:pt idx="95">
                  <c:v>8.25</c:v>
                </c:pt>
                <c:pt idx="96">
                  <c:v>8.25</c:v>
                </c:pt>
                <c:pt idx="97">
                  <c:v>8.25</c:v>
                </c:pt>
                <c:pt idx="98">
                  <c:v>8.25</c:v>
                </c:pt>
                <c:pt idx="99">
                  <c:v>8.25</c:v>
                </c:pt>
                <c:pt idx="100">
                  <c:v>8.25</c:v>
                </c:pt>
                <c:pt idx="101">
                  <c:v>8.25</c:v>
                </c:pt>
                <c:pt idx="102">
                  <c:v>8.25</c:v>
                </c:pt>
                <c:pt idx="103">
                  <c:v>8.25</c:v>
                </c:pt>
                <c:pt idx="104">
                  <c:v>8.25</c:v>
                </c:pt>
                <c:pt idx="105">
                  <c:v>8.25</c:v>
                </c:pt>
                <c:pt idx="106">
                  <c:v>8.25</c:v>
                </c:pt>
                <c:pt idx="107">
                  <c:v>8.25</c:v>
                </c:pt>
                <c:pt idx="108">
                  <c:v>8.25</c:v>
                </c:pt>
                <c:pt idx="109">
                  <c:v>8.25</c:v>
                </c:pt>
                <c:pt idx="110">
                  <c:v>8.25</c:v>
                </c:pt>
                <c:pt idx="111">
                  <c:v>8.25</c:v>
                </c:pt>
                <c:pt idx="112">
                  <c:v>8.25</c:v>
                </c:pt>
                <c:pt idx="113">
                  <c:v>8.25</c:v>
                </c:pt>
                <c:pt idx="114">
                  <c:v>8.25</c:v>
                </c:pt>
                <c:pt idx="115">
                  <c:v>8.25</c:v>
                </c:pt>
                <c:pt idx="116">
                  <c:v>8.25</c:v>
                </c:pt>
                <c:pt idx="117">
                  <c:v>8.25</c:v>
                </c:pt>
                <c:pt idx="118">
                  <c:v>8.25</c:v>
                </c:pt>
                <c:pt idx="119">
                  <c:v>8.25</c:v>
                </c:pt>
                <c:pt idx="120">
                  <c:v>8.25</c:v>
                </c:pt>
                <c:pt idx="121">
                  <c:v>8.25</c:v>
                </c:pt>
                <c:pt idx="122">
                  <c:v>8.25</c:v>
                </c:pt>
                <c:pt idx="123">
                  <c:v>8.25</c:v>
                </c:pt>
                <c:pt idx="124">
                  <c:v>8.25</c:v>
                </c:pt>
                <c:pt idx="125">
                  <c:v>8.25</c:v>
                </c:pt>
                <c:pt idx="126">
                  <c:v>8.25</c:v>
                </c:pt>
                <c:pt idx="127">
                  <c:v>8.25</c:v>
                </c:pt>
                <c:pt idx="128">
                  <c:v>8.25</c:v>
                </c:pt>
                <c:pt idx="129">
                  <c:v>8.25</c:v>
                </c:pt>
                <c:pt idx="130">
                  <c:v>8.25</c:v>
                </c:pt>
                <c:pt idx="131">
                  <c:v>8.25</c:v>
                </c:pt>
                <c:pt idx="132">
                  <c:v>8.25</c:v>
                </c:pt>
                <c:pt idx="133">
                  <c:v>8.25</c:v>
                </c:pt>
                <c:pt idx="134">
                  <c:v>8.25</c:v>
                </c:pt>
                <c:pt idx="135">
                  <c:v>9</c:v>
                </c:pt>
                <c:pt idx="136">
                  <c:v>9</c:v>
                </c:pt>
                <c:pt idx="137">
                  <c:v>9</c:v>
                </c:pt>
                <c:pt idx="138">
                  <c:v>9</c:v>
                </c:pt>
                <c:pt idx="139">
                  <c:v>8.5</c:v>
                </c:pt>
                <c:pt idx="140">
                  <c:v>8.5</c:v>
                </c:pt>
                <c:pt idx="141">
                  <c:v>8.5</c:v>
                </c:pt>
                <c:pt idx="142">
                  <c:v>8.5</c:v>
                </c:pt>
                <c:pt idx="143">
                  <c:v>8.5</c:v>
                </c:pt>
                <c:pt idx="144">
                  <c:v>8.5</c:v>
                </c:pt>
                <c:pt idx="145">
                  <c:v>8.5</c:v>
                </c:pt>
                <c:pt idx="146">
                  <c:v>8.5</c:v>
                </c:pt>
                <c:pt idx="147">
                  <c:v>8.5</c:v>
                </c:pt>
                <c:pt idx="148">
                  <c:v>8.5</c:v>
                </c:pt>
                <c:pt idx="149">
                  <c:v>8.5</c:v>
                </c:pt>
                <c:pt idx="150">
                  <c:v>8.5</c:v>
                </c:pt>
                <c:pt idx="151">
                  <c:v>8.5</c:v>
                </c:pt>
                <c:pt idx="152">
                  <c:v>8.5</c:v>
                </c:pt>
                <c:pt idx="153">
                  <c:v>8.5</c:v>
                </c:pt>
                <c:pt idx="154">
                  <c:v>8.5</c:v>
                </c:pt>
                <c:pt idx="155">
                  <c:v>8.5</c:v>
                </c:pt>
                <c:pt idx="156">
                  <c:v>8.5</c:v>
                </c:pt>
                <c:pt idx="157">
                  <c:v>8.5</c:v>
                </c:pt>
                <c:pt idx="158">
                  <c:v>8.5</c:v>
                </c:pt>
                <c:pt idx="159">
                  <c:v>8.5</c:v>
                </c:pt>
                <c:pt idx="160">
                  <c:v>8.5</c:v>
                </c:pt>
                <c:pt idx="161">
                  <c:v>8.5</c:v>
                </c:pt>
                <c:pt idx="162">
                  <c:v>8.5</c:v>
                </c:pt>
                <c:pt idx="163">
                  <c:v>8.5</c:v>
                </c:pt>
                <c:pt idx="164">
                  <c:v>8.5</c:v>
                </c:pt>
                <c:pt idx="165">
                  <c:v>8.5</c:v>
                </c:pt>
                <c:pt idx="166">
                  <c:v>8.5</c:v>
                </c:pt>
                <c:pt idx="167">
                  <c:v>8.5</c:v>
                </c:pt>
                <c:pt idx="168">
                  <c:v>8.5</c:v>
                </c:pt>
                <c:pt idx="169">
                  <c:v>8.5</c:v>
                </c:pt>
                <c:pt idx="170">
                  <c:v>8.5</c:v>
                </c:pt>
                <c:pt idx="171">
                  <c:v>8.5</c:v>
                </c:pt>
                <c:pt idx="172">
                  <c:v>8.5</c:v>
                </c:pt>
                <c:pt idx="173">
                  <c:v>8.5</c:v>
                </c:pt>
                <c:pt idx="174">
                  <c:v>8.5</c:v>
                </c:pt>
                <c:pt idx="175">
                  <c:v>8.5</c:v>
                </c:pt>
                <c:pt idx="176">
                  <c:v>8.5</c:v>
                </c:pt>
                <c:pt idx="177">
                  <c:v>9</c:v>
                </c:pt>
                <c:pt idx="178">
                  <c:v>9</c:v>
                </c:pt>
                <c:pt idx="179">
                  <c:v>9</c:v>
                </c:pt>
                <c:pt idx="180">
                  <c:v>9</c:v>
                </c:pt>
                <c:pt idx="181">
                  <c:v>9</c:v>
                </c:pt>
                <c:pt idx="182">
                  <c:v>9</c:v>
                </c:pt>
                <c:pt idx="183">
                  <c:v>9</c:v>
                </c:pt>
                <c:pt idx="184">
                  <c:v>8.5</c:v>
                </c:pt>
                <c:pt idx="185">
                  <c:v>8.5</c:v>
                </c:pt>
                <c:pt idx="186">
                  <c:v>8.5</c:v>
                </c:pt>
                <c:pt idx="187">
                  <c:v>8.5</c:v>
                </c:pt>
                <c:pt idx="188">
                  <c:v>8.5</c:v>
                </c:pt>
                <c:pt idx="189">
                  <c:v>8.5</c:v>
                </c:pt>
                <c:pt idx="190">
                  <c:v>8.5</c:v>
                </c:pt>
                <c:pt idx="191">
                  <c:v>8.5</c:v>
                </c:pt>
                <c:pt idx="192">
                  <c:v>8.5</c:v>
                </c:pt>
                <c:pt idx="193">
                  <c:v>8.5</c:v>
                </c:pt>
                <c:pt idx="194">
                  <c:v>8.5</c:v>
                </c:pt>
                <c:pt idx="195">
                  <c:v>8.5</c:v>
                </c:pt>
                <c:pt idx="196">
                  <c:v>8.5</c:v>
                </c:pt>
                <c:pt idx="197">
                  <c:v>8.5</c:v>
                </c:pt>
                <c:pt idx="198">
                  <c:v>9</c:v>
                </c:pt>
                <c:pt idx="199">
                  <c:v>9</c:v>
                </c:pt>
                <c:pt idx="200">
                  <c:v>9</c:v>
                </c:pt>
                <c:pt idx="201">
                  <c:v>9</c:v>
                </c:pt>
                <c:pt idx="202">
                  <c:v>9</c:v>
                </c:pt>
                <c:pt idx="203">
                  <c:v>9</c:v>
                </c:pt>
                <c:pt idx="204">
                  <c:v>9</c:v>
                </c:pt>
                <c:pt idx="205">
                  <c:v>9</c:v>
                </c:pt>
                <c:pt idx="206">
                  <c:v>9</c:v>
                </c:pt>
                <c:pt idx="207">
                  <c:v>9</c:v>
                </c:pt>
                <c:pt idx="208">
                  <c:v>9</c:v>
                </c:pt>
                <c:pt idx="209">
                  <c:v>9</c:v>
                </c:pt>
                <c:pt idx="210">
                  <c:v>8.5</c:v>
                </c:pt>
                <c:pt idx="211">
                  <c:v>8.5</c:v>
                </c:pt>
                <c:pt idx="212">
                  <c:v>8.5</c:v>
                </c:pt>
                <c:pt idx="213">
                  <c:v>8.5</c:v>
                </c:pt>
                <c:pt idx="214">
                  <c:v>8.5</c:v>
                </c:pt>
                <c:pt idx="215">
                  <c:v>8.5</c:v>
                </c:pt>
                <c:pt idx="216">
                  <c:v>8.5</c:v>
                </c:pt>
                <c:pt idx="217">
                  <c:v>8.5</c:v>
                </c:pt>
                <c:pt idx="218">
                  <c:v>8.5</c:v>
                </c:pt>
                <c:pt idx="219">
                  <c:v>9.5</c:v>
                </c:pt>
                <c:pt idx="220">
                  <c:v>10</c:v>
                </c:pt>
                <c:pt idx="221">
                  <c:v>10</c:v>
                </c:pt>
                <c:pt idx="222">
                  <c:v>10</c:v>
                </c:pt>
                <c:pt idx="223">
                  <c:v>10</c:v>
                </c:pt>
                <c:pt idx="224">
                  <c:v>10</c:v>
                </c:pt>
                <c:pt idx="225">
                  <c:v>10</c:v>
                </c:pt>
                <c:pt idx="226">
                  <c:v>10</c:v>
                </c:pt>
                <c:pt idx="227">
                  <c:v>10</c:v>
                </c:pt>
                <c:pt idx="228">
                  <c:v>10</c:v>
                </c:pt>
                <c:pt idx="229">
                  <c:v>10</c:v>
                </c:pt>
                <c:pt idx="230">
                  <c:v>10</c:v>
                </c:pt>
                <c:pt idx="231">
                  <c:v>10</c:v>
                </c:pt>
                <c:pt idx="232">
                  <c:v>10</c:v>
                </c:pt>
                <c:pt idx="233">
                  <c:v>10</c:v>
                </c:pt>
                <c:pt idx="234">
                  <c:v>10</c:v>
                </c:pt>
                <c:pt idx="235">
                  <c:v>10</c:v>
                </c:pt>
                <c:pt idx="236">
                  <c:v>10</c:v>
                </c:pt>
                <c:pt idx="237">
                  <c:v>10</c:v>
                </c:pt>
                <c:pt idx="238">
                  <c:v>10</c:v>
                </c:pt>
                <c:pt idx="239">
                  <c:v>10</c:v>
                </c:pt>
                <c:pt idx="240">
                  <c:v>10</c:v>
                </c:pt>
                <c:pt idx="241">
                  <c:v>10</c:v>
                </c:pt>
                <c:pt idx="242">
                  <c:v>10</c:v>
                </c:pt>
                <c:pt idx="243">
                  <c:v>10</c:v>
                </c:pt>
                <c:pt idx="244">
                  <c:v>10</c:v>
                </c:pt>
                <c:pt idx="245">
                  <c:v>10</c:v>
                </c:pt>
                <c:pt idx="246">
                  <c:v>10</c:v>
                </c:pt>
                <c:pt idx="247">
                  <c:v>10</c:v>
                </c:pt>
                <c:pt idx="248">
                  <c:v>10</c:v>
                </c:pt>
                <c:pt idx="249">
                  <c:v>10</c:v>
                </c:pt>
                <c:pt idx="250">
                  <c:v>10</c:v>
                </c:pt>
                <c:pt idx="251">
                  <c:v>10</c:v>
                </c:pt>
                <c:pt idx="252">
                  <c:v>10</c:v>
                </c:pt>
                <c:pt idx="253">
                  <c:v>10</c:v>
                </c:pt>
                <c:pt idx="254">
                  <c:v>10</c:v>
                </c:pt>
                <c:pt idx="255">
                  <c:v>10</c:v>
                </c:pt>
                <c:pt idx="256">
                  <c:v>10</c:v>
                </c:pt>
                <c:pt idx="257">
                  <c:v>10</c:v>
                </c:pt>
                <c:pt idx="258">
                  <c:v>10</c:v>
                </c:pt>
                <c:pt idx="259">
                  <c:v>10</c:v>
                </c:pt>
                <c:pt idx="260">
                  <c:v>10</c:v>
                </c:pt>
                <c:pt idx="261">
                  <c:v>10</c:v>
                </c:pt>
                <c:pt idx="262">
                  <c:v>10</c:v>
                </c:pt>
                <c:pt idx="263">
                  <c:v>10</c:v>
                </c:pt>
                <c:pt idx="264">
                  <c:v>10</c:v>
                </c:pt>
                <c:pt idx="265">
                  <c:v>10</c:v>
                </c:pt>
                <c:pt idx="266">
                  <c:v>10</c:v>
                </c:pt>
                <c:pt idx="267">
                  <c:v>10</c:v>
                </c:pt>
                <c:pt idx="268">
                  <c:v>10</c:v>
                </c:pt>
                <c:pt idx="269">
                  <c:v>10</c:v>
                </c:pt>
                <c:pt idx="270">
                  <c:v>10</c:v>
                </c:pt>
                <c:pt idx="271">
                  <c:v>10</c:v>
                </c:pt>
                <c:pt idx="272">
                  <c:v>9.25</c:v>
                </c:pt>
                <c:pt idx="273">
                  <c:v>9.25</c:v>
                </c:pt>
                <c:pt idx="274">
                  <c:v>9.25</c:v>
                </c:pt>
                <c:pt idx="275">
                  <c:v>9.25</c:v>
                </c:pt>
                <c:pt idx="276">
                  <c:v>9.125</c:v>
                </c:pt>
                <c:pt idx="277">
                  <c:v>9.125</c:v>
                </c:pt>
                <c:pt idx="278">
                  <c:v>9.125</c:v>
                </c:pt>
                <c:pt idx="279">
                  <c:v>9.125</c:v>
                </c:pt>
                <c:pt idx="280">
                  <c:v>9.5</c:v>
                </c:pt>
                <c:pt idx="281">
                  <c:v>9.75</c:v>
                </c:pt>
                <c:pt idx="282">
                  <c:v>9.75</c:v>
                </c:pt>
                <c:pt idx="283">
                  <c:v>9.75</c:v>
                </c:pt>
                <c:pt idx="284">
                  <c:v>9.75</c:v>
                </c:pt>
                <c:pt idx="285">
                  <c:v>9.5</c:v>
                </c:pt>
                <c:pt idx="286">
                  <c:v>9.5</c:v>
                </c:pt>
                <c:pt idx="287">
                  <c:v>9.5</c:v>
                </c:pt>
                <c:pt idx="288">
                  <c:v>9.5</c:v>
                </c:pt>
                <c:pt idx="289">
                  <c:v>9.5</c:v>
                </c:pt>
                <c:pt idx="290">
                  <c:v>9.5</c:v>
                </c:pt>
                <c:pt idx="291">
                  <c:v>9.5</c:v>
                </c:pt>
                <c:pt idx="292">
                  <c:v>9.5</c:v>
                </c:pt>
                <c:pt idx="293">
                  <c:v>9.5</c:v>
                </c:pt>
                <c:pt idx="294">
                  <c:v>9.5</c:v>
                </c:pt>
                <c:pt idx="295">
                  <c:v>9.5</c:v>
                </c:pt>
                <c:pt idx="296">
                  <c:v>9.5</c:v>
                </c:pt>
                <c:pt idx="297">
                  <c:v>9.5</c:v>
                </c:pt>
                <c:pt idx="298">
                  <c:v>9.5</c:v>
                </c:pt>
                <c:pt idx="299">
                  <c:v>9.5</c:v>
                </c:pt>
                <c:pt idx="300">
                  <c:v>9.5</c:v>
                </c:pt>
                <c:pt idx="301">
                  <c:v>9.5</c:v>
                </c:pt>
                <c:pt idx="302">
                  <c:v>9.5</c:v>
                </c:pt>
                <c:pt idx="303">
                  <c:v>9.5</c:v>
                </c:pt>
                <c:pt idx="304">
                  <c:v>9.5</c:v>
                </c:pt>
                <c:pt idx="305">
                  <c:v>9.5</c:v>
                </c:pt>
                <c:pt idx="306">
                  <c:v>9.5</c:v>
                </c:pt>
                <c:pt idx="307">
                  <c:v>9.5</c:v>
                </c:pt>
                <c:pt idx="308">
                  <c:v>9.5</c:v>
                </c:pt>
                <c:pt idx="309">
                  <c:v>9.5</c:v>
                </c:pt>
                <c:pt idx="310">
                  <c:v>9.5</c:v>
                </c:pt>
                <c:pt idx="311">
                  <c:v>9.5</c:v>
                </c:pt>
                <c:pt idx="312">
                  <c:v>9.5</c:v>
                </c:pt>
                <c:pt idx="313">
                  <c:v>9.5</c:v>
                </c:pt>
                <c:pt idx="314">
                  <c:v>9.5</c:v>
                </c:pt>
                <c:pt idx="315">
                  <c:v>9.5</c:v>
                </c:pt>
                <c:pt idx="316">
                  <c:v>9.5</c:v>
                </c:pt>
                <c:pt idx="317">
                  <c:v>9.5</c:v>
                </c:pt>
                <c:pt idx="318">
                  <c:v>9.5</c:v>
                </c:pt>
                <c:pt idx="319">
                  <c:v>9.5</c:v>
                </c:pt>
                <c:pt idx="320">
                  <c:v>9.5</c:v>
                </c:pt>
                <c:pt idx="321">
                  <c:v>9.5</c:v>
                </c:pt>
                <c:pt idx="322">
                  <c:v>9.5</c:v>
                </c:pt>
                <c:pt idx="323">
                  <c:v>9.5</c:v>
                </c:pt>
                <c:pt idx="324">
                  <c:v>9.5</c:v>
                </c:pt>
                <c:pt idx="325">
                  <c:v>9.5</c:v>
                </c:pt>
                <c:pt idx="326">
                  <c:v>9.5</c:v>
                </c:pt>
                <c:pt idx="327">
                  <c:v>9.5</c:v>
                </c:pt>
                <c:pt idx="328">
                  <c:v>9.5</c:v>
                </c:pt>
                <c:pt idx="329">
                  <c:v>9.5</c:v>
                </c:pt>
                <c:pt idx="330">
                  <c:v>9.5</c:v>
                </c:pt>
                <c:pt idx="331">
                  <c:v>9.5</c:v>
                </c:pt>
                <c:pt idx="332">
                  <c:v>9.5</c:v>
                </c:pt>
                <c:pt idx="333">
                  <c:v>9.5</c:v>
                </c:pt>
                <c:pt idx="334">
                  <c:v>9.5</c:v>
                </c:pt>
                <c:pt idx="335">
                  <c:v>9.5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858-4909-9E48-1F80E2F79601}"/>
            </c:ext>
          </c:extLst>
        </c:ser>
        <c:ser>
          <c:idx val="4"/>
          <c:order val="3"/>
          <c:tx>
            <c:strRef>
              <c:f>'Análises Anual Selic'!$E$1</c:f>
              <c:strCache>
                <c:ptCount val="1"/>
                <c:pt idx="0">
                  <c:v>2026 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dLbls>
            <c:dLbl>
              <c:idx val="335"/>
              <c:layout>
                <c:manualLayout>
                  <c:x val="-1.3213060574809938E-16"/>
                  <c:y val="4.444444444444444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B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858-4909-9E48-1F80E2F7960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'Análises Anual Selic'!$A$2:$A$337</c:f>
              <c:numCache>
                <c:formatCode>m/d/yyyy</c:formatCode>
                <c:ptCount val="336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44567</c:v>
                </c:pt>
                <c:pt idx="4">
                  <c:v>44568</c:v>
                </c:pt>
                <c:pt idx="5">
                  <c:v>44571</c:v>
                </c:pt>
                <c:pt idx="6">
                  <c:v>44572</c:v>
                </c:pt>
                <c:pt idx="7">
                  <c:v>44573</c:v>
                </c:pt>
                <c:pt idx="8">
                  <c:v>44574</c:v>
                </c:pt>
                <c:pt idx="9">
                  <c:v>44575</c:v>
                </c:pt>
                <c:pt idx="10">
                  <c:v>44578</c:v>
                </c:pt>
                <c:pt idx="11">
                  <c:v>44579</c:v>
                </c:pt>
                <c:pt idx="12">
                  <c:v>44580</c:v>
                </c:pt>
                <c:pt idx="13">
                  <c:v>44581</c:v>
                </c:pt>
                <c:pt idx="14">
                  <c:v>44582</c:v>
                </c:pt>
                <c:pt idx="15">
                  <c:v>44585</c:v>
                </c:pt>
                <c:pt idx="16">
                  <c:v>44586</c:v>
                </c:pt>
                <c:pt idx="17">
                  <c:v>44587</c:v>
                </c:pt>
                <c:pt idx="18">
                  <c:v>44588</c:v>
                </c:pt>
                <c:pt idx="19">
                  <c:v>44589</c:v>
                </c:pt>
                <c:pt idx="20">
                  <c:v>44592</c:v>
                </c:pt>
                <c:pt idx="21">
                  <c:v>44593</c:v>
                </c:pt>
                <c:pt idx="22">
                  <c:v>44594</c:v>
                </c:pt>
                <c:pt idx="23">
                  <c:v>44595</c:v>
                </c:pt>
                <c:pt idx="24">
                  <c:v>44596</c:v>
                </c:pt>
                <c:pt idx="25">
                  <c:v>44599</c:v>
                </c:pt>
                <c:pt idx="26">
                  <c:v>44600</c:v>
                </c:pt>
                <c:pt idx="27">
                  <c:v>44601</c:v>
                </c:pt>
                <c:pt idx="28">
                  <c:v>44602</c:v>
                </c:pt>
                <c:pt idx="29">
                  <c:v>44603</c:v>
                </c:pt>
                <c:pt idx="30">
                  <c:v>44606</c:v>
                </c:pt>
                <c:pt idx="31">
                  <c:v>44607</c:v>
                </c:pt>
                <c:pt idx="32">
                  <c:v>44608</c:v>
                </c:pt>
                <c:pt idx="33">
                  <c:v>44609</c:v>
                </c:pt>
                <c:pt idx="34">
                  <c:v>44610</c:v>
                </c:pt>
                <c:pt idx="35">
                  <c:v>44613</c:v>
                </c:pt>
                <c:pt idx="36">
                  <c:v>44614</c:v>
                </c:pt>
                <c:pt idx="37">
                  <c:v>44615</c:v>
                </c:pt>
                <c:pt idx="38">
                  <c:v>44616</c:v>
                </c:pt>
                <c:pt idx="39">
                  <c:v>44617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44628</c:v>
                </c:pt>
                <c:pt idx="45">
                  <c:v>44629</c:v>
                </c:pt>
                <c:pt idx="46">
                  <c:v>44630</c:v>
                </c:pt>
                <c:pt idx="47">
                  <c:v>44631</c:v>
                </c:pt>
                <c:pt idx="48">
                  <c:v>44634</c:v>
                </c:pt>
                <c:pt idx="49">
                  <c:v>44635</c:v>
                </c:pt>
                <c:pt idx="50">
                  <c:v>44636</c:v>
                </c:pt>
                <c:pt idx="51">
                  <c:v>44637</c:v>
                </c:pt>
                <c:pt idx="52">
                  <c:v>44638</c:v>
                </c:pt>
                <c:pt idx="53">
                  <c:v>44641</c:v>
                </c:pt>
                <c:pt idx="54">
                  <c:v>44642</c:v>
                </c:pt>
                <c:pt idx="55">
                  <c:v>44643</c:v>
                </c:pt>
                <c:pt idx="56">
                  <c:v>44644</c:v>
                </c:pt>
                <c:pt idx="57">
                  <c:v>44645</c:v>
                </c:pt>
                <c:pt idx="58">
                  <c:v>44648</c:v>
                </c:pt>
                <c:pt idx="59">
                  <c:v>44649</c:v>
                </c:pt>
                <c:pt idx="60">
                  <c:v>44650</c:v>
                </c:pt>
                <c:pt idx="61">
                  <c:v>44651</c:v>
                </c:pt>
                <c:pt idx="62">
                  <c:v>44652</c:v>
                </c:pt>
                <c:pt idx="63">
                  <c:v>44655</c:v>
                </c:pt>
                <c:pt idx="64">
                  <c:v>44656</c:v>
                </c:pt>
                <c:pt idx="65">
                  <c:v>44657</c:v>
                </c:pt>
                <c:pt idx="66">
                  <c:v>44658</c:v>
                </c:pt>
                <c:pt idx="67">
                  <c:v>44659</c:v>
                </c:pt>
                <c:pt idx="68">
                  <c:v>44662</c:v>
                </c:pt>
                <c:pt idx="69">
                  <c:v>44663</c:v>
                </c:pt>
                <c:pt idx="70">
                  <c:v>44664</c:v>
                </c:pt>
                <c:pt idx="71">
                  <c:v>44665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44673</c:v>
                </c:pt>
                <c:pt idx="76">
                  <c:v>44676</c:v>
                </c:pt>
                <c:pt idx="77">
                  <c:v>44677</c:v>
                </c:pt>
                <c:pt idx="78">
                  <c:v>44678</c:v>
                </c:pt>
                <c:pt idx="79">
                  <c:v>44679</c:v>
                </c:pt>
                <c:pt idx="80">
                  <c:v>44680</c:v>
                </c:pt>
                <c:pt idx="81">
                  <c:v>44683</c:v>
                </c:pt>
                <c:pt idx="82">
                  <c:v>44684</c:v>
                </c:pt>
                <c:pt idx="83">
                  <c:v>44685</c:v>
                </c:pt>
                <c:pt idx="84">
                  <c:v>44686</c:v>
                </c:pt>
                <c:pt idx="85">
                  <c:v>44687</c:v>
                </c:pt>
                <c:pt idx="86">
                  <c:v>44690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44729</c:v>
                </c:pt>
                <c:pt idx="115">
                  <c:v>44732</c:v>
                </c:pt>
                <c:pt idx="116">
                  <c:v>44733</c:v>
                </c:pt>
                <c:pt idx="117">
                  <c:v>44734</c:v>
                </c:pt>
                <c:pt idx="118">
                  <c:v>44735</c:v>
                </c:pt>
                <c:pt idx="119">
                  <c:v>44736</c:v>
                </c:pt>
                <c:pt idx="120">
                  <c:v>44739</c:v>
                </c:pt>
                <c:pt idx="121">
                  <c:v>44740</c:v>
                </c:pt>
                <c:pt idx="122">
                  <c:v>44741</c:v>
                </c:pt>
                <c:pt idx="123">
                  <c:v>44742</c:v>
                </c:pt>
                <c:pt idx="124">
                  <c:v>44743</c:v>
                </c:pt>
                <c:pt idx="125">
                  <c:v>44746</c:v>
                </c:pt>
                <c:pt idx="126">
                  <c:v>44747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44812</c:v>
                </c:pt>
                <c:pt idx="173">
                  <c:v>44813</c:v>
                </c:pt>
                <c:pt idx="174">
                  <c:v>44816</c:v>
                </c:pt>
                <c:pt idx="175">
                  <c:v>44817</c:v>
                </c:pt>
                <c:pt idx="176">
                  <c:v>44818</c:v>
                </c:pt>
                <c:pt idx="177">
                  <c:v>44819</c:v>
                </c:pt>
                <c:pt idx="178">
                  <c:v>44820</c:v>
                </c:pt>
                <c:pt idx="179">
                  <c:v>44823</c:v>
                </c:pt>
                <c:pt idx="180">
                  <c:v>44824</c:v>
                </c:pt>
                <c:pt idx="181">
                  <c:v>44825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44847</c:v>
                </c:pt>
                <c:pt idx="197">
                  <c:v>44848</c:v>
                </c:pt>
                <c:pt idx="198">
                  <c:v>44851</c:v>
                </c:pt>
                <c:pt idx="199">
                  <c:v>44852</c:v>
                </c:pt>
                <c:pt idx="200">
                  <c:v>44853</c:v>
                </c:pt>
                <c:pt idx="201">
                  <c:v>44854</c:v>
                </c:pt>
                <c:pt idx="202">
                  <c:v>44855</c:v>
                </c:pt>
                <c:pt idx="203">
                  <c:v>44858</c:v>
                </c:pt>
                <c:pt idx="204">
                  <c:v>44859</c:v>
                </c:pt>
                <c:pt idx="205">
                  <c:v>44860</c:v>
                </c:pt>
                <c:pt idx="206">
                  <c:v>44861</c:v>
                </c:pt>
                <c:pt idx="207">
                  <c:v>44862</c:v>
                </c:pt>
                <c:pt idx="208">
                  <c:v>44865</c:v>
                </c:pt>
                <c:pt idx="209">
                  <c:v>44866</c:v>
                </c:pt>
                <c:pt idx="210">
                  <c:v>44868</c:v>
                </c:pt>
                <c:pt idx="211">
                  <c:v>44869</c:v>
                </c:pt>
                <c:pt idx="212">
                  <c:v>44872</c:v>
                </c:pt>
                <c:pt idx="213">
                  <c:v>44873</c:v>
                </c:pt>
                <c:pt idx="214">
                  <c:v>44874</c:v>
                </c:pt>
                <c:pt idx="215">
                  <c:v>44875</c:v>
                </c:pt>
                <c:pt idx="216">
                  <c:v>44876</c:v>
                </c:pt>
                <c:pt idx="217">
                  <c:v>44879</c:v>
                </c:pt>
                <c:pt idx="218">
                  <c:v>44881</c:v>
                </c:pt>
                <c:pt idx="219">
                  <c:v>44882</c:v>
                </c:pt>
                <c:pt idx="220">
                  <c:v>44883</c:v>
                </c:pt>
                <c:pt idx="221">
                  <c:v>44886</c:v>
                </c:pt>
                <c:pt idx="222">
                  <c:v>44887</c:v>
                </c:pt>
                <c:pt idx="223">
                  <c:v>44888</c:v>
                </c:pt>
                <c:pt idx="224">
                  <c:v>44889</c:v>
                </c:pt>
                <c:pt idx="225">
                  <c:v>44890</c:v>
                </c:pt>
                <c:pt idx="226">
                  <c:v>44893</c:v>
                </c:pt>
                <c:pt idx="227">
                  <c:v>44894</c:v>
                </c:pt>
                <c:pt idx="228">
                  <c:v>44895</c:v>
                </c:pt>
                <c:pt idx="229">
                  <c:v>44896</c:v>
                </c:pt>
                <c:pt idx="230">
                  <c:v>44897</c:v>
                </c:pt>
                <c:pt idx="231">
                  <c:v>44900</c:v>
                </c:pt>
                <c:pt idx="232">
                  <c:v>44901</c:v>
                </c:pt>
                <c:pt idx="233">
                  <c:v>44902</c:v>
                </c:pt>
                <c:pt idx="234">
                  <c:v>44903</c:v>
                </c:pt>
                <c:pt idx="235">
                  <c:v>44904</c:v>
                </c:pt>
                <c:pt idx="236">
                  <c:v>44907</c:v>
                </c:pt>
                <c:pt idx="237">
                  <c:v>44908</c:v>
                </c:pt>
                <c:pt idx="238">
                  <c:v>44909</c:v>
                </c:pt>
                <c:pt idx="239">
                  <c:v>44910</c:v>
                </c:pt>
                <c:pt idx="240">
                  <c:v>44911</c:v>
                </c:pt>
                <c:pt idx="241">
                  <c:v>44914</c:v>
                </c:pt>
                <c:pt idx="242">
                  <c:v>44915</c:v>
                </c:pt>
                <c:pt idx="243">
                  <c:v>44916</c:v>
                </c:pt>
                <c:pt idx="244">
                  <c:v>44917</c:v>
                </c:pt>
                <c:pt idx="245">
                  <c:v>44918</c:v>
                </c:pt>
                <c:pt idx="246">
                  <c:v>44921</c:v>
                </c:pt>
                <c:pt idx="247">
                  <c:v>44922</c:v>
                </c:pt>
                <c:pt idx="248">
                  <c:v>44923</c:v>
                </c:pt>
                <c:pt idx="249">
                  <c:v>44924</c:v>
                </c:pt>
                <c:pt idx="250">
                  <c:v>44925</c:v>
                </c:pt>
                <c:pt idx="251">
                  <c:v>44928</c:v>
                </c:pt>
                <c:pt idx="252">
                  <c:v>44929</c:v>
                </c:pt>
                <c:pt idx="253">
                  <c:v>44930</c:v>
                </c:pt>
                <c:pt idx="254">
                  <c:v>44931</c:v>
                </c:pt>
                <c:pt idx="255">
                  <c:v>44932</c:v>
                </c:pt>
                <c:pt idx="256">
                  <c:v>44935</c:v>
                </c:pt>
                <c:pt idx="257">
                  <c:v>44936</c:v>
                </c:pt>
                <c:pt idx="258">
                  <c:v>44937</c:v>
                </c:pt>
                <c:pt idx="259">
                  <c:v>44938</c:v>
                </c:pt>
                <c:pt idx="260">
                  <c:v>44939</c:v>
                </c:pt>
                <c:pt idx="261">
                  <c:v>44942</c:v>
                </c:pt>
                <c:pt idx="262">
                  <c:v>44943</c:v>
                </c:pt>
                <c:pt idx="263">
                  <c:v>44944</c:v>
                </c:pt>
                <c:pt idx="264">
                  <c:v>44945</c:v>
                </c:pt>
                <c:pt idx="265">
                  <c:v>44946</c:v>
                </c:pt>
                <c:pt idx="266">
                  <c:v>44949</c:v>
                </c:pt>
                <c:pt idx="267">
                  <c:v>44950</c:v>
                </c:pt>
                <c:pt idx="268">
                  <c:v>44951</c:v>
                </c:pt>
                <c:pt idx="269">
                  <c:v>44952</c:v>
                </c:pt>
                <c:pt idx="270">
                  <c:v>44953</c:v>
                </c:pt>
                <c:pt idx="271">
                  <c:v>44956</c:v>
                </c:pt>
                <c:pt idx="272">
                  <c:v>44957</c:v>
                </c:pt>
                <c:pt idx="273">
                  <c:v>44958</c:v>
                </c:pt>
                <c:pt idx="274">
                  <c:v>44959</c:v>
                </c:pt>
                <c:pt idx="275">
                  <c:v>44960</c:v>
                </c:pt>
                <c:pt idx="276">
                  <c:v>44963</c:v>
                </c:pt>
                <c:pt idx="277">
                  <c:v>44964</c:v>
                </c:pt>
                <c:pt idx="278">
                  <c:v>44965</c:v>
                </c:pt>
                <c:pt idx="279">
                  <c:v>44966</c:v>
                </c:pt>
                <c:pt idx="280">
                  <c:v>44967</c:v>
                </c:pt>
                <c:pt idx="281">
                  <c:v>44970</c:v>
                </c:pt>
                <c:pt idx="282">
                  <c:v>44971</c:v>
                </c:pt>
                <c:pt idx="283">
                  <c:v>44972</c:v>
                </c:pt>
                <c:pt idx="284">
                  <c:v>44973</c:v>
                </c:pt>
                <c:pt idx="285">
                  <c:v>44974</c:v>
                </c:pt>
                <c:pt idx="286">
                  <c:v>44979</c:v>
                </c:pt>
                <c:pt idx="287">
                  <c:v>44980</c:v>
                </c:pt>
                <c:pt idx="288">
                  <c:v>44981</c:v>
                </c:pt>
                <c:pt idx="289">
                  <c:v>44984</c:v>
                </c:pt>
                <c:pt idx="290">
                  <c:v>44985</c:v>
                </c:pt>
                <c:pt idx="291">
                  <c:v>44986</c:v>
                </c:pt>
                <c:pt idx="292">
                  <c:v>44987</c:v>
                </c:pt>
                <c:pt idx="293">
                  <c:v>44988</c:v>
                </c:pt>
                <c:pt idx="294">
                  <c:v>44991</c:v>
                </c:pt>
                <c:pt idx="295">
                  <c:v>44992</c:v>
                </c:pt>
                <c:pt idx="296">
                  <c:v>44993</c:v>
                </c:pt>
                <c:pt idx="297">
                  <c:v>44994</c:v>
                </c:pt>
                <c:pt idx="298">
                  <c:v>44995</c:v>
                </c:pt>
                <c:pt idx="299">
                  <c:v>44998</c:v>
                </c:pt>
                <c:pt idx="300">
                  <c:v>44999</c:v>
                </c:pt>
                <c:pt idx="301">
                  <c:v>45000</c:v>
                </c:pt>
                <c:pt idx="302">
                  <c:v>45001</c:v>
                </c:pt>
                <c:pt idx="303">
                  <c:v>45002</c:v>
                </c:pt>
                <c:pt idx="304">
                  <c:v>45005</c:v>
                </c:pt>
                <c:pt idx="305">
                  <c:v>45006</c:v>
                </c:pt>
                <c:pt idx="306">
                  <c:v>45007</c:v>
                </c:pt>
                <c:pt idx="307">
                  <c:v>45008</c:v>
                </c:pt>
                <c:pt idx="308">
                  <c:v>45009</c:v>
                </c:pt>
                <c:pt idx="309">
                  <c:v>45012</c:v>
                </c:pt>
                <c:pt idx="310">
                  <c:v>45013</c:v>
                </c:pt>
                <c:pt idx="311">
                  <c:v>45014</c:v>
                </c:pt>
                <c:pt idx="312">
                  <c:v>45015</c:v>
                </c:pt>
                <c:pt idx="313">
                  <c:v>45016</c:v>
                </c:pt>
                <c:pt idx="314">
                  <c:v>45019</c:v>
                </c:pt>
                <c:pt idx="315">
                  <c:v>45020</c:v>
                </c:pt>
                <c:pt idx="316">
                  <c:v>45021</c:v>
                </c:pt>
                <c:pt idx="317">
                  <c:v>45022</c:v>
                </c:pt>
                <c:pt idx="318">
                  <c:v>45026</c:v>
                </c:pt>
                <c:pt idx="319">
                  <c:v>45027</c:v>
                </c:pt>
                <c:pt idx="320">
                  <c:v>45028</c:v>
                </c:pt>
                <c:pt idx="321">
                  <c:v>45029</c:v>
                </c:pt>
                <c:pt idx="322">
                  <c:v>45030</c:v>
                </c:pt>
                <c:pt idx="323">
                  <c:v>45033</c:v>
                </c:pt>
                <c:pt idx="324">
                  <c:v>45034</c:v>
                </c:pt>
                <c:pt idx="325">
                  <c:v>45035</c:v>
                </c:pt>
                <c:pt idx="326">
                  <c:v>45036</c:v>
                </c:pt>
                <c:pt idx="327">
                  <c:v>45040</c:v>
                </c:pt>
                <c:pt idx="328">
                  <c:v>45041</c:v>
                </c:pt>
                <c:pt idx="329">
                  <c:v>45042</c:v>
                </c:pt>
                <c:pt idx="330">
                  <c:v>45043</c:v>
                </c:pt>
                <c:pt idx="331">
                  <c:v>45044</c:v>
                </c:pt>
                <c:pt idx="332">
                  <c:v>45048</c:v>
                </c:pt>
                <c:pt idx="333">
                  <c:v>45049</c:v>
                </c:pt>
                <c:pt idx="334">
                  <c:v>45050</c:v>
                </c:pt>
                <c:pt idx="335">
                  <c:v>45051</c:v>
                </c:pt>
              </c:numCache>
            </c:numRef>
          </c:cat>
          <c:val>
            <c:numRef>
              <c:f>'Análises Anual Selic'!$E$2:$E$10000</c:f>
              <c:numCache>
                <c:formatCode>General</c:formatCode>
                <c:ptCount val="9999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  <c:pt idx="8">
                  <c:v>6.5</c:v>
                </c:pt>
                <c:pt idx="9">
                  <c:v>6.5</c:v>
                </c:pt>
                <c:pt idx="10">
                  <c:v>6.5</c:v>
                </c:pt>
                <c:pt idx="11">
                  <c:v>6.5</c:v>
                </c:pt>
                <c:pt idx="12">
                  <c:v>6.5</c:v>
                </c:pt>
                <c:pt idx="13">
                  <c:v>6.5</c:v>
                </c:pt>
                <c:pt idx="14">
                  <c:v>6.5</c:v>
                </c:pt>
                <c:pt idx="15">
                  <c:v>6.5</c:v>
                </c:pt>
                <c:pt idx="16">
                  <c:v>6.5</c:v>
                </c:pt>
                <c:pt idx="17">
                  <c:v>6.5</c:v>
                </c:pt>
                <c:pt idx="18">
                  <c:v>6.5</c:v>
                </c:pt>
                <c:pt idx="19">
                  <c:v>7</c:v>
                </c:pt>
                <c:pt idx="20">
                  <c:v>7</c:v>
                </c:pt>
                <c:pt idx="21">
                  <c:v>7</c:v>
                </c:pt>
                <c:pt idx="22">
                  <c:v>7</c:v>
                </c:pt>
                <c:pt idx="23">
                  <c:v>7</c:v>
                </c:pt>
                <c:pt idx="24">
                  <c:v>7</c:v>
                </c:pt>
                <c:pt idx="25">
                  <c:v>7</c:v>
                </c:pt>
                <c:pt idx="26">
                  <c:v>7</c:v>
                </c:pt>
                <c:pt idx="27">
                  <c:v>7</c:v>
                </c:pt>
                <c:pt idx="28">
                  <c:v>7</c:v>
                </c:pt>
                <c:pt idx="29">
                  <c:v>9</c:v>
                </c:pt>
                <c:pt idx="30">
                  <c:v>9</c:v>
                </c:pt>
                <c:pt idx="31">
                  <c:v>9</c:v>
                </c:pt>
                <c:pt idx="32">
                  <c:v>9</c:v>
                </c:pt>
                <c:pt idx="33">
                  <c:v>9</c:v>
                </c:pt>
                <c:pt idx="34">
                  <c:v>8.25</c:v>
                </c:pt>
                <c:pt idx="35">
                  <c:v>8.25</c:v>
                </c:pt>
                <c:pt idx="36">
                  <c:v>8.25</c:v>
                </c:pt>
                <c:pt idx="37">
                  <c:v>8.25</c:v>
                </c:pt>
                <c:pt idx="38">
                  <c:v>8.25</c:v>
                </c:pt>
                <c:pt idx="39">
                  <c:v>8.25</c:v>
                </c:pt>
                <c:pt idx="40">
                  <c:v>8.25</c:v>
                </c:pt>
                <c:pt idx="41">
                  <c:v>8.25</c:v>
                </c:pt>
                <c:pt idx="42">
                  <c:v>8.25</c:v>
                </c:pt>
                <c:pt idx="43">
                  <c:v>8.25</c:v>
                </c:pt>
                <c:pt idx="44">
                  <c:v>8.25</c:v>
                </c:pt>
                <c:pt idx="45">
                  <c:v>8.25</c:v>
                </c:pt>
                <c:pt idx="46">
                  <c:v>8.25</c:v>
                </c:pt>
                <c:pt idx="47">
                  <c:v>8.25</c:v>
                </c:pt>
                <c:pt idx="48">
                  <c:v>8.25</c:v>
                </c:pt>
                <c:pt idx="49">
                  <c:v>8.25</c:v>
                </c:pt>
                <c:pt idx="50">
                  <c:v>8.25</c:v>
                </c:pt>
                <c:pt idx="51">
                  <c:v>8.25</c:v>
                </c:pt>
                <c:pt idx="52">
                  <c:v>8.25</c:v>
                </c:pt>
                <c:pt idx="53">
                  <c:v>8.25</c:v>
                </c:pt>
                <c:pt idx="54">
                  <c:v>8.25</c:v>
                </c:pt>
                <c:pt idx="55">
                  <c:v>8.25</c:v>
                </c:pt>
                <c:pt idx="56">
                  <c:v>8.25</c:v>
                </c:pt>
                <c:pt idx="57">
                  <c:v>8.25</c:v>
                </c:pt>
                <c:pt idx="58">
                  <c:v>8.25</c:v>
                </c:pt>
                <c:pt idx="59">
                  <c:v>8.25</c:v>
                </c:pt>
                <c:pt idx="60">
                  <c:v>8.25</c:v>
                </c:pt>
                <c:pt idx="61">
                  <c:v>8.25</c:v>
                </c:pt>
                <c:pt idx="62">
                  <c:v>8.25</c:v>
                </c:pt>
                <c:pt idx="63">
                  <c:v>8.25</c:v>
                </c:pt>
                <c:pt idx="64">
                  <c:v>8.25</c:v>
                </c:pt>
                <c:pt idx="65">
                  <c:v>8.25</c:v>
                </c:pt>
                <c:pt idx="66">
                  <c:v>8.25</c:v>
                </c:pt>
                <c:pt idx="67">
                  <c:v>8.25</c:v>
                </c:pt>
                <c:pt idx="68">
                  <c:v>8.25</c:v>
                </c:pt>
                <c:pt idx="69">
                  <c:v>8.25</c:v>
                </c:pt>
                <c:pt idx="70">
                  <c:v>8.25</c:v>
                </c:pt>
                <c:pt idx="71">
                  <c:v>8.25</c:v>
                </c:pt>
                <c:pt idx="72">
                  <c:v>8.25</c:v>
                </c:pt>
                <c:pt idx="73">
                  <c:v>8.25</c:v>
                </c:pt>
                <c:pt idx="74">
                  <c:v>8.25</c:v>
                </c:pt>
                <c:pt idx="75">
                  <c:v>8.25</c:v>
                </c:pt>
                <c:pt idx="76">
                  <c:v>8.25</c:v>
                </c:pt>
                <c:pt idx="77">
                  <c:v>8.25</c:v>
                </c:pt>
                <c:pt idx="78">
                  <c:v>8.25</c:v>
                </c:pt>
                <c:pt idx="79">
                  <c:v>8.25</c:v>
                </c:pt>
                <c:pt idx="80">
                  <c:v>8.25</c:v>
                </c:pt>
                <c:pt idx="81">
                  <c:v>8.25</c:v>
                </c:pt>
                <c:pt idx="82">
                  <c:v>8.25</c:v>
                </c:pt>
                <c:pt idx="83">
                  <c:v>8.25</c:v>
                </c:pt>
                <c:pt idx="84">
                  <c:v>8.25</c:v>
                </c:pt>
                <c:pt idx="85">
                  <c:v>8.25</c:v>
                </c:pt>
                <c:pt idx="86">
                  <c:v>8.25</c:v>
                </c:pt>
                <c:pt idx="87">
                  <c:v>8.25</c:v>
                </c:pt>
                <c:pt idx="88">
                  <c:v>8.25</c:v>
                </c:pt>
                <c:pt idx="89">
                  <c:v>8.25</c:v>
                </c:pt>
                <c:pt idx="90">
                  <c:v>8.25</c:v>
                </c:pt>
                <c:pt idx="91">
                  <c:v>8.25</c:v>
                </c:pt>
                <c:pt idx="92">
                  <c:v>8.25</c:v>
                </c:pt>
                <c:pt idx="93">
                  <c:v>8.25</c:v>
                </c:pt>
                <c:pt idx="94">
                  <c:v>8.25</c:v>
                </c:pt>
                <c:pt idx="95">
                  <c:v>8.25</c:v>
                </c:pt>
                <c:pt idx="96">
                  <c:v>8.25</c:v>
                </c:pt>
                <c:pt idx="97">
                  <c:v>8.25</c:v>
                </c:pt>
                <c:pt idx="98">
                  <c:v>8.25</c:v>
                </c:pt>
                <c:pt idx="99">
                  <c:v>8.25</c:v>
                </c:pt>
                <c:pt idx="100">
                  <c:v>8.25</c:v>
                </c:pt>
                <c:pt idx="101">
                  <c:v>8.25</c:v>
                </c:pt>
                <c:pt idx="102">
                  <c:v>8.25</c:v>
                </c:pt>
                <c:pt idx="103">
                  <c:v>8.25</c:v>
                </c:pt>
                <c:pt idx="104">
                  <c:v>8.25</c:v>
                </c:pt>
                <c:pt idx="105">
                  <c:v>8.25</c:v>
                </c:pt>
                <c:pt idx="106">
                  <c:v>8.25</c:v>
                </c:pt>
                <c:pt idx="107">
                  <c:v>8.25</c:v>
                </c:pt>
                <c:pt idx="108">
                  <c:v>8.25</c:v>
                </c:pt>
                <c:pt idx="109">
                  <c:v>8.25</c:v>
                </c:pt>
                <c:pt idx="110">
                  <c:v>8.25</c:v>
                </c:pt>
                <c:pt idx="111">
                  <c:v>8.25</c:v>
                </c:pt>
                <c:pt idx="112">
                  <c:v>8.25</c:v>
                </c:pt>
                <c:pt idx="113">
                  <c:v>8.25</c:v>
                </c:pt>
                <c:pt idx="114">
                  <c:v>8.25</c:v>
                </c:pt>
                <c:pt idx="115">
                  <c:v>8.25</c:v>
                </c:pt>
                <c:pt idx="116">
                  <c:v>8.25</c:v>
                </c:pt>
                <c:pt idx="117">
                  <c:v>8.25</c:v>
                </c:pt>
                <c:pt idx="118">
                  <c:v>8.25</c:v>
                </c:pt>
                <c:pt idx="119">
                  <c:v>8.25</c:v>
                </c:pt>
                <c:pt idx="120">
                  <c:v>8.25</c:v>
                </c:pt>
                <c:pt idx="121">
                  <c:v>8.25</c:v>
                </c:pt>
                <c:pt idx="122">
                  <c:v>8.25</c:v>
                </c:pt>
                <c:pt idx="123">
                  <c:v>8.25</c:v>
                </c:pt>
                <c:pt idx="124">
                  <c:v>8.25</c:v>
                </c:pt>
                <c:pt idx="125">
                  <c:v>8.25</c:v>
                </c:pt>
                <c:pt idx="126">
                  <c:v>8.25</c:v>
                </c:pt>
                <c:pt idx="127">
                  <c:v>8.25</c:v>
                </c:pt>
                <c:pt idx="128">
                  <c:v>8.25</c:v>
                </c:pt>
                <c:pt idx="129">
                  <c:v>8.25</c:v>
                </c:pt>
                <c:pt idx="130">
                  <c:v>8.25</c:v>
                </c:pt>
                <c:pt idx="131">
                  <c:v>8.25</c:v>
                </c:pt>
                <c:pt idx="132">
                  <c:v>8.25</c:v>
                </c:pt>
                <c:pt idx="133">
                  <c:v>8.25</c:v>
                </c:pt>
                <c:pt idx="134">
                  <c:v>8.25</c:v>
                </c:pt>
                <c:pt idx="135">
                  <c:v>9</c:v>
                </c:pt>
                <c:pt idx="136">
                  <c:v>9</c:v>
                </c:pt>
                <c:pt idx="137">
                  <c:v>9</c:v>
                </c:pt>
                <c:pt idx="138">
                  <c:v>9</c:v>
                </c:pt>
                <c:pt idx="139">
                  <c:v>8.25</c:v>
                </c:pt>
                <c:pt idx="140">
                  <c:v>8.25</c:v>
                </c:pt>
                <c:pt idx="141">
                  <c:v>8.25</c:v>
                </c:pt>
                <c:pt idx="142">
                  <c:v>8.25</c:v>
                </c:pt>
                <c:pt idx="143">
                  <c:v>8.25</c:v>
                </c:pt>
                <c:pt idx="144">
                  <c:v>8.25</c:v>
                </c:pt>
                <c:pt idx="145">
                  <c:v>8.25</c:v>
                </c:pt>
                <c:pt idx="146">
                  <c:v>8.25</c:v>
                </c:pt>
                <c:pt idx="147">
                  <c:v>8.25</c:v>
                </c:pt>
                <c:pt idx="148">
                  <c:v>8.25</c:v>
                </c:pt>
                <c:pt idx="149">
                  <c:v>8.25</c:v>
                </c:pt>
                <c:pt idx="150">
                  <c:v>8.25</c:v>
                </c:pt>
                <c:pt idx="151">
                  <c:v>8.25</c:v>
                </c:pt>
                <c:pt idx="152">
                  <c:v>8.25</c:v>
                </c:pt>
                <c:pt idx="153">
                  <c:v>8.25</c:v>
                </c:pt>
                <c:pt idx="154">
                  <c:v>8.25</c:v>
                </c:pt>
                <c:pt idx="155">
                  <c:v>8.25</c:v>
                </c:pt>
                <c:pt idx="156">
                  <c:v>8.25</c:v>
                </c:pt>
                <c:pt idx="157">
                  <c:v>8.25</c:v>
                </c:pt>
                <c:pt idx="158">
                  <c:v>8.25</c:v>
                </c:pt>
                <c:pt idx="159">
                  <c:v>8.25</c:v>
                </c:pt>
                <c:pt idx="160">
                  <c:v>8.25</c:v>
                </c:pt>
                <c:pt idx="161">
                  <c:v>8.25</c:v>
                </c:pt>
                <c:pt idx="162">
                  <c:v>8.25</c:v>
                </c:pt>
                <c:pt idx="163">
                  <c:v>8.25</c:v>
                </c:pt>
                <c:pt idx="164">
                  <c:v>8.25</c:v>
                </c:pt>
                <c:pt idx="165">
                  <c:v>8.25</c:v>
                </c:pt>
                <c:pt idx="166">
                  <c:v>8.25</c:v>
                </c:pt>
                <c:pt idx="167">
                  <c:v>8.25</c:v>
                </c:pt>
                <c:pt idx="168">
                  <c:v>8.25</c:v>
                </c:pt>
                <c:pt idx="169">
                  <c:v>8.25</c:v>
                </c:pt>
                <c:pt idx="170">
                  <c:v>8.25</c:v>
                </c:pt>
                <c:pt idx="171">
                  <c:v>8.25</c:v>
                </c:pt>
                <c:pt idx="172">
                  <c:v>8.25</c:v>
                </c:pt>
                <c:pt idx="173">
                  <c:v>8.25</c:v>
                </c:pt>
                <c:pt idx="174">
                  <c:v>8.25</c:v>
                </c:pt>
                <c:pt idx="175">
                  <c:v>8.25</c:v>
                </c:pt>
                <c:pt idx="176">
                  <c:v>8.25</c:v>
                </c:pt>
                <c:pt idx="177">
                  <c:v>9</c:v>
                </c:pt>
                <c:pt idx="178">
                  <c:v>9</c:v>
                </c:pt>
                <c:pt idx="179">
                  <c:v>9</c:v>
                </c:pt>
                <c:pt idx="180">
                  <c:v>9</c:v>
                </c:pt>
                <c:pt idx="181">
                  <c:v>9</c:v>
                </c:pt>
                <c:pt idx="182">
                  <c:v>9</c:v>
                </c:pt>
                <c:pt idx="183">
                  <c:v>9</c:v>
                </c:pt>
                <c:pt idx="184">
                  <c:v>8.5</c:v>
                </c:pt>
                <c:pt idx="185">
                  <c:v>8.5</c:v>
                </c:pt>
                <c:pt idx="186">
                  <c:v>8.5</c:v>
                </c:pt>
                <c:pt idx="187">
                  <c:v>8.5</c:v>
                </c:pt>
                <c:pt idx="188">
                  <c:v>8.5</c:v>
                </c:pt>
                <c:pt idx="189">
                  <c:v>8.5</c:v>
                </c:pt>
                <c:pt idx="190">
                  <c:v>8.5</c:v>
                </c:pt>
                <c:pt idx="191">
                  <c:v>8.5</c:v>
                </c:pt>
                <c:pt idx="192">
                  <c:v>8.5</c:v>
                </c:pt>
                <c:pt idx="193">
                  <c:v>8.5</c:v>
                </c:pt>
                <c:pt idx="194">
                  <c:v>8.5</c:v>
                </c:pt>
                <c:pt idx="195">
                  <c:v>8.5</c:v>
                </c:pt>
                <c:pt idx="196">
                  <c:v>8.5</c:v>
                </c:pt>
                <c:pt idx="197">
                  <c:v>8.5</c:v>
                </c:pt>
                <c:pt idx="198">
                  <c:v>9</c:v>
                </c:pt>
                <c:pt idx="199">
                  <c:v>9</c:v>
                </c:pt>
                <c:pt idx="200">
                  <c:v>9</c:v>
                </c:pt>
                <c:pt idx="201">
                  <c:v>9</c:v>
                </c:pt>
                <c:pt idx="202">
                  <c:v>9</c:v>
                </c:pt>
                <c:pt idx="203">
                  <c:v>9</c:v>
                </c:pt>
                <c:pt idx="204">
                  <c:v>9</c:v>
                </c:pt>
                <c:pt idx="205">
                  <c:v>9</c:v>
                </c:pt>
                <c:pt idx="206">
                  <c:v>9</c:v>
                </c:pt>
                <c:pt idx="207">
                  <c:v>9</c:v>
                </c:pt>
                <c:pt idx="208">
                  <c:v>9</c:v>
                </c:pt>
                <c:pt idx="209">
                  <c:v>9</c:v>
                </c:pt>
                <c:pt idx="210">
                  <c:v>8.5</c:v>
                </c:pt>
                <c:pt idx="211">
                  <c:v>8.5</c:v>
                </c:pt>
                <c:pt idx="212">
                  <c:v>8.5</c:v>
                </c:pt>
                <c:pt idx="213">
                  <c:v>8.5</c:v>
                </c:pt>
                <c:pt idx="214">
                  <c:v>8.5</c:v>
                </c:pt>
                <c:pt idx="215">
                  <c:v>8.5</c:v>
                </c:pt>
                <c:pt idx="216">
                  <c:v>8.5</c:v>
                </c:pt>
                <c:pt idx="217">
                  <c:v>8.5</c:v>
                </c:pt>
                <c:pt idx="218">
                  <c:v>8.5</c:v>
                </c:pt>
                <c:pt idx="219">
                  <c:v>9.5</c:v>
                </c:pt>
                <c:pt idx="220">
                  <c:v>10</c:v>
                </c:pt>
                <c:pt idx="221">
                  <c:v>10</c:v>
                </c:pt>
                <c:pt idx="222">
                  <c:v>10</c:v>
                </c:pt>
                <c:pt idx="223">
                  <c:v>10</c:v>
                </c:pt>
                <c:pt idx="224">
                  <c:v>10</c:v>
                </c:pt>
                <c:pt idx="225">
                  <c:v>10</c:v>
                </c:pt>
                <c:pt idx="226">
                  <c:v>10</c:v>
                </c:pt>
                <c:pt idx="227">
                  <c:v>10</c:v>
                </c:pt>
                <c:pt idx="228">
                  <c:v>10</c:v>
                </c:pt>
                <c:pt idx="229">
                  <c:v>10</c:v>
                </c:pt>
                <c:pt idx="230">
                  <c:v>10</c:v>
                </c:pt>
                <c:pt idx="231">
                  <c:v>10</c:v>
                </c:pt>
                <c:pt idx="232">
                  <c:v>10</c:v>
                </c:pt>
                <c:pt idx="233">
                  <c:v>10</c:v>
                </c:pt>
                <c:pt idx="234">
                  <c:v>10</c:v>
                </c:pt>
                <c:pt idx="235">
                  <c:v>10</c:v>
                </c:pt>
                <c:pt idx="236">
                  <c:v>10</c:v>
                </c:pt>
                <c:pt idx="237">
                  <c:v>10</c:v>
                </c:pt>
                <c:pt idx="238">
                  <c:v>10</c:v>
                </c:pt>
                <c:pt idx="239">
                  <c:v>10</c:v>
                </c:pt>
                <c:pt idx="240">
                  <c:v>10</c:v>
                </c:pt>
                <c:pt idx="241">
                  <c:v>10</c:v>
                </c:pt>
                <c:pt idx="242">
                  <c:v>10</c:v>
                </c:pt>
                <c:pt idx="243">
                  <c:v>10</c:v>
                </c:pt>
                <c:pt idx="244">
                  <c:v>10</c:v>
                </c:pt>
                <c:pt idx="245">
                  <c:v>10</c:v>
                </c:pt>
                <c:pt idx="246">
                  <c:v>10</c:v>
                </c:pt>
                <c:pt idx="247">
                  <c:v>10</c:v>
                </c:pt>
                <c:pt idx="248">
                  <c:v>10</c:v>
                </c:pt>
                <c:pt idx="249">
                  <c:v>10</c:v>
                </c:pt>
                <c:pt idx="250">
                  <c:v>10</c:v>
                </c:pt>
                <c:pt idx="251">
                  <c:v>10</c:v>
                </c:pt>
                <c:pt idx="252">
                  <c:v>10</c:v>
                </c:pt>
                <c:pt idx="253">
                  <c:v>10</c:v>
                </c:pt>
                <c:pt idx="254">
                  <c:v>10</c:v>
                </c:pt>
                <c:pt idx="255">
                  <c:v>10</c:v>
                </c:pt>
                <c:pt idx="256">
                  <c:v>10</c:v>
                </c:pt>
                <c:pt idx="257">
                  <c:v>10</c:v>
                </c:pt>
                <c:pt idx="258">
                  <c:v>10</c:v>
                </c:pt>
                <c:pt idx="259">
                  <c:v>10</c:v>
                </c:pt>
                <c:pt idx="260">
                  <c:v>10</c:v>
                </c:pt>
                <c:pt idx="261">
                  <c:v>10</c:v>
                </c:pt>
                <c:pt idx="262">
                  <c:v>10</c:v>
                </c:pt>
                <c:pt idx="263">
                  <c:v>10</c:v>
                </c:pt>
                <c:pt idx="264">
                  <c:v>10</c:v>
                </c:pt>
                <c:pt idx="265">
                  <c:v>10</c:v>
                </c:pt>
                <c:pt idx="266">
                  <c:v>10</c:v>
                </c:pt>
                <c:pt idx="267">
                  <c:v>10</c:v>
                </c:pt>
                <c:pt idx="268">
                  <c:v>10</c:v>
                </c:pt>
                <c:pt idx="269">
                  <c:v>10</c:v>
                </c:pt>
                <c:pt idx="270">
                  <c:v>10</c:v>
                </c:pt>
                <c:pt idx="271">
                  <c:v>10</c:v>
                </c:pt>
                <c:pt idx="272">
                  <c:v>9</c:v>
                </c:pt>
                <c:pt idx="273">
                  <c:v>9</c:v>
                </c:pt>
                <c:pt idx="274">
                  <c:v>9</c:v>
                </c:pt>
                <c:pt idx="275">
                  <c:v>9</c:v>
                </c:pt>
                <c:pt idx="276">
                  <c:v>8.75</c:v>
                </c:pt>
                <c:pt idx="277">
                  <c:v>8.75</c:v>
                </c:pt>
                <c:pt idx="278">
                  <c:v>8.75</c:v>
                </c:pt>
                <c:pt idx="279">
                  <c:v>8.75</c:v>
                </c:pt>
                <c:pt idx="280">
                  <c:v>9.5</c:v>
                </c:pt>
                <c:pt idx="281">
                  <c:v>9.75</c:v>
                </c:pt>
                <c:pt idx="282">
                  <c:v>9.75</c:v>
                </c:pt>
                <c:pt idx="283">
                  <c:v>9.75</c:v>
                </c:pt>
                <c:pt idx="284">
                  <c:v>9.75</c:v>
                </c:pt>
                <c:pt idx="285">
                  <c:v>9.5</c:v>
                </c:pt>
                <c:pt idx="286">
                  <c:v>9.5</c:v>
                </c:pt>
                <c:pt idx="287">
                  <c:v>9.5</c:v>
                </c:pt>
                <c:pt idx="288">
                  <c:v>9.5</c:v>
                </c:pt>
                <c:pt idx="289">
                  <c:v>9.5</c:v>
                </c:pt>
                <c:pt idx="290">
                  <c:v>9.5</c:v>
                </c:pt>
                <c:pt idx="291">
                  <c:v>9.5</c:v>
                </c:pt>
                <c:pt idx="292">
                  <c:v>9.5</c:v>
                </c:pt>
                <c:pt idx="293">
                  <c:v>9.5</c:v>
                </c:pt>
                <c:pt idx="294">
                  <c:v>9.5</c:v>
                </c:pt>
                <c:pt idx="295">
                  <c:v>9.5</c:v>
                </c:pt>
                <c:pt idx="296">
                  <c:v>9.5</c:v>
                </c:pt>
                <c:pt idx="297">
                  <c:v>9.5</c:v>
                </c:pt>
                <c:pt idx="298">
                  <c:v>9.5</c:v>
                </c:pt>
                <c:pt idx="299">
                  <c:v>9.5</c:v>
                </c:pt>
                <c:pt idx="300">
                  <c:v>9.5</c:v>
                </c:pt>
                <c:pt idx="301">
                  <c:v>9.5</c:v>
                </c:pt>
                <c:pt idx="302">
                  <c:v>9.5</c:v>
                </c:pt>
                <c:pt idx="303">
                  <c:v>9.5</c:v>
                </c:pt>
                <c:pt idx="304">
                  <c:v>9.5</c:v>
                </c:pt>
                <c:pt idx="305">
                  <c:v>9.5</c:v>
                </c:pt>
                <c:pt idx="306">
                  <c:v>9.5</c:v>
                </c:pt>
                <c:pt idx="307">
                  <c:v>9.5</c:v>
                </c:pt>
                <c:pt idx="308">
                  <c:v>9.5</c:v>
                </c:pt>
                <c:pt idx="309">
                  <c:v>9.5</c:v>
                </c:pt>
                <c:pt idx="310">
                  <c:v>9.5</c:v>
                </c:pt>
                <c:pt idx="311">
                  <c:v>9.5</c:v>
                </c:pt>
                <c:pt idx="312">
                  <c:v>9.5</c:v>
                </c:pt>
                <c:pt idx="313">
                  <c:v>9.5</c:v>
                </c:pt>
                <c:pt idx="314">
                  <c:v>9.5</c:v>
                </c:pt>
                <c:pt idx="315">
                  <c:v>9.5</c:v>
                </c:pt>
                <c:pt idx="316">
                  <c:v>9.5</c:v>
                </c:pt>
                <c:pt idx="317">
                  <c:v>9.5</c:v>
                </c:pt>
                <c:pt idx="318">
                  <c:v>9.5</c:v>
                </c:pt>
                <c:pt idx="319">
                  <c:v>9.5</c:v>
                </c:pt>
                <c:pt idx="320">
                  <c:v>9.5</c:v>
                </c:pt>
                <c:pt idx="321">
                  <c:v>9.5</c:v>
                </c:pt>
                <c:pt idx="322">
                  <c:v>9.5</c:v>
                </c:pt>
                <c:pt idx="323">
                  <c:v>9.5</c:v>
                </c:pt>
                <c:pt idx="324">
                  <c:v>9.5</c:v>
                </c:pt>
                <c:pt idx="325">
                  <c:v>9.5</c:v>
                </c:pt>
                <c:pt idx="326">
                  <c:v>9.5</c:v>
                </c:pt>
                <c:pt idx="327">
                  <c:v>9.5</c:v>
                </c:pt>
                <c:pt idx="328">
                  <c:v>9.5</c:v>
                </c:pt>
                <c:pt idx="329">
                  <c:v>9.5</c:v>
                </c:pt>
                <c:pt idx="330">
                  <c:v>9.5</c:v>
                </c:pt>
                <c:pt idx="331">
                  <c:v>9.25</c:v>
                </c:pt>
                <c:pt idx="332">
                  <c:v>9.25</c:v>
                </c:pt>
                <c:pt idx="333">
                  <c:v>9.25</c:v>
                </c:pt>
                <c:pt idx="334">
                  <c:v>9.25</c:v>
                </c:pt>
                <c:pt idx="335">
                  <c:v>9.25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F858-4909-9E48-1F80E2F796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8508095"/>
        <c:axId val="78510063"/>
      </c:lineChart>
      <c:dateAx>
        <c:axId val="78508095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78510063"/>
        <c:crosses val="autoZero"/>
        <c:auto val="1"/>
        <c:lblOffset val="100"/>
        <c:baseTimeUnit val="days"/>
      </c:dateAx>
      <c:valAx>
        <c:axId val="78510063"/>
        <c:scaling>
          <c:orientation val="minMax"/>
          <c:min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_ ;[Red]\-#,##0.0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7850809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rgbClr val="00B05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pt-BR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rgbClr val="7030A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pt-BR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accent4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pt-BR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accent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pt-BR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rgbClr val="FF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552449</xdr:colOff>
      <xdr:row>0</xdr:row>
      <xdr:rowOff>495300</xdr:rowOff>
    </xdr:from>
    <xdr:to>
      <xdr:col>24</xdr:col>
      <xdr:colOff>600074</xdr:colOff>
      <xdr:row>17</xdr:row>
      <xdr:rowOff>95250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2</xdr:row>
      <xdr:rowOff>142875</xdr:rowOff>
    </xdr:from>
    <xdr:to>
      <xdr:col>17</xdr:col>
      <xdr:colOff>352425</xdr:colOff>
      <xdr:row>23</xdr:row>
      <xdr:rowOff>142875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95250</xdr:colOff>
      <xdr:row>2</xdr:row>
      <xdr:rowOff>19050</xdr:rowOff>
    </xdr:from>
    <xdr:to>
      <xdr:col>19</xdr:col>
      <xdr:colOff>438150</xdr:colOff>
      <xdr:row>23</xdr:row>
      <xdr:rowOff>19050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2</xdr:row>
      <xdr:rowOff>142875</xdr:rowOff>
    </xdr:from>
    <xdr:to>
      <xdr:col>17</xdr:col>
      <xdr:colOff>352425</xdr:colOff>
      <xdr:row>23</xdr:row>
      <xdr:rowOff>142875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2</xdr:row>
      <xdr:rowOff>142875</xdr:rowOff>
    </xdr:from>
    <xdr:to>
      <xdr:col>17</xdr:col>
      <xdr:colOff>352425</xdr:colOff>
      <xdr:row>23</xdr:row>
      <xdr:rowOff>142875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523875</xdr:colOff>
      <xdr:row>0</xdr:row>
      <xdr:rowOff>38100</xdr:rowOff>
    </xdr:from>
    <xdr:to>
      <xdr:col>21</xdr:col>
      <xdr:colOff>295275</xdr:colOff>
      <xdr:row>21</xdr:row>
      <xdr:rowOff>38100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257175</xdr:colOff>
      <xdr:row>2</xdr:row>
      <xdr:rowOff>57150</xdr:rowOff>
    </xdr:from>
    <xdr:to>
      <xdr:col>21</xdr:col>
      <xdr:colOff>28575</xdr:colOff>
      <xdr:row>23</xdr:row>
      <xdr:rowOff>57150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238125</xdr:colOff>
      <xdr:row>2</xdr:row>
      <xdr:rowOff>66675</xdr:rowOff>
    </xdr:from>
    <xdr:to>
      <xdr:col>19</xdr:col>
      <xdr:colOff>581025</xdr:colOff>
      <xdr:row>23</xdr:row>
      <xdr:rowOff>66675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238125</xdr:colOff>
      <xdr:row>2</xdr:row>
      <xdr:rowOff>66675</xdr:rowOff>
    </xdr:from>
    <xdr:to>
      <xdr:col>18</xdr:col>
      <xdr:colOff>581025</xdr:colOff>
      <xdr:row>23</xdr:row>
      <xdr:rowOff>66675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bcb.gov.br/controleinflacao/historicotaxasjuros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8.bin"/><Relationship Id="rId2" Type="http://schemas.openxmlformats.org/officeDocument/2006/relationships/hyperlink" Target="https://www3.bcb.gov.br/expectativas2/" TargetMode="External"/><Relationship Id="rId1" Type="http://schemas.openxmlformats.org/officeDocument/2006/relationships/hyperlink" Target="https://www.bcb.gov.br/controleinflacao/faqexpectativa" TargetMode="External"/><Relationship Id="rId4" Type="http://schemas.openxmlformats.org/officeDocument/2006/relationships/vmlDrawing" Target="../drawings/vmlDrawing1.v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732"/>
  <sheetViews>
    <sheetView tabSelected="1" zoomScaleNormal="100" workbookViewId="0"/>
  </sheetViews>
  <sheetFormatPr defaultRowHeight="14.4" x14ac:dyDescent="0.3"/>
  <cols>
    <col min="1" max="1" width="10.6640625" bestFit="1" customWidth="1"/>
    <col min="2" max="2" width="7.6640625" bestFit="1" customWidth="1"/>
    <col min="3" max="3" width="15" customWidth="1"/>
    <col min="4" max="4" width="12.109375" bestFit="1" customWidth="1"/>
    <col min="5" max="5" width="5.44140625" bestFit="1" customWidth="1"/>
    <col min="6" max="6" width="4.33203125" bestFit="1" customWidth="1"/>
    <col min="7" max="7" width="10.44140625" bestFit="1" customWidth="1"/>
    <col min="8" max="10" width="10.44140625" customWidth="1"/>
    <col min="11" max="11" width="13.5546875" customWidth="1"/>
  </cols>
  <sheetData>
    <row r="1" spans="1:11" ht="31.2" x14ac:dyDescent="0.3">
      <c r="A1" s="17" t="s">
        <v>43</v>
      </c>
      <c r="B1" s="6" t="s">
        <v>35</v>
      </c>
      <c r="C1" s="6" t="s">
        <v>36</v>
      </c>
      <c r="D1" s="6" t="s">
        <v>37</v>
      </c>
      <c r="E1" s="7" t="s">
        <v>38</v>
      </c>
      <c r="F1" s="8" t="s">
        <v>39</v>
      </c>
      <c r="G1" s="6" t="s">
        <v>40</v>
      </c>
      <c r="H1" s="17" t="s">
        <v>44</v>
      </c>
      <c r="I1" s="17" t="s">
        <v>45</v>
      </c>
      <c r="J1" s="17" t="s">
        <v>46</v>
      </c>
      <c r="K1" s="17" t="s">
        <v>47</v>
      </c>
    </row>
    <row r="2" spans="1:11" x14ac:dyDescent="0.3">
      <c r="A2" s="18" t="str">
        <f>MONTH(EDATE(C2,-1))&amp;YEAR(EDATE(C2,-1))&amp;F2</f>
        <v>62000</v>
      </c>
      <c r="B2" s="10">
        <v>760199</v>
      </c>
      <c r="C2" s="11">
        <v>36724</v>
      </c>
      <c r="D2" s="12">
        <v>1000.0000000000001</v>
      </c>
      <c r="E2" s="9"/>
      <c r="F2" s="9"/>
      <c r="G2" s="9"/>
      <c r="H2" s="9"/>
      <c r="I2" s="9"/>
      <c r="J2" s="9"/>
    </row>
    <row r="3" spans="1:11" x14ac:dyDescent="0.3">
      <c r="A3" s="18" t="str">
        <f t="shared" ref="A3:A66" si="0">MONTH(EDATE(C3,-1))&amp;YEAR(EDATE(C3,-1))&amp;F3</f>
        <v>62000</v>
      </c>
      <c r="B3" s="10">
        <v>760199</v>
      </c>
      <c r="C3" s="11">
        <v>36725</v>
      </c>
      <c r="D3" s="13">
        <v>1000.7609838920596</v>
      </c>
      <c r="E3" s="9"/>
      <c r="F3" s="9"/>
      <c r="G3" s="9"/>
      <c r="H3" s="9"/>
      <c r="I3" s="9"/>
      <c r="J3" s="9"/>
    </row>
    <row r="4" spans="1:11" x14ac:dyDescent="0.3">
      <c r="A4" s="18" t="str">
        <f t="shared" si="0"/>
        <v>62000</v>
      </c>
      <c r="B4" s="10">
        <v>760199</v>
      </c>
      <c r="C4" s="11">
        <v>36726</v>
      </c>
      <c r="D4" s="13">
        <v>1001.5225468806032</v>
      </c>
      <c r="E4" s="9"/>
      <c r="F4" s="9"/>
      <c r="G4" s="9"/>
      <c r="H4" s="9"/>
      <c r="I4" s="9"/>
      <c r="J4" s="9"/>
    </row>
    <row r="5" spans="1:11" x14ac:dyDescent="0.3">
      <c r="A5" s="18" t="str">
        <f t="shared" si="0"/>
        <v>62000</v>
      </c>
      <c r="B5" s="10">
        <v>760199</v>
      </c>
      <c r="C5" s="11">
        <v>36727</v>
      </c>
      <c r="D5" s="13">
        <v>1002.2846894063136</v>
      </c>
      <c r="E5" s="9"/>
      <c r="F5" s="9"/>
      <c r="G5" s="9"/>
      <c r="H5" s="9"/>
      <c r="I5" s="9"/>
      <c r="J5" s="9"/>
    </row>
    <row r="6" spans="1:11" x14ac:dyDescent="0.3">
      <c r="A6" s="18" t="str">
        <f t="shared" si="0"/>
        <v>62000</v>
      </c>
      <c r="B6" s="10">
        <v>760199</v>
      </c>
      <c r="C6" s="11">
        <v>36728</v>
      </c>
      <c r="D6" s="13">
        <v>1003.0474119102098</v>
      </c>
      <c r="E6" s="9"/>
      <c r="F6" s="9"/>
      <c r="G6" s="9"/>
      <c r="H6" s="9"/>
      <c r="I6" s="9"/>
      <c r="J6" s="9"/>
    </row>
    <row r="7" spans="1:11" x14ac:dyDescent="0.3">
      <c r="A7" s="18" t="str">
        <f t="shared" si="0"/>
        <v>62000</v>
      </c>
      <c r="B7" s="10">
        <v>760199</v>
      </c>
      <c r="C7" s="11">
        <v>36731</v>
      </c>
      <c r="D7" s="13">
        <v>1003.8107148336456</v>
      </c>
      <c r="E7" s="9"/>
      <c r="F7" s="9"/>
      <c r="G7" s="9"/>
      <c r="H7" s="9"/>
      <c r="I7" s="9"/>
      <c r="J7" s="9"/>
    </row>
    <row r="8" spans="1:11" x14ac:dyDescent="0.3">
      <c r="A8" s="18" t="str">
        <f t="shared" si="0"/>
        <v>62000</v>
      </c>
      <c r="B8" s="10">
        <v>760199</v>
      </c>
      <c r="C8" s="11">
        <v>36732</v>
      </c>
      <c r="D8" s="13">
        <v>1004.5745986183107</v>
      </c>
      <c r="E8" s="9"/>
      <c r="F8" s="9"/>
      <c r="G8" s="9"/>
      <c r="H8" s="9"/>
      <c r="I8" s="9"/>
      <c r="J8" s="9"/>
    </row>
    <row r="9" spans="1:11" x14ac:dyDescent="0.3">
      <c r="A9" s="18" t="str">
        <f t="shared" si="0"/>
        <v>62000</v>
      </c>
      <c r="B9" s="10">
        <v>760199</v>
      </c>
      <c r="C9" s="11">
        <v>36733</v>
      </c>
      <c r="D9" s="13">
        <v>1005.3390637062315</v>
      </c>
      <c r="E9" s="9"/>
      <c r="F9" s="9"/>
      <c r="G9" s="9"/>
      <c r="H9" s="9"/>
      <c r="I9" s="9"/>
      <c r="J9" s="9"/>
    </row>
    <row r="10" spans="1:11" x14ac:dyDescent="0.3">
      <c r="A10" s="18" t="str">
        <f t="shared" si="0"/>
        <v>62000</v>
      </c>
      <c r="B10" s="10">
        <v>760199</v>
      </c>
      <c r="C10" s="11">
        <v>36734</v>
      </c>
      <c r="D10" s="13">
        <v>1006.1041105397702</v>
      </c>
      <c r="E10" s="9"/>
      <c r="F10" s="9"/>
      <c r="G10" s="9"/>
      <c r="H10" s="9"/>
      <c r="I10" s="9"/>
      <c r="J10" s="9"/>
    </row>
    <row r="11" spans="1:11" x14ac:dyDescent="0.3">
      <c r="A11" s="18" t="str">
        <f t="shared" si="0"/>
        <v>62000</v>
      </c>
      <c r="B11" s="10">
        <v>760199</v>
      </c>
      <c r="C11" s="11">
        <v>36735</v>
      </c>
      <c r="D11" s="13">
        <v>1006.8697395616258</v>
      </c>
      <c r="E11" s="9"/>
      <c r="F11" s="9"/>
      <c r="G11" s="9"/>
      <c r="H11" s="9"/>
      <c r="I11" s="9"/>
      <c r="J11" s="9"/>
    </row>
    <row r="12" spans="1:11" x14ac:dyDescent="0.3">
      <c r="A12" s="18" t="str">
        <f t="shared" si="0"/>
        <v>62000</v>
      </c>
      <c r="B12" s="10">
        <v>760199</v>
      </c>
      <c r="C12" s="11">
        <v>36738</v>
      </c>
      <c r="D12" s="13">
        <v>1007.6359512148344</v>
      </c>
      <c r="E12" s="9"/>
      <c r="F12" s="9"/>
      <c r="G12" s="9"/>
      <c r="H12" s="9"/>
      <c r="I12" s="9"/>
      <c r="J12" s="9"/>
    </row>
    <row r="13" spans="1:11" x14ac:dyDescent="0.3">
      <c r="A13" s="18" t="str">
        <f t="shared" si="0"/>
        <v>72000</v>
      </c>
      <c r="B13" s="10">
        <v>760199</v>
      </c>
      <c r="C13" s="11">
        <v>36739</v>
      </c>
      <c r="D13" s="13">
        <v>1008.402745942769</v>
      </c>
      <c r="E13" s="9"/>
      <c r="F13" s="9"/>
      <c r="G13" s="9"/>
      <c r="H13" s="9"/>
      <c r="I13" s="9"/>
      <c r="J13" s="9"/>
    </row>
    <row r="14" spans="1:11" x14ac:dyDescent="0.3">
      <c r="A14" s="18" t="str">
        <f t="shared" si="0"/>
        <v>72000</v>
      </c>
      <c r="B14" s="10">
        <v>760199</v>
      </c>
      <c r="C14" s="11">
        <v>36740</v>
      </c>
      <c r="D14" s="13">
        <v>1009.1701241891401</v>
      </c>
      <c r="E14" s="9"/>
      <c r="F14" s="9"/>
      <c r="G14" s="9"/>
      <c r="H14" s="9"/>
      <c r="I14" s="9"/>
      <c r="J14" s="9"/>
    </row>
    <row r="15" spans="1:11" x14ac:dyDescent="0.3">
      <c r="A15" s="18" t="str">
        <f t="shared" si="0"/>
        <v>72000</v>
      </c>
      <c r="B15" s="10">
        <v>760199</v>
      </c>
      <c r="C15" s="11">
        <v>36741</v>
      </c>
      <c r="D15" s="13">
        <v>1009.9380863979958</v>
      </c>
      <c r="E15" s="9"/>
      <c r="F15" s="9"/>
      <c r="G15" s="9"/>
      <c r="H15" s="9"/>
      <c r="I15" s="9"/>
      <c r="J15" s="9"/>
    </row>
    <row r="16" spans="1:11" x14ac:dyDescent="0.3">
      <c r="A16" s="18" t="str">
        <f t="shared" si="0"/>
        <v>72000</v>
      </c>
      <c r="B16" s="10">
        <v>760199</v>
      </c>
      <c r="C16" s="11">
        <v>36742</v>
      </c>
      <c r="D16" s="13">
        <v>1010.7066330137221</v>
      </c>
      <c r="E16" s="9"/>
      <c r="F16" s="9"/>
      <c r="G16" s="9"/>
      <c r="H16" s="9"/>
      <c r="I16" s="9"/>
      <c r="J16" s="9"/>
    </row>
    <row r="17" spans="1:10" x14ac:dyDescent="0.3">
      <c r="A17" s="18" t="str">
        <f t="shared" si="0"/>
        <v>72000</v>
      </c>
      <c r="B17" s="10">
        <v>760199</v>
      </c>
      <c r="C17" s="11">
        <v>36745</v>
      </c>
      <c r="D17" s="13">
        <v>1011.4757644810431</v>
      </c>
      <c r="E17" s="9"/>
      <c r="F17" s="9"/>
      <c r="G17" s="9"/>
      <c r="H17" s="9"/>
      <c r="I17" s="9"/>
      <c r="J17" s="9"/>
    </row>
    <row r="18" spans="1:10" x14ac:dyDescent="0.3">
      <c r="A18" s="18" t="str">
        <f t="shared" si="0"/>
        <v>72000</v>
      </c>
      <c r="B18" s="10">
        <v>760199</v>
      </c>
      <c r="C18" s="11">
        <v>36746</v>
      </c>
      <c r="D18" s="13">
        <v>1012.2454812450218</v>
      </c>
      <c r="E18" s="9"/>
      <c r="F18" s="9"/>
      <c r="G18" s="9"/>
      <c r="H18" s="9"/>
      <c r="I18" s="9"/>
      <c r="J18" s="9"/>
    </row>
    <row r="19" spans="1:10" x14ac:dyDescent="0.3">
      <c r="A19" s="18" t="str">
        <f t="shared" si="0"/>
        <v>72000</v>
      </c>
      <c r="B19" s="10">
        <v>760199</v>
      </c>
      <c r="C19" s="11">
        <v>36747</v>
      </c>
      <c r="D19" s="13">
        <v>1013.0157837510595</v>
      </c>
      <c r="E19" s="9"/>
      <c r="F19" s="9"/>
      <c r="G19" s="9"/>
      <c r="H19" s="9"/>
      <c r="I19" s="9"/>
      <c r="J19" s="9"/>
    </row>
    <row r="20" spans="1:10" x14ac:dyDescent="0.3">
      <c r="A20" s="18" t="str">
        <f t="shared" si="0"/>
        <v>72000</v>
      </c>
      <c r="B20" s="10">
        <v>760199</v>
      </c>
      <c r="C20" s="11">
        <v>36748</v>
      </c>
      <c r="D20" s="13">
        <v>1013.786672444896</v>
      </c>
      <c r="E20" s="9"/>
      <c r="F20" s="9"/>
      <c r="G20" s="9"/>
      <c r="H20" s="9"/>
      <c r="I20" s="9"/>
      <c r="J20" s="9"/>
    </row>
    <row r="21" spans="1:10" x14ac:dyDescent="0.3">
      <c r="A21" s="18" t="str">
        <f t="shared" si="0"/>
        <v>72000</v>
      </c>
      <c r="B21" s="10">
        <v>760199</v>
      </c>
      <c r="C21" s="11">
        <v>36749</v>
      </c>
      <c r="D21" s="13">
        <v>1014.5581477726113</v>
      </c>
      <c r="E21" s="9"/>
      <c r="F21" s="9"/>
      <c r="G21" s="9"/>
      <c r="H21" s="9"/>
      <c r="I21" s="9"/>
      <c r="J21" s="9"/>
    </row>
    <row r="22" spans="1:10" x14ac:dyDescent="0.3">
      <c r="A22" s="18" t="str">
        <f t="shared" si="0"/>
        <v>72000</v>
      </c>
      <c r="B22" s="10">
        <v>760199</v>
      </c>
      <c r="C22" s="11">
        <v>36752</v>
      </c>
      <c r="D22" s="13">
        <v>1015.330210180624</v>
      </c>
      <c r="E22" s="9"/>
      <c r="F22" s="9"/>
      <c r="G22" s="9"/>
      <c r="H22" s="9"/>
      <c r="I22" s="9"/>
      <c r="J22" s="9"/>
    </row>
    <row r="23" spans="1:10" x14ac:dyDescent="0.3">
      <c r="A23" s="18" t="str">
        <f t="shared" si="0"/>
        <v>72000</v>
      </c>
      <c r="B23" s="10">
        <v>760199</v>
      </c>
      <c r="C23" s="11">
        <v>36753</v>
      </c>
      <c r="D23" s="13">
        <v>1016.1028601156929</v>
      </c>
      <c r="E23" s="9"/>
      <c r="F23" s="9"/>
      <c r="G23" s="9"/>
      <c r="H23" s="9"/>
      <c r="I23" s="9"/>
      <c r="J23" s="9"/>
    </row>
    <row r="24" spans="1:10" x14ac:dyDescent="0.3">
      <c r="A24" s="18" t="str">
        <f t="shared" si="0"/>
        <v>72000</v>
      </c>
      <c r="B24" s="10">
        <v>760199</v>
      </c>
      <c r="C24" s="11">
        <v>36754</v>
      </c>
      <c r="D24" s="13">
        <v>1016.7040932646463</v>
      </c>
      <c r="E24" s="9"/>
      <c r="F24" s="9"/>
      <c r="G24" s="9"/>
      <c r="H24" s="9"/>
      <c r="I24" s="9"/>
      <c r="J24" s="9"/>
    </row>
    <row r="25" spans="1:10" x14ac:dyDescent="0.3">
      <c r="A25" s="18" t="str">
        <f t="shared" si="0"/>
        <v>72000</v>
      </c>
      <c r="B25" s="10">
        <v>760199</v>
      </c>
      <c r="C25" s="11">
        <v>36755</v>
      </c>
      <c r="D25" s="13">
        <v>1017.3056821662635</v>
      </c>
      <c r="E25" s="9"/>
      <c r="F25" s="9"/>
      <c r="G25" s="9"/>
      <c r="H25" s="9"/>
      <c r="I25" s="9"/>
      <c r="J25" s="9"/>
    </row>
    <row r="26" spans="1:10" x14ac:dyDescent="0.3">
      <c r="A26" s="18" t="str">
        <f t="shared" si="0"/>
        <v>72000</v>
      </c>
      <c r="B26" s="10">
        <v>760199</v>
      </c>
      <c r="C26" s="11">
        <v>36756</v>
      </c>
      <c r="D26" s="13">
        <v>1017.9076270310456</v>
      </c>
      <c r="E26" s="9"/>
      <c r="F26" s="9"/>
      <c r="G26" s="9"/>
      <c r="H26" s="9"/>
      <c r="I26" s="9"/>
      <c r="J26" s="9"/>
    </row>
    <row r="27" spans="1:10" x14ac:dyDescent="0.3">
      <c r="A27" s="18" t="str">
        <f t="shared" si="0"/>
        <v>72000</v>
      </c>
      <c r="B27" s="10">
        <v>760199</v>
      </c>
      <c r="C27" s="11">
        <v>36759</v>
      </c>
      <c r="D27" s="13">
        <v>1018.5099280696174</v>
      </c>
      <c r="E27" s="9"/>
      <c r="F27" s="9"/>
      <c r="G27" s="9"/>
      <c r="H27" s="9"/>
      <c r="I27" s="9"/>
      <c r="J27" s="9"/>
    </row>
    <row r="28" spans="1:10" x14ac:dyDescent="0.3">
      <c r="A28" s="18" t="str">
        <f t="shared" si="0"/>
        <v>72000</v>
      </c>
      <c r="B28" s="10">
        <v>760199</v>
      </c>
      <c r="C28" s="11">
        <v>36760</v>
      </c>
      <c r="D28" s="13">
        <v>1019.112585492729</v>
      </c>
      <c r="E28" s="9"/>
      <c r="F28" s="9"/>
      <c r="G28" s="9"/>
      <c r="H28" s="9"/>
      <c r="I28" s="9"/>
      <c r="J28" s="9"/>
    </row>
    <row r="29" spans="1:10" x14ac:dyDescent="0.3">
      <c r="A29" s="18" t="str">
        <f t="shared" si="0"/>
        <v>72000</v>
      </c>
      <c r="B29" s="10">
        <v>760199</v>
      </c>
      <c r="C29" s="11">
        <v>36761</v>
      </c>
      <c r="D29" s="13">
        <v>1019.7155995112546</v>
      </c>
      <c r="E29" s="9"/>
      <c r="F29" s="9"/>
      <c r="G29" s="9"/>
      <c r="H29" s="9"/>
      <c r="I29" s="9"/>
      <c r="J29" s="9"/>
    </row>
    <row r="30" spans="1:10" x14ac:dyDescent="0.3">
      <c r="A30" s="18" t="str">
        <f t="shared" si="0"/>
        <v>72000</v>
      </c>
      <c r="B30" s="10">
        <v>760199</v>
      </c>
      <c r="C30" s="11">
        <v>36762</v>
      </c>
      <c r="D30" s="13">
        <v>1020.3189703361937</v>
      </c>
      <c r="E30" s="9"/>
      <c r="F30" s="9"/>
      <c r="G30" s="9"/>
      <c r="H30" s="9"/>
      <c r="I30" s="9"/>
      <c r="J30" s="9"/>
    </row>
    <row r="31" spans="1:10" x14ac:dyDescent="0.3">
      <c r="A31" s="18" t="str">
        <f t="shared" si="0"/>
        <v>72000</v>
      </c>
      <c r="B31" s="10">
        <v>760199</v>
      </c>
      <c r="C31" s="11">
        <v>36763</v>
      </c>
      <c r="D31" s="13">
        <v>1020.9226981786705</v>
      </c>
      <c r="E31" s="9"/>
      <c r="F31" s="9"/>
      <c r="G31" s="9"/>
      <c r="H31" s="9"/>
      <c r="I31" s="9"/>
      <c r="J31" s="9"/>
    </row>
    <row r="32" spans="1:10" x14ac:dyDescent="0.3">
      <c r="A32" s="18" t="str">
        <f t="shared" si="0"/>
        <v>72000</v>
      </c>
      <c r="B32" s="10">
        <v>760199</v>
      </c>
      <c r="C32" s="11">
        <v>36766</v>
      </c>
      <c r="D32" s="13">
        <v>1021.5267832499341</v>
      </c>
      <c r="E32" s="9"/>
      <c r="F32" s="9"/>
      <c r="G32" s="9"/>
      <c r="H32" s="9"/>
      <c r="I32" s="9"/>
      <c r="J32" s="9"/>
    </row>
    <row r="33" spans="1:10" x14ac:dyDescent="0.3">
      <c r="A33" s="18" t="str">
        <f t="shared" si="0"/>
        <v>72000</v>
      </c>
      <c r="B33" s="10">
        <v>760199</v>
      </c>
      <c r="C33" s="11">
        <v>36767</v>
      </c>
      <c r="D33" s="13">
        <v>1022.131225761358</v>
      </c>
      <c r="E33" s="9"/>
      <c r="F33" s="9"/>
      <c r="G33" s="9"/>
      <c r="H33" s="9"/>
      <c r="I33" s="9"/>
      <c r="J33" s="9"/>
    </row>
    <row r="34" spans="1:10" x14ac:dyDescent="0.3">
      <c r="A34" s="18" t="str">
        <f t="shared" si="0"/>
        <v>72000</v>
      </c>
      <c r="B34" s="10">
        <v>760199</v>
      </c>
      <c r="C34" s="11">
        <v>36768</v>
      </c>
      <c r="D34" s="13">
        <v>1022.7360259244419</v>
      </c>
      <c r="E34" s="9"/>
      <c r="F34" s="9"/>
      <c r="G34" s="9"/>
      <c r="H34" s="9"/>
      <c r="I34" s="9"/>
      <c r="J34" s="9"/>
    </row>
    <row r="35" spans="1:10" x14ac:dyDescent="0.3">
      <c r="A35" s="18" t="str">
        <f t="shared" si="0"/>
        <v>72000</v>
      </c>
      <c r="B35" s="10">
        <v>760199</v>
      </c>
      <c r="C35" s="11">
        <v>36769</v>
      </c>
      <c r="D35" s="13">
        <v>1023.3411839508101</v>
      </c>
      <c r="E35" s="9"/>
      <c r="F35" s="9"/>
      <c r="G35" s="9"/>
      <c r="H35" s="9"/>
      <c r="I35" s="9"/>
      <c r="J35" s="9"/>
    </row>
    <row r="36" spans="1:10" x14ac:dyDescent="0.3">
      <c r="A36" s="18" t="str">
        <f t="shared" si="0"/>
        <v>82000</v>
      </c>
      <c r="B36" s="10">
        <v>760199</v>
      </c>
      <c r="C36" s="11">
        <v>36770</v>
      </c>
      <c r="D36" s="13">
        <v>1023.9467000522118</v>
      </c>
      <c r="E36" s="9"/>
      <c r="F36" s="9"/>
      <c r="G36" s="9"/>
      <c r="H36" s="9"/>
      <c r="I36" s="9"/>
      <c r="J36" s="9"/>
    </row>
    <row r="37" spans="1:10" x14ac:dyDescent="0.3">
      <c r="A37" s="18" t="str">
        <f t="shared" si="0"/>
        <v>82000</v>
      </c>
      <c r="B37" s="10">
        <v>760199</v>
      </c>
      <c r="C37" s="11">
        <v>36773</v>
      </c>
      <c r="D37" s="13">
        <v>1024.552574440522</v>
      </c>
      <c r="E37" s="9"/>
      <c r="F37" s="9"/>
      <c r="G37" s="9"/>
      <c r="H37" s="9"/>
      <c r="I37" s="9"/>
      <c r="J37" s="9"/>
    </row>
    <row r="38" spans="1:10" x14ac:dyDescent="0.3">
      <c r="A38" s="18" t="str">
        <f t="shared" si="0"/>
        <v>82000</v>
      </c>
      <c r="B38" s="10">
        <v>760199</v>
      </c>
      <c r="C38" s="11">
        <v>36774</v>
      </c>
      <c r="D38" s="13">
        <v>1025.1588073277405</v>
      </c>
      <c r="E38" s="9"/>
      <c r="F38" s="9"/>
      <c r="G38" s="9"/>
      <c r="H38" s="9"/>
      <c r="I38" s="9"/>
      <c r="J38" s="9"/>
    </row>
    <row r="39" spans="1:10" x14ac:dyDescent="0.3">
      <c r="A39" s="18" t="str">
        <f t="shared" si="0"/>
        <v>82000</v>
      </c>
      <c r="B39" s="10">
        <v>760199</v>
      </c>
      <c r="C39" s="11">
        <v>36775</v>
      </c>
      <c r="D39" s="13">
        <v>1025.7653989259936</v>
      </c>
      <c r="E39" s="9"/>
      <c r="F39" s="9"/>
      <c r="G39" s="9"/>
      <c r="H39" s="9"/>
      <c r="I39" s="9"/>
      <c r="J39" s="9"/>
    </row>
    <row r="40" spans="1:10" x14ac:dyDescent="0.3">
      <c r="A40" s="18" t="str">
        <f t="shared" si="0"/>
        <v>82000</v>
      </c>
      <c r="B40" s="10">
        <v>760199</v>
      </c>
      <c r="C40" s="11">
        <v>36777</v>
      </c>
      <c r="D40" s="13">
        <v>1026.3723494475319</v>
      </c>
      <c r="E40" s="9"/>
      <c r="F40" s="9"/>
      <c r="G40" s="9"/>
      <c r="H40" s="9"/>
      <c r="I40" s="9"/>
      <c r="J40" s="9"/>
    </row>
    <row r="41" spans="1:10" x14ac:dyDescent="0.3">
      <c r="A41" s="18" t="str">
        <f t="shared" si="0"/>
        <v>82000</v>
      </c>
      <c r="B41" s="10">
        <v>760199</v>
      </c>
      <c r="C41" s="11">
        <v>36780</v>
      </c>
      <c r="D41" s="13">
        <v>1026.979659104732</v>
      </c>
      <c r="E41" s="9"/>
      <c r="F41" s="9"/>
      <c r="G41" s="9"/>
      <c r="H41" s="9"/>
      <c r="I41" s="9"/>
      <c r="J41" s="9"/>
    </row>
    <row r="42" spans="1:10" x14ac:dyDescent="0.3">
      <c r="A42" s="18" t="str">
        <f t="shared" si="0"/>
        <v>82000</v>
      </c>
      <c r="B42" s="10">
        <v>760199</v>
      </c>
      <c r="C42" s="11">
        <v>36781</v>
      </c>
      <c r="D42" s="13">
        <v>1027.5873281100965</v>
      </c>
      <c r="E42" s="9"/>
      <c r="F42" s="9"/>
      <c r="G42" s="9"/>
      <c r="H42" s="9"/>
      <c r="I42" s="9"/>
      <c r="J42" s="9"/>
    </row>
    <row r="43" spans="1:10" x14ac:dyDescent="0.3">
      <c r="A43" s="18" t="str">
        <f t="shared" si="0"/>
        <v>82000</v>
      </c>
      <c r="B43" s="10">
        <v>760199</v>
      </c>
      <c r="C43" s="11">
        <v>36782</v>
      </c>
      <c r="D43" s="13">
        <v>1028.1953566762536</v>
      </c>
      <c r="E43" s="9"/>
      <c r="F43" s="9"/>
      <c r="G43" s="9"/>
      <c r="H43" s="9"/>
      <c r="I43" s="9"/>
      <c r="J43" s="9"/>
    </row>
    <row r="44" spans="1:10" x14ac:dyDescent="0.3">
      <c r="A44" s="18" t="str">
        <f t="shared" si="0"/>
        <v>82000</v>
      </c>
      <c r="B44" s="10">
        <v>760199</v>
      </c>
      <c r="C44" s="11">
        <v>36783</v>
      </c>
      <c r="D44" s="13">
        <v>1028.803745015957</v>
      </c>
      <c r="E44" s="9"/>
      <c r="F44" s="9"/>
      <c r="G44" s="9"/>
      <c r="H44" s="9"/>
      <c r="I44" s="9"/>
      <c r="J44" s="9"/>
    </row>
    <row r="45" spans="1:10" x14ac:dyDescent="0.3">
      <c r="A45" s="18" t="str">
        <f t="shared" si="0"/>
        <v>82000</v>
      </c>
      <c r="B45" s="10">
        <v>760199</v>
      </c>
      <c r="C45" s="11">
        <v>36784</v>
      </c>
      <c r="D45" s="13">
        <v>1029.4124933420867</v>
      </c>
      <c r="E45" s="9"/>
      <c r="F45" s="9"/>
      <c r="G45" s="9"/>
      <c r="H45" s="9"/>
      <c r="I45" s="9"/>
      <c r="J45" s="9"/>
    </row>
    <row r="46" spans="1:10" x14ac:dyDescent="0.3">
      <c r="A46" s="18" t="str">
        <f t="shared" si="0"/>
        <v>82000</v>
      </c>
      <c r="B46" s="10">
        <v>760199</v>
      </c>
      <c r="C46" s="11">
        <v>36787</v>
      </c>
      <c r="D46" s="13">
        <v>1029.5306584826117</v>
      </c>
      <c r="E46" s="9"/>
      <c r="F46" s="9"/>
      <c r="G46" s="9"/>
      <c r="H46" s="9"/>
      <c r="I46" s="9"/>
      <c r="J46" s="9"/>
    </row>
    <row r="47" spans="1:10" x14ac:dyDescent="0.3">
      <c r="A47" s="18" t="str">
        <f t="shared" si="0"/>
        <v>82000</v>
      </c>
      <c r="B47" s="10">
        <v>760199</v>
      </c>
      <c r="C47" s="11">
        <v>36788</v>
      </c>
      <c r="D47" s="13">
        <v>1029.6488371871844</v>
      </c>
      <c r="E47" s="9"/>
      <c r="F47" s="9"/>
      <c r="G47" s="9"/>
      <c r="H47" s="9"/>
      <c r="I47" s="9"/>
      <c r="J47" s="9"/>
    </row>
    <row r="48" spans="1:10" x14ac:dyDescent="0.3">
      <c r="A48" s="18" t="str">
        <f t="shared" si="0"/>
        <v>82000</v>
      </c>
      <c r="B48" s="10">
        <v>760199</v>
      </c>
      <c r="C48" s="11">
        <v>36789</v>
      </c>
      <c r="D48" s="13">
        <v>1029.7670294573622</v>
      </c>
      <c r="E48" s="9"/>
      <c r="F48" s="9"/>
      <c r="G48" s="9"/>
      <c r="H48" s="9"/>
      <c r="I48" s="9"/>
      <c r="J48" s="9"/>
    </row>
    <row r="49" spans="1:10" x14ac:dyDescent="0.3">
      <c r="A49" s="18" t="str">
        <f t="shared" si="0"/>
        <v>82000</v>
      </c>
      <c r="B49" s="10">
        <v>760199</v>
      </c>
      <c r="C49" s="11">
        <v>36790</v>
      </c>
      <c r="D49" s="13">
        <v>1029.8852352947022</v>
      </c>
      <c r="E49" s="9"/>
      <c r="F49" s="9"/>
      <c r="G49" s="9"/>
      <c r="H49" s="9"/>
      <c r="I49" s="9"/>
      <c r="J49" s="9"/>
    </row>
    <row r="50" spans="1:10" x14ac:dyDescent="0.3">
      <c r="A50" s="18" t="str">
        <f t="shared" si="0"/>
        <v>82000</v>
      </c>
      <c r="B50" s="10">
        <v>760199</v>
      </c>
      <c r="C50" s="11">
        <v>36791</v>
      </c>
      <c r="D50" s="13">
        <v>1030.0034547007615</v>
      </c>
      <c r="E50" s="9"/>
      <c r="F50" s="9"/>
      <c r="G50" s="9"/>
      <c r="H50" s="9"/>
      <c r="I50" s="9"/>
      <c r="J50" s="9"/>
    </row>
    <row r="51" spans="1:10" x14ac:dyDescent="0.3">
      <c r="A51" s="18" t="str">
        <f t="shared" si="0"/>
        <v>82000</v>
      </c>
      <c r="B51" s="10">
        <v>760199</v>
      </c>
      <c r="C51" s="11">
        <v>36794</v>
      </c>
      <c r="D51" s="13">
        <v>1030.1216876770982</v>
      </c>
      <c r="E51" s="9"/>
      <c r="F51" s="9"/>
      <c r="G51" s="9"/>
      <c r="H51" s="9"/>
      <c r="I51" s="9"/>
      <c r="J51" s="9"/>
    </row>
    <row r="52" spans="1:10" x14ac:dyDescent="0.3">
      <c r="A52" s="18" t="str">
        <f t="shared" si="0"/>
        <v>82000</v>
      </c>
      <c r="B52" s="10">
        <v>760199</v>
      </c>
      <c r="C52" s="11">
        <v>36795</v>
      </c>
      <c r="D52" s="13">
        <v>1030.2399342252695</v>
      </c>
      <c r="E52" s="9"/>
      <c r="F52" s="9"/>
      <c r="G52" s="9"/>
      <c r="H52" s="9"/>
      <c r="I52" s="9"/>
      <c r="J52" s="9"/>
    </row>
    <row r="53" spans="1:10" x14ac:dyDescent="0.3">
      <c r="A53" s="18" t="str">
        <f t="shared" si="0"/>
        <v>82000</v>
      </c>
      <c r="B53" s="10">
        <v>760199</v>
      </c>
      <c r="C53" s="11">
        <v>36796</v>
      </c>
      <c r="D53" s="13">
        <v>1030.3581943468332</v>
      </c>
      <c r="E53" s="9"/>
      <c r="F53" s="9"/>
      <c r="G53" s="9"/>
      <c r="H53" s="9"/>
      <c r="I53" s="9"/>
      <c r="J53" s="9"/>
    </row>
    <row r="54" spans="1:10" x14ac:dyDescent="0.3">
      <c r="A54" s="18" t="str">
        <f t="shared" si="0"/>
        <v>82000</v>
      </c>
      <c r="B54" s="10">
        <v>760199</v>
      </c>
      <c r="C54" s="11">
        <v>36797</v>
      </c>
      <c r="D54" s="13">
        <v>1030.4764680433479</v>
      </c>
      <c r="E54" s="9"/>
      <c r="F54" s="9"/>
      <c r="G54" s="9"/>
      <c r="H54" s="9"/>
      <c r="I54" s="9"/>
      <c r="J54" s="9"/>
    </row>
    <row r="55" spans="1:10" x14ac:dyDescent="0.3">
      <c r="A55" s="18" t="str">
        <f t="shared" si="0"/>
        <v>82000</v>
      </c>
      <c r="B55" s="10">
        <v>760199</v>
      </c>
      <c r="C55" s="11">
        <v>36798</v>
      </c>
      <c r="D55" s="13">
        <v>1030.5947553163717</v>
      </c>
      <c r="E55" s="9"/>
      <c r="F55" s="9"/>
      <c r="G55" s="9"/>
      <c r="H55" s="9"/>
      <c r="I55" s="9"/>
      <c r="J55" s="9"/>
    </row>
    <row r="56" spans="1:10" x14ac:dyDescent="0.3">
      <c r="A56" s="18" t="str">
        <f t="shared" si="0"/>
        <v>92000</v>
      </c>
      <c r="B56" s="10">
        <v>760199</v>
      </c>
      <c r="C56" s="11">
        <v>36802</v>
      </c>
      <c r="D56" s="13">
        <v>1030.8313705981798</v>
      </c>
      <c r="E56" s="9"/>
      <c r="F56" s="9"/>
      <c r="G56" s="9"/>
      <c r="H56" s="9"/>
      <c r="I56" s="9"/>
      <c r="J56" s="9"/>
    </row>
    <row r="57" spans="1:10" x14ac:dyDescent="0.3">
      <c r="A57" s="18" t="str">
        <f t="shared" si="0"/>
        <v>92000</v>
      </c>
      <c r="B57" s="10">
        <v>760199</v>
      </c>
      <c r="C57" s="11">
        <v>36801</v>
      </c>
      <c r="D57" s="13">
        <v>1030.7130561674628</v>
      </c>
      <c r="E57" s="9"/>
      <c r="F57" s="9"/>
      <c r="G57" s="9"/>
      <c r="H57" s="9"/>
      <c r="I57" s="9"/>
      <c r="J57" s="9"/>
    </row>
    <row r="58" spans="1:10" x14ac:dyDescent="0.3">
      <c r="A58" s="18" t="str">
        <f t="shared" si="0"/>
        <v>92000</v>
      </c>
      <c r="B58" s="10">
        <v>760199</v>
      </c>
      <c r="C58" s="11">
        <v>36803</v>
      </c>
      <c r="D58" s="13">
        <v>1030.9496986100817</v>
      </c>
      <c r="E58" s="9"/>
      <c r="F58" s="9"/>
      <c r="G58" s="9"/>
      <c r="H58" s="9"/>
      <c r="I58" s="9"/>
      <c r="J58" s="9"/>
    </row>
    <row r="59" spans="1:10" x14ac:dyDescent="0.3">
      <c r="A59" s="18" t="str">
        <f t="shared" si="0"/>
        <v>92000</v>
      </c>
      <c r="B59" s="10">
        <v>760199</v>
      </c>
      <c r="C59" s="11">
        <v>36804</v>
      </c>
      <c r="D59" s="13">
        <v>1031.0680402047274</v>
      </c>
      <c r="E59" s="9"/>
      <c r="F59" s="9"/>
      <c r="G59" s="9"/>
      <c r="H59" s="9"/>
      <c r="I59" s="9"/>
      <c r="J59" s="9"/>
    </row>
    <row r="60" spans="1:10" x14ac:dyDescent="0.3">
      <c r="A60" s="18" t="str">
        <f t="shared" si="0"/>
        <v>92000</v>
      </c>
      <c r="B60" s="10">
        <v>760199</v>
      </c>
      <c r="C60" s="11">
        <v>36805</v>
      </c>
      <c r="D60" s="13">
        <v>1031.1863953836762</v>
      </c>
      <c r="E60" s="9"/>
      <c r="F60" s="9"/>
      <c r="G60" s="9"/>
      <c r="H60" s="9"/>
      <c r="I60" s="9"/>
      <c r="J60" s="9"/>
    </row>
    <row r="61" spans="1:10" x14ac:dyDescent="0.3">
      <c r="A61" s="18" t="str">
        <f t="shared" si="0"/>
        <v>92000</v>
      </c>
      <c r="B61" s="10">
        <v>760199</v>
      </c>
      <c r="C61" s="11">
        <v>36808</v>
      </c>
      <c r="D61" s="13">
        <v>1031.304764148487</v>
      </c>
      <c r="E61" s="9"/>
      <c r="F61" s="9"/>
      <c r="G61" s="9"/>
      <c r="H61" s="9"/>
      <c r="I61" s="9"/>
      <c r="J61" s="9"/>
    </row>
    <row r="62" spans="1:10" x14ac:dyDescent="0.3">
      <c r="A62" s="18" t="str">
        <f t="shared" si="0"/>
        <v>92000</v>
      </c>
      <c r="B62" s="10">
        <v>760199</v>
      </c>
      <c r="C62" s="11">
        <v>36809</v>
      </c>
      <c r="D62" s="13">
        <v>1031.4231465007199</v>
      </c>
      <c r="E62" s="9"/>
      <c r="F62" s="9"/>
      <c r="G62" s="9"/>
      <c r="H62" s="9"/>
      <c r="I62" s="9"/>
      <c r="J62" s="9"/>
    </row>
    <row r="63" spans="1:10" x14ac:dyDescent="0.3">
      <c r="A63" s="18" t="str">
        <f t="shared" si="0"/>
        <v>92000</v>
      </c>
      <c r="B63" s="10">
        <v>760199</v>
      </c>
      <c r="C63" s="11">
        <v>36810</v>
      </c>
      <c r="D63" s="13">
        <v>1031.5415424419341</v>
      </c>
      <c r="E63" s="9"/>
      <c r="F63" s="9"/>
      <c r="G63" s="9"/>
      <c r="H63" s="9"/>
      <c r="I63" s="9"/>
      <c r="J63" s="9"/>
    </row>
    <row r="64" spans="1:10" x14ac:dyDescent="0.3">
      <c r="A64" s="18" t="str">
        <f t="shared" si="0"/>
        <v>92000</v>
      </c>
      <c r="B64" s="10">
        <v>760199</v>
      </c>
      <c r="C64" s="11">
        <v>36812</v>
      </c>
      <c r="D64" s="13">
        <v>1031.6599519736897</v>
      </c>
      <c r="E64" s="9"/>
      <c r="F64" s="9"/>
      <c r="G64" s="9"/>
      <c r="H64" s="9"/>
      <c r="I64" s="9"/>
      <c r="J64" s="9"/>
    </row>
    <row r="65" spans="1:10" x14ac:dyDescent="0.3">
      <c r="A65" s="18" t="str">
        <f t="shared" si="0"/>
        <v>92000</v>
      </c>
      <c r="B65" s="10">
        <v>760199</v>
      </c>
      <c r="C65" s="11">
        <v>36815</v>
      </c>
      <c r="D65" s="13">
        <v>1031.7783750975464</v>
      </c>
      <c r="E65" s="9"/>
      <c r="F65" s="9"/>
      <c r="G65" s="9"/>
      <c r="H65" s="9"/>
      <c r="I65" s="9"/>
      <c r="J65" s="9"/>
    </row>
    <row r="66" spans="1:10" x14ac:dyDescent="0.3">
      <c r="A66" s="18" t="str">
        <f t="shared" si="0"/>
        <v>92000</v>
      </c>
      <c r="B66" s="10">
        <v>760199</v>
      </c>
      <c r="C66" s="11">
        <v>36816</v>
      </c>
      <c r="D66" s="13">
        <v>1031.8470467062818</v>
      </c>
      <c r="E66" s="9"/>
      <c r="F66" s="9"/>
      <c r="G66" s="9"/>
      <c r="H66" s="9"/>
      <c r="I66" s="9"/>
      <c r="J66" s="9"/>
    </row>
    <row r="67" spans="1:10" x14ac:dyDescent="0.3">
      <c r="A67" s="18" t="str">
        <f t="shared" ref="A67:A130" si="1">MONTH(EDATE(C67,-1))&amp;YEAR(EDATE(C67,-1))&amp;F67</f>
        <v>92000</v>
      </c>
      <c r="B67" s="10">
        <v>760199</v>
      </c>
      <c r="C67" s="11">
        <v>36817</v>
      </c>
      <c r="D67" s="13">
        <v>1031.9157228855629</v>
      </c>
      <c r="E67" s="9"/>
      <c r="F67" s="9"/>
      <c r="G67" s="9"/>
      <c r="H67" s="9"/>
      <c r="I67" s="9"/>
      <c r="J67" s="9"/>
    </row>
    <row r="68" spans="1:10" x14ac:dyDescent="0.3">
      <c r="A68" s="18" t="str">
        <f t="shared" si="1"/>
        <v>92000</v>
      </c>
      <c r="B68" s="10">
        <v>760199</v>
      </c>
      <c r="C68" s="11">
        <v>36818</v>
      </c>
      <c r="D68" s="13">
        <v>1031.9844036356933</v>
      </c>
      <c r="E68" s="9"/>
      <c r="F68" s="9"/>
      <c r="G68" s="9"/>
      <c r="H68" s="9"/>
      <c r="I68" s="9"/>
      <c r="J68" s="9"/>
    </row>
    <row r="69" spans="1:10" x14ac:dyDescent="0.3">
      <c r="A69" s="18" t="str">
        <f t="shared" si="1"/>
        <v>92000</v>
      </c>
      <c r="B69" s="10">
        <v>760199</v>
      </c>
      <c r="C69" s="11">
        <v>36819</v>
      </c>
      <c r="D69" s="13">
        <v>1032.0530889569773</v>
      </c>
      <c r="E69" s="9"/>
      <c r="F69" s="9"/>
      <c r="G69" s="9"/>
      <c r="H69" s="9"/>
      <c r="I69" s="9"/>
      <c r="J69" s="9"/>
    </row>
    <row r="70" spans="1:10" x14ac:dyDescent="0.3">
      <c r="A70" s="18" t="str">
        <f t="shared" si="1"/>
        <v>92000</v>
      </c>
      <c r="B70" s="10">
        <v>760199</v>
      </c>
      <c r="C70" s="11">
        <v>36822</v>
      </c>
      <c r="D70" s="13">
        <v>1032.1217788497197</v>
      </c>
      <c r="E70" s="9"/>
      <c r="F70" s="9"/>
      <c r="G70" s="9"/>
      <c r="H70" s="9"/>
      <c r="I70" s="9"/>
      <c r="J70" s="9"/>
    </row>
    <row r="71" spans="1:10" x14ac:dyDescent="0.3">
      <c r="A71" s="18" t="str">
        <f t="shared" si="1"/>
        <v>92000</v>
      </c>
      <c r="B71" s="10">
        <v>760199</v>
      </c>
      <c r="C71" s="11">
        <v>36823</v>
      </c>
      <c r="D71" s="13">
        <v>1032.1904733142242</v>
      </c>
      <c r="E71" s="9"/>
      <c r="F71" s="9"/>
      <c r="G71" s="9"/>
      <c r="H71" s="9"/>
      <c r="I71" s="9"/>
      <c r="J71" s="9"/>
    </row>
    <row r="72" spans="1:10" x14ac:dyDescent="0.3">
      <c r="A72" s="18" t="str">
        <f t="shared" si="1"/>
        <v>92000</v>
      </c>
      <c r="B72" s="10">
        <v>760199</v>
      </c>
      <c r="C72" s="11">
        <v>36824</v>
      </c>
      <c r="D72" s="13">
        <v>1032.2591723507953</v>
      </c>
      <c r="E72" s="9"/>
      <c r="F72" s="9"/>
      <c r="G72" s="9"/>
      <c r="H72" s="9"/>
      <c r="I72" s="9"/>
      <c r="J72" s="9"/>
    </row>
    <row r="73" spans="1:10" x14ac:dyDescent="0.3">
      <c r="A73" s="18" t="str">
        <f t="shared" si="1"/>
        <v>92000</v>
      </c>
      <c r="B73" s="10">
        <v>760199</v>
      </c>
      <c r="C73" s="11">
        <v>36825</v>
      </c>
      <c r="D73" s="13">
        <v>1032.327875959737</v>
      </c>
      <c r="E73" s="9"/>
      <c r="F73" s="9"/>
      <c r="G73" s="9"/>
      <c r="H73" s="9"/>
      <c r="I73" s="9"/>
      <c r="J73" s="9"/>
    </row>
    <row r="74" spans="1:10" x14ac:dyDescent="0.3">
      <c r="A74" s="18" t="str">
        <f t="shared" si="1"/>
        <v>92000</v>
      </c>
      <c r="B74" s="10">
        <v>760199</v>
      </c>
      <c r="C74" s="11">
        <v>36826</v>
      </c>
      <c r="D74" s="13">
        <v>1032.3965841413542</v>
      </c>
      <c r="E74" s="9"/>
      <c r="F74" s="9"/>
      <c r="G74" s="9"/>
      <c r="H74" s="9"/>
      <c r="I74" s="9"/>
      <c r="J74" s="9"/>
    </row>
    <row r="75" spans="1:10" x14ac:dyDescent="0.3">
      <c r="A75" s="18" t="str">
        <f t="shared" si="1"/>
        <v>92000</v>
      </c>
      <c r="B75" s="10">
        <v>760199</v>
      </c>
      <c r="C75" s="11">
        <v>36829</v>
      </c>
      <c r="D75" s="13">
        <v>1032.4652968959506</v>
      </c>
      <c r="E75" s="9"/>
      <c r="F75" s="9"/>
      <c r="G75" s="9"/>
      <c r="H75" s="9"/>
      <c r="I75" s="9"/>
      <c r="J75" s="9"/>
    </row>
    <row r="76" spans="1:10" x14ac:dyDescent="0.3">
      <c r="A76" s="18" t="str">
        <f t="shared" si="1"/>
        <v>92000</v>
      </c>
      <c r="B76" s="10">
        <v>760199</v>
      </c>
      <c r="C76" s="11">
        <v>36830</v>
      </c>
      <c r="D76" s="13">
        <v>1032.534014223831</v>
      </c>
      <c r="E76" s="9"/>
      <c r="F76" s="9"/>
      <c r="G76" s="9"/>
      <c r="H76" s="9"/>
      <c r="I76" s="9"/>
      <c r="J76" s="9"/>
    </row>
    <row r="77" spans="1:10" x14ac:dyDescent="0.3">
      <c r="A77" s="18" t="str">
        <f t="shared" si="1"/>
        <v>102000</v>
      </c>
      <c r="B77" s="10">
        <v>760199</v>
      </c>
      <c r="C77" s="11">
        <v>36831</v>
      </c>
      <c r="D77" s="13">
        <v>1032.6027361252995</v>
      </c>
      <c r="E77" s="9"/>
      <c r="F77" s="9"/>
      <c r="G77" s="9"/>
      <c r="H77" s="9"/>
      <c r="I77" s="9"/>
      <c r="J77" s="9"/>
    </row>
    <row r="78" spans="1:10" x14ac:dyDescent="0.3">
      <c r="A78" s="18" t="str">
        <f t="shared" si="1"/>
        <v>102000</v>
      </c>
      <c r="B78" s="10">
        <v>760199</v>
      </c>
      <c r="C78" s="11">
        <v>36833</v>
      </c>
      <c r="D78" s="13">
        <v>1032.671462600661</v>
      </c>
      <c r="E78" s="9"/>
      <c r="F78" s="9"/>
      <c r="G78" s="9"/>
      <c r="H78" s="9"/>
      <c r="I78" s="9"/>
      <c r="J78" s="9"/>
    </row>
    <row r="79" spans="1:10" x14ac:dyDescent="0.3">
      <c r="A79" s="18" t="str">
        <f t="shared" si="1"/>
        <v>102000</v>
      </c>
      <c r="B79" s="10">
        <v>760199</v>
      </c>
      <c r="C79" s="11">
        <v>36836</v>
      </c>
      <c r="D79" s="13">
        <v>1032.7401936502192</v>
      </c>
      <c r="E79" s="9"/>
      <c r="F79" s="9"/>
      <c r="G79" s="9"/>
      <c r="H79" s="9"/>
      <c r="I79" s="9"/>
      <c r="J79" s="9"/>
    </row>
    <row r="80" spans="1:10" x14ac:dyDescent="0.3">
      <c r="A80" s="18" t="str">
        <f t="shared" si="1"/>
        <v>102000</v>
      </c>
      <c r="B80" s="10">
        <v>760199</v>
      </c>
      <c r="C80" s="11">
        <v>36837</v>
      </c>
      <c r="D80" s="13">
        <v>1032.8089292742793</v>
      </c>
      <c r="E80" s="9"/>
      <c r="F80" s="9"/>
      <c r="G80" s="9"/>
      <c r="H80" s="9"/>
      <c r="I80" s="9"/>
      <c r="J80" s="9"/>
    </row>
    <row r="81" spans="1:10" x14ac:dyDescent="0.3">
      <c r="A81" s="18" t="str">
        <f t="shared" si="1"/>
        <v>102000</v>
      </c>
      <c r="B81" s="10">
        <v>760199</v>
      </c>
      <c r="C81" s="11">
        <v>36838</v>
      </c>
      <c r="D81" s="13">
        <v>1032.877669473145</v>
      </c>
      <c r="E81" s="9"/>
      <c r="F81" s="9"/>
      <c r="G81" s="9"/>
      <c r="H81" s="9"/>
      <c r="I81" s="9"/>
      <c r="J81" s="9"/>
    </row>
    <row r="82" spans="1:10" x14ac:dyDescent="0.3">
      <c r="A82" s="18" t="str">
        <f t="shared" si="1"/>
        <v>102000</v>
      </c>
      <c r="B82" s="10">
        <v>760199</v>
      </c>
      <c r="C82" s="11">
        <v>36839</v>
      </c>
      <c r="D82" s="13">
        <v>1032.9464142471215</v>
      </c>
      <c r="E82" s="9"/>
      <c r="F82" s="9"/>
      <c r="G82" s="9"/>
      <c r="H82" s="9"/>
      <c r="I82" s="9"/>
      <c r="J82" s="9"/>
    </row>
    <row r="83" spans="1:10" x14ac:dyDescent="0.3">
      <c r="A83" s="18" t="str">
        <f t="shared" si="1"/>
        <v>102000</v>
      </c>
      <c r="B83" s="10">
        <v>760199</v>
      </c>
      <c r="C83" s="11">
        <v>36840</v>
      </c>
      <c r="D83" s="13">
        <v>1033.0151635965128</v>
      </c>
      <c r="E83" s="9"/>
      <c r="F83" s="9"/>
      <c r="G83" s="9"/>
      <c r="H83" s="9"/>
      <c r="I83" s="9"/>
      <c r="J83" s="9"/>
    </row>
    <row r="84" spans="1:10" x14ac:dyDescent="0.3">
      <c r="A84" s="18" t="str">
        <f t="shared" si="1"/>
        <v>102000</v>
      </c>
      <c r="B84" s="10">
        <v>760199</v>
      </c>
      <c r="C84" s="11">
        <v>36843</v>
      </c>
      <c r="D84" s="13">
        <v>1033.0839175216236</v>
      </c>
      <c r="E84" s="9"/>
      <c r="F84" s="9"/>
      <c r="G84" s="9"/>
      <c r="H84" s="9"/>
      <c r="I84" s="9"/>
      <c r="J84" s="9"/>
    </row>
    <row r="85" spans="1:10" x14ac:dyDescent="0.3">
      <c r="A85" s="18" t="str">
        <f t="shared" si="1"/>
        <v>102000</v>
      </c>
      <c r="B85" s="10">
        <v>760199</v>
      </c>
      <c r="C85" s="11">
        <v>36844</v>
      </c>
      <c r="D85" s="13">
        <v>1033.1526760227584</v>
      </c>
      <c r="E85" s="9"/>
      <c r="F85" s="9"/>
      <c r="G85" s="9"/>
      <c r="H85" s="9"/>
      <c r="I85" s="9"/>
      <c r="J85" s="9"/>
    </row>
    <row r="86" spans="1:10" x14ac:dyDescent="0.3">
      <c r="A86" s="18" t="str">
        <f t="shared" si="1"/>
        <v>102000</v>
      </c>
      <c r="B86" s="10">
        <v>760199</v>
      </c>
      <c r="C86" s="11">
        <v>36846</v>
      </c>
      <c r="D86" s="13">
        <v>1033.2214391002219</v>
      </c>
      <c r="E86" s="9"/>
      <c r="F86" s="9"/>
      <c r="G86" s="9"/>
      <c r="H86" s="9"/>
      <c r="I86" s="9"/>
      <c r="J86" s="9"/>
    </row>
    <row r="87" spans="1:10" x14ac:dyDescent="0.3">
      <c r="A87" s="18" t="str">
        <f t="shared" si="1"/>
        <v>102000</v>
      </c>
      <c r="B87" s="10">
        <v>760199</v>
      </c>
      <c r="C87" s="11">
        <v>36847</v>
      </c>
      <c r="D87" s="13">
        <v>1033.37868905563</v>
      </c>
      <c r="E87" s="9"/>
      <c r="F87" s="9"/>
      <c r="G87" s="9"/>
      <c r="H87" s="9"/>
      <c r="I87" s="9"/>
      <c r="J87" s="9"/>
    </row>
    <row r="88" spans="1:10" x14ac:dyDescent="0.3">
      <c r="A88" s="18" t="str">
        <f t="shared" si="1"/>
        <v>102000</v>
      </c>
      <c r="B88" s="10">
        <v>760199</v>
      </c>
      <c r="C88" s="11">
        <v>36850</v>
      </c>
      <c r="D88" s="13">
        <v>1033.5359629435156</v>
      </c>
      <c r="E88" s="9"/>
      <c r="F88" s="9"/>
      <c r="G88" s="9"/>
      <c r="H88" s="9"/>
      <c r="I88" s="9"/>
      <c r="J88" s="9"/>
    </row>
    <row r="89" spans="1:10" x14ac:dyDescent="0.3">
      <c r="A89" s="18" t="str">
        <f t="shared" si="1"/>
        <v>102000</v>
      </c>
      <c r="B89" s="10">
        <v>760199</v>
      </c>
      <c r="C89" s="11">
        <v>36851</v>
      </c>
      <c r="D89" s="13">
        <v>1033.6932607675205</v>
      </c>
      <c r="E89" s="9"/>
      <c r="F89" s="9"/>
      <c r="G89" s="9"/>
      <c r="H89" s="9"/>
      <c r="I89" s="9"/>
      <c r="J89" s="9"/>
    </row>
    <row r="90" spans="1:10" x14ac:dyDescent="0.3">
      <c r="A90" s="18" t="str">
        <f t="shared" si="1"/>
        <v>102000</v>
      </c>
      <c r="B90" s="10">
        <v>760199</v>
      </c>
      <c r="C90" s="11">
        <v>36852</v>
      </c>
      <c r="D90" s="13">
        <v>1033.850582531288</v>
      </c>
      <c r="E90" s="9"/>
      <c r="F90" s="9"/>
      <c r="G90" s="9"/>
      <c r="H90" s="9"/>
      <c r="I90" s="9"/>
      <c r="J90" s="9"/>
    </row>
    <row r="91" spans="1:10" x14ac:dyDescent="0.3">
      <c r="A91" s="18" t="str">
        <f t="shared" si="1"/>
        <v>102000</v>
      </c>
      <c r="B91" s="10">
        <v>760199</v>
      </c>
      <c r="C91" s="11">
        <v>36853</v>
      </c>
      <c r="D91" s="13">
        <v>1034.0079282384613</v>
      </c>
      <c r="E91" s="9"/>
      <c r="F91" s="9"/>
      <c r="G91" s="9"/>
      <c r="H91" s="9"/>
      <c r="I91" s="9"/>
      <c r="J91" s="9"/>
    </row>
    <row r="92" spans="1:10" x14ac:dyDescent="0.3">
      <c r="A92" s="18" t="str">
        <f t="shared" si="1"/>
        <v>102000</v>
      </c>
      <c r="B92" s="10">
        <v>760199</v>
      </c>
      <c r="C92" s="11">
        <v>36854</v>
      </c>
      <c r="D92" s="13">
        <v>1034.1652978926845</v>
      </c>
      <c r="E92" s="9"/>
      <c r="F92" s="9"/>
      <c r="G92" s="9"/>
      <c r="H92" s="9"/>
      <c r="I92" s="9"/>
      <c r="J92" s="9"/>
    </row>
    <row r="93" spans="1:10" x14ac:dyDescent="0.3">
      <c r="A93" s="18" t="str">
        <f t="shared" si="1"/>
        <v>102000</v>
      </c>
      <c r="B93" s="10">
        <v>760199</v>
      </c>
      <c r="C93" s="11">
        <v>36857</v>
      </c>
      <c r="D93" s="13">
        <v>1034.3226914976026</v>
      </c>
      <c r="E93" s="9"/>
      <c r="F93" s="9"/>
      <c r="G93" s="9"/>
      <c r="H93" s="9"/>
      <c r="I93" s="9"/>
      <c r="J93" s="9"/>
    </row>
    <row r="94" spans="1:10" x14ac:dyDescent="0.3">
      <c r="A94" s="18" t="str">
        <f t="shared" si="1"/>
        <v>102000</v>
      </c>
      <c r="B94" s="10">
        <v>760199</v>
      </c>
      <c r="C94" s="11">
        <v>36858</v>
      </c>
      <c r="D94" s="13">
        <v>1034.4801090568601</v>
      </c>
      <c r="E94" s="9"/>
      <c r="F94" s="9"/>
      <c r="G94" s="9"/>
      <c r="H94" s="9"/>
      <c r="I94" s="9"/>
      <c r="J94" s="9"/>
    </row>
    <row r="95" spans="1:10" x14ac:dyDescent="0.3">
      <c r="A95" s="18" t="str">
        <f t="shared" si="1"/>
        <v>102000</v>
      </c>
      <c r="B95" s="10">
        <v>760199</v>
      </c>
      <c r="C95" s="11">
        <v>36859</v>
      </c>
      <c r="D95" s="13">
        <v>1034.6375505741032</v>
      </c>
      <c r="E95" s="9"/>
      <c r="F95" s="9"/>
      <c r="G95" s="9"/>
      <c r="H95" s="9"/>
      <c r="I95" s="9"/>
      <c r="J95" s="9"/>
    </row>
    <row r="96" spans="1:10" x14ac:dyDescent="0.3">
      <c r="A96" s="18" t="str">
        <f t="shared" si="1"/>
        <v>102000</v>
      </c>
      <c r="B96" s="10">
        <v>760199</v>
      </c>
      <c r="C96" s="11">
        <v>36860</v>
      </c>
      <c r="D96" s="13">
        <v>1034.7950160529779</v>
      </c>
      <c r="E96" s="9"/>
      <c r="F96" s="9"/>
      <c r="G96" s="9"/>
      <c r="H96" s="9"/>
      <c r="I96" s="9"/>
      <c r="J96" s="9"/>
    </row>
    <row r="97" spans="1:10" x14ac:dyDescent="0.3">
      <c r="A97" s="18" t="str">
        <f t="shared" si="1"/>
        <v>112000</v>
      </c>
      <c r="B97" s="10">
        <v>760199</v>
      </c>
      <c r="C97" s="11">
        <v>36861</v>
      </c>
      <c r="D97" s="13">
        <v>1034.9525054971309</v>
      </c>
      <c r="E97" s="9"/>
      <c r="F97" s="9"/>
      <c r="G97" s="9"/>
      <c r="H97" s="9"/>
      <c r="I97" s="9"/>
      <c r="J97" s="9"/>
    </row>
    <row r="98" spans="1:10" x14ac:dyDescent="0.3">
      <c r="A98" s="18" t="str">
        <f t="shared" si="1"/>
        <v>112000</v>
      </c>
      <c r="B98" s="10">
        <v>760199</v>
      </c>
      <c r="C98" s="11">
        <v>36864</v>
      </c>
      <c r="D98" s="13">
        <v>1035.1100189102101</v>
      </c>
      <c r="E98" s="9"/>
      <c r="F98" s="9"/>
      <c r="G98" s="9"/>
      <c r="H98" s="9"/>
      <c r="I98" s="9"/>
      <c r="J98" s="9"/>
    </row>
    <row r="99" spans="1:10" x14ac:dyDescent="0.3">
      <c r="A99" s="18" t="str">
        <f t="shared" si="1"/>
        <v>112000</v>
      </c>
      <c r="B99" s="10">
        <v>760199</v>
      </c>
      <c r="C99" s="11">
        <v>36865</v>
      </c>
      <c r="D99" s="13">
        <v>1035.2675562958627</v>
      </c>
      <c r="E99" s="9"/>
      <c r="F99" s="9"/>
      <c r="G99" s="9"/>
      <c r="H99" s="9"/>
      <c r="I99" s="9"/>
      <c r="J99" s="9"/>
    </row>
    <row r="100" spans="1:10" x14ac:dyDescent="0.3">
      <c r="A100" s="18" t="str">
        <f t="shared" si="1"/>
        <v>112000</v>
      </c>
      <c r="B100" s="10">
        <v>760199</v>
      </c>
      <c r="C100" s="11">
        <v>36866</v>
      </c>
      <c r="D100" s="13">
        <v>1035.4251176577379</v>
      </c>
      <c r="E100" s="9"/>
      <c r="F100" s="9"/>
      <c r="G100" s="9"/>
      <c r="H100" s="9"/>
      <c r="I100" s="9"/>
      <c r="J100" s="9"/>
    </row>
    <row r="101" spans="1:10" x14ac:dyDescent="0.3">
      <c r="A101" s="18" t="str">
        <f t="shared" si="1"/>
        <v>112000</v>
      </c>
      <c r="B101" s="10">
        <v>760199</v>
      </c>
      <c r="C101" s="11">
        <v>36867</v>
      </c>
      <c r="D101" s="13">
        <v>1035.5827029994844</v>
      </c>
      <c r="E101" s="9"/>
      <c r="F101" s="9"/>
      <c r="G101" s="9"/>
      <c r="H101" s="9"/>
      <c r="I101" s="9"/>
      <c r="J101" s="9"/>
    </row>
    <row r="102" spans="1:10" x14ac:dyDescent="0.3">
      <c r="A102" s="18" t="str">
        <f t="shared" si="1"/>
        <v>112000</v>
      </c>
      <c r="B102" s="10">
        <v>760199</v>
      </c>
      <c r="C102" s="11">
        <v>36868</v>
      </c>
      <c r="D102" s="13">
        <v>1035.7403123247516</v>
      </c>
      <c r="E102" s="9"/>
      <c r="F102" s="9"/>
      <c r="G102" s="9"/>
      <c r="H102" s="9"/>
      <c r="I102" s="9"/>
      <c r="J102" s="9"/>
    </row>
    <row r="103" spans="1:10" x14ac:dyDescent="0.3">
      <c r="A103" s="18" t="str">
        <f t="shared" si="1"/>
        <v>112000</v>
      </c>
      <c r="B103" s="10">
        <v>760199</v>
      </c>
      <c r="C103" s="11">
        <v>36871</v>
      </c>
      <c r="D103" s="13">
        <v>1035.8979456371897</v>
      </c>
      <c r="E103" s="9"/>
      <c r="F103" s="9"/>
      <c r="G103" s="9"/>
      <c r="H103" s="9"/>
      <c r="I103" s="9"/>
      <c r="J103" s="9"/>
    </row>
    <row r="104" spans="1:10" x14ac:dyDescent="0.3">
      <c r="A104" s="18" t="str">
        <f t="shared" si="1"/>
        <v>112000</v>
      </c>
      <c r="B104" s="10">
        <v>760199</v>
      </c>
      <c r="C104" s="11">
        <v>36872</v>
      </c>
      <c r="D104" s="13">
        <v>1036.0556029404499</v>
      </c>
      <c r="E104" s="9"/>
      <c r="F104" s="9"/>
      <c r="G104" s="9"/>
      <c r="H104" s="9"/>
      <c r="I104" s="9"/>
      <c r="J104" s="9"/>
    </row>
    <row r="105" spans="1:10" x14ac:dyDescent="0.3">
      <c r="A105" s="18" t="str">
        <f t="shared" si="1"/>
        <v>112000</v>
      </c>
      <c r="B105" s="10">
        <v>760199</v>
      </c>
      <c r="C105" s="11">
        <v>36873</v>
      </c>
      <c r="D105" s="13">
        <v>1036.213284238183</v>
      </c>
      <c r="E105" s="9"/>
      <c r="F105" s="9"/>
      <c r="G105" s="9"/>
      <c r="H105" s="9"/>
      <c r="I105" s="9"/>
      <c r="J105" s="9"/>
    </row>
    <row r="106" spans="1:10" x14ac:dyDescent="0.3">
      <c r="A106" s="18" t="str">
        <f t="shared" si="1"/>
        <v>112000</v>
      </c>
      <c r="B106" s="10">
        <v>760199</v>
      </c>
      <c r="C106" s="11">
        <v>36874</v>
      </c>
      <c r="D106" s="13">
        <v>1036.3709895340407</v>
      </c>
      <c r="E106" s="9"/>
      <c r="F106" s="9"/>
      <c r="G106" s="9"/>
      <c r="H106" s="9"/>
      <c r="I106" s="9"/>
      <c r="J106" s="9"/>
    </row>
    <row r="107" spans="1:10" x14ac:dyDescent="0.3">
      <c r="A107" s="18" t="str">
        <f t="shared" si="1"/>
        <v>112000</v>
      </c>
      <c r="B107" s="10">
        <v>760199</v>
      </c>
      <c r="C107" s="11">
        <v>36875</v>
      </c>
      <c r="D107" s="13">
        <v>1036.5287188316756</v>
      </c>
      <c r="E107" s="9"/>
      <c r="F107" s="9"/>
      <c r="G107" s="9"/>
      <c r="H107" s="9"/>
      <c r="I107" s="9"/>
      <c r="J107" s="9"/>
    </row>
    <row r="108" spans="1:10" x14ac:dyDescent="0.3">
      <c r="A108" s="18" t="str">
        <f t="shared" si="1"/>
        <v>112000</v>
      </c>
      <c r="B108" s="10">
        <v>760199</v>
      </c>
      <c r="C108" s="11">
        <v>36878</v>
      </c>
      <c r="D108" s="13">
        <v>1036.8495547228904</v>
      </c>
      <c r="E108" s="9"/>
      <c r="F108" s="9"/>
      <c r="G108" s="9"/>
      <c r="H108" s="9"/>
      <c r="I108" s="9"/>
      <c r="J108" s="9"/>
    </row>
    <row r="109" spans="1:10" x14ac:dyDescent="0.3">
      <c r="A109" s="18" t="str">
        <f t="shared" si="1"/>
        <v>112000</v>
      </c>
      <c r="B109" s="10">
        <v>760199</v>
      </c>
      <c r="C109" s="11">
        <v>36879</v>
      </c>
      <c r="D109" s="13">
        <v>1037.1704899221777</v>
      </c>
      <c r="E109" s="9"/>
      <c r="F109" s="9"/>
      <c r="G109" s="9"/>
      <c r="H109" s="9"/>
      <c r="I109" s="9"/>
      <c r="J109" s="9"/>
    </row>
    <row r="110" spans="1:10" x14ac:dyDescent="0.3">
      <c r="A110" s="18" t="str">
        <f t="shared" si="1"/>
        <v>112000</v>
      </c>
      <c r="B110" s="10">
        <v>760199</v>
      </c>
      <c r="C110" s="11">
        <v>36880</v>
      </c>
      <c r="D110" s="13">
        <v>1037.4915244602762</v>
      </c>
      <c r="E110" s="9"/>
      <c r="F110" s="9"/>
      <c r="G110" s="9"/>
      <c r="H110" s="9"/>
      <c r="I110" s="9"/>
      <c r="J110" s="9"/>
    </row>
    <row r="111" spans="1:10" x14ac:dyDescent="0.3">
      <c r="A111" s="18" t="str">
        <f t="shared" si="1"/>
        <v>112000</v>
      </c>
      <c r="B111" s="10">
        <v>760199</v>
      </c>
      <c r="C111" s="11">
        <v>36881</v>
      </c>
      <c r="D111" s="13">
        <v>1037.8126583679341</v>
      </c>
      <c r="E111" s="9"/>
      <c r="F111" s="9"/>
      <c r="G111" s="9"/>
      <c r="H111" s="9"/>
      <c r="I111" s="9"/>
      <c r="J111" s="9"/>
    </row>
    <row r="112" spans="1:10" x14ac:dyDescent="0.3">
      <c r="A112" s="18" t="str">
        <f t="shared" si="1"/>
        <v>112000</v>
      </c>
      <c r="B112" s="10">
        <v>760199</v>
      </c>
      <c r="C112" s="11">
        <v>36882</v>
      </c>
      <c r="D112" s="13">
        <v>1038.1338916759091</v>
      </c>
      <c r="E112" s="9"/>
      <c r="F112" s="9"/>
      <c r="G112" s="9"/>
      <c r="H112" s="9"/>
      <c r="I112" s="9"/>
      <c r="J112" s="9"/>
    </row>
    <row r="113" spans="1:10" x14ac:dyDescent="0.3">
      <c r="A113" s="18" t="str">
        <f t="shared" si="1"/>
        <v>112000</v>
      </c>
      <c r="B113" s="10">
        <v>760199</v>
      </c>
      <c r="C113" s="11">
        <v>36886</v>
      </c>
      <c r="D113" s="13">
        <v>1038.4552244149688</v>
      </c>
      <c r="E113" s="9"/>
      <c r="F113" s="9"/>
      <c r="G113" s="9"/>
      <c r="H113" s="9"/>
      <c r="I113" s="9"/>
      <c r="J113" s="9"/>
    </row>
    <row r="114" spans="1:10" x14ac:dyDescent="0.3">
      <c r="A114" s="18" t="str">
        <f t="shared" si="1"/>
        <v>112000</v>
      </c>
      <c r="B114" s="10">
        <v>760199</v>
      </c>
      <c r="C114" s="11">
        <v>36887</v>
      </c>
      <c r="D114" s="13">
        <v>1038.7766566158898</v>
      </c>
      <c r="E114" s="9"/>
      <c r="F114" s="9"/>
      <c r="G114" s="9"/>
      <c r="H114" s="9"/>
      <c r="I114" s="9"/>
      <c r="J114" s="9"/>
    </row>
    <row r="115" spans="1:10" x14ac:dyDescent="0.3">
      <c r="A115" s="18" t="str">
        <f t="shared" si="1"/>
        <v>112000</v>
      </c>
      <c r="B115" s="10">
        <v>760199</v>
      </c>
      <c r="C115" s="11">
        <v>36888</v>
      </c>
      <c r="D115" s="13">
        <v>1039.0981883094585</v>
      </c>
      <c r="E115" s="9"/>
      <c r="F115" s="9"/>
      <c r="G115" s="9"/>
      <c r="H115" s="9"/>
      <c r="I115" s="9"/>
      <c r="J115" s="9"/>
    </row>
    <row r="116" spans="1:10" x14ac:dyDescent="0.3">
      <c r="A116" s="18" t="str">
        <f t="shared" si="1"/>
        <v>112000</v>
      </c>
      <c r="B116" s="10">
        <v>760199</v>
      </c>
      <c r="C116" s="11">
        <v>36889</v>
      </c>
      <c r="D116" s="13">
        <v>1039.4198195264707</v>
      </c>
      <c r="E116" s="9"/>
      <c r="F116" s="9"/>
      <c r="G116" s="9"/>
      <c r="H116" s="9"/>
      <c r="I116" s="9"/>
      <c r="J116" s="9"/>
    </row>
    <row r="117" spans="1:10" x14ac:dyDescent="0.3">
      <c r="A117" s="18" t="str">
        <f t="shared" si="1"/>
        <v>122000</v>
      </c>
      <c r="B117" s="10">
        <v>760199</v>
      </c>
      <c r="C117" s="11">
        <v>36893</v>
      </c>
      <c r="D117" s="13">
        <v>1039.7415502977319</v>
      </c>
      <c r="E117" s="9"/>
      <c r="F117" s="9"/>
      <c r="G117" s="9"/>
      <c r="H117" s="9"/>
      <c r="I117" s="9"/>
      <c r="J117" s="9"/>
    </row>
    <row r="118" spans="1:10" x14ac:dyDescent="0.3">
      <c r="A118" s="18" t="str">
        <f t="shared" si="1"/>
        <v>122000</v>
      </c>
      <c r="B118" s="10">
        <v>760199</v>
      </c>
      <c r="C118" s="11">
        <v>36894</v>
      </c>
      <c r="D118" s="13">
        <v>1040.063380654057</v>
      </c>
      <c r="E118" s="9"/>
      <c r="F118" s="9"/>
      <c r="G118" s="9"/>
      <c r="H118" s="9"/>
      <c r="I118" s="9"/>
      <c r="J118" s="9"/>
    </row>
    <row r="119" spans="1:10" x14ac:dyDescent="0.3">
      <c r="A119" s="18" t="str">
        <f t="shared" si="1"/>
        <v>122000</v>
      </c>
      <c r="B119" s="10">
        <v>760199</v>
      </c>
      <c r="C119" s="11">
        <v>36895</v>
      </c>
      <c r="D119" s="13">
        <v>1040.3853106262707</v>
      </c>
      <c r="E119" s="9"/>
      <c r="F119" s="9"/>
      <c r="G119" s="9"/>
      <c r="H119" s="9"/>
      <c r="I119" s="9"/>
      <c r="J119" s="9"/>
    </row>
    <row r="120" spans="1:10" x14ac:dyDescent="0.3">
      <c r="A120" s="18" t="str">
        <f t="shared" si="1"/>
        <v>122000</v>
      </c>
      <c r="B120" s="10">
        <v>760199</v>
      </c>
      <c r="C120" s="11">
        <v>36896</v>
      </c>
      <c r="D120" s="13">
        <v>1040.7073402452068</v>
      </c>
      <c r="E120" s="9"/>
      <c r="F120" s="9"/>
      <c r="G120" s="9"/>
      <c r="H120" s="9"/>
      <c r="I120" s="9"/>
      <c r="J120" s="9"/>
    </row>
    <row r="121" spans="1:10" x14ac:dyDescent="0.3">
      <c r="A121" s="18" t="str">
        <f t="shared" si="1"/>
        <v>122000</v>
      </c>
      <c r="B121" s="10">
        <v>760199</v>
      </c>
      <c r="C121" s="11">
        <v>36899</v>
      </c>
      <c r="D121" s="13">
        <v>1041.0294695417087</v>
      </c>
      <c r="E121" s="9"/>
      <c r="F121" s="9"/>
      <c r="G121" s="9"/>
      <c r="H121" s="9"/>
      <c r="I121" s="9"/>
      <c r="J121" s="9"/>
    </row>
    <row r="122" spans="1:10" x14ac:dyDescent="0.3">
      <c r="A122" s="18" t="str">
        <f t="shared" si="1"/>
        <v>122000</v>
      </c>
      <c r="B122" s="10">
        <v>760199</v>
      </c>
      <c r="C122" s="11">
        <v>36900</v>
      </c>
      <c r="D122" s="13">
        <v>1041.3516985466299</v>
      </c>
      <c r="E122" s="9"/>
      <c r="F122" s="9"/>
      <c r="G122" s="9"/>
      <c r="H122" s="9"/>
      <c r="I122" s="9"/>
      <c r="J122" s="9"/>
    </row>
    <row r="123" spans="1:10" x14ac:dyDescent="0.3">
      <c r="A123" s="18" t="str">
        <f t="shared" si="1"/>
        <v>122000</v>
      </c>
      <c r="B123" s="10">
        <v>760199</v>
      </c>
      <c r="C123" s="11">
        <v>36901</v>
      </c>
      <c r="D123" s="13">
        <v>1041.6740272908328</v>
      </c>
      <c r="E123" s="9"/>
      <c r="F123" s="9"/>
      <c r="G123" s="9"/>
      <c r="H123" s="9"/>
      <c r="I123" s="9"/>
      <c r="J123" s="9"/>
    </row>
    <row r="124" spans="1:10" x14ac:dyDescent="0.3">
      <c r="A124" s="18" t="str">
        <f t="shared" si="1"/>
        <v>122000</v>
      </c>
      <c r="B124" s="10">
        <v>760199</v>
      </c>
      <c r="C124" s="11">
        <v>36902</v>
      </c>
      <c r="D124" s="13">
        <v>1041.9964558051897</v>
      </c>
      <c r="E124" s="9"/>
      <c r="F124" s="9"/>
      <c r="G124" s="9"/>
      <c r="H124" s="9"/>
      <c r="I124" s="9"/>
      <c r="J124" s="9"/>
    </row>
    <row r="125" spans="1:10" x14ac:dyDescent="0.3">
      <c r="A125" s="18" t="str">
        <f t="shared" si="1"/>
        <v>122000</v>
      </c>
      <c r="B125" s="10">
        <v>760199</v>
      </c>
      <c r="C125" s="11">
        <v>36903</v>
      </c>
      <c r="D125" s="13">
        <v>1042.3189841205824</v>
      </c>
      <c r="E125" s="9"/>
      <c r="F125" s="9"/>
      <c r="G125" s="9"/>
      <c r="H125" s="9"/>
      <c r="I125" s="9"/>
      <c r="J125" s="9"/>
    </row>
    <row r="126" spans="1:10" x14ac:dyDescent="0.3">
      <c r="A126" s="18" t="str">
        <f t="shared" si="1"/>
        <v>122000</v>
      </c>
      <c r="B126" s="10">
        <v>760199</v>
      </c>
      <c r="C126" s="11">
        <v>36906</v>
      </c>
      <c r="D126" s="13">
        <v>1042.6416122679022</v>
      </c>
      <c r="E126" s="9"/>
      <c r="F126" s="9"/>
      <c r="G126" s="9"/>
      <c r="H126" s="9"/>
      <c r="I126" s="9"/>
      <c r="J126" s="9"/>
    </row>
    <row r="127" spans="1:10" x14ac:dyDescent="0.3">
      <c r="A127" s="18" t="str">
        <f t="shared" si="1"/>
        <v>122000</v>
      </c>
      <c r="B127" s="10">
        <v>760199</v>
      </c>
      <c r="C127" s="11">
        <v>36907</v>
      </c>
      <c r="D127" s="13">
        <v>1042.899417308478</v>
      </c>
      <c r="E127" s="9"/>
      <c r="F127" s="9"/>
      <c r="G127" s="9"/>
      <c r="H127" s="9"/>
      <c r="I127" s="9"/>
      <c r="J127" s="9"/>
    </row>
    <row r="128" spans="1:10" x14ac:dyDescent="0.3">
      <c r="A128" s="18" t="str">
        <f t="shared" si="1"/>
        <v>122000</v>
      </c>
      <c r="B128" s="10">
        <v>760199</v>
      </c>
      <c r="C128" s="11">
        <v>36908</v>
      </c>
      <c r="D128" s="13">
        <v>1043.1572860942927</v>
      </c>
      <c r="E128" s="9"/>
      <c r="F128" s="9"/>
      <c r="G128" s="9"/>
      <c r="H128" s="9"/>
      <c r="I128" s="9"/>
      <c r="J128" s="9"/>
    </row>
    <row r="129" spans="1:10" x14ac:dyDescent="0.3">
      <c r="A129" s="18" t="str">
        <f t="shared" si="1"/>
        <v>122000</v>
      </c>
      <c r="B129" s="10">
        <v>760199</v>
      </c>
      <c r="C129" s="11">
        <v>36909</v>
      </c>
      <c r="D129" s="13">
        <v>1043.4152186411086</v>
      </c>
      <c r="E129" s="9"/>
      <c r="F129" s="9"/>
      <c r="G129" s="9"/>
      <c r="H129" s="9"/>
      <c r="I129" s="9"/>
      <c r="J129" s="9"/>
    </row>
    <row r="130" spans="1:10" x14ac:dyDescent="0.3">
      <c r="A130" s="18" t="str">
        <f t="shared" si="1"/>
        <v>122000</v>
      </c>
      <c r="B130" s="10">
        <v>760199</v>
      </c>
      <c r="C130" s="11">
        <v>36910</v>
      </c>
      <c r="D130" s="13">
        <v>1043.6732149646907</v>
      </c>
      <c r="E130" s="9"/>
      <c r="F130" s="9"/>
      <c r="G130" s="9"/>
      <c r="H130" s="9"/>
      <c r="I130" s="9"/>
      <c r="J130" s="9"/>
    </row>
    <row r="131" spans="1:10" x14ac:dyDescent="0.3">
      <c r="A131" s="18" t="str">
        <f t="shared" ref="A131:A194" si="2">MONTH(EDATE(C131,-1))&amp;YEAR(EDATE(C131,-1))&amp;F131</f>
        <v>122000</v>
      </c>
      <c r="B131" s="10">
        <v>760199</v>
      </c>
      <c r="C131" s="11">
        <v>36913</v>
      </c>
      <c r="D131" s="13">
        <v>1043.9312750808092</v>
      </c>
      <c r="E131" s="9"/>
      <c r="F131" s="9"/>
      <c r="G131" s="9"/>
      <c r="H131" s="9"/>
      <c r="I131" s="9"/>
      <c r="J131" s="9"/>
    </row>
    <row r="132" spans="1:10" x14ac:dyDescent="0.3">
      <c r="A132" s="18" t="str">
        <f t="shared" si="2"/>
        <v>122000</v>
      </c>
      <c r="B132" s="10">
        <v>760199</v>
      </c>
      <c r="C132" s="11">
        <v>36914</v>
      </c>
      <c r="D132" s="13">
        <v>1044.1893990052374</v>
      </c>
      <c r="E132" s="9"/>
      <c r="F132" s="9"/>
      <c r="G132" s="9"/>
      <c r="H132" s="9"/>
      <c r="I132" s="9"/>
      <c r="J132" s="9"/>
    </row>
    <row r="133" spans="1:10" x14ac:dyDescent="0.3">
      <c r="A133" s="18" t="str">
        <f t="shared" si="2"/>
        <v>122000</v>
      </c>
      <c r="B133" s="10">
        <v>760199</v>
      </c>
      <c r="C133" s="11">
        <v>36915</v>
      </c>
      <c r="D133" s="13">
        <v>1044.4475867537521</v>
      </c>
      <c r="E133" s="9"/>
      <c r="F133" s="9"/>
      <c r="G133" s="9"/>
      <c r="H133" s="9"/>
      <c r="I133" s="9"/>
      <c r="J133" s="9"/>
    </row>
    <row r="134" spans="1:10" x14ac:dyDescent="0.3">
      <c r="A134" s="18" t="str">
        <f t="shared" si="2"/>
        <v>122000</v>
      </c>
      <c r="B134" s="10">
        <v>760199</v>
      </c>
      <c r="C134" s="11">
        <v>36916</v>
      </c>
      <c r="D134" s="13">
        <v>1044.7058383421347</v>
      </c>
      <c r="E134" s="9"/>
      <c r="F134" s="9"/>
      <c r="G134" s="9"/>
      <c r="H134" s="9"/>
      <c r="I134" s="9"/>
      <c r="J134" s="9"/>
    </row>
    <row r="135" spans="1:10" x14ac:dyDescent="0.3">
      <c r="A135" s="18" t="str">
        <f t="shared" si="2"/>
        <v>122000</v>
      </c>
      <c r="B135" s="10">
        <v>760199</v>
      </c>
      <c r="C135" s="11">
        <v>36917</v>
      </c>
      <c r="D135" s="13">
        <v>1044.964153786171</v>
      </c>
      <c r="E135" s="9"/>
      <c r="F135" s="9"/>
      <c r="G135" s="9"/>
      <c r="H135" s="9"/>
      <c r="I135" s="9"/>
      <c r="J135" s="9"/>
    </row>
    <row r="136" spans="1:10" x14ac:dyDescent="0.3">
      <c r="A136" s="18" t="str">
        <f t="shared" si="2"/>
        <v>122000</v>
      </c>
      <c r="B136" s="10">
        <v>760199</v>
      </c>
      <c r="C136" s="11">
        <v>36920</v>
      </c>
      <c r="D136" s="13">
        <v>1045.2225331016491</v>
      </c>
      <c r="E136" s="9"/>
      <c r="F136" s="9"/>
      <c r="G136" s="9"/>
      <c r="H136" s="9"/>
      <c r="I136" s="9"/>
      <c r="J136" s="9"/>
    </row>
    <row r="137" spans="1:10" x14ac:dyDescent="0.3">
      <c r="A137" s="18" t="str">
        <f t="shared" si="2"/>
        <v>122000</v>
      </c>
      <c r="B137" s="10">
        <v>760199</v>
      </c>
      <c r="C137" s="11">
        <v>36921</v>
      </c>
      <c r="D137" s="13">
        <v>1045.4809763043627</v>
      </c>
      <c r="E137" s="9"/>
      <c r="F137" s="9"/>
      <c r="G137" s="9"/>
      <c r="H137" s="9"/>
      <c r="I137" s="9"/>
      <c r="J137" s="9"/>
    </row>
    <row r="138" spans="1:10" x14ac:dyDescent="0.3">
      <c r="A138" s="18" t="str">
        <f t="shared" si="2"/>
        <v>122000</v>
      </c>
      <c r="B138" s="10">
        <v>760199</v>
      </c>
      <c r="C138" s="11">
        <v>36922</v>
      </c>
      <c r="D138" s="13">
        <v>1045.7394834101081</v>
      </c>
      <c r="E138" s="9"/>
      <c r="F138" s="9"/>
      <c r="G138" s="9"/>
      <c r="H138" s="9"/>
      <c r="I138" s="9"/>
      <c r="J138" s="9"/>
    </row>
    <row r="139" spans="1:10" x14ac:dyDescent="0.3">
      <c r="A139" s="18" t="str">
        <f t="shared" si="2"/>
        <v>12001</v>
      </c>
      <c r="B139" s="10">
        <v>760199</v>
      </c>
      <c r="C139" s="11">
        <v>36923</v>
      </c>
      <c r="D139" s="13">
        <v>1045.9980544346868</v>
      </c>
      <c r="E139" s="9"/>
      <c r="F139" s="9"/>
      <c r="G139" s="9"/>
      <c r="H139" s="9"/>
      <c r="I139" s="9"/>
      <c r="J139" s="9"/>
    </row>
    <row r="140" spans="1:10" x14ac:dyDescent="0.3">
      <c r="A140" s="18" t="str">
        <f t="shared" si="2"/>
        <v>12001</v>
      </c>
      <c r="B140" s="10">
        <v>760199</v>
      </c>
      <c r="C140" s="11">
        <v>36924</v>
      </c>
      <c r="D140" s="13">
        <v>1046.2566893939024</v>
      </c>
      <c r="E140" s="9"/>
      <c r="F140" s="9"/>
      <c r="G140" s="9"/>
      <c r="H140" s="9"/>
      <c r="I140" s="9"/>
      <c r="J140" s="9"/>
    </row>
    <row r="141" spans="1:10" x14ac:dyDescent="0.3">
      <c r="A141" s="18" t="str">
        <f t="shared" si="2"/>
        <v>12001</v>
      </c>
      <c r="B141" s="10">
        <v>760199</v>
      </c>
      <c r="C141" s="11">
        <v>36927</v>
      </c>
      <c r="D141" s="13">
        <v>1046.5153883035641</v>
      </c>
      <c r="E141" s="9"/>
      <c r="F141" s="9"/>
      <c r="G141" s="9"/>
      <c r="H141" s="9"/>
      <c r="I141" s="9"/>
      <c r="J141" s="9"/>
    </row>
    <row r="142" spans="1:10" x14ac:dyDescent="0.3">
      <c r="A142" s="18" t="str">
        <f t="shared" si="2"/>
        <v>12001</v>
      </c>
      <c r="B142" s="10">
        <v>760199</v>
      </c>
      <c r="C142" s="11">
        <v>36928</v>
      </c>
      <c r="D142" s="13">
        <v>1046.7741511794848</v>
      </c>
      <c r="E142" s="9"/>
      <c r="F142" s="9"/>
      <c r="G142" s="9"/>
      <c r="H142" s="9"/>
      <c r="I142" s="9"/>
      <c r="J142" s="9"/>
    </row>
    <row r="143" spans="1:10" x14ac:dyDescent="0.3">
      <c r="A143" s="18" t="str">
        <f t="shared" si="2"/>
        <v>12001</v>
      </c>
      <c r="B143" s="10">
        <v>760199</v>
      </c>
      <c r="C143" s="11">
        <v>36929</v>
      </c>
      <c r="D143" s="13">
        <v>1047.0329780374798</v>
      </c>
      <c r="E143" s="9"/>
      <c r="F143" s="9"/>
      <c r="G143" s="9"/>
      <c r="H143" s="9"/>
      <c r="I143" s="9"/>
      <c r="J143" s="9"/>
    </row>
    <row r="144" spans="1:10" x14ac:dyDescent="0.3">
      <c r="A144" s="18" t="str">
        <f t="shared" si="2"/>
        <v>12001</v>
      </c>
      <c r="B144" s="10">
        <v>760199</v>
      </c>
      <c r="C144" s="11">
        <v>36930</v>
      </c>
      <c r="D144" s="13">
        <v>1047.2918688933703</v>
      </c>
      <c r="E144" s="9"/>
      <c r="F144" s="9"/>
      <c r="G144" s="9"/>
      <c r="H144" s="9"/>
      <c r="I144" s="9"/>
      <c r="J144" s="9"/>
    </row>
    <row r="145" spans="1:10" x14ac:dyDescent="0.3">
      <c r="A145" s="18" t="str">
        <f t="shared" si="2"/>
        <v>12001</v>
      </c>
      <c r="B145" s="10">
        <v>760199</v>
      </c>
      <c r="C145" s="11">
        <v>36931</v>
      </c>
      <c r="D145" s="13">
        <v>1047.5508237629801</v>
      </c>
      <c r="E145" s="9"/>
      <c r="F145" s="9"/>
      <c r="G145" s="9"/>
      <c r="H145" s="9"/>
      <c r="I145" s="9"/>
      <c r="J145" s="9"/>
    </row>
    <row r="146" spans="1:10" x14ac:dyDescent="0.3">
      <c r="A146" s="18" t="str">
        <f t="shared" si="2"/>
        <v>12001</v>
      </c>
      <c r="B146" s="10">
        <v>760199</v>
      </c>
      <c r="C146" s="11">
        <v>36934</v>
      </c>
      <c r="D146" s="13">
        <v>1047.8098426621377</v>
      </c>
      <c r="E146" s="9"/>
      <c r="F146" s="9"/>
      <c r="G146" s="9"/>
      <c r="H146" s="9"/>
      <c r="I146" s="9"/>
      <c r="J146" s="9"/>
    </row>
    <row r="147" spans="1:10" x14ac:dyDescent="0.3">
      <c r="A147" s="18" t="str">
        <f t="shared" si="2"/>
        <v>12001</v>
      </c>
      <c r="B147" s="10">
        <v>760199</v>
      </c>
      <c r="C147" s="11">
        <v>36935</v>
      </c>
      <c r="D147" s="13">
        <v>1048.0689256066746</v>
      </c>
      <c r="E147" s="9"/>
      <c r="F147" s="9"/>
      <c r="G147" s="9"/>
      <c r="H147" s="9"/>
      <c r="I147" s="9"/>
      <c r="J147" s="9"/>
    </row>
    <row r="148" spans="1:10" x14ac:dyDescent="0.3">
      <c r="A148" s="18" t="str">
        <f t="shared" si="2"/>
        <v>12001</v>
      </c>
      <c r="B148" s="10">
        <v>760199</v>
      </c>
      <c r="C148" s="11">
        <v>36936</v>
      </c>
      <c r="D148" s="13">
        <v>1048.3280726124269</v>
      </c>
      <c r="E148" s="9"/>
      <c r="F148" s="9"/>
      <c r="G148" s="9"/>
      <c r="H148" s="9"/>
      <c r="I148" s="9"/>
      <c r="J148" s="9"/>
    </row>
    <row r="149" spans="1:10" x14ac:dyDescent="0.3">
      <c r="A149" s="18" t="str">
        <f t="shared" si="2"/>
        <v>12001</v>
      </c>
      <c r="B149" s="10">
        <v>760199</v>
      </c>
      <c r="C149" s="11">
        <v>36937</v>
      </c>
      <c r="D149" s="13">
        <v>1048.5872836952349</v>
      </c>
      <c r="E149" s="9"/>
      <c r="F149" s="9"/>
      <c r="G149" s="9"/>
      <c r="H149" s="9"/>
      <c r="I149" s="9"/>
      <c r="J149" s="9"/>
    </row>
    <row r="150" spans="1:10" x14ac:dyDescent="0.3">
      <c r="A150" s="18" t="str">
        <f t="shared" si="2"/>
        <v>12001</v>
      </c>
      <c r="B150" s="10">
        <v>760199</v>
      </c>
      <c r="C150" s="11">
        <v>36938</v>
      </c>
      <c r="D150" s="13">
        <v>1048.8547399736965</v>
      </c>
      <c r="E150" s="9"/>
      <c r="F150" s="9"/>
      <c r="G150" s="9"/>
      <c r="H150" s="9"/>
      <c r="I150" s="9"/>
      <c r="J150" s="9"/>
    </row>
    <row r="151" spans="1:10" x14ac:dyDescent="0.3">
      <c r="A151" s="18" t="str">
        <f t="shared" si="2"/>
        <v>12001</v>
      </c>
      <c r="B151" s="10">
        <v>760199</v>
      </c>
      <c r="C151" s="11">
        <v>36941</v>
      </c>
      <c r="D151" s="13">
        <v>1049.1222644704762</v>
      </c>
      <c r="E151" s="9"/>
      <c r="F151" s="9"/>
      <c r="G151" s="9"/>
      <c r="H151" s="9"/>
      <c r="I151" s="9"/>
      <c r="J151" s="9"/>
    </row>
    <row r="152" spans="1:10" x14ac:dyDescent="0.3">
      <c r="A152" s="18" t="str">
        <f t="shared" si="2"/>
        <v>12001</v>
      </c>
      <c r="B152" s="10">
        <v>760199</v>
      </c>
      <c r="C152" s="11">
        <v>36942</v>
      </c>
      <c r="D152" s="13">
        <v>1049.3898572029743</v>
      </c>
      <c r="E152" s="9"/>
      <c r="F152" s="9"/>
      <c r="G152" s="9"/>
      <c r="H152" s="9"/>
      <c r="I152" s="9"/>
      <c r="J152" s="9"/>
    </row>
    <row r="153" spans="1:10" x14ac:dyDescent="0.3">
      <c r="A153" s="18" t="str">
        <f t="shared" si="2"/>
        <v>12001</v>
      </c>
      <c r="B153" s="10">
        <v>760199</v>
      </c>
      <c r="C153" s="11">
        <v>36943</v>
      </c>
      <c r="D153" s="13">
        <v>1049.6575181885946</v>
      </c>
      <c r="E153" s="9"/>
      <c r="F153" s="9"/>
      <c r="G153" s="9"/>
      <c r="H153" s="9"/>
      <c r="I153" s="9"/>
      <c r="J153" s="9"/>
    </row>
    <row r="154" spans="1:10" x14ac:dyDescent="0.3">
      <c r="A154" s="18" t="str">
        <f t="shared" si="2"/>
        <v>12001</v>
      </c>
      <c r="B154" s="10">
        <v>760199</v>
      </c>
      <c r="C154" s="11">
        <v>36944</v>
      </c>
      <c r="D154" s="13">
        <v>1049.9252474447464</v>
      </c>
      <c r="E154" s="9"/>
      <c r="F154" s="9"/>
      <c r="G154" s="9"/>
      <c r="H154" s="9"/>
      <c r="I154" s="9"/>
      <c r="J154" s="9"/>
    </row>
    <row r="155" spans="1:10" x14ac:dyDescent="0.3">
      <c r="A155" s="18" t="str">
        <f t="shared" si="2"/>
        <v>12001</v>
      </c>
      <c r="B155" s="10">
        <v>760199</v>
      </c>
      <c r="C155" s="11">
        <v>36945</v>
      </c>
      <c r="D155" s="13">
        <v>1050.1930449888434</v>
      </c>
      <c r="E155" s="9"/>
      <c r="F155" s="9"/>
      <c r="G155" s="9"/>
      <c r="H155" s="9"/>
      <c r="I155" s="9"/>
      <c r="J155" s="9"/>
    </row>
    <row r="156" spans="1:10" x14ac:dyDescent="0.3">
      <c r="A156" s="18" t="str">
        <f t="shared" si="2"/>
        <v>12001</v>
      </c>
      <c r="B156" s="10">
        <v>760199</v>
      </c>
      <c r="C156" s="11">
        <v>36950</v>
      </c>
      <c r="D156" s="13">
        <v>1050.4609108383024</v>
      </c>
      <c r="E156" s="9"/>
      <c r="F156" s="9"/>
      <c r="G156" s="9"/>
      <c r="H156" s="9"/>
      <c r="I156" s="9"/>
      <c r="J156" s="9"/>
    </row>
    <row r="157" spans="1:10" x14ac:dyDescent="0.3">
      <c r="A157" s="18" t="str">
        <f t="shared" si="2"/>
        <v>22001</v>
      </c>
      <c r="B157" s="10">
        <v>760199</v>
      </c>
      <c r="C157" s="11">
        <v>36951</v>
      </c>
      <c r="D157" s="13">
        <v>1050.7288450105464</v>
      </c>
      <c r="E157" s="9"/>
      <c r="F157" s="9"/>
      <c r="G157" s="9"/>
      <c r="H157" s="9"/>
      <c r="I157" s="9"/>
      <c r="J157" s="9"/>
    </row>
    <row r="158" spans="1:10" x14ac:dyDescent="0.3">
      <c r="A158" s="18" t="str">
        <f t="shared" si="2"/>
        <v>22001</v>
      </c>
      <c r="B158" s="10">
        <v>760199</v>
      </c>
      <c r="C158" s="11">
        <v>36952</v>
      </c>
      <c r="D158" s="13">
        <v>1050.9968475230014</v>
      </c>
      <c r="E158" s="9"/>
      <c r="F158" s="9"/>
      <c r="G158" s="9"/>
      <c r="H158" s="9"/>
      <c r="I158" s="9"/>
      <c r="J158" s="9"/>
    </row>
    <row r="159" spans="1:10" x14ac:dyDescent="0.3">
      <c r="A159" s="18" t="str">
        <f t="shared" si="2"/>
        <v>22001</v>
      </c>
      <c r="B159" s="10">
        <v>760199</v>
      </c>
      <c r="C159" s="11">
        <v>36955</v>
      </c>
      <c r="D159" s="13">
        <v>1051.2649183930992</v>
      </c>
      <c r="E159" s="9"/>
      <c r="F159" s="9"/>
      <c r="G159" s="9"/>
      <c r="H159" s="9"/>
      <c r="I159" s="9"/>
      <c r="J159" s="9"/>
    </row>
    <row r="160" spans="1:10" x14ac:dyDescent="0.3">
      <c r="A160" s="18" t="str">
        <f t="shared" si="2"/>
        <v>22001</v>
      </c>
      <c r="B160" s="10">
        <v>760199</v>
      </c>
      <c r="C160" s="11">
        <v>36956</v>
      </c>
      <c r="D160" s="13">
        <v>1051.5330576382746</v>
      </c>
      <c r="E160" s="9"/>
      <c r="F160" s="9"/>
      <c r="G160" s="9"/>
      <c r="H160" s="9"/>
      <c r="I160" s="9"/>
      <c r="J160" s="9"/>
    </row>
    <row r="161" spans="1:10" x14ac:dyDescent="0.3">
      <c r="A161" s="18" t="str">
        <f t="shared" si="2"/>
        <v>22001</v>
      </c>
      <c r="B161" s="10">
        <v>760199</v>
      </c>
      <c r="C161" s="11">
        <v>36957</v>
      </c>
      <c r="D161" s="13">
        <v>1051.801265275968</v>
      </c>
      <c r="E161" s="9"/>
      <c r="F161" s="9"/>
      <c r="G161" s="9"/>
      <c r="H161" s="9"/>
      <c r="I161" s="9"/>
      <c r="J161" s="9"/>
    </row>
    <row r="162" spans="1:10" x14ac:dyDescent="0.3">
      <c r="A162" s="18" t="str">
        <f t="shared" si="2"/>
        <v>22001</v>
      </c>
      <c r="B162" s="10">
        <v>760199</v>
      </c>
      <c r="C162" s="11">
        <v>36958</v>
      </c>
      <c r="D162" s="13">
        <v>1052.069541323624</v>
      </c>
      <c r="E162" s="9"/>
      <c r="F162" s="9"/>
      <c r="G162" s="9"/>
      <c r="H162" s="9"/>
      <c r="I162" s="9"/>
      <c r="J162" s="9"/>
    </row>
    <row r="163" spans="1:10" x14ac:dyDescent="0.3">
      <c r="A163" s="18" t="str">
        <f t="shared" si="2"/>
        <v>22001</v>
      </c>
      <c r="B163" s="10">
        <v>760199</v>
      </c>
      <c r="C163" s="11">
        <v>36959</v>
      </c>
      <c r="D163" s="13">
        <v>1052.3378857986911</v>
      </c>
      <c r="E163" s="9"/>
      <c r="F163" s="9"/>
      <c r="G163" s="9"/>
      <c r="H163" s="9"/>
      <c r="I163" s="9"/>
      <c r="J163" s="9"/>
    </row>
    <row r="164" spans="1:10" x14ac:dyDescent="0.3">
      <c r="A164" s="18" t="str">
        <f t="shared" si="2"/>
        <v>22001</v>
      </c>
      <c r="B164" s="10">
        <v>760199</v>
      </c>
      <c r="C164" s="11">
        <v>36962</v>
      </c>
      <c r="D164" s="13">
        <v>1052.6062987186231</v>
      </c>
      <c r="E164" s="9"/>
      <c r="F164" s="9"/>
      <c r="G164" s="9"/>
      <c r="H164" s="9"/>
      <c r="I164" s="9"/>
      <c r="J164" s="9"/>
    </row>
    <row r="165" spans="1:10" x14ac:dyDescent="0.3">
      <c r="A165" s="18" t="str">
        <f t="shared" si="2"/>
        <v>22001</v>
      </c>
      <c r="B165" s="10">
        <v>760199</v>
      </c>
      <c r="C165" s="11">
        <v>36963</v>
      </c>
      <c r="D165" s="13">
        <v>1052.8747801008772</v>
      </c>
      <c r="E165" s="9"/>
      <c r="F165" s="9"/>
      <c r="G165" s="9"/>
      <c r="H165" s="9"/>
      <c r="I165" s="9"/>
      <c r="J165" s="9"/>
    </row>
    <row r="166" spans="1:10" x14ac:dyDescent="0.3">
      <c r="A166" s="18" t="str">
        <f t="shared" si="2"/>
        <v>22001</v>
      </c>
      <c r="B166" s="10">
        <v>760199</v>
      </c>
      <c r="C166" s="11">
        <v>36964</v>
      </c>
      <c r="D166" s="13">
        <v>1053.1433299629159</v>
      </c>
      <c r="E166" s="9"/>
      <c r="F166" s="9"/>
      <c r="G166" s="9"/>
      <c r="H166" s="9"/>
      <c r="I166" s="9"/>
      <c r="J166" s="9"/>
    </row>
    <row r="167" spans="1:10" x14ac:dyDescent="0.3">
      <c r="A167" s="18" t="str">
        <f t="shared" si="2"/>
        <v>22001</v>
      </c>
      <c r="B167" s="10">
        <v>760199</v>
      </c>
      <c r="C167" s="11">
        <v>36965</v>
      </c>
      <c r="D167" s="13">
        <v>1053.4119483222059</v>
      </c>
      <c r="E167" s="9"/>
      <c r="F167" s="9"/>
      <c r="G167" s="9"/>
      <c r="H167" s="9"/>
      <c r="I167" s="9"/>
      <c r="J167" s="9"/>
    </row>
    <row r="168" spans="1:10" x14ac:dyDescent="0.3">
      <c r="A168" s="18" t="str">
        <f t="shared" si="2"/>
        <v>22001</v>
      </c>
      <c r="B168" s="10">
        <v>760199</v>
      </c>
      <c r="C168" s="11">
        <v>36966</v>
      </c>
      <c r="D168" s="13">
        <v>1053.6021256124884</v>
      </c>
      <c r="E168" s="9"/>
      <c r="F168" s="9"/>
      <c r="G168" s="9"/>
      <c r="H168" s="9"/>
      <c r="I168" s="9"/>
      <c r="J168" s="9"/>
    </row>
    <row r="169" spans="1:10" x14ac:dyDescent="0.3">
      <c r="A169" s="18" t="str">
        <f t="shared" si="2"/>
        <v>22001</v>
      </c>
      <c r="B169" s="10">
        <v>760199</v>
      </c>
      <c r="C169" s="11">
        <v>36969</v>
      </c>
      <c r="D169" s="13">
        <v>1053.7923372363496</v>
      </c>
      <c r="E169" s="9"/>
      <c r="F169" s="9"/>
      <c r="G169" s="9"/>
      <c r="H169" s="9"/>
      <c r="I169" s="9"/>
      <c r="J169" s="9"/>
    </row>
    <row r="170" spans="1:10" x14ac:dyDescent="0.3">
      <c r="A170" s="18" t="str">
        <f t="shared" si="2"/>
        <v>22001</v>
      </c>
      <c r="B170" s="10">
        <v>760199</v>
      </c>
      <c r="C170" s="11">
        <v>36970</v>
      </c>
      <c r="D170" s="13">
        <v>1053.9825831999876</v>
      </c>
      <c r="E170" s="9"/>
      <c r="F170" s="9"/>
      <c r="G170" s="9"/>
      <c r="H170" s="9"/>
      <c r="I170" s="9"/>
      <c r="J170" s="9"/>
    </row>
    <row r="171" spans="1:10" x14ac:dyDescent="0.3">
      <c r="A171" s="18" t="str">
        <f t="shared" si="2"/>
        <v>22001</v>
      </c>
      <c r="B171" s="10">
        <v>760199</v>
      </c>
      <c r="C171" s="11">
        <v>36971</v>
      </c>
      <c r="D171" s="13">
        <v>1054.1728635096017</v>
      </c>
      <c r="E171" s="9"/>
      <c r="F171" s="9"/>
      <c r="G171" s="9"/>
      <c r="H171" s="9"/>
      <c r="I171" s="9"/>
      <c r="J171" s="9"/>
    </row>
    <row r="172" spans="1:10" x14ac:dyDescent="0.3">
      <c r="A172" s="18" t="str">
        <f t="shared" si="2"/>
        <v>22001</v>
      </c>
      <c r="B172" s="10">
        <v>760199</v>
      </c>
      <c r="C172" s="11">
        <v>36972</v>
      </c>
      <c r="D172" s="13">
        <v>1054.363178171393</v>
      </c>
      <c r="E172" s="9"/>
      <c r="F172" s="9"/>
      <c r="G172" s="9"/>
      <c r="H172" s="9"/>
      <c r="I172" s="9"/>
      <c r="J172" s="9"/>
    </row>
    <row r="173" spans="1:10" x14ac:dyDescent="0.3">
      <c r="A173" s="18" t="str">
        <f t="shared" si="2"/>
        <v>22001</v>
      </c>
      <c r="B173" s="10">
        <v>760199</v>
      </c>
      <c r="C173" s="11">
        <v>36973</v>
      </c>
      <c r="D173" s="13">
        <v>1054.553527191563</v>
      </c>
      <c r="E173" s="9"/>
      <c r="F173" s="9"/>
      <c r="G173" s="9"/>
      <c r="H173" s="9"/>
      <c r="I173" s="9"/>
      <c r="J173" s="9"/>
    </row>
    <row r="174" spans="1:10" x14ac:dyDescent="0.3">
      <c r="A174" s="18" t="str">
        <f t="shared" si="2"/>
        <v>22001</v>
      </c>
      <c r="B174" s="10">
        <v>760199</v>
      </c>
      <c r="C174" s="11">
        <v>36976</v>
      </c>
      <c r="D174" s="13">
        <v>1054.7439105763146</v>
      </c>
      <c r="E174" s="9"/>
      <c r="F174" s="9"/>
      <c r="G174" s="9"/>
      <c r="H174" s="9"/>
      <c r="I174" s="9"/>
      <c r="J174" s="9"/>
    </row>
    <row r="175" spans="1:10" x14ac:dyDescent="0.3">
      <c r="A175" s="18" t="str">
        <f t="shared" si="2"/>
        <v>22001</v>
      </c>
      <c r="B175" s="10">
        <v>760199</v>
      </c>
      <c r="C175" s="11">
        <v>36977</v>
      </c>
      <c r="D175" s="13">
        <v>1054.9343283318517</v>
      </c>
      <c r="E175" s="9"/>
      <c r="F175" s="9"/>
      <c r="G175" s="9"/>
      <c r="H175" s="9"/>
      <c r="I175" s="9"/>
      <c r="J175" s="9"/>
    </row>
    <row r="176" spans="1:10" x14ac:dyDescent="0.3">
      <c r="A176" s="18" t="str">
        <f t="shared" si="2"/>
        <v>22001</v>
      </c>
      <c r="B176" s="10">
        <v>760199</v>
      </c>
      <c r="C176" s="11">
        <v>36978</v>
      </c>
      <c r="D176" s="13">
        <v>1055.1247804643795</v>
      </c>
      <c r="E176" s="9"/>
      <c r="F176" s="9"/>
      <c r="G176" s="9"/>
      <c r="H176" s="9"/>
      <c r="I176" s="9"/>
      <c r="J176" s="9"/>
    </row>
    <row r="177" spans="1:10" x14ac:dyDescent="0.3">
      <c r="A177" s="18" t="str">
        <f t="shared" si="2"/>
        <v>22001</v>
      </c>
      <c r="B177" s="10">
        <v>760199</v>
      </c>
      <c r="C177" s="11">
        <v>36979</v>
      </c>
      <c r="D177" s="13">
        <v>1055.3152669801045</v>
      </c>
      <c r="E177" s="9"/>
      <c r="F177" s="9"/>
      <c r="G177" s="9"/>
      <c r="H177" s="9"/>
      <c r="I177" s="9"/>
      <c r="J177" s="9"/>
    </row>
    <row r="178" spans="1:10" x14ac:dyDescent="0.3">
      <c r="A178" s="18" t="str">
        <f t="shared" si="2"/>
        <v>22001</v>
      </c>
      <c r="B178" s="10">
        <v>760199</v>
      </c>
      <c r="C178" s="11">
        <v>36980</v>
      </c>
      <c r="D178" s="13">
        <v>1055.5057878852335</v>
      </c>
      <c r="E178" s="9"/>
      <c r="F178" s="9"/>
      <c r="G178" s="9"/>
      <c r="H178" s="9"/>
      <c r="I178" s="9"/>
      <c r="J178" s="9"/>
    </row>
    <row r="179" spans="1:10" x14ac:dyDescent="0.3">
      <c r="A179" s="18" t="str">
        <f t="shared" si="2"/>
        <v>32001</v>
      </c>
      <c r="B179" s="10">
        <v>760199</v>
      </c>
      <c r="C179" s="11">
        <v>36983</v>
      </c>
      <c r="D179" s="13">
        <v>1055.6963431859756</v>
      </c>
      <c r="E179" s="9"/>
      <c r="F179" s="9"/>
      <c r="G179" s="9"/>
      <c r="H179" s="9"/>
      <c r="I179" s="9"/>
      <c r="J179" s="9"/>
    </row>
    <row r="180" spans="1:10" x14ac:dyDescent="0.3">
      <c r="A180" s="18" t="str">
        <f t="shared" si="2"/>
        <v>32001</v>
      </c>
      <c r="B180" s="10">
        <v>760199</v>
      </c>
      <c r="C180" s="11">
        <v>36984</v>
      </c>
      <c r="D180" s="13">
        <v>1055.8869328885398</v>
      </c>
      <c r="E180" s="9"/>
      <c r="F180" s="9"/>
      <c r="G180" s="9"/>
      <c r="H180" s="9"/>
      <c r="I180" s="9"/>
      <c r="J180" s="9"/>
    </row>
    <row r="181" spans="1:10" x14ac:dyDescent="0.3">
      <c r="A181" s="18" t="str">
        <f t="shared" si="2"/>
        <v>32001</v>
      </c>
      <c r="B181" s="10">
        <v>760199</v>
      </c>
      <c r="C181" s="11">
        <v>36985</v>
      </c>
      <c r="D181" s="13">
        <v>1056.0775569991372</v>
      </c>
      <c r="E181" s="9"/>
      <c r="F181" s="9"/>
      <c r="G181" s="9"/>
      <c r="H181" s="9"/>
      <c r="I181" s="9"/>
      <c r="J181" s="9"/>
    </row>
    <row r="182" spans="1:10" x14ac:dyDescent="0.3">
      <c r="A182" s="18" t="str">
        <f t="shared" si="2"/>
        <v>32001</v>
      </c>
      <c r="B182" s="10">
        <v>760199</v>
      </c>
      <c r="C182" s="11">
        <v>36986</v>
      </c>
      <c r="D182" s="13">
        <v>1056.2682155239795</v>
      </c>
      <c r="E182" s="9"/>
      <c r="F182" s="9"/>
      <c r="G182" s="9"/>
      <c r="H182" s="9"/>
      <c r="I182" s="9"/>
      <c r="J182" s="9"/>
    </row>
    <row r="183" spans="1:10" x14ac:dyDescent="0.3">
      <c r="A183" s="18" t="str">
        <f t="shared" si="2"/>
        <v>32001</v>
      </c>
      <c r="B183" s="10">
        <v>760199</v>
      </c>
      <c r="C183" s="11">
        <v>36987</v>
      </c>
      <c r="D183" s="13">
        <v>1056.4589084692798</v>
      </c>
      <c r="E183" s="9"/>
      <c r="F183" s="9"/>
      <c r="G183" s="9"/>
      <c r="H183" s="9"/>
      <c r="I183" s="9"/>
      <c r="J183" s="9"/>
    </row>
    <row r="184" spans="1:10" x14ac:dyDescent="0.3">
      <c r="A184" s="18" t="str">
        <f t="shared" si="2"/>
        <v>32001</v>
      </c>
      <c r="B184" s="10">
        <v>760199</v>
      </c>
      <c r="C184" s="11">
        <v>36990</v>
      </c>
      <c r="D184" s="13">
        <v>1056.6496358412521</v>
      </c>
      <c r="E184" s="9"/>
      <c r="F184" s="9"/>
      <c r="G184" s="9"/>
      <c r="H184" s="9"/>
      <c r="I184" s="9"/>
      <c r="J184" s="9"/>
    </row>
    <row r="185" spans="1:10" x14ac:dyDescent="0.3">
      <c r="A185" s="18" t="str">
        <f t="shared" si="2"/>
        <v>32001</v>
      </c>
      <c r="B185" s="10">
        <v>760199</v>
      </c>
      <c r="C185" s="11">
        <v>36991</v>
      </c>
      <c r="D185" s="13">
        <v>1056.8403976461116</v>
      </c>
      <c r="E185" s="9"/>
      <c r="F185" s="9"/>
      <c r="G185" s="9"/>
      <c r="H185" s="9"/>
      <c r="I185" s="9"/>
      <c r="J185" s="9"/>
    </row>
    <row r="186" spans="1:10" x14ac:dyDescent="0.3">
      <c r="A186" s="18" t="str">
        <f t="shared" si="2"/>
        <v>32001</v>
      </c>
      <c r="B186" s="10">
        <v>760199</v>
      </c>
      <c r="C186" s="11">
        <v>36992</v>
      </c>
      <c r="D186" s="13">
        <v>1057.0311938900745</v>
      </c>
      <c r="E186" s="9"/>
      <c r="F186" s="9"/>
      <c r="G186" s="9"/>
      <c r="H186" s="9"/>
      <c r="I186" s="9"/>
      <c r="J186" s="9"/>
    </row>
    <row r="187" spans="1:10" x14ac:dyDescent="0.3">
      <c r="A187" s="18" t="str">
        <f t="shared" si="2"/>
        <v>32001</v>
      </c>
      <c r="B187" s="10">
        <v>760199</v>
      </c>
      <c r="C187" s="11">
        <v>36993</v>
      </c>
      <c r="D187" s="13">
        <v>1057.2220245793583</v>
      </c>
      <c r="E187" s="9"/>
      <c r="F187" s="9"/>
      <c r="G187" s="9"/>
      <c r="H187" s="9"/>
      <c r="I187" s="9"/>
      <c r="J187" s="9"/>
    </row>
    <row r="188" spans="1:10" x14ac:dyDescent="0.3">
      <c r="A188" s="18" t="str">
        <f t="shared" si="2"/>
        <v>32001</v>
      </c>
      <c r="B188" s="10">
        <v>760199</v>
      </c>
      <c r="C188" s="11">
        <v>36997</v>
      </c>
      <c r="D188" s="13">
        <v>1057.412889720182</v>
      </c>
      <c r="E188" s="9"/>
      <c r="F188" s="9"/>
      <c r="G188" s="9"/>
      <c r="H188" s="9"/>
      <c r="I188" s="9"/>
      <c r="J188" s="9"/>
    </row>
    <row r="189" spans="1:10" x14ac:dyDescent="0.3">
      <c r="A189" s="18" t="str">
        <f t="shared" si="2"/>
        <v>32001</v>
      </c>
      <c r="B189" s="10">
        <v>760199</v>
      </c>
      <c r="C189" s="11">
        <v>36998</v>
      </c>
      <c r="D189" s="13">
        <v>1057.7186221711909</v>
      </c>
      <c r="E189" s="9"/>
      <c r="F189" s="9"/>
      <c r="G189" s="9"/>
      <c r="H189" s="9"/>
      <c r="I189" s="9"/>
      <c r="J189" s="9"/>
    </row>
    <row r="190" spans="1:10" x14ac:dyDescent="0.3">
      <c r="A190" s="18" t="str">
        <f t="shared" si="2"/>
        <v>32001</v>
      </c>
      <c r="B190" s="10">
        <v>760199</v>
      </c>
      <c r="C190" s="11">
        <v>36999</v>
      </c>
      <c r="D190" s="13">
        <v>1058.0244430193934</v>
      </c>
      <c r="E190" s="9"/>
      <c r="F190" s="9"/>
      <c r="G190" s="9"/>
      <c r="H190" s="9"/>
      <c r="I190" s="9"/>
      <c r="J190" s="9"/>
    </row>
    <row r="191" spans="1:10" x14ac:dyDescent="0.3">
      <c r="A191" s="18" t="str">
        <f t="shared" si="2"/>
        <v>32001</v>
      </c>
      <c r="B191" s="10">
        <v>760199</v>
      </c>
      <c r="C191" s="11">
        <v>37000</v>
      </c>
      <c r="D191" s="13">
        <v>1058.3303522903477</v>
      </c>
      <c r="E191" s="9"/>
      <c r="F191" s="9"/>
      <c r="G191" s="9"/>
      <c r="H191" s="9"/>
      <c r="I191" s="9"/>
      <c r="J191" s="9"/>
    </row>
    <row r="192" spans="1:10" x14ac:dyDescent="0.3">
      <c r="A192" s="18" t="str">
        <f t="shared" si="2"/>
        <v>32001</v>
      </c>
      <c r="B192" s="10">
        <v>760199</v>
      </c>
      <c r="C192" s="11">
        <v>37001</v>
      </c>
      <c r="D192" s="13">
        <v>1058.6363500096195</v>
      </c>
      <c r="E192" s="9"/>
      <c r="F192" s="9"/>
      <c r="G192" s="9"/>
      <c r="H192" s="9"/>
      <c r="I192" s="9"/>
      <c r="J192" s="9"/>
    </row>
    <row r="193" spans="1:10" x14ac:dyDescent="0.3">
      <c r="A193" s="18" t="str">
        <f t="shared" si="2"/>
        <v>32001</v>
      </c>
      <c r="B193" s="10">
        <v>760199</v>
      </c>
      <c r="C193" s="11">
        <v>37004</v>
      </c>
      <c r="D193" s="13">
        <v>1058.9424362027823</v>
      </c>
      <c r="E193" s="9"/>
      <c r="F193" s="9"/>
      <c r="G193" s="9"/>
      <c r="H193" s="9"/>
      <c r="I193" s="9"/>
      <c r="J193" s="9"/>
    </row>
    <row r="194" spans="1:10" x14ac:dyDescent="0.3">
      <c r="A194" s="18" t="str">
        <f t="shared" si="2"/>
        <v>32001</v>
      </c>
      <c r="B194" s="10">
        <v>760199</v>
      </c>
      <c r="C194" s="11">
        <v>37005</v>
      </c>
      <c r="D194" s="13">
        <v>1059.2486108954167</v>
      </c>
      <c r="E194" s="9"/>
      <c r="F194" s="9"/>
      <c r="G194" s="9"/>
      <c r="H194" s="9"/>
      <c r="I194" s="9"/>
      <c r="J194" s="9"/>
    </row>
    <row r="195" spans="1:10" x14ac:dyDescent="0.3">
      <c r="A195" s="18" t="str">
        <f t="shared" ref="A195:A258" si="3">MONTH(EDATE(C195,-1))&amp;YEAR(EDATE(C195,-1))&amp;F195</f>
        <v>32001</v>
      </c>
      <c r="B195" s="10">
        <v>760199</v>
      </c>
      <c r="C195" s="11">
        <v>37006</v>
      </c>
      <c r="D195" s="13">
        <v>1059.5548741131111</v>
      </c>
      <c r="E195" s="9"/>
      <c r="F195" s="9"/>
      <c r="G195" s="9"/>
      <c r="H195" s="9"/>
      <c r="I195" s="9"/>
      <c r="J195" s="9"/>
    </row>
    <row r="196" spans="1:10" x14ac:dyDescent="0.3">
      <c r="A196" s="18" t="str">
        <f t="shared" si="3"/>
        <v>32001</v>
      </c>
      <c r="B196" s="10">
        <v>760199</v>
      </c>
      <c r="C196" s="11">
        <v>37007</v>
      </c>
      <c r="D196" s="13">
        <v>1059.8612258814603</v>
      </c>
      <c r="E196" s="9"/>
      <c r="F196" s="9"/>
      <c r="G196" s="9"/>
      <c r="H196" s="9"/>
      <c r="I196" s="9"/>
      <c r="J196" s="9"/>
    </row>
    <row r="197" spans="1:10" x14ac:dyDescent="0.3">
      <c r="A197" s="18" t="str">
        <f t="shared" si="3"/>
        <v>32001</v>
      </c>
      <c r="B197" s="10">
        <v>760199</v>
      </c>
      <c r="C197" s="11">
        <v>37008</v>
      </c>
      <c r="D197" s="13">
        <v>1060.1676662260677</v>
      </c>
      <c r="E197" s="9"/>
      <c r="F197" s="9"/>
      <c r="G197" s="9"/>
      <c r="H197" s="9"/>
      <c r="I197" s="9"/>
      <c r="J197" s="9"/>
    </row>
    <row r="198" spans="1:10" x14ac:dyDescent="0.3">
      <c r="A198" s="18" t="str">
        <f t="shared" si="3"/>
        <v>32001</v>
      </c>
      <c r="B198" s="10">
        <v>760199</v>
      </c>
      <c r="C198" s="11">
        <v>37011</v>
      </c>
      <c r="D198" s="13">
        <v>1060.4741951725437</v>
      </c>
      <c r="E198" s="9"/>
      <c r="F198" s="9"/>
      <c r="G198" s="9"/>
      <c r="H198" s="9"/>
      <c r="I198" s="9"/>
      <c r="J198" s="9"/>
    </row>
    <row r="199" spans="1:10" x14ac:dyDescent="0.3">
      <c r="A199" s="18" t="str">
        <f t="shared" si="3"/>
        <v>42001</v>
      </c>
      <c r="B199" s="10">
        <v>760199</v>
      </c>
      <c r="C199" s="11">
        <v>37013</v>
      </c>
      <c r="D199" s="13">
        <v>1060.7808127465055</v>
      </c>
      <c r="E199" s="9"/>
      <c r="F199" s="9"/>
      <c r="G199" s="9"/>
      <c r="H199" s="9"/>
      <c r="I199" s="9"/>
      <c r="J199" s="9"/>
    </row>
    <row r="200" spans="1:10" x14ac:dyDescent="0.3">
      <c r="A200" s="18" t="str">
        <f t="shared" si="3"/>
        <v>42001</v>
      </c>
      <c r="B200" s="10">
        <v>760199</v>
      </c>
      <c r="C200" s="11">
        <v>37014</v>
      </c>
      <c r="D200" s="13">
        <v>1061.0875189735784</v>
      </c>
      <c r="E200" s="9"/>
      <c r="F200" s="9"/>
      <c r="G200" s="9"/>
      <c r="H200" s="9"/>
      <c r="I200" s="9"/>
      <c r="J200" s="9"/>
    </row>
    <row r="201" spans="1:10" x14ac:dyDescent="0.3">
      <c r="A201" s="18" t="str">
        <f t="shared" si="3"/>
        <v>42001</v>
      </c>
      <c r="B201" s="10">
        <v>760199</v>
      </c>
      <c r="C201" s="11">
        <v>37015</v>
      </c>
      <c r="D201" s="13">
        <v>1061.394313879395</v>
      </c>
      <c r="E201" s="9"/>
      <c r="F201" s="9"/>
      <c r="G201" s="9"/>
      <c r="H201" s="9"/>
      <c r="I201" s="9"/>
      <c r="J201" s="9"/>
    </row>
    <row r="202" spans="1:10" x14ac:dyDescent="0.3">
      <c r="A202" s="18" t="str">
        <f t="shared" si="3"/>
        <v>42001</v>
      </c>
      <c r="B202" s="10">
        <v>760199</v>
      </c>
      <c r="C202" s="11">
        <v>37018</v>
      </c>
      <c r="D202" s="13">
        <v>1061.7011974895952</v>
      </c>
      <c r="E202" s="9"/>
      <c r="F202" s="9"/>
      <c r="G202" s="9"/>
      <c r="H202" s="9"/>
      <c r="I202" s="9"/>
      <c r="J202" s="9"/>
    </row>
    <row r="203" spans="1:10" x14ac:dyDescent="0.3">
      <c r="A203" s="18" t="str">
        <f t="shared" si="3"/>
        <v>42001</v>
      </c>
      <c r="B203" s="10">
        <v>760199</v>
      </c>
      <c r="C203" s="11">
        <v>37019</v>
      </c>
      <c r="D203" s="13">
        <v>1062.0081698298261</v>
      </c>
      <c r="E203" s="9"/>
      <c r="F203" s="9"/>
      <c r="G203" s="9"/>
      <c r="H203" s="9"/>
      <c r="I203" s="9"/>
      <c r="J203" s="9"/>
    </row>
    <row r="204" spans="1:10" x14ac:dyDescent="0.3">
      <c r="A204" s="18" t="str">
        <f t="shared" si="3"/>
        <v>42001</v>
      </c>
      <c r="B204" s="10">
        <v>760199</v>
      </c>
      <c r="C204" s="11">
        <v>37020</v>
      </c>
      <c r="D204" s="13">
        <v>1062.3152309257425</v>
      </c>
      <c r="E204" s="9"/>
      <c r="F204" s="9"/>
      <c r="G204" s="9"/>
      <c r="H204" s="9"/>
      <c r="I204" s="9"/>
      <c r="J204" s="9"/>
    </row>
    <row r="205" spans="1:10" x14ac:dyDescent="0.3">
      <c r="A205" s="18" t="str">
        <f t="shared" si="3"/>
        <v>42001</v>
      </c>
      <c r="B205" s="10">
        <v>760199</v>
      </c>
      <c r="C205" s="11">
        <v>37021</v>
      </c>
      <c r="D205" s="13">
        <v>1062.622380803007</v>
      </c>
      <c r="E205" s="9"/>
      <c r="F205" s="9"/>
      <c r="G205" s="9"/>
      <c r="H205" s="9"/>
      <c r="I205" s="9"/>
      <c r="J205" s="9"/>
    </row>
    <row r="206" spans="1:10" x14ac:dyDescent="0.3">
      <c r="A206" s="18" t="str">
        <f t="shared" si="3"/>
        <v>42001</v>
      </c>
      <c r="B206" s="10">
        <v>760199</v>
      </c>
      <c r="C206" s="11">
        <v>37022</v>
      </c>
      <c r="D206" s="13">
        <v>1062.9296194872884</v>
      </c>
      <c r="E206" s="9"/>
      <c r="F206" s="9"/>
      <c r="G206" s="9"/>
      <c r="H206" s="9"/>
      <c r="I206" s="9"/>
      <c r="J206" s="9"/>
    </row>
    <row r="207" spans="1:10" x14ac:dyDescent="0.3">
      <c r="A207" s="18" t="str">
        <f t="shared" si="3"/>
        <v>42001</v>
      </c>
      <c r="B207" s="10">
        <v>760199</v>
      </c>
      <c r="C207" s="11">
        <v>37025</v>
      </c>
      <c r="D207" s="13">
        <v>1063.2369470042643</v>
      </c>
      <c r="E207" s="9"/>
      <c r="F207" s="9"/>
      <c r="G207" s="9"/>
      <c r="H207" s="9"/>
      <c r="I207" s="9"/>
      <c r="J207" s="9"/>
    </row>
    <row r="208" spans="1:10" x14ac:dyDescent="0.3">
      <c r="A208" s="18" t="str">
        <f t="shared" si="3"/>
        <v>42001</v>
      </c>
      <c r="B208" s="10">
        <v>760199</v>
      </c>
      <c r="C208" s="11">
        <v>37026</v>
      </c>
      <c r="D208" s="13">
        <v>1063.544363379619</v>
      </c>
      <c r="E208" s="9"/>
      <c r="F208" s="9"/>
      <c r="G208" s="9"/>
      <c r="H208" s="9"/>
      <c r="I208" s="9"/>
      <c r="J208" s="9"/>
    </row>
    <row r="209" spans="1:10" x14ac:dyDescent="0.3">
      <c r="A209" s="18" t="str">
        <f t="shared" si="3"/>
        <v>42001</v>
      </c>
      <c r="B209" s="10">
        <v>760199</v>
      </c>
      <c r="C209" s="11">
        <v>37027</v>
      </c>
      <c r="D209" s="13">
        <v>1063.742165673071</v>
      </c>
      <c r="E209" s="9"/>
      <c r="F209" s="9"/>
      <c r="G209" s="9"/>
      <c r="H209" s="9"/>
      <c r="I209" s="9"/>
      <c r="J209" s="9"/>
    </row>
    <row r="210" spans="1:10" x14ac:dyDescent="0.3">
      <c r="A210" s="18" t="str">
        <f t="shared" si="3"/>
        <v>42001</v>
      </c>
      <c r="B210" s="10">
        <v>760199</v>
      </c>
      <c r="C210" s="11">
        <v>37028</v>
      </c>
      <c r="D210" s="13">
        <v>1063.9400047545955</v>
      </c>
      <c r="E210" s="9"/>
      <c r="F210" s="9"/>
      <c r="G210" s="9"/>
      <c r="H210" s="9"/>
      <c r="I210" s="9"/>
      <c r="J210" s="9"/>
    </row>
    <row r="211" spans="1:10" x14ac:dyDescent="0.3">
      <c r="A211" s="18" t="str">
        <f t="shared" si="3"/>
        <v>42001</v>
      </c>
      <c r="B211" s="10">
        <v>760199</v>
      </c>
      <c r="C211" s="11">
        <v>37029</v>
      </c>
      <c r="D211" s="13">
        <v>1064.1378806310349</v>
      </c>
      <c r="E211" s="9"/>
      <c r="F211" s="9"/>
      <c r="G211" s="9"/>
      <c r="H211" s="9"/>
      <c r="I211" s="9"/>
      <c r="J211" s="9"/>
    </row>
    <row r="212" spans="1:10" x14ac:dyDescent="0.3">
      <c r="A212" s="18" t="str">
        <f t="shared" si="3"/>
        <v>42001</v>
      </c>
      <c r="B212" s="10">
        <v>760199</v>
      </c>
      <c r="C212" s="11">
        <v>37032</v>
      </c>
      <c r="D212" s="13">
        <v>1064.335793309232</v>
      </c>
      <c r="E212" s="9"/>
      <c r="F212" s="9"/>
      <c r="G212" s="9"/>
      <c r="H212" s="9"/>
      <c r="I212" s="9"/>
      <c r="J212" s="9"/>
    </row>
    <row r="213" spans="1:10" x14ac:dyDescent="0.3">
      <c r="A213" s="18" t="str">
        <f t="shared" si="3"/>
        <v>42001</v>
      </c>
      <c r="B213" s="10">
        <v>760199</v>
      </c>
      <c r="C213" s="11">
        <v>37033</v>
      </c>
      <c r="D213" s="13">
        <v>1064.5337427960317</v>
      </c>
      <c r="E213" s="9"/>
      <c r="F213" s="9"/>
      <c r="G213" s="9"/>
      <c r="H213" s="9"/>
      <c r="I213" s="9"/>
      <c r="J213" s="9"/>
    </row>
    <row r="214" spans="1:10" x14ac:dyDescent="0.3">
      <c r="A214" s="18" t="str">
        <f t="shared" si="3"/>
        <v>42001</v>
      </c>
      <c r="B214" s="10">
        <v>760199</v>
      </c>
      <c r="C214" s="11">
        <v>37034</v>
      </c>
      <c r="D214" s="13">
        <v>1064.7317290982794</v>
      </c>
      <c r="E214" s="9"/>
      <c r="F214" s="9"/>
      <c r="G214" s="9"/>
      <c r="H214" s="9"/>
      <c r="I214" s="9"/>
      <c r="J214" s="9"/>
    </row>
    <row r="215" spans="1:10" x14ac:dyDescent="0.3">
      <c r="A215" s="18" t="str">
        <f t="shared" si="3"/>
        <v>42001</v>
      </c>
      <c r="B215" s="10">
        <v>760199</v>
      </c>
      <c r="C215" s="11">
        <v>37035</v>
      </c>
      <c r="D215" s="13">
        <v>1064.9297522228228</v>
      </c>
      <c r="E215" s="9"/>
      <c r="F215" s="9"/>
      <c r="G215" s="9"/>
      <c r="H215" s="9"/>
      <c r="I215" s="9"/>
      <c r="J215" s="9"/>
    </row>
    <row r="216" spans="1:10" x14ac:dyDescent="0.3">
      <c r="A216" s="18" t="str">
        <f t="shared" si="3"/>
        <v>42001</v>
      </c>
      <c r="B216" s="10">
        <v>760199</v>
      </c>
      <c r="C216" s="11">
        <v>37036</v>
      </c>
      <c r="D216" s="13">
        <v>1065.1278121765099</v>
      </c>
      <c r="E216" s="9"/>
      <c r="F216" s="9"/>
      <c r="G216" s="9"/>
      <c r="H216" s="9"/>
      <c r="I216" s="9"/>
      <c r="J216" s="9"/>
    </row>
    <row r="217" spans="1:10" x14ac:dyDescent="0.3">
      <c r="A217" s="18" t="str">
        <f t="shared" si="3"/>
        <v>42001</v>
      </c>
      <c r="B217" s="10">
        <v>760199</v>
      </c>
      <c r="C217" s="11">
        <v>37039</v>
      </c>
      <c r="D217" s="13">
        <v>1065.3259089661899</v>
      </c>
      <c r="E217" s="9"/>
      <c r="F217" s="9"/>
      <c r="G217" s="9"/>
      <c r="H217" s="9"/>
      <c r="I217" s="9"/>
      <c r="J217" s="9"/>
    </row>
    <row r="218" spans="1:10" x14ac:dyDescent="0.3">
      <c r="A218" s="18" t="str">
        <f t="shared" si="3"/>
        <v>42001</v>
      </c>
      <c r="B218" s="10">
        <v>760199</v>
      </c>
      <c r="C218" s="11">
        <v>37040</v>
      </c>
      <c r="D218" s="13">
        <v>1065.5240425987145</v>
      </c>
      <c r="E218" s="9"/>
      <c r="F218" s="9"/>
      <c r="G218" s="9"/>
      <c r="H218" s="9"/>
      <c r="I218" s="9"/>
      <c r="J218" s="9"/>
    </row>
    <row r="219" spans="1:10" x14ac:dyDescent="0.3">
      <c r="A219" s="18" t="str">
        <f t="shared" si="3"/>
        <v>42001</v>
      </c>
      <c r="B219" s="10">
        <v>760199</v>
      </c>
      <c r="C219" s="11">
        <v>37041</v>
      </c>
      <c r="D219" s="13">
        <v>1065.7222130809355</v>
      </c>
      <c r="E219" s="9"/>
      <c r="F219" s="9"/>
      <c r="G219" s="9"/>
      <c r="H219" s="9"/>
      <c r="I219" s="9"/>
      <c r="J219" s="9"/>
    </row>
    <row r="220" spans="1:10" x14ac:dyDescent="0.3">
      <c r="A220" s="18" t="str">
        <f t="shared" si="3"/>
        <v>42001</v>
      </c>
      <c r="B220" s="10">
        <v>760199</v>
      </c>
      <c r="C220" s="11">
        <v>37042</v>
      </c>
      <c r="D220" s="13">
        <v>1065.9204204197063</v>
      </c>
      <c r="E220" s="9"/>
      <c r="F220" s="9"/>
      <c r="G220" s="9"/>
      <c r="H220" s="9"/>
      <c r="I220" s="9"/>
      <c r="J220" s="9"/>
    </row>
    <row r="221" spans="1:10" x14ac:dyDescent="0.3">
      <c r="A221" s="18" t="str">
        <f t="shared" si="3"/>
        <v>52001</v>
      </c>
      <c r="B221" s="10">
        <v>760199</v>
      </c>
      <c r="C221" s="11">
        <v>37043</v>
      </c>
      <c r="D221" s="13">
        <v>1066.1186646218816</v>
      </c>
      <c r="E221" s="9"/>
      <c r="F221" s="9"/>
      <c r="G221" s="9"/>
      <c r="H221" s="9"/>
      <c r="I221" s="9"/>
      <c r="J221" s="9"/>
    </row>
    <row r="222" spans="1:10" x14ac:dyDescent="0.3">
      <c r="A222" s="18" t="str">
        <f t="shared" si="3"/>
        <v>52001</v>
      </c>
      <c r="B222" s="10">
        <v>760199</v>
      </c>
      <c r="C222" s="11">
        <v>37046</v>
      </c>
      <c r="D222" s="13">
        <v>1066.3169456943176</v>
      </c>
      <c r="E222" s="9"/>
      <c r="F222" s="9"/>
      <c r="G222" s="9"/>
      <c r="H222" s="9"/>
      <c r="I222" s="9"/>
      <c r="J222" s="9"/>
    </row>
    <row r="223" spans="1:10" x14ac:dyDescent="0.3">
      <c r="A223" s="18" t="str">
        <f t="shared" si="3"/>
        <v>52001</v>
      </c>
      <c r="B223" s="10">
        <v>760199</v>
      </c>
      <c r="C223" s="11">
        <v>37047</v>
      </c>
      <c r="D223" s="13">
        <v>1066.5152636438715</v>
      </c>
      <c r="E223" s="9"/>
      <c r="F223" s="9"/>
      <c r="G223" s="9"/>
      <c r="H223" s="9"/>
      <c r="I223" s="9"/>
      <c r="J223" s="9"/>
    </row>
    <row r="224" spans="1:10" x14ac:dyDescent="0.3">
      <c r="A224" s="18" t="str">
        <f t="shared" si="3"/>
        <v>52001</v>
      </c>
      <c r="B224" s="10">
        <v>760199</v>
      </c>
      <c r="C224" s="11">
        <v>37048</v>
      </c>
      <c r="D224" s="13">
        <v>1066.713618477402</v>
      </c>
      <c r="E224" s="9"/>
      <c r="F224" s="9"/>
      <c r="G224" s="9"/>
      <c r="H224" s="9"/>
      <c r="I224" s="9"/>
      <c r="J224" s="9"/>
    </row>
    <row r="225" spans="1:10" x14ac:dyDescent="0.3">
      <c r="A225" s="18" t="str">
        <f t="shared" si="3"/>
        <v>52001</v>
      </c>
      <c r="B225" s="10">
        <v>760199</v>
      </c>
      <c r="C225" s="11">
        <v>37049</v>
      </c>
      <c r="D225" s="13">
        <v>1066.9120102017687</v>
      </c>
      <c r="E225" s="9"/>
      <c r="F225" s="9"/>
      <c r="G225" s="9"/>
      <c r="H225" s="9"/>
      <c r="I225" s="9"/>
      <c r="J225" s="9"/>
    </row>
    <row r="226" spans="1:10" x14ac:dyDescent="0.3">
      <c r="A226" s="18" t="str">
        <f t="shared" si="3"/>
        <v>52001</v>
      </c>
      <c r="B226" s="10">
        <v>760199</v>
      </c>
      <c r="C226" s="11">
        <v>37050</v>
      </c>
      <c r="D226" s="13">
        <v>1067.1104388238325</v>
      </c>
      <c r="E226" s="9"/>
      <c r="F226" s="9"/>
      <c r="G226" s="9"/>
      <c r="H226" s="9"/>
      <c r="I226" s="9"/>
      <c r="J226" s="9"/>
    </row>
    <row r="227" spans="1:10" x14ac:dyDescent="0.3">
      <c r="A227" s="18" t="str">
        <f t="shared" si="3"/>
        <v>52001</v>
      </c>
      <c r="B227" s="10">
        <v>760199</v>
      </c>
      <c r="C227" s="11">
        <v>37053</v>
      </c>
      <c r="D227" s="13">
        <v>1067.3089043504565</v>
      </c>
      <c r="E227" s="9"/>
      <c r="F227" s="9"/>
      <c r="G227" s="9"/>
      <c r="H227" s="9"/>
      <c r="I227" s="9"/>
      <c r="J227" s="9"/>
    </row>
    <row r="228" spans="1:10" x14ac:dyDescent="0.3">
      <c r="A228" s="18" t="str">
        <f t="shared" si="3"/>
        <v>52001</v>
      </c>
      <c r="B228" s="10">
        <v>760199</v>
      </c>
      <c r="C228" s="11">
        <v>37054</v>
      </c>
      <c r="D228" s="13">
        <v>1067.5074067885037</v>
      </c>
      <c r="E228" s="9"/>
      <c r="F228" s="9"/>
      <c r="G228" s="9"/>
      <c r="H228" s="9"/>
      <c r="I228" s="9"/>
      <c r="J228" s="9"/>
    </row>
    <row r="229" spans="1:10" x14ac:dyDescent="0.3">
      <c r="A229" s="18" t="str">
        <f t="shared" si="3"/>
        <v>52001</v>
      </c>
      <c r="B229" s="10">
        <v>760199</v>
      </c>
      <c r="C229" s="11">
        <v>37055</v>
      </c>
      <c r="D229" s="13">
        <v>1067.7059461448393</v>
      </c>
      <c r="E229" s="9"/>
      <c r="F229" s="9"/>
      <c r="G229" s="9"/>
      <c r="H229" s="9"/>
      <c r="I229" s="9"/>
      <c r="J229" s="9"/>
    </row>
    <row r="230" spans="1:10" x14ac:dyDescent="0.3">
      <c r="A230" s="18" t="str">
        <f t="shared" si="3"/>
        <v>52001</v>
      </c>
      <c r="B230" s="10">
        <v>760199</v>
      </c>
      <c r="C230" s="11">
        <v>37057</v>
      </c>
      <c r="D230" s="13">
        <v>1067.9045224263295</v>
      </c>
      <c r="E230" s="9"/>
      <c r="F230" s="9"/>
      <c r="G230" s="9"/>
      <c r="H230" s="9"/>
      <c r="I230" s="9"/>
      <c r="J230" s="9"/>
    </row>
    <row r="231" spans="1:10" x14ac:dyDescent="0.3">
      <c r="A231" s="18" t="str">
        <f t="shared" si="3"/>
        <v>52001</v>
      </c>
      <c r="B231" s="10">
        <v>760199</v>
      </c>
      <c r="C231" s="11">
        <v>37060</v>
      </c>
      <c r="D231" s="13">
        <v>1068.168416274332</v>
      </c>
      <c r="E231" s="9"/>
      <c r="F231" s="9"/>
      <c r="G231" s="9"/>
      <c r="H231" s="9"/>
      <c r="I231" s="9"/>
      <c r="J231" s="9"/>
    </row>
    <row r="232" spans="1:10" x14ac:dyDescent="0.3">
      <c r="A232" s="18" t="str">
        <f t="shared" si="3"/>
        <v>52001</v>
      </c>
      <c r="B232" s="10">
        <v>760199</v>
      </c>
      <c r="C232" s="11">
        <v>37061</v>
      </c>
      <c r="D232" s="13">
        <v>1068.4323753341223</v>
      </c>
      <c r="E232" s="9"/>
      <c r="F232" s="9"/>
      <c r="G232" s="9"/>
      <c r="H232" s="9"/>
      <c r="I232" s="9"/>
      <c r="J232" s="9"/>
    </row>
    <row r="233" spans="1:10" x14ac:dyDescent="0.3">
      <c r="A233" s="18" t="str">
        <f t="shared" si="3"/>
        <v>52001</v>
      </c>
      <c r="B233" s="10">
        <v>760199</v>
      </c>
      <c r="C233" s="11">
        <v>37062</v>
      </c>
      <c r="D233" s="13">
        <v>1068.6963996218151</v>
      </c>
      <c r="E233" s="9"/>
      <c r="F233" s="9"/>
      <c r="G233" s="9"/>
      <c r="H233" s="9"/>
      <c r="I233" s="9"/>
      <c r="J233" s="9"/>
    </row>
    <row r="234" spans="1:10" x14ac:dyDescent="0.3">
      <c r="A234" s="18" t="str">
        <f t="shared" si="3"/>
        <v>52001</v>
      </c>
      <c r="B234" s="10">
        <v>760199</v>
      </c>
      <c r="C234" s="11">
        <v>37063</v>
      </c>
      <c r="D234" s="13">
        <v>1068.9604891535291</v>
      </c>
      <c r="E234" s="9"/>
      <c r="F234" s="9"/>
      <c r="G234" s="9"/>
      <c r="H234" s="9"/>
      <c r="I234" s="9"/>
      <c r="J234" s="9"/>
    </row>
    <row r="235" spans="1:10" x14ac:dyDescent="0.3">
      <c r="A235" s="18" t="str">
        <f t="shared" si="3"/>
        <v>52001</v>
      </c>
      <c r="B235" s="10">
        <v>760199</v>
      </c>
      <c r="C235" s="11">
        <v>37064</v>
      </c>
      <c r="D235" s="13">
        <v>1069.2246439453868</v>
      </c>
      <c r="E235" s="9"/>
      <c r="F235" s="9"/>
      <c r="G235" s="9"/>
      <c r="H235" s="9"/>
      <c r="I235" s="9"/>
      <c r="J235" s="9"/>
    </row>
    <row r="236" spans="1:10" x14ac:dyDescent="0.3">
      <c r="A236" s="18" t="str">
        <f t="shared" si="3"/>
        <v>52001</v>
      </c>
      <c r="B236" s="10">
        <v>760199</v>
      </c>
      <c r="C236" s="11">
        <v>37067</v>
      </c>
      <c r="D236" s="13">
        <v>1069.488864013515</v>
      </c>
      <c r="E236" s="9"/>
      <c r="F236" s="9"/>
      <c r="G236" s="9"/>
      <c r="H236" s="9"/>
      <c r="I236" s="9"/>
      <c r="J236" s="9"/>
    </row>
    <row r="237" spans="1:10" x14ac:dyDescent="0.3">
      <c r="A237" s="18" t="str">
        <f t="shared" si="3"/>
        <v>52001</v>
      </c>
      <c r="B237" s="10">
        <v>760199</v>
      </c>
      <c r="C237" s="11">
        <v>37068</v>
      </c>
      <c r="D237" s="13">
        <v>1069.7531493740446</v>
      </c>
      <c r="E237" s="9"/>
      <c r="F237" s="9"/>
      <c r="G237" s="9"/>
      <c r="H237" s="9"/>
      <c r="I237" s="9"/>
      <c r="J237" s="9"/>
    </row>
    <row r="238" spans="1:10" x14ac:dyDescent="0.3">
      <c r="A238" s="18" t="str">
        <f t="shared" si="3"/>
        <v>52001</v>
      </c>
      <c r="B238" s="10">
        <v>760199</v>
      </c>
      <c r="C238" s="11">
        <v>37069</v>
      </c>
      <c r="D238" s="13">
        <v>1070.01750004311</v>
      </c>
      <c r="E238" s="9"/>
      <c r="F238" s="9"/>
      <c r="G238" s="9"/>
      <c r="H238" s="9"/>
      <c r="I238" s="9"/>
      <c r="J238" s="9"/>
    </row>
    <row r="239" spans="1:10" x14ac:dyDescent="0.3">
      <c r="A239" s="18" t="str">
        <f t="shared" si="3"/>
        <v>52001</v>
      </c>
      <c r="B239" s="10">
        <v>760199</v>
      </c>
      <c r="C239" s="11">
        <v>37070</v>
      </c>
      <c r="D239" s="13">
        <v>1070.2819160368495</v>
      </c>
      <c r="E239" s="9"/>
      <c r="F239" s="9"/>
      <c r="G239" s="9"/>
      <c r="H239" s="9"/>
      <c r="I239" s="9"/>
      <c r="J239" s="9"/>
    </row>
    <row r="240" spans="1:10" x14ac:dyDescent="0.3">
      <c r="A240" s="18" t="str">
        <f t="shared" si="3"/>
        <v>52001</v>
      </c>
      <c r="B240" s="10">
        <v>760199</v>
      </c>
      <c r="C240" s="11">
        <v>37071</v>
      </c>
      <c r="D240" s="13">
        <v>1070.5463973714066</v>
      </c>
      <c r="E240" s="9"/>
      <c r="F240" s="9"/>
      <c r="G240" s="9"/>
      <c r="H240" s="9"/>
      <c r="I240" s="9"/>
      <c r="J240" s="9"/>
    </row>
    <row r="241" spans="1:11" x14ac:dyDescent="0.3">
      <c r="A241" s="18" t="str">
        <f t="shared" si="3"/>
        <v>62001</v>
      </c>
      <c r="B241" s="10">
        <v>760199</v>
      </c>
      <c r="C241" s="11">
        <v>37074</v>
      </c>
      <c r="D241" s="13">
        <v>1070.8109440629269</v>
      </c>
      <c r="E241" s="9"/>
      <c r="F241" s="9"/>
      <c r="G241" s="9"/>
      <c r="H241" s="9"/>
      <c r="I241" s="9"/>
      <c r="J241" s="9"/>
    </row>
    <row r="242" spans="1:11" x14ac:dyDescent="0.3">
      <c r="A242" s="18" t="str">
        <f t="shared" si="3"/>
        <v>62001</v>
      </c>
      <c r="B242" s="10">
        <v>760199</v>
      </c>
      <c r="C242" s="11">
        <v>37075</v>
      </c>
      <c r="D242" s="13">
        <v>1071.0755561275616</v>
      </c>
      <c r="E242" s="9"/>
      <c r="F242" s="9"/>
      <c r="G242" s="9"/>
      <c r="H242" s="9"/>
      <c r="I242" s="9"/>
      <c r="J242" s="9"/>
    </row>
    <row r="243" spans="1:11" x14ac:dyDescent="0.3">
      <c r="A243" s="18" t="str">
        <f t="shared" si="3"/>
        <v>62001</v>
      </c>
      <c r="B243" s="10">
        <v>760199</v>
      </c>
      <c r="C243" s="11">
        <v>37076</v>
      </c>
      <c r="D243" s="13">
        <v>1071.3402335814653</v>
      </c>
      <c r="E243" s="9"/>
      <c r="F243" s="9"/>
      <c r="G243" s="9"/>
      <c r="H243" s="9"/>
      <c r="I243" s="9"/>
      <c r="J243" s="9"/>
    </row>
    <row r="244" spans="1:11" x14ac:dyDescent="0.3">
      <c r="A244" s="18" t="str">
        <f t="shared" si="3"/>
        <v>62001</v>
      </c>
      <c r="B244" s="10">
        <v>760199</v>
      </c>
      <c r="C244" s="11">
        <v>37077</v>
      </c>
      <c r="D244" s="13">
        <v>1071.6049764407965</v>
      </c>
      <c r="E244" s="9"/>
      <c r="F244" s="9"/>
      <c r="G244" s="9"/>
      <c r="H244" s="9"/>
      <c r="I244" s="9"/>
      <c r="J244" s="9"/>
    </row>
    <row r="245" spans="1:11" x14ac:dyDescent="0.3">
      <c r="A245" s="18" t="str">
        <f t="shared" si="3"/>
        <v>62001</v>
      </c>
      <c r="B245" s="10">
        <v>760199</v>
      </c>
      <c r="C245" s="11">
        <v>37078</v>
      </c>
      <c r="D245" s="13">
        <v>1071.8697847217177</v>
      </c>
      <c r="E245" s="9"/>
      <c r="F245" s="9"/>
      <c r="G245" s="9"/>
      <c r="H245" s="9"/>
      <c r="I245" s="9"/>
      <c r="J245" s="9"/>
    </row>
    <row r="246" spans="1:11" x14ac:dyDescent="0.3">
      <c r="A246" s="18" t="str">
        <f t="shared" si="3"/>
        <v>62001</v>
      </c>
      <c r="B246" s="10">
        <v>760199</v>
      </c>
      <c r="C246" s="11">
        <v>37081</v>
      </c>
      <c r="D246" s="13">
        <v>1072.1346584403957</v>
      </c>
      <c r="E246" s="9"/>
      <c r="F246" s="9"/>
      <c r="G246" s="9"/>
      <c r="H246" s="9"/>
      <c r="I246" s="9"/>
      <c r="J246" s="9"/>
    </row>
    <row r="247" spans="1:11" x14ac:dyDescent="0.3">
      <c r="A247" s="18" t="str">
        <f t="shared" si="3"/>
        <v>62001</v>
      </c>
      <c r="B247" s="10">
        <v>760199</v>
      </c>
      <c r="C247" s="11">
        <v>37082</v>
      </c>
      <c r="D247" s="13">
        <v>1072.3995976130007</v>
      </c>
      <c r="E247" s="9"/>
      <c r="F247" s="9"/>
      <c r="G247" s="9"/>
      <c r="H247" s="9"/>
      <c r="I247" s="9"/>
      <c r="J247" s="9"/>
    </row>
    <row r="248" spans="1:11" x14ac:dyDescent="0.3">
      <c r="A248" s="18" t="str">
        <f t="shared" si="3"/>
        <v>62001</v>
      </c>
      <c r="B248" s="10">
        <v>760199</v>
      </c>
      <c r="C248" s="11">
        <v>37083</v>
      </c>
      <c r="D248" s="13">
        <v>1072.6646022557075</v>
      </c>
      <c r="E248" s="9"/>
      <c r="F248" s="9"/>
      <c r="G248" s="9"/>
      <c r="H248" s="9"/>
      <c r="I248" s="9"/>
      <c r="J248" s="9"/>
    </row>
    <row r="249" spans="1:11" x14ac:dyDescent="0.3">
      <c r="A249" s="18" t="str">
        <f t="shared" si="3"/>
        <v>62001</v>
      </c>
      <c r="B249" s="10">
        <v>760199</v>
      </c>
      <c r="C249" s="11">
        <v>37084</v>
      </c>
      <c r="D249" s="13">
        <v>1072.9296723846944</v>
      </c>
      <c r="E249" s="9"/>
      <c r="F249" s="9"/>
      <c r="G249" s="9"/>
      <c r="H249" s="9"/>
      <c r="I249" s="9"/>
      <c r="J249" s="9"/>
    </row>
    <row r="250" spans="1:11" x14ac:dyDescent="0.3">
      <c r="A250" s="18" t="str">
        <f t="shared" si="3"/>
        <v>62001</v>
      </c>
      <c r="B250" s="10">
        <v>760199</v>
      </c>
      <c r="C250" s="11">
        <v>37085</v>
      </c>
      <c r="D250" s="13">
        <v>1073.1948080161444</v>
      </c>
      <c r="E250" s="9"/>
      <c r="F250" s="9"/>
      <c r="G250" s="9"/>
      <c r="H250" s="9"/>
      <c r="I250" s="9"/>
      <c r="J250" s="9"/>
    </row>
    <row r="251" spans="1:11" x14ac:dyDescent="0.3">
      <c r="A251" s="18" t="str">
        <f t="shared" si="3"/>
        <v>62001</v>
      </c>
      <c r="B251" s="10">
        <v>760199</v>
      </c>
      <c r="C251" s="11">
        <v>37088</v>
      </c>
      <c r="D251" s="13">
        <v>1073.4600091662437</v>
      </c>
      <c r="E251" s="9"/>
      <c r="F251" s="9"/>
      <c r="G251" s="9"/>
      <c r="H251" s="9"/>
      <c r="I251" s="9"/>
      <c r="J251" s="9"/>
    </row>
    <row r="252" spans="1:11" x14ac:dyDescent="0.3">
      <c r="A252" s="18" t="str">
        <f t="shared" si="3"/>
        <v>62001</v>
      </c>
      <c r="B252" s="10">
        <v>760199</v>
      </c>
      <c r="C252" s="11">
        <v>37089</v>
      </c>
      <c r="D252" s="13">
        <v>1074.1048260335185</v>
      </c>
      <c r="E252" s="9"/>
      <c r="F252" s="9"/>
      <c r="G252" s="9"/>
      <c r="H252" s="9"/>
      <c r="I252" s="9"/>
      <c r="J252" s="9"/>
    </row>
    <row r="253" spans="1:11" x14ac:dyDescent="0.3">
      <c r="A253" s="18" t="str">
        <f t="shared" si="3"/>
        <v>62001</v>
      </c>
      <c r="B253" s="10">
        <v>760199</v>
      </c>
      <c r="C253" s="11">
        <v>37090</v>
      </c>
      <c r="D253" s="13">
        <v>1074.7500302359422</v>
      </c>
      <c r="E253" s="9"/>
      <c r="F253" s="9"/>
      <c r="G253" s="9"/>
      <c r="H253" s="27">
        <f>WORKDAY(WORKDAY(DATEVALUE("15/"&amp;MONTH(EDATE(C253,0))&amp;"/"&amp;YEAR(EDATE(C253,0))),-1,Feriados!$A$1:$A$936),1,Feriados!$A$1:$A$936)</f>
        <v>37088</v>
      </c>
      <c r="I253" s="27">
        <f>WORKDAY(WORKDAY(DATEVALUE("15/"&amp;MONTH(EDATE(C253,-1))&amp;"/"&amp;YEAR(EDATE(C253,-1))),-1,Feriados!$A$1:$A$936),1,Feriados!$A$1:$A$936)</f>
        <v>37057</v>
      </c>
      <c r="J253" s="27">
        <f>WORKDAY(WORKDAY(DATEVALUE("15/"&amp;MONTH(EDATE(C253,0))&amp;"/"&amp;YEAR(EDATE(C253,0))-1),-1,Feriados!$A$1:$A$936),1,Feriados!$A$1:$A$936)</f>
        <v>36724</v>
      </c>
      <c r="K253" s="28">
        <f t="shared" ref="K253:K316" si="4">+(VLOOKUP(H253,C:D,2,FALSE)/VLOOKUP(J253,C:D,2,FALSE)-1)*100</f>
        <v>7.3460009166243623</v>
      </c>
    </row>
    <row r="254" spans="1:11" x14ac:dyDescent="0.3">
      <c r="A254" s="18" t="str">
        <f t="shared" si="3"/>
        <v>62001</v>
      </c>
      <c r="B254" s="10">
        <v>760199</v>
      </c>
      <c r="C254" s="11">
        <v>37091</v>
      </c>
      <c r="D254" s="13">
        <v>1075.395622006183</v>
      </c>
      <c r="E254" s="9"/>
      <c r="F254" s="9"/>
      <c r="G254" s="9"/>
      <c r="H254" s="27">
        <f>WORKDAY(WORKDAY(DATEVALUE("15/"&amp;MONTH(EDATE(C254,0))&amp;"/"&amp;YEAR(EDATE(C254,0))),-1,Feriados!$A$1:$A$936),1,Feriados!$A$1:$A$936)</f>
        <v>37088</v>
      </c>
      <c r="I254" s="27">
        <f>WORKDAY(WORKDAY(DATEVALUE("15/"&amp;MONTH(EDATE(C254,-1))&amp;"/"&amp;YEAR(EDATE(C254,-1))),-1,Feriados!$A$1:$A$936),1,Feriados!$A$1:$A$936)</f>
        <v>37057</v>
      </c>
      <c r="J254" s="27">
        <f>WORKDAY(WORKDAY(DATEVALUE("15/"&amp;MONTH(EDATE(C254,0))&amp;"/"&amp;YEAR(EDATE(C254,0))-1),-1,Feriados!$A$1:$A$936),1,Feriados!$A$1:$A$936)</f>
        <v>36724</v>
      </c>
      <c r="K254" s="28">
        <f t="shared" si="4"/>
        <v>7.3460009166243623</v>
      </c>
    </row>
    <row r="255" spans="1:11" x14ac:dyDescent="0.3">
      <c r="A255" s="18" t="str">
        <f t="shared" si="3"/>
        <v>62001</v>
      </c>
      <c r="B255" s="10">
        <v>760199</v>
      </c>
      <c r="C255" s="11">
        <v>37092</v>
      </c>
      <c r="D255" s="13">
        <v>1076.0416015770493</v>
      </c>
      <c r="E255" s="9"/>
      <c r="F255" s="9"/>
      <c r="G255" s="9"/>
      <c r="H255" s="27">
        <f>WORKDAY(WORKDAY(DATEVALUE("15/"&amp;MONTH(EDATE(C255,0))&amp;"/"&amp;YEAR(EDATE(C255,0))),-1,Feriados!$A$1:$A$936),1,Feriados!$A$1:$A$936)</f>
        <v>37088</v>
      </c>
      <c r="I255" s="27">
        <f>WORKDAY(WORKDAY(DATEVALUE("15/"&amp;MONTH(EDATE(C255,-1))&amp;"/"&amp;YEAR(EDATE(C255,-1))),-1,Feriados!$A$1:$A$936),1,Feriados!$A$1:$A$936)</f>
        <v>37057</v>
      </c>
      <c r="J255" s="27">
        <f>WORKDAY(WORKDAY(DATEVALUE("15/"&amp;MONTH(EDATE(C255,0))&amp;"/"&amp;YEAR(EDATE(C255,0))-1),-1,Feriados!$A$1:$A$936),1,Feriados!$A$1:$A$936)</f>
        <v>36724</v>
      </c>
      <c r="K255" s="28">
        <f t="shared" si="4"/>
        <v>7.3460009166243623</v>
      </c>
    </row>
    <row r="256" spans="1:11" x14ac:dyDescent="0.3">
      <c r="A256" s="18" t="str">
        <f t="shared" si="3"/>
        <v>62001</v>
      </c>
      <c r="B256" s="10">
        <v>760199</v>
      </c>
      <c r="C256" s="11">
        <v>37095</v>
      </c>
      <c r="D256" s="13">
        <v>1076.6879691814888</v>
      </c>
      <c r="E256" s="9"/>
      <c r="F256" s="9"/>
      <c r="G256" s="9"/>
      <c r="H256" s="27">
        <f>WORKDAY(WORKDAY(DATEVALUE("15/"&amp;MONTH(EDATE(C256,0))&amp;"/"&amp;YEAR(EDATE(C256,0))),-1,Feriados!$A$1:$A$936),1,Feriados!$A$1:$A$936)</f>
        <v>37088</v>
      </c>
      <c r="I256" s="27">
        <f>WORKDAY(WORKDAY(DATEVALUE("15/"&amp;MONTH(EDATE(C256,-1))&amp;"/"&amp;YEAR(EDATE(C256,-1))),-1,Feriados!$A$1:$A$936),1,Feriados!$A$1:$A$936)</f>
        <v>37057</v>
      </c>
      <c r="J256" s="27">
        <f>WORKDAY(WORKDAY(DATEVALUE("15/"&amp;MONTH(EDATE(C256,0))&amp;"/"&amp;YEAR(EDATE(C256,0))-1),-1,Feriados!$A$1:$A$936),1,Feriados!$A$1:$A$936)</f>
        <v>36724</v>
      </c>
      <c r="K256" s="28">
        <f t="shared" si="4"/>
        <v>7.3460009166243623</v>
      </c>
    </row>
    <row r="257" spans="1:11" x14ac:dyDescent="0.3">
      <c r="A257" s="18" t="str">
        <f t="shared" si="3"/>
        <v>62001</v>
      </c>
      <c r="B257" s="10">
        <v>760199</v>
      </c>
      <c r="C257" s="11">
        <v>37096</v>
      </c>
      <c r="D257" s="13">
        <v>1077.3347250525894</v>
      </c>
      <c r="E257" s="9"/>
      <c r="F257" s="9"/>
      <c r="G257" s="9"/>
      <c r="H257" s="27">
        <f>WORKDAY(WORKDAY(DATEVALUE("15/"&amp;MONTH(EDATE(C257,0))&amp;"/"&amp;YEAR(EDATE(C257,0))),-1,Feriados!$A$1:$A$936),1,Feriados!$A$1:$A$936)</f>
        <v>37088</v>
      </c>
      <c r="I257" s="27">
        <f>WORKDAY(WORKDAY(DATEVALUE("15/"&amp;MONTH(EDATE(C257,-1))&amp;"/"&amp;YEAR(EDATE(C257,-1))),-1,Feriados!$A$1:$A$936),1,Feriados!$A$1:$A$936)</f>
        <v>37057</v>
      </c>
      <c r="J257" s="27">
        <f>WORKDAY(WORKDAY(DATEVALUE("15/"&amp;MONTH(EDATE(C257,0))&amp;"/"&amp;YEAR(EDATE(C257,0))-1),-1,Feriados!$A$1:$A$936),1,Feriados!$A$1:$A$936)</f>
        <v>36724</v>
      </c>
      <c r="K257" s="28">
        <f t="shared" si="4"/>
        <v>7.3460009166243623</v>
      </c>
    </row>
    <row r="258" spans="1:11" x14ac:dyDescent="0.3">
      <c r="A258" s="18" t="str">
        <f t="shared" si="3"/>
        <v>62001</v>
      </c>
      <c r="B258" s="10">
        <v>760199</v>
      </c>
      <c r="C258" s="11">
        <v>37097</v>
      </c>
      <c r="D258" s="13">
        <v>1077.9818694235796</v>
      </c>
      <c r="E258" s="9"/>
      <c r="F258" s="9"/>
      <c r="G258" s="9"/>
      <c r="H258" s="27">
        <f>WORKDAY(WORKDAY(DATEVALUE("15/"&amp;MONTH(EDATE(C258,0))&amp;"/"&amp;YEAR(EDATE(C258,0))),-1,Feriados!$A$1:$A$936),1,Feriados!$A$1:$A$936)</f>
        <v>37088</v>
      </c>
      <c r="I258" s="27">
        <f>WORKDAY(WORKDAY(DATEVALUE("15/"&amp;MONTH(EDATE(C258,-1))&amp;"/"&amp;YEAR(EDATE(C258,-1))),-1,Feriados!$A$1:$A$936),1,Feriados!$A$1:$A$936)</f>
        <v>37057</v>
      </c>
      <c r="J258" s="27">
        <f>WORKDAY(WORKDAY(DATEVALUE("15/"&amp;MONTH(EDATE(C258,0))&amp;"/"&amp;YEAR(EDATE(C258,0))-1),-1,Feriados!$A$1:$A$936),1,Feriados!$A$1:$A$936)</f>
        <v>36724</v>
      </c>
      <c r="K258" s="28">
        <f t="shared" si="4"/>
        <v>7.3460009166243623</v>
      </c>
    </row>
    <row r="259" spans="1:11" x14ac:dyDescent="0.3">
      <c r="A259" s="18" t="str">
        <f t="shared" ref="A259:A322" si="5">MONTH(EDATE(C259,-1))&amp;YEAR(EDATE(C259,-1))&amp;F259</f>
        <v>62001</v>
      </c>
      <c r="B259" s="10">
        <v>760199</v>
      </c>
      <c r="C259" s="11">
        <v>37098</v>
      </c>
      <c r="D259" s="13">
        <v>1078.6294025278269</v>
      </c>
      <c r="E259" s="9"/>
      <c r="F259" s="9"/>
      <c r="G259" s="9"/>
      <c r="H259" s="27">
        <f>WORKDAY(WORKDAY(DATEVALUE("15/"&amp;MONTH(EDATE(C259,0))&amp;"/"&amp;YEAR(EDATE(C259,0))),-1,Feriados!$A$1:$A$936),1,Feriados!$A$1:$A$936)</f>
        <v>37088</v>
      </c>
      <c r="I259" s="27">
        <f>WORKDAY(WORKDAY(DATEVALUE("15/"&amp;MONTH(EDATE(C259,-1))&amp;"/"&amp;YEAR(EDATE(C259,-1))),-1,Feriados!$A$1:$A$936),1,Feriados!$A$1:$A$936)</f>
        <v>37057</v>
      </c>
      <c r="J259" s="27">
        <f>WORKDAY(WORKDAY(DATEVALUE("15/"&amp;MONTH(EDATE(C259,0))&amp;"/"&amp;YEAR(EDATE(C259,0))-1),-1,Feriados!$A$1:$A$936),1,Feriados!$A$1:$A$936)</f>
        <v>36724</v>
      </c>
      <c r="K259" s="28">
        <f t="shared" si="4"/>
        <v>7.3460009166243623</v>
      </c>
    </row>
    <row r="260" spans="1:11" x14ac:dyDescent="0.3">
      <c r="A260" s="18" t="str">
        <f t="shared" si="5"/>
        <v>62001</v>
      </c>
      <c r="B260" s="10">
        <v>760199</v>
      </c>
      <c r="C260" s="11">
        <v>37099</v>
      </c>
      <c r="D260" s="13">
        <v>1079.2773245988399</v>
      </c>
      <c r="E260" s="9"/>
      <c r="F260" s="9"/>
      <c r="G260" s="9"/>
      <c r="H260" s="27">
        <f>WORKDAY(WORKDAY(DATEVALUE("15/"&amp;MONTH(EDATE(C260,0))&amp;"/"&amp;YEAR(EDATE(C260,0))),-1,Feriados!$A$1:$A$936),1,Feriados!$A$1:$A$936)</f>
        <v>37088</v>
      </c>
      <c r="I260" s="27">
        <f>WORKDAY(WORKDAY(DATEVALUE("15/"&amp;MONTH(EDATE(C260,-1))&amp;"/"&amp;YEAR(EDATE(C260,-1))),-1,Feriados!$A$1:$A$936),1,Feriados!$A$1:$A$936)</f>
        <v>37057</v>
      </c>
      <c r="J260" s="27">
        <f>WORKDAY(WORKDAY(DATEVALUE("15/"&amp;MONTH(EDATE(C260,0))&amp;"/"&amp;YEAR(EDATE(C260,0))-1),-1,Feriados!$A$1:$A$936),1,Feriados!$A$1:$A$936)</f>
        <v>36724</v>
      </c>
      <c r="K260" s="28">
        <f t="shared" si="4"/>
        <v>7.3460009166243623</v>
      </c>
    </row>
    <row r="261" spans="1:11" x14ac:dyDescent="0.3">
      <c r="A261" s="18" t="str">
        <f t="shared" si="5"/>
        <v>62001</v>
      </c>
      <c r="B261" s="10">
        <v>760199</v>
      </c>
      <c r="C261" s="11">
        <v>37102</v>
      </c>
      <c r="D261" s="13">
        <v>1079.9256358702669</v>
      </c>
      <c r="E261" s="9"/>
      <c r="F261" s="9"/>
      <c r="G261" s="9"/>
      <c r="H261" s="27">
        <f>WORKDAY(WORKDAY(DATEVALUE("15/"&amp;MONTH(EDATE(C261,0))&amp;"/"&amp;YEAR(EDATE(C261,0))),-1,Feriados!$A$1:$A$936),1,Feriados!$A$1:$A$936)</f>
        <v>37088</v>
      </c>
      <c r="I261" s="27">
        <f>WORKDAY(WORKDAY(DATEVALUE("15/"&amp;MONTH(EDATE(C261,-1))&amp;"/"&amp;YEAR(EDATE(C261,-1))),-1,Feriados!$A$1:$A$936),1,Feriados!$A$1:$A$936)</f>
        <v>37057</v>
      </c>
      <c r="J261" s="27">
        <f>WORKDAY(WORKDAY(DATEVALUE("15/"&amp;MONTH(EDATE(C261,0))&amp;"/"&amp;YEAR(EDATE(C261,0))-1),-1,Feriados!$A$1:$A$936),1,Feriados!$A$1:$A$936)</f>
        <v>36724</v>
      </c>
      <c r="K261" s="28">
        <f t="shared" si="4"/>
        <v>7.3460009166243623</v>
      </c>
    </row>
    <row r="262" spans="1:11" x14ac:dyDescent="0.3">
      <c r="A262" s="18" t="str">
        <f t="shared" si="5"/>
        <v>62001</v>
      </c>
      <c r="B262" s="10">
        <v>760199</v>
      </c>
      <c r="C262" s="11">
        <v>37103</v>
      </c>
      <c r="D262" s="13">
        <v>1080.574336575897</v>
      </c>
      <c r="E262" s="9"/>
      <c r="F262" s="9"/>
      <c r="G262" s="9"/>
      <c r="H262" s="27">
        <f>WORKDAY(WORKDAY(DATEVALUE("15/"&amp;MONTH(EDATE(C262,0))&amp;"/"&amp;YEAR(EDATE(C262,0))),-1,Feriados!$A$1:$A$936),1,Feriados!$A$1:$A$936)</f>
        <v>37088</v>
      </c>
      <c r="I262" s="27">
        <f>WORKDAY(WORKDAY(DATEVALUE("15/"&amp;MONTH(EDATE(C262,-1))&amp;"/"&amp;YEAR(EDATE(C262,-1))),-1,Feriados!$A$1:$A$936),1,Feriados!$A$1:$A$936)</f>
        <v>37057</v>
      </c>
      <c r="J262" s="27">
        <f>WORKDAY(WORKDAY(DATEVALUE("15/"&amp;MONTH(EDATE(C262,0))&amp;"/"&amp;YEAR(EDATE(C262,0))-1),-1,Feriados!$A$1:$A$936),1,Feriados!$A$1:$A$936)</f>
        <v>36724</v>
      </c>
      <c r="K262" s="28">
        <f t="shared" si="4"/>
        <v>7.3460009166243623</v>
      </c>
    </row>
    <row r="263" spans="1:11" x14ac:dyDescent="0.3">
      <c r="A263" s="18" t="str">
        <f t="shared" si="5"/>
        <v>72001</v>
      </c>
      <c r="B263" s="10">
        <v>760199</v>
      </c>
      <c r="C263" s="11">
        <v>37104</v>
      </c>
      <c r="D263" s="13">
        <v>1081.2234269496591</v>
      </c>
      <c r="E263" s="9"/>
      <c r="F263" s="9"/>
      <c r="G263" s="9"/>
      <c r="H263" s="27">
        <f>WORKDAY(WORKDAY(DATEVALUE("15/"&amp;MONTH(EDATE(C263,0))&amp;"/"&amp;YEAR(EDATE(C263,0))),-1,Feriados!$A$1:$A$936),1,Feriados!$A$1:$A$936)</f>
        <v>37118</v>
      </c>
      <c r="I263" s="27">
        <f>WORKDAY(WORKDAY(DATEVALUE("15/"&amp;MONTH(EDATE(C263,-1))&amp;"/"&amp;YEAR(EDATE(C263,-1))),-1,Feriados!$A$1:$A$936),1,Feriados!$A$1:$A$936)</f>
        <v>37088</v>
      </c>
      <c r="J263" s="27">
        <f>WORKDAY(WORKDAY(DATEVALUE("15/"&amp;MONTH(EDATE(C263,0))&amp;"/"&amp;YEAR(EDATE(C263,0))-1),-1,Feriados!$A$1:$A$936),1,Feriados!$A$1:$A$936)</f>
        <v>36753</v>
      </c>
      <c r="K263" s="28">
        <f t="shared" si="4"/>
        <v>7.0497738659775155</v>
      </c>
    </row>
    <row r="264" spans="1:11" x14ac:dyDescent="0.3">
      <c r="A264" s="18" t="str">
        <f t="shared" si="5"/>
        <v>72001</v>
      </c>
      <c r="B264" s="10">
        <v>760199</v>
      </c>
      <c r="C264" s="11">
        <v>37105</v>
      </c>
      <c r="D264" s="13">
        <v>1081.8729072256233</v>
      </c>
      <c r="E264" s="9"/>
      <c r="F264" s="9"/>
      <c r="G264" s="9"/>
      <c r="H264" s="27">
        <f>WORKDAY(WORKDAY(DATEVALUE("15/"&amp;MONTH(EDATE(C264,0))&amp;"/"&amp;YEAR(EDATE(C264,0))),-1,Feriados!$A$1:$A$936),1,Feriados!$A$1:$A$936)</f>
        <v>37118</v>
      </c>
      <c r="I264" s="27">
        <f>WORKDAY(WORKDAY(DATEVALUE("15/"&amp;MONTH(EDATE(C264,-1))&amp;"/"&amp;YEAR(EDATE(C264,-1))),-1,Feriados!$A$1:$A$936),1,Feriados!$A$1:$A$936)</f>
        <v>37088</v>
      </c>
      <c r="J264" s="27">
        <f>WORKDAY(WORKDAY(DATEVALUE("15/"&amp;MONTH(EDATE(C264,0))&amp;"/"&amp;YEAR(EDATE(C264,0))-1),-1,Feriados!$A$1:$A$936),1,Feriados!$A$1:$A$936)</f>
        <v>36753</v>
      </c>
      <c r="K264" s="28">
        <f t="shared" si="4"/>
        <v>7.0497738659775155</v>
      </c>
    </row>
    <row r="265" spans="1:11" x14ac:dyDescent="0.3">
      <c r="A265" s="18" t="str">
        <f t="shared" si="5"/>
        <v>72001</v>
      </c>
      <c r="B265" s="10">
        <v>760199</v>
      </c>
      <c r="C265" s="11">
        <v>37106</v>
      </c>
      <c r="D265" s="13">
        <v>1082.522777638</v>
      </c>
      <c r="E265" s="9"/>
      <c r="F265" s="9"/>
      <c r="G265" s="9"/>
      <c r="H265" s="27">
        <f>WORKDAY(WORKDAY(DATEVALUE("15/"&amp;MONTH(EDATE(C265,0))&amp;"/"&amp;YEAR(EDATE(C265,0))),-1,Feriados!$A$1:$A$936),1,Feriados!$A$1:$A$936)</f>
        <v>37118</v>
      </c>
      <c r="I265" s="27">
        <f>WORKDAY(WORKDAY(DATEVALUE("15/"&amp;MONTH(EDATE(C265,-1))&amp;"/"&amp;YEAR(EDATE(C265,-1))),-1,Feriados!$A$1:$A$936),1,Feriados!$A$1:$A$936)</f>
        <v>37088</v>
      </c>
      <c r="J265" s="27">
        <f>WORKDAY(WORKDAY(DATEVALUE("15/"&amp;MONTH(EDATE(C265,0))&amp;"/"&amp;YEAR(EDATE(C265,0))-1),-1,Feriados!$A$1:$A$936),1,Feriados!$A$1:$A$936)</f>
        <v>36753</v>
      </c>
      <c r="K265" s="28">
        <f t="shared" si="4"/>
        <v>7.0497738659775155</v>
      </c>
    </row>
    <row r="266" spans="1:11" x14ac:dyDescent="0.3">
      <c r="A266" s="18" t="str">
        <f t="shared" si="5"/>
        <v>72001</v>
      </c>
      <c r="B266" s="10">
        <v>760199</v>
      </c>
      <c r="C266" s="11">
        <v>37109</v>
      </c>
      <c r="D266" s="13">
        <v>1083.1730384211405</v>
      </c>
      <c r="E266" s="9"/>
      <c r="F266" s="9"/>
      <c r="G266" s="9"/>
      <c r="H266" s="27">
        <f>WORKDAY(WORKDAY(DATEVALUE("15/"&amp;MONTH(EDATE(C266,0))&amp;"/"&amp;YEAR(EDATE(C266,0))),-1,Feriados!$A$1:$A$936),1,Feriados!$A$1:$A$936)</f>
        <v>37118</v>
      </c>
      <c r="I266" s="27">
        <f>WORKDAY(WORKDAY(DATEVALUE("15/"&amp;MONTH(EDATE(C266,-1))&amp;"/"&amp;YEAR(EDATE(C266,-1))),-1,Feriados!$A$1:$A$936),1,Feriados!$A$1:$A$936)</f>
        <v>37088</v>
      </c>
      <c r="J266" s="27">
        <f>WORKDAY(WORKDAY(DATEVALUE("15/"&amp;MONTH(EDATE(C266,0))&amp;"/"&amp;YEAR(EDATE(C266,0))-1),-1,Feriados!$A$1:$A$936),1,Feriados!$A$1:$A$936)</f>
        <v>36753</v>
      </c>
      <c r="K266" s="28">
        <f t="shared" si="4"/>
        <v>7.0497738659775155</v>
      </c>
    </row>
    <row r="267" spans="1:11" x14ac:dyDescent="0.3">
      <c r="A267" s="18" t="str">
        <f t="shared" si="5"/>
        <v>72001</v>
      </c>
      <c r="B267" s="10">
        <v>760199</v>
      </c>
      <c r="C267" s="11">
        <v>37110</v>
      </c>
      <c r="D267" s="13">
        <v>1083.8236898095363</v>
      </c>
      <c r="E267" s="9"/>
      <c r="F267" s="9"/>
      <c r="G267" s="9"/>
      <c r="H267" s="27">
        <f>WORKDAY(WORKDAY(DATEVALUE("15/"&amp;MONTH(EDATE(C267,0))&amp;"/"&amp;YEAR(EDATE(C267,0))),-1,Feriados!$A$1:$A$936),1,Feriados!$A$1:$A$936)</f>
        <v>37118</v>
      </c>
      <c r="I267" s="27">
        <f>WORKDAY(WORKDAY(DATEVALUE("15/"&amp;MONTH(EDATE(C267,-1))&amp;"/"&amp;YEAR(EDATE(C267,-1))),-1,Feriados!$A$1:$A$936),1,Feriados!$A$1:$A$936)</f>
        <v>37088</v>
      </c>
      <c r="J267" s="27">
        <f>WORKDAY(WORKDAY(DATEVALUE("15/"&amp;MONTH(EDATE(C267,0))&amp;"/"&amp;YEAR(EDATE(C267,0))-1),-1,Feriados!$A$1:$A$936),1,Feriados!$A$1:$A$936)</f>
        <v>36753</v>
      </c>
      <c r="K267" s="28">
        <f t="shared" si="4"/>
        <v>7.0497738659775155</v>
      </c>
    </row>
    <row r="268" spans="1:11" x14ac:dyDescent="0.3">
      <c r="A268" s="18" t="str">
        <f t="shared" si="5"/>
        <v>72001</v>
      </c>
      <c r="B268" s="10">
        <v>760199</v>
      </c>
      <c r="C268" s="11">
        <v>37111</v>
      </c>
      <c r="D268" s="13">
        <v>1084.4747320378201</v>
      </c>
      <c r="E268" s="9"/>
      <c r="F268" s="9"/>
      <c r="G268" s="9"/>
      <c r="H268" s="27">
        <f>WORKDAY(WORKDAY(DATEVALUE("15/"&amp;MONTH(EDATE(C268,0))&amp;"/"&amp;YEAR(EDATE(C268,0))),-1,Feriados!$A$1:$A$936),1,Feriados!$A$1:$A$936)</f>
        <v>37118</v>
      </c>
      <c r="I268" s="27">
        <f>WORKDAY(WORKDAY(DATEVALUE("15/"&amp;MONTH(EDATE(C268,-1))&amp;"/"&amp;YEAR(EDATE(C268,-1))),-1,Feriados!$A$1:$A$936),1,Feriados!$A$1:$A$936)</f>
        <v>37088</v>
      </c>
      <c r="J268" s="27">
        <f>WORKDAY(WORKDAY(DATEVALUE("15/"&amp;MONTH(EDATE(C268,0))&amp;"/"&amp;YEAR(EDATE(C268,0))-1),-1,Feriados!$A$1:$A$936),1,Feriados!$A$1:$A$936)</f>
        <v>36753</v>
      </c>
      <c r="K268" s="28">
        <f t="shared" si="4"/>
        <v>7.0497738659775155</v>
      </c>
    </row>
    <row r="269" spans="1:11" x14ac:dyDescent="0.3">
      <c r="A269" s="18" t="str">
        <f t="shared" si="5"/>
        <v>72001</v>
      </c>
      <c r="B269" s="10">
        <v>760199</v>
      </c>
      <c r="C269" s="11">
        <v>37112</v>
      </c>
      <c r="D269" s="13">
        <v>1085.126165340766</v>
      </c>
      <c r="E269" s="9"/>
      <c r="F269" s="9"/>
      <c r="G269" s="9"/>
      <c r="H269" s="27">
        <f>WORKDAY(WORKDAY(DATEVALUE("15/"&amp;MONTH(EDATE(C269,0))&amp;"/"&amp;YEAR(EDATE(C269,0))),-1,Feriados!$A$1:$A$936),1,Feriados!$A$1:$A$936)</f>
        <v>37118</v>
      </c>
      <c r="I269" s="27">
        <f>WORKDAY(WORKDAY(DATEVALUE("15/"&amp;MONTH(EDATE(C269,-1))&amp;"/"&amp;YEAR(EDATE(C269,-1))),-1,Feriados!$A$1:$A$936),1,Feriados!$A$1:$A$936)</f>
        <v>37088</v>
      </c>
      <c r="J269" s="27">
        <f>WORKDAY(WORKDAY(DATEVALUE("15/"&amp;MONTH(EDATE(C269,0))&amp;"/"&amp;YEAR(EDATE(C269,0))-1),-1,Feriados!$A$1:$A$936),1,Feriados!$A$1:$A$936)</f>
        <v>36753</v>
      </c>
      <c r="K269" s="28">
        <f t="shared" si="4"/>
        <v>7.0497738659775155</v>
      </c>
    </row>
    <row r="270" spans="1:11" x14ac:dyDescent="0.3">
      <c r="A270" s="18" t="str">
        <f t="shared" si="5"/>
        <v>72001</v>
      </c>
      <c r="B270" s="10">
        <v>760199</v>
      </c>
      <c r="C270" s="11">
        <v>37113</v>
      </c>
      <c r="D270" s="13">
        <v>1085.7779899532884</v>
      </c>
      <c r="E270" s="9"/>
      <c r="F270" s="9"/>
      <c r="G270" s="9"/>
      <c r="H270" s="27">
        <f>WORKDAY(WORKDAY(DATEVALUE("15/"&amp;MONTH(EDATE(C270,0))&amp;"/"&amp;YEAR(EDATE(C270,0))),-1,Feriados!$A$1:$A$936),1,Feriados!$A$1:$A$936)</f>
        <v>37118</v>
      </c>
      <c r="I270" s="27">
        <f>WORKDAY(WORKDAY(DATEVALUE("15/"&amp;MONTH(EDATE(C270,-1))&amp;"/"&amp;YEAR(EDATE(C270,-1))),-1,Feriados!$A$1:$A$936),1,Feriados!$A$1:$A$936)</f>
        <v>37088</v>
      </c>
      <c r="J270" s="27">
        <f>WORKDAY(WORKDAY(DATEVALUE("15/"&amp;MONTH(EDATE(C270,0))&amp;"/"&amp;YEAR(EDATE(C270,0))-1),-1,Feriados!$A$1:$A$936),1,Feriados!$A$1:$A$936)</f>
        <v>36753</v>
      </c>
      <c r="K270" s="28">
        <f t="shared" si="4"/>
        <v>7.0497738659775155</v>
      </c>
    </row>
    <row r="271" spans="1:11" x14ac:dyDescent="0.3">
      <c r="A271" s="18" t="str">
        <f t="shared" si="5"/>
        <v>72001</v>
      </c>
      <c r="B271" s="10">
        <v>760199</v>
      </c>
      <c r="C271" s="11">
        <v>37116</v>
      </c>
      <c r="D271" s="13">
        <v>1086.4302061104431</v>
      </c>
      <c r="E271" s="9"/>
      <c r="F271" s="9"/>
      <c r="G271" s="9"/>
      <c r="H271" s="27">
        <f>WORKDAY(WORKDAY(DATEVALUE("15/"&amp;MONTH(EDATE(C271,0))&amp;"/"&amp;YEAR(EDATE(C271,0))),-1,Feriados!$A$1:$A$936),1,Feriados!$A$1:$A$936)</f>
        <v>37118</v>
      </c>
      <c r="I271" s="27">
        <f>WORKDAY(WORKDAY(DATEVALUE("15/"&amp;MONTH(EDATE(C271,-1))&amp;"/"&amp;YEAR(EDATE(C271,-1))),-1,Feriados!$A$1:$A$936),1,Feriados!$A$1:$A$936)</f>
        <v>37088</v>
      </c>
      <c r="J271" s="27">
        <f>WORKDAY(WORKDAY(DATEVALUE("15/"&amp;MONTH(EDATE(C271,0))&amp;"/"&amp;YEAR(EDATE(C271,0))-1),-1,Feriados!$A$1:$A$936),1,Feriados!$A$1:$A$936)</f>
        <v>36753</v>
      </c>
      <c r="K271" s="28">
        <f t="shared" si="4"/>
        <v>7.0497738659775155</v>
      </c>
    </row>
    <row r="272" spans="1:11" x14ac:dyDescent="0.3">
      <c r="A272" s="18" t="str">
        <f t="shared" si="5"/>
        <v>72001</v>
      </c>
      <c r="B272" s="10">
        <v>760199</v>
      </c>
      <c r="C272" s="11">
        <v>37117</v>
      </c>
      <c r="D272" s="13">
        <v>1087.0828140474273</v>
      </c>
      <c r="E272" s="9"/>
      <c r="F272" s="9"/>
      <c r="G272" s="9"/>
      <c r="H272" s="27">
        <f>WORKDAY(WORKDAY(DATEVALUE("15/"&amp;MONTH(EDATE(C272,0))&amp;"/"&amp;YEAR(EDATE(C272,0))),-1,Feriados!$A$1:$A$936),1,Feriados!$A$1:$A$936)</f>
        <v>37118</v>
      </c>
      <c r="I272" s="27">
        <f>WORKDAY(WORKDAY(DATEVALUE("15/"&amp;MONTH(EDATE(C272,-1))&amp;"/"&amp;YEAR(EDATE(C272,-1))),-1,Feriados!$A$1:$A$936),1,Feriados!$A$1:$A$936)</f>
        <v>37088</v>
      </c>
      <c r="J272" s="27">
        <f>WORKDAY(WORKDAY(DATEVALUE("15/"&amp;MONTH(EDATE(C272,0))&amp;"/"&amp;YEAR(EDATE(C272,0))-1),-1,Feriados!$A$1:$A$936),1,Feriados!$A$1:$A$936)</f>
        <v>36753</v>
      </c>
      <c r="K272" s="28">
        <f t="shared" si="4"/>
        <v>7.0497738659775155</v>
      </c>
    </row>
    <row r="273" spans="1:11" x14ac:dyDescent="0.3">
      <c r="A273" s="18" t="str">
        <f t="shared" si="5"/>
        <v>72001</v>
      </c>
      <c r="B273" s="10">
        <v>760199</v>
      </c>
      <c r="C273" s="11">
        <v>37118</v>
      </c>
      <c r="D273" s="13">
        <v>1087.735813999579</v>
      </c>
      <c r="E273" s="9"/>
      <c r="F273" s="9"/>
      <c r="G273" s="9"/>
      <c r="H273" s="27">
        <f>WORKDAY(WORKDAY(DATEVALUE("15/"&amp;MONTH(EDATE(C273,0))&amp;"/"&amp;YEAR(EDATE(C273,0))),-1,Feriados!$A$1:$A$936),1,Feriados!$A$1:$A$936)</f>
        <v>37118</v>
      </c>
      <c r="I273" s="27">
        <f>WORKDAY(WORKDAY(DATEVALUE("15/"&amp;MONTH(EDATE(C273,-1))&amp;"/"&amp;YEAR(EDATE(C273,-1))),-1,Feriados!$A$1:$A$936),1,Feriados!$A$1:$A$936)</f>
        <v>37088</v>
      </c>
      <c r="J273" s="27">
        <f>WORKDAY(WORKDAY(DATEVALUE("15/"&amp;MONTH(EDATE(C273,0))&amp;"/"&amp;YEAR(EDATE(C273,0))-1),-1,Feriados!$A$1:$A$936),1,Feriados!$A$1:$A$936)</f>
        <v>36753</v>
      </c>
      <c r="K273" s="28">
        <f t="shared" si="4"/>
        <v>7.0497738659775155</v>
      </c>
    </row>
    <row r="274" spans="1:11" x14ac:dyDescent="0.3">
      <c r="A274" s="18" t="str">
        <f t="shared" si="5"/>
        <v>72001</v>
      </c>
      <c r="B274" s="10">
        <v>760199</v>
      </c>
      <c r="C274" s="11">
        <v>37119</v>
      </c>
      <c r="D274" s="13">
        <v>1088.0806499820364</v>
      </c>
      <c r="E274" s="9"/>
      <c r="F274" s="9"/>
      <c r="G274" s="9"/>
      <c r="H274" s="27">
        <f>WORKDAY(WORKDAY(DATEVALUE("15/"&amp;MONTH(EDATE(C274,0))&amp;"/"&amp;YEAR(EDATE(C274,0))),-1,Feriados!$A$1:$A$936),1,Feriados!$A$1:$A$936)</f>
        <v>37118</v>
      </c>
      <c r="I274" s="27">
        <f>WORKDAY(WORKDAY(DATEVALUE("15/"&amp;MONTH(EDATE(C274,-1))&amp;"/"&amp;YEAR(EDATE(C274,-1))),-1,Feriados!$A$1:$A$936),1,Feriados!$A$1:$A$936)</f>
        <v>37088</v>
      </c>
      <c r="J274" s="27">
        <f>WORKDAY(WORKDAY(DATEVALUE("15/"&amp;MONTH(EDATE(C274,0))&amp;"/"&amp;YEAR(EDATE(C274,0))-1),-1,Feriados!$A$1:$A$936),1,Feriados!$A$1:$A$936)</f>
        <v>36753</v>
      </c>
      <c r="K274" s="28">
        <f t="shared" si="4"/>
        <v>7.0497738659775155</v>
      </c>
    </row>
    <row r="275" spans="1:11" x14ac:dyDescent="0.3">
      <c r="A275" s="18" t="str">
        <f t="shared" si="5"/>
        <v>72001</v>
      </c>
      <c r="B275" s="10">
        <v>760199</v>
      </c>
      <c r="C275" s="11">
        <v>37120</v>
      </c>
      <c r="D275" s="13">
        <v>1088.4255952850228</v>
      </c>
      <c r="E275" s="9"/>
      <c r="F275" s="9"/>
      <c r="G275" s="9"/>
      <c r="H275" s="27">
        <f>WORKDAY(WORKDAY(DATEVALUE("15/"&amp;MONTH(EDATE(C275,0))&amp;"/"&amp;YEAR(EDATE(C275,0))),-1,Feriados!$A$1:$A$936),1,Feriados!$A$1:$A$936)</f>
        <v>37118</v>
      </c>
      <c r="I275" s="27">
        <f>WORKDAY(WORKDAY(DATEVALUE("15/"&amp;MONTH(EDATE(C275,-1))&amp;"/"&amp;YEAR(EDATE(C275,-1))),-1,Feriados!$A$1:$A$936),1,Feriados!$A$1:$A$936)</f>
        <v>37088</v>
      </c>
      <c r="J275" s="27">
        <f>WORKDAY(WORKDAY(DATEVALUE("15/"&amp;MONTH(EDATE(C275,0))&amp;"/"&amp;YEAR(EDATE(C275,0))-1),-1,Feriados!$A$1:$A$936),1,Feriados!$A$1:$A$936)</f>
        <v>36753</v>
      </c>
      <c r="K275" s="28">
        <f t="shared" si="4"/>
        <v>7.0497738659775155</v>
      </c>
    </row>
    <row r="276" spans="1:11" x14ac:dyDescent="0.3">
      <c r="A276" s="18" t="str">
        <f t="shared" si="5"/>
        <v>72001</v>
      </c>
      <c r="B276" s="10">
        <v>760199</v>
      </c>
      <c r="C276" s="11">
        <v>37123</v>
      </c>
      <c r="D276" s="13">
        <v>1088.7706499431956</v>
      </c>
      <c r="E276" s="9"/>
      <c r="F276" s="9"/>
      <c r="G276" s="9"/>
      <c r="H276" s="27">
        <f>WORKDAY(WORKDAY(DATEVALUE("15/"&amp;MONTH(EDATE(C276,0))&amp;"/"&amp;YEAR(EDATE(C276,0))),-1,Feriados!$A$1:$A$936),1,Feriados!$A$1:$A$936)</f>
        <v>37118</v>
      </c>
      <c r="I276" s="27">
        <f>WORKDAY(WORKDAY(DATEVALUE("15/"&amp;MONTH(EDATE(C276,-1))&amp;"/"&amp;YEAR(EDATE(C276,-1))),-1,Feriados!$A$1:$A$936),1,Feriados!$A$1:$A$936)</f>
        <v>37088</v>
      </c>
      <c r="J276" s="27">
        <f>WORKDAY(WORKDAY(DATEVALUE("15/"&amp;MONTH(EDATE(C276,0))&amp;"/"&amp;YEAR(EDATE(C276,0))-1),-1,Feriados!$A$1:$A$936),1,Feriados!$A$1:$A$936)</f>
        <v>36753</v>
      </c>
      <c r="K276" s="28">
        <f t="shared" si="4"/>
        <v>7.0497738659775155</v>
      </c>
    </row>
    <row r="277" spans="1:11" x14ac:dyDescent="0.3">
      <c r="A277" s="18" t="str">
        <f t="shared" si="5"/>
        <v>72001</v>
      </c>
      <c r="B277" s="10">
        <v>760199</v>
      </c>
      <c r="C277" s="11">
        <v>37124</v>
      </c>
      <c r="D277" s="13">
        <v>1089.1158139912225</v>
      </c>
      <c r="E277" s="9"/>
      <c r="F277" s="9"/>
      <c r="G277" s="9"/>
      <c r="H277" s="27">
        <f>WORKDAY(WORKDAY(DATEVALUE("15/"&amp;MONTH(EDATE(C277,0))&amp;"/"&amp;YEAR(EDATE(C277,0))),-1,Feriados!$A$1:$A$936),1,Feriados!$A$1:$A$936)</f>
        <v>37118</v>
      </c>
      <c r="I277" s="27">
        <f>WORKDAY(WORKDAY(DATEVALUE("15/"&amp;MONTH(EDATE(C277,-1))&amp;"/"&amp;YEAR(EDATE(C277,-1))),-1,Feriados!$A$1:$A$936),1,Feriados!$A$1:$A$936)</f>
        <v>37088</v>
      </c>
      <c r="J277" s="27">
        <f>WORKDAY(WORKDAY(DATEVALUE("15/"&amp;MONTH(EDATE(C277,0))&amp;"/"&amp;YEAR(EDATE(C277,0))-1),-1,Feriados!$A$1:$A$936),1,Feriados!$A$1:$A$936)</f>
        <v>36753</v>
      </c>
      <c r="K277" s="28">
        <f t="shared" si="4"/>
        <v>7.0497738659775155</v>
      </c>
    </row>
    <row r="278" spans="1:11" x14ac:dyDescent="0.3">
      <c r="A278" s="18" t="str">
        <f t="shared" si="5"/>
        <v>72001</v>
      </c>
      <c r="B278" s="10">
        <v>760199</v>
      </c>
      <c r="C278" s="11">
        <v>37125</v>
      </c>
      <c r="D278" s="13">
        <v>1089.4610874637824</v>
      </c>
      <c r="E278" s="9"/>
      <c r="F278" s="9"/>
      <c r="G278" s="9"/>
      <c r="H278" s="27">
        <f>WORKDAY(WORKDAY(DATEVALUE("15/"&amp;MONTH(EDATE(C278,0))&amp;"/"&amp;YEAR(EDATE(C278,0))),-1,Feriados!$A$1:$A$936),1,Feriados!$A$1:$A$936)</f>
        <v>37118</v>
      </c>
      <c r="I278" s="27">
        <f>WORKDAY(WORKDAY(DATEVALUE("15/"&amp;MONTH(EDATE(C278,-1))&amp;"/"&amp;YEAR(EDATE(C278,-1))),-1,Feriados!$A$1:$A$936),1,Feriados!$A$1:$A$936)</f>
        <v>37088</v>
      </c>
      <c r="J278" s="27">
        <f>WORKDAY(WORKDAY(DATEVALUE("15/"&amp;MONTH(EDATE(C278,0))&amp;"/"&amp;YEAR(EDATE(C278,0))-1),-1,Feriados!$A$1:$A$936),1,Feriados!$A$1:$A$936)</f>
        <v>36753</v>
      </c>
      <c r="K278" s="28">
        <f t="shared" si="4"/>
        <v>7.0497738659775155</v>
      </c>
    </row>
    <row r="279" spans="1:11" x14ac:dyDescent="0.3">
      <c r="A279" s="18" t="str">
        <f t="shared" si="5"/>
        <v>72001</v>
      </c>
      <c r="B279" s="10">
        <v>760199</v>
      </c>
      <c r="C279" s="11">
        <v>37126</v>
      </c>
      <c r="D279" s="13">
        <v>1089.8064703955656</v>
      </c>
      <c r="E279" s="9"/>
      <c r="F279" s="9"/>
      <c r="G279" s="9"/>
      <c r="H279" s="27">
        <f>WORKDAY(WORKDAY(DATEVALUE("15/"&amp;MONTH(EDATE(C279,0))&amp;"/"&amp;YEAR(EDATE(C279,0))),-1,Feriados!$A$1:$A$936),1,Feriados!$A$1:$A$936)</f>
        <v>37118</v>
      </c>
      <c r="I279" s="27">
        <f>WORKDAY(WORKDAY(DATEVALUE("15/"&amp;MONTH(EDATE(C279,-1))&amp;"/"&amp;YEAR(EDATE(C279,-1))),-1,Feriados!$A$1:$A$936),1,Feriados!$A$1:$A$936)</f>
        <v>37088</v>
      </c>
      <c r="J279" s="27">
        <f>WORKDAY(WORKDAY(DATEVALUE("15/"&amp;MONTH(EDATE(C279,0))&amp;"/"&amp;YEAR(EDATE(C279,0))-1),-1,Feriados!$A$1:$A$936),1,Feriados!$A$1:$A$936)</f>
        <v>36753</v>
      </c>
      <c r="K279" s="28">
        <f t="shared" si="4"/>
        <v>7.0497738659775155</v>
      </c>
    </row>
    <row r="280" spans="1:11" x14ac:dyDescent="0.3">
      <c r="A280" s="18" t="str">
        <f t="shared" si="5"/>
        <v>72001</v>
      </c>
      <c r="B280" s="10">
        <v>760199</v>
      </c>
      <c r="C280" s="11">
        <v>37127</v>
      </c>
      <c r="D280" s="13">
        <v>1090.1519628212725</v>
      </c>
      <c r="E280" s="9"/>
      <c r="F280" s="9"/>
      <c r="G280" s="9"/>
      <c r="H280" s="27">
        <f>WORKDAY(WORKDAY(DATEVALUE("15/"&amp;MONTH(EDATE(C280,0))&amp;"/"&amp;YEAR(EDATE(C280,0))),-1,Feriados!$A$1:$A$936),1,Feriados!$A$1:$A$936)</f>
        <v>37118</v>
      </c>
      <c r="I280" s="27">
        <f>WORKDAY(WORKDAY(DATEVALUE("15/"&amp;MONTH(EDATE(C280,-1))&amp;"/"&amp;YEAR(EDATE(C280,-1))),-1,Feriados!$A$1:$A$936),1,Feriados!$A$1:$A$936)</f>
        <v>37088</v>
      </c>
      <c r="J280" s="27">
        <f>WORKDAY(WORKDAY(DATEVALUE("15/"&amp;MONTH(EDATE(C280,0))&amp;"/"&amp;YEAR(EDATE(C280,0))-1),-1,Feriados!$A$1:$A$936),1,Feriados!$A$1:$A$936)</f>
        <v>36753</v>
      </c>
      <c r="K280" s="28">
        <f t="shared" si="4"/>
        <v>7.0497738659775155</v>
      </c>
    </row>
    <row r="281" spans="1:11" x14ac:dyDescent="0.3">
      <c r="A281" s="18" t="str">
        <f t="shared" si="5"/>
        <v>72001</v>
      </c>
      <c r="B281" s="10">
        <v>760199</v>
      </c>
      <c r="C281" s="11">
        <v>37130</v>
      </c>
      <c r="D281" s="13">
        <v>1090.4975647756157</v>
      </c>
      <c r="E281" s="9"/>
      <c r="F281" s="9"/>
      <c r="G281" s="9"/>
      <c r="H281" s="27">
        <f>WORKDAY(WORKDAY(DATEVALUE("15/"&amp;MONTH(EDATE(C281,0))&amp;"/"&amp;YEAR(EDATE(C281,0))),-1,Feriados!$A$1:$A$936),1,Feriados!$A$1:$A$936)</f>
        <v>37118</v>
      </c>
      <c r="I281" s="27">
        <f>WORKDAY(WORKDAY(DATEVALUE("15/"&amp;MONTH(EDATE(C281,-1))&amp;"/"&amp;YEAR(EDATE(C281,-1))),-1,Feriados!$A$1:$A$936),1,Feriados!$A$1:$A$936)</f>
        <v>37088</v>
      </c>
      <c r="J281" s="27">
        <f>WORKDAY(WORKDAY(DATEVALUE("15/"&amp;MONTH(EDATE(C281,0))&amp;"/"&amp;YEAR(EDATE(C281,0))-1),-1,Feriados!$A$1:$A$936),1,Feriados!$A$1:$A$936)</f>
        <v>36753</v>
      </c>
      <c r="K281" s="28">
        <f t="shared" si="4"/>
        <v>7.0497738659775155</v>
      </c>
    </row>
    <row r="282" spans="1:11" x14ac:dyDescent="0.3">
      <c r="A282" s="18" t="str">
        <f t="shared" si="5"/>
        <v>72001</v>
      </c>
      <c r="B282" s="10">
        <v>760199</v>
      </c>
      <c r="C282" s="11">
        <v>37131</v>
      </c>
      <c r="D282" s="13">
        <v>1090.8432762933178</v>
      </c>
      <c r="E282" s="9"/>
      <c r="F282" s="9"/>
      <c r="G282" s="9"/>
      <c r="H282" s="27">
        <f>WORKDAY(WORKDAY(DATEVALUE("15/"&amp;MONTH(EDATE(C282,0))&amp;"/"&amp;YEAR(EDATE(C282,0))),-1,Feriados!$A$1:$A$936),1,Feriados!$A$1:$A$936)</f>
        <v>37118</v>
      </c>
      <c r="I282" s="27">
        <f>WORKDAY(WORKDAY(DATEVALUE("15/"&amp;MONTH(EDATE(C282,-1))&amp;"/"&amp;YEAR(EDATE(C282,-1))),-1,Feriados!$A$1:$A$936),1,Feriados!$A$1:$A$936)</f>
        <v>37088</v>
      </c>
      <c r="J282" s="27">
        <f>WORKDAY(WORKDAY(DATEVALUE("15/"&amp;MONTH(EDATE(C282,0))&amp;"/"&amp;YEAR(EDATE(C282,0))-1),-1,Feriados!$A$1:$A$936),1,Feriados!$A$1:$A$936)</f>
        <v>36753</v>
      </c>
      <c r="K282" s="28">
        <f t="shared" si="4"/>
        <v>7.0497738659775155</v>
      </c>
    </row>
    <row r="283" spans="1:11" x14ac:dyDescent="0.3">
      <c r="A283" s="18" t="str">
        <f t="shared" si="5"/>
        <v>72001</v>
      </c>
      <c r="B283" s="10">
        <v>760199</v>
      </c>
      <c r="C283" s="11">
        <v>37132</v>
      </c>
      <c r="D283" s="13">
        <v>1091.1890974091127</v>
      </c>
      <c r="E283" s="9"/>
      <c r="F283" s="9"/>
      <c r="G283" s="9"/>
      <c r="H283" s="27">
        <f>WORKDAY(WORKDAY(DATEVALUE("15/"&amp;MONTH(EDATE(C283,0))&amp;"/"&amp;YEAR(EDATE(C283,0))),-1,Feriados!$A$1:$A$936),1,Feriados!$A$1:$A$936)</f>
        <v>37118</v>
      </c>
      <c r="I283" s="27">
        <f>WORKDAY(WORKDAY(DATEVALUE("15/"&amp;MONTH(EDATE(C283,-1))&amp;"/"&amp;YEAR(EDATE(C283,-1))),-1,Feriados!$A$1:$A$936),1,Feriados!$A$1:$A$936)</f>
        <v>37088</v>
      </c>
      <c r="J283" s="27">
        <f>WORKDAY(WORKDAY(DATEVALUE("15/"&amp;MONTH(EDATE(C283,0))&amp;"/"&amp;YEAR(EDATE(C283,0))-1),-1,Feriados!$A$1:$A$936),1,Feriados!$A$1:$A$936)</f>
        <v>36753</v>
      </c>
      <c r="K283" s="28">
        <f t="shared" si="4"/>
        <v>7.0497738659775155</v>
      </c>
    </row>
    <row r="284" spans="1:11" x14ac:dyDescent="0.3">
      <c r="A284" s="18" t="str">
        <f t="shared" si="5"/>
        <v>72001</v>
      </c>
      <c r="B284" s="10">
        <v>760199</v>
      </c>
      <c r="C284" s="11">
        <v>37133</v>
      </c>
      <c r="D284" s="13">
        <v>1091.535028157746</v>
      </c>
      <c r="E284" s="9"/>
      <c r="F284" s="9"/>
      <c r="G284" s="9"/>
      <c r="H284" s="27">
        <f>WORKDAY(WORKDAY(DATEVALUE("15/"&amp;MONTH(EDATE(C284,0))&amp;"/"&amp;YEAR(EDATE(C284,0))),-1,Feriados!$A$1:$A$936),1,Feriados!$A$1:$A$936)</f>
        <v>37118</v>
      </c>
      <c r="I284" s="27">
        <f>WORKDAY(WORKDAY(DATEVALUE("15/"&amp;MONTH(EDATE(C284,-1))&amp;"/"&amp;YEAR(EDATE(C284,-1))),-1,Feriados!$A$1:$A$936),1,Feriados!$A$1:$A$936)</f>
        <v>37088</v>
      </c>
      <c r="J284" s="27">
        <f>WORKDAY(WORKDAY(DATEVALUE("15/"&amp;MONTH(EDATE(C284,0))&amp;"/"&amp;YEAR(EDATE(C284,0))-1),-1,Feriados!$A$1:$A$936),1,Feriados!$A$1:$A$936)</f>
        <v>36753</v>
      </c>
      <c r="K284" s="28">
        <f t="shared" si="4"/>
        <v>7.0497738659775155</v>
      </c>
    </row>
    <row r="285" spans="1:11" x14ac:dyDescent="0.3">
      <c r="A285" s="18" t="str">
        <f t="shared" si="5"/>
        <v>72001</v>
      </c>
      <c r="B285" s="10">
        <v>760199</v>
      </c>
      <c r="C285" s="11">
        <v>37134</v>
      </c>
      <c r="D285" s="13">
        <v>1091.8810685739727</v>
      </c>
      <c r="E285" s="9"/>
      <c r="F285" s="9"/>
      <c r="G285" s="9"/>
      <c r="H285" s="27">
        <f>WORKDAY(WORKDAY(DATEVALUE("15/"&amp;MONTH(EDATE(C285,0))&amp;"/"&amp;YEAR(EDATE(C285,0))),-1,Feriados!$A$1:$A$936),1,Feriados!$A$1:$A$936)</f>
        <v>37118</v>
      </c>
      <c r="I285" s="27">
        <f>WORKDAY(WORKDAY(DATEVALUE("15/"&amp;MONTH(EDATE(C285,-1))&amp;"/"&amp;YEAR(EDATE(C285,-1))),-1,Feriados!$A$1:$A$936),1,Feriados!$A$1:$A$936)</f>
        <v>37088</v>
      </c>
      <c r="J285" s="27">
        <f>WORKDAY(WORKDAY(DATEVALUE("15/"&amp;MONTH(EDATE(C285,0))&amp;"/"&amp;YEAR(EDATE(C285,0))-1),-1,Feriados!$A$1:$A$936),1,Feriados!$A$1:$A$936)</f>
        <v>36753</v>
      </c>
      <c r="K285" s="28">
        <f t="shared" si="4"/>
        <v>7.0497738659775155</v>
      </c>
    </row>
    <row r="286" spans="1:11" x14ac:dyDescent="0.3">
      <c r="A286" s="18" t="str">
        <f t="shared" si="5"/>
        <v>82001</v>
      </c>
      <c r="B286" s="10">
        <v>760199</v>
      </c>
      <c r="C286" s="11">
        <v>37137</v>
      </c>
      <c r="D286" s="13">
        <v>1092.2272186925607</v>
      </c>
      <c r="E286" s="9"/>
      <c r="F286" s="9"/>
      <c r="G286" s="9"/>
      <c r="H286" s="27">
        <f>WORKDAY(WORKDAY(DATEVALUE("15/"&amp;MONTH(EDATE(C286,0))&amp;"/"&amp;YEAR(EDATE(C286,0))),-1,Feriados!$A$1:$A$936),1,Feriados!$A$1:$A$936)</f>
        <v>37151</v>
      </c>
      <c r="I286" s="27">
        <f>WORKDAY(WORKDAY(DATEVALUE("15/"&amp;MONTH(EDATE(C286,-1))&amp;"/"&amp;YEAR(EDATE(C286,-1))),-1,Feriados!$A$1:$A$936),1,Feriados!$A$1:$A$936)</f>
        <v>37118</v>
      </c>
      <c r="J286" s="27">
        <f>WORKDAY(WORKDAY(DATEVALUE("15/"&amp;MONTH(EDATE(C286,0))&amp;"/"&amp;YEAR(EDATE(C286,0))-1),-1,Feriados!$A$1:$A$936),1,Feriados!$A$1:$A$936)</f>
        <v>36784</v>
      </c>
      <c r="K286" s="28">
        <f t="shared" si="4"/>
        <v>6.405111575046174</v>
      </c>
    </row>
    <row r="287" spans="1:11" x14ac:dyDescent="0.3">
      <c r="A287" s="18" t="str">
        <f t="shared" si="5"/>
        <v>82001</v>
      </c>
      <c r="B287" s="10">
        <v>760199</v>
      </c>
      <c r="C287" s="11">
        <v>37138</v>
      </c>
      <c r="D287" s="13">
        <v>1092.5734785482878</v>
      </c>
      <c r="E287" s="9"/>
      <c r="F287" s="9"/>
      <c r="G287" s="9"/>
      <c r="H287" s="27">
        <f>WORKDAY(WORKDAY(DATEVALUE("15/"&amp;MONTH(EDATE(C287,0))&amp;"/"&amp;YEAR(EDATE(C287,0))),-1,Feriados!$A$1:$A$936),1,Feriados!$A$1:$A$936)</f>
        <v>37151</v>
      </c>
      <c r="I287" s="27">
        <f>WORKDAY(WORKDAY(DATEVALUE("15/"&amp;MONTH(EDATE(C287,-1))&amp;"/"&amp;YEAR(EDATE(C287,-1))),-1,Feriados!$A$1:$A$936),1,Feriados!$A$1:$A$936)</f>
        <v>37118</v>
      </c>
      <c r="J287" s="27">
        <f>WORKDAY(WORKDAY(DATEVALUE("15/"&amp;MONTH(EDATE(C287,0))&amp;"/"&amp;YEAR(EDATE(C287,0))-1),-1,Feriados!$A$1:$A$936),1,Feriados!$A$1:$A$936)</f>
        <v>36784</v>
      </c>
      <c r="K287" s="28">
        <f t="shared" si="4"/>
        <v>6.405111575046174</v>
      </c>
    </row>
    <row r="288" spans="1:11" x14ac:dyDescent="0.3">
      <c r="A288" s="18" t="str">
        <f t="shared" si="5"/>
        <v>82001</v>
      </c>
      <c r="B288" s="10">
        <v>760199</v>
      </c>
      <c r="C288" s="11">
        <v>37139</v>
      </c>
      <c r="D288" s="13">
        <v>1092.9198481759424</v>
      </c>
      <c r="E288" s="9"/>
      <c r="F288" s="9"/>
      <c r="G288" s="9"/>
      <c r="H288" s="27">
        <f>WORKDAY(WORKDAY(DATEVALUE("15/"&amp;MONTH(EDATE(C288,0))&amp;"/"&amp;YEAR(EDATE(C288,0))),-1,Feriados!$A$1:$A$936),1,Feriados!$A$1:$A$936)</f>
        <v>37151</v>
      </c>
      <c r="I288" s="27">
        <f>WORKDAY(WORKDAY(DATEVALUE("15/"&amp;MONTH(EDATE(C288,-1))&amp;"/"&amp;YEAR(EDATE(C288,-1))),-1,Feriados!$A$1:$A$936),1,Feriados!$A$1:$A$936)</f>
        <v>37118</v>
      </c>
      <c r="J288" s="27">
        <f>WORKDAY(WORKDAY(DATEVALUE("15/"&amp;MONTH(EDATE(C288,0))&amp;"/"&amp;YEAR(EDATE(C288,0))-1),-1,Feriados!$A$1:$A$936),1,Feriados!$A$1:$A$936)</f>
        <v>36784</v>
      </c>
      <c r="K288" s="28">
        <f t="shared" si="4"/>
        <v>6.405111575046174</v>
      </c>
    </row>
    <row r="289" spans="1:11" x14ac:dyDescent="0.3">
      <c r="A289" s="18" t="str">
        <f t="shared" si="5"/>
        <v>82001</v>
      </c>
      <c r="B289" s="10">
        <v>760199</v>
      </c>
      <c r="C289" s="11">
        <v>37140</v>
      </c>
      <c r="D289" s="13">
        <v>1093.2663276103258</v>
      </c>
      <c r="E289" s="9"/>
      <c r="F289" s="9"/>
      <c r="G289" s="9"/>
      <c r="H289" s="27">
        <f>WORKDAY(WORKDAY(DATEVALUE("15/"&amp;MONTH(EDATE(C289,0))&amp;"/"&amp;YEAR(EDATE(C289,0))),-1,Feriados!$A$1:$A$936),1,Feriados!$A$1:$A$936)</f>
        <v>37151</v>
      </c>
      <c r="I289" s="27">
        <f>WORKDAY(WORKDAY(DATEVALUE("15/"&amp;MONTH(EDATE(C289,-1))&amp;"/"&amp;YEAR(EDATE(C289,-1))),-1,Feriados!$A$1:$A$936),1,Feriados!$A$1:$A$936)</f>
        <v>37118</v>
      </c>
      <c r="J289" s="27">
        <f>WORKDAY(WORKDAY(DATEVALUE("15/"&amp;MONTH(EDATE(C289,0))&amp;"/"&amp;YEAR(EDATE(C289,0))-1),-1,Feriados!$A$1:$A$936),1,Feriados!$A$1:$A$936)</f>
        <v>36784</v>
      </c>
      <c r="K289" s="28">
        <f t="shared" si="4"/>
        <v>6.405111575046174</v>
      </c>
    </row>
    <row r="290" spans="1:11" x14ac:dyDescent="0.3">
      <c r="A290" s="18" t="str">
        <f t="shared" si="5"/>
        <v>82001</v>
      </c>
      <c r="B290" s="10">
        <v>760199</v>
      </c>
      <c r="C290" s="11">
        <v>37144</v>
      </c>
      <c r="D290" s="13">
        <v>1093.6129168862483</v>
      </c>
      <c r="E290" s="9"/>
      <c r="F290" s="9"/>
      <c r="G290" s="9"/>
      <c r="H290" s="27">
        <f>WORKDAY(WORKDAY(DATEVALUE("15/"&amp;MONTH(EDATE(C290,0))&amp;"/"&amp;YEAR(EDATE(C290,0))),-1,Feriados!$A$1:$A$936),1,Feriados!$A$1:$A$936)</f>
        <v>37151</v>
      </c>
      <c r="I290" s="27">
        <f>WORKDAY(WORKDAY(DATEVALUE("15/"&amp;MONTH(EDATE(C290,-1))&amp;"/"&amp;YEAR(EDATE(C290,-1))),-1,Feriados!$A$1:$A$936),1,Feriados!$A$1:$A$936)</f>
        <v>37118</v>
      </c>
      <c r="J290" s="27">
        <f>WORKDAY(WORKDAY(DATEVALUE("15/"&amp;MONTH(EDATE(C290,0))&amp;"/"&amp;YEAR(EDATE(C290,0))-1),-1,Feriados!$A$1:$A$936),1,Feriados!$A$1:$A$936)</f>
        <v>36784</v>
      </c>
      <c r="K290" s="28">
        <f t="shared" si="4"/>
        <v>6.405111575046174</v>
      </c>
    </row>
    <row r="291" spans="1:11" x14ac:dyDescent="0.3">
      <c r="A291" s="18" t="str">
        <f t="shared" si="5"/>
        <v>82001</v>
      </c>
      <c r="B291" s="10">
        <v>760199</v>
      </c>
      <c r="C291" s="11">
        <v>37145</v>
      </c>
      <c r="D291" s="13">
        <v>1093.9596160385322</v>
      </c>
      <c r="E291" s="9"/>
      <c r="F291" s="9"/>
      <c r="G291" s="9"/>
      <c r="H291" s="27">
        <f>WORKDAY(WORKDAY(DATEVALUE("15/"&amp;MONTH(EDATE(C291,0))&amp;"/"&amp;YEAR(EDATE(C291,0))),-1,Feriados!$A$1:$A$936),1,Feriados!$A$1:$A$936)</f>
        <v>37151</v>
      </c>
      <c r="I291" s="27">
        <f>WORKDAY(WORKDAY(DATEVALUE("15/"&amp;MONTH(EDATE(C291,-1))&amp;"/"&amp;YEAR(EDATE(C291,-1))),-1,Feriados!$A$1:$A$936),1,Feriados!$A$1:$A$936)</f>
        <v>37118</v>
      </c>
      <c r="J291" s="27">
        <f>WORKDAY(WORKDAY(DATEVALUE("15/"&amp;MONTH(EDATE(C291,0))&amp;"/"&amp;YEAR(EDATE(C291,0))-1),-1,Feriados!$A$1:$A$936),1,Feriados!$A$1:$A$936)</f>
        <v>36784</v>
      </c>
      <c r="K291" s="28">
        <f t="shared" si="4"/>
        <v>6.405111575046174</v>
      </c>
    </row>
    <row r="292" spans="1:11" x14ac:dyDescent="0.3">
      <c r="A292" s="18" t="str">
        <f t="shared" si="5"/>
        <v>82001</v>
      </c>
      <c r="B292" s="10">
        <v>760199</v>
      </c>
      <c r="C292" s="11">
        <v>37146</v>
      </c>
      <c r="D292" s="13">
        <v>1094.3064251020105</v>
      </c>
      <c r="E292" s="9"/>
      <c r="F292" s="9"/>
      <c r="G292" s="9"/>
      <c r="H292" s="27">
        <f>WORKDAY(WORKDAY(DATEVALUE("15/"&amp;MONTH(EDATE(C292,0))&amp;"/"&amp;YEAR(EDATE(C292,0))),-1,Feriados!$A$1:$A$936),1,Feriados!$A$1:$A$936)</f>
        <v>37151</v>
      </c>
      <c r="I292" s="27">
        <f>WORKDAY(WORKDAY(DATEVALUE("15/"&amp;MONTH(EDATE(C292,-1))&amp;"/"&amp;YEAR(EDATE(C292,-1))),-1,Feriados!$A$1:$A$936),1,Feriados!$A$1:$A$936)</f>
        <v>37118</v>
      </c>
      <c r="J292" s="27">
        <f>WORKDAY(WORKDAY(DATEVALUE("15/"&amp;MONTH(EDATE(C292,0))&amp;"/"&amp;YEAR(EDATE(C292,0))-1),-1,Feriados!$A$1:$A$936),1,Feriados!$A$1:$A$936)</f>
        <v>36784</v>
      </c>
      <c r="K292" s="28">
        <f t="shared" si="4"/>
        <v>6.405111575046174</v>
      </c>
    </row>
    <row r="293" spans="1:11" x14ac:dyDescent="0.3">
      <c r="A293" s="18" t="str">
        <f t="shared" si="5"/>
        <v>82001</v>
      </c>
      <c r="B293" s="10">
        <v>760199</v>
      </c>
      <c r="C293" s="11">
        <v>37147</v>
      </c>
      <c r="D293" s="13">
        <v>1094.6533441115282</v>
      </c>
      <c r="E293" s="9"/>
      <c r="F293" s="9"/>
      <c r="G293" s="9"/>
      <c r="H293" s="27">
        <f>WORKDAY(WORKDAY(DATEVALUE("15/"&amp;MONTH(EDATE(C293,0))&amp;"/"&amp;YEAR(EDATE(C293,0))),-1,Feriados!$A$1:$A$936),1,Feriados!$A$1:$A$936)</f>
        <v>37151</v>
      </c>
      <c r="I293" s="27">
        <f>WORKDAY(WORKDAY(DATEVALUE("15/"&amp;MONTH(EDATE(C293,-1))&amp;"/"&amp;YEAR(EDATE(C293,-1))),-1,Feriados!$A$1:$A$936),1,Feriados!$A$1:$A$936)</f>
        <v>37118</v>
      </c>
      <c r="J293" s="27">
        <f>WORKDAY(WORKDAY(DATEVALUE("15/"&amp;MONTH(EDATE(C293,0))&amp;"/"&amp;YEAR(EDATE(C293,0))-1),-1,Feriados!$A$1:$A$936),1,Feriados!$A$1:$A$936)</f>
        <v>36784</v>
      </c>
      <c r="K293" s="28">
        <f t="shared" si="4"/>
        <v>6.405111575046174</v>
      </c>
    </row>
    <row r="294" spans="1:11" x14ac:dyDescent="0.3">
      <c r="A294" s="18" t="str">
        <f t="shared" si="5"/>
        <v>82001</v>
      </c>
      <c r="B294" s="10">
        <v>760199</v>
      </c>
      <c r="C294" s="11">
        <v>37148</v>
      </c>
      <c r="D294" s="13">
        <v>1095.0003731019399</v>
      </c>
      <c r="E294" s="9"/>
      <c r="F294" s="9"/>
      <c r="G294" s="9"/>
      <c r="H294" s="27">
        <f>WORKDAY(WORKDAY(DATEVALUE("15/"&amp;MONTH(EDATE(C294,0))&amp;"/"&amp;YEAR(EDATE(C294,0))),-1,Feriados!$A$1:$A$936),1,Feriados!$A$1:$A$936)</f>
        <v>37151</v>
      </c>
      <c r="I294" s="27">
        <f>WORKDAY(WORKDAY(DATEVALUE("15/"&amp;MONTH(EDATE(C294,-1))&amp;"/"&amp;YEAR(EDATE(C294,-1))),-1,Feriados!$A$1:$A$936),1,Feriados!$A$1:$A$936)</f>
        <v>37118</v>
      </c>
      <c r="J294" s="27">
        <f>WORKDAY(WORKDAY(DATEVALUE("15/"&amp;MONTH(EDATE(C294,0))&amp;"/"&amp;YEAR(EDATE(C294,0))-1),-1,Feriados!$A$1:$A$936),1,Feriados!$A$1:$A$936)</f>
        <v>36784</v>
      </c>
      <c r="K294" s="28">
        <f t="shared" si="4"/>
        <v>6.405111575046174</v>
      </c>
    </row>
    <row r="295" spans="1:11" x14ac:dyDescent="0.3">
      <c r="A295" s="18" t="str">
        <f t="shared" si="5"/>
        <v>82001</v>
      </c>
      <c r="B295" s="10">
        <v>760199</v>
      </c>
      <c r="C295" s="11">
        <v>37151</v>
      </c>
      <c r="D295" s="13">
        <v>1095.3475121081121</v>
      </c>
      <c r="E295" s="9"/>
      <c r="F295" s="9"/>
      <c r="G295" s="9"/>
      <c r="H295" s="27">
        <f>WORKDAY(WORKDAY(DATEVALUE("15/"&amp;MONTH(EDATE(C295,0))&amp;"/"&amp;YEAR(EDATE(C295,0))),-1,Feriados!$A$1:$A$936),1,Feriados!$A$1:$A$936)</f>
        <v>37151</v>
      </c>
      <c r="I295" s="27">
        <f>WORKDAY(WORKDAY(DATEVALUE("15/"&amp;MONTH(EDATE(C295,-1))&amp;"/"&amp;YEAR(EDATE(C295,-1))),-1,Feriados!$A$1:$A$936),1,Feriados!$A$1:$A$936)</f>
        <v>37118</v>
      </c>
      <c r="J295" s="27">
        <f>WORKDAY(WORKDAY(DATEVALUE("15/"&amp;MONTH(EDATE(C295,0))&amp;"/"&amp;YEAR(EDATE(C295,0))-1),-1,Feriados!$A$1:$A$936),1,Feriados!$A$1:$A$936)</f>
        <v>36784</v>
      </c>
      <c r="K295" s="28">
        <f t="shared" si="4"/>
        <v>6.405111575046174</v>
      </c>
    </row>
    <row r="296" spans="1:11" x14ac:dyDescent="0.3">
      <c r="A296" s="18" t="str">
        <f t="shared" si="5"/>
        <v>82001</v>
      </c>
      <c r="B296" s="10">
        <v>760199</v>
      </c>
      <c r="C296" s="11">
        <v>37152</v>
      </c>
      <c r="D296" s="13">
        <v>1095.5086531450972</v>
      </c>
      <c r="E296" s="9"/>
      <c r="F296" s="9"/>
      <c r="G296" s="9"/>
      <c r="H296" s="27">
        <f>WORKDAY(WORKDAY(DATEVALUE("15/"&amp;MONTH(EDATE(C296,0))&amp;"/"&amp;YEAR(EDATE(C296,0))),-1,Feriados!$A$1:$A$936),1,Feriados!$A$1:$A$936)</f>
        <v>37151</v>
      </c>
      <c r="I296" s="27">
        <f>WORKDAY(WORKDAY(DATEVALUE("15/"&amp;MONTH(EDATE(C296,-1))&amp;"/"&amp;YEAR(EDATE(C296,-1))),-1,Feriados!$A$1:$A$936),1,Feriados!$A$1:$A$936)</f>
        <v>37118</v>
      </c>
      <c r="J296" s="27">
        <f>WORKDAY(WORKDAY(DATEVALUE("15/"&amp;MONTH(EDATE(C296,0))&amp;"/"&amp;YEAR(EDATE(C296,0))-1),-1,Feriados!$A$1:$A$936),1,Feriados!$A$1:$A$936)</f>
        <v>36784</v>
      </c>
      <c r="K296" s="28">
        <f t="shared" si="4"/>
        <v>6.405111575046174</v>
      </c>
    </row>
    <row r="297" spans="1:11" x14ac:dyDescent="0.3">
      <c r="A297" s="18" t="str">
        <f t="shared" si="5"/>
        <v>82001</v>
      </c>
      <c r="B297" s="10">
        <v>760199</v>
      </c>
      <c r="C297" s="11">
        <v>37153</v>
      </c>
      <c r="D297" s="13">
        <v>1095.6698178881973</v>
      </c>
      <c r="E297" s="9"/>
      <c r="F297" s="9"/>
      <c r="G297" s="9"/>
      <c r="H297" s="27">
        <f>WORKDAY(WORKDAY(DATEVALUE("15/"&amp;MONTH(EDATE(C297,0))&amp;"/"&amp;YEAR(EDATE(C297,0))),-1,Feriados!$A$1:$A$936),1,Feriados!$A$1:$A$936)</f>
        <v>37151</v>
      </c>
      <c r="I297" s="27">
        <f>WORKDAY(WORKDAY(DATEVALUE("15/"&amp;MONTH(EDATE(C297,-1))&amp;"/"&amp;YEAR(EDATE(C297,-1))),-1,Feriados!$A$1:$A$936),1,Feriados!$A$1:$A$936)</f>
        <v>37118</v>
      </c>
      <c r="J297" s="27">
        <f>WORKDAY(WORKDAY(DATEVALUE("15/"&amp;MONTH(EDATE(C297,0))&amp;"/"&amp;YEAR(EDATE(C297,0))-1),-1,Feriados!$A$1:$A$936),1,Feriados!$A$1:$A$936)</f>
        <v>36784</v>
      </c>
      <c r="K297" s="28">
        <f t="shared" si="4"/>
        <v>6.405111575046174</v>
      </c>
    </row>
    <row r="298" spans="1:11" x14ac:dyDescent="0.3">
      <c r="A298" s="18" t="str">
        <f t="shared" si="5"/>
        <v>82001</v>
      </c>
      <c r="B298" s="10">
        <v>760199</v>
      </c>
      <c r="C298" s="11">
        <v>37154</v>
      </c>
      <c r="D298" s="13">
        <v>1095.8310063408994</v>
      </c>
      <c r="E298" s="9"/>
      <c r="F298" s="9"/>
      <c r="G298" s="9"/>
      <c r="H298" s="27">
        <f>WORKDAY(WORKDAY(DATEVALUE("15/"&amp;MONTH(EDATE(C298,0))&amp;"/"&amp;YEAR(EDATE(C298,0))),-1,Feriados!$A$1:$A$936),1,Feriados!$A$1:$A$936)</f>
        <v>37151</v>
      </c>
      <c r="I298" s="27">
        <f>WORKDAY(WORKDAY(DATEVALUE("15/"&amp;MONTH(EDATE(C298,-1))&amp;"/"&amp;YEAR(EDATE(C298,-1))),-1,Feriados!$A$1:$A$936),1,Feriados!$A$1:$A$936)</f>
        <v>37118</v>
      </c>
      <c r="J298" s="27">
        <f>WORKDAY(WORKDAY(DATEVALUE("15/"&amp;MONTH(EDATE(C298,0))&amp;"/"&amp;YEAR(EDATE(C298,0))-1),-1,Feriados!$A$1:$A$936),1,Feriados!$A$1:$A$936)</f>
        <v>36784</v>
      </c>
      <c r="K298" s="28">
        <f t="shared" si="4"/>
        <v>6.405111575046174</v>
      </c>
    </row>
    <row r="299" spans="1:11" x14ac:dyDescent="0.3">
      <c r="A299" s="18" t="str">
        <f t="shared" si="5"/>
        <v>82001</v>
      </c>
      <c r="B299" s="10">
        <v>760199</v>
      </c>
      <c r="C299" s="11">
        <v>37155</v>
      </c>
      <c r="D299" s="13">
        <v>1095.9922185066919</v>
      </c>
      <c r="E299" s="9"/>
      <c r="F299" s="9"/>
      <c r="G299" s="9"/>
      <c r="H299" s="27">
        <f>WORKDAY(WORKDAY(DATEVALUE("15/"&amp;MONTH(EDATE(C299,0))&amp;"/"&amp;YEAR(EDATE(C299,0))),-1,Feriados!$A$1:$A$936),1,Feriados!$A$1:$A$936)</f>
        <v>37151</v>
      </c>
      <c r="I299" s="27">
        <f>WORKDAY(WORKDAY(DATEVALUE("15/"&amp;MONTH(EDATE(C299,-1))&amp;"/"&amp;YEAR(EDATE(C299,-1))),-1,Feriados!$A$1:$A$936),1,Feriados!$A$1:$A$936)</f>
        <v>37118</v>
      </c>
      <c r="J299" s="27">
        <f>WORKDAY(WORKDAY(DATEVALUE("15/"&amp;MONTH(EDATE(C299,0))&amp;"/"&amp;YEAR(EDATE(C299,0))-1),-1,Feriados!$A$1:$A$936),1,Feriados!$A$1:$A$936)</f>
        <v>36784</v>
      </c>
      <c r="K299" s="28">
        <f t="shared" si="4"/>
        <v>6.405111575046174</v>
      </c>
    </row>
    <row r="300" spans="1:11" x14ac:dyDescent="0.3">
      <c r="A300" s="18" t="str">
        <f t="shared" si="5"/>
        <v>82001</v>
      </c>
      <c r="B300" s="10">
        <v>760199</v>
      </c>
      <c r="C300" s="11">
        <v>37158</v>
      </c>
      <c r="D300" s="13">
        <v>1096.153454389063</v>
      </c>
      <c r="E300" s="9"/>
      <c r="F300" s="9"/>
      <c r="G300" s="9"/>
      <c r="H300" s="27">
        <f>WORKDAY(WORKDAY(DATEVALUE("15/"&amp;MONTH(EDATE(C300,0))&amp;"/"&amp;YEAR(EDATE(C300,0))),-1,Feriados!$A$1:$A$936),1,Feriados!$A$1:$A$936)</f>
        <v>37151</v>
      </c>
      <c r="I300" s="27">
        <f>WORKDAY(WORKDAY(DATEVALUE("15/"&amp;MONTH(EDATE(C300,-1))&amp;"/"&amp;YEAR(EDATE(C300,-1))),-1,Feriados!$A$1:$A$936),1,Feriados!$A$1:$A$936)</f>
        <v>37118</v>
      </c>
      <c r="J300" s="27">
        <f>WORKDAY(WORKDAY(DATEVALUE("15/"&amp;MONTH(EDATE(C300,0))&amp;"/"&amp;YEAR(EDATE(C300,0))-1),-1,Feriados!$A$1:$A$936),1,Feriados!$A$1:$A$936)</f>
        <v>36784</v>
      </c>
      <c r="K300" s="28">
        <f t="shared" si="4"/>
        <v>6.405111575046174</v>
      </c>
    </row>
    <row r="301" spans="1:11" x14ac:dyDescent="0.3">
      <c r="A301" s="18" t="str">
        <f t="shared" si="5"/>
        <v>82001</v>
      </c>
      <c r="B301" s="10">
        <v>760199</v>
      </c>
      <c r="C301" s="11">
        <v>37159</v>
      </c>
      <c r="D301" s="13">
        <v>1096.314713991502</v>
      </c>
      <c r="E301" s="9"/>
      <c r="F301" s="9"/>
      <c r="G301" s="9"/>
      <c r="H301" s="27">
        <f>WORKDAY(WORKDAY(DATEVALUE("15/"&amp;MONTH(EDATE(C301,0))&amp;"/"&amp;YEAR(EDATE(C301,0))),-1,Feriados!$A$1:$A$936),1,Feriados!$A$1:$A$936)</f>
        <v>37151</v>
      </c>
      <c r="I301" s="27">
        <f>WORKDAY(WORKDAY(DATEVALUE("15/"&amp;MONTH(EDATE(C301,-1))&amp;"/"&amp;YEAR(EDATE(C301,-1))),-1,Feriados!$A$1:$A$936),1,Feriados!$A$1:$A$936)</f>
        <v>37118</v>
      </c>
      <c r="J301" s="27">
        <f>WORKDAY(WORKDAY(DATEVALUE("15/"&amp;MONTH(EDATE(C301,0))&amp;"/"&amp;YEAR(EDATE(C301,0))-1),-1,Feriados!$A$1:$A$936),1,Feriados!$A$1:$A$936)</f>
        <v>36784</v>
      </c>
      <c r="K301" s="28">
        <f t="shared" si="4"/>
        <v>6.405111575046174</v>
      </c>
    </row>
    <row r="302" spans="1:11" x14ac:dyDescent="0.3">
      <c r="A302" s="18" t="str">
        <f t="shared" si="5"/>
        <v>82001</v>
      </c>
      <c r="B302" s="10">
        <v>760199</v>
      </c>
      <c r="C302" s="11">
        <v>37160</v>
      </c>
      <c r="D302" s="13">
        <v>1096.4759973174982</v>
      </c>
      <c r="E302" s="9"/>
      <c r="F302" s="9"/>
      <c r="G302" s="9"/>
      <c r="H302" s="27">
        <f>WORKDAY(WORKDAY(DATEVALUE("15/"&amp;MONTH(EDATE(C302,0))&amp;"/"&amp;YEAR(EDATE(C302,0))),-1,Feriados!$A$1:$A$936),1,Feriados!$A$1:$A$936)</f>
        <v>37151</v>
      </c>
      <c r="I302" s="27">
        <f>WORKDAY(WORKDAY(DATEVALUE("15/"&amp;MONTH(EDATE(C302,-1))&amp;"/"&amp;YEAR(EDATE(C302,-1))),-1,Feriados!$A$1:$A$936),1,Feriados!$A$1:$A$936)</f>
        <v>37118</v>
      </c>
      <c r="J302" s="27">
        <f>WORKDAY(WORKDAY(DATEVALUE("15/"&amp;MONTH(EDATE(C302,0))&amp;"/"&amp;YEAR(EDATE(C302,0))-1),-1,Feriados!$A$1:$A$936),1,Feriados!$A$1:$A$936)</f>
        <v>36784</v>
      </c>
      <c r="K302" s="28">
        <f t="shared" si="4"/>
        <v>6.405111575046174</v>
      </c>
    </row>
    <row r="303" spans="1:11" x14ac:dyDescent="0.3">
      <c r="A303" s="18" t="str">
        <f t="shared" si="5"/>
        <v>82001</v>
      </c>
      <c r="B303" s="10">
        <v>760199</v>
      </c>
      <c r="C303" s="11">
        <v>37161</v>
      </c>
      <c r="D303" s="13">
        <v>1096.6373043705423</v>
      </c>
      <c r="E303" s="9"/>
      <c r="F303" s="9"/>
      <c r="G303" s="9"/>
      <c r="H303" s="27">
        <f>WORKDAY(WORKDAY(DATEVALUE("15/"&amp;MONTH(EDATE(C303,0))&amp;"/"&amp;YEAR(EDATE(C303,0))),-1,Feriados!$A$1:$A$936),1,Feriados!$A$1:$A$936)</f>
        <v>37151</v>
      </c>
      <c r="I303" s="27">
        <f>WORKDAY(WORKDAY(DATEVALUE("15/"&amp;MONTH(EDATE(C303,-1))&amp;"/"&amp;YEAR(EDATE(C303,-1))),-1,Feriados!$A$1:$A$936),1,Feriados!$A$1:$A$936)</f>
        <v>37118</v>
      </c>
      <c r="J303" s="27">
        <f>WORKDAY(WORKDAY(DATEVALUE("15/"&amp;MONTH(EDATE(C303,0))&amp;"/"&amp;YEAR(EDATE(C303,0))-1),-1,Feriados!$A$1:$A$936),1,Feriados!$A$1:$A$936)</f>
        <v>36784</v>
      </c>
      <c r="K303" s="28">
        <f t="shared" si="4"/>
        <v>6.405111575046174</v>
      </c>
    </row>
    <row r="304" spans="1:11" x14ac:dyDescent="0.3">
      <c r="A304" s="18" t="str">
        <f t="shared" si="5"/>
        <v>82001</v>
      </c>
      <c r="B304" s="10">
        <v>760199</v>
      </c>
      <c r="C304" s="11">
        <v>37162</v>
      </c>
      <c r="D304" s="13">
        <v>1096.798635154124</v>
      </c>
      <c r="E304" s="9"/>
      <c r="F304" s="9"/>
      <c r="G304" s="9"/>
      <c r="H304" s="27">
        <f>WORKDAY(WORKDAY(DATEVALUE("15/"&amp;MONTH(EDATE(C304,0))&amp;"/"&amp;YEAR(EDATE(C304,0))),-1,Feriados!$A$1:$A$936),1,Feriados!$A$1:$A$936)</f>
        <v>37151</v>
      </c>
      <c r="I304" s="27">
        <f>WORKDAY(WORKDAY(DATEVALUE("15/"&amp;MONTH(EDATE(C304,-1))&amp;"/"&amp;YEAR(EDATE(C304,-1))),-1,Feriados!$A$1:$A$936),1,Feriados!$A$1:$A$936)</f>
        <v>37118</v>
      </c>
      <c r="J304" s="27">
        <f>WORKDAY(WORKDAY(DATEVALUE("15/"&amp;MONTH(EDATE(C304,0))&amp;"/"&amp;YEAR(EDATE(C304,0))-1),-1,Feriados!$A$1:$A$936),1,Feriados!$A$1:$A$936)</f>
        <v>36784</v>
      </c>
      <c r="K304" s="28">
        <f t="shared" si="4"/>
        <v>6.405111575046174</v>
      </c>
    </row>
    <row r="305" spans="1:11" x14ac:dyDescent="0.3">
      <c r="A305" s="18" t="str">
        <f t="shared" si="5"/>
        <v>92001</v>
      </c>
      <c r="B305" s="10">
        <v>760199</v>
      </c>
      <c r="C305" s="11">
        <v>37165</v>
      </c>
      <c r="D305" s="13">
        <v>1096.9599896717352</v>
      </c>
      <c r="E305" s="9"/>
      <c r="F305" s="9"/>
      <c r="G305" s="9"/>
      <c r="H305" s="27">
        <f>WORKDAY(WORKDAY(DATEVALUE("15/"&amp;MONTH(EDATE(C305,0))&amp;"/"&amp;YEAR(EDATE(C305,0))),-1,Feriados!$A$1:$A$936),1,Feriados!$A$1:$A$936)</f>
        <v>37179</v>
      </c>
      <c r="I305" s="27">
        <f>WORKDAY(WORKDAY(DATEVALUE("15/"&amp;MONTH(EDATE(C305,-1))&amp;"/"&amp;YEAR(EDATE(C305,-1))),-1,Feriados!$A$1:$A$936),1,Feriados!$A$1:$A$936)</f>
        <v>37151</v>
      </c>
      <c r="J305" s="27">
        <f>WORKDAY(WORKDAY(DATEVALUE("15/"&amp;MONTH(EDATE(C305,0))&amp;"/"&amp;YEAR(EDATE(C305,0))-1),-1,Feriados!$A$1:$A$936),1,Feriados!$A$1:$A$936)</f>
        <v>36815</v>
      </c>
      <c r="K305" s="28">
        <f t="shared" si="4"/>
        <v>6.4582545485104337</v>
      </c>
    </row>
    <row r="306" spans="1:11" x14ac:dyDescent="0.3">
      <c r="A306" s="18" t="str">
        <f t="shared" si="5"/>
        <v>92001</v>
      </c>
      <c r="B306" s="10">
        <v>760199</v>
      </c>
      <c r="C306" s="11">
        <v>37166</v>
      </c>
      <c r="D306" s="13">
        <v>1097.1213679268669</v>
      </c>
      <c r="E306" s="9"/>
      <c r="F306" s="9"/>
      <c r="G306" s="9"/>
      <c r="H306" s="27">
        <f>WORKDAY(WORKDAY(DATEVALUE("15/"&amp;MONTH(EDATE(C306,0))&amp;"/"&amp;YEAR(EDATE(C306,0))),-1,Feriados!$A$1:$A$936),1,Feriados!$A$1:$A$936)</f>
        <v>37179</v>
      </c>
      <c r="I306" s="27">
        <f>WORKDAY(WORKDAY(DATEVALUE("15/"&amp;MONTH(EDATE(C306,-1))&amp;"/"&amp;YEAR(EDATE(C306,-1))),-1,Feriados!$A$1:$A$936),1,Feriados!$A$1:$A$936)</f>
        <v>37151</v>
      </c>
      <c r="J306" s="27">
        <f>WORKDAY(WORKDAY(DATEVALUE("15/"&amp;MONTH(EDATE(C306,0))&amp;"/"&amp;YEAR(EDATE(C306,0))-1),-1,Feriados!$A$1:$A$936),1,Feriados!$A$1:$A$936)</f>
        <v>36815</v>
      </c>
      <c r="K306" s="28">
        <f t="shared" si="4"/>
        <v>6.4582545485104337</v>
      </c>
    </row>
    <row r="307" spans="1:11" x14ac:dyDescent="0.3">
      <c r="A307" s="18" t="str">
        <f t="shared" si="5"/>
        <v>92001</v>
      </c>
      <c r="B307" s="10">
        <v>760199</v>
      </c>
      <c r="C307" s="11">
        <v>37167</v>
      </c>
      <c r="D307" s="13">
        <v>1097.2827699230115</v>
      </c>
      <c r="E307" s="9"/>
      <c r="F307" s="9"/>
      <c r="G307" s="9"/>
      <c r="H307" s="27">
        <f>WORKDAY(WORKDAY(DATEVALUE("15/"&amp;MONTH(EDATE(C307,0))&amp;"/"&amp;YEAR(EDATE(C307,0))),-1,Feriados!$A$1:$A$936),1,Feriados!$A$1:$A$936)</f>
        <v>37179</v>
      </c>
      <c r="I307" s="27">
        <f>WORKDAY(WORKDAY(DATEVALUE("15/"&amp;MONTH(EDATE(C307,-1))&amp;"/"&amp;YEAR(EDATE(C307,-1))),-1,Feriados!$A$1:$A$936),1,Feriados!$A$1:$A$936)</f>
        <v>37151</v>
      </c>
      <c r="J307" s="27">
        <f>WORKDAY(WORKDAY(DATEVALUE("15/"&amp;MONTH(EDATE(C307,0))&amp;"/"&amp;YEAR(EDATE(C307,0))-1),-1,Feriados!$A$1:$A$936),1,Feriados!$A$1:$A$936)</f>
        <v>36815</v>
      </c>
      <c r="K307" s="28">
        <f t="shared" si="4"/>
        <v>6.4582545485104337</v>
      </c>
    </row>
    <row r="308" spans="1:11" x14ac:dyDescent="0.3">
      <c r="A308" s="18" t="str">
        <f t="shared" si="5"/>
        <v>92001</v>
      </c>
      <c r="B308" s="10">
        <v>760199</v>
      </c>
      <c r="C308" s="11">
        <v>37168</v>
      </c>
      <c r="D308" s="13">
        <v>1097.444195663662</v>
      </c>
      <c r="E308" s="9"/>
      <c r="F308" s="9"/>
      <c r="G308" s="9"/>
      <c r="H308" s="27">
        <f>WORKDAY(WORKDAY(DATEVALUE("15/"&amp;MONTH(EDATE(C308,0))&amp;"/"&amp;YEAR(EDATE(C308,0))),-1,Feriados!$A$1:$A$936),1,Feriados!$A$1:$A$936)</f>
        <v>37179</v>
      </c>
      <c r="I308" s="27">
        <f>WORKDAY(WORKDAY(DATEVALUE("15/"&amp;MONTH(EDATE(C308,-1))&amp;"/"&amp;YEAR(EDATE(C308,-1))),-1,Feriados!$A$1:$A$936),1,Feriados!$A$1:$A$936)</f>
        <v>37151</v>
      </c>
      <c r="J308" s="27">
        <f>WORKDAY(WORKDAY(DATEVALUE("15/"&amp;MONTH(EDATE(C308,0))&amp;"/"&amp;YEAR(EDATE(C308,0))-1),-1,Feriados!$A$1:$A$936),1,Feriados!$A$1:$A$936)</f>
        <v>36815</v>
      </c>
      <c r="K308" s="28">
        <f t="shared" si="4"/>
        <v>6.4582545485104337</v>
      </c>
    </row>
    <row r="309" spans="1:11" x14ac:dyDescent="0.3">
      <c r="A309" s="18" t="str">
        <f t="shared" si="5"/>
        <v>92001</v>
      </c>
      <c r="B309" s="10">
        <v>760199</v>
      </c>
      <c r="C309" s="11">
        <v>37169</v>
      </c>
      <c r="D309" s="13">
        <v>1097.6056451523107</v>
      </c>
      <c r="E309" s="9"/>
      <c r="F309" s="9"/>
      <c r="G309" s="9"/>
      <c r="H309" s="27">
        <f>WORKDAY(WORKDAY(DATEVALUE("15/"&amp;MONTH(EDATE(C309,0))&amp;"/"&amp;YEAR(EDATE(C309,0))),-1,Feriados!$A$1:$A$936),1,Feriados!$A$1:$A$936)</f>
        <v>37179</v>
      </c>
      <c r="I309" s="27">
        <f>WORKDAY(WORKDAY(DATEVALUE("15/"&amp;MONTH(EDATE(C309,-1))&amp;"/"&amp;YEAR(EDATE(C309,-1))),-1,Feriados!$A$1:$A$936),1,Feriados!$A$1:$A$936)</f>
        <v>37151</v>
      </c>
      <c r="J309" s="27">
        <f>WORKDAY(WORKDAY(DATEVALUE("15/"&amp;MONTH(EDATE(C309,0))&amp;"/"&amp;YEAR(EDATE(C309,0))-1),-1,Feriados!$A$1:$A$936),1,Feriados!$A$1:$A$936)</f>
        <v>36815</v>
      </c>
      <c r="K309" s="28">
        <f t="shared" si="4"/>
        <v>6.4582545485104337</v>
      </c>
    </row>
    <row r="310" spans="1:11" x14ac:dyDescent="0.3">
      <c r="A310" s="18" t="str">
        <f t="shared" si="5"/>
        <v>92001</v>
      </c>
      <c r="B310" s="10">
        <v>760199</v>
      </c>
      <c r="C310" s="11">
        <v>37172</v>
      </c>
      <c r="D310" s="13">
        <v>1097.7671183924517</v>
      </c>
      <c r="E310" s="9"/>
      <c r="F310" s="9"/>
      <c r="G310" s="9"/>
      <c r="H310" s="27">
        <f>WORKDAY(WORKDAY(DATEVALUE("15/"&amp;MONTH(EDATE(C310,0))&amp;"/"&amp;YEAR(EDATE(C310,0))),-1,Feriados!$A$1:$A$936),1,Feriados!$A$1:$A$936)</f>
        <v>37179</v>
      </c>
      <c r="I310" s="27">
        <f>WORKDAY(WORKDAY(DATEVALUE("15/"&amp;MONTH(EDATE(C310,-1))&amp;"/"&amp;YEAR(EDATE(C310,-1))),-1,Feriados!$A$1:$A$936),1,Feriados!$A$1:$A$936)</f>
        <v>37151</v>
      </c>
      <c r="J310" s="27">
        <f>WORKDAY(WORKDAY(DATEVALUE("15/"&amp;MONTH(EDATE(C310,0))&amp;"/"&amp;YEAR(EDATE(C310,0))-1),-1,Feriados!$A$1:$A$936),1,Feriados!$A$1:$A$936)</f>
        <v>36815</v>
      </c>
      <c r="K310" s="28">
        <f t="shared" si="4"/>
        <v>6.4582545485104337</v>
      </c>
    </row>
    <row r="311" spans="1:11" x14ac:dyDescent="0.3">
      <c r="A311" s="18" t="str">
        <f t="shared" si="5"/>
        <v>92001</v>
      </c>
      <c r="B311" s="10">
        <v>760199</v>
      </c>
      <c r="C311" s="11">
        <v>37173</v>
      </c>
      <c r="D311" s="13">
        <v>1097.9286153875792</v>
      </c>
      <c r="E311" s="9"/>
      <c r="F311" s="9"/>
      <c r="G311" s="9"/>
      <c r="H311" s="27">
        <f>WORKDAY(WORKDAY(DATEVALUE("15/"&amp;MONTH(EDATE(C311,0))&amp;"/"&amp;YEAR(EDATE(C311,0))),-1,Feriados!$A$1:$A$936),1,Feriados!$A$1:$A$936)</f>
        <v>37179</v>
      </c>
      <c r="I311" s="27">
        <f>WORKDAY(WORKDAY(DATEVALUE("15/"&amp;MONTH(EDATE(C311,-1))&amp;"/"&amp;YEAR(EDATE(C311,-1))),-1,Feriados!$A$1:$A$936),1,Feriados!$A$1:$A$936)</f>
        <v>37151</v>
      </c>
      <c r="J311" s="27">
        <f>WORKDAY(WORKDAY(DATEVALUE("15/"&amp;MONTH(EDATE(C311,0))&amp;"/"&amp;YEAR(EDATE(C311,0))-1),-1,Feriados!$A$1:$A$936),1,Feriados!$A$1:$A$936)</f>
        <v>36815</v>
      </c>
      <c r="K311" s="28">
        <f t="shared" si="4"/>
        <v>6.4582545485104337</v>
      </c>
    </row>
    <row r="312" spans="1:11" x14ac:dyDescent="0.3">
      <c r="A312" s="18" t="str">
        <f t="shared" si="5"/>
        <v>92001</v>
      </c>
      <c r="B312" s="10">
        <v>760199</v>
      </c>
      <c r="C312" s="11">
        <v>37174</v>
      </c>
      <c r="D312" s="13">
        <v>1098.0901361411882</v>
      </c>
      <c r="E312" s="9"/>
      <c r="F312" s="9"/>
      <c r="G312" s="9"/>
      <c r="H312" s="27">
        <f>WORKDAY(WORKDAY(DATEVALUE("15/"&amp;MONTH(EDATE(C312,0))&amp;"/"&amp;YEAR(EDATE(C312,0))),-1,Feriados!$A$1:$A$936),1,Feriados!$A$1:$A$936)</f>
        <v>37179</v>
      </c>
      <c r="I312" s="27">
        <f>WORKDAY(WORKDAY(DATEVALUE("15/"&amp;MONTH(EDATE(C312,-1))&amp;"/"&amp;YEAR(EDATE(C312,-1))),-1,Feriados!$A$1:$A$936),1,Feriados!$A$1:$A$936)</f>
        <v>37151</v>
      </c>
      <c r="J312" s="27">
        <f>WORKDAY(WORKDAY(DATEVALUE("15/"&amp;MONTH(EDATE(C312,0))&amp;"/"&amp;YEAR(EDATE(C312,0))-1),-1,Feriados!$A$1:$A$936),1,Feriados!$A$1:$A$936)</f>
        <v>36815</v>
      </c>
      <c r="K312" s="28">
        <f t="shared" si="4"/>
        <v>6.4582545485104337</v>
      </c>
    </row>
    <row r="313" spans="1:11" x14ac:dyDescent="0.3">
      <c r="A313" s="18" t="str">
        <f t="shared" si="5"/>
        <v>92001</v>
      </c>
      <c r="B313" s="10">
        <v>760199</v>
      </c>
      <c r="C313" s="11">
        <v>37175</v>
      </c>
      <c r="D313" s="13">
        <v>1098.2516806567735</v>
      </c>
      <c r="E313" s="9"/>
      <c r="F313" s="9"/>
      <c r="G313" s="9"/>
      <c r="H313" s="27">
        <f>WORKDAY(WORKDAY(DATEVALUE("15/"&amp;MONTH(EDATE(C313,0))&amp;"/"&amp;YEAR(EDATE(C313,0))),-1,Feriados!$A$1:$A$936),1,Feriados!$A$1:$A$936)</f>
        <v>37179</v>
      </c>
      <c r="I313" s="27">
        <f>WORKDAY(WORKDAY(DATEVALUE("15/"&amp;MONTH(EDATE(C313,-1))&amp;"/"&amp;YEAR(EDATE(C313,-1))),-1,Feriados!$A$1:$A$936),1,Feriados!$A$1:$A$936)</f>
        <v>37151</v>
      </c>
      <c r="J313" s="27">
        <f>WORKDAY(WORKDAY(DATEVALUE("15/"&amp;MONTH(EDATE(C313,0))&amp;"/"&amp;YEAR(EDATE(C313,0))-1),-1,Feriados!$A$1:$A$936),1,Feriados!$A$1:$A$936)</f>
        <v>36815</v>
      </c>
      <c r="K313" s="28">
        <f t="shared" si="4"/>
        <v>6.4582545485104337</v>
      </c>
    </row>
    <row r="314" spans="1:11" x14ac:dyDescent="0.3">
      <c r="A314" s="18" t="str">
        <f t="shared" si="5"/>
        <v>92001</v>
      </c>
      <c r="B314" s="10">
        <v>760199</v>
      </c>
      <c r="C314" s="11">
        <v>37179</v>
      </c>
      <c r="D314" s="13">
        <v>1098.4132489378308</v>
      </c>
      <c r="E314" s="9"/>
      <c r="F314" s="9"/>
      <c r="G314" s="9"/>
      <c r="H314" s="27">
        <f>WORKDAY(WORKDAY(DATEVALUE("15/"&amp;MONTH(EDATE(C314,0))&amp;"/"&amp;YEAR(EDATE(C314,0))),-1,Feriados!$A$1:$A$936),1,Feriados!$A$1:$A$936)</f>
        <v>37179</v>
      </c>
      <c r="I314" s="27">
        <f>WORKDAY(WORKDAY(DATEVALUE("15/"&amp;MONTH(EDATE(C314,-1))&amp;"/"&amp;YEAR(EDATE(C314,-1))),-1,Feriados!$A$1:$A$936),1,Feriados!$A$1:$A$936)</f>
        <v>37151</v>
      </c>
      <c r="J314" s="27">
        <f>WORKDAY(WORKDAY(DATEVALUE("15/"&amp;MONTH(EDATE(C314,0))&amp;"/"&amp;YEAR(EDATE(C314,0))-1),-1,Feriados!$A$1:$A$936),1,Feriados!$A$1:$A$936)</f>
        <v>36815</v>
      </c>
      <c r="K314" s="28">
        <f t="shared" si="4"/>
        <v>6.4582545485104337</v>
      </c>
    </row>
    <row r="315" spans="1:11" x14ac:dyDescent="0.3">
      <c r="A315" s="18" t="str">
        <f t="shared" si="5"/>
        <v>92001</v>
      </c>
      <c r="B315" s="10">
        <v>760199</v>
      </c>
      <c r="C315" s="11">
        <v>37180</v>
      </c>
      <c r="D315" s="13">
        <v>1098.8260114954107</v>
      </c>
      <c r="E315" s="9"/>
      <c r="F315" s="9"/>
      <c r="G315" s="9"/>
      <c r="H315" s="27">
        <f>WORKDAY(WORKDAY(DATEVALUE("15/"&amp;MONTH(EDATE(C315,0))&amp;"/"&amp;YEAR(EDATE(C315,0))),-1,Feriados!$A$1:$A$936),1,Feriados!$A$1:$A$936)</f>
        <v>37179</v>
      </c>
      <c r="I315" s="27">
        <f>WORKDAY(WORKDAY(DATEVALUE("15/"&amp;MONTH(EDATE(C315,-1))&amp;"/"&amp;YEAR(EDATE(C315,-1))),-1,Feriados!$A$1:$A$936),1,Feriados!$A$1:$A$936)</f>
        <v>37151</v>
      </c>
      <c r="J315" s="27">
        <f>WORKDAY(WORKDAY(DATEVALUE("15/"&amp;MONTH(EDATE(C315,0))&amp;"/"&amp;YEAR(EDATE(C315,0))-1),-1,Feriados!$A$1:$A$936),1,Feriados!$A$1:$A$936)</f>
        <v>36815</v>
      </c>
      <c r="K315" s="28">
        <f t="shared" si="4"/>
        <v>6.4582545485104337</v>
      </c>
    </row>
    <row r="316" spans="1:11" x14ac:dyDescent="0.3">
      <c r="A316" s="18" t="str">
        <f t="shared" si="5"/>
        <v>92001</v>
      </c>
      <c r="B316" s="10">
        <v>760199</v>
      </c>
      <c r="C316" s="11">
        <v>37181</v>
      </c>
      <c r="D316" s="13">
        <v>1099.2389291612151</v>
      </c>
      <c r="E316" s="9"/>
      <c r="F316" s="9"/>
      <c r="G316" s="9"/>
      <c r="H316" s="27">
        <f>WORKDAY(WORKDAY(DATEVALUE("15/"&amp;MONTH(EDATE(C316,0))&amp;"/"&amp;YEAR(EDATE(C316,0))),-1,Feriados!$A$1:$A$936),1,Feriados!$A$1:$A$936)</f>
        <v>37179</v>
      </c>
      <c r="I316" s="27">
        <f>WORKDAY(WORKDAY(DATEVALUE("15/"&amp;MONTH(EDATE(C316,-1))&amp;"/"&amp;YEAR(EDATE(C316,-1))),-1,Feriados!$A$1:$A$936),1,Feriados!$A$1:$A$936)</f>
        <v>37151</v>
      </c>
      <c r="J316" s="27">
        <f>WORKDAY(WORKDAY(DATEVALUE("15/"&amp;MONTH(EDATE(C316,0))&amp;"/"&amp;YEAR(EDATE(C316,0))-1),-1,Feriados!$A$1:$A$936),1,Feriados!$A$1:$A$936)</f>
        <v>36815</v>
      </c>
      <c r="K316" s="28">
        <f t="shared" si="4"/>
        <v>6.4582545485104337</v>
      </c>
    </row>
    <row r="317" spans="1:11" x14ac:dyDescent="0.3">
      <c r="A317" s="18" t="str">
        <f t="shared" si="5"/>
        <v>92001</v>
      </c>
      <c r="B317" s="10">
        <v>760199</v>
      </c>
      <c r="C317" s="11">
        <v>37182</v>
      </c>
      <c r="D317" s="13">
        <v>1099.6520019935308</v>
      </c>
      <c r="E317" s="9"/>
      <c r="F317" s="9"/>
      <c r="G317" s="9"/>
      <c r="H317" s="27">
        <f>WORKDAY(WORKDAY(DATEVALUE("15/"&amp;MONTH(EDATE(C317,0))&amp;"/"&amp;YEAR(EDATE(C317,0))),-1,Feriados!$A$1:$A$936),1,Feriados!$A$1:$A$936)</f>
        <v>37179</v>
      </c>
      <c r="I317" s="27">
        <f>WORKDAY(WORKDAY(DATEVALUE("15/"&amp;MONTH(EDATE(C317,-1))&amp;"/"&amp;YEAR(EDATE(C317,-1))),-1,Feriados!$A$1:$A$936),1,Feriados!$A$1:$A$936)</f>
        <v>37151</v>
      </c>
      <c r="J317" s="27">
        <f>WORKDAY(WORKDAY(DATEVALUE("15/"&amp;MONTH(EDATE(C317,0))&amp;"/"&amp;YEAR(EDATE(C317,0))-1),-1,Feriados!$A$1:$A$936),1,Feriados!$A$1:$A$936)</f>
        <v>36815</v>
      </c>
      <c r="K317" s="28">
        <f t="shared" ref="K317:K380" si="6">+(VLOOKUP(H317,C:D,2,FALSE)/VLOOKUP(J317,C:D,2,FALSE)-1)*100</f>
        <v>6.4582545485104337</v>
      </c>
    </row>
    <row r="318" spans="1:11" x14ac:dyDescent="0.3">
      <c r="A318" s="18" t="str">
        <f t="shared" si="5"/>
        <v>92001</v>
      </c>
      <c r="B318" s="10">
        <v>760199</v>
      </c>
      <c r="C318" s="11">
        <v>37183</v>
      </c>
      <c r="D318" s="13">
        <v>1100.0652300506665</v>
      </c>
      <c r="E318" s="9"/>
      <c r="F318" s="9"/>
      <c r="G318" s="9"/>
      <c r="H318" s="27">
        <f>WORKDAY(WORKDAY(DATEVALUE("15/"&amp;MONTH(EDATE(C318,0))&amp;"/"&amp;YEAR(EDATE(C318,0))),-1,Feriados!$A$1:$A$936),1,Feriados!$A$1:$A$936)</f>
        <v>37179</v>
      </c>
      <c r="I318" s="27">
        <f>WORKDAY(WORKDAY(DATEVALUE("15/"&amp;MONTH(EDATE(C318,-1))&amp;"/"&amp;YEAR(EDATE(C318,-1))),-1,Feriados!$A$1:$A$936),1,Feriados!$A$1:$A$936)</f>
        <v>37151</v>
      </c>
      <c r="J318" s="27">
        <f>WORKDAY(WORKDAY(DATEVALUE("15/"&amp;MONTH(EDATE(C318,0))&amp;"/"&amp;YEAR(EDATE(C318,0))-1),-1,Feriados!$A$1:$A$936),1,Feriados!$A$1:$A$936)</f>
        <v>36815</v>
      </c>
      <c r="K318" s="28">
        <f t="shared" si="6"/>
        <v>6.4582545485104337</v>
      </c>
    </row>
    <row r="319" spans="1:11" x14ac:dyDescent="0.3">
      <c r="A319" s="18" t="str">
        <f t="shared" si="5"/>
        <v>92001</v>
      </c>
      <c r="B319" s="10">
        <v>760199</v>
      </c>
      <c r="C319" s="11">
        <v>37186</v>
      </c>
      <c r="D319" s="13">
        <v>1100.4786133909527</v>
      </c>
      <c r="E319" s="9"/>
      <c r="F319" s="9"/>
      <c r="G319" s="9"/>
      <c r="H319" s="27">
        <f>WORKDAY(WORKDAY(DATEVALUE("15/"&amp;MONTH(EDATE(C319,0))&amp;"/"&amp;YEAR(EDATE(C319,0))),-1,Feriados!$A$1:$A$936),1,Feriados!$A$1:$A$936)</f>
        <v>37179</v>
      </c>
      <c r="I319" s="27">
        <f>WORKDAY(WORKDAY(DATEVALUE("15/"&amp;MONTH(EDATE(C319,-1))&amp;"/"&amp;YEAR(EDATE(C319,-1))),-1,Feriados!$A$1:$A$936),1,Feriados!$A$1:$A$936)</f>
        <v>37151</v>
      </c>
      <c r="J319" s="27">
        <f>WORKDAY(WORKDAY(DATEVALUE("15/"&amp;MONTH(EDATE(C319,0))&amp;"/"&amp;YEAR(EDATE(C319,0))-1),-1,Feriados!$A$1:$A$936),1,Feriados!$A$1:$A$936)</f>
        <v>36815</v>
      </c>
      <c r="K319" s="28">
        <f t="shared" si="6"/>
        <v>6.4582545485104337</v>
      </c>
    </row>
    <row r="320" spans="1:11" x14ac:dyDescent="0.3">
      <c r="A320" s="18" t="str">
        <f t="shared" si="5"/>
        <v>92001</v>
      </c>
      <c r="B320" s="10">
        <v>760199</v>
      </c>
      <c r="C320" s="11">
        <v>37187</v>
      </c>
      <c r="D320" s="13">
        <v>1100.8921520727417</v>
      </c>
      <c r="E320" s="9"/>
      <c r="F320" s="9"/>
      <c r="G320" s="9"/>
      <c r="H320" s="27">
        <f>WORKDAY(WORKDAY(DATEVALUE("15/"&amp;MONTH(EDATE(C320,0))&amp;"/"&amp;YEAR(EDATE(C320,0))),-1,Feriados!$A$1:$A$936),1,Feriados!$A$1:$A$936)</f>
        <v>37179</v>
      </c>
      <c r="I320" s="27">
        <f>WORKDAY(WORKDAY(DATEVALUE("15/"&amp;MONTH(EDATE(C320,-1))&amp;"/"&amp;YEAR(EDATE(C320,-1))),-1,Feriados!$A$1:$A$936),1,Feriados!$A$1:$A$936)</f>
        <v>37151</v>
      </c>
      <c r="J320" s="27">
        <f>WORKDAY(WORKDAY(DATEVALUE("15/"&amp;MONTH(EDATE(C320,0))&amp;"/"&amp;YEAR(EDATE(C320,0))-1),-1,Feriados!$A$1:$A$936),1,Feriados!$A$1:$A$936)</f>
        <v>36815</v>
      </c>
      <c r="K320" s="28">
        <f t="shared" si="6"/>
        <v>6.4582545485104337</v>
      </c>
    </row>
    <row r="321" spans="1:11" x14ac:dyDescent="0.3">
      <c r="A321" s="18" t="str">
        <f t="shared" si="5"/>
        <v>92001</v>
      </c>
      <c r="B321" s="10">
        <v>760199</v>
      </c>
      <c r="C321" s="11">
        <v>37188</v>
      </c>
      <c r="D321" s="13">
        <v>1101.3058461544076</v>
      </c>
      <c r="E321" s="9"/>
      <c r="F321" s="9"/>
      <c r="G321" s="9"/>
      <c r="H321" s="27">
        <f>WORKDAY(WORKDAY(DATEVALUE("15/"&amp;MONTH(EDATE(C321,0))&amp;"/"&amp;YEAR(EDATE(C321,0))),-1,Feriados!$A$1:$A$936),1,Feriados!$A$1:$A$936)</f>
        <v>37179</v>
      </c>
      <c r="I321" s="27">
        <f>WORKDAY(WORKDAY(DATEVALUE("15/"&amp;MONTH(EDATE(C321,-1))&amp;"/"&amp;YEAR(EDATE(C321,-1))),-1,Feriados!$A$1:$A$936),1,Feriados!$A$1:$A$936)</f>
        <v>37151</v>
      </c>
      <c r="J321" s="27">
        <f>WORKDAY(WORKDAY(DATEVALUE("15/"&amp;MONTH(EDATE(C321,0))&amp;"/"&amp;YEAR(EDATE(C321,0))-1),-1,Feriados!$A$1:$A$936),1,Feriados!$A$1:$A$936)</f>
        <v>36815</v>
      </c>
      <c r="K321" s="28">
        <f t="shared" si="6"/>
        <v>6.4582545485104337</v>
      </c>
    </row>
    <row r="322" spans="1:11" x14ac:dyDescent="0.3">
      <c r="A322" s="18" t="str">
        <f t="shared" si="5"/>
        <v>92001</v>
      </c>
      <c r="B322" s="10">
        <v>760199</v>
      </c>
      <c r="C322" s="11">
        <v>37189</v>
      </c>
      <c r="D322" s="13">
        <v>1101.7196956943471</v>
      </c>
      <c r="E322" s="9"/>
      <c r="F322" s="9"/>
      <c r="G322" s="9"/>
      <c r="H322" s="27">
        <f>WORKDAY(WORKDAY(DATEVALUE("15/"&amp;MONTH(EDATE(C322,0))&amp;"/"&amp;YEAR(EDATE(C322,0))),-1,Feriados!$A$1:$A$936),1,Feriados!$A$1:$A$936)</f>
        <v>37179</v>
      </c>
      <c r="I322" s="27">
        <f>WORKDAY(WORKDAY(DATEVALUE("15/"&amp;MONTH(EDATE(C322,-1))&amp;"/"&amp;YEAR(EDATE(C322,-1))),-1,Feriados!$A$1:$A$936),1,Feriados!$A$1:$A$936)</f>
        <v>37151</v>
      </c>
      <c r="J322" s="27">
        <f>WORKDAY(WORKDAY(DATEVALUE("15/"&amp;MONTH(EDATE(C322,0))&amp;"/"&amp;YEAR(EDATE(C322,0))-1),-1,Feriados!$A$1:$A$936),1,Feriados!$A$1:$A$936)</f>
        <v>36815</v>
      </c>
      <c r="K322" s="28">
        <f t="shared" si="6"/>
        <v>6.4582545485104337</v>
      </c>
    </row>
    <row r="323" spans="1:11" x14ac:dyDescent="0.3">
      <c r="A323" s="18" t="str">
        <f t="shared" ref="A323:A386" si="7">MONTH(EDATE(C323,-1))&amp;YEAR(EDATE(C323,-1))&amp;F323</f>
        <v>92001</v>
      </c>
      <c r="B323" s="10">
        <v>760199</v>
      </c>
      <c r="C323" s="11">
        <v>37190</v>
      </c>
      <c r="D323" s="13">
        <v>1102.1337007509783</v>
      </c>
      <c r="E323" s="9"/>
      <c r="F323" s="9"/>
      <c r="G323" s="9"/>
      <c r="H323" s="27">
        <f>WORKDAY(WORKDAY(DATEVALUE("15/"&amp;MONTH(EDATE(C323,0))&amp;"/"&amp;YEAR(EDATE(C323,0))),-1,Feriados!$A$1:$A$936),1,Feriados!$A$1:$A$936)</f>
        <v>37179</v>
      </c>
      <c r="I323" s="27">
        <f>WORKDAY(WORKDAY(DATEVALUE("15/"&amp;MONTH(EDATE(C323,-1))&amp;"/"&amp;YEAR(EDATE(C323,-1))),-1,Feriados!$A$1:$A$936),1,Feriados!$A$1:$A$936)</f>
        <v>37151</v>
      </c>
      <c r="J323" s="27">
        <f>WORKDAY(WORKDAY(DATEVALUE("15/"&amp;MONTH(EDATE(C323,0))&amp;"/"&amp;YEAR(EDATE(C323,0))-1),-1,Feriados!$A$1:$A$936),1,Feriados!$A$1:$A$936)</f>
        <v>36815</v>
      </c>
      <c r="K323" s="28">
        <f t="shared" si="6"/>
        <v>6.4582545485104337</v>
      </c>
    </row>
    <row r="324" spans="1:11" x14ac:dyDescent="0.3">
      <c r="A324" s="18" t="str">
        <f t="shared" si="7"/>
        <v>92001</v>
      </c>
      <c r="B324" s="10">
        <v>760199</v>
      </c>
      <c r="C324" s="11">
        <v>37193</v>
      </c>
      <c r="D324" s="13">
        <v>1102.5478613827411</v>
      </c>
      <c r="E324" s="9"/>
      <c r="F324" s="9"/>
      <c r="G324" s="9"/>
      <c r="H324" s="27">
        <f>WORKDAY(WORKDAY(DATEVALUE("15/"&amp;MONTH(EDATE(C324,0))&amp;"/"&amp;YEAR(EDATE(C324,0))),-1,Feriados!$A$1:$A$936),1,Feriados!$A$1:$A$936)</f>
        <v>37179</v>
      </c>
      <c r="I324" s="27">
        <f>WORKDAY(WORKDAY(DATEVALUE("15/"&amp;MONTH(EDATE(C324,-1))&amp;"/"&amp;YEAR(EDATE(C324,-1))),-1,Feriados!$A$1:$A$936),1,Feriados!$A$1:$A$936)</f>
        <v>37151</v>
      </c>
      <c r="J324" s="27">
        <f>WORKDAY(WORKDAY(DATEVALUE("15/"&amp;MONTH(EDATE(C324,0))&amp;"/"&amp;YEAR(EDATE(C324,0))-1),-1,Feriados!$A$1:$A$936),1,Feriados!$A$1:$A$936)</f>
        <v>36815</v>
      </c>
      <c r="K324" s="28">
        <f t="shared" si="6"/>
        <v>6.4582545485104337</v>
      </c>
    </row>
    <row r="325" spans="1:11" x14ac:dyDescent="0.3">
      <c r="A325" s="18" t="str">
        <f t="shared" si="7"/>
        <v>92001</v>
      </c>
      <c r="B325" s="10">
        <v>760199</v>
      </c>
      <c r="C325" s="11">
        <v>37194</v>
      </c>
      <c r="D325" s="13">
        <v>1102.9621776480983</v>
      </c>
      <c r="E325" s="9"/>
      <c r="F325" s="9"/>
      <c r="G325" s="9"/>
      <c r="H325" s="27">
        <f>WORKDAY(WORKDAY(DATEVALUE("15/"&amp;MONTH(EDATE(C325,0))&amp;"/"&amp;YEAR(EDATE(C325,0))),-1,Feriados!$A$1:$A$936),1,Feriados!$A$1:$A$936)</f>
        <v>37179</v>
      </c>
      <c r="I325" s="27">
        <f>WORKDAY(WORKDAY(DATEVALUE("15/"&amp;MONTH(EDATE(C325,-1))&amp;"/"&amp;YEAR(EDATE(C325,-1))),-1,Feriados!$A$1:$A$936),1,Feriados!$A$1:$A$936)</f>
        <v>37151</v>
      </c>
      <c r="J325" s="27">
        <f>WORKDAY(WORKDAY(DATEVALUE("15/"&amp;MONTH(EDATE(C325,0))&amp;"/"&amp;YEAR(EDATE(C325,0))-1),-1,Feriados!$A$1:$A$936),1,Feriados!$A$1:$A$936)</f>
        <v>36815</v>
      </c>
      <c r="K325" s="28">
        <f t="shared" si="6"/>
        <v>6.4582545485104337</v>
      </c>
    </row>
    <row r="326" spans="1:11" x14ac:dyDescent="0.3">
      <c r="A326" s="18" t="str">
        <f t="shared" si="7"/>
        <v>92001</v>
      </c>
      <c r="B326" s="10">
        <v>760199</v>
      </c>
      <c r="C326" s="11">
        <v>37195</v>
      </c>
      <c r="D326" s="13">
        <v>1103.3766496055332</v>
      </c>
      <c r="E326" s="9"/>
      <c r="F326" s="9"/>
      <c r="G326" s="9"/>
      <c r="H326" s="27">
        <f>WORKDAY(WORKDAY(DATEVALUE("15/"&amp;MONTH(EDATE(C326,0))&amp;"/"&amp;YEAR(EDATE(C326,0))),-1,Feriados!$A$1:$A$936),1,Feriados!$A$1:$A$936)</f>
        <v>37179</v>
      </c>
      <c r="I326" s="27">
        <f>WORKDAY(WORKDAY(DATEVALUE("15/"&amp;MONTH(EDATE(C326,-1))&amp;"/"&amp;YEAR(EDATE(C326,-1))),-1,Feriados!$A$1:$A$936),1,Feriados!$A$1:$A$936)</f>
        <v>37151</v>
      </c>
      <c r="J326" s="27">
        <f>WORKDAY(WORKDAY(DATEVALUE("15/"&amp;MONTH(EDATE(C326,0))&amp;"/"&amp;YEAR(EDATE(C326,0))-1),-1,Feriados!$A$1:$A$936),1,Feriados!$A$1:$A$936)</f>
        <v>36815</v>
      </c>
      <c r="K326" s="28">
        <f t="shared" si="6"/>
        <v>6.4582545485104337</v>
      </c>
    </row>
    <row r="327" spans="1:11" x14ac:dyDescent="0.3">
      <c r="A327" s="18" t="str">
        <f t="shared" si="7"/>
        <v>102001</v>
      </c>
      <c r="B327" s="10">
        <v>760199</v>
      </c>
      <c r="C327" s="11">
        <v>37196</v>
      </c>
      <c r="D327" s="13">
        <v>1103.7912773135527</v>
      </c>
      <c r="E327" s="9"/>
      <c r="F327" s="9"/>
      <c r="G327" s="9"/>
      <c r="H327" s="27">
        <f>WORKDAY(WORKDAY(DATEVALUE("15/"&amp;MONTH(EDATE(C327,0))&amp;"/"&amp;YEAR(EDATE(C327,0))),-1,Feriados!$A$1:$A$936),1,Feriados!$A$1:$A$936)</f>
        <v>37211</v>
      </c>
      <c r="I327" s="27">
        <f>WORKDAY(WORKDAY(DATEVALUE("15/"&amp;MONTH(EDATE(C327,-1))&amp;"/"&amp;YEAR(EDATE(C327,-1))),-1,Feriados!$A$1:$A$936),1,Feriados!$A$1:$A$936)</f>
        <v>37179</v>
      </c>
      <c r="J327" s="27">
        <f>WORKDAY(WORKDAY(DATEVALUE("15/"&amp;MONTH(EDATE(C327,0))&amp;"/"&amp;YEAR(EDATE(C327,0))-1),-1,Feriados!$A$1:$A$936),1,Feriados!$A$1:$A$936)</f>
        <v>36845</v>
      </c>
      <c r="K327" s="28" t="e">
        <f t="shared" si="6"/>
        <v>#N/A</v>
      </c>
    </row>
    <row r="328" spans="1:11" x14ac:dyDescent="0.3">
      <c r="A328" s="18" t="str">
        <f t="shared" si="7"/>
        <v>102001</v>
      </c>
      <c r="B328" s="10">
        <v>760199</v>
      </c>
      <c r="C328" s="11">
        <v>37200</v>
      </c>
      <c r="D328" s="13">
        <v>1104.2060608306842</v>
      </c>
      <c r="E328" s="9"/>
      <c r="F328" s="9"/>
      <c r="G328" s="9"/>
      <c r="H328" s="27">
        <f>WORKDAY(WORKDAY(DATEVALUE("15/"&amp;MONTH(EDATE(C328,0))&amp;"/"&amp;YEAR(EDATE(C328,0))),-1,Feriados!$A$1:$A$936),1,Feriados!$A$1:$A$936)</f>
        <v>37211</v>
      </c>
      <c r="I328" s="27">
        <f>WORKDAY(WORKDAY(DATEVALUE("15/"&amp;MONTH(EDATE(C328,-1))&amp;"/"&amp;YEAR(EDATE(C328,-1))),-1,Feriados!$A$1:$A$936),1,Feriados!$A$1:$A$936)</f>
        <v>37179</v>
      </c>
      <c r="J328" s="27">
        <f>WORKDAY(WORKDAY(DATEVALUE("15/"&amp;MONTH(EDATE(C328,0))&amp;"/"&amp;YEAR(EDATE(C328,0))-1),-1,Feriados!$A$1:$A$936),1,Feriados!$A$1:$A$936)</f>
        <v>36845</v>
      </c>
      <c r="K328" s="28" t="e">
        <f t="shared" si="6"/>
        <v>#N/A</v>
      </c>
    </row>
    <row r="329" spans="1:11" x14ac:dyDescent="0.3">
      <c r="A329" s="18" t="str">
        <f t="shared" si="7"/>
        <v>102001</v>
      </c>
      <c r="B329" s="10">
        <v>760199</v>
      </c>
      <c r="C329" s="11">
        <v>37201</v>
      </c>
      <c r="D329" s="13">
        <v>1104.621000215478</v>
      </c>
      <c r="E329" s="9"/>
      <c r="F329" s="9"/>
      <c r="G329" s="9"/>
      <c r="H329" s="27">
        <f>WORKDAY(WORKDAY(DATEVALUE("15/"&amp;MONTH(EDATE(C329,0))&amp;"/"&amp;YEAR(EDATE(C329,0))),-1,Feriados!$A$1:$A$936),1,Feriados!$A$1:$A$936)</f>
        <v>37211</v>
      </c>
      <c r="I329" s="27">
        <f>WORKDAY(WORKDAY(DATEVALUE("15/"&amp;MONTH(EDATE(C329,-1))&amp;"/"&amp;YEAR(EDATE(C329,-1))),-1,Feriados!$A$1:$A$936),1,Feriados!$A$1:$A$936)</f>
        <v>37179</v>
      </c>
      <c r="J329" s="27">
        <f>WORKDAY(WORKDAY(DATEVALUE("15/"&amp;MONTH(EDATE(C329,0))&amp;"/"&amp;YEAR(EDATE(C329,0))-1),-1,Feriados!$A$1:$A$936),1,Feriados!$A$1:$A$936)</f>
        <v>36845</v>
      </c>
      <c r="K329" s="28" t="e">
        <f t="shared" si="6"/>
        <v>#N/A</v>
      </c>
    </row>
    <row r="330" spans="1:11" x14ac:dyDescent="0.3">
      <c r="A330" s="18" t="str">
        <f t="shared" si="7"/>
        <v>102001</v>
      </c>
      <c r="B330" s="10">
        <v>760199</v>
      </c>
      <c r="C330" s="11">
        <v>37202</v>
      </c>
      <c r="D330" s="13">
        <v>1105.0360955265062</v>
      </c>
      <c r="E330" s="9"/>
      <c r="F330" s="9"/>
      <c r="G330" s="9"/>
      <c r="H330" s="27">
        <f>WORKDAY(WORKDAY(DATEVALUE("15/"&amp;MONTH(EDATE(C330,0))&amp;"/"&amp;YEAR(EDATE(C330,0))),-1,Feriados!$A$1:$A$936),1,Feriados!$A$1:$A$936)</f>
        <v>37211</v>
      </c>
      <c r="I330" s="27">
        <f>WORKDAY(WORKDAY(DATEVALUE("15/"&amp;MONTH(EDATE(C330,-1))&amp;"/"&amp;YEAR(EDATE(C330,-1))),-1,Feriados!$A$1:$A$936),1,Feriados!$A$1:$A$936)</f>
        <v>37179</v>
      </c>
      <c r="J330" s="27">
        <f>WORKDAY(WORKDAY(DATEVALUE("15/"&amp;MONTH(EDATE(C330,0))&amp;"/"&amp;YEAR(EDATE(C330,0))-1),-1,Feriados!$A$1:$A$936),1,Feriados!$A$1:$A$936)</f>
        <v>36845</v>
      </c>
      <c r="K330" s="28" t="e">
        <f t="shared" si="6"/>
        <v>#N/A</v>
      </c>
    </row>
    <row r="331" spans="1:11" x14ac:dyDescent="0.3">
      <c r="A331" s="18" t="str">
        <f t="shared" si="7"/>
        <v>102001</v>
      </c>
      <c r="B331" s="10">
        <v>760199</v>
      </c>
      <c r="C331" s="11">
        <v>37203</v>
      </c>
      <c r="D331" s="13">
        <v>1105.4513468223629</v>
      </c>
      <c r="E331" s="9"/>
      <c r="F331" s="9"/>
      <c r="G331" s="9"/>
      <c r="H331" s="27">
        <f>WORKDAY(WORKDAY(DATEVALUE("15/"&amp;MONTH(EDATE(C331,0))&amp;"/"&amp;YEAR(EDATE(C331,0))),-1,Feriados!$A$1:$A$936),1,Feriados!$A$1:$A$936)</f>
        <v>37211</v>
      </c>
      <c r="I331" s="27">
        <f>WORKDAY(WORKDAY(DATEVALUE("15/"&amp;MONTH(EDATE(C331,-1))&amp;"/"&amp;YEAR(EDATE(C331,-1))),-1,Feriados!$A$1:$A$936),1,Feriados!$A$1:$A$936)</f>
        <v>37179</v>
      </c>
      <c r="J331" s="27">
        <f>WORKDAY(WORKDAY(DATEVALUE("15/"&amp;MONTH(EDATE(C331,0))&amp;"/"&amp;YEAR(EDATE(C331,0))-1),-1,Feriados!$A$1:$A$936),1,Feriados!$A$1:$A$936)</f>
        <v>36845</v>
      </c>
      <c r="K331" s="28" t="e">
        <f t="shared" si="6"/>
        <v>#N/A</v>
      </c>
    </row>
    <row r="332" spans="1:11" x14ac:dyDescent="0.3">
      <c r="A332" s="18" t="str">
        <f t="shared" si="7"/>
        <v>102001</v>
      </c>
      <c r="B332" s="10">
        <v>760199</v>
      </c>
      <c r="C332" s="11">
        <v>37204</v>
      </c>
      <c r="D332" s="13">
        <v>1105.8667541616642</v>
      </c>
      <c r="E332" s="9"/>
      <c r="F332" s="9"/>
      <c r="G332" s="9"/>
      <c r="H332" s="27">
        <f>WORKDAY(WORKDAY(DATEVALUE("15/"&amp;MONTH(EDATE(C332,0))&amp;"/"&amp;YEAR(EDATE(C332,0))),-1,Feriados!$A$1:$A$936),1,Feriados!$A$1:$A$936)</f>
        <v>37211</v>
      </c>
      <c r="I332" s="27">
        <f>WORKDAY(WORKDAY(DATEVALUE("15/"&amp;MONTH(EDATE(C332,-1))&amp;"/"&amp;YEAR(EDATE(C332,-1))),-1,Feriados!$A$1:$A$936),1,Feriados!$A$1:$A$936)</f>
        <v>37179</v>
      </c>
      <c r="J332" s="27">
        <f>WORKDAY(WORKDAY(DATEVALUE("15/"&amp;MONTH(EDATE(C332,0))&amp;"/"&amp;YEAR(EDATE(C332,0))-1),-1,Feriados!$A$1:$A$936),1,Feriados!$A$1:$A$936)</f>
        <v>36845</v>
      </c>
      <c r="K332" s="28" t="e">
        <f t="shared" si="6"/>
        <v>#N/A</v>
      </c>
    </row>
    <row r="333" spans="1:11" x14ac:dyDescent="0.3">
      <c r="A333" s="18" t="str">
        <f t="shared" si="7"/>
        <v>102001</v>
      </c>
      <c r="B333" s="10">
        <v>760199</v>
      </c>
      <c r="C333" s="11">
        <v>37207</v>
      </c>
      <c r="D333" s="13">
        <v>1106.2823176030479</v>
      </c>
      <c r="E333" s="9"/>
      <c r="F333" s="9"/>
      <c r="G333" s="9"/>
      <c r="H333" s="27">
        <f>WORKDAY(WORKDAY(DATEVALUE("15/"&amp;MONTH(EDATE(C333,0))&amp;"/"&amp;YEAR(EDATE(C333,0))),-1,Feriados!$A$1:$A$936),1,Feriados!$A$1:$A$936)</f>
        <v>37211</v>
      </c>
      <c r="I333" s="27">
        <f>WORKDAY(WORKDAY(DATEVALUE("15/"&amp;MONTH(EDATE(C333,-1))&amp;"/"&amp;YEAR(EDATE(C333,-1))),-1,Feriados!$A$1:$A$936),1,Feriados!$A$1:$A$936)</f>
        <v>37179</v>
      </c>
      <c r="J333" s="27">
        <f>WORKDAY(WORKDAY(DATEVALUE("15/"&amp;MONTH(EDATE(C333,0))&amp;"/"&amp;YEAR(EDATE(C333,0))-1),-1,Feriados!$A$1:$A$936),1,Feriados!$A$1:$A$936)</f>
        <v>36845</v>
      </c>
      <c r="K333" s="28" t="e">
        <f t="shared" si="6"/>
        <v>#N/A</v>
      </c>
    </row>
    <row r="334" spans="1:11" x14ac:dyDescent="0.3">
      <c r="A334" s="18" t="str">
        <f t="shared" si="7"/>
        <v>102001</v>
      </c>
      <c r="B334" s="10">
        <v>760199</v>
      </c>
      <c r="C334" s="11">
        <v>37208</v>
      </c>
      <c r="D334" s="13">
        <v>1106.6980372051746</v>
      </c>
      <c r="E334" s="9"/>
      <c r="F334" s="9"/>
      <c r="G334" s="9"/>
      <c r="H334" s="27">
        <f>WORKDAY(WORKDAY(DATEVALUE("15/"&amp;MONTH(EDATE(C334,0))&amp;"/"&amp;YEAR(EDATE(C334,0))),-1,Feriados!$A$1:$A$936),1,Feriados!$A$1:$A$936)</f>
        <v>37211</v>
      </c>
      <c r="I334" s="27">
        <f>WORKDAY(WORKDAY(DATEVALUE("15/"&amp;MONTH(EDATE(C334,-1))&amp;"/"&amp;YEAR(EDATE(C334,-1))),-1,Feriados!$A$1:$A$936),1,Feriados!$A$1:$A$936)</f>
        <v>37179</v>
      </c>
      <c r="J334" s="27">
        <f>WORKDAY(WORKDAY(DATEVALUE("15/"&amp;MONTH(EDATE(C334,0))&amp;"/"&amp;YEAR(EDATE(C334,0))-1),-1,Feriados!$A$1:$A$936),1,Feriados!$A$1:$A$936)</f>
        <v>36845</v>
      </c>
      <c r="K334" s="28" t="e">
        <f t="shared" si="6"/>
        <v>#N/A</v>
      </c>
    </row>
    <row r="335" spans="1:11" x14ac:dyDescent="0.3">
      <c r="A335" s="18" t="str">
        <f t="shared" si="7"/>
        <v>102001</v>
      </c>
      <c r="B335" s="10">
        <v>760199</v>
      </c>
      <c r="C335" s="11">
        <v>37209</v>
      </c>
      <c r="D335" s="13">
        <v>1107.1139130267266</v>
      </c>
      <c r="E335" s="9"/>
      <c r="F335" s="9"/>
      <c r="G335" s="9"/>
      <c r="H335" s="27">
        <f>WORKDAY(WORKDAY(DATEVALUE("15/"&amp;MONTH(EDATE(C335,0))&amp;"/"&amp;YEAR(EDATE(C335,0))),-1,Feriados!$A$1:$A$936),1,Feriados!$A$1:$A$936)</f>
        <v>37211</v>
      </c>
      <c r="I335" s="27">
        <f>WORKDAY(WORKDAY(DATEVALUE("15/"&amp;MONTH(EDATE(C335,-1))&amp;"/"&amp;YEAR(EDATE(C335,-1))),-1,Feriados!$A$1:$A$936),1,Feriados!$A$1:$A$936)</f>
        <v>37179</v>
      </c>
      <c r="J335" s="27">
        <f>WORKDAY(WORKDAY(DATEVALUE("15/"&amp;MONTH(EDATE(C335,0))&amp;"/"&amp;YEAR(EDATE(C335,0))-1),-1,Feriados!$A$1:$A$936),1,Feriados!$A$1:$A$936)</f>
        <v>36845</v>
      </c>
      <c r="K335" s="28" t="e">
        <f t="shared" si="6"/>
        <v>#N/A</v>
      </c>
    </row>
    <row r="336" spans="1:11" x14ac:dyDescent="0.3">
      <c r="A336" s="18" t="str">
        <f t="shared" si="7"/>
        <v>102001</v>
      </c>
      <c r="B336" s="10">
        <v>760199</v>
      </c>
      <c r="C336" s="11">
        <v>37211</v>
      </c>
      <c r="D336" s="13">
        <v>1107.5299451264077</v>
      </c>
      <c r="E336" s="9"/>
      <c r="F336" s="9"/>
      <c r="G336" s="9"/>
      <c r="H336" s="27">
        <f>WORKDAY(WORKDAY(DATEVALUE("15/"&amp;MONTH(EDATE(C336,0))&amp;"/"&amp;YEAR(EDATE(C336,0))),-1,Feriados!$A$1:$A$936),1,Feriados!$A$1:$A$936)</f>
        <v>37211</v>
      </c>
      <c r="I336" s="27">
        <f>WORKDAY(WORKDAY(DATEVALUE("15/"&amp;MONTH(EDATE(C336,-1))&amp;"/"&amp;YEAR(EDATE(C336,-1))),-1,Feriados!$A$1:$A$936),1,Feriados!$A$1:$A$936)</f>
        <v>37179</v>
      </c>
      <c r="J336" s="27">
        <f>WORKDAY(WORKDAY(DATEVALUE("15/"&amp;MONTH(EDATE(C336,0))&amp;"/"&amp;YEAR(EDATE(C336,0))-1),-1,Feriados!$A$1:$A$936),1,Feriados!$A$1:$A$936)</f>
        <v>36845</v>
      </c>
      <c r="K336" s="28" t="e">
        <f t="shared" si="6"/>
        <v>#N/A</v>
      </c>
    </row>
    <row r="337" spans="1:11" x14ac:dyDescent="0.3">
      <c r="A337" s="18" t="str">
        <f t="shared" si="7"/>
        <v>102001</v>
      </c>
      <c r="B337" s="10">
        <v>760199</v>
      </c>
      <c r="C337" s="11">
        <v>37214</v>
      </c>
      <c r="D337" s="13">
        <v>1107.9032379594985</v>
      </c>
      <c r="E337" s="9"/>
      <c r="F337" s="9"/>
      <c r="G337" s="9"/>
      <c r="H337" s="27">
        <f>WORKDAY(WORKDAY(DATEVALUE("15/"&amp;MONTH(EDATE(C337,0))&amp;"/"&amp;YEAR(EDATE(C337,0))),-1,Feriados!$A$1:$A$936),1,Feriados!$A$1:$A$936)</f>
        <v>37211</v>
      </c>
      <c r="I337" s="27">
        <f>WORKDAY(WORKDAY(DATEVALUE("15/"&amp;MONTH(EDATE(C337,-1))&amp;"/"&amp;YEAR(EDATE(C337,-1))),-1,Feriados!$A$1:$A$936),1,Feriados!$A$1:$A$936)</f>
        <v>37179</v>
      </c>
      <c r="J337" s="27">
        <f>WORKDAY(WORKDAY(DATEVALUE("15/"&amp;MONTH(EDATE(C337,0))&amp;"/"&amp;YEAR(EDATE(C337,0))-1),-1,Feriados!$A$1:$A$936),1,Feriados!$A$1:$A$936)</f>
        <v>36845</v>
      </c>
      <c r="K337" s="28" t="e">
        <f t="shared" si="6"/>
        <v>#N/A</v>
      </c>
    </row>
    <row r="338" spans="1:11" x14ac:dyDescent="0.3">
      <c r="A338" s="18" t="str">
        <f t="shared" si="7"/>
        <v>102001</v>
      </c>
      <c r="B338" s="10">
        <v>760199</v>
      </c>
      <c r="C338" s="11">
        <v>37215</v>
      </c>
      <c r="D338" s="13">
        <v>1108.2766566108933</v>
      </c>
      <c r="E338" s="9"/>
      <c r="F338" s="9"/>
      <c r="G338" s="9"/>
      <c r="H338" s="27">
        <f>WORKDAY(WORKDAY(DATEVALUE("15/"&amp;MONTH(EDATE(C338,0))&amp;"/"&amp;YEAR(EDATE(C338,0))),-1,Feriados!$A$1:$A$936),1,Feriados!$A$1:$A$936)</f>
        <v>37211</v>
      </c>
      <c r="I338" s="27">
        <f>WORKDAY(WORKDAY(DATEVALUE("15/"&amp;MONTH(EDATE(C338,-1))&amp;"/"&amp;YEAR(EDATE(C338,-1))),-1,Feriados!$A$1:$A$936),1,Feriados!$A$1:$A$936)</f>
        <v>37179</v>
      </c>
      <c r="J338" s="27">
        <f>WORKDAY(WORKDAY(DATEVALUE("15/"&amp;MONTH(EDATE(C338,0))&amp;"/"&amp;YEAR(EDATE(C338,0))-1),-1,Feriados!$A$1:$A$936),1,Feriados!$A$1:$A$936)</f>
        <v>36845</v>
      </c>
      <c r="K338" s="28" t="e">
        <f t="shared" si="6"/>
        <v>#N/A</v>
      </c>
    </row>
    <row r="339" spans="1:11" x14ac:dyDescent="0.3">
      <c r="A339" s="18" t="str">
        <f t="shared" si="7"/>
        <v>102001</v>
      </c>
      <c r="B339" s="10">
        <v>760199</v>
      </c>
      <c r="C339" s="11">
        <v>37216</v>
      </c>
      <c r="D339" s="13">
        <v>1108.6502011229989</v>
      </c>
      <c r="E339" s="9"/>
      <c r="F339" s="9"/>
      <c r="G339" s="9"/>
      <c r="H339" s="27">
        <f>WORKDAY(WORKDAY(DATEVALUE("15/"&amp;MONTH(EDATE(C339,0))&amp;"/"&amp;YEAR(EDATE(C339,0))),-1,Feriados!$A$1:$A$936),1,Feriados!$A$1:$A$936)</f>
        <v>37211</v>
      </c>
      <c r="I339" s="27">
        <f>WORKDAY(WORKDAY(DATEVALUE("15/"&amp;MONTH(EDATE(C339,-1))&amp;"/"&amp;YEAR(EDATE(C339,-1))),-1,Feriados!$A$1:$A$936),1,Feriados!$A$1:$A$936)</f>
        <v>37179</v>
      </c>
      <c r="J339" s="27">
        <f>WORKDAY(WORKDAY(DATEVALUE("15/"&amp;MONTH(EDATE(C339,0))&amp;"/"&amp;YEAR(EDATE(C339,0))-1),-1,Feriados!$A$1:$A$936),1,Feriados!$A$1:$A$936)</f>
        <v>36845</v>
      </c>
      <c r="K339" s="28" t="e">
        <f t="shared" si="6"/>
        <v>#N/A</v>
      </c>
    </row>
    <row r="340" spans="1:11" x14ac:dyDescent="0.3">
      <c r="A340" s="18" t="str">
        <f t="shared" si="7"/>
        <v>102001</v>
      </c>
      <c r="B340" s="10">
        <v>760199</v>
      </c>
      <c r="C340" s="11">
        <v>37217</v>
      </c>
      <c r="D340" s="13">
        <v>1109.0238715382368</v>
      </c>
      <c r="E340" s="9"/>
      <c r="F340" s="9"/>
      <c r="G340" s="9"/>
      <c r="H340" s="27">
        <f>WORKDAY(WORKDAY(DATEVALUE("15/"&amp;MONTH(EDATE(C340,0))&amp;"/"&amp;YEAR(EDATE(C340,0))),-1,Feriados!$A$1:$A$936),1,Feriados!$A$1:$A$936)</f>
        <v>37211</v>
      </c>
      <c r="I340" s="27">
        <f>WORKDAY(WORKDAY(DATEVALUE("15/"&amp;MONTH(EDATE(C340,-1))&amp;"/"&amp;YEAR(EDATE(C340,-1))),-1,Feriados!$A$1:$A$936),1,Feriados!$A$1:$A$936)</f>
        <v>37179</v>
      </c>
      <c r="J340" s="27">
        <f>WORKDAY(WORKDAY(DATEVALUE("15/"&amp;MONTH(EDATE(C340,0))&amp;"/"&amp;YEAR(EDATE(C340,0))-1),-1,Feriados!$A$1:$A$936),1,Feriados!$A$1:$A$936)</f>
        <v>36845</v>
      </c>
      <c r="K340" s="28" t="e">
        <f t="shared" si="6"/>
        <v>#N/A</v>
      </c>
    </row>
    <row r="341" spans="1:11" x14ac:dyDescent="0.3">
      <c r="A341" s="18" t="str">
        <f t="shared" si="7"/>
        <v>102001</v>
      </c>
      <c r="B341" s="10">
        <v>760199</v>
      </c>
      <c r="C341" s="11">
        <v>37218</v>
      </c>
      <c r="D341" s="13">
        <v>1109.3976678990427</v>
      </c>
      <c r="E341" s="9"/>
      <c r="F341" s="9"/>
      <c r="G341" s="9"/>
      <c r="H341" s="27">
        <f>WORKDAY(WORKDAY(DATEVALUE("15/"&amp;MONTH(EDATE(C341,0))&amp;"/"&amp;YEAR(EDATE(C341,0))),-1,Feriados!$A$1:$A$936),1,Feriados!$A$1:$A$936)</f>
        <v>37211</v>
      </c>
      <c r="I341" s="27">
        <f>WORKDAY(WORKDAY(DATEVALUE("15/"&amp;MONTH(EDATE(C341,-1))&amp;"/"&amp;YEAR(EDATE(C341,-1))),-1,Feriados!$A$1:$A$936),1,Feriados!$A$1:$A$936)</f>
        <v>37179</v>
      </c>
      <c r="J341" s="27">
        <f>WORKDAY(WORKDAY(DATEVALUE("15/"&amp;MONTH(EDATE(C341,0))&amp;"/"&amp;YEAR(EDATE(C341,0))-1),-1,Feriados!$A$1:$A$936),1,Feriados!$A$1:$A$936)</f>
        <v>36845</v>
      </c>
      <c r="K341" s="28" t="e">
        <f t="shared" si="6"/>
        <v>#N/A</v>
      </c>
    </row>
    <row r="342" spans="1:11" x14ac:dyDescent="0.3">
      <c r="A342" s="18" t="str">
        <f t="shared" si="7"/>
        <v>102001</v>
      </c>
      <c r="B342" s="10">
        <v>760199</v>
      </c>
      <c r="C342" s="11">
        <v>37221</v>
      </c>
      <c r="D342" s="13">
        <v>1109.7715902478667</v>
      </c>
      <c r="E342" s="9"/>
      <c r="F342" s="9"/>
      <c r="G342" s="9"/>
      <c r="H342" s="27">
        <f>WORKDAY(WORKDAY(DATEVALUE("15/"&amp;MONTH(EDATE(C342,0))&amp;"/"&amp;YEAR(EDATE(C342,0))),-1,Feriados!$A$1:$A$936),1,Feriados!$A$1:$A$936)</f>
        <v>37211</v>
      </c>
      <c r="I342" s="27">
        <f>WORKDAY(WORKDAY(DATEVALUE("15/"&amp;MONTH(EDATE(C342,-1))&amp;"/"&amp;YEAR(EDATE(C342,-1))),-1,Feriados!$A$1:$A$936),1,Feriados!$A$1:$A$936)</f>
        <v>37179</v>
      </c>
      <c r="J342" s="27">
        <f>WORKDAY(WORKDAY(DATEVALUE("15/"&amp;MONTH(EDATE(C342,0))&amp;"/"&amp;YEAR(EDATE(C342,0))-1),-1,Feriados!$A$1:$A$936),1,Feriados!$A$1:$A$936)</f>
        <v>36845</v>
      </c>
      <c r="K342" s="28" t="e">
        <f t="shared" si="6"/>
        <v>#N/A</v>
      </c>
    </row>
    <row r="343" spans="1:11" x14ac:dyDescent="0.3">
      <c r="A343" s="18" t="str">
        <f t="shared" si="7"/>
        <v>102001</v>
      </c>
      <c r="B343" s="10">
        <v>760199</v>
      </c>
      <c r="C343" s="11">
        <v>37222</v>
      </c>
      <c r="D343" s="13">
        <v>1110.1456386271725</v>
      </c>
      <c r="E343" s="9"/>
      <c r="F343" s="9"/>
      <c r="G343" s="9"/>
      <c r="H343" s="27">
        <f>WORKDAY(WORKDAY(DATEVALUE("15/"&amp;MONTH(EDATE(C343,0))&amp;"/"&amp;YEAR(EDATE(C343,0))),-1,Feriados!$A$1:$A$936),1,Feriados!$A$1:$A$936)</f>
        <v>37211</v>
      </c>
      <c r="I343" s="27">
        <f>WORKDAY(WORKDAY(DATEVALUE("15/"&amp;MONTH(EDATE(C343,-1))&amp;"/"&amp;YEAR(EDATE(C343,-1))),-1,Feriados!$A$1:$A$936),1,Feriados!$A$1:$A$936)</f>
        <v>37179</v>
      </c>
      <c r="J343" s="27">
        <f>WORKDAY(WORKDAY(DATEVALUE("15/"&amp;MONTH(EDATE(C343,0))&amp;"/"&amp;YEAR(EDATE(C343,0))-1),-1,Feriados!$A$1:$A$936),1,Feriados!$A$1:$A$936)</f>
        <v>36845</v>
      </c>
      <c r="K343" s="28" t="e">
        <f t="shared" si="6"/>
        <v>#N/A</v>
      </c>
    </row>
    <row r="344" spans="1:11" x14ac:dyDescent="0.3">
      <c r="A344" s="18" t="str">
        <f t="shared" si="7"/>
        <v>102001</v>
      </c>
      <c r="B344" s="10">
        <v>760199</v>
      </c>
      <c r="C344" s="11">
        <v>37223</v>
      </c>
      <c r="D344" s="13">
        <v>1110.5198130794392</v>
      </c>
      <c r="E344" s="9"/>
      <c r="F344" s="9"/>
      <c r="G344" s="9"/>
      <c r="H344" s="27">
        <f>WORKDAY(WORKDAY(DATEVALUE("15/"&amp;MONTH(EDATE(C344,0))&amp;"/"&amp;YEAR(EDATE(C344,0))),-1,Feriados!$A$1:$A$936),1,Feriados!$A$1:$A$936)</f>
        <v>37211</v>
      </c>
      <c r="I344" s="27">
        <f>WORKDAY(WORKDAY(DATEVALUE("15/"&amp;MONTH(EDATE(C344,-1))&amp;"/"&amp;YEAR(EDATE(C344,-1))),-1,Feriados!$A$1:$A$936),1,Feriados!$A$1:$A$936)</f>
        <v>37179</v>
      </c>
      <c r="J344" s="27">
        <f>WORKDAY(WORKDAY(DATEVALUE("15/"&amp;MONTH(EDATE(C344,0))&amp;"/"&amp;YEAR(EDATE(C344,0))-1),-1,Feriados!$A$1:$A$936),1,Feriados!$A$1:$A$936)</f>
        <v>36845</v>
      </c>
      <c r="K344" s="28" t="e">
        <f t="shared" si="6"/>
        <v>#N/A</v>
      </c>
    </row>
    <row r="345" spans="1:11" x14ac:dyDescent="0.3">
      <c r="A345" s="18" t="str">
        <f t="shared" si="7"/>
        <v>102001</v>
      </c>
      <c r="B345" s="10">
        <v>760199</v>
      </c>
      <c r="C345" s="11">
        <v>37224</v>
      </c>
      <c r="D345" s="13">
        <v>1110.8941136471594</v>
      </c>
      <c r="E345" s="9"/>
      <c r="F345" s="9"/>
      <c r="G345" s="9"/>
      <c r="H345" s="27">
        <f>WORKDAY(WORKDAY(DATEVALUE("15/"&amp;MONTH(EDATE(C345,0))&amp;"/"&amp;YEAR(EDATE(C345,0))),-1,Feriados!$A$1:$A$936),1,Feriados!$A$1:$A$936)</f>
        <v>37211</v>
      </c>
      <c r="I345" s="27">
        <f>WORKDAY(WORKDAY(DATEVALUE("15/"&amp;MONTH(EDATE(C345,-1))&amp;"/"&amp;YEAR(EDATE(C345,-1))),-1,Feriados!$A$1:$A$936),1,Feriados!$A$1:$A$936)</f>
        <v>37179</v>
      </c>
      <c r="J345" s="27">
        <f>WORKDAY(WORKDAY(DATEVALUE("15/"&amp;MONTH(EDATE(C345,0))&amp;"/"&amp;YEAR(EDATE(C345,0))-1),-1,Feriados!$A$1:$A$936),1,Feriados!$A$1:$A$936)</f>
        <v>36845</v>
      </c>
      <c r="K345" s="28" t="e">
        <f t="shared" si="6"/>
        <v>#N/A</v>
      </c>
    </row>
    <row r="346" spans="1:11" x14ac:dyDescent="0.3">
      <c r="A346" s="18" t="str">
        <f t="shared" si="7"/>
        <v>102001</v>
      </c>
      <c r="B346" s="10">
        <v>760199</v>
      </c>
      <c r="C346" s="11">
        <v>37225</v>
      </c>
      <c r="D346" s="13">
        <v>1111.2685403728403</v>
      </c>
      <c r="E346" s="9"/>
      <c r="F346" s="9"/>
      <c r="G346" s="9"/>
      <c r="H346" s="27">
        <f>WORKDAY(WORKDAY(DATEVALUE("15/"&amp;MONTH(EDATE(C346,0))&amp;"/"&amp;YEAR(EDATE(C346,0))),-1,Feriados!$A$1:$A$936),1,Feriados!$A$1:$A$936)</f>
        <v>37211</v>
      </c>
      <c r="I346" s="27">
        <f>WORKDAY(WORKDAY(DATEVALUE("15/"&amp;MONTH(EDATE(C346,-1))&amp;"/"&amp;YEAR(EDATE(C346,-1))),-1,Feriados!$A$1:$A$936),1,Feriados!$A$1:$A$936)</f>
        <v>37179</v>
      </c>
      <c r="J346" s="27">
        <f>WORKDAY(WORKDAY(DATEVALUE("15/"&amp;MONTH(EDATE(C346,0))&amp;"/"&amp;YEAR(EDATE(C346,0))-1),-1,Feriados!$A$1:$A$936),1,Feriados!$A$1:$A$936)</f>
        <v>36845</v>
      </c>
      <c r="K346" s="28" t="e">
        <f t="shared" si="6"/>
        <v>#N/A</v>
      </c>
    </row>
    <row r="347" spans="1:11" x14ac:dyDescent="0.3">
      <c r="A347" s="18" t="str">
        <f t="shared" si="7"/>
        <v>112001</v>
      </c>
      <c r="B347" s="10">
        <v>760199</v>
      </c>
      <c r="C347" s="11">
        <v>37228</v>
      </c>
      <c r="D347" s="13">
        <v>1111.6430932990033</v>
      </c>
      <c r="E347" s="9"/>
      <c r="F347" s="9"/>
      <c r="G347" s="9"/>
      <c r="H347" s="27">
        <f>WORKDAY(WORKDAY(DATEVALUE("15/"&amp;MONTH(EDATE(C347,0))&amp;"/"&amp;YEAR(EDATE(C347,0))),-1,Feriados!$A$1:$A$936),1,Feriados!$A$1:$A$936)</f>
        <v>37242</v>
      </c>
      <c r="I347" s="27">
        <f>WORKDAY(WORKDAY(DATEVALUE("15/"&amp;MONTH(EDATE(C347,-1))&amp;"/"&amp;YEAR(EDATE(C347,-1))),-1,Feriados!$A$1:$A$936),1,Feriados!$A$1:$A$936)</f>
        <v>37211</v>
      </c>
      <c r="J347" s="27">
        <f>WORKDAY(WORKDAY(DATEVALUE("15/"&amp;MONTH(EDATE(C347,0))&amp;"/"&amp;YEAR(EDATE(C347,0))-1),-1,Feriados!$A$1:$A$936),1,Feriados!$A$1:$A$936)</f>
        <v>36875</v>
      </c>
      <c r="K347" s="28">
        <f t="shared" si="6"/>
        <v>7.6087476099426565</v>
      </c>
    </row>
    <row r="348" spans="1:11" x14ac:dyDescent="0.3">
      <c r="A348" s="18" t="str">
        <f t="shared" si="7"/>
        <v>112001</v>
      </c>
      <c r="B348" s="10">
        <v>760199</v>
      </c>
      <c r="C348" s="11">
        <v>37229</v>
      </c>
      <c r="D348" s="13">
        <v>1112.0177724681846</v>
      </c>
      <c r="E348" s="9"/>
      <c r="F348" s="9"/>
      <c r="G348" s="9"/>
      <c r="H348" s="27">
        <f>WORKDAY(WORKDAY(DATEVALUE("15/"&amp;MONTH(EDATE(C348,0))&amp;"/"&amp;YEAR(EDATE(C348,0))),-1,Feriados!$A$1:$A$936),1,Feriados!$A$1:$A$936)</f>
        <v>37242</v>
      </c>
      <c r="I348" s="27">
        <f>WORKDAY(WORKDAY(DATEVALUE("15/"&amp;MONTH(EDATE(C348,-1))&amp;"/"&amp;YEAR(EDATE(C348,-1))),-1,Feriados!$A$1:$A$936),1,Feriados!$A$1:$A$936)</f>
        <v>37211</v>
      </c>
      <c r="J348" s="27">
        <f>WORKDAY(WORKDAY(DATEVALUE("15/"&amp;MONTH(EDATE(C348,0))&amp;"/"&amp;YEAR(EDATE(C348,0))-1),-1,Feriados!$A$1:$A$936),1,Feriados!$A$1:$A$936)</f>
        <v>36875</v>
      </c>
      <c r="K348" s="28">
        <f t="shared" si="6"/>
        <v>7.6087476099426565</v>
      </c>
    </row>
    <row r="349" spans="1:11" x14ac:dyDescent="0.3">
      <c r="A349" s="18" t="str">
        <f t="shared" si="7"/>
        <v>112001</v>
      </c>
      <c r="B349" s="10">
        <v>760199</v>
      </c>
      <c r="C349" s="11">
        <v>37230</v>
      </c>
      <c r="D349" s="13">
        <v>1112.3925779229344</v>
      </c>
      <c r="E349" s="9"/>
      <c r="F349" s="9"/>
      <c r="G349" s="9"/>
      <c r="H349" s="27">
        <f>WORKDAY(WORKDAY(DATEVALUE("15/"&amp;MONTH(EDATE(C349,0))&amp;"/"&amp;YEAR(EDATE(C349,0))),-1,Feriados!$A$1:$A$936),1,Feriados!$A$1:$A$936)</f>
        <v>37242</v>
      </c>
      <c r="I349" s="27">
        <f>WORKDAY(WORKDAY(DATEVALUE("15/"&amp;MONTH(EDATE(C349,-1))&amp;"/"&amp;YEAR(EDATE(C349,-1))),-1,Feriados!$A$1:$A$936),1,Feriados!$A$1:$A$936)</f>
        <v>37211</v>
      </c>
      <c r="J349" s="27">
        <f>WORKDAY(WORKDAY(DATEVALUE("15/"&amp;MONTH(EDATE(C349,0))&amp;"/"&amp;YEAR(EDATE(C349,0))-1),-1,Feriados!$A$1:$A$936),1,Feriados!$A$1:$A$936)</f>
        <v>36875</v>
      </c>
      <c r="K349" s="28">
        <f t="shared" si="6"/>
        <v>7.6087476099426565</v>
      </c>
    </row>
    <row r="350" spans="1:11" x14ac:dyDescent="0.3">
      <c r="A350" s="18" t="str">
        <f t="shared" si="7"/>
        <v>112001</v>
      </c>
      <c r="B350" s="10">
        <v>760199</v>
      </c>
      <c r="C350" s="11">
        <v>37231</v>
      </c>
      <c r="D350" s="13">
        <v>1112.7675097058168</v>
      </c>
      <c r="E350" s="9"/>
      <c r="F350" s="9"/>
      <c r="G350" s="9"/>
      <c r="H350" s="27">
        <f>WORKDAY(WORKDAY(DATEVALUE("15/"&amp;MONTH(EDATE(C350,0))&amp;"/"&amp;YEAR(EDATE(C350,0))),-1,Feriados!$A$1:$A$936),1,Feriados!$A$1:$A$936)</f>
        <v>37242</v>
      </c>
      <c r="I350" s="27">
        <f>WORKDAY(WORKDAY(DATEVALUE("15/"&amp;MONTH(EDATE(C350,-1))&amp;"/"&amp;YEAR(EDATE(C350,-1))),-1,Feriados!$A$1:$A$936),1,Feriados!$A$1:$A$936)</f>
        <v>37211</v>
      </c>
      <c r="J350" s="27">
        <f>WORKDAY(WORKDAY(DATEVALUE("15/"&amp;MONTH(EDATE(C350,0))&amp;"/"&amp;YEAR(EDATE(C350,0))-1),-1,Feriados!$A$1:$A$936),1,Feriados!$A$1:$A$936)</f>
        <v>36875</v>
      </c>
      <c r="K350" s="28">
        <f t="shared" si="6"/>
        <v>7.6087476099426565</v>
      </c>
    </row>
    <row r="351" spans="1:11" x14ac:dyDescent="0.3">
      <c r="A351" s="18" t="str">
        <f t="shared" si="7"/>
        <v>112001</v>
      </c>
      <c r="B351" s="10">
        <v>760199</v>
      </c>
      <c r="C351" s="11">
        <v>37232</v>
      </c>
      <c r="D351" s="13">
        <v>1113.1425678594114</v>
      </c>
      <c r="E351" s="9"/>
      <c r="F351" s="9"/>
      <c r="G351" s="9"/>
      <c r="H351" s="27">
        <f>WORKDAY(WORKDAY(DATEVALUE("15/"&amp;MONTH(EDATE(C351,0))&amp;"/"&amp;YEAR(EDATE(C351,0))),-1,Feriados!$A$1:$A$936),1,Feriados!$A$1:$A$936)</f>
        <v>37242</v>
      </c>
      <c r="I351" s="27">
        <f>WORKDAY(WORKDAY(DATEVALUE("15/"&amp;MONTH(EDATE(C351,-1))&amp;"/"&amp;YEAR(EDATE(C351,-1))),-1,Feriados!$A$1:$A$936),1,Feriados!$A$1:$A$936)</f>
        <v>37211</v>
      </c>
      <c r="J351" s="27">
        <f>WORKDAY(WORKDAY(DATEVALUE("15/"&amp;MONTH(EDATE(C351,0))&amp;"/"&amp;YEAR(EDATE(C351,0))-1),-1,Feriados!$A$1:$A$936),1,Feriados!$A$1:$A$936)</f>
        <v>36875</v>
      </c>
      <c r="K351" s="28">
        <f t="shared" si="6"/>
        <v>7.6087476099426565</v>
      </c>
    </row>
    <row r="352" spans="1:11" x14ac:dyDescent="0.3">
      <c r="A352" s="18" t="str">
        <f t="shared" si="7"/>
        <v>112001</v>
      </c>
      <c r="B352" s="10">
        <v>760199</v>
      </c>
      <c r="C352" s="11">
        <v>37235</v>
      </c>
      <c r="D352" s="13">
        <v>1113.5177524263106</v>
      </c>
      <c r="E352" s="9"/>
      <c r="F352" s="9"/>
      <c r="G352" s="9"/>
      <c r="H352" s="27">
        <f>WORKDAY(WORKDAY(DATEVALUE("15/"&amp;MONTH(EDATE(C352,0))&amp;"/"&amp;YEAR(EDATE(C352,0))),-1,Feriados!$A$1:$A$936),1,Feriados!$A$1:$A$936)</f>
        <v>37242</v>
      </c>
      <c r="I352" s="27">
        <f>WORKDAY(WORKDAY(DATEVALUE("15/"&amp;MONTH(EDATE(C352,-1))&amp;"/"&amp;YEAR(EDATE(C352,-1))),-1,Feriados!$A$1:$A$936),1,Feriados!$A$1:$A$936)</f>
        <v>37211</v>
      </c>
      <c r="J352" s="27">
        <f>WORKDAY(WORKDAY(DATEVALUE("15/"&amp;MONTH(EDATE(C352,0))&amp;"/"&amp;YEAR(EDATE(C352,0))-1),-1,Feriados!$A$1:$A$936),1,Feriados!$A$1:$A$936)</f>
        <v>36875</v>
      </c>
      <c r="K352" s="28">
        <f t="shared" si="6"/>
        <v>7.6087476099426565</v>
      </c>
    </row>
    <row r="353" spans="1:11" x14ac:dyDescent="0.3">
      <c r="A353" s="18" t="str">
        <f t="shared" si="7"/>
        <v>112001</v>
      </c>
      <c r="B353" s="10">
        <v>760199</v>
      </c>
      <c r="C353" s="11">
        <v>37236</v>
      </c>
      <c r="D353" s="13">
        <v>1113.8930634491223</v>
      </c>
      <c r="E353" s="9"/>
      <c r="F353" s="9"/>
      <c r="G353" s="9"/>
      <c r="H353" s="27">
        <f>WORKDAY(WORKDAY(DATEVALUE("15/"&amp;MONTH(EDATE(C353,0))&amp;"/"&amp;YEAR(EDATE(C353,0))),-1,Feriados!$A$1:$A$936),1,Feriados!$A$1:$A$936)</f>
        <v>37242</v>
      </c>
      <c r="I353" s="27">
        <f>WORKDAY(WORKDAY(DATEVALUE("15/"&amp;MONTH(EDATE(C353,-1))&amp;"/"&amp;YEAR(EDATE(C353,-1))),-1,Feriados!$A$1:$A$936),1,Feriados!$A$1:$A$936)</f>
        <v>37211</v>
      </c>
      <c r="J353" s="27">
        <f>WORKDAY(WORKDAY(DATEVALUE("15/"&amp;MONTH(EDATE(C353,0))&amp;"/"&amp;YEAR(EDATE(C353,0))-1),-1,Feriados!$A$1:$A$936),1,Feriados!$A$1:$A$936)</f>
        <v>36875</v>
      </c>
      <c r="K353" s="28">
        <f t="shared" si="6"/>
        <v>7.6087476099426565</v>
      </c>
    </row>
    <row r="354" spans="1:11" x14ac:dyDescent="0.3">
      <c r="A354" s="18" t="str">
        <f t="shared" si="7"/>
        <v>112001</v>
      </c>
      <c r="B354" s="10">
        <v>760199</v>
      </c>
      <c r="C354" s="11">
        <v>37237</v>
      </c>
      <c r="D354" s="13">
        <v>1114.2685009704687</v>
      </c>
      <c r="E354" s="9"/>
      <c r="F354" s="9"/>
      <c r="G354" s="9"/>
      <c r="H354" s="27">
        <f>WORKDAY(WORKDAY(DATEVALUE("15/"&amp;MONTH(EDATE(C354,0))&amp;"/"&amp;YEAR(EDATE(C354,0))),-1,Feriados!$A$1:$A$936),1,Feriados!$A$1:$A$936)</f>
        <v>37242</v>
      </c>
      <c r="I354" s="27">
        <f>WORKDAY(WORKDAY(DATEVALUE("15/"&amp;MONTH(EDATE(C354,-1))&amp;"/"&amp;YEAR(EDATE(C354,-1))),-1,Feriados!$A$1:$A$936),1,Feriados!$A$1:$A$936)</f>
        <v>37211</v>
      </c>
      <c r="J354" s="27">
        <f>WORKDAY(WORKDAY(DATEVALUE("15/"&amp;MONTH(EDATE(C354,0))&amp;"/"&amp;YEAR(EDATE(C354,0))-1),-1,Feriados!$A$1:$A$936),1,Feriados!$A$1:$A$936)</f>
        <v>36875</v>
      </c>
      <c r="K354" s="28">
        <f t="shared" si="6"/>
        <v>7.6087476099426565</v>
      </c>
    </row>
    <row r="355" spans="1:11" x14ac:dyDescent="0.3">
      <c r="A355" s="18" t="str">
        <f t="shared" si="7"/>
        <v>112001</v>
      </c>
      <c r="B355" s="10">
        <v>760199</v>
      </c>
      <c r="C355" s="11">
        <v>37238</v>
      </c>
      <c r="D355" s="13">
        <v>1114.644065032986</v>
      </c>
      <c r="E355" s="9"/>
      <c r="F355" s="9"/>
      <c r="G355" s="9"/>
      <c r="H355" s="27">
        <f>WORKDAY(WORKDAY(DATEVALUE("15/"&amp;MONTH(EDATE(C355,0))&amp;"/"&amp;YEAR(EDATE(C355,0))),-1,Feriados!$A$1:$A$936),1,Feriados!$A$1:$A$936)</f>
        <v>37242</v>
      </c>
      <c r="I355" s="27">
        <f>WORKDAY(WORKDAY(DATEVALUE("15/"&amp;MONTH(EDATE(C355,-1))&amp;"/"&amp;YEAR(EDATE(C355,-1))),-1,Feriados!$A$1:$A$936),1,Feriados!$A$1:$A$936)</f>
        <v>37211</v>
      </c>
      <c r="J355" s="27">
        <f>WORKDAY(WORKDAY(DATEVALUE("15/"&amp;MONTH(EDATE(C355,0))&amp;"/"&amp;YEAR(EDATE(C355,0))-1),-1,Feriados!$A$1:$A$936),1,Feriados!$A$1:$A$936)</f>
        <v>36875</v>
      </c>
      <c r="K355" s="28">
        <f t="shared" si="6"/>
        <v>7.6087476099426565</v>
      </c>
    </row>
    <row r="356" spans="1:11" x14ac:dyDescent="0.3">
      <c r="A356" s="18" t="str">
        <f t="shared" si="7"/>
        <v>112001</v>
      </c>
      <c r="B356" s="10">
        <v>760199</v>
      </c>
      <c r="C356" s="11">
        <v>37239</v>
      </c>
      <c r="D356" s="13">
        <v>1115.0197556793248</v>
      </c>
      <c r="E356" s="9"/>
      <c r="F356" s="9"/>
      <c r="G356" s="9"/>
      <c r="H356" s="27">
        <f>WORKDAY(WORKDAY(DATEVALUE("15/"&amp;MONTH(EDATE(C356,0))&amp;"/"&amp;YEAR(EDATE(C356,0))),-1,Feriados!$A$1:$A$936),1,Feriados!$A$1:$A$936)</f>
        <v>37242</v>
      </c>
      <c r="I356" s="27">
        <f>WORKDAY(WORKDAY(DATEVALUE("15/"&amp;MONTH(EDATE(C356,-1))&amp;"/"&amp;YEAR(EDATE(C356,-1))),-1,Feriados!$A$1:$A$936),1,Feriados!$A$1:$A$936)</f>
        <v>37211</v>
      </c>
      <c r="J356" s="27">
        <f>WORKDAY(WORKDAY(DATEVALUE("15/"&amp;MONTH(EDATE(C356,0))&amp;"/"&amp;YEAR(EDATE(C356,0))-1),-1,Feriados!$A$1:$A$936),1,Feriados!$A$1:$A$936)</f>
        <v>36875</v>
      </c>
      <c r="K356" s="28">
        <f t="shared" si="6"/>
        <v>7.6087476099426565</v>
      </c>
    </row>
    <row r="357" spans="1:11" x14ac:dyDescent="0.3">
      <c r="A357" s="18" t="str">
        <f t="shared" si="7"/>
        <v>112001</v>
      </c>
      <c r="B357" s="10">
        <v>760199</v>
      </c>
      <c r="C357" s="11">
        <v>37242</v>
      </c>
      <c r="D357" s="13">
        <v>1115.3955729521499</v>
      </c>
      <c r="E357" s="9"/>
      <c r="F357" s="9"/>
      <c r="G357" s="9"/>
      <c r="H357" s="27">
        <f>WORKDAY(WORKDAY(DATEVALUE("15/"&amp;MONTH(EDATE(C357,0))&amp;"/"&amp;YEAR(EDATE(C357,0))),-1,Feriados!$A$1:$A$936),1,Feriados!$A$1:$A$936)</f>
        <v>37242</v>
      </c>
      <c r="I357" s="27">
        <f>WORKDAY(WORKDAY(DATEVALUE("15/"&amp;MONTH(EDATE(C357,-1))&amp;"/"&amp;YEAR(EDATE(C357,-1))),-1,Feriados!$A$1:$A$936),1,Feriados!$A$1:$A$936)</f>
        <v>37211</v>
      </c>
      <c r="J357" s="27">
        <f>WORKDAY(WORKDAY(DATEVALUE("15/"&amp;MONTH(EDATE(C357,0))&amp;"/"&amp;YEAR(EDATE(C357,0))-1),-1,Feriados!$A$1:$A$936),1,Feriados!$A$1:$A$936)</f>
        <v>36875</v>
      </c>
      <c r="K357" s="28">
        <f t="shared" si="6"/>
        <v>7.6087476099426565</v>
      </c>
    </row>
    <row r="358" spans="1:11" x14ac:dyDescent="0.3">
      <c r="A358" s="18" t="str">
        <f t="shared" si="7"/>
        <v>112001</v>
      </c>
      <c r="B358" s="10">
        <v>760199</v>
      </c>
      <c r="C358" s="11">
        <v>37243</v>
      </c>
      <c r="D358" s="13">
        <v>1115.7761117344648</v>
      </c>
      <c r="E358" s="9"/>
      <c r="F358" s="9"/>
      <c r="G358" s="9"/>
      <c r="H358" s="27">
        <f>WORKDAY(WORKDAY(DATEVALUE("15/"&amp;MONTH(EDATE(C358,0))&amp;"/"&amp;YEAR(EDATE(C358,0))),-1,Feriados!$A$1:$A$936),1,Feriados!$A$1:$A$936)</f>
        <v>37242</v>
      </c>
      <c r="I358" s="27">
        <f>WORKDAY(WORKDAY(DATEVALUE("15/"&amp;MONTH(EDATE(C358,-1))&amp;"/"&amp;YEAR(EDATE(C358,-1))),-1,Feriados!$A$1:$A$936),1,Feriados!$A$1:$A$936)</f>
        <v>37211</v>
      </c>
      <c r="J358" s="27">
        <f>WORKDAY(WORKDAY(DATEVALUE("15/"&amp;MONTH(EDATE(C358,0))&amp;"/"&amp;YEAR(EDATE(C358,0))-1),-1,Feriados!$A$1:$A$936),1,Feriados!$A$1:$A$936)</f>
        <v>36875</v>
      </c>
      <c r="K358" s="28">
        <f t="shared" si="6"/>
        <v>7.6087476099426565</v>
      </c>
    </row>
    <row r="359" spans="1:11" x14ac:dyDescent="0.3">
      <c r="A359" s="18" t="str">
        <f t="shared" si="7"/>
        <v>112001</v>
      </c>
      <c r="B359" s="10">
        <v>760199</v>
      </c>
      <c r="C359" s="11">
        <v>37244</v>
      </c>
      <c r="D359" s="13">
        <v>1116.1567803449489</v>
      </c>
      <c r="E359" s="9"/>
      <c r="F359" s="9"/>
      <c r="G359" s="9"/>
      <c r="H359" s="27">
        <f>WORKDAY(WORKDAY(DATEVALUE("15/"&amp;MONTH(EDATE(C359,0))&amp;"/"&amp;YEAR(EDATE(C359,0))),-1,Feriados!$A$1:$A$936),1,Feriados!$A$1:$A$936)</f>
        <v>37242</v>
      </c>
      <c r="I359" s="27">
        <f>WORKDAY(WORKDAY(DATEVALUE("15/"&amp;MONTH(EDATE(C359,-1))&amp;"/"&amp;YEAR(EDATE(C359,-1))),-1,Feriados!$A$1:$A$936),1,Feriados!$A$1:$A$936)</f>
        <v>37211</v>
      </c>
      <c r="J359" s="27">
        <f>WORKDAY(WORKDAY(DATEVALUE("15/"&amp;MONTH(EDATE(C359,0))&amp;"/"&amp;YEAR(EDATE(C359,0))-1),-1,Feriados!$A$1:$A$936),1,Feriados!$A$1:$A$936)</f>
        <v>36875</v>
      </c>
      <c r="K359" s="28">
        <f t="shared" si="6"/>
        <v>7.6087476099426565</v>
      </c>
    </row>
    <row r="360" spans="1:11" x14ac:dyDescent="0.3">
      <c r="A360" s="18" t="str">
        <f t="shared" si="7"/>
        <v>112001</v>
      </c>
      <c r="B360" s="10">
        <v>760199</v>
      </c>
      <c r="C360" s="11">
        <v>37245</v>
      </c>
      <c r="D360" s="13">
        <v>1116.5375788278952</v>
      </c>
      <c r="E360" s="9"/>
      <c r="F360" s="9"/>
      <c r="G360" s="9"/>
      <c r="H360" s="27">
        <f>WORKDAY(WORKDAY(DATEVALUE("15/"&amp;MONTH(EDATE(C360,0))&amp;"/"&amp;YEAR(EDATE(C360,0))),-1,Feriados!$A$1:$A$936),1,Feriados!$A$1:$A$936)</f>
        <v>37242</v>
      </c>
      <c r="I360" s="27">
        <f>WORKDAY(WORKDAY(DATEVALUE("15/"&amp;MONTH(EDATE(C360,-1))&amp;"/"&amp;YEAR(EDATE(C360,-1))),-1,Feriados!$A$1:$A$936),1,Feriados!$A$1:$A$936)</f>
        <v>37211</v>
      </c>
      <c r="J360" s="27">
        <f>WORKDAY(WORKDAY(DATEVALUE("15/"&amp;MONTH(EDATE(C360,0))&amp;"/"&amp;YEAR(EDATE(C360,0))-1),-1,Feriados!$A$1:$A$936),1,Feriados!$A$1:$A$936)</f>
        <v>36875</v>
      </c>
      <c r="K360" s="28">
        <f t="shared" si="6"/>
        <v>7.6087476099426565</v>
      </c>
    </row>
    <row r="361" spans="1:11" x14ac:dyDescent="0.3">
      <c r="A361" s="18" t="str">
        <f t="shared" si="7"/>
        <v>112001</v>
      </c>
      <c r="B361" s="10">
        <v>760199</v>
      </c>
      <c r="C361" s="11">
        <v>37246</v>
      </c>
      <c r="D361" s="13">
        <v>1116.9185072276123</v>
      </c>
      <c r="E361" s="9"/>
      <c r="F361" s="9"/>
      <c r="G361" s="9"/>
      <c r="H361" s="27">
        <f>WORKDAY(WORKDAY(DATEVALUE("15/"&amp;MONTH(EDATE(C361,0))&amp;"/"&amp;YEAR(EDATE(C361,0))),-1,Feriados!$A$1:$A$936),1,Feriados!$A$1:$A$936)</f>
        <v>37242</v>
      </c>
      <c r="I361" s="27">
        <f>WORKDAY(WORKDAY(DATEVALUE("15/"&amp;MONTH(EDATE(C361,-1))&amp;"/"&amp;YEAR(EDATE(C361,-1))),-1,Feriados!$A$1:$A$936),1,Feriados!$A$1:$A$936)</f>
        <v>37211</v>
      </c>
      <c r="J361" s="27">
        <f>WORKDAY(WORKDAY(DATEVALUE("15/"&amp;MONTH(EDATE(C361,0))&amp;"/"&amp;YEAR(EDATE(C361,0))-1),-1,Feriados!$A$1:$A$936),1,Feriados!$A$1:$A$936)</f>
        <v>36875</v>
      </c>
      <c r="K361" s="28">
        <f t="shared" si="6"/>
        <v>7.6087476099426565</v>
      </c>
    </row>
    <row r="362" spans="1:11" x14ac:dyDescent="0.3">
      <c r="A362" s="18" t="str">
        <f t="shared" si="7"/>
        <v>112001</v>
      </c>
      <c r="B362" s="10">
        <v>760199</v>
      </c>
      <c r="C362" s="11">
        <v>37249</v>
      </c>
      <c r="D362" s="13">
        <v>1117.2995655884238</v>
      </c>
      <c r="E362" s="9"/>
      <c r="F362" s="9"/>
      <c r="G362" s="9"/>
      <c r="H362" s="27">
        <f>WORKDAY(WORKDAY(DATEVALUE("15/"&amp;MONTH(EDATE(C362,0))&amp;"/"&amp;YEAR(EDATE(C362,0))),-1,Feriados!$A$1:$A$936),1,Feriados!$A$1:$A$936)</f>
        <v>37242</v>
      </c>
      <c r="I362" s="27">
        <f>WORKDAY(WORKDAY(DATEVALUE("15/"&amp;MONTH(EDATE(C362,-1))&amp;"/"&amp;YEAR(EDATE(C362,-1))),-1,Feriados!$A$1:$A$936),1,Feriados!$A$1:$A$936)</f>
        <v>37211</v>
      </c>
      <c r="J362" s="27">
        <f>WORKDAY(WORKDAY(DATEVALUE("15/"&amp;MONTH(EDATE(C362,0))&amp;"/"&amp;YEAR(EDATE(C362,0))-1),-1,Feriados!$A$1:$A$936),1,Feriados!$A$1:$A$936)</f>
        <v>36875</v>
      </c>
      <c r="K362" s="28">
        <f t="shared" si="6"/>
        <v>7.6087476099426565</v>
      </c>
    </row>
    <row r="363" spans="1:11" x14ac:dyDescent="0.3">
      <c r="A363" s="18" t="str">
        <f t="shared" si="7"/>
        <v>112001</v>
      </c>
      <c r="B363" s="10">
        <v>760199</v>
      </c>
      <c r="C363" s="11">
        <v>37251</v>
      </c>
      <c r="D363" s="13">
        <v>1117.6807539546683</v>
      </c>
      <c r="E363" s="9"/>
      <c r="F363" s="9"/>
      <c r="G363" s="9"/>
      <c r="H363" s="27">
        <f>WORKDAY(WORKDAY(DATEVALUE("15/"&amp;MONTH(EDATE(C363,0))&amp;"/"&amp;YEAR(EDATE(C363,0))),-1,Feriados!$A$1:$A$936),1,Feriados!$A$1:$A$936)</f>
        <v>37242</v>
      </c>
      <c r="I363" s="27">
        <f>WORKDAY(WORKDAY(DATEVALUE("15/"&amp;MONTH(EDATE(C363,-1))&amp;"/"&amp;YEAR(EDATE(C363,-1))),-1,Feriados!$A$1:$A$936),1,Feriados!$A$1:$A$936)</f>
        <v>37211</v>
      </c>
      <c r="J363" s="27">
        <f>WORKDAY(WORKDAY(DATEVALUE("15/"&amp;MONTH(EDATE(C363,0))&amp;"/"&amp;YEAR(EDATE(C363,0))-1),-1,Feriados!$A$1:$A$936),1,Feriados!$A$1:$A$936)</f>
        <v>36875</v>
      </c>
      <c r="K363" s="28">
        <f t="shared" si="6"/>
        <v>7.6087476099426565</v>
      </c>
    </row>
    <row r="364" spans="1:11" x14ac:dyDescent="0.3">
      <c r="A364" s="18" t="str">
        <f t="shared" si="7"/>
        <v>112001</v>
      </c>
      <c r="B364" s="10">
        <v>760199</v>
      </c>
      <c r="C364" s="11">
        <v>37252</v>
      </c>
      <c r="D364" s="13">
        <v>1118.0620723707002</v>
      </c>
      <c r="E364" s="9"/>
      <c r="F364" s="9"/>
      <c r="G364" s="9"/>
      <c r="H364" s="27">
        <f>WORKDAY(WORKDAY(DATEVALUE("15/"&amp;MONTH(EDATE(C364,0))&amp;"/"&amp;YEAR(EDATE(C364,0))),-1,Feriados!$A$1:$A$936),1,Feriados!$A$1:$A$936)</f>
        <v>37242</v>
      </c>
      <c r="I364" s="27">
        <f>WORKDAY(WORKDAY(DATEVALUE("15/"&amp;MONTH(EDATE(C364,-1))&amp;"/"&amp;YEAR(EDATE(C364,-1))),-1,Feriados!$A$1:$A$936),1,Feriados!$A$1:$A$936)</f>
        <v>37211</v>
      </c>
      <c r="J364" s="27">
        <f>WORKDAY(WORKDAY(DATEVALUE("15/"&amp;MONTH(EDATE(C364,0))&amp;"/"&amp;YEAR(EDATE(C364,0))-1),-1,Feriados!$A$1:$A$936),1,Feriados!$A$1:$A$936)</f>
        <v>36875</v>
      </c>
      <c r="K364" s="28">
        <f t="shared" si="6"/>
        <v>7.6087476099426565</v>
      </c>
    </row>
    <row r="365" spans="1:11" x14ac:dyDescent="0.3">
      <c r="A365" s="18" t="str">
        <f t="shared" si="7"/>
        <v>112001</v>
      </c>
      <c r="B365" s="10">
        <v>760199</v>
      </c>
      <c r="C365" s="11">
        <v>37253</v>
      </c>
      <c r="D365" s="13">
        <v>1118.4435208808877</v>
      </c>
      <c r="E365" s="9"/>
      <c r="F365" s="9"/>
      <c r="G365" s="9"/>
      <c r="H365" s="27">
        <f>WORKDAY(WORKDAY(DATEVALUE("15/"&amp;MONTH(EDATE(C365,0))&amp;"/"&amp;YEAR(EDATE(C365,0))),-1,Feriados!$A$1:$A$936),1,Feriados!$A$1:$A$936)</f>
        <v>37242</v>
      </c>
      <c r="I365" s="27">
        <f>WORKDAY(WORKDAY(DATEVALUE("15/"&amp;MONTH(EDATE(C365,-1))&amp;"/"&amp;YEAR(EDATE(C365,-1))),-1,Feriados!$A$1:$A$936),1,Feriados!$A$1:$A$936)</f>
        <v>37211</v>
      </c>
      <c r="J365" s="27">
        <f>WORKDAY(WORKDAY(DATEVALUE("15/"&amp;MONTH(EDATE(C365,0))&amp;"/"&amp;YEAR(EDATE(C365,0))-1),-1,Feriados!$A$1:$A$936),1,Feriados!$A$1:$A$936)</f>
        <v>36875</v>
      </c>
      <c r="K365" s="28">
        <f t="shared" si="6"/>
        <v>7.6087476099426565</v>
      </c>
    </row>
    <row r="366" spans="1:11" x14ac:dyDescent="0.3">
      <c r="A366" s="18" t="str">
        <f t="shared" si="7"/>
        <v>112001</v>
      </c>
      <c r="B366" s="10">
        <v>760199</v>
      </c>
      <c r="C366" s="11">
        <v>37256</v>
      </c>
      <c r="D366" s="13">
        <v>1118.8250995296157</v>
      </c>
      <c r="E366" s="9"/>
      <c r="F366" s="9"/>
      <c r="G366" s="9"/>
      <c r="H366" s="27">
        <f>WORKDAY(WORKDAY(DATEVALUE("15/"&amp;MONTH(EDATE(C366,0))&amp;"/"&amp;YEAR(EDATE(C366,0))),-1,Feriados!$A$1:$A$936),1,Feriados!$A$1:$A$936)</f>
        <v>37242</v>
      </c>
      <c r="I366" s="27">
        <f>WORKDAY(WORKDAY(DATEVALUE("15/"&amp;MONTH(EDATE(C366,-1))&amp;"/"&amp;YEAR(EDATE(C366,-1))),-1,Feriados!$A$1:$A$936),1,Feriados!$A$1:$A$936)</f>
        <v>37211</v>
      </c>
      <c r="J366" s="27">
        <f>WORKDAY(WORKDAY(DATEVALUE("15/"&amp;MONTH(EDATE(C366,0))&amp;"/"&amp;YEAR(EDATE(C366,0))-1),-1,Feriados!$A$1:$A$936),1,Feriados!$A$1:$A$936)</f>
        <v>36875</v>
      </c>
      <c r="K366" s="28">
        <f t="shared" si="6"/>
        <v>7.6087476099426565</v>
      </c>
    </row>
    <row r="367" spans="1:11" x14ac:dyDescent="0.3">
      <c r="A367" s="18" t="str">
        <f t="shared" si="7"/>
        <v>122001</v>
      </c>
      <c r="B367" s="10">
        <v>760199</v>
      </c>
      <c r="C367" s="11">
        <v>37258</v>
      </c>
      <c r="D367" s="13">
        <v>1119.2068083612833</v>
      </c>
      <c r="E367" s="9"/>
      <c r="F367" s="9"/>
      <c r="G367" s="9"/>
      <c r="H367" s="27">
        <f>WORKDAY(WORKDAY(DATEVALUE("15/"&amp;MONTH(EDATE(C367,0))&amp;"/"&amp;YEAR(EDATE(C367,0))),-1,Feriados!$A$1:$A$936),1,Feriados!$A$1:$A$936)</f>
        <v>37271</v>
      </c>
      <c r="I367" s="27">
        <f>WORKDAY(WORKDAY(DATEVALUE("15/"&amp;MONTH(EDATE(C367,-1))&amp;"/"&amp;YEAR(EDATE(C367,-1))),-1,Feriados!$A$1:$A$936),1,Feriados!$A$1:$A$936)</f>
        <v>37242</v>
      </c>
      <c r="J367" s="27">
        <f>WORKDAY(WORKDAY(DATEVALUE("15/"&amp;MONTH(EDATE(C367,0))&amp;"/"&amp;YEAR(EDATE(C367,0))-1),-1,Feriados!$A$1:$A$936),1,Feriados!$A$1:$A$936)</f>
        <v>36906</v>
      </c>
      <c r="K367" s="28">
        <f t="shared" si="6"/>
        <v>7.673436414073298</v>
      </c>
    </row>
    <row r="368" spans="1:11" x14ac:dyDescent="0.3">
      <c r="A368" s="18" t="str">
        <f t="shared" si="7"/>
        <v>122001</v>
      </c>
      <c r="B368" s="10">
        <v>760199</v>
      </c>
      <c r="C368" s="11">
        <v>37259</v>
      </c>
      <c r="D368" s="13">
        <v>1119.5886474203044</v>
      </c>
      <c r="E368" s="9"/>
      <c r="F368" s="9"/>
      <c r="G368" s="9"/>
      <c r="H368" s="27">
        <f>WORKDAY(WORKDAY(DATEVALUE("15/"&amp;MONTH(EDATE(C368,0))&amp;"/"&amp;YEAR(EDATE(C368,0))),-1,Feriados!$A$1:$A$936),1,Feriados!$A$1:$A$936)</f>
        <v>37271</v>
      </c>
      <c r="I368" s="27">
        <f>WORKDAY(WORKDAY(DATEVALUE("15/"&amp;MONTH(EDATE(C368,-1))&amp;"/"&amp;YEAR(EDATE(C368,-1))),-1,Feriados!$A$1:$A$936),1,Feriados!$A$1:$A$936)</f>
        <v>37242</v>
      </c>
      <c r="J368" s="27">
        <f>WORKDAY(WORKDAY(DATEVALUE("15/"&amp;MONTH(EDATE(C368,0))&amp;"/"&amp;YEAR(EDATE(C368,0))-1),-1,Feriados!$A$1:$A$936),1,Feriados!$A$1:$A$936)</f>
        <v>36906</v>
      </c>
      <c r="K368" s="28">
        <f t="shared" si="6"/>
        <v>7.673436414073298</v>
      </c>
    </row>
    <row r="369" spans="1:11" x14ac:dyDescent="0.3">
      <c r="A369" s="18" t="str">
        <f t="shared" si="7"/>
        <v>122001</v>
      </c>
      <c r="B369" s="10">
        <v>760199</v>
      </c>
      <c r="C369" s="11">
        <v>37260</v>
      </c>
      <c r="D369" s="13">
        <v>1119.970616751109</v>
      </c>
      <c r="E369" s="9"/>
      <c r="F369" s="9"/>
      <c r="G369" s="9"/>
      <c r="H369" s="27">
        <f>WORKDAY(WORKDAY(DATEVALUE("15/"&amp;MONTH(EDATE(C369,0))&amp;"/"&amp;YEAR(EDATE(C369,0))),-1,Feriados!$A$1:$A$936),1,Feriados!$A$1:$A$936)</f>
        <v>37271</v>
      </c>
      <c r="I369" s="27">
        <f>WORKDAY(WORKDAY(DATEVALUE("15/"&amp;MONTH(EDATE(C369,-1))&amp;"/"&amp;YEAR(EDATE(C369,-1))),-1,Feriados!$A$1:$A$936),1,Feriados!$A$1:$A$936)</f>
        <v>37242</v>
      </c>
      <c r="J369" s="27">
        <f>WORKDAY(WORKDAY(DATEVALUE("15/"&amp;MONTH(EDATE(C369,0))&amp;"/"&amp;YEAR(EDATE(C369,0))-1),-1,Feriados!$A$1:$A$936),1,Feriados!$A$1:$A$936)</f>
        <v>36906</v>
      </c>
      <c r="K369" s="28">
        <f t="shared" si="6"/>
        <v>7.673436414073298</v>
      </c>
    </row>
    <row r="370" spans="1:11" x14ac:dyDescent="0.3">
      <c r="A370" s="18" t="str">
        <f t="shared" si="7"/>
        <v>122001</v>
      </c>
      <c r="B370" s="10">
        <v>760199</v>
      </c>
      <c r="C370" s="11">
        <v>37263</v>
      </c>
      <c r="D370" s="13">
        <v>1120.3527163981419</v>
      </c>
      <c r="E370" s="9"/>
      <c r="F370" s="9"/>
      <c r="G370" s="9"/>
      <c r="H370" s="27">
        <f>WORKDAY(WORKDAY(DATEVALUE("15/"&amp;MONTH(EDATE(C370,0))&amp;"/"&amp;YEAR(EDATE(C370,0))),-1,Feriados!$A$1:$A$936),1,Feriados!$A$1:$A$936)</f>
        <v>37271</v>
      </c>
      <c r="I370" s="27">
        <f>WORKDAY(WORKDAY(DATEVALUE("15/"&amp;MONTH(EDATE(C370,-1))&amp;"/"&amp;YEAR(EDATE(C370,-1))),-1,Feriados!$A$1:$A$936),1,Feriados!$A$1:$A$936)</f>
        <v>37242</v>
      </c>
      <c r="J370" s="27">
        <f>WORKDAY(WORKDAY(DATEVALUE("15/"&amp;MONTH(EDATE(C370,0))&amp;"/"&amp;YEAR(EDATE(C370,0))-1),-1,Feriados!$A$1:$A$936),1,Feriados!$A$1:$A$936)</f>
        <v>36906</v>
      </c>
      <c r="K370" s="28">
        <f t="shared" si="6"/>
        <v>7.673436414073298</v>
      </c>
    </row>
    <row r="371" spans="1:11" x14ac:dyDescent="0.3">
      <c r="A371" s="18" t="str">
        <f t="shared" si="7"/>
        <v>122001</v>
      </c>
      <c r="B371" s="10">
        <v>760199</v>
      </c>
      <c r="C371" s="11">
        <v>37264</v>
      </c>
      <c r="D371" s="13">
        <v>1120.734946405863</v>
      </c>
      <c r="E371" s="9"/>
      <c r="F371" s="9"/>
      <c r="G371" s="9"/>
      <c r="H371" s="27">
        <f>WORKDAY(WORKDAY(DATEVALUE("15/"&amp;MONTH(EDATE(C371,0))&amp;"/"&amp;YEAR(EDATE(C371,0))),-1,Feriados!$A$1:$A$936),1,Feriados!$A$1:$A$936)</f>
        <v>37271</v>
      </c>
      <c r="I371" s="27">
        <f>WORKDAY(WORKDAY(DATEVALUE("15/"&amp;MONTH(EDATE(C371,-1))&amp;"/"&amp;YEAR(EDATE(C371,-1))),-1,Feriados!$A$1:$A$936),1,Feriados!$A$1:$A$936)</f>
        <v>37242</v>
      </c>
      <c r="J371" s="27">
        <f>WORKDAY(WORKDAY(DATEVALUE("15/"&amp;MONTH(EDATE(C371,0))&amp;"/"&amp;YEAR(EDATE(C371,0))-1),-1,Feriados!$A$1:$A$936),1,Feriados!$A$1:$A$936)</f>
        <v>36906</v>
      </c>
      <c r="K371" s="28">
        <f t="shared" si="6"/>
        <v>7.673436414073298</v>
      </c>
    </row>
    <row r="372" spans="1:11" x14ac:dyDescent="0.3">
      <c r="A372" s="18" t="str">
        <f t="shared" si="7"/>
        <v>122001</v>
      </c>
      <c r="B372" s="10">
        <v>760199</v>
      </c>
      <c r="C372" s="11">
        <v>37265</v>
      </c>
      <c r="D372" s="13">
        <v>1121.1173068187472</v>
      </c>
      <c r="E372" s="9"/>
      <c r="F372" s="9"/>
      <c r="G372" s="9"/>
      <c r="H372" s="27">
        <f>WORKDAY(WORKDAY(DATEVALUE("15/"&amp;MONTH(EDATE(C372,0))&amp;"/"&amp;YEAR(EDATE(C372,0))),-1,Feriados!$A$1:$A$936),1,Feriados!$A$1:$A$936)</f>
        <v>37271</v>
      </c>
      <c r="I372" s="27">
        <f>WORKDAY(WORKDAY(DATEVALUE("15/"&amp;MONTH(EDATE(C372,-1))&amp;"/"&amp;YEAR(EDATE(C372,-1))),-1,Feriados!$A$1:$A$936),1,Feriados!$A$1:$A$936)</f>
        <v>37242</v>
      </c>
      <c r="J372" s="27">
        <f>WORKDAY(WORKDAY(DATEVALUE("15/"&amp;MONTH(EDATE(C372,0))&amp;"/"&amp;YEAR(EDATE(C372,0))-1),-1,Feriados!$A$1:$A$936),1,Feriados!$A$1:$A$936)</f>
        <v>36906</v>
      </c>
      <c r="K372" s="28">
        <f t="shared" si="6"/>
        <v>7.673436414073298</v>
      </c>
    </row>
    <row r="373" spans="1:11" x14ac:dyDescent="0.3">
      <c r="A373" s="18" t="str">
        <f t="shared" si="7"/>
        <v>122001</v>
      </c>
      <c r="B373" s="10">
        <v>760199</v>
      </c>
      <c r="C373" s="11">
        <v>37266</v>
      </c>
      <c r="D373" s="13">
        <v>1121.4997976812847</v>
      </c>
      <c r="E373" s="9"/>
      <c r="F373" s="9"/>
      <c r="G373" s="9"/>
      <c r="H373" s="27">
        <f>WORKDAY(WORKDAY(DATEVALUE("15/"&amp;MONTH(EDATE(C373,0))&amp;"/"&amp;YEAR(EDATE(C373,0))),-1,Feriados!$A$1:$A$936),1,Feriados!$A$1:$A$936)</f>
        <v>37271</v>
      </c>
      <c r="I373" s="27">
        <f>WORKDAY(WORKDAY(DATEVALUE("15/"&amp;MONTH(EDATE(C373,-1))&amp;"/"&amp;YEAR(EDATE(C373,-1))),-1,Feriados!$A$1:$A$936),1,Feriados!$A$1:$A$936)</f>
        <v>37242</v>
      </c>
      <c r="J373" s="27">
        <f>WORKDAY(WORKDAY(DATEVALUE("15/"&amp;MONTH(EDATE(C373,0))&amp;"/"&amp;YEAR(EDATE(C373,0))-1),-1,Feriados!$A$1:$A$936),1,Feriados!$A$1:$A$936)</f>
        <v>36906</v>
      </c>
      <c r="K373" s="28">
        <f t="shared" si="6"/>
        <v>7.673436414073298</v>
      </c>
    </row>
    <row r="374" spans="1:11" x14ac:dyDescent="0.3">
      <c r="A374" s="18" t="str">
        <f t="shared" si="7"/>
        <v>122001</v>
      </c>
      <c r="B374" s="10">
        <v>760199</v>
      </c>
      <c r="C374" s="11">
        <v>37267</v>
      </c>
      <c r="D374" s="13">
        <v>1121.8824190379814</v>
      </c>
      <c r="E374" s="9"/>
      <c r="F374" s="9"/>
      <c r="G374" s="9"/>
      <c r="H374" s="27">
        <f>WORKDAY(WORKDAY(DATEVALUE("15/"&amp;MONTH(EDATE(C374,0))&amp;"/"&amp;YEAR(EDATE(C374,0))),-1,Feriados!$A$1:$A$936),1,Feriados!$A$1:$A$936)</f>
        <v>37271</v>
      </c>
      <c r="I374" s="27">
        <f>WORKDAY(WORKDAY(DATEVALUE("15/"&amp;MONTH(EDATE(C374,-1))&amp;"/"&amp;YEAR(EDATE(C374,-1))),-1,Feriados!$A$1:$A$936),1,Feriados!$A$1:$A$936)</f>
        <v>37242</v>
      </c>
      <c r="J374" s="27">
        <f>WORKDAY(WORKDAY(DATEVALUE("15/"&amp;MONTH(EDATE(C374,0))&amp;"/"&amp;YEAR(EDATE(C374,0))-1),-1,Feriados!$A$1:$A$936),1,Feriados!$A$1:$A$936)</f>
        <v>36906</v>
      </c>
      <c r="K374" s="28">
        <f t="shared" si="6"/>
        <v>7.673436414073298</v>
      </c>
    </row>
    <row r="375" spans="1:11" x14ac:dyDescent="0.3">
      <c r="A375" s="18" t="str">
        <f t="shared" si="7"/>
        <v>122001</v>
      </c>
      <c r="B375" s="10">
        <v>760199</v>
      </c>
      <c r="C375" s="11">
        <v>37270</v>
      </c>
      <c r="D375" s="13">
        <v>1122.2651709333572</v>
      </c>
      <c r="E375" s="9"/>
      <c r="F375" s="9"/>
      <c r="G375" s="9"/>
      <c r="H375" s="27">
        <f>WORKDAY(WORKDAY(DATEVALUE("15/"&amp;MONTH(EDATE(C375,0))&amp;"/"&amp;YEAR(EDATE(C375,0))),-1,Feriados!$A$1:$A$936),1,Feriados!$A$1:$A$936)</f>
        <v>37271</v>
      </c>
      <c r="I375" s="27">
        <f>WORKDAY(WORKDAY(DATEVALUE("15/"&amp;MONTH(EDATE(C375,-1))&amp;"/"&amp;YEAR(EDATE(C375,-1))),-1,Feriados!$A$1:$A$936),1,Feriados!$A$1:$A$936)</f>
        <v>37242</v>
      </c>
      <c r="J375" s="27">
        <f>WORKDAY(WORKDAY(DATEVALUE("15/"&amp;MONTH(EDATE(C375,0))&amp;"/"&amp;YEAR(EDATE(C375,0))-1),-1,Feriados!$A$1:$A$936),1,Feriados!$A$1:$A$936)</f>
        <v>36906</v>
      </c>
      <c r="K375" s="28">
        <f t="shared" si="6"/>
        <v>7.673436414073298</v>
      </c>
    </row>
    <row r="376" spans="1:11" x14ac:dyDescent="0.3">
      <c r="A376" s="18" t="str">
        <f t="shared" si="7"/>
        <v>122001</v>
      </c>
      <c r="B376" s="10">
        <v>760199</v>
      </c>
      <c r="C376" s="11">
        <v>37271</v>
      </c>
      <c r="D376" s="13">
        <v>1122.6480534119485</v>
      </c>
      <c r="E376" s="9"/>
      <c r="F376" s="9"/>
      <c r="G376" s="9"/>
      <c r="H376" s="27">
        <f>WORKDAY(WORKDAY(DATEVALUE("15/"&amp;MONTH(EDATE(C376,0))&amp;"/"&amp;YEAR(EDATE(C376,0))),-1,Feriados!$A$1:$A$936),1,Feriados!$A$1:$A$936)</f>
        <v>37271</v>
      </c>
      <c r="I376" s="27">
        <f>WORKDAY(WORKDAY(DATEVALUE("15/"&amp;MONTH(EDATE(C376,-1))&amp;"/"&amp;YEAR(EDATE(C376,-1))),-1,Feriados!$A$1:$A$936),1,Feriados!$A$1:$A$936)</f>
        <v>37242</v>
      </c>
      <c r="J376" s="27">
        <f>WORKDAY(WORKDAY(DATEVALUE("15/"&amp;MONTH(EDATE(C376,0))&amp;"/"&amp;YEAR(EDATE(C376,0))-1),-1,Feriados!$A$1:$A$936),1,Feriados!$A$1:$A$936)</f>
        <v>36906</v>
      </c>
      <c r="K376" s="28">
        <f t="shared" si="6"/>
        <v>7.673436414073298</v>
      </c>
    </row>
    <row r="377" spans="1:11" x14ac:dyDescent="0.3">
      <c r="A377" s="18" t="str">
        <f t="shared" si="7"/>
        <v>122001</v>
      </c>
      <c r="B377" s="10">
        <v>760199</v>
      </c>
      <c r="C377" s="11">
        <v>37272</v>
      </c>
      <c r="D377" s="13">
        <v>1122.9254802651162</v>
      </c>
      <c r="E377" s="9"/>
      <c r="F377" s="9"/>
      <c r="G377" s="9"/>
      <c r="H377" s="27">
        <f>WORKDAY(WORKDAY(DATEVALUE("15/"&amp;MONTH(EDATE(C377,0))&amp;"/"&amp;YEAR(EDATE(C377,0))),-1,Feriados!$A$1:$A$936),1,Feriados!$A$1:$A$936)</f>
        <v>37271</v>
      </c>
      <c r="I377" s="27">
        <f>WORKDAY(WORKDAY(DATEVALUE("15/"&amp;MONTH(EDATE(C377,-1))&amp;"/"&amp;YEAR(EDATE(C377,-1))),-1,Feriados!$A$1:$A$936),1,Feriados!$A$1:$A$936)</f>
        <v>37242</v>
      </c>
      <c r="J377" s="27">
        <f>WORKDAY(WORKDAY(DATEVALUE("15/"&amp;MONTH(EDATE(C377,0))&amp;"/"&amp;YEAR(EDATE(C377,0))-1),-1,Feriados!$A$1:$A$936),1,Feriados!$A$1:$A$936)</f>
        <v>36906</v>
      </c>
      <c r="K377" s="28">
        <f t="shared" si="6"/>
        <v>7.673436414073298</v>
      </c>
    </row>
    <row r="378" spans="1:11" x14ac:dyDescent="0.3">
      <c r="A378" s="18" t="str">
        <f t="shared" si="7"/>
        <v>122001</v>
      </c>
      <c r="B378" s="10">
        <v>760199</v>
      </c>
      <c r="C378" s="11">
        <v>37273</v>
      </c>
      <c r="D378" s="13">
        <v>1123.2029756755303</v>
      </c>
      <c r="E378" s="9"/>
      <c r="F378" s="9"/>
      <c r="G378" s="9"/>
      <c r="H378" s="27">
        <f>WORKDAY(WORKDAY(DATEVALUE("15/"&amp;MONTH(EDATE(C378,0))&amp;"/"&amp;YEAR(EDATE(C378,0))),-1,Feriados!$A$1:$A$936),1,Feriados!$A$1:$A$936)</f>
        <v>37271</v>
      </c>
      <c r="I378" s="27">
        <f>WORKDAY(WORKDAY(DATEVALUE("15/"&amp;MONTH(EDATE(C378,-1))&amp;"/"&amp;YEAR(EDATE(C378,-1))),-1,Feriados!$A$1:$A$936),1,Feriados!$A$1:$A$936)</f>
        <v>37242</v>
      </c>
      <c r="J378" s="27">
        <f>WORKDAY(WORKDAY(DATEVALUE("15/"&amp;MONTH(EDATE(C378,0))&amp;"/"&amp;YEAR(EDATE(C378,0))-1),-1,Feriados!$A$1:$A$936),1,Feriados!$A$1:$A$936)</f>
        <v>36906</v>
      </c>
      <c r="K378" s="28">
        <f t="shared" si="6"/>
        <v>7.673436414073298</v>
      </c>
    </row>
    <row r="379" spans="1:11" x14ac:dyDescent="0.3">
      <c r="A379" s="18" t="str">
        <f t="shared" si="7"/>
        <v>122001</v>
      </c>
      <c r="B379" s="10">
        <v>760199</v>
      </c>
      <c r="C379" s="11">
        <v>37274</v>
      </c>
      <c r="D379" s="13">
        <v>1123.4805396601323</v>
      </c>
      <c r="E379" s="9"/>
      <c r="F379" s="9"/>
      <c r="G379" s="9"/>
      <c r="H379" s="27">
        <f>WORKDAY(WORKDAY(DATEVALUE("15/"&amp;MONTH(EDATE(C379,0))&amp;"/"&amp;YEAR(EDATE(C379,0))),-1,Feriados!$A$1:$A$936),1,Feriados!$A$1:$A$936)</f>
        <v>37271</v>
      </c>
      <c r="I379" s="27">
        <f>WORKDAY(WORKDAY(DATEVALUE("15/"&amp;MONTH(EDATE(C379,-1))&amp;"/"&amp;YEAR(EDATE(C379,-1))),-1,Feriados!$A$1:$A$936),1,Feriados!$A$1:$A$936)</f>
        <v>37242</v>
      </c>
      <c r="J379" s="27">
        <f>WORKDAY(WORKDAY(DATEVALUE("15/"&amp;MONTH(EDATE(C379,0))&amp;"/"&amp;YEAR(EDATE(C379,0))-1),-1,Feriados!$A$1:$A$936),1,Feriados!$A$1:$A$936)</f>
        <v>36906</v>
      </c>
      <c r="K379" s="28">
        <f t="shared" si="6"/>
        <v>7.673436414073298</v>
      </c>
    </row>
    <row r="380" spans="1:11" x14ac:dyDescent="0.3">
      <c r="A380" s="18" t="str">
        <f t="shared" si="7"/>
        <v>122001</v>
      </c>
      <c r="B380" s="10">
        <v>760199</v>
      </c>
      <c r="C380" s="11">
        <v>37277</v>
      </c>
      <c r="D380" s="13">
        <v>1123.758172235868</v>
      </c>
      <c r="E380" s="9"/>
      <c r="F380" s="9"/>
      <c r="G380" s="9"/>
      <c r="H380" s="27">
        <f>WORKDAY(WORKDAY(DATEVALUE("15/"&amp;MONTH(EDATE(C380,0))&amp;"/"&amp;YEAR(EDATE(C380,0))),-1,Feriados!$A$1:$A$936),1,Feriados!$A$1:$A$936)</f>
        <v>37271</v>
      </c>
      <c r="I380" s="27">
        <f>WORKDAY(WORKDAY(DATEVALUE("15/"&amp;MONTH(EDATE(C380,-1))&amp;"/"&amp;YEAR(EDATE(C380,-1))),-1,Feriados!$A$1:$A$936),1,Feriados!$A$1:$A$936)</f>
        <v>37242</v>
      </c>
      <c r="J380" s="27">
        <f>WORKDAY(WORKDAY(DATEVALUE("15/"&amp;MONTH(EDATE(C380,0))&amp;"/"&amp;YEAR(EDATE(C380,0))-1),-1,Feriados!$A$1:$A$936),1,Feriados!$A$1:$A$936)</f>
        <v>36906</v>
      </c>
      <c r="K380" s="28">
        <f t="shared" si="6"/>
        <v>7.673436414073298</v>
      </c>
    </row>
    <row r="381" spans="1:11" x14ac:dyDescent="0.3">
      <c r="A381" s="18" t="str">
        <f t="shared" si="7"/>
        <v>122001</v>
      </c>
      <c r="B381" s="10">
        <v>760199</v>
      </c>
      <c r="C381" s="11">
        <v>37278</v>
      </c>
      <c r="D381" s="13">
        <v>1124.0358734196873</v>
      </c>
      <c r="E381" s="9"/>
      <c r="F381" s="9"/>
      <c r="G381" s="9"/>
      <c r="H381" s="27">
        <f>WORKDAY(WORKDAY(DATEVALUE("15/"&amp;MONTH(EDATE(C381,0))&amp;"/"&amp;YEAR(EDATE(C381,0))),-1,Feriados!$A$1:$A$936),1,Feriados!$A$1:$A$936)</f>
        <v>37271</v>
      </c>
      <c r="I381" s="27">
        <f>WORKDAY(WORKDAY(DATEVALUE("15/"&amp;MONTH(EDATE(C381,-1))&amp;"/"&amp;YEAR(EDATE(C381,-1))),-1,Feriados!$A$1:$A$936),1,Feriados!$A$1:$A$936)</f>
        <v>37242</v>
      </c>
      <c r="J381" s="27">
        <f>WORKDAY(WORKDAY(DATEVALUE("15/"&amp;MONTH(EDATE(C381,0))&amp;"/"&amp;YEAR(EDATE(C381,0))-1),-1,Feriados!$A$1:$A$936),1,Feriados!$A$1:$A$936)</f>
        <v>36906</v>
      </c>
      <c r="K381" s="28">
        <f t="shared" ref="K381:K444" si="8">+(VLOOKUP(H381,C:D,2,FALSE)/VLOOKUP(J381,C:D,2,FALSE)-1)*100</f>
        <v>7.673436414073298</v>
      </c>
    </row>
    <row r="382" spans="1:11" x14ac:dyDescent="0.3">
      <c r="A382" s="18" t="str">
        <f t="shared" si="7"/>
        <v>122001</v>
      </c>
      <c r="B382" s="10">
        <v>760199</v>
      </c>
      <c r="C382" s="11">
        <v>37279</v>
      </c>
      <c r="D382" s="13">
        <v>1124.3136432285451</v>
      </c>
      <c r="E382" s="9"/>
      <c r="F382" s="9"/>
      <c r="G382" s="9"/>
      <c r="H382" s="27">
        <f>WORKDAY(WORKDAY(DATEVALUE("15/"&amp;MONTH(EDATE(C382,0))&amp;"/"&amp;YEAR(EDATE(C382,0))),-1,Feriados!$A$1:$A$936),1,Feriados!$A$1:$A$936)</f>
        <v>37271</v>
      </c>
      <c r="I382" s="27">
        <f>WORKDAY(WORKDAY(DATEVALUE("15/"&amp;MONTH(EDATE(C382,-1))&amp;"/"&amp;YEAR(EDATE(C382,-1))),-1,Feriados!$A$1:$A$936),1,Feriados!$A$1:$A$936)</f>
        <v>37242</v>
      </c>
      <c r="J382" s="27">
        <f>WORKDAY(WORKDAY(DATEVALUE("15/"&amp;MONTH(EDATE(C382,0))&amp;"/"&amp;YEAR(EDATE(C382,0))-1),-1,Feriados!$A$1:$A$936),1,Feriados!$A$1:$A$936)</f>
        <v>36906</v>
      </c>
      <c r="K382" s="28">
        <f t="shared" si="8"/>
        <v>7.673436414073298</v>
      </c>
    </row>
    <row r="383" spans="1:11" x14ac:dyDescent="0.3">
      <c r="A383" s="18" t="str">
        <f t="shared" si="7"/>
        <v>122001</v>
      </c>
      <c r="B383" s="10">
        <v>760199</v>
      </c>
      <c r="C383" s="11">
        <v>37280</v>
      </c>
      <c r="D383" s="13">
        <v>1124.5914816793995</v>
      </c>
      <c r="E383" s="9"/>
      <c r="F383" s="9"/>
      <c r="G383" s="9"/>
      <c r="H383" s="27">
        <f>WORKDAY(WORKDAY(DATEVALUE("15/"&amp;MONTH(EDATE(C383,0))&amp;"/"&amp;YEAR(EDATE(C383,0))),-1,Feriados!$A$1:$A$936),1,Feriados!$A$1:$A$936)</f>
        <v>37271</v>
      </c>
      <c r="I383" s="27">
        <f>WORKDAY(WORKDAY(DATEVALUE("15/"&amp;MONTH(EDATE(C383,-1))&amp;"/"&amp;YEAR(EDATE(C383,-1))),-1,Feriados!$A$1:$A$936),1,Feriados!$A$1:$A$936)</f>
        <v>37242</v>
      </c>
      <c r="J383" s="27">
        <f>WORKDAY(WORKDAY(DATEVALUE("15/"&amp;MONTH(EDATE(C383,0))&amp;"/"&amp;YEAR(EDATE(C383,0))-1),-1,Feriados!$A$1:$A$936),1,Feriados!$A$1:$A$936)</f>
        <v>36906</v>
      </c>
      <c r="K383" s="28">
        <f t="shared" si="8"/>
        <v>7.673436414073298</v>
      </c>
    </row>
    <row r="384" spans="1:11" x14ac:dyDescent="0.3">
      <c r="A384" s="18" t="str">
        <f t="shared" si="7"/>
        <v>122001</v>
      </c>
      <c r="B384" s="10">
        <v>760199</v>
      </c>
      <c r="C384" s="11">
        <v>37281</v>
      </c>
      <c r="D384" s="13">
        <v>1124.8693887892132</v>
      </c>
      <c r="E384" s="9"/>
      <c r="F384" s="9"/>
      <c r="G384" s="9"/>
      <c r="H384" s="27">
        <f>WORKDAY(WORKDAY(DATEVALUE("15/"&amp;MONTH(EDATE(C384,0))&amp;"/"&amp;YEAR(EDATE(C384,0))),-1,Feriados!$A$1:$A$936),1,Feriados!$A$1:$A$936)</f>
        <v>37271</v>
      </c>
      <c r="I384" s="27">
        <f>WORKDAY(WORKDAY(DATEVALUE("15/"&amp;MONTH(EDATE(C384,-1))&amp;"/"&amp;YEAR(EDATE(C384,-1))),-1,Feriados!$A$1:$A$936),1,Feriados!$A$1:$A$936)</f>
        <v>37242</v>
      </c>
      <c r="J384" s="27">
        <f>WORKDAY(WORKDAY(DATEVALUE("15/"&amp;MONTH(EDATE(C384,0))&amp;"/"&amp;YEAR(EDATE(C384,0))-1),-1,Feriados!$A$1:$A$936),1,Feriados!$A$1:$A$936)</f>
        <v>36906</v>
      </c>
      <c r="K384" s="28">
        <f t="shared" si="8"/>
        <v>7.673436414073298</v>
      </c>
    </row>
    <row r="385" spans="1:11" x14ac:dyDescent="0.3">
      <c r="A385" s="18" t="str">
        <f t="shared" si="7"/>
        <v>122001</v>
      </c>
      <c r="B385" s="10">
        <v>760199</v>
      </c>
      <c r="C385" s="11">
        <v>37284</v>
      </c>
      <c r="D385" s="13">
        <v>1125.1473645749534</v>
      </c>
      <c r="E385" s="9"/>
      <c r="F385" s="9"/>
      <c r="G385" s="9"/>
      <c r="H385" s="27">
        <f>WORKDAY(WORKDAY(DATEVALUE("15/"&amp;MONTH(EDATE(C385,0))&amp;"/"&amp;YEAR(EDATE(C385,0))),-1,Feriados!$A$1:$A$936),1,Feriados!$A$1:$A$936)</f>
        <v>37271</v>
      </c>
      <c r="I385" s="27">
        <f>WORKDAY(WORKDAY(DATEVALUE("15/"&amp;MONTH(EDATE(C385,-1))&amp;"/"&amp;YEAR(EDATE(C385,-1))),-1,Feriados!$A$1:$A$936),1,Feriados!$A$1:$A$936)</f>
        <v>37242</v>
      </c>
      <c r="J385" s="27">
        <f>WORKDAY(WORKDAY(DATEVALUE("15/"&amp;MONTH(EDATE(C385,0))&amp;"/"&amp;YEAR(EDATE(C385,0))-1),-1,Feriados!$A$1:$A$936),1,Feriados!$A$1:$A$936)</f>
        <v>36906</v>
      </c>
      <c r="K385" s="28">
        <f t="shared" si="8"/>
        <v>7.673436414073298</v>
      </c>
    </row>
    <row r="386" spans="1:11" x14ac:dyDescent="0.3">
      <c r="A386" s="18" t="str">
        <f t="shared" si="7"/>
        <v>122001</v>
      </c>
      <c r="B386" s="10">
        <v>760199</v>
      </c>
      <c r="C386" s="11">
        <v>37285</v>
      </c>
      <c r="D386" s="13">
        <v>1125.4254090535908</v>
      </c>
      <c r="E386" s="9"/>
      <c r="F386" s="9"/>
      <c r="G386" s="9"/>
      <c r="H386" s="27">
        <f>WORKDAY(WORKDAY(DATEVALUE("15/"&amp;MONTH(EDATE(C386,0))&amp;"/"&amp;YEAR(EDATE(C386,0))),-1,Feriados!$A$1:$A$936),1,Feriados!$A$1:$A$936)</f>
        <v>37271</v>
      </c>
      <c r="I386" s="27">
        <f>WORKDAY(WORKDAY(DATEVALUE("15/"&amp;MONTH(EDATE(C386,-1))&amp;"/"&amp;YEAR(EDATE(C386,-1))),-1,Feriados!$A$1:$A$936),1,Feriados!$A$1:$A$936)</f>
        <v>37242</v>
      </c>
      <c r="J386" s="27">
        <f>WORKDAY(WORKDAY(DATEVALUE("15/"&amp;MONTH(EDATE(C386,0))&amp;"/"&amp;YEAR(EDATE(C386,0))-1),-1,Feriados!$A$1:$A$936),1,Feriados!$A$1:$A$936)</f>
        <v>36906</v>
      </c>
      <c r="K386" s="28">
        <f t="shared" si="8"/>
        <v>7.673436414073298</v>
      </c>
    </row>
    <row r="387" spans="1:11" x14ac:dyDescent="0.3">
      <c r="A387" s="18" t="str">
        <f t="shared" ref="A387:A450" si="9">MONTH(EDATE(C387,-1))&amp;YEAR(EDATE(C387,-1))&amp;F387</f>
        <v>122001</v>
      </c>
      <c r="B387" s="10">
        <v>760199</v>
      </c>
      <c r="C387" s="11">
        <v>37286</v>
      </c>
      <c r="D387" s="13">
        <v>1125.7035222421009</v>
      </c>
      <c r="E387" s="9"/>
      <c r="F387" s="9"/>
      <c r="G387" s="9"/>
      <c r="H387" s="27">
        <f>WORKDAY(WORKDAY(DATEVALUE("15/"&amp;MONTH(EDATE(C387,0))&amp;"/"&amp;YEAR(EDATE(C387,0))),-1,Feriados!$A$1:$A$936),1,Feriados!$A$1:$A$936)</f>
        <v>37271</v>
      </c>
      <c r="I387" s="27">
        <f>WORKDAY(WORKDAY(DATEVALUE("15/"&amp;MONTH(EDATE(C387,-1))&amp;"/"&amp;YEAR(EDATE(C387,-1))),-1,Feriados!$A$1:$A$936),1,Feriados!$A$1:$A$936)</f>
        <v>37242</v>
      </c>
      <c r="J387" s="27">
        <f>WORKDAY(WORKDAY(DATEVALUE("15/"&amp;MONTH(EDATE(C387,0))&amp;"/"&amp;YEAR(EDATE(C387,0))-1),-1,Feriados!$A$1:$A$936),1,Feriados!$A$1:$A$936)</f>
        <v>36906</v>
      </c>
      <c r="K387" s="28">
        <f t="shared" si="8"/>
        <v>7.673436414073298</v>
      </c>
    </row>
    <row r="388" spans="1:11" x14ac:dyDescent="0.3">
      <c r="A388" s="18" t="str">
        <f t="shared" si="9"/>
        <v>122001</v>
      </c>
      <c r="B388" s="10">
        <v>760199</v>
      </c>
      <c r="C388" s="11">
        <v>37287</v>
      </c>
      <c r="D388" s="13">
        <v>1125.9817041574627</v>
      </c>
      <c r="E388" s="9"/>
      <c r="F388" s="9"/>
      <c r="G388" s="9"/>
      <c r="H388" s="27">
        <f>WORKDAY(WORKDAY(DATEVALUE("15/"&amp;MONTH(EDATE(C388,0))&amp;"/"&amp;YEAR(EDATE(C388,0))),-1,Feriados!$A$1:$A$936),1,Feriados!$A$1:$A$936)</f>
        <v>37271</v>
      </c>
      <c r="I388" s="27">
        <f>WORKDAY(WORKDAY(DATEVALUE("15/"&amp;MONTH(EDATE(C388,-1))&amp;"/"&amp;YEAR(EDATE(C388,-1))),-1,Feriados!$A$1:$A$936),1,Feriados!$A$1:$A$936)</f>
        <v>37242</v>
      </c>
      <c r="J388" s="27">
        <f>WORKDAY(WORKDAY(DATEVALUE("15/"&amp;MONTH(EDATE(C388,0))&amp;"/"&amp;YEAR(EDATE(C388,0))-1),-1,Feriados!$A$1:$A$936),1,Feriados!$A$1:$A$936)</f>
        <v>36906</v>
      </c>
      <c r="K388" s="28">
        <f t="shared" si="8"/>
        <v>7.673436414073298</v>
      </c>
    </row>
    <row r="389" spans="1:11" x14ac:dyDescent="0.3">
      <c r="A389" s="18" t="str">
        <f t="shared" si="9"/>
        <v>12002</v>
      </c>
      <c r="B389" s="10">
        <v>760199</v>
      </c>
      <c r="C389" s="11">
        <v>37288</v>
      </c>
      <c r="D389" s="13">
        <v>1126.2599548166606</v>
      </c>
      <c r="E389" s="9"/>
      <c r="F389" s="9"/>
      <c r="G389" s="9"/>
      <c r="H389" s="27">
        <f>WORKDAY(WORKDAY(DATEVALUE("15/"&amp;MONTH(EDATE(C389,0))&amp;"/"&amp;YEAR(EDATE(C389,0))),-1,Feriados!$A$1:$A$936),1,Feriados!$A$1:$A$936)</f>
        <v>37302</v>
      </c>
      <c r="I389" s="27">
        <f>WORKDAY(WORKDAY(DATEVALUE("15/"&amp;MONTH(EDATE(C389,-1))&amp;"/"&amp;YEAR(EDATE(C389,-1))),-1,Feriados!$A$1:$A$936),1,Feriados!$A$1:$A$936)</f>
        <v>37271</v>
      </c>
      <c r="J389" s="27">
        <f>WORKDAY(WORKDAY(DATEVALUE("15/"&amp;MONTH(EDATE(C389,0))&amp;"/"&amp;YEAR(EDATE(C389,0))-1),-1,Feriados!$A$1:$A$936),1,Feriados!$A$1:$A$936)</f>
        <v>36937</v>
      </c>
      <c r="K389" s="28">
        <f t="shared" si="8"/>
        <v>7.6198857696373912</v>
      </c>
    </row>
    <row r="390" spans="1:11" x14ac:dyDescent="0.3">
      <c r="A390" s="18" t="str">
        <f t="shared" si="9"/>
        <v>12002</v>
      </c>
      <c r="B390" s="10">
        <v>760199</v>
      </c>
      <c r="C390" s="11">
        <v>37291</v>
      </c>
      <c r="D390" s="13">
        <v>1126.5382742366821</v>
      </c>
      <c r="E390" s="9"/>
      <c r="F390" s="9"/>
      <c r="G390" s="9"/>
      <c r="H390" s="27">
        <f>WORKDAY(WORKDAY(DATEVALUE("15/"&amp;MONTH(EDATE(C390,0))&amp;"/"&amp;YEAR(EDATE(C390,0))),-1,Feriados!$A$1:$A$936),1,Feriados!$A$1:$A$936)</f>
        <v>37302</v>
      </c>
      <c r="I390" s="27">
        <f>WORKDAY(WORKDAY(DATEVALUE("15/"&amp;MONTH(EDATE(C390,-1))&amp;"/"&amp;YEAR(EDATE(C390,-1))),-1,Feriados!$A$1:$A$936),1,Feriados!$A$1:$A$936)</f>
        <v>37271</v>
      </c>
      <c r="J390" s="27">
        <f>WORKDAY(WORKDAY(DATEVALUE("15/"&amp;MONTH(EDATE(C390,0))&amp;"/"&amp;YEAR(EDATE(C390,0))-1),-1,Feriados!$A$1:$A$936),1,Feriados!$A$1:$A$936)</f>
        <v>36937</v>
      </c>
      <c r="K390" s="28">
        <f t="shared" si="8"/>
        <v>7.6198857696373912</v>
      </c>
    </row>
    <row r="391" spans="1:11" x14ac:dyDescent="0.3">
      <c r="A391" s="18" t="str">
        <f t="shared" si="9"/>
        <v>12002</v>
      </c>
      <c r="B391" s="10">
        <v>760199</v>
      </c>
      <c r="C391" s="11">
        <v>37292</v>
      </c>
      <c r="D391" s="13">
        <v>1126.8166624345192</v>
      </c>
      <c r="E391" s="9"/>
      <c r="F391" s="9"/>
      <c r="G391" s="9"/>
      <c r="H391" s="27">
        <f>WORKDAY(WORKDAY(DATEVALUE("15/"&amp;MONTH(EDATE(C391,0))&amp;"/"&amp;YEAR(EDATE(C391,0))),-1,Feriados!$A$1:$A$936),1,Feriados!$A$1:$A$936)</f>
        <v>37302</v>
      </c>
      <c r="I391" s="27">
        <f>WORKDAY(WORKDAY(DATEVALUE("15/"&amp;MONTH(EDATE(C391,-1))&amp;"/"&amp;YEAR(EDATE(C391,-1))),-1,Feriados!$A$1:$A$936),1,Feriados!$A$1:$A$936)</f>
        <v>37271</v>
      </c>
      <c r="J391" s="27">
        <f>WORKDAY(WORKDAY(DATEVALUE("15/"&amp;MONTH(EDATE(C391,0))&amp;"/"&amp;YEAR(EDATE(C391,0))-1),-1,Feriados!$A$1:$A$936),1,Feriados!$A$1:$A$936)</f>
        <v>36937</v>
      </c>
      <c r="K391" s="28">
        <f t="shared" si="8"/>
        <v>7.6198857696373912</v>
      </c>
    </row>
    <row r="392" spans="1:11" x14ac:dyDescent="0.3">
      <c r="A392" s="18" t="str">
        <f t="shared" si="9"/>
        <v>12002</v>
      </c>
      <c r="B392" s="10">
        <v>760199</v>
      </c>
      <c r="C392" s="11">
        <v>37293</v>
      </c>
      <c r="D392" s="13">
        <v>1127.0951194271684</v>
      </c>
      <c r="E392" s="9"/>
      <c r="F392" s="9"/>
      <c r="G392" s="9"/>
      <c r="H392" s="27">
        <f>WORKDAY(WORKDAY(DATEVALUE("15/"&amp;MONTH(EDATE(C392,0))&amp;"/"&amp;YEAR(EDATE(C392,0))),-1,Feriados!$A$1:$A$936),1,Feriados!$A$1:$A$936)</f>
        <v>37302</v>
      </c>
      <c r="I392" s="27">
        <f>WORKDAY(WORKDAY(DATEVALUE("15/"&amp;MONTH(EDATE(C392,-1))&amp;"/"&amp;YEAR(EDATE(C392,-1))),-1,Feriados!$A$1:$A$936),1,Feriados!$A$1:$A$936)</f>
        <v>37271</v>
      </c>
      <c r="J392" s="27">
        <f>WORKDAY(WORKDAY(DATEVALUE("15/"&amp;MONTH(EDATE(C392,0))&amp;"/"&amp;YEAR(EDATE(C392,0))-1),-1,Feriados!$A$1:$A$936),1,Feriados!$A$1:$A$936)</f>
        <v>36937</v>
      </c>
      <c r="K392" s="28">
        <f t="shared" si="8"/>
        <v>7.6198857696373912</v>
      </c>
    </row>
    <row r="393" spans="1:11" x14ac:dyDescent="0.3">
      <c r="A393" s="18" t="str">
        <f t="shared" si="9"/>
        <v>12002</v>
      </c>
      <c r="B393" s="10">
        <v>760199</v>
      </c>
      <c r="C393" s="11">
        <v>37294</v>
      </c>
      <c r="D393" s="13">
        <v>1127.3736452316298</v>
      </c>
      <c r="E393" s="9"/>
      <c r="F393" s="9"/>
      <c r="G393" s="9"/>
      <c r="H393" s="27">
        <f>WORKDAY(WORKDAY(DATEVALUE("15/"&amp;MONTH(EDATE(C393,0))&amp;"/"&amp;YEAR(EDATE(C393,0))),-1,Feriados!$A$1:$A$936),1,Feriados!$A$1:$A$936)</f>
        <v>37302</v>
      </c>
      <c r="I393" s="27">
        <f>WORKDAY(WORKDAY(DATEVALUE("15/"&amp;MONTH(EDATE(C393,-1))&amp;"/"&amp;YEAR(EDATE(C393,-1))),-1,Feriados!$A$1:$A$936),1,Feriados!$A$1:$A$936)</f>
        <v>37271</v>
      </c>
      <c r="J393" s="27">
        <f>WORKDAY(WORKDAY(DATEVALUE("15/"&amp;MONTH(EDATE(C393,0))&amp;"/"&amp;YEAR(EDATE(C393,0))-1),-1,Feriados!$A$1:$A$936),1,Feriados!$A$1:$A$936)</f>
        <v>36937</v>
      </c>
      <c r="K393" s="28">
        <f t="shared" si="8"/>
        <v>7.6198857696373912</v>
      </c>
    </row>
    <row r="394" spans="1:11" x14ac:dyDescent="0.3">
      <c r="A394" s="18" t="str">
        <f t="shared" si="9"/>
        <v>12002</v>
      </c>
      <c r="B394" s="10">
        <v>760199</v>
      </c>
      <c r="C394" s="11">
        <v>37295</v>
      </c>
      <c r="D394" s="13">
        <v>1127.6522398649083</v>
      </c>
      <c r="E394" s="9"/>
      <c r="F394" s="9"/>
      <c r="G394" s="9"/>
      <c r="H394" s="27">
        <f>WORKDAY(WORKDAY(DATEVALUE("15/"&amp;MONTH(EDATE(C394,0))&amp;"/"&amp;YEAR(EDATE(C394,0))),-1,Feriados!$A$1:$A$936),1,Feriados!$A$1:$A$936)</f>
        <v>37302</v>
      </c>
      <c r="I394" s="27">
        <f>WORKDAY(WORKDAY(DATEVALUE("15/"&amp;MONTH(EDATE(C394,-1))&amp;"/"&amp;YEAR(EDATE(C394,-1))),-1,Feriados!$A$1:$A$936),1,Feriados!$A$1:$A$936)</f>
        <v>37271</v>
      </c>
      <c r="J394" s="27">
        <f>WORKDAY(WORKDAY(DATEVALUE("15/"&amp;MONTH(EDATE(C394,0))&amp;"/"&amp;YEAR(EDATE(C394,0))-1),-1,Feriados!$A$1:$A$936),1,Feriados!$A$1:$A$936)</f>
        <v>36937</v>
      </c>
      <c r="K394" s="28">
        <f t="shared" si="8"/>
        <v>7.6198857696373912</v>
      </c>
    </row>
    <row r="395" spans="1:11" x14ac:dyDescent="0.3">
      <c r="A395" s="18" t="str">
        <f t="shared" si="9"/>
        <v>12002</v>
      </c>
      <c r="B395" s="10">
        <v>760199</v>
      </c>
      <c r="C395" s="11">
        <v>37300</v>
      </c>
      <c r="D395" s="13">
        <v>1127.9309033440127</v>
      </c>
      <c r="E395" s="9"/>
      <c r="F395" s="9"/>
      <c r="G395" s="9"/>
      <c r="H395" s="27">
        <f>WORKDAY(WORKDAY(DATEVALUE("15/"&amp;MONTH(EDATE(C395,0))&amp;"/"&amp;YEAR(EDATE(C395,0))),-1,Feriados!$A$1:$A$936),1,Feriados!$A$1:$A$936)</f>
        <v>37302</v>
      </c>
      <c r="I395" s="27">
        <f>WORKDAY(WORKDAY(DATEVALUE("15/"&amp;MONTH(EDATE(C395,-1))&amp;"/"&amp;YEAR(EDATE(C395,-1))),-1,Feriados!$A$1:$A$936),1,Feriados!$A$1:$A$936)</f>
        <v>37271</v>
      </c>
      <c r="J395" s="27">
        <f>WORKDAY(WORKDAY(DATEVALUE("15/"&amp;MONTH(EDATE(C395,0))&amp;"/"&amp;YEAR(EDATE(C395,0))-1),-1,Feriados!$A$1:$A$936),1,Feriados!$A$1:$A$936)</f>
        <v>36937</v>
      </c>
      <c r="K395" s="28">
        <f t="shared" si="8"/>
        <v>7.6198857696373912</v>
      </c>
    </row>
    <row r="396" spans="1:11" x14ac:dyDescent="0.3">
      <c r="A396" s="18" t="str">
        <f t="shared" si="9"/>
        <v>12002</v>
      </c>
      <c r="B396" s="10">
        <v>760199</v>
      </c>
      <c r="C396" s="11">
        <v>37301</v>
      </c>
      <c r="D396" s="13">
        <v>1128.2096356859558</v>
      </c>
      <c r="E396" s="9"/>
      <c r="F396" s="9"/>
      <c r="G396" s="9"/>
      <c r="H396" s="27">
        <f>WORKDAY(WORKDAY(DATEVALUE("15/"&amp;MONTH(EDATE(C396,0))&amp;"/"&amp;YEAR(EDATE(C396,0))),-1,Feriados!$A$1:$A$936),1,Feriados!$A$1:$A$936)</f>
        <v>37302</v>
      </c>
      <c r="I396" s="27">
        <f>WORKDAY(WORKDAY(DATEVALUE("15/"&amp;MONTH(EDATE(C396,-1))&amp;"/"&amp;YEAR(EDATE(C396,-1))),-1,Feriados!$A$1:$A$936),1,Feriados!$A$1:$A$936)</f>
        <v>37271</v>
      </c>
      <c r="J396" s="27">
        <f>WORKDAY(WORKDAY(DATEVALUE("15/"&amp;MONTH(EDATE(C396,0))&amp;"/"&amp;YEAR(EDATE(C396,0))-1),-1,Feriados!$A$1:$A$936),1,Feriados!$A$1:$A$936)</f>
        <v>36937</v>
      </c>
      <c r="K396" s="28">
        <f t="shared" si="8"/>
        <v>7.6198857696373912</v>
      </c>
    </row>
    <row r="397" spans="1:11" x14ac:dyDescent="0.3">
      <c r="A397" s="18" t="str">
        <f t="shared" si="9"/>
        <v>12002</v>
      </c>
      <c r="B397" s="10">
        <v>760199</v>
      </c>
      <c r="C397" s="11">
        <v>37302</v>
      </c>
      <c r="D397" s="13">
        <v>1128.4884369077554</v>
      </c>
      <c r="E397" s="9"/>
      <c r="F397" s="9"/>
      <c r="G397" s="9"/>
      <c r="H397" s="27">
        <f>WORKDAY(WORKDAY(DATEVALUE("15/"&amp;MONTH(EDATE(C397,0))&amp;"/"&amp;YEAR(EDATE(C397,0))),-1,Feriados!$A$1:$A$936),1,Feriados!$A$1:$A$936)</f>
        <v>37302</v>
      </c>
      <c r="I397" s="27">
        <f>WORKDAY(WORKDAY(DATEVALUE("15/"&amp;MONTH(EDATE(C397,-1))&amp;"/"&amp;YEAR(EDATE(C397,-1))),-1,Feriados!$A$1:$A$936),1,Feriados!$A$1:$A$936)</f>
        <v>37271</v>
      </c>
      <c r="J397" s="27">
        <f>WORKDAY(WORKDAY(DATEVALUE("15/"&amp;MONTH(EDATE(C397,0))&amp;"/"&amp;YEAR(EDATE(C397,0))-1),-1,Feriados!$A$1:$A$936),1,Feriados!$A$1:$A$936)</f>
        <v>36937</v>
      </c>
      <c r="K397" s="28">
        <f t="shared" si="8"/>
        <v>7.6198857696373912</v>
      </c>
    </row>
    <row r="398" spans="1:11" x14ac:dyDescent="0.3">
      <c r="A398" s="18" t="str">
        <f t="shared" si="9"/>
        <v>12002</v>
      </c>
      <c r="B398" s="10">
        <v>760199</v>
      </c>
      <c r="C398" s="11">
        <v>37305</v>
      </c>
      <c r="D398" s="13">
        <v>1128.6912340893889</v>
      </c>
      <c r="E398" s="9"/>
      <c r="F398" s="9"/>
      <c r="G398" s="9"/>
      <c r="H398" s="27">
        <f>WORKDAY(WORKDAY(DATEVALUE("15/"&amp;MONTH(EDATE(C398,0))&amp;"/"&amp;YEAR(EDATE(C398,0))),-1,Feriados!$A$1:$A$936),1,Feriados!$A$1:$A$936)</f>
        <v>37302</v>
      </c>
      <c r="I398" s="27">
        <f>WORKDAY(WORKDAY(DATEVALUE("15/"&amp;MONTH(EDATE(C398,-1))&amp;"/"&amp;YEAR(EDATE(C398,-1))),-1,Feriados!$A$1:$A$936),1,Feriados!$A$1:$A$936)</f>
        <v>37271</v>
      </c>
      <c r="J398" s="27">
        <f>WORKDAY(WORKDAY(DATEVALUE("15/"&amp;MONTH(EDATE(C398,0))&amp;"/"&amp;YEAR(EDATE(C398,0))-1),-1,Feriados!$A$1:$A$936),1,Feriados!$A$1:$A$936)</f>
        <v>36937</v>
      </c>
      <c r="K398" s="28">
        <f t="shared" si="8"/>
        <v>7.6198857696373912</v>
      </c>
    </row>
    <row r="399" spans="1:11" x14ac:dyDescent="0.3">
      <c r="A399" s="18" t="str">
        <f t="shared" si="9"/>
        <v>12002</v>
      </c>
      <c r="B399" s="10">
        <v>760199</v>
      </c>
      <c r="C399" s="11">
        <v>37306</v>
      </c>
      <c r="D399" s="13">
        <v>1128.8940677150795</v>
      </c>
      <c r="E399" s="9"/>
      <c r="F399" s="9"/>
      <c r="G399" s="9"/>
      <c r="H399" s="27">
        <f>WORKDAY(WORKDAY(DATEVALUE("15/"&amp;MONTH(EDATE(C399,0))&amp;"/"&amp;YEAR(EDATE(C399,0))),-1,Feriados!$A$1:$A$936),1,Feriados!$A$1:$A$936)</f>
        <v>37302</v>
      </c>
      <c r="I399" s="27">
        <f>WORKDAY(WORKDAY(DATEVALUE("15/"&amp;MONTH(EDATE(C399,-1))&amp;"/"&amp;YEAR(EDATE(C399,-1))),-1,Feriados!$A$1:$A$936),1,Feriados!$A$1:$A$936)</f>
        <v>37271</v>
      </c>
      <c r="J399" s="27">
        <f>WORKDAY(WORKDAY(DATEVALUE("15/"&amp;MONTH(EDATE(C399,0))&amp;"/"&amp;YEAR(EDATE(C399,0))-1),-1,Feriados!$A$1:$A$936),1,Feriados!$A$1:$A$936)</f>
        <v>36937</v>
      </c>
      <c r="K399" s="28">
        <f t="shared" si="8"/>
        <v>7.6198857696373912</v>
      </c>
    </row>
    <row r="400" spans="1:11" x14ac:dyDescent="0.3">
      <c r="A400" s="18" t="str">
        <f t="shared" si="9"/>
        <v>12002</v>
      </c>
      <c r="B400" s="10">
        <v>760199</v>
      </c>
      <c r="C400" s="11">
        <v>37307</v>
      </c>
      <c r="D400" s="13">
        <v>1129.0969377913761</v>
      </c>
      <c r="E400" s="9"/>
      <c r="F400" s="9"/>
      <c r="G400" s="9"/>
      <c r="H400" s="27">
        <f>WORKDAY(WORKDAY(DATEVALUE("15/"&amp;MONTH(EDATE(C400,0))&amp;"/"&amp;YEAR(EDATE(C400,0))),-1,Feriados!$A$1:$A$936),1,Feriados!$A$1:$A$936)</f>
        <v>37302</v>
      </c>
      <c r="I400" s="27">
        <f>WORKDAY(WORKDAY(DATEVALUE("15/"&amp;MONTH(EDATE(C400,-1))&amp;"/"&amp;YEAR(EDATE(C400,-1))),-1,Feriados!$A$1:$A$936),1,Feriados!$A$1:$A$936)</f>
        <v>37271</v>
      </c>
      <c r="J400" s="27">
        <f>WORKDAY(WORKDAY(DATEVALUE("15/"&amp;MONTH(EDATE(C400,0))&amp;"/"&amp;YEAR(EDATE(C400,0))-1),-1,Feriados!$A$1:$A$936),1,Feriados!$A$1:$A$936)</f>
        <v>36937</v>
      </c>
      <c r="K400" s="28">
        <f t="shared" si="8"/>
        <v>7.6198857696373912</v>
      </c>
    </row>
    <row r="401" spans="1:11" x14ac:dyDescent="0.3">
      <c r="A401" s="18" t="str">
        <f t="shared" si="9"/>
        <v>12002</v>
      </c>
      <c r="B401" s="10">
        <v>760199</v>
      </c>
      <c r="C401" s="11">
        <v>37308</v>
      </c>
      <c r="D401" s="13">
        <v>1129.2998443248298</v>
      </c>
      <c r="E401" s="9"/>
      <c r="F401" s="9"/>
      <c r="G401" s="9"/>
      <c r="H401" s="27">
        <f>WORKDAY(WORKDAY(DATEVALUE("15/"&amp;MONTH(EDATE(C401,0))&amp;"/"&amp;YEAR(EDATE(C401,0))),-1,Feriados!$A$1:$A$936),1,Feriados!$A$1:$A$936)</f>
        <v>37302</v>
      </c>
      <c r="I401" s="27">
        <f>WORKDAY(WORKDAY(DATEVALUE("15/"&amp;MONTH(EDATE(C401,-1))&amp;"/"&amp;YEAR(EDATE(C401,-1))),-1,Feriados!$A$1:$A$936),1,Feriados!$A$1:$A$936)</f>
        <v>37271</v>
      </c>
      <c r="J401" s="27">
        <f>WORKDAY(WORKDAY(DATEVALUE("15/"&amp;MONTH(EDATE(C401,0))&amp;"/"&amp;YEAR(EDATE(C401,0))-1),-1,Feriados!$A$1:$A$936),1,Feriados!$A$1:$A$936)</f>
        <v>36937</v>
      </c>
      <c r="K401" s="28">
        <f t="shared" si="8"/>
        <v>7.6198857696373912</v>
      </c>
    </row>
    <row r="402" spans="1:11" x14ac:dyDescent="0.3">
      <c r="A402" s="18" t="str">
        <f t="shared" si="9"/>
        <v>12002</v>
      </c>
      <c r="B402" s="10">
        <v>760199</v>
      </c>
      <c r="C402" s="11">
        <v>37309</v>
      </c>
      <c r="D402" s="13">
        <v>1129.5027873219913</v>
      </c>
      <c r="E402" s="9"/>
      <c r="F402" s="9"/>
      <c r="G402" s="9"/>
      <c r="H402" s="27">
        <f>WORKDAY(WORKDAY(DATEVALUE("15/"&amp;MONTH(EDATE(C402,0))&amp;"/"&amp;YEAR(EDATE(C402,0))),-1,Feriados!$A$1:$A$936),1,Feriados!$A$1:$A$936)</f>
        <v>37302</v>
      </c>
      <c r="I402" s="27">
        <f>WORKDAY(WORKDAY(DATEVALUE("15/"&amp;MONTH(EDATE(C402,-1))&amp;"/"&amp;YEAR(EDATE(C402,-1))),-1,Feriados!$A$1:$A$936),1,Feriados!$A$1:$A$936)</f>
        <v>37271</v>
      </c>
      <c r="J402" s="27">
        <f>WORKDAY(WORKDAY(DATEVALUE("15/"&amp;MONTH(EDATE(C402,0))&amp;"/"&amp;YEAR(EDATE(C402,0))-1),-1,Feriados!$A$1:$A$936),1,Feriados!$A$1:$A$936)</f>
        <v>36937</v>
      </c>
      <c r="K402" s="28">
        <f t="shared" si="8"/>
        <v>7.6198857696373912</v>
      </c>
    </row>
    <row r="403" spans="1:11" x14ac:dyDescent="0.3">
      <c r="A403" s="18" t="str">
        <f t="shared" si="9"/>
        <v>12002</v>
      </c>
      <c r="B403" s="10">
        <v>760199</v>
      </c>
      <c r="C403" s="11">
        <v>37312</v>
      </c>
      <c r="D403" s="13">
        <v>1129.7057667894139</v>
      </c>
      <c r="E403" s="9"/>
      <c r="F403" s="9"/>
      <c r="G403" s="9"/>
      <c r="H403" s="27">
        <f>WORKDAY(WORKDAY(DATEVALUE("15/"&amp;MONTH(EDATE(C403,0))&amp;"/"&amp;YEAR(EDATE(C403,0))),-1,Feriados!$A$1:$A$936),1,Feriados!$A$1:$A$936)</f>
        <v>37302</v>
      </c>
      <c r="I403" s="27">
        <f>WORKDAY(WORKDAY(DATEVALUE("15/"&amp;MONTH(EDATE(C403,-1))&amp;"/"&amp;YEAR(EDATE(C403,-1))),-1,Feriados!$A$1:$A$936),1,Feriados!$A$1:$A$936)</f>
        <v>37271</v>
      </c>
      <c r="J403" s="27">
        <f>WORKDAY(WORKDAY(DATEVALUE("15/"&amp;MONTH(EDATE(C403,0))&amp;"/"&amp;YEAR(EDATE(C403,0))-1),-1,Feriados!$A$1:$A$936),1,Feriados!$A$1:$A$936)</f>
        <v>36937</v>
      </c>
      <c r="K403" s="28">
        <f t="shared" si="8"/>
        <v>7.6198857696373912</v>
      </c>
    </row>
    <row r="404" spans="1:11" x14ac:dyDescent="0.3">
      <c r="A404" s="18" t="str">
        <f t="shared" si="9"/>
        <v>12002</v>
      </c>
      <c r="B404" s="10">
        <v>760199</v>
      </c>
      <c r="C404" s="11">
        <v>37313</v>
      </c>
      <c r="D404" s="13">
        <v>1129.9087827336516</v>
      </c>
      <c r="E404" s="9"/>
      <c r="F404" s="9"/>
      <c r="G404" s="9"/>
      <c r="H404" s="27">
        <f>WORKDAY(WORKDAY(DATEVALUE("15/"&amp;MONTH(EDATE(C404,0))&amp;"/"&amp;YEAR(EDATE(C404,0))),-1,Feriados!$A$1:$A$936),1,Feriados!$A$1:$A$936)</f>
        <v>37302</v>
      </c>
      <c r="I404" s="27">
        <f>WORKDAY(WORKDAY(DATEVALUE("15/"&amp;MONTH(EDATE(C404,-1))&amp;"/"&amp;YEAR(EDATE(C404,-1))),-1,Feriados!$A$1:$A$936),1,Feriados!$A$1:$A$936)</f>
        <v>37271</v>
      </c>
      <c r="J404" s="27">
        <f>WORKDAY(WORKDAY(DATEVALUE("15/"&amp;MONTH(EDATE(C404,0))&amp;"/"&amp;YEAR(EDATE(C404,0))-1),-1,Feriados!$A$1:$A$936),1,Feriados!$A$1:$A$936)</f>
        <v>36937</v>
      </c>
      <c r="K404" s="28">
        <f t="shared" si="8"/>
        <v>7.6198857696373912</v>
      </c>
    </row>
    <row r="405" spans="1:11" x14ac:dyDescent="0.3">
      <c r="A405" s="18" t="str">
        <f t="shared" si="9"/>
        <v>12002</v>
      </c>
      <c r="B405" s="10">
        <v>760199</v>
      </c>
      <c r="C405" s="11">
        <v>37314</v>
      </c>
      <c r="D405" s="13">
        <v>1130.1118351612593</v>
      </c>
      <c r="E405" s="9"/>
      <c r="F405" s="9"/>
      <c r="G405" s="9"/>
      <c r="H405" s="27">
        <f>WORKDAY(WORKDAY(DATEVALUE("15/"&amp;MONTH(EDATE(C405,0))&amp;"/"&amp;YEAR(EDATE(C405,0))),-1,Feriados!$A$1:$A$936),1,Feriados!$A$1:$A$936)</f>
        <v>37302</v>
      </c>
      <c r="I405" s="27">
        <f>WORKDAY(WORKDAY(DATEVALUE("15/"&amp;MONTH(EDATE(C405,-1))&amp;"/"&amp;YEAR(EDATE(C405,-1))),-1,Feriados!$A$1:$A$936),1,Feriados!$A$1:$A$936)</f>
        <v>37271</v>
      </c>
      <c r="J405" s="27">
        <f>WORKDAY(WORKDAY(DATEVALUE("15/"&amp;MONTH(EDATE(C405,0))&amp;"/"&amp;YEAR(EDATE(C405,0))-1),-1,Feriados!$A$1:$A$936),1,Feriados!$A$1:$A$936)</f>
        <v>36937</v>
      </c>
      <c r="K405" s="28">
        <f t="shared" si="8"/>
        <v>7.6198857696373912</v>
      </c>
    </row>
    <row r="406" spans="1:11" x14ac:dyDescent="0.3">
      <c r="A406" s="18" t="str">
        <f t="shared" si="9"/>
        <v>12002</v>
      </c>
      <c r="B406" s="10">
        <v>760199</v>
      </c>
      <c r="C406" s="11">
        <v>37315</v>
      </c>
      <c r="D406" s="13">
        <v>1130.3149240787934</v>
      </c>
      <c r="E406" s="9"/>
      <c r="F406" s="9"/>
      <c r="G406" s="9"/>
      <c r="H406" s="27">
        <f>WORKDAY(WORKDAY(DATEVALUE("15/"&amp;MONTH(EDATE(C406,0))&amp;"/"&amp;YEAR(EDATE(C406,0))),-1,Feriados!$A$1:$A$936),1,Feriados!$A$1:$A$936)</f>
        <v>37302</v>
      </c>
      <c r="I406" s="27">
        <f>WORKDAY(WORKDAY(DATEVALUE("15/"&amp;MONTH(EDATE(C406,-1))&amp;"/"&amp;YEAR(EDATE(C406,-1))),-1,Feriados!$A$1:$A$936),1,Feriados!$A$1:$A$936)</f>
        <v>37271</v>
      </c>
      <c r="J406" s="27">
        <f>WORKDAY(WORKDAY(DATEVALUE("15/"&amp;MONTH(EDATE(C406,0))&amp;"/"&amp;YEAR(EDATE(C406,0))-1),-1,Feriados!$A$1:$A$936),1,Feriados!$A$1:$A$936)</f>
        <v>36937</v>
      </c>
      <c r="K406" s="28">
        <f t="shared" si="8"/>
        <v>7.6198857696373912</v>
      </c>
    </row>
    <row r="407" spans="1:11" x14ac:dyDescent="0.3">
      <c r="A407" s="18" t="str">
        <f t="shared" si="9"/>
        <v>22002</v>
      </c>
      <c r="B407" s="10">
        <v>760199</v>
      </c>
      <c r="C407" s="11">
        <v>37316</v>
      </c>
      <c r="D407" s="13">
        <v>1130.5180494928115</v>
      </c>
      <c r="E407" s="9"/>
      <c r="F407" s="9"/>
      <c r="G407" s="9"/>
      <c r="H407" s="27">
        <f>WORKDAY(WORKDAY(DATEVALUE("15/"&amp;MONTH(EDATE(C407,0))&amp;"/"&amp;YEAR(EDATE(C407,0))),-1,Feriados!$A$1:$A$936),1,Feriados!$A$1:$A$936)</f>
        <v>37330</v>
      </c>
      <c r="I407" s="27">
        <f>WORKDAY(WORKDAY(DATEVALUE("15/"&amp;MONTH(EDATE(C407,-1))&amp;"/"&amp;YEAR(EDATE(C407,-1))),-1,Feriados!$A$1:$A$936),1,Feriados!$A$1:$A$936)</f>
        <v>37302</v>
      </c>
      <c r="J407" s="27">
        <f>WORKDAY(WORKDAY(DATEVALUE("15/"&amp;MONTH(EDATE(C407,0))&amp;"/"&amp;YEAR(EDATE(C407,0))-1),-1,Feriados!$A$1:$A$936),1,Feriados!$A$1:$A$936)</f>
        <v>36965</v>
      </c>
      <c r="K407" s="28">
        <f t="shared" si="8"/>
        <v>7.5126700610279595</v>
      </c>
    </row>
    <row r="408" spans="1:11" x14ac:dyDescent="0.3">
      <c r="A408" s="18" t="str">
        <f t="shared" si="9"/>
        <v>22002</v>
      </c>
      <c r="B408" s="10">
        <v>760199</v>
      </c>
      <c r="C408" s="11">
        <v>37319</v>
      </c>
      <c r="D408" s="13">
        <v>1130.7212114098722</v>
      </c>
      <c r="E408" s="9"/>
      <c r="F408" s="9"/>
      <c r="G408" s="9"/>
      <c r="H408" s="27">
        <f>WORKDAY(WORKDAY(DATEVALUE("15/"&amp;MONTH(EDATE(C408,0))&amp;"/"&amp;YEAR(EDATE(C408,0))),-1,Feriados!$A$1:$A$936),1,Feriados!$A$1:$A$936)</f>
        <v>37330</v>
      </c>
      <c r="I408" s="27">
        <f>WORKDAY(WORKDAY(DATEVALUE("15/"&amp;MONTH(EDATE(C408,-1))&amp;"/"&amp;YEAR(EDATE(C408,-1))),-1,Feriados!$A$1:$A$936),1,Feriados!$A$1:$A$936)</f>
        <v>37302</v>
      </c>
      <c r="J408" s="27">
        <f>WORKDAY(WORKDAY(DATEVALUE("15/"&amp;MONTH(EDATE(C408,0))&amp;"/"&amp;YEAR(EDATE(C408,0))-1),-1,Feriados!$A$1:$A$936),1,Feriados!$A$1:$A$936)</f>
        <v>36965</v>
      </c>
      <c r="K408" s="28">
        <f t="shared" si="8"/>
        <v>7.5126700610279595</v>
      </c>
    </row>
    <row r="409" spans="1:11" x14ac:dyDescent="0.3">
      <c r="A409" s="18" t="str">
        <f t="shared" si="9"/>
        <v>22002</v>
      </c>
      <c r="B409" s="10">
        <v>760199</v>
      </c>
      <c r="C409" s="11">
        <v>37320</v>
      </c>
      <c r="D409" s="13">
        <v>1130.9244098365355</v>
      </c>
      <c r="E409" s="9"/>
      <c r="F409" s="9"/>
      <c r="G409" s="9"/>
      <c r="H409" s="27">
        <f>WORKDAY(WORKDAY(DATEVALUE("15/"&amp;MONTH(EDATE(C409,0))&amp;"/"&amp;YEAR(EDATE(C409,0))),-1,Feriados!$A$1:$A$936),1,Feriados!$A$1:$A$936)</f>
        <v>37330</v>
      </c>
      <c r="I409" s="27">
        <f>WORKDAY(WORKDAY(DATEVALUE("15/"&amp;MONTH(EDATE(C409,-1))&amp;"/"&amp;YEAR(EDATE(C409,-1))),-1,Feriados!$A$1:$A$936),1,Feriados!$A$1:$A$936)</f>
        <v>37302</v>
      </c>
      <c r="J409" s="27">
        <f>WORKDAY(WORKDAY(DATEVALUE("15/"&amp;MONTH(EDATE(C409,0))&amp;"/"&amp;YEAR(EDATE(C409,0))-1),-1,Feriados!$A$1:$A$936),1,Feriados!$A$1:$A$936)</f>
        <v>36965</v>
      </c>
      <c r="K409" s="28">
        <f t="shared" si="8"/>
        <v>7.5126700610279595</v>
      </c>
    </row>
    <row r="410" spans="1:11" x14ac:dyDescent="0.3">
      <c r="A410" s="18" t="str">
        <f t="shared" si="9"/>
        <v>22002</v>
      </c>
      <c r="B410" s="10">
        <v>760199</v>
      </c>
      <c r="C410" s="11">
        <v>37321</v>
      </c>
      <c r="D410" s="13">
        <v>1131.1276447793621</v>
      </c>
      <c r="E410" s="9"/>
      <c r="F410" s="9"/>
      <c r="G410" s="9"/>
      <c r="H410" s="27">
        <f>WORKDAY(WORKDAY(DATEVALUE("15/"&amp;MONTH(EDATE(C410,0))&amp;"/"&amp;YEAR(EDATE(C410,0))),-1,Feriados!$A$1:$A$936),1,Feriados!$A$1:$A$936)</f>
        <v>37330</v>
      </c>
      <c r="I410" s="27">
        <f>WORKDAY(WORKDAY(DATEVALUE("15/"&amp;MONTH(EDATE(C410,-1))&amp;"/"&amp;YEAR(EDATE(C410,-1))),-1,Feriados!$A$1:$A$936),1,Feriados!$A$1:$A$936)</f>
        <v>37302</v>
      </c>
      <c r="J410" s="27">
        <f>WORKDAY(WORKDAY(DATEVALUE("15/"&amp;MONTH(EDATE(C410,0))&amp;"/"&amp;YEAR(EDATE(C410,0))-1),-1,Feriados!$A$1:$A$936),1,Feriados!$A$1:$A$936)</f>
        <v>36965</v>
      </c>
      <c r="K410" s="28">
        <f t="shared" si="8"/>
        <v>7.5126700610279595</v>
      </c>
    </row>
    <row r="411" spans="1:11" x14ac:dyDescent="0.3">
      <c r="A411" s="18" t="str">
        <f t="shared" si="9"/>
        <v>22002</v>
      </c>
      <c r="B411" s="10">
        <v>760199</v>
      </c>
      <c r="C411" s="11">
        <v>37322</v>
      </c>
      <c r="D411" s="13">
        <v>1131.3309162449143</v>
      </c>
      <c r="E411" s="9"/>
      <c r="F411" s="9"/>
      <c r="G411" s="9"/>
      <c r="H411" s="27">
        <f>WORKDAY(WORKDAY(DATEVALUE("15/"&amp;MONTH(EDATE(C411,0))&amp;"/"&amp;YEAR(EDATE(C411,0))),-1,Feriados!$A$1:$A$936),1,Feriados!$A$1:$A$936)</f>
        <v>37330</v>
      </c>
      <c r="I411" s="27">
        <f>WORKDAY(WORKDAY(DATEVALUE("15/"&amp;MONTH(EDATE(C411,-1))&amp;"/"&amp;YEAR(EDATE(C411,-1))),-1,Feriados!$A$1:$A$936),1,Feriados!$A$1:$A$936)</f>
        <v>37302</v>
      </c>
      <c r="J411" s="27">
        <f>WORKDAY(WORKDAY(DATEVALUE("15/"&amp;MONTH(EDATE(C411,0))&amp;"/"&amp;YEAR(EDATE(C411,0))-1),-1,Feriados!$A$1:$A$936),1,Feriados!$A$1:$A$936)</f>
        <v>36965</v>
      </c>
      <c r="K411" s="28">
        <f t="shared" si="8"/>
        <v>7.5126700610279595</v>
      </c>
    </row>
    <row r="412" spans="1:11" x14ac:dyDescent="0.3">
      <c r="A412" s="18" t="str">
        <f t="shared" si="9"/>
        <v>22002</v>
      </c>
      <c r="B412" s="10">
        <v>760199</v>
      </c>
      <c r="C412" s="11">
        <v>37323</v>
      </c>
      <c r="D412" s="13">
        <v>1131.5342242397558</v>
      </c>
      <c r="E412" s="9"/>
      <c r="F412" s="9"/>
      <c r="G412" s="9"/>
      <c r="H412" s="27">
        <f>WORKDAY(WORKDAY(DATEVALUE("15/"&amp;MONTH(EDATE(C412,0))&amp;"/"&amp;YEAR(EDATE(C412,0))),-1,Feriados!$A$1:$A$936),1,Feriados!$A$1:$A$936)</f>
        <v>37330</v>
      </c>
      <c r="I412" s="27">
        <f>WORKDAY(WORKDAY(DATEVALUE("15/"&amp;MONTH(EDATE(C412,-1))&amp;"/"&amp;YEAR(EDATE(C412,-1))),-1,Feriados!$A$1:$A$936),1,Feriados!$A$1:$A$936)</f>
        <v>37302</v>
      </c>
      <c r="J412" s="27">
        <f>WORKDAY(WORKDAY(DATEVALUE("15/"&amp;MONTH(EDATE(C412,0))&amp;"/"&amp;YEAR(EDATE(C412,0))-1),-1,Feriados!$A$1:$A$936),1,Feriados!$A$1:$A$936)</f>
        <v>36965</v>
      </c>
      <c r="K412" s="28">
        <f t="shared" si="8"/>
        <v>7.5126700610279595</v>
      </c>
    </row>
    <row r="413" spans="1:11" x14ac:dyDescent="0.3">
      <c r="A413" s="18" t="str">
        <f t="shared" si="9"/>
        <v>22002</v>
      </c>
      <c r="B413" s="10">
        <v>760199</v>
      </c>
      <c r="C413" s="11">
        <v>37326</v>
      </c>
      <c r="D413" s="13">
        <v>1131.7375687704507</v>
      </c>
      <c r="E413" s="9"/>
      <c r="F413" s="9"/>
      <c r="G413" s="9"/>
      <c r="H413" s="27">
        <f>WORKDAY(WORKDAY(DATEVALUE("15/"&amp;MONTH(EDATE(C413,0))&amp;"/"&amp;YEAR(EDATE(C413,0))),-1,Feriados!$A$1:$A$936),1,Feriados!$A$1:$A$936)</f>
        <v>37330</v>
      </c>
      <c r="I413" s="27">
        <f>WORKDAY(WORKDAY(DATEVALUE("15/"&amp;MONTH(EDATE(C413,-1))&amp;"/"&amp;YEAR(EDATE(C413,-1))),-1,Feriados!$A$1:$A$936),1,Feriados!$A$1:$A$936)</f>
        <v>37302</v>
      </c>
      <c r="J413" s="27">
        <f>WORKDAY(WORKDAY(DATEVALUE("15/"&amp;MONTH(EDATE(C413,0))&amp;"/"&amp;YEAR(EDATE(C413,0))-1),-1,Feriados!$A$1:$A$936),1,Feriados!$A$1:$A$936)</f>
        <v>36965</v>
      </c>
      <c r="K413" s="28">
        <f t="shared" si="8"/>
        <v>7.5126700610279595</v>
      </c>
    </row>
    <row r="414" spans="1:11" x14ac:dyDescent="0.3">
      <c r="A414" s="18" t="str">
        <f t="shared" si="9"/>
        <v>22002</v>
      </c>
      <c r="B414" s="10">
        <v>760199</v>
      </c>
      <c r="C414" s="11">
        <v>37327</v>
      </c>
      <c r="D414" s="13">
        <v>1131.940949843565</v>
      </c>
      <c r="E414" s="9"/>
      <c r="F414" s="9"/>
      <c r="G414" s="9"/>
      <c r="H414" s="27">
        <f>WORKDAY(WORKDAY(DATEVALUE("15/"&amp;MONTH(EDATE(C414,0))&amp;"/"&amp;YEAR(EDATE(C414,0))),-1,Feriados!$A$1:$A$936),1,Feriados!$A$1:$A$936)</f>
        <v>37330</v>
      </c>
      <c r="I414" s="27">
        <f>WORKDAY(WORKDAY(DATEVALUE("15/"&amp;MONTH(EDATE(C414,-1))&amp;"/"&amp;YEAR(EDATE(C414,-1))),-1,Feriados!$A$1:$A$936),1,Feriados!$A$1:$A$936)</f>
        <v>37302</v>
      </c>
      <c r="J414" s="27">
        <f>WORKDAY(WORKDAY(DATEVALUE("15/"&amp;MONTH(EDATE(C414,0))&amp;"/"&amp;YEAR(EDATE(C414,0))-1),-1,Feriados!$A$1:$A$936),1,Feriados!$A$1:$A$936)</f>
        <v>36965</v>
      </c>
      <c r="K414" s="28">
        <f t="shared" si="8"/>
        <v>7.5126700610279595</v>
      </c>
    </row>
    <row r="415" spans="1:11" x14ac:dyDescent="0.3">
      <c r="A415" s="18" t="str">
        <f t="shared" si="9"/>
        <v>22002</v>
      </c>
      <c r="B415" s="10">
        <v>760199</v>
      </c>
      <c r="C415" s="11">
        <v>37328</v>
      </c>
      <c r="D415" s="13">
        <v>1132.1443674656657</v>
      </c>
      <c r="E415" s="9"/>
      <c r="F415" s="9"/>
      <c r="G415" s="9"/>
      <c r="H415" s="27">
        <f>WORKDAY(WORKDAY(DATEVALUE("15/"&amp;MONTH(EDATE(C415,0))&amp;"/"&amp;YEAR(EDATE(C415,0))),-1,Feriados!$A$1:$A$936),1,Feriados!$A$1:$A$936)</f>
        <v>37330</v>
      </c>
      <c r="I415" s="27">
        <f>WORKDAY(WORKDAY(DATEVALUE("15/"&amp;MONTH(EDATE(C415,-1))&amp;"/"&amp;YEAR(EDATE(C415,-1))),-1,Feriados!$A$1:$A$936),1,Feriados!$A$1:$A$936)</f>
        <v>37302</v>
      </c>
      <c r="J415" s="27">
        <f>WORKDAY(WORKDAY(DATEVALUE("15/"&amp;MONTH(EDATE(C415,0))&amp;"/"&amp;YEAR(EDATE(C415,0))-1),-1,Feriados!$A$1:$A$936),1,Feriados!$A$1:$A$936)</f>
        <v>36965</v>
      </c>
      <c r="K415" s="28">
        <f t="shared" si="8"/>
        <v>7.5126700610279595</v>
      </c>
    </row>
    <row r="416" spans="1:11" x14ac:dyDescent="0.3">
      <c r="A416" s="18" t="str">
        <f t="shared" si="9"/>
        <v>22002</v>
      </c>
      <c r="B416" s="10">
        <v>760199</v>
      </c>
      <c r="C416" s="11">
        <v>37329</v>
      </c>
      <c r="D416" s="13">
        <v>1132.3478216433207</v>
      </c>
      <c r="E416" s="9"/>
      <c r="F416" s="9"/>
      <c r="G416" s="9"/>
      <c r="H416" s="27">
        <f>WORKDAY(WORKDAY(DATEVALUE("15/"&amp;MONTH(EDATE(C416,0))&amp;"/"&amp;YEAR(EDATE(C416,0))),-1,Feriados!$A$1:$A$936),1,Feriados!$A$1:$A$936)</f>
        <v>37330</v>
      </c>
      <c r="I416" s="27">
        <f>WORKDAY(WORKDAY(DATEVALUE("15/"&amp;MONTH(EDATE(C416,-1))&amp;"/"&amp;YEAR(EDATE(C416,-1))),-1,Feriados!$A$1:$A$936),1,Feriados!$A$1:$A$936)</f>
        <v>37302</v>
      </c>
      <c r="J416" s="27">
        <f>WORKDAY(WORKDAY(DATEVALUE("15/"&amp;MONTH(EDATE(C416,0))&amp;"/"&amp;YEAR(EDATE(C416,0))-1),-1,Feriados!$A$1:$A$936),1,Feriados!$A$1:$A$936)</f>
        <v>36965</v>
      </c>
      <c r="K416" s="28">
        <f t="shared" si="8"/>
        <v>7.5126700610279595</v>
      </c>
    </row>
    <row r="417" spans="1:11" x14ac:dyDescent="0.3">
      <c r="A417" s="18" t="str">
        <f t="shared" si="9"/>
        <v>22002</v>
      </c>
      <c r="B417" s="10">
        <v>760199</v>
      </c>
      <c r="C417" s="11">
        <v>37330</v>
      </c>
      <c r="D417" s="13">
        <v>1132.5513123830997</v>
      </c>
      <c r="E417" s="9"/>
      <c r="F417" s="9"/>
      <c r="G417" s="9"/>
      <c r="H417" s="27">
        <f>WORKDAY(WORKDAY(DATEVALUE("15/"&amp;MONTH(EDATE(C417,0))&amp;"/"&amp;YEAR(EDATE(C417,0))),-1,Feriados!$A$1:$A$936),1,Feriados!$A$1:$A$936)</f>
        <v>37330</v>
      </c>
      <c r="I417" s="27">
        <f>WORKDAY(WORKDAY(DATEVALUE("15/"&amp;MONTH(EDATE(C417,-1))&amp;"/"&amp;YEAR(EDATE(C417,-1))),-1,Feriados!$A$1:$A$936),1,Feriados!$A$1:$A$936)</f>
        <v>37302</v>
      </c>
      <c r="J417" s="27">
        <f>WORKDAY(WORKDAY(DATEVALUE("15/"&amp;MONTH(EDATE(C417,0))&amp;"/"&amp;YEAR(EDATE(C417,0))-1),-1,Feriados!$A$1:$A$936),1,Feriados!$A$1:$A$936)</f>
        <v>36965</v>
      </c>
      <c r="K417" s="28">
        <f t="shared" si="8"/>
        <v>7.5126700610279595</v>
      </c>
    </row>
    <row r="418" spans="1:11" x14ac:dyDescent="0.3">
      <c r="A418" s="18" t="str">
        <f t="shared" si="9"/>
        <v>22002</v>
      </c>
      <c r="B418" s="10">
        <v>760199</v>
      </c>
      <c r="C418" s="11">
        <v>37333</v>
      </c>
      <c r="D418" s="13">
        <v>1132.8900565488182</v>
      </c>
      <c r="E418" s="9"/>
      <c r="F418" s="9"/>
      <c r="G418" s="9"/>
      <c r="H418" s="27">
        <f>WORKDAY(WORKDAY(DATEVALUE("15/"&amp;MONTH(EDATE(C418,0))&amp;"/"&amp;YEAR(EDATE(C418,0))),-1,Feriados!$A$1:$A$936),1,Feriados!$A$1:$A$936)</f>
        <v>37330</v>
      </c>
      <c r="I418" s="27">
        <f>WORKDAY(WORKDAY(DATEVALUE("15/"&amp;MONTH(EDATE(C418,-1))&amp;"/"&amp;YEAR(EDATE(C418,-1))),-1,Feriados!$A$1:$A$936),1,Feriados!$A$1:$A$936)</f>
        <v>37302</v>
      </c>
      <c r="J418" s="27">
        <f>WORKDAY(WORKDAY(DATEVALUE("15/"&amp;MONTH(EDATE(C418,0))&amp;"/"&amp;YEAR(EDATE(C418,0))-1),-1,Feriados!$A$1:$A$936),1,Feriados!$A$1:$A$936)</f>
        <v>36965</v>
      </c>
      <c r="K418" s="28">
        <f t="shared" si="8"/>
        <v>7.5126700610279595</v>
      </c>
    </row>
    <row r="419" spans="1:11" x14ac:dyDescent="0.3">
      <c r="A419" s="18" t="str">
        <f t="shared" si="9"/>
        <v>22002</v>
      </c>
      <c r="B419" s="10">
        <v>760199</v>
      </c>
      <c r="C419" s="11">
        <v>37334</v>
      </c>
      <c r="D419" s="13">
        <v>1133.2289020323387</v>
      </c>
      <c r="E419" s="9"/>
      <c r="F419" s="9"/>
      <c r="G419" s="9"/>
      <c r="H419" s="27">
        <f>WORKDAY(WORKDAY(DATEVALUE("15/"&amp;MONTH(EDATE(C419,0))&amp;"/"&amp;YEAR(EDATE(C419,0))),-1,Feriados!$A$1:$A$936),1,Feriados!$A$1:$A$936)</f>
        <v>37330</v>
      </c>
      <c r="I419" s="27">
        <f>WORKDAY(WORKDAY(DATEVALUE("15/"&amp;MONTH(EDATE(C419,-1))&amp;"/"&amp;YEAR(EDATE(C419,-1))),-1,Feriados!$A$1:$A$936),1,Feriados!$A$1:$A$936)</f>
        <v>37302</v>
      </c>
      <c r="J419" s="27">
        <f>WORKDAY(WORKDAY(DATEVALUE("15/"&amp;MONTH(EDATE(C419,0))&amp;"/"&amp;YEAR(EDATE(C419,0))-1),-1,Feriados!$A$1:$A$936),1,Feriados!$A$1:$A$936)</f>
        <v>36965</v>
      </c>
      <c r="K419" s="28">
        <f t="shared" si="8"/>
        <v>7.5126700610279595</v>
      </c>
    </row>
    <row r="420" spans="1:11" x14ac:dyDescent="0.3">
      <c r="A420" s="18" t="str">
        <f t="shared" si="9"/>
        <v>22002</v>
      </c>
      <c r="B420" s="10">
        <v>760199</v>
      </c>
      <c r="C420" s="11">
        <v>37335</v>
      </c>
      <c r="D420" s="13">
        <v>1133.5678488639653</v>
      </c>
      <c r="E420" s="9"/>
      <c r="F420" s="9"/>
      <c r="G420" s="9"/>
      <c r="H420" s="27">
        <f>WORKDAY(WORKDAY(DATEVALUE("15/"&amp;MONTH(EDATE(C420,0))&amp;"/"&amp;YEAR(EDATE(C420,0))),-1,Feriados!$A$1:$A$936),1,Feriados!$A$1:$A$936)</f>
        <v>37330</v>
      </c>
      <c r="I420" s="27">
        <f>WORKDAY(WORKDAY(DATEVALUE("15/"&amp;MONTH(EDATE(C420,-1))&amp;"/"&amp;YEAR(EDATE(C420,-1))),-1,Feriados!$A$1:$A$936),1,Feriados!$A$1:$A$936)</f>
        <v>37302</v>
      </c>
      <c r="J420" s="27">
        <f>WORKDAY(WORKDAY(DATEVALUE("15/"&amp;MONTH(EDATE(C420,0))&amp;"/"&amp;YEAR(EDATE(C420,0))-1),-1,Feriados!$A$1:$A$936),1,Feriados!$A$1:$A$936)</f>
        <v>36965</v>
      </c>
      <c r="K420" s="28">
        <f t="shared" si="8"/>
        <v>7.5126700610279595</v>
      </c>
    </row>
    <row r="421" spans="1:11" x14ac:dyDescent="0.3">
      <c r="A421" s="18" t="str">
        <f t="shared" si="9"/>
        <v>22002</v>
      </c>
      <c r="B421" s="10">
        <v>760199</v>
      </c>
      <c r="C421" s="11">
        <v>37336</v>
      </c>
      <c r="D421" s="13">
        <v>1133.9068970740113</v>
      </c>
      <c r="E421" s="9"/>
      <c r="F421" s="9"/>
      <c r="G421" s="9"/>
      <c r="H421" s="27">
        <f>WORKDAY(WORKDAY(DATEVALUE("15/"&amp;MONTH(EDATE(C421,0))&amp;"/"&amp;YEAR(EDATE(C421,0))),-1,Feriados!$A$1:$A$936),1,Feriados!$A$1:$A$936)</f>
        <v>37330</v>
      </c>
      <c r="I421" s="27">
        <f>WORKDAY(WORKDAY(DATEVALUE("15/"&amp;MONTH(EDATE(C421,-1))&amp;"/"&amp;YEAR(EDATE(C421,-1))),-1,Feriados!$A$1:$A$936),1,Feriados!$A$1:$A$936)</f>
        <v>37302</v>
      </c>
      <c r="J421" s="27">
        <f>WORKDAY(WORKDAY(DATEVALUE("15/"&amp;MONTH(EDATE(C421,0))&amp;"/"&amp;YEAR(EDATE(C421,0))-1),-1,Feriados!$A$1:$A$936),1,Feriados!$A$1:$A$936)</f>
        <v>36965</v>
      </c>
      <c r="K421" s="28">
        <f t="shared" si="8"/>
        <v>7.5126700610279595</v>
      </c>
    </row>
    <row r="422" spans="1:11" x14ac:dyDescent="0.3">
      <c r="A422" s="18" t="str">
        <f t="shared" si="9"/>
        <v>22002</v>
      </c>
      <c r="B422" s="10">
        <v>760199</v>
      </c>
      <c r="C422" s="11">
        <v>37337</v>
      </c>
      <c r="D422" s="13">
        <v>1134.2460466927985</v>
      </c>
      <c r="E422" s="9"/>
      <c r="F422" s="9"/>
      <c r="G422" s="9"/>
      <c r="H422" s="27">
        <f>WORKDAY(WORKDAY(DATEVALUE("15/"&amp;MONTH(EDATE(C422,0))&amp;"/"&amp;YEAR(EDATE(C422,0))),-1,Feriados!$A$1:$A$936),1,Feriados!$A$1:$A$936)</f>
        <v>37330</v>
      </c>
      <c r="I422" s="27">
        <f>WORKDAY(WORKDAY(DATEVALUE("15/"&amp;MONTH(EDATE(C422,-1))&amp;"/"&amp;YEAR(EDATE(C422,-1))),-1,Feriados!$A$1:$A$936),1,Feriados!$A$1:$A$936)</f>
        <v>37302</v>
      </c>
      <c r="J422" s="27">
        <f>WORKDAY(WORKDAY(DATEVALUE("15/"&amp;MONTH(EDATE(C422,0))&amp;"/"&amp;YEAR(EDATE(C422,0))-1),-1,Feriados!$A$1:$A$936),1,Feriados!$A$1:$A$936)</f>
        <v>36965</v>
      </c>
      <c r="K422" s="28">
        <f t="shared" si="8"/>
        <v>7.5126700610279595</v>
      </c>
    </row>
    <row r="423" spans="1:11" x14ac:dyDescent="0.3">
      <c r="A423" s="18" t="str">
        <f t="shared" si="9"/>
        <v>22002</v>
      </c>
      <c r="B423" s="10">
        <v>760199</v>
      </c>
      <c r="C423" s="11">
        <v>37340</v>
      </c>
      <c r="D423" s="13">
        <v>1134.5852977506581</v>
      </c>
      <c r="E423" s="9"/>
      <c r="F423" s="9"/>
      <c r="G423" s="9"/>
      <c r="H423" s="27">
        <f>WORKDAY(WORKDAY(DATEVALUE("15/"&amp;MONTH(EDATE(C423,0))&amp;"/"&amp;YEAR(EDATE(C423,0))),-1,Feriados!$A$1:$A$936),1,Feriados!$A$1:$A$936)</f>
        <v>37330</v>
      </c>
      <c r="I423" s="27">
        <f>WORKDAY(WORKDAY(DATEVALUE("15/"&amp;MONTH(EDATE(C423,-1))&amp;"/"&amp;YEAR(EDATE(C423,-1))),-1,Feriados!$A$1:$A$936),1,Feriados!$A$1:$A$936)</f>
        <v>37302</v>
      </c>
      <c r="J423" s="27">
        <f>WORKDAY(WORKDAY(DATEVALUE("15/"&amp;MONTH(EDATE(C423,0))&amp;"/"&amp;YEAR(EDATE(C423,0))-1),-1,Feriados!$A$1:$A$936),1,Feriados!$A$1:$A$936)</f>
        <v>36965</v>
      </c>
      <c r="K423" s="28">
        <f t="shared" si="8"/>
        <v>7.5126700610279595</v>
      </c>
    </row>
    <row r="424" spans="1:11" x14ac:dyDescent="0.3">
      <c r="A424" s="18" t="str">
        <f t="shared" si="9"/>
        <v>22002</v>
      </c>
      <c r="B424" s="10">
        <v>760199</v>
      </c>
      <c r="C424" s="11">
        <v>37341</v>
      </c>
      <c r="D424" s="13">
        <v>1134.9246502779306</v>
      </c>
      <c r="E424" s="9"/>
      <c r="F424" s="9"/>
      <c r="G424" s="9"/>
      <c r="H424" s="27">
        <f>WORKDAY(WORKDAY(DATEVALUE("15/"&amp;MONTH(EDATE(C424,0))&amp;"/"&amp;YEAR(EDATE(C424,0))),-1,Feriados!$A$1:$A$936),1,Feriados!$A$1:$A$936)</f>
        <v>37330</v>
      </c>
      <c r="I424" s="27">
        <f>WORKDAY(WORKDAY(DATEVALUE("15/"&amp;MONTH(EDATE(C424,-1))&amp;"/"&amp;YEAR(EDATE(C424,-1))),-1,Feriados!$A$1:$A$936),1,Feriados!$A$1:$A$936)</f>
        <v>37302</v>
      </c>
      <c r="J424" s="27">
        <f>WORKDAY(WORKDAY(DATEVALUE("15/"&amp;MONTH(EDATE(C424,0))&amp;"/"&amp;YEAR(EDATE(C424,0))-1),-1,Feriados!$A$1:$A$936),1,Feriados!$A$1:$A$936)</f>
        <v>36965</v>
      </c>
      <c r="K424" s="28">
        <f t="shared" si="8"/>
        <v>7.5126700610279595</v>
      </c>
    </row>
    <row r="425" spans="1:11" x14ac:dyDescent="0.3">
      <c r="A425" s="18" t="str">
        <f t="shared" si="9"/>
        <v>22002</v>
      </c>
      <c r="B425" s="10">
        <v>760199</v>
      </c>
      <c r="C425" s="11">
        <v>37342</v>
      </c>
      <c r="D425" s="13">
        <v>1135.2641043049653</v>
      </c>
      <c r="E425" s="9"/>
      <c r="F425" s="9"/>
      <c r="G425" s="9"/>
      <c r="H425" s="27">
        <f>WORKDAY(WORKDAY(DATEVALUE("15/"&amp;MONTH(EDATE(C425,0))&amp;"/"&amp;YEAR(EDATE(C425,0))),-1,Feriados!$A$1:$A$936),1,Feriados!$A$1:$A$936)</f>
        <v>37330</v>
      </c>
      <c r="I425" s="27">
        <f>WORKDAY(WORKDAY(DATEVALUE("15/"&amp;MONTH(EDATE(C425,-1))&amp;"/"&amp;YEAR(EDATE(C425,-1))),-1,Feriados!$A$1:$A$936),1,Feriados!$A$1:$A$936)</f>
        <v>37302</v>
      </c>
      <c r="J425" s="27">
        <f>WORKDAY(WORKDAY(DATEVALUE("15/"&amp;MONTH(EDATE(C425,0))&amp;"/"&amp;YEAR(EDATE(C425,0))-1),-1,Feriados!$A$1:$A$936),1,Feriados!$A$1:$A$936)</f>
        <v>36965</v>
      </c>
      <c r="K425" s="28">
        <f t="shared" si="8"/>
        <v>7.5126700610279595</v>
      </c>
    </row>
    <row r="426" spans="1:11" x14ac:dyDescent="0.3">
      <c r="A426" s="18" t="str">
        <f t="shared" si="9"/>
        <v>22002</v>
      </c>
      <c r="B426" s="10">
        <v>760199</v>
      </c>
      <c r="C426" s="11">
        <v>37343</v>
      </c>
      <c r="D426" s="13">
        <v>1135.6036598621201</v>
      </c>
      <c r="E426" s="9"/>
      <c r="F426" s="9"/>
      <c r="G426" s="9"/>
      <c r="H426" s="27">
        <f>WORKDAY(WORKDAY(DATEVALUE("15/"&amp;MONTH(EDATE(C426,0))&amp;"/"&amp;YEAR(EDATE(C426,0))),-1,Feriados!$A$1:$A$936),1,Feriados!$A$1:$A$936)</f>
        <v>37330</v>
      </c>
      <c r="I426" s="27">
        <f>WORKDAY(WORKDAY(DATEVALUE("15/"&amp;MONTH(EDATE(C426,-1))&amp;"/"&amp;YEAR(EDATE(C426,-1))),-1,Feriados!$A$1:$A$936),1,Feriados!$A$1:$A$936)</f>
        <v>37302</v>
      </c>
      <c r="J426" s="27">
        <f>WORKDAY(WORKDAY(DATEVALUE("15/"&amp;MONTH(EDATE(C426,0))&amp;"/"&amp;YEAR(EDATE(C426,0))-1),-1,Feriados!$A$1:$A$936),1,Feriados!$A$1:$A$936)</f>
        <v>36965</v>
      </c>
      <c r="K426" s="28">
        <f t="shared" si="8"/>
        <v>7.5126700610279595</v>
      </c>
    </row>
    <row r="427" spans="1:11" x14ac:dyDescent="0.3">
      <c r="A427" s="18" t="str">
        <f t="shared" si="9"/>
        <v>32002</v>
      </c>
      <c r="B427" s="10">
        <v>760199</v>
      </c>
      <c r="C427" s="11">
        <v>37347</v>
      </c>
      <c r="D427" s="13">
        <v>1135.943316979763</v>
      </c>
      <c r="E427" s="9"/>
      <c r="F427" s="9"/>
      <c r="G427" s="9"/>
      <c r="H427" s="27">
        <f>WORKDAY(WORKDAY(DATEVALUE("15/"&amp;MONTH(EDATE(C427,0))&amp;"/"&amp;YEAR(EDATE(C427,0))),-1,Feriados!$A$1:$A$936),1,Feriados!$A$1:$A$936)</f>
        <v>37361</v>
      </c>
      <c r="I427" s="27">
        <f>WORKDAY(WORKDAY(DATEVALUE("15/"&amp;MONTH(EDATE(C427,-1))&amp;"/"&amp;YEAR(EDATE(C427,-1))),-1,Feriados!$A$1:$A$936),1,Feriados!$A$1:$A$936)</f>
        <v>37330</v>
      </c>
      <c r="J427" s="27">
        <f>WORKDAY(WORKDAY(DATEVALUE("15/"&amp;MONTH(EDATE(C427,0))&amp;"/"&amp;YEAR(EDATE(C427,0))-1),-1,Feriados!$A$1:$A$936),1,Feriados!$A$1:$A$936)</f>
        <v>36997</v>
      </c>
      <c r="K427" s="28">
        <f t="shared" si="8"/>
        <v>7.7484010027411454</v>
      </c>
    </row>
    <row r="428" spans="1:11" x14ac:dyDescent="0.3">
      <c r="A428" s="18" t="str">
        <f t="shared" si="9"/>
        <v>32002</v>
      </c>
      <c r="B428" s="10">
        <v>760199</v>
      </c>
      <c r="C428" s="11">
        <v>37348</v>
      </c>
      <c r="D428" s="13">
        <v>1136.2830756882706</v>
      </c>
      <c r="E428" s="9"/>
      <c r="F428" s="9"/>
      <c r="G428" s="9"/>
      <c r="H428" s="27">
        <f>WORKDAY(WORKDAY(DATEVALUE("15/"&amp;MONTH(EDATE(C428,0))&amp;"/"&amp;YEAR(EDATE(C428,0))),-1,Feriados!$A$1:$A$936),1,Feriados!$A$1:$A$936)</f>
        <v>37361</v>
      </c>
      <c r="I428" s="27">
        <f>WORKDAY(WORKDAY(DATEVALUE("15/"&amp;MONTH(EDATE(C428,-1))&amp;"/"&amp;YEAR(EDATE(C428,-1))),-1,Feriados!$A$1:$A$936),1,Feriados!$A$1:$A$936)</f>
        <v>37330</v>
      </c>
      <c r="J428" s="27">
        <f>WORKDAY(WORKDAY(DATEVALUE("15/"&amp;MONTH(EDATE(C428,0))&amp;"/"&amp;YEAR(EDATE(C428,0))-1),-1,Feriados!$A$1:$A$936),1,Feriados!$A$1:$A$936)</f>
        <v>36997</v>
      </c>
      <c r="K428" s="28">
        <f t="shared" si="8"/>
        <v>7.7484010027411454</v>
      </c>
    </row>
    <row r="429" spans="1:11" x14ac:dyDescent="0.3">
      <c r="A429" s="18" t="str">
        <f t="shared" si="9"/>
        <v>32002</v>
      </c>
      <c r="B429" s="10">
        <v>760199</v>
      </c>
      <c r="C429" s="11">
        <v>37349</v>
      </c>
      <c r="D429" s="13">
        <v>1136.622936018028</v>
      </c>
      <c r="E429" s="9"/>
      <c r="F429" s="9"/>
      <c r="G429" s="9"/>
      <c r="H429" s="27">
        <f>WORKDAY(WORKDAY(DATEVALUE("15/"&amp;MONTH(EDATE(C429,0))&amp;"/"&amp;YEAR(EDATE(C429,0))),-1,Feriados!$A$1:$A$936),1,Feriados!$A$1:$A$936)</f>
        <v>37361</v>
      </c>
      <c r="I429" s="27">
        <f>WORKDAY(WORKDAY(DATEVALUE("15/"&amp;MONTH(EDATE(C429,-1))&amp;"/"&amp;YEAR(EDATE(C429,-1))),-1,Feriados!$A$1:$A$936),1,Feriados!$A$1:$A$936)</f>
        <v>37330</v>
      </c>
      <c r="J429" s="27">
        <f>WORKDAY(WORKDAY(DATEVALUE("15/"&amp;MONTH(EDATE(C429,0))&amp;"/"&amp;YEAR(EDATE(C429,0))-1),-1,Feriados!$A$1:$A$936),1,Feriados!$A$1:$A$936)</f>
        <v>36997</v>
      </c>
      <c r="K429" s="28">
        <f t="shared" si="8"/>
        <v>7.7484010027411454</v>
      </c>
    </row>
    <row r="430" spans="1:11" x14ac:dyDescent="0.3">
      <c r="A430" s="18" t="str">
        <f t="shared" si="9"/>
        <v>32002</v>
      </c>
      <c r="B430" s="10">
        <v>760199</v>
      </c>
      <c r="C430" s="11">
        <v>37350</v>
      </c>
      <c r="D430" s="13">
        <v>1136.9628979994307</v>
      </c>
      <c r="E430" s="9"/>
      <c r="F430" s="9"/>
      <c r="G430" s="9"/>
      <c r="H430" s="27">
        <f>WORKDAY(WORKDAY(DATEVALUE("15/"&amp;MONTH(EDATE(C430,0))&amp;"/"&amp;YEAR(EDATE(C430,0))),-1,Feriados!$A$1:$A$936),1,Feriados!$A$1:$A$936)</f>
        <v>37361</v>
      </c>
      <c r="I430" s="27">
        <f>WORKDAY(WORKDAY(DATEVALUE("15/"&amp;MONTH(EDATE(C430,-1))&amp;"/"&amp;YEAR(EDATE(C430,-1))),-1,Feriados!$A$1:$A$936),1,Feriados!$A$1:$A$936)</f>
        <v>37330</v>
      </c>
      <c r="J430" s="27">
        <f>WORKDAY(WORKDAY(DATEVALUE("15/"&amp;MONTH(EDATE(C430,0))&amp;"/"&amp;YEAR(EDATE(C430,0))-1),-1,Feriados!$A$1:$A$936),1,Feriados!$A$1:$A$936)</f>
        <v>36997</v>
      </c>
      <c r="K430" s="28">
        <f t="shared" si="8"/>
        <v>7.7484010027411454</v>
      </c>
    </row>
    <row r="431" spans="1:11" x14ac:dyDescent="0.3">
      <c r="A431" s="18" t="str">
        <f t="shared" si="9"/>
        <v>32002</v>
      </c>
      <c r="B431" s="10">
        <v>760199</v>
      </c>
      <c r="C431" s="11">
        <v>37351</v>
      </c>
      <c r="D431" s="13">
        <v>1137.3029616628819</v>
      </c>
      <c r="E431" s="9"/>
      <c r="F431" s="9"/>
      <c r="G431" s="9"/>
      <c r="H431" s="27">
        <f>WORKDAY(WORKDAY(DATEVALUE("15/"&amp;MONTH(EDATE(C431,0))&amp;"/"&amp;YEAR(EDATE(C431,0))),-1,Feriados!$A$1:$A$936),1,Feriados!$A$1:$A$936)</f>
        <v>37361</v>
      </c>
      <c r="I431" s="27">
        <f>WORKDAY(WORKDAY(DATEVALUE("15/"&amp;MONTH(EDATE(C431,-1))&amp;"/"&amp;YEAR(EDATE(C431,-1))),-1,Feriados!$A$1:$A$936),1,Feriados!$A$1:$A$936)</f>
        <v>37330</v>
      </c>
      <c r="J431" s="27">
        <f>WORKDAY(WORKDAY(DATEVALUE("15/"&amp;MONTH(EDATE(C431,0))&amp;"/"&amp;YEAR(EDATE(C431,0))-1),-1,Feriados!$A$1:$A$936),1,Feriados!$A$1:$A$936)</f>
        <v>36997</v>
      </c>
      <c r="K431" s="28">
        <f t="shared" si="8"/>
        <v>7.7484010027411454</v>
      </c>
    </row>
    <row r="432" spans="1:11" x14ac:dyDescent="0.3">
      <c r="A432" s="18" t="str">
        <f t="shared" si="9"/>
        <v>32002</v>
      </c>
      <c r="B432" s="10">
        <v>760199</v>
      </c>
      <c r="C432" s="11">
        <v>37354</v>
      </c>
      <c r="D432" s="13">
        <v>1137.6431270387952</v>
      </c>
      <c r="E432" s="9"/>
      <c r="F432" s="9"/>
      <c r="G432" s="9"/>
      <c r="H432" s="27">
        <f>WORKDAY(WORKDAY(DATEVALUE("15/"&amp;MONTH(EDATE(C432,0))&amp;"/"&amp;YEAR(EDATE(C432,0))),-1,Feriados!$A$1:$A$936),1,Feriados!$A$1:$A$936)</f>
        <v>37361</v>
      </c>
      <c r="I432" s="27">
        <f>WORKDAY(WORKDAY(DATEVALUE("15/"&amp;MONTH(EDATE(C432,-1))&amp;"/"&amp;YEAR(EDATE(C432,-1))),-1,Feriados!$A$1:$A$936),1,Feriados!$A$1:$A$936)</f>
        <v>37330</v>
      </c>
      <c r="J432" s="27">
        <f>WORKDAY(WORKDAY(DATEVALUE("15/"&amp;MONTH(EDATE(C432,0))&amp;"/"&amp;YEAR(EDATE(C432,0))-1),-1,Feriados!$A$1:$A$936),1,Feriados!$A$1:$A$936)</f>
        <v>36997</v>
      </c>
      <c r="K432" s="28">
        <f t="shared" si="8"/>
        <v>7.7484010027411454</v>
      </c>
    </row>
    <row r="433" spans="1:11" x14ac:dyDescent="0.3">
      <c r="A433" s="18" t="str">
        <f t="shared" si="9"/>
        <v>32002</v>
      </c>
      <c r="B433" s="10">
        <v>760199</v>
      </c>
      <c r="C433" s="11">
        <v>37355</v>
      </c>
      <c r="D433" s="13">
        <v>1137.9833941575916</v>
      </c>
      <c r="E433" s="9"/>
      <c r="F433" s="9"/>
      <c r="G433" s="9"/>
      <c r="H433" s="27">
        <f>WORKDAY(WORKDAY(DATEVALUE("15/"&amp;MONTH(EDATE(C433,0))&amp;"/"&amp;YEAR(EDATE(C433,0))),-1,Feriados!$A$1:$A$936),1,Feriados!$A$1:$A$936)</f>
        <v>37361</v>
      </c>
      <c r="I433" s="27">
        <f>WORKDAY(WORKDAY(DATEVALUE("15/"&amp;MONTH(EDATE(C433,-1))&amp;"/"&amp;YEAR(EDATE(C433,-1))),-1,Feriados!$A$1:$A$936),1,Feriados!$A$1:$A$936)</f>
        <v>37330</v>
      </c>
      <c r="J433" s="27">
        <f>WORKDAY(WORKDAY(DATEVALUE("15/"&amp;MONTH(EDATE(C433,0))&amp;"/"&amp;YEAR(EDATE(C433,0))-1),-1,Feriados!$A$1:$A$936),1,Feriados!$A$1:$A$936)</f>
        <v>36997</v>
      </c>
      <c r="K433" s="28">
        <f t="shared" si="8"/>
        <v>7.7484010027411454</v>
      </c>
    </row>
    <row r="434" spans="1:11" x14ac:dyDescent="0.3">
      <c r="A434" s="18" t="str">
        <f t="shared" si="9"/>
        <v>32002</v>
      </c>
      <c r="B434" s="10">
        <v>760199</v>
      </c>
      <c r="C434" s="11">
        <v>37356</v>
      </c>
      <c r="D434" s="13">
        <v>1138.3237630497033</v>
      </c>
      <c r="E434" s="9"/>
      <c r="F434" s="9"/>
      <c r="G434" s="9"/>
      <c r="H434" s="27">
        <f>WORKDAY(WORKDAY(DATEVALUE("15/"&amp;MONTH(EDATE(C434,0))&amp;"/"&amp;YEAR(EDATE(C434,0))),-1,Feriados!$A$1:$A$936),1,Feriados!$A$1:$A$936)</f>
        <v>37361</v>
      </c>
      <c r="I434" s="27">
        <f>WORKDAY(WORKDAY(DATEVALUE("15/"&amp;MONTH(EDATE(C434,-1))&amp;"/"&amp;YEAR(EDATE(C434,-1))),-1,Feriados!$A$1:$A$936),1,Feriados!$A$1:$A$936)</f>
        <v>37330</v>
      </c>
      <c r="J434" s="27">
        <f>WORKDAY(WORKDAY(DATEVALUE("15/"&amp;MONTH(EDATE(C434,0))&amp;"/"&amp;YEAR(EDATE(C434,0))-1),-1,Feriados!$A$1:$A$936),1,Feriados!$A$1:$A$936)</f>
        <v>36997</v>
      </c>
      <c r="K434" s="28">
        <f t="shared" si="8"/>
        <v>7.7484010027411454</v>
      </c>
    </row>
    <row r="435" spans="1:11" x14ac:dyDescent="0.3">
      <c r="A435" s="18" t="str">
        <f t="shared" si="9"/>
        <v>32002</v>
      </c>
      <c r="B435" s="10">
        <v>760199</v>
      </c>
      <c r="C435" s="11">
        <v>37357</v>
      </c>
      <c r="D435" s="13">
        <v>1138.6642337455698</v>
      </c>
      <c r="E435" s="9"/>
      <c r="F435" s="9"/>
      <c r="G435" s="9"/>
      <c r="H435" s="27">
        <f>WORKDAY(WORKDAY(DATEVALUE("15/"&amp;MONTH(EDATE(C435,0))&amp;"/"&amp;YEAR(EDATE(C435,0))),-1,Feriados!$A$1:$A$936),1,Feriados!$A$1:$A$936)</f>
        <v>37361</v>
      </c>
      <c r="I435" s="27">
        <f>WORKDAY(WORKDAY(DATEVALUE("15/"&amp;MONTH(EDATE(C435,-1))&amp;"/"&amp;YEAR(EDATE(C435,-1))),-1,Feriados!$A$1:$A$936),1,Feriados!$A$1:$A$936)</f>
        <v>37330</v>
      </c>
      <c r="J435" s="27">
        <f>WORKDAY(WORKDAY(DATEVALUE("15/"&amp;MONTH(EDATE(C435,0))&amp;"/"&amp;YEAR(EDATE(C435,0))-1),-1,Feriados!$A$1:$A$936),1,Feriados!$A$1:$A$936)</f>
        <v>36997</v>
      </c>
      <c r="K435" s="28">
        <f t="shared" si="8"/>
        <v>7.7484010027411454</v>
      </c>
    </row>
    <row r="436" spans="1:11" x14ac:dyDescent="0.3">
      <c r="A436" s="18" t="str">
        <f t="shared" si="9"/>
        <v>32002</v>
      </c>
      <c r="B436" s="10">
        <v>760199</v>
      </c>
      <c r="C436" s="11">
        <v>37358</v>
      </c>
      <c r="D436" s="13">
        <v>1139.0048062756409</v>
      </c>
      <c r="E436" s="9"/>
      <c r="F436" s="9"/>
      <c r="G436" s="9"/>
      <c r="H436" s="27">
        <f>WORKDAY(WORKDAY(DATEVALUE("15/"&amp;MONTH(EDATE(C436,0))&amp;"/"&amp;YEAR(EDATE(C436,0))),-1,Feriados!$A$1:$A$936),1,Feriados!$A$1:$A$936)</f>
        <v>37361</v>
      </c>
      <c r="I436" s="27">
        <f>WORKDAY(WORKDAY(DATEVALUE("15/"&amp;MONTH(EDATE(C436,-1))&amp;"/"&amp;YEAR(EDATE(C436,-1))),-1,Feriados!$A$1:$A$936),1,Feriados!$A$1:$A$936)</f>
        <v>37330</v>
      </c>
      <c r="J436" s="27">
        <f>WORKDAY(WORKDAY(DATEVALUE("15/"&amp;MONTH(EDATE(C436,0))&amp;"/"&amp;YEAR(EDATE(C436,0))-1),-1,Feriados!$A$1:$A$936),1,Feriados!$A$1:$A$936)</f>
        <v>36997</v>
      </c>
      <c r="K436" s="28">
        <f t="shared" si="8"/>
        <v>7.7484010027411454</v>
      </c>
    </row>
    <row r="437" spans="1:11" x14ac:dyDescent="0.3">
      <c r="A437" s="18" t="str">
        <f t="shared" si="9"/>
        <v>32002</v>
      </c>
      <c r="B437" s="10">
        <v>760199</v>
      </c>
      <c r="C437" s="11">
        <v>37361</v>
      </c>
      <c r="D437" s="13">
        <v>1139.3454806703746</v>
      </c>
      <c r="E437" s="9"/>
      <c r="F437" s="9"/>
      <c r="G437" s="9"/>
      <c r="H437" s="27">
        <f>WORKDAY(WORKDAY(DATEVALUE("15/"&amp;MONTH(EDATE(C437,0))&amp;"/"&amp;YEAR(EDATE(C437,0))),-1,Feriados!$A$1:$A$936),1,Feriados!$A$1:$A$936)</f>
        <v>37361</v>
      </c>
      <c r="I437" s="27">
        <f>WORKDAY(WORKDAY(DATEVALUE("15/"&amp;MONTH(EDATE(C437,-1))&amp;"/"&amp;YEAR(EDATE(C437,-1))),-1,Feriados!$A$1:$A$936),1,Feriados!$A$1:$A$936)</f>
        <v>37330</v>
      </c>
      <c r="J437" s="27">
        <f>WORKDAY(WORKDAY(DATEVALUE("15/"&amp;MONTH(EDATE(C437,0))&amp;"/"&amp;YEAR(EDATE(C437,0))-1),-1,Feriados!$A$1:$A$936),1,Feriados!$A$1:$A$936)</f>
        <v>36997</v>
      </c>
      <c r="K437" s="28">
        <f t="shared" si="8"/>
        <v>7.7484010027411454</v>
      </c>
    </row>
    <row r="438" spans="1:11" x14ac:dyDescent="0.3">
      <c r="A438" s="18" t="str">
        <f t="shared" si="9"/>
        <v>32002</v>
      </c>
      <c r="B438" s="10">
        <v>760199</v>
      </c>
      <c r="C438" s="11">
        <v>37362</v>
      </c>
      <c r="D438" s="13">
        <v>1139.7779634507297</v>
      </c>
      <c r="E438" s="9"/>
      <c r="F438" s="9"/>
      <c r="G438" s="9"/>
      <c r="H438" s="27">
        <f>WORKDAY(WORKDAY(DATEVALUE("15/"&amp;MONTH(EDATE(C438,0))&amp;"/"&amp;YEAR(EDATE(C438,0))),-1,Feriados!$A$1:$A$936),1,Feriados!$A$1:$A$936)</f>
        <v>37361</v>
      </c>
      <c r="I438" s="27">
        <f>WORKDAY(WORKDAY(DATEVALUE("15/"&amp;MONTH(EDATE(C438,-1))&amp;"/"&amp;YEAR(EDATE(C438,-1))),-1,Feriados!$A$1:$A$936),1,Feriados!$A$1:$A$936)</f>
        <v>37330</v>
      </c>
      <c r="J438" s="27">
        <f>WORKDAY(WORKDAY(DATEVALUE("15/"&amp;MONTH(EDATE(C438,0))&amp;"/"&amp;YEAR(EDATE(C438,0))-1),-1,Feriados!$A$1:$A$936),1,Feriados!$A$1:$A$936)</f>
        <v>36997</v>
      </c>
      <c r="K438" s="28">
        <f t="shared" si="8"/>
        <v>7.7484010027411454</v>
      </c>
    </row>
    <row r="439" spans="1:11" x14ac:dyDescent="0.3">
      <c r="A439" s="18" t="str">
        <f t="shared" si="9"/>
        <v>32002</v>
      </c>
      <c r="B439" s="10">
        <v>760199</v>
      </c>
      <c r="C439" s="11">
        <v>37363</v>
      </c>
      <c r="D439" s="13">
        <v>1140.210610396703</v>
      </c>
      <c r="E439" s="9"/>
      <c r="F439" s="9"/>
      <c r="G439" s="9"/>
      <c r="H439" s="27">
        <f>WORKDAY(WORKDAY(DATEVALUE("15/"&amp;MONTH(EDATE(C439,0))&amp;"/"&amp;YEAR(EDATE(C439,0))),-1,Feriados!$A$1:$A$936),1,Feriados!$A$1:$A$936)</f>
        <v>37361</v>
      </c>
      <c r="I439" s="27">
        <f>WORKDAY(WORKDAY(DATEVALUE("15/"&amp;MONTH(EDATE(C439,-1))&amp;"/"&amp;YEAR(EDATE(C439,-1))),-1,Feriados!$A$1:$A$936),1,Feriados!$A$1:$A$936)</f>
        <v>37330</v>
      </c>
      <c r="J439" s="27">
        <f>WORKDAY(WORKDAY(DATEVALUE("15/"&amp;MONTH(EDATE(C439,0))&amp;"/"&amp;YEAR(EDATE(C439,0))-1),-1,Feriados!$A$1:$A$936),1,Feriados!$A$1:$A$936)</f>
        <v>36997</v>
      </c>
      <c r="K439" s="28">
        <f t="shared" si="8"/>
        <v>7.7484010027411454</v>
      </c>
    </row>
    <row r="440" spans="1:11" x14ac:dyDescent="0.3">
      <c r="A440" s="18" t="str">
        <f t="shared" si="9"/>
        <v>32002</v>
      </c>
      <c r="B440" s="10">
        <v>760199</v>
      </c>
      <c r="C440" s="11">
        <v>37364</v>
      </c>
      <c r="D440" s="13">
        <v>1140.6434215706101</v>
      </c>
      <c r="E440" s="9"/>
      <c r="F440" s="9"/>
      <c r="G440" s="9"/>
      <c r="H440" s="27">
        <f>WORKDAY(WORKDAY(DATEVALUE("15/"&amp;MONTH(EDATE(C440,0))&amp;"/"&amp;YEAR(EDATE(C440,0))),-1,Feriados!$A$1:$A$936),1,Feriados!$A$1:$A$936)</f>
        <v>37361</v>
      </c>
      <c r="I440" s="27">
        <f>WORKDAY(WORKDAY(DATEVALUE("15/"&amp;MONTH(EDATE(C440,-1))&amp;"/"&amp;YEAR(EDATE(C440,-1))),-1,Feriados!$A$1:$A$936),1,Feriados!$A$1:$A$936)</f>
        <v>37330</v>
      </c>
      <c r="J440" s="27">
        <f>WORKDAY(WORKDAY(DATEVALUE("15/"&amp;MONTH(EDATE(C440,0))&amp;"/"&amp;YEAR(EDATE(C440,0))-1),-1,Feriados!$A$1:$A$936),1,Feriados!$A$1:$A$936)</f>
        <v>36997</v>
      </c>
      <c r="K440" s="28">
        <f t="shared" si="8"/>
        <v>7.7484010027411454</v>
      </c>
    </row>
    <row r="441" spans="1:11" x14ac:dyDescent="0.3">
      <c r="A441" s="18" t="str">
        <f t="shared" si="9"/>
        <v>32002</v>
      </c>
      <c r="B441" s="10">
        <v>760199</v>
      </c>
      <c r="C441" s="11">
        <v>37365</v>
      </c>
      <c r="D441" s="13">
        <v>1141.0763970347903</v>
      </c>
      <c r="E441" s="9"/>
      <c r="F441" s="9"/>
      <c r="G441" s="9"/>
      <c r="H441" s="27">
        <f>WORKDAY(WORKDAY(DATEVALUE("15/"&amp;MONTH(EDATE(C441,0))&amp;"/"&amp;YEAR(EDATE(C441,0))),-1,Feriados!$A$1:$A$936),1,Feriados!$A$1:$A$936)</f>
        <v>37361</v>
      </c>
      <c r="I441" s="27">
        <f>WORKDAY(WORKDAY(DATEVALUE("15/"&amp;MONTH(EDATE(C441,-1))&amp;"/"&amp;YEAR(EDATE(C441,-1))),-1,Feriados!$A$1:$A$936),1,Feriados!$A$1:$A$936)</f>
        <v>37330</v>
      </c>
      <c r="J441" s="27">
        <f>WORKDAY(WORKDAY(DATEVALUE("15/"&amp;MONTH(EDATE(C441,0))&amp;"/"&amp;YEAR(EDATE(C441,0))-1),-1,Feriados!$A$1:$A$936),1,Feriados!$A$1:$A$936)</f>
        <v>36997</v>
      </c>
      <c r="K441" s="28">
        <f t="shared" si="8"/>
        <v>7.7484010027411454</v>
      </c>
    </row>
    <row r="442" spans="1:11" x14ac:dyDescent="0.3">
      <c r="A442" s="18" t="str">
        <f t="shared" si="9"/>
        <v>32002</v>
      </c>
      <c r="B442" s="10">
        <v>760199</v>
      </c>
      <c r="C442" s="11">
        <v>37368</v>
      </c>
      <c r="D442" s="13">
        <v>1141.5095368516058</v>
      </c>
      <c r="E442" s="9"/>
      <c r="F442" s="9"/>
      <c r="G442" s="9"/>
      <c r="H442" s="27">
        <f>WORKDAY(WORKDAY(DATEVALUE("15/"&amp;MONTH(EDATE(C442,0))&amp;"/"&amp;YEAR(EDATE(C442,0))),-1,Feriados!$A$1:$A$936),1,Feriados!$A$1:$A$936)</f>
        <v>37361</v>
      </c>
      <c r="I442" s="27">
        <f>WORKDAY(WORKDAY(DATEVALUE("15/"&amp;MONTH(EDATE(C442,-1))&amp;"/"&amp;YEAR(EDATE(C442,-1))),-1,Feriados!$A$1:$A$936),1,Feriados!$A$1:$A$936)</f>
        <v>37330</v>
      </c>
      <c r="J442" s="27">
        <f>WORKDAY(WORKDAY(DATEVALUE("15/"&amp;MONTH(EDATE(C442,0))&amp;"/"&amp;YEAR(EDATE(C442,0))-1),-1,Feriados!$A$1:$A$936),1,Feriados!$A$1:$A$936)</f>
        <v>36997</v>
      </c>
      <c r="K442" s="28">
        <f t="shared" si="8"/>
        <v>7.7484010027411454</v>
      </c>
    </row>
    <row r="443" spans="1:11" x14ac:dyDescent="0.3">
      <c r="A443" s="18" t="str">
        <f t="shared" si="9"/>
        <v>32002</v>
      </c>
      <c r="B443" s="10">
        <v>760199</v>
      </c>
      <c r="C443" s="11">
        <v>37369</v>
      </c>
      <c r="D443" s="13">
        <v>1141.9428410834432</v>
      </c>
      <c r="E443" s="9"/>
      <c r="F443" s="9"/>
      <c r="G443" s="9"/>
      <c r="H443" s="27">
        <f>WORKDAY(WORKDAY(DATEVALUE("15/"&amp;MONTH(EDATE(C443,0))&amp;"/"&amp;YEAR(EDATE(C443,0))),-1,Feriados!$A$1:$A$936),1,Feriados!$A$1:$A$936)</f>
        <v>37361</v>
      </c>
      <c r="I443" s="27">
        <f>WORKDAY(WORKDAY(DATEVALUE("15/"&amp;MONTH(EDATE(C443,-1))&amp;"/"&amp;YEAR(EDATE(C443,-1))),-1,Feriados!$A$1:$A$936),1,Feriados!$A$1:$A$936)</f>
        <v>37330</v>
      </c>
      <c r="J443" s="27">
        <f>WORKDAY(WORKDAY(DATEVALUE("15/"&amp;MONTH(EDATE(C443,0))&amp;"/"&amp;YEAR(EDATE(C443,0))-1),-1,Feriados!$A$1:$A$936),1,Feriados!$A$1:$A$936)</f>
        <v>36997</v>
      </c>
      <c r="K443" s="28">
        <f t="shared" si="8"/>
        <v>7.7484010027411454</v>
      </c>
    </row>
    <row r="444" spans="1:11" x14ac:dyDescent="0.3">
      <c r="A444" s="18" t="str">
        <f t="shared" si="9"/>
        <v>32002</v>
      </c>
      <c r="B444" s="10">
        <v>760199</v>
      </c>
      <c r="C444" s="11">
        <v>37370</v>
      </c>
      <c r="D444" s="13">
        <v>1142.3763097927126</v>
      </c>
      <c r="E444" s="9"/>
      <c r="F444" s="9"/>
      <c r="G444" s="9"/>
      <c r="H444" s="27">
        <f>WORKDAY(WORKDAY(DATEVALUE("15/"&amp;MONTH(EDATE(C444,0))&amp;"/"&amp;YEAR(EDATE(C444,0))),-1,Feriados!$A$1:$A$936),1,Feriados!$A$1:$A$936)</f>
        <v>37361</v>
      </c>
      <c r="I444" s="27">
        <f>WORKDAY(WORKDAY(DATEVALUE("15/"&amp;MONTH(EDATE(C444,-1))&amp;"/"&amp;YEAR(EDATE(C444,-1))),-1,Feriados!$A$1:$A$936),1,Feriados!$A$1:$A$936)</f>
        <v>37330</v>
      </c>
      <c r="J444" s="27">
        <f>WORKDAY(WORKDAY(DATEVALUE("15/"&amp;MONTH(EDATE(C444,0))&amp;"/"&amp;YEAR(EDATE(C444,0))-1),-1,Feriados!$A$1:$A$936),1,Feriados!$A$1:$A$936)</f>
        <v>36997</v>
      </c>
      <c r="K444" s="28">
        <f t="shared" si="8"/>
        <v>7.7484010027411454</v>
      </c>
    </row>
    <row r="445" spans="1:11" x14ac:dyDescent="0.3">
      <c r="A445" s="18" t="str">
        <f t="shared" si="9"/>
        <v>32002</v>
      </c>
      <c r="B445" s="10">
        <v>760199</v>
      </c>
      <c r="C445" s="11">
        <v>37371</v>
      </c>
      <c r="D445" s="13">
        <v>1142.8099430418483</v>
      </c>
      <c r="E445" s="9"/>
      <c r="F445" s="9"/>
      <c r="G445" s="9"/>
      <c r="H445" s="27">
        <f>WORKDAY(WORKDAY(DATEVALUE("15/"&amp;MONTH(EDATE(C445,0))&amp;"/"&amp;YEAR(EDATE(C445,0))),-1,Feriados!$A$1:$A$936),1,Feriados!$A$1:$A$936)</f>
        <v>37361</v>
      </c>
      <c r="I445" s="27">
        <f>WORKDAY(WORKDAY(DATEVALUE("15/"&amp;MONTH(EDATE(C445,-1))&amp;"/"&amp;YEAR(EDATE(C445,-1))),-1,Feriados!$A$1:$A$936),1,Feriados!$A$1:$A$936)</f>
        <v>37330</v>
      </c>
      <c r="J445" s="27">
        <f>WORKDAY(WORKDAY(DATEVALUE("15/"&amp;MONTH(EDATE(C445,0))&amp;"/"&amp;YEAR(EDATE(C445,0))-1),-1,Feriados!$A$1:$A$936),1,Feriados!$A$1:$A$936)</f>
        <v>36997</v>
      </c>
      <c r="K445" s="28">
        <f t="shared" ref="K445:K508" si="10">+(VLOOKUP(H445,C:D,2,FALSE)/VLOOKUP(J445,C:D,2,FALSE)-1)*100</f>
        <v>7.7484010027411454</v>
      </c>
    </row>
    <row r="446" spans="1:11" x14ac:dyDescent="0.3">
      <c r="A446" s="18" t="str">
        <f t="shared" si="9"/>
        <v>32002</v>
      </c>
      <c r="B446" s="10">
        <v>760199</v>
      </c>
      <c r="C446" s="11">
        <v>37372</v>
      </c>
      <c r="D446" s="13">
        <v>1143.2437408933072</v>
      </c>
      <c r="E446" s="9"/>
      <c r="F446" s="9"/>
      <c r="G446" s="9"/>
      <c r="H446" s="27">
        <f>WORKDAY(WORKDAY(DATEVALUE("15/"&amp;MONTH(EDATE(C446,0))&amp;"/"&amp;YEAR(EDATE(C446,0))),-1,Feriados!$A$1:$A$936),1,Feriados!$A$1:$A$936)</f>
        <v>37361</v>
      </c>
      <c r="I446" s="27">
        <f>WORKDAY(WORKDAY(DATEVALUE("15/"&amp;MONTH(EDATE(C446,-1))&amp;"/"&amp;YEAR(EDATE(C446,-1))),-1,Feriados!$A$1:$A$936),1,Feriados!$A$1:$A$936)</f>
        <v>37330</v>
      </c>
      <c r="J446" s="27">
        <f>WORKDAY(WORKDAY(DATEVALUE("15/"&amp;MONTH(EDATE(C446,0))&amp;"/"&amp;YEAR(EDATE(C446,0))-1),-1,Feriados!$A$1:$A$936),1,Feriados!$A$1:$A$936)</f>
        <v>36997</v>
      </c>
      <c r="K446" s="28">
        <f t="shared" si="10"/>
        <v>7.7484010027411454</v>
      </c>
    </row>
    <row r="447" spans="1:11" x14ac:dyDescent="0.3">
      <c r="A447" s="18" t="str">
        <f t="shared" si="9"/>
        <v>32002</v>
      </c>
      <c r="B447" s="10">
        <v>760199</v>
      </c>
      <c r="C447" s="11">
        <v>37375</v>
      </c>
      <c r="D447" s="13">
        <v>1143.6777034095705</v>
      </c>
      <c r="E447" s="9"/>
      <c r="F447" s="9"/>
      <c r="G447" s="9"/>
      <c r="H447" s="27">
        <f>WORKDAY(WORKDAY(DATEVALUE("15/"&amp;MONTH(EDATE(C447,0))&amp;"/"&amp;YEAR(EDATE(C447,0))),-1,Feriados!$A$1:$A$936),1,Feriados!$A$1:$A$936)</f>
        <v>37361</v>
      </c>
      <c r="I447" s="27">
        <f>WORKDAY(WORKDAY(DATEVALUE("15/"&amp;MONTH(EDATE(C447,-1))&amp;"/"&amp;YEAR(EDATE(C447,-1))),-1,Feriados!$A$1:$A$936),1,Feriados!$A$1:$A$936)</f>
        <v>37330</v>
      </c>
      <c r="J447" s="27">
        <f>WORKDAY(WORKDAY(DATEVALUE("15/"&amp;MONTH(EDATE(C447,0))&amp;"/"&amp;YEAR(EDATE(C447,0))-1),-1,Feriados!$A$1:$A$936),1,Feriados!$A$1:$A$936)</f>
        <v>36997</v>
      </c>
      <c r="K447" s="28">
        <f t="shared" si="10"/>
        <v>7.7484010027411454</v>
      </c>
    </row>
    <row r="448" spans="1:11" x14ac:dyDescent="0.3">
      <c r="A448" s="18" t="str">
        <f t="shared" si="9"/>
        <v>32002</v>
      </c>
      <c r="B448" s="10">
        <v>760199</v>
      </c>
      <c r="C448" s="11">
        <v>37376</v>
      </c>
      <c r="D448" s="13">
        <v>1144.1118306531437</v>
      </c>
      <c r="E448" s="9"/>
      <c r="F448" s="9"/>
      <c r="G448" s="9"/>
      <c r="H448" s="27">
        <f>WORKDAY(WORKDAY(DATEVALUE("15/"&amp;MONTH(EDATE(C448,0))&amp;"/"&amp;YEAR(EDATE(C448,0))),-1,Feriados!$A$1:$A$936),1,Feriados!$A$1:$A$936)</f>
        <v>37361</v>
      </c>
      <c r="I448" s="27">
        <f>WORKDAY(WORKDAY(DATEVALUE("15/"&amp;MONTH(EDATE(C448,-1))&amp;"/"&amp;YEAR(EDATE(C448,-1))),-1,Feriados!$A$1:$A$936),1,Feriados!$A$1:$A$936)</f>
        <v>37330</v>
      </c>
      <c r="J448" s="27">
        <f>WORKDAY(WORKDAY(DATEVALUE("15/"&amp;MONTH(EDATE(C448,0))&amp;"/"&amp;YEAR(EDATE(C448,0))-1),-1,Feriados!$A$1:$A$936),1,Feriados!$A$1:$A$936)</f>
        <v>36997</v>
      </c>
      <c r="K448" s="28">
        <f t="shared" si="10"/>
        <v>7.7484010027411454</v>
      </c>
    </row>
    <row r="449" spans="1:11" x14ac:dyDescent="0.3">
      <c r="A449" s="18" t="str">
        <f t="shared" si="9"/>
        <v>42002</v>
      </c>
      <c r="B449" s="10">
        <v>760199</v>
      </c>
      <c r="C449" s="11">
        <v>37378</v>
      </c>
      <c r="D449" s="13">
        <v>1144.5461226865546</v>
      </c>
      <c r="E449" s="9"/>
      <c r="F449" s="9"/>
      <c r="G449" s="9"/>
      <c r="H449" s="27">
        <f>WORKDAY(WORKDAY(DATEVALUE("15/"&amp;MONTH(EDATE(C449,0))&amp;"/"&amp;YEAR(EDATE(C449,0))),-1,Feriados!$A$1:$A$936),1,Feriados!$A$1:$A$936)</f>
        <v>37391</v>
      </c>
      <c r="I449" s="27">
        <f>WORKDAY(WORKDAY(DATEVALUE("15/"&amp;MONTH(EDATE(C449,-1))&amp;"/"&amp;YEAR(EDATE(C449,-1))),-1,Feriados!$A$1:$A$936),1,Feriados!$A$1:$A$936)</f>
        <v>37361</v>
      </c>
      <c r="J449" s="27">
        <f>WORKDAY(WORKDAY(DATEVALUE("15/"&amp;MONTH(EDATE(C449,0))&amp;"/"&amp;YEAR(EDATE(C449,0))-1),-1,Feriados!$A$1:$A$936),1,Feriados!$A$1:$A$936)</f>
        <v>37026</v>
      </c>
      <c r="K449" s="28">
        <f t="shared" si="10"/>
        <v>7.9844166734605704</v>
      </c>
    </row>
    <row r="450" spans="1:11" x14ac:dyDescent="0.3">
      <c r="A450" s="18" t="str">
        <f t="shared" si="9"/>
        <v>42002</v>
      </c>
      <c r="B450" s="10">
        <v>760199</v>
      </c>
      <c r="C450" s="11">
        <v>37379</v>
      </c>
      <c r="D450" s="13">
        <v>1144.980579572356</v>
      </c>
      <c r="E450" s="9"/>
      <c r="F450" s="9"/>
      <c r="G450" s="9"/>
      <c r="H450" s="27">
        <f>WORKDAY(WORKDAY(DATEVALUE("15/"&amp;MONTH(EDATE(C450,0))&amp;"/"&amp;YEAR(EDATE(C450,0))),-1,Feriados!$A$1:$A$936),1,Feriados!$A$1:$A$936)</f>
        <v>37391</v>
      </c>
      <c r="I450" s="27">
        <f>WORKDAY(WORKDAY(DATEVALUE("15/"&amp;MONTH(EDATE(C450,-1))&amp;"/"&amp;YEAR(EDATE(C450,-1))),-1,Feriados!$A$1:$A$936),1,Feriados!$A$1:$A$936)</f>
        <v>37361</v>
      </c>
      <c r="J450" s="27">
        <f>WORKDAY(WORKDAY(DATEVALUE("15/"&amp;MONTH(EDATE(C450,0))&amp;"/"&amp;YEAR(EDATE(C450,0))-1),-1,Feriados!$A$1:$A$936),1,Feriados!$A$1:$A$936)</f>
        <v>37026</v>
      </c>
      <c r="K450" s="28">
        <f t="shared" si="10"/>
        <v>7.9844166734605704</v>
      </c>
    </row>
    <row r="451" spans="1:11" x14ac:dyDescent="0.3">
      <c r="A451" s="18" t="str">
        <f t="shared" ref="A451:A514" si="11">MONTH(EDATE(C451,-1))&amp;YEAR(EDATE(C451,-1))&amp;F451</f>
        <v>42002</v>
      </c>
      <c r="B451" s="10">
        <v>760199</v>
      </c>
      <c r="C451" s="11">
        <v>37382</v>
      </c>
      <c r="D451" s="13">
        <v>1145.4152013731243</v>
      </c>
      <c r="E451" s="9"/>
      <c r="F451" s="9"/>
      <c r="G451" s="9"/>
      <c r="H451" s="27">
        <f>WORKDAY(WORKDAY(DATEVALUE("15/"&amp;MONTH(EDATE(C451,0))&amp;"/"&amp;YEAR(EDATE(C451,0))),-1,Feriados!$A$1:$A$936),1,Feriados!$A$1:$A$936)</f>
        <v>37391</v>
      </c>
      <c r="I451" s="27">
        <f>WORKDAY(WORKDAY(DATEVALUE("15/"&amp;MONTH(EDATE(C451,-1))&amp;"/"&amp;YEAR(EDATE(C451,-1))),-1,Feriados!$A$1:$A$936),1,Feriados!$A$1:$A$936)</f>
        <v>37361</v>
      </c>
      <c r="J451" s="27">
        <f>WORKDAY(WORKDAY(DATEVALUE("15/"&amp;MONTH(EDATE(C451,0))&amp;"/"&amp;YEAR(EDATE(C451,0))-1),-1,Feriados!$A$1:$A$936),1,Feriados!$A$1:$A$936)</f>
        <v>37026</v>
      </c>
      <c r="K451" s="28">
        <f t="shared" si="10"/>
        <v>7.9844166734605704</v>
      </c>
    </row>
    <row r="452" spans="1:11" x14ac:dyDescent="0.3">
      <c r="A452" s="18" t="str">
        <f t="shared" si="11"/>
        <v>42002</v>
      </c>
      <c r="B452" s="10">
        <v>760199</v>
      </c>
      <c r="C452" s="11">
        <v>37383</v>
      </c>
      <c r="D452" s="13">
        <v>1145.8499881514588</v>
      </c>
      <c r="E452" s="9"/>
      <c r="F452" s="9"/>
      <c r="G452" s="9"/>
      <c r="H452" s="27">
        <f>WORKDAY(WORKDAY(DATEVALUE("15/"&amp;MONTH(EDATE(C452,0))&amp;"/"&amp;YEAR(EDATE(C452,0))),-1,Feriados!$A$1:$A$936),1,Feriados!$A$1:$A$936)</f>
        <v>37391</v>
      </c>
      <c r="I452" s="27">
        <f>WORKDAY(WORKDAY(DATEVALUE("15/"&amp;MONTH(EDATE(C452,-1))&amp;"/"&amp;YEAR(EDATE(C452,-1))),-1,Feriados!$A$1:$A$936),1,Feriados!$A$1:$A$936)</f>
        <v>37361</v>
      </c>
      <c r="J452" s="27">
        <f>WORKDAY(WORKDAY(DATEVALUE("15/"&amp;MONTH(EDATE(C452,0))&amp;"/"&amp;YEAR(EDATE(C452,0))-1),-1,Feriados!$A$1:$A$936),1,Feriados!$A$1:$A$936)</f>
        <v>37026</v>
      </c>
      <c r="K452" s="28">
        <f t="shared" si="10"/>
        <v>7.9844166734605704</v>
      </c>
    </row>
    <row r="453" spans="1:11" x14ac:dyDescent="0.3">
      <c r="A453" s="18" t="str">
        <f t="shared" si="11"/>
        <v>42002</v>
      </c>
      <c r="B453" s="10">
        <v>760199</v>
      </c>
      <c r="C453" s="11">
        <v>37384</v>
      </c>
      <c r="D453" s="13">
        <v>1146.2849399699837</v>
      </c>
      <c r="E453" s="9"/>
      <c r="F453" s="9"/>
      <c r="G453" s="9"/>
      <c r="H453" s="27">
        <f>WORKDAY(WORKDAY(DATEVALUE("15/"&amp;MONTH(EDATE(C453,0))&amp;"/"&amp;YEAR(EDATE(C453,0))),-1,Feriados!$A$1:$A$936),1,Feriados!$A$1:$A$936)</f>
        <v>37391</v>
      </c>
      <c r="I453" s="27">
        <f>WORKDAY(WORKDAY(DATEVALUE("15/"&amp;MONTH(EDATE(C453,-1))&amp;"/"&amp;YEAR(EDATE(C453,-1))),-1,Feriados!$A$1:$A$936),1,Feriados!$A$1:$A$936)</f>
        <v>37361</v>
      </c>
      <c r="J453" s="27">
        <f>WORKDAY(WORKDAY(DATEVALUE("15/"&amp;MONTH(EDATE(C453,0))&amp;"/"&amp;YEAR(EDATE(C453,0))-1),-1,Feriados!$A$1:$A$936),1,Feriados!$A$1:$A$936)</f>
        <v>37026</v>
      </c>
      <c r="K453" s="28">
        <f t="shared" si="10"/>
        <v>7.9844166734605704</v>
      </c>
    </row>
    <row r="454" spans="1:11" x14ac:dyDescent="0.3">
      <c r="A454" s="18" t="str">
        <f t="shared" si="11"/>
        <v>42002</v>
      </c>
      <c r="B454" s="10">
        <v>760199</v>
      </c>
      <c r="C454" s="11">
        <v>37385</v>
      </c>
      <c r="D454" s="13">
        <v>1146.7200568913458</v>
      </c>
      <c r="E454" s="9"/>
      <c r="F454" s="9"/>
      <c r="G454" s="9"/>
      <c r="H454" s="27">
        <f>WORKDAY(WORKDAY(DATEVALUE("15/"&amp;MONTH(EDATE(C454,0))&amp;"/"&amp;YEAR(EDATE(C454,0))),-1,Feriados!$A$1:$A$936),1,Feriados!$A$1:$A$936)</f>
        <v>37391</v>
      </c>
      <c r="I454" s="27">
        <f>WORKDAY(WORKDAY(DATEVALUE("15/"&amp;MONTH(EDATE(C454,-1))&amp;"/"&amp;YEAR(EDATE(C454,-1))),-1,Feriados!$A$1:$A$936),1,Feriados!$A$1:$A$936)</f>
        <v>37361</v>
      </c>
      <c r="J454" s="27">
        <f>WORKDAY(WORKDAY(DATEVALUE("15/"&amp;MONTH(EDATE(C454,0))&amp;"/"&amp;YEAR(EDATE(C454,0))-1),-1,Feriados!$A$1:$A$936),1,Feriados!$A$1:$A$936)</f>
        <v>37026</v>
      </c>
      <c r="K454" s="28">
        <f t="shared" si="10"/>
        <v>7.9844166734605704</v>
      </c>
    </row>
    <row r="455" spans="1:11" x14ac:dyDescent="0.3">
      <c r="A455" s="18" t="str">
        <f t="shared" si="11"/>
        <v>42002</v>
      </c>
      <c r="B455" s="10">
        <v>760199</v>
      </c>
      <c r="C455" s="11">
        <v>37386</v>
      </c>
      <c r="D455" s="13">
        <v>1147.1553389782171</v>
      </c>
      <c r="E455" s="9"/>
      <c r="F455" s="9"/>
      <c r="G455" s="9"/>
      <c r="H455" s="27">
        <f>WORKDAY(WORKDAY(DATEVALUE("15/"&amp;MONTH(EDATE(C455,0))&amp;"/"&amp;YEAR(EDATE(C455,0))),-1,Feriados!$A$1:$A$936),1,Feriados!$A$1:$A$936)</f>
        <v>37391</v>
      </c>
      <c r="I455" s="27">
        <f>WORKDAY(WORKDAY(DATEVALUE("15/"&amp;MONTH(EDATE(C455,-1))&amp;"/"&amp;YEAR(EDATE(C455,-1))),-1,Feriados!$A$1:$A$936),1,Feriados!$A$1:$A$936)</f>
        <v>37361</v>
      </c>
      <c r="J455" s="27">
        <f>WORKDAY(WORKDAY(DATEVALUE("15/"&amp;MONTH(EDATE(C455,0))&amp;"/"&amp;YEAR(EDATE(C455,0))-1),-1,Feriados!$A$1:$A$936),1,Feriados!$A$1:$A$936)</f>
        <v>37026</v>
      </c>
      <c r="K455" s="28">
        <f t="shared" si="10"/>
        <v>7.9844166734605704</v>
      </c>
    </row>
    <row r="456" spans="1:11" x14ac:dyDescent="0.3">
      <c r="A456" s="18" t="str">
        <f t="shared" si="11"/>
        <v>42002</v>
      </c>
      <c r="B456" s="10">
        <v>760199</v>
      </c>
      <c r="C456" s="11">
        <v>37389</v>
      </c>
      <c r="D456" s="13">
        <v>1147.5907862932918</v>
      </c>
      <c r="E456" s="9"/>
      <c r="F456" s="9"/>
      <c r="G456" s="9"/>
      <c r="H456" s="27">
        <f>WORKDAY(WORKDAY(DATEVALUE("15/"&amp;MONTH(EDATE(C456,0))&amp;"/"&amp;YEAR(EDATE(C456,0))),-1,Feriados!$A$1:$A$936),1,Feriados!$A$1:$A$936)</f>
        <v>37391</v>
      </c>
      <c r="I456" s="27">
        <f>WORKDAY(WORKDAY(DATEVALUE("15/"&amp;MONTH(EDATE(C456,-1))&amp;"/"&amp;YEAR(EDATE(C456,-1))),-1,Feriados!$A$1:$A$936),1,Feriados!$A$1:$A$936)</f>
        <v>37361</v>
      </c>
      <c r="J456" s="27">
        <f>WORKDAY(WORKDAY(DATEVALUE("15/"&amp;MONTH(EDATE(C456,0))&amp;"/"&amp;YEAR(EDATE(C456,0))-1),-1,Feriados!$A$1:$A$936),1,Feriados!$A$1:$A$936)</f>
        <v>37026</v>
      </c>
      <c r="K456" s="28">
        <f t="shared" si="10"/>
        <v>7.9844166734605704</v>
      </c>
    </row>
    <row r="457" spans="1:11" x14ac:dyDescent="0.3">
      <c r="A457" s="18" t="str">
        <f t="shared" si="11"/>
        <v>42002</v>
      </c>
      <c r="B457" s="10">
        <v>760199</v>
      </c>
      <c r="C457" s="11">
        <v>37390</v>
      </c>
      <c r="D457" s="13">
        <v>1148.026398899289</v>
      </c>
      <c r="E457" s="9"/>
      <c r="F457" s="9"/>
      <c r="G457" s="9"/>
      <c r="H457" s="27">
        <f>WORKDAY(WORKDAY(DATEVALUE("15/"&amp;MONTH(EDATE(C457,0))&amp;"/"&amp;YEAR(EDATE(C457,0))),-1,Feriados!$A$1:$A$936),1,Feriados!$A$1:$A$936)</f>
        <v>37391</v>
      </c>
      <c r="I457" s="27">
        <f>WORKDAY(WORKDAY(DATEVALUE("15/"&amp;MONTH(EDATE(C457,-1))&amp;"/"&amp;YEAR(EDATE(C457,-1))),-1,Feriados!$A$1:$A$936),1,Feriados!$A$1:$A$936)</f>
        <v>37361</v>
      </c>
      <c r="J457" s="27">
        <f>WORKDAY(WORKDAY(DATEVALUE("15/"&amp;MONTH(EDATE(C457,0))&amp;"/"&amp;YEAR(EDATE(C457,0))-1),-1,Feriados!$A$1:$A$936),1,Feriados!$A$1:$A$936)</f>
        <v>37026</v>
      </c>
      <c r="K457" s="28">
        <f t="shared" si="10"/>
        <v>7.9844166734605704</v>
      </c>
    </row>
    <row r="458" spans="1:11" x14ac:dyDescent="0.3">
      <c r="A458" s="18" t="str">
        <f t="shared" si="11"/>
        <v>42002</v>
      </c>
      <c r="B458" s="10">
        <v>760199</v>
      </c>
      <c r="C458" s="11">
        <v>37391</v>
      </c>
      <c r="D458" s="13">
        <v>1148.4621768589514</v>
      </c>
      <c r="E458" s="9"/>
      <c r="F458" s="9"/>
      <c r="G458" s="9"/>
      <c r="H458" s="27">
        <f>WORKDAY(WORKDAY(DATEVALUE("15/"&amp;MONTH(EDATE(C458,0))&amp;"/"&amp;YEAR(EDATE(C458,0))),-1,Feriados!$A$1:$A$936),1,Feriados!$A$1:$A$936)</f>
        <v>37391</v>
      </c>
      <c r="I458" s="27">
        <f>WORKDAY(WORKDAY(DATEVALUE("15/"&amp;MONTH(EDATE(C458,-1))&amp;"/"&amp;YEAR(EDATE(C458,-1))),-1,Feriados!$A$1:$A$936),1,Feriados!$A$1:$A$936)</f>
        <v>37361</v>
      </c>
      <c r="J458" s="27">
        <f>WORKDAY(WORKDAY(DATEVALUE("15/"&amp;MONTH(EDATE(C458,0))&amp;"/"&amp;YEAR(EDATE(C458,0))-1),-1,Feriados!$A$1:$A$936),1,Feriados!$A$1:$A$936)</f>
        <v>37026</v>
      </c>
      <c r="K458" s="28">
        <f t="shared" si="10"/>
        <v>7.9844166734605704</v>
      </c>
    </row>
    <row r="459" spans="1:11" x14ac:dyDescent="0.3">
      <c r="A459" s="18" t="str">
        <f t="shared" si="11"/>
        <v>42002</v>
      </c>
      <c r="B459" s="10">
        <v>760199</v>
      </c>
      <c r="C459" s="11">
        <v>37392</v>
      </c>
      <c r="D459" s="13">
        <v>1148.5715780738717</v>
      </c>
      <c r="E459" s="9"/>
      <c r="F459" s="9"/>
      <c r="G459" s="9"/>
      <c r="H459" s="27">
        <f>WORKDAY(WORKDAY(DATEVALUE("15/"&amp;MONTH(EDATE(C459,0))&amp;"/"&amp;YEAR(EDATE(C459,0))),-1,Feriados!$A$1:$A$936),1,Feriados!$A$1:$A$936)</f>
        <v>37391</v>
      </c>
      <c r="I459" s="27">
        <f>WORKDAY(WORKDAY(DATEVALUE("15/"&amp;MONTH(EDATE(C459,-1))&amp;"/"&amp;YEAR(EDATE(C459,-1))),-1,Feriados!$A$1:$A$936),1,Feriados!$A$1:$A$936)</f>
        <v>37361</v>
      </c>
      <c r="J459" s="27">
        <f>WORKDAY(WORKDAY(DATEVALUE("15/"&amp;MONTH(EDATE(C459,0))&amp;"/"&amp;YEAR(EDATE(C459,0))-1),-1,Feriados!$A$1:$A$936),1,Feriados!$A$1:$A$936)</f>
        <v>37026</v>
      </c>
      <c r="K459" s="28">
        <f t="shared" si="10"/>
        <v>7.9844166734605704</v>
      </c>
    </row>
    <row r="460" spans="1:11" x14ac:dyDescent="0.3">
      <c r="A460" s="18" t="str">
        <f t="shared" si="11"/>
        <v>42002</v>
      </c>
      <c r="B460" s="10">
        <v>760199</v>
      </c>
      <c r="C460" s="11">
        <v>37393</v>
      </c>
      <c r="D460" s="13">
        <v>1148.6809897102287</v>
      </c>
      <c r="E460" s="9"/>
      <c r="F460" s="9"/>
      <c r="G460" s="9"/>
      <c r="H460" s="27">
        <f>WORKDAY(WORKDAY(DATEVALUE("15/"&amp;MONTH(EDATE(C460,0))&amp;"/"&amp;YEAR(EDATE(C460,0))),-1,Feriados!$A$1:$A$936),1,Feriados!$A$1:$A$936)</f>
        <v>37391</v>
      </c>
      <c r="I460" s="27">
        <f>WORKDAY(WORKDAY(DATEVALUE("15/"&amp;MONTH(EDATE(C460,-1))&amp;"/"&amp;YEAR(EDATE(C460,-1))),-1,Feriados!$A$1:$A$936),1,Feriados!$A$1:$A$936)</f>
        <v>37361</v>
      </c>
      <c r="J460" s="27">
        <f>WORKDAY(WORKDAY(DATEVALUE("15/"&amp;MONTH(EDATE(C460,0))&amp;"/"&amp;YEAR(EDATE(C460,0))-1),-1,Feriados!$A$1:$A$936),1,Feriados!$A$1:$A$936)</f>
        <v>37026</v>
      </c>
      <c r="K460" s="28">
        <f t="shared" si="10"/>
        <v>7.9844166734605704</v>
      </c>
    </row>
    <row r="461" spans="1:11" x14ac:dyDescent="0.3">
      <c r="A461" s="18" t="str">
        <f t="shared" si="11"/>
        <v>42002</v>
      </c>
      <c r="B461" s="10">
        <v>760199</v>
      </c>
      <c r="C461" s="11">
        <v>37396</v>
      </c>
      <c r="D461" s="13">
        <v>1148.790411769015</v>
      </c>
      <c r="E461" s="9"/>
      <c r="F461" s="9"/>
      <c r="G461" s="9"/>
      <c r="H461" s="27">
        <f>WORKDAY(WORKDAY(DATEVALUE("15/"&amp;MONTH(EDATE(C461,0))&amp;"/"&amp;YEAR(EDATE(C461,0))),-1,Feriados!$A$1:$A$936),1,Feriados!$A$1:$A$936)</f>
        <v>37391</v>
      </c>
      <c r="I461" s="27">
        <f>WORKDAY(WORKDAY(DATEVALUE("15/"&amp;MONTH(EDATE(C461,-1))&amp;"/"&amp;YEAR(EDATE(C461,-1))),-1,Feriados!$A$1:$A$936),1,Feriados!$A$1:$A$936)</f>
        <v>37361</v>
      </c>
      <c r="J461" s="27">
        <f>WORKDAY(WORKDAY(DATEVALUE("15/"&amp;MONTH(EDATE(C461,0))&amp;"/"&amp;YEAR(EDATE(C461,0))-1),-1,Feriados!$A$1:$A$936),1,Feriados!$A$1:$A$936)</f>
        <v>37026</v>
      </c>
      <c r="K461" s="28">
        <f t="shared" si="10"/>
        <v>7.9844166734605704</v>
      </c>
    </row>
    <row r="462" spans="1:11" x14ac:dyDescent="0.3">
      <c r="A462" s="18" t="str">
        <f t="shared" si="11"/>
        <v>42002</v>
      </c>
      <c r="B462" s="10">
        <v>760199</v>
      </c>
      <c r="C462" s="11">
        <v>37397</v>
      </c>
      <c r="D462" s="13">
        <v>1148.8998442512236</v>
      </c>
      <c r="E462" s="9"/>
      <c r="F462" s="9"/>
      <c r="G462" s="9"/>
      <c r="H462" s="27">
        <f>WORKDAY(WORKDAY(DATEVALUE("15/"&amp;MONTH(EDATE(C462,0))&amp;"/"&amp;YEAR(EDATE(C462,0))),-1,Feriados!$A$1:$A$936),1,Feriados!$A$1:$A$936)</f>
        <v>37391</v>
      </c>
      <c r="I462" s="27">
        <f>WORKDAY(WORKDAY(DATEVALUE("15/"&amp;MONTH(EDATE(C462,-1))&amp;"/"&amp;YEAR(EDATE(C462,-1))),-1,Feriados!$A$1:$A$936),1,Feriados!$A$1:$A$936)</f>
        <v>37361</v>
      </c>
      <c r="J462" s="27">
        <f>WORKDAY(WORKDAY(DATEVALUE("15/"&amp;MONTH(EDATE(C462,0))&amp;"/"&amp;YEAR(EDATE(C462,0))-1),-1,Feriados!$A$1:$A$936),1,Feriados!$A$1:$A$936)</f>
        <v>37026</v>
      </c>
      <c r="K462" s="28">
        <f t="shared" si="10"/>
        <v>7.9844166734605704</v>
      </c>
    </row>
    <row r="463" spans="1:11" x14ac:dyDescent="0.3">
      <c r="A463" s="18" t="str">
        <f t="shared" si="11"/>
        <v>42002</v>
      </c>
      <c r="B463" s="10">
        <v>760199</v>
      </c>
      <c r="C463" s="11">
        <v>37398</v>
      </c>
      <c r="D463" s="13">
        <v>1149.0092871578472</v>
      </c>
      <c r="E463" s="9"/>
      <c r="F463" s="9"/>
      <c r="G463" s="9"/>
      <c r="H463" s="27">
        <f>WORKDAY(WORKDAY(DATEVALUE("15/"&amp;MONTH(EDATE(C463,0))&amp;"/"&amp;YEAR(EDATE(C463,0))),-1,Feriados!$A$1:$A$936),1,Feriados!$A$1:$A$936)</f>
        <v>37391</v>
      </c>
      <c r="I463" s="27">
        <f>WORKDAY(WORKDAY(DATEVALUE("15/"&amp;MONTH(EDATE(C463,-1))&amp;"/"&amp;YEAR(EDATE(C463,-1))),-1,Feriados!$A$1:$A$936),1,Feriados!$A$1:$A$936)</f>
        <v>37361</v>
      </c>
      <c r="J463" s="27">
        <f>WORKDAY(WORKDAY(DATEVALUE("15/"&amp;MONTH(EDATE(C463,0))&amp;"/"&amp;YEAR(EDATE(C463,0))-1),-1,Feriados!$A$1:$A$936),1,Feriados!$A$1:$A$936)</f>
        <v>37026</v>
      </c>
      <c r="K463" s="28">
        <f t="shared" si="10"/>
        <v>7.9844166734605704</v>
      </c>
    </row>
    <row r="464" spans="1:11" x14ac:dyDescent="0.3">
      <c r="A464" s="18" t="str">
        <f t="shared" si="11"/>
        <v>42002</v>
      </c>
      <c r="B464" s="10">
        <v>760199</v>
      </c>
      <c r="C464" s="11">
        <v>37399</v>
      </c>
      <c r="D464" s="13">
        <v>1149.1187404898792</v>
      </c>
      <c r="E464" s="9"/>
      <c r="F464" s="9"/>
      <c r="G464" s="9"/>
      <c r="H464" s="27">
        <f>WORKDAY(WORKDAY(DATEVALUE("15/"&amp;MONTH(EDATE(C464,0))&amp;"/"&amp;YEAR(EDATE(C464,0))),-1,Feriados!$A$1:$A$936),1,Feriados!$A$1:$A$936)</f>
        <v>37391</v>
      </c>
      <c r="I464" s="27">
        <f>WORKDAY(WORKDAY(DATEVALUE("15/"&amp;MONTH(EDATE(C464,-1))&amp;"/"&amp;YEAR(EDATE(C464,-1))),-1,Feriados!$A$1:$A$936),1,Feriados!$A$1:$A$936)</f>
        <v>37361</v>
      </c>
      <c r="J464" s="27">
        <f>WORKDAY(WORKDAY(DATEVALUE("15/"&amp;MONTH(EDATE(C464,0))&amp;"/"&amp;YEAR(EDATE(C464,0))-1),-1,Feriados!$A$1:$A$936),1,Feriados!$A$1:$A$936)</f>
        <v>37026</v>
      </c>
      <c r="K464" s="28">
        <f t="shared" si="10"/>
        <v>7.9844166734605704</v>
      </c>
    </row>
    <row r="465" spans="1:11" x14ac:dyDescent="0.3">
      <c r="A465" s="18" t="str">
        <f t="shared" si="11"/>
        <v>42002</v>
      </c>
      <c r="B465" s="10">
        <v>760199</v>
      </c>
      <c r="C465" s="11">
        <v>37400</v>
      </c>
      <c r="D465" s="13">
        <v>1149.2282042483125</v>
      </c>
      <c r="E465" s="9"/>
      <c r="F465" s="9"/>
      <c r="G465" s="9"/>
      <c r="H465" s="27">
        <f>WORKDAY(WORKDAY(DATEVALUE("15/"&amp;MONTH(EDATE(C465,0))&amp;"/"&amp;YEAR(EDATE(C465,0))),-1,Feriados!$A$1:$A$936),1,Feriados!$A$1:$A$936)</f>
        <v>37391</v>
      </c>
      <c r="I465" s="27">
        <f>WORKDAY(WORKDAY(DATEVALUE("15/"&amp;MONTH(EDATE(C465,-1))&amp;"/"&amp;YEAR(EDATE(C465,-1))),-1,Feriados!$A$1:$A$936),1,Feriados!$A$1:$A$936)</f>
        <v>37361</v>
      </c>
      <c r="J465" s="27">
        <f>WORKDAY(WORKDAY(DATEVALUE("15/"&amp;MONTH(EDATE(C465,0))&amp;"/"&amp;YEAR(EDATE(C465,0))-1),-1,Feriados!$A$1:$A$936),1,Feriados!$A$1:$A$936)</f>
        <v>37026</v>
      </c>
      <c r="K465" s="28">
        <f t="shared" si="10"/>
        <v>7.9844166734605704</v>
      </c>
    </row>
    <row r="466" spans="1:11" x14ac:dyDescent="0.3">
      <c r="A466" s="18" t="str">
        <f t="shared" si="11"/>
        <v>42002</v>
      </c>
      <c r="B466" s="10">
        <v>760199</v>
      </c>
      <c r="C466" s="11">
        <v>37403</v>
      </c>
      <c r="D466" s="13">
        <v>1149.3376784341401</v>
      </c>
      <c r="E466" s="9"/>
      <c r="F466" s="9"/>
      <c r="G466" s="9"/>
      <c r="H466" s="27">
        <f>WORKDAY(WORKDAY(DATEVALUE("15/"&amp;MONTH(EDATE(C466,0))&amp;"/"&amp;YEAR(EDATE(C466,0))),-1,Feriados!$A$1:$A$936),1,Feriados!$A$1:$A$936)</f>
        <v>37391</v>
      </c>
      <c r="I466" s="27">
        <f>WORKDAY(WORKDAY(DATEVALUE("15/"&amp;MONTH(EDATE(C466,-1))&amp;"/"&amp;YEAR(EDATE(C466,-1))),-1,Feriados!$A$1:$A$936),1,Feriados!$A$1:$A$936)</f>
        <v>37361</v>
      </c>
      <c r="J466" s="27">
        <f>WORKDAY(WORKDAY(DATEVALUE("15/"&amp;MONTH(EDATE(C466,0))&amp;"/"&amp;YEAR(EDATE(C466,0))-1),-1,Feriados!$A$1:$A$936),1,Feriados!$A$1:$A$936)</f>
        <v>37026</v>
      </c>
      <c r="K466" s="28">
        <f t="shared" si="10"/>
        <v>7.9844166734605704</v>
      </c>
    </row>
    <row r="467" spans="1:11" x14ac:dyDescent="0.3">
      <c r="A467" s="18" t="str">
        <f t="shared" si="11"/>
        <v>42002</v>
      </c>
      <c r="B467" s="10">
        <v>760199</v>
      </c>
      <c r="C467" s="11">
        <v>37404</v>
      </c>
      <c r="D467" s="13">
        <v>1149.4471630483554</v>
      </c>
      <c r="E467" s="9"/>
      <c r="F467" s="9"/>
      <c r="G467" s="9"/>
      <c r="H467" s="27">
        <f>WORKDAY(WORKDAY(DATEVALUE("15/"&amp;MONTH(EDATE(C467,0))&amp;"/"&amp;YEAR(EDATE(C467,0))),-1,Feriados!$A$1:$A$936),1,Feriados!$A$1:$A$936)</f>
        <v>37391</v>
      </c>
      <c r="I467" s="27">
        <f>WORKDAY(WORKDAY(DATEVALUE("15/"&amp;MONTH(EDATE(C467,-1))&amp;"/"&amp;YEAR(EDATE(C467,-1))),-1,Feriados!$A$1:$A$936),1,Feriados!$A$1:$A$936)</f>
        <v>37361</v>
      </c>
      <c r="J467" s="27">
        <f>WORKDAY(WORKDAY(DATEVALUE("15/"&amp;MONTH(EDATE(C467,0))&amp;"/"&amp;YEAR(EDATE(C467,0))-1),-1,Feriados!$A$1:$A$936),1,Feriados!$A$1:$A$936)</f>
        <v>37026</v>
      </c>
      <c r="K467" s="28">
        <f t="shared" si="10"/>
        <v>7.9844166734605704</v>
      </c>
    </row>
    <row r="468" spans="1:11" x14ac:dyDescent="0.3">
      <c r="A468" s="18" t="str">
        <f t="shared" si="11"/>
        <v>42002</v>
      </c>
      <c r="B468" s="10">
        <v>760199</v>
      </c>
      <c r="C468" s="11">
        <v>37405</v>
      </c>
      <c r="D468" s="13">
        <v>1149.5566580919522</v>
      </c>
      <c r="E468" s="9"/>
      <c r="F468" s="9"/>
      <c r="G468" s="9"/>
      <c r="H468" s="27">
        <f>WORKDAY(WORKDAY(DATEVALUE("15/"&amp;MONTH(EDATE(C468,0))&amp;"/"&amp;YEAR(EDATE(C468,0))),-1,Feriados!$A$1:$A$936),1,Feriados!$A$1:$A$936)</f>
        <v>37391</v>
      </c>
      <c r="I468" s="27">
        <f>WORKDAY(WORKDAY(DATEVALUE("15/"&amp;MONTH(EDATE(C468,-1))&amp;"/"&amp;YEAR(EDATE(C468,-1))),-1,Feriados!$A$1:$A$936),1,Feriados!$A$1:$A$936)</f>
        <v>37361</v>
      </c>
      <c r="J468" s="27">
        <f>WORKDAY(WORKDAY(DATEVALUE("15/"&amp;MONTH(EDATE(C468,0))&amp;"/"&amp;YEAR(EDATE(C468,0))-1),-1,Feriados!$A$1:$A$936),1,Feriados!$A$1:$A$936)</f>
        <v>37026</v>
      </c>
      <c r="K468" s="28">
        <f t="shared" si="10"/>
        <v>7.9844166734605704</v>
      </c>
    </row>
    <row r="469" spans="1:11" x14ac:dyDescent="0.3">
      <c r="A469" s="18" t="str">
        <f t="shared" si="11"/>
        <v>42002</v>
      </c>
      <c r="B469" s="10">
        <v>760199</v>
      </c>
      <c r="C469" s="11">
        <v>37407</v>
      </c>
      <c r="D469" s="13">
        <v>1149.6661635659234</v>
      </c>
      <c r="E469" s="9"/>
      <c r="F469" s="9"/>
      <c r="G469" s="9"/>
      <c r="H469" s="27">
        <f>WORKDAY(WORKDAY(DATEVALUE("15/"&amp;MONTH(EDATE(C469,0))&amp;"/"&amp;YEAR(EDATE(C469,0))),-1,Feriados!$A$1:$A$936),1,Feriados!$A$1:$A$936)</f>
        <v>37391</v>
      </c>
      <c r="I469" s="27">
        <f>WORKDAY(WORKDAY(DATEVALUE("15/"&amp;MONTH(EDATE(C469,-1))&amp;"/"&amp;YEAR(EDATE(C469,-1))),-1,Feriados!$A$1:$A$936),1,Feriados!$A$1:$A$936)</f>
        <v>37361</v>
      </c>
      <c r="J469" s="27">
        <f>WORKDAY(WORKDAY(DATEVALUE("15/"&amp;MONTH(EDATE(C469,0))&amp;"/"&amp;YEAR(EDATE(C469,0))-1),-1,Feriados!$A$1:$A$936),1,Feriados!$A$1:$A$936)</f>
        <v>37026</v>
      </c>
      <c r="K469" s="28">
        <f t="shared" si="10"/>
        <v>7.9844166734605704</v>
      </c>
    </row>
    <row r="470" spans="1:11" x14ac:dyDescent="0.3">
      <c r="A470" s="18" t="str">
        <f t="shared" si="11"/>
        <v>52002</v>
      </c>
      <c r="B470" s="10">
        <v>760199</v>
      </c>
      <c r="C470" s="11">
        <v>37410</v>
      </c>
      <c r="D470" s="13">
        <v>1149.7756794712627</v>
      </c>
      <c r="E470" s="9"/>
      <c r="F470" s="9"/>
      <c r="G470" s="9"/>
      <c r="H470" s="27">
        <f>WORKDAY(WORKDAY(DATEVALUE("15/"&amp;MONTH(EDATE(C470,0))&amp;"/"&amp;YEAR(EDATE(C470,0))),-1,Feriados!$A$1:$A$936),1,Feriados!$A$1:$A$936)</f>
        <v>37424</v>
      </c>
      <c r="I470" s="27">
        <f>WORKDAY(WORKDAY(DATEVALUE("15/"&amp;MONTH(EDATE(C470,-1))&amp;"/"&amp;YEAR(EDATE(C470,-1))),-1,Feriados!$A$1:$A$936),1,Feriados!$A$1:$A$936)</f>
        <v>37391</v>
      </c>
      <c r="J470" s="27">
        <f>WORKDAY(WORKDAY(DATEVALUE("15/"&amp;MONTH(EDATE(C470,0))&amp;"/"&amp;YEAR(EDATE(C470,0))-1),-1,Feriados!$A$1:$A$936),1,Feriados!$A$1:$A$936)</f>
        <v>37057</v>
      </c>
      <c r="K470" s="28">
        <f t="shared" si="10"/>
        <v>7.7691299455998619</v>
      </c>
    </row>
    <row r="471" spans="1:11" x14ac:dyDescent="0.3">
      <c r="A471" s="18" t="str">
        <f t="shared" si="11"/>
        <v>52002</v>
      </c>
      <c r="B471" s="10">
        <v>760199</v>
      </c>
      <c r="C471" s="11">
        <v>37411</v>
      </c>
      <c r="D471" s="13">
        <v>1149.8852058089644</v>
      </c>
      <c r="E471" s="9"/>
      <c r="F471" s="9"/>
      <c r="G471" s="9"/>
      <c r="H471" s="27">
        <f>WORKDAY(WORKDAY(DATEVALUE("15/"&amp;MONTH(EDATE(C471,0))&amp;"/"&amp;YEAR(EDATE(C471,0))),-1,Feriados!$A$1:$A$936),1,Feriados!$A$1:$A$936)</f>
        <v>37424</v>
      </c>
      <c r="I471" s="27">
        <f>WORKDAY(WORKDAY(DATEVALUE("15/"&amp;MONTH(EDATE(C471,-1))&amp;"/"&amp;YEAR(EDATE(C471,-1))),-1,Feriados!$A$1:$A$936),1,Feriados!$A$1:$A$936)</f>
        <v>37391</v>
      </c>
      <c r="J471" s="27">
        <f>WORKDAY(WORKDAY(DATEVALUE("15/"&amp;MONTH(EDATE(C471,0))&amp;"/"&amp;YEAR(EDATE(C471,0))-1),-1,Feriados!$A$1:$A$936),1,Feriados!$A$1:$A$936)</f>
        <v>37057</v>
      </c>
      <c r="K471" s="28">
        <f t="shared" si="10"/>
        <v>7.7691299455998619</v>
      </c>
    </row>
    <row r="472" spans="1:11" x14ac:dyDescent="0.3">
      <c r="A472" s="18" t="str">
        <f t="shared" si="11"/>
        <v>52002</v>
      </c>
      <c r="B472" s="10">
        <v>760199</v>
      </c>
      <c r="C472" s="11">
        <v>37412</v>
      </c>
      <c r="D472" s="13">
        <v>1149.9947425800215</v>
      </c>
      <c r="E472" s="9"/>
      <c r="F472" s="9"/>
      <c r="G472" s="9"/>
      <c r="H472" s="27">
        <f>WORKDAY(WORKDAY(DATEVALUE("15/"&amp;MONTH(EDATE(C472,0))&amp;"/"&amp;YEAR(EDATE(C472,0))),-1,Feriados!$A$1:$A$936),1,Feriados!$A$1:$A$936)</f>
        <v>37424</v>
      </c>
      <c r="I472" s="27">
        <f>WORKDAY(WORKDAY(DATEVALUE("15/"&amp;MONTH(EDATE(C472,-1))&amp;"/"&amp;YEAR(EDATE(C472,-1))),-1,Feriados!$A$1:$A$936),1,Feriados!$A$1:$A$936)</f>
        <v>37391</v>
      </c>
      <c r="J472" s="27">
        <f>WORKDAY(WORKDAY(DATEVALUE("15/"&amp;MONTH(EDATE(C472,0))&amp;"/"&amp;YEAR(EDATE(C472,0))-1),-1,Feriados!$A$1:$A$936),1,Feriados!$A$1:$A$936)</f>
        <v>37057</v>
      </c>
      <c r="K472" s="28">
        <f t="shared" si="10"/>
        <v>7.7691299455998619</v>
      </c>
    </row>
    <row r="473" spans="1:11" x14ac:dyDescent="0.3">
      <c r="A473" s="18" t="str">
        <f t="shared" si="11"/>
        <v>52002</v>
      </c>
      <c r="B473" s="10">
        <v>760199</v>
      </c>
      <c r="C473" s="11">
        <v>37413</v>
      </c>
      <c r="D473" s="13">
        <v>1150.1042897854281</v>
      </c>
      <c r="E473" s="9"/>
      <c r="F473" s="9"/>
      <c r="G473" s="9"/>
      <c r="H473" s="27">
        <f>WORKDAY(WORKDAY(DATEVALUE("15/"&amp;MONTH(EDATE(C473,0))&amp;"/"&amp;YEAR(EDATE(C473,0))),-1,Feriados!$A$1:$A$936),1,Feriados!$A$1:$A$936)</f>
        <v>37424</v>
      </c>
      <c r="I473" s="27">
        <f>WORKDAY(WORKDAY(DATEVALUE("15/"&amp;MONTH(EDATE(C473,-1))&amp;"/"&amp;YEAR(EDATE(C473,-1))),-1,Feriados!$A$1:$A$936),1,Feriados!$A$1:$A$936)</f>
        <v>37391</v>
      </c>
      <c r="J473" s="27">
        <f>WORKDAY(WORKDAY(DATEVALUE("15/"&amp;MONTH(EDATE(C473,0))&amp;"/"&amp;YEAR(EDATE(C473,0))-1),-1,Feriados!$A$1:$A$936),1,Feriados!$A$1:$A$936)</f>
        <v>37057</v>
      </c>
      <c r="K473" s="28">
        <f t="shared" si="10"/>
        <v>7.7691299455998619</v>
      </c>
    </row>
    <row r="474" spans="1:11" x14ac:dyDescent="0.3">
      <c r="A474" s="18" t="str">
        <f t="shared" si="11"/>
        <v>52002</v>
      </c>
      <c r="B474" s="10">
        <v>760199</v>
      </c>
      <c r="C474" s="11">
        <v>37414</v>
      </c>
      <c r="D474" s="13">
        <v>1150.2138474261785</v>
      </c>
      <c r="E474" s="9"/>
      <c r="F474" s="9"/>
      <c r="G474" s="9"/>
      <c r="H474" s="27">
        <f>WORKDAY(WORKDAY(DATEVALUE("15/"&amp;MONTH(EDATE(C474,0))&amp;"/"&amp;YEAR(EDATE(C474,0))),-1,Feriados!$A$1:$A$936),1,Feriados!$A$1:$A$936)</f>
        <v>37424</v>
      </c>
      <c r="I474" s="27">
        <f>WORKDAY(WORKDAY(DATEVALUE("15/"&amp;MONTH(EDATE(C474,-1))&amp;"/"&amp;YEAR(EDATE(C474,-1))),-1,Feriados!$A$1:$A$936),1,Feriados!$A$1:$A$936)</f>
        <v>37391</v>
      </c>
      <c r="J474" s="27">
        <f>WORKDAY(WORKDAY(DATEVALUE("15/"&amp;MONTH(EDATE(C474,0))&amp;"/"&amp;YEAR(EDATE(C474,0))-1),-1,Feriados!$A$1:$A$936),1,Feriados!$A$1:$A$936)</f>
        <v>37057</v>
      </c>
      <c r="K474" s="28">
        <f t="shared" si="10"/>
        <v>7.7691299455998619</v>
      </c>
    </row>
    <row r="475" spans="1:11" x14ac:dyDescent="0.3">
      <c r="A475" s="18" t="str">
        <f t="shared" si="11"/>
        <v>52002</v>
      </c>
      <c r="B475" s="10">
        <v>760199</v>
      </c>
      <c r="C475" s="11">
        <v>37417</v>
      </c>
      <c r="D475" s="13">
        <v>1150.3234155032665</v>
      </c>
      <c r="E475" s="9"/>
      <c r="F475" s="9"/>
      <c r="G475" s="9"/>
      <c r="H475" s="27">
        <f>WORKDAY(WORKDAY(DATEVALUE("15/"&amp;MONTH(EDATE(C475,0))&amp;"/"&amp;YEAR(EDATE(C475,0))),-1,Feriados!$A$1:$A$936),1,Feriados!$A$1:$A$936)</f>
        <v>37424</v>
      </c>
      <c r="I475" s="27">
        <f>WORKDAY(WORKDAY(DATEVALUE("15/"&amp;MONTH(EDATE(C475,-1))&amp;"/"&amp;YEAR(EDATE(C475,-1))),-1,Feriados!$A$1:$A$936),1,Feriados!$A$1:$A$936)</f>
        <v>37391</v>
      </c>
      <c r="J475" s="27">
        <f>WORKDAY(WORKDAY(DATEVALUE("15/"&amp;MONTH(EDATE(C475,0))&amp;"/"&amp;YEAR(EDATE(C475,0))-1),-1,Feriados!$A$1:$A$936),1,Feriados!$A$1:$A$936)</f>
        <v>37057</v>
      </c>
      <c r="K475" s="28">
        <f t="shared" si="10"/>
        <v>7.7691299455998619</v>
      </c>
    </row>
    <row r="476" spans="1:11" x14ac:dyDescent="0.3">
      <c r="A476" s="18" t="str">
        <f t="shared" si="11"/>
        <v>52002</v>
      </c>
      <c r="B476" s="10">
        <v>760199</v>
      </c>
      <c r="C476" s="11">
        <v>37418</v>
      </c>
      <c r="D476" s="13">
        <v>1150.432994017686</v>
      </c>
      <c r="E476" s="9"/>
      <c r="F476" s="9"/>
      <c r="G476" s="9"/>
      <c r="H476" s="27">
        <f>WORKDAY(WORKDAY(DATEVALUE("15/"&amp;MONTH(EDATE(C476,0))&amp;"/"&amp;YEAR(EDATE(C476,0))),-1,Feriados!$A$1:$A$936),1,Feriados!$A$1:$A$936)</f>
        <v>37424</v>
      </c>
      <c r="I476" s="27">
        <f>WORKDAY(WORKDAY(DATEVALUE("15/"&amp;MONTH(EDATE(C476,-1))&amp;"/"&amp;YEAR(EDATE(C476,-1))),-1,Feriados!$A$1:$A$936),1,Feriados!$A$1:$A$936)</f>
        <v>37391</v>
      </c>
      <c r="J476" s="27">
        <f>WORKDAY(WORKDAY(DATEVALUE("15/"&amp;MONTH(EDATE(C476,0))&amp;"/"&amp;YEAR(EDATE(C476,0))-1),-1,Feriados!$A$1:$A$936),1,Feriados!$A$1:$A$936)</f>
        <v>37057</v>
      </c>
      <c r="K476" s="28">
        <f t="shared" si="10"/>
        <v>7.7691299455998619</v>
      </c>
    </row>
    <row r="477" spans="1:11" x14ac:dyDescent="0.3">
      <c r="A477" s="18" t="str">
        <f t="shared" si="11"/>
        <v>52002</v>
      </c>
      <c r="B477" s="10">
        <v>760199</v>
      </c>
      <c r="C477" s="11">
        <v>37419</v>
      </c>
      <c r="D477" s="13">
        <v>1150.5425829704316</v>
      </c>
      <c r="E477" s="9"/>
      <c r="F477" s="9"/>
      <c r="G477" s="9"/>
      <c r="H477" s="27">
        <f>WORKDAY(WORKDAY(DATEVALUE("15/"&amp;MONTH(EDATE(C477,0))&amp;"/"&amp;YEAR(EDATE(C477,0))),-1,Feriados!$A$1:$A$936),1,Feriados!$A$1:$A$936)</f>
        <v>37424</v>
      </c>
      <c r="I477" s="27">
        <f>WORKDAY(WORKDAY(DATEVALUE("15/"&amp;MONTH(EDATE(C477,-1))&amp;"/"&amp;YEAR(EDATE(C477,-1))),-1,Feriados!$A$1:$A$936),1,Feriados!$A$1:$A$936)</f>
        <v>37391</v>
      </c>
      <c r="J477" s="27">
        <f>WORKDAY(WORKDAY(DATEVALUE("15/"&amp;MONTH(EDATE(C477,0))&amp;"/"&amp;YEAR(EDATE(C477,0))-1),-1,Feriados!$A$1:$A$936),1,Feriados!$A$1:$A$936)</f>
        <v>37057</v>
      </c>
      <c r="K477" s="28">
        <f t="shared" si="10"/>
        <v>7.7691299455998619</v>
      </c>
    </row>
    <row r="478" spans="1:11" x14ac:dyDescent="0.3">
      <c r="A478" s="18" t="str">
        <f t="shared" si="11"/>
        <v>52002</v>
      </c>
      <c r="B478" s="10">
        <v>760199</v>
      </c>
      <c r="C478" s="11">
        <v>37420</v>
      </c>
      <c r="D478" s="13">
        <v>1150.6521823624976</v>
      </c>
      <c r="E478" s="9"/>
      <c r="F478" s="9"/>
      <c r="G478" s="9"/>
      <c r="H478" s="27">
        <f>WORKDAY(WORKDAY(DATEVALUE("15/"&amp;MONTH(EDATE(C478,0))&amp;"/"&amp;YEAR(EDATE(C478,0))),-1,Feriados!$A$1:$A$936),1,Feriados!$A$1:$A$936)</f>
        <v>37424</v>
      </c>
      <c r="I478" s="27">
        <f>WORKDAY(WORKDAY(DATEVALUE("15/"&amp;MONTH(EDATE(C478,-1))&amp;"/"&amp;YEAR(EDATE(C478,-1))),-1,Feriados!$A$1:$A$936),1,Feriados!$A$1:$A$936)</f>
        <v>37391</v>
      </c>
      <c r="J478" s="27">
        <f>WORKDAY(WORKDAY(DATEVALUE("15/"&amp;MONTH(EDATE(C478,0))&amp;"/"&amp;YEAR(EDATE(C478,0))-1),-1,Feriados!$A$1:$A$936),1,Feriados!$A$1:$A$936)</f>
        <v>37057</v>
      </c>
      <c r="K478" s="28">
        <f t="shared" si="10"/>
        <v>7.7691299455998619</v>
      </c>
    </row>
    <row r="479" spans="1:11" x14ac:dyDescent="0.3">
      <c r="A479" s="18" t="str">
        <f t="shared" si="11"/>
        <v>52002</v>
      </c>
      <c r="B479" s="10">
        <v>760199</v>
      </c>
      <c r="C479" s="11">
        <v>37421</v>
      </c>
      <c r="D479" s="13">
        <v>1150.7617921948786</v>
      </c>
      <c r="E479" s="9"/>
      <c r="F479" s="9"/>
      <c r="G479" s="9"/>
      <c r="H479" s="27">
        <f>WORKDAY(WORKDAY(DATEVALUE("15/"&amp;MONTH(EDATE(C479,0))&amp;"/"&amp;YEAR(EDATE(C479,0))),-1,Feriados!$A$1:$A$936),1,Feriados!$A$1:$A$936)</f>
        <v>37424</v>
      </c>
      <c r="I479" s="27">
        <f>WORKDAY(WORKDAY(DATEVALUE("15/"&amp;MONTH(EDATE(C479,-1))&amp;"/"&amp;YEAR(EDATE(C479,-1))),-1,Feriados!$A$1:$A$936),1,Feriados!$A$1:$A$936)</f>
        <v>37391</v>
      </c>
      <c r="J479" s="27">
        <f>WORKDAY(WORKDAY(DATEVALUE("15/"&amp;MONTH(EDATE(C479,0))&amp;"/"&amp;YEAR(EDATE(C479,0))-1),-1,Feriados!$A$1:$A$936),1,Feriados!$A$1:$A$936)</f>
        <v>37057</v>
      </c>
      <c r="K479" s="28">
        <f t="shared" si="10"/>
        <v>7.7691299455998619</v>
      </c>
    </row>
    <row r="480" spans="1:11" x14ac:dyDescent="0.3">
      <c r="A480" s="18" t="str">
        <f t="shared" si="11"/>
        <v>52002</v>
      </c>
      <c r="B480" s="10">
        <v>760199</v>
      </c>
      <c r="C480" s="11">
        <v>37424</v>
      </c>
      <c r="D480" s="13">
        <v>1150.8714124685687</v>
      </c>
      <c r="E480" s="9"/>
      <c r="F480" s="9"/>
      <c r="G480" s="9"/>
      <c r="H480" s="27">
        <f>WORKDAY(WORKDAY(DATEVALUE("15/"&amp;MONTH(EDATE(C480,0))&amp;"/"&amp;YEAR(EDATE(C480,0))),-1,Feriados!$A$1:$A$936),1,Feriados!$A$1:$A$936)</f>
        <v>37424</v>
      </c>
      <c r="I480" s="27">
        <f>WORKDAY(WORKDAY(DATEVALUE("15/"&amp;MONTH(EDATE(C480,-1))&amp;"/"&amp;YEAR(EDATE(C480,-1))),-1,Feriados!$A$1:$A$936),1,Feriados!$A$1:$A$936)</f>
        <v>37391</v>
      </c>
      <c r="J480" s="27">
        <f>WORKDAY(WORKDAY(DATEVALUE("15/"&amp;MONTH(EDATE(C480,0))&amp;"/"&amp;YEAR(EDATE(C480,0))-1),-1,Feriados!$A$1:$A$936),1,Feriados!$A$1:$A$936)</f>
        <v>37057</v>
      </c>
      <c r="K480" s="28">
        <f t="shared" si="10"/>
        <v>7.7691299455998619</v>
      </c>
    </row>
    <row r="481" spans="1:11" x14ac:dyDescent="0.3">
      <c r="A481" s="18" t="str">
        <f t="shared" si="11"/>
        <v>52002</v>
      </c>
      <c r="B481" s="10">
        <v>760199</v>
      </c>
      <c r="C481" s="11">
        <v>37425</v>
      </c>
      <c r="D481" s="13">
        <v>1151.1124750814906</v>
      </c>
      <c r="E481" s="9"/>
      <c r="F481" s="9"/>
      <c r="G481" s="9"/>
      <c r="H481" s="27">
        <f>WORKDAY(WORKDAY(DATEVALUE("15/"&amp;MONTH(EDATE(C481,0))&amp;"/"&amp;YEAR(EDATE(C481,0))),-1,Feriados!$A$1:$A$936),1,Feriados!$A$1:$A$936)</f>
        <v>37424</v>
      </c>
      <c r="I481" s="27">
        <f>WORKDAY(WORKDAY(DATEVALUE("15/"&amp;MONTH(EDATE(C481,-1))&amp;"/"&amp;YEAR(EDATE(C481,-1))),-1,Feriados!$A$1:$A$936),1,Feriados!$A$1:$A$936)</f>
        <v>37391</v>
      </c>
      <c r="J481" s="27">
        <f>WORKDAY(WORKDAY(DATEVALUE("15/"&amp;MONTH(EDATE(C481,0))&amp;"/"&amp;YEAR(EDATE(C481,0))-1),-1,Feriados!$A$1:$A$936),1,Feriados!$A$1:$A$936)</f>
        <v>37057</v>
      </c>
      <c r="K481" s="28">
        <f t="shared" si="10"/>
        <v>7.7691299455998619</v>
      </c>
    </row>
    <row r="482" spans="1:11" x14ac:dyDescent="0.3">
      <c r="A482" s="18" t="str">
        <f t="shared" si="11"/>
        <v>52002</v>
      </c>
      <c r="B482" s="10">
        <v>760199</v>
      </c>
      <c r="C482" s="11">
        <v>37426</v>
      </c>
      <c r="D482" s="13">
        <v>1151.3535881876151</v>
      </c>
      <c r="E482" s="9"/>
      <c r="F482" s="9"/>
      <c r="G482" s="9"/>
      <c r="H482" s="27">
        <f>WORKDAY(WORKDAY(DATEVALUE("15/"&amp;MONTH(EDATE(C482,0))&amp;"/"&amp;YEAR(EDATE(C482,0))),-1,Feriados!$A$1:$A$936),1,Feriados!$A$1:$A$936)</f>
        <v>37424</v>
      </c>
      <c r="I482" s="27">
        <f>WORKDAY(WORKDAY(DATEVALUE("15/"&amp;MONTH(EDATE(C482,-1))&amp;"/"&amp;YEAR(EDATE(C482,-1))),-1,Feriados!$A$1:$A$936),1,Feriados!$A$1:$A$936)</f>
        <v>37391</v>
      </c>
      <c r="J482" s="27">
        <f>WORKDAY(WORKDAY(DATEVALUE("15/"&amp;MONTH(EDATE(C482,0))&amp;"/"&amp;YEAR(EDATE(C482,0))-1),-1,Feriados!$A$1:$A$936),1,Feriados!$A$1:$A$936)</f>
        <v>37057</v>
      </c>
      <c r="K482" s="28">
        <f t="shared" si="10"/>
        <v>7.7691299455998619</v>
      </c>
    </row>
    <row r="483" spans="1:11" x14ac:dyDescent="0.3">
      <c r="A483" s="18" t="str">
        <f t="shared" si="11"/>
        <v>52002</v>
      </c>
      <c r="B483" s="10">
        <v>760199</v>
      </c>
      <c r="C483" s="11">
        <v>37427</v>
      </c>
      <c r="D483" s="13">
        <v>1151.5947517975185</v>
      </c>
      <c r="E483" s="9"/>
      <c r="F483" s="9"/>
      <c r="G483" s="9"/>
      <c r="H483" s="27">
        <f>WORKDAY(WORKDAY(DATEVALUE("15/"&amp;MONTH(EDATE(C483,0))&amp;"/"&amp;YEAR(EDATE(C483,0))),-1,Feriados!$A$1:$A$936),1,Feriados!$A$1:$A$936)</f>
        <v>37424</v>
      </c>
      <c r="I483" s="27">
        <f>WORKDAY(WORKDAY(DATEVALUE("15/"&amp;MONTH(EDATE(C483,-1))&amp;"/"&amp;YEAR(EDATE(C483,-1))),-1,Feriados!$A$1:$A$936),1,Feriados!$A$1:$A$936)</f>
        <v>37391</v>
      </c>
      <c r="J483" s="27">
        <f>WORKDAY(WORKDAY(DATEVALUE("15/"&amp;MONTH(EDATE(C483,0))&amp;"/"&amp;YEAR(EDATE(C483,0))-1),-1,Feriados!$A$1:$A$936),1,Feriados!$A$1:$A$936)</f>
        <v>37057</v>
      </c>
      <c r="K483" s="28">
        <f t="shared" si="10"/>
        <v>7.7691299455998619</v>
      </c>
    </row>
    <row r="484" spans="1:11" x14ac:dyDescent="0.3">
      <c r="A484" s="18" t="str">
        <f t="shared" si="11"/>
        <v>52002</v>
      </c>
      <c r="B484" s="10">
        <v>760199</v>
      </c>
      <c r="C484" s="11">
        <v>37428</v>
      </c>
      <c r="D484" s="13">
        <v>1151.835965921779</v>
      </c>
      <c r="E484" s="9"/>
      <c r="F484" s="9"/>
      <c r="G484" s="9"/>
      <c r="H484" s="27">
        <f>WORKDAY(WORKDAY(DATEVALUE("15/"&amp;MONTH(EDATE(C484,0))&amp;"/"&amp;YEAR(EDATE(C484,0))),-1,Feriados!$A$1:$A$936),1,Feriados!$A$1:$A$936)</f>
        <v>37424</v>
      </c>
      <c r="I484" s="27">
        <f>WORKDAY(WORKDAY(DATEVALUE("15/"&amp;MONTH(EDATE(C484,-1))&amp;"/"&amp;YEAR(EDATE(C484,-1))),-1,Feriados!$A$1:$A$936),1,Feriados!$A$1:$A$936)</f>
        <v>37391</v>
      </c>
      <c r="J484" s="27">
        <f>WORKDAY(WORKDAY(DATEVALUE("15/"&amp;MONTH(EDATE(C484,0))&amp;"/"&amp;YEAR(EDATE(C484,0))-1),-1,Feriados!$A$1:$A$936),1,Feriados!$A$1:$A$936)</f>
        <v>37057</v>
      </c>
      <c r="K484" s="28">
        <f t="shared" si="10"/>
        <v>7.7691299455998619</v>
      </c>
    </row>
    <row r="485" spans="1:11" x14ac:dyDescent="0.3">
      <c r="A485" s="18" t="str">
        <f t="shared" si="11"/>
        <v>52002</v>
      </c>
      <c r="B485" s="10">
        <v>760199</v>
      </c>
      <c r="C485" s="11">
        <v>37431</v>
      </c>
      <c r="D485" s="13">
        <v>1152.0772305709784</v>
      </c>
      <c r="E485" s="9"/>
      <c r="F485" s="9"/>
      <c r="G485" s="9"/>
      <c r="H485" s="27">
        <f>WORKDAY(WORKDAY(DATEVALUE("15/"&amp;MONTH(EDATE(C485,0))&amp;"/"&amp;YEAR(EDATE(C485,0))),-1,Feriados!$A$1:$A$936),1,Feriados!$A$1:$A$936)</f>
        <v>37424</v>
      </c>
      <c r="I485" s="27">
        <f>WORKDAY(WORKDAY(DATEVALUE("15/"&amp;MONTH(EDATE(C485,-1))&amp;"/"&amp;YEAR(EDATE(C485,-1))),-1,Feriados!$A$1:$A$936),1,Feriados!$A$1:$A$936)</f>
        <v>37391</v>
      </c>
      <c r="J485" s="27">
        <f>WORKDAY(WORKDAY(DATEVALUE("15/"&amp;MONTH(EDATE(C485,0))&amp;"/"&amp;YEAR(EDATE(C485,0))-1),-1,Feriados!$A$1:$A$936),1,Feriados!$A$1:$A$936)</f>
        <v>37057</v>
      </c>
      <c r="K485" s="28">
        <f t="shared" si="10"/>
        <v>7.7691299455998619</v>
      </c>
    </row>
    <row r="486" spans="1:11" x14ac:dyDescent="0.3">
      <c r="A486" s="18" t="str">
        <f t="shared" si="11"/>
        <v>52002</v>
      </c>
      <c r="B486" s="10">
        <v>760199</v>
      </c>
      <c r="C486" s="11">
        <v>37432</v>
      </c>
      <c r="D486" s="13">
        <v>1152.3185457556988</v>
      </c>
      <c r="E486" s="9"/>
      <c r="F486" s="9"/>
      <c r="G486" s="9"/>
      <c r="H486" s="27">
        <f>WORKDAY(WORKDAY(DATEVALUE("15/"&amp;MONTH(EDATE(C486,0))&amp;"/"&amp;YEAR(EDATE(C486,0))),-1,Feriados!$A$1:$A$936),1,Feriados!$A$1:$A$936)</f>
        <v>37424</v>
      </c>
      <c r="I486" s="27">
        <f>WORKDAY(WORKDAY(DATEVALUE("15/"&amp;MONTH(EDATE(C486,-1))&amp;"/"&amp;YEAR(EDATE(C486,-1))),-1,Feriados!$A$1:$A$936),1,Feriados!$A$1:$A$936)</f>
        <v>37391</v>
      </c>
      <c r="J486" s="27">
        <f>WORKDAY(WORKDAY(DATEVALUE("15/"&amp;MONTH(EDATE(C486,0))&amp;"/"&amp;YEAR(EDATE(C486,0))-1),-1,Feriados!$A$1:$A$936),1,Feriados!$A$1:$A$936)</f>
        <v>37057</v>
      </c>
      <c r="K486" s="28">
        <f t="shared" si="10"/>
        <v>7.7691299455998619</v>
      </c>
    </row>
    <row r="487" spans="1:11" x14ac:dyDescent="0.3">
      <c r="A487" s="18" t="str">
        <f t="shared" si="11"/>
        <v>52002</v>
      </c>
      <c r="B487" s="10">
        <v>760199</v>
      </c>
      <c r="C487" s="11">
        <v>37433</v>
      </c>
      <c r="D487" s="13">
        <v>1152.5599114865254</v>
      </c>
      <c r="E487" s="9"/>
      <c r="F487" s="9"/>
      <c r="G487" s="9"/>
      <c r="H487" s="27">
        <f>WORKDAY(WORKDAY(DATEVALUE("15/"&amp;MONTH(EDATE(C487,0))&amp;"/"&amp;YEAR(EDATE(C487,0))),-1,Feriados!$A$1:$A$936),1,Feriados!$A$1:$A$936)</f>
        <v>37424</v>
      </c>
      <c r="I487" s="27">
        <f>WORKDAY(WORKDAY(DATEVALUE("15/"&amp;MONTH(EDATE(C487,-1))&amp;"/"&amp;YEAR(EDATE(C487,-1))),-1,Feriados!$A$1:$A$936),1,Feriados!$A$1:$A$936)</f>
        <v>37391</v>
      </c>
      <c r="J487" s="27">
        <f>WORKDAY(WORKDAY(DATEVALUE("15/"&amp;MONTH(EDATE(C487,0))&amp;"/"&amp;YEAR(EDATE(C487,0))-1),-1,Feriados!$A$1:$A$936),1,Feriados!$A$1:$A$936)</f>
        <v>37057</v>
      </c>
      <c r="K487" s="28">
        <f t="shared" si="10"/>
        <v>7.7691299455998619</v>
      </c>
    </row>
    <row r="488" spans="1:11" x14ac:dyDescent="0.3">
      <c r="A488" s="18" t="str">
        <f t="shared" si="11"/>
        <v>52002</v>
      </c>
      <c r="B488" s="10">
        <v>760199</v>
      </c>
      <c r="C488" s="11">
        <v>37434</v>
      </c>
      <c r="D488" s="13">
        <v>1152.8013277740463</v>
      </c>
      <c r="E488" s="9"/>
      <c r="F488" s="9"/>
      <c r="G488" s="9"/>
      <c r="H488" s="27">
        <f>WORKDAY(WORKDAY(DATEVALUE("15/"&amp;MONTH(EDATE(C488,0))&amp;"/"&amp;YEAR(EDATE(C488,0))),-1,Feriados!$A$1:$A$936),1,Feriados!$A$1:$A$936)</f>
        <v>37424</v>
      </c>
      <c r="I488" s="27">
        <f>WORKDAY(WORKDAY(DATEVALUE("15/"&amp;MONTH(EDATE(C488,-1))&amp;"/"&amp;YEAR(EDATE(C488,-1))),-1,Feriados!$A$1:$A$936),1,Feriados!$A$1:$A$936)</f>
        <v>37391</v>
      </c>
      <c r="J488" s="27">
        <f>WORKDAY(WORKDAY(DATEVALUE("15/"&amp;MONTH(EDATE(C488,0))&amp;"/"&amp;YEAR(EDATE(C488,0))-1),-1,Feriados!$A$1:$A$936),1,Feriados!$A$1:$A$936)</f>
        <v>37057</v>
      </c>
      <c r="K488" s="28">
        <f t="shared" si="10"/>
        <v>7.7691299455998619</v>
      </c>
    </row>
    <row r="489" spans="1:11" x14ac:dyDescent="0.3">
      <c r="A489" s="18" t="str">
        <f t="shared" si="11"/>
        <v>52002</v>
      </c>
      <c r="B489" s="10">
        <v>760199</v>
      </c>
      <c r="C489" s="11">
        <v>37435</v>
      </c>
      <c r="D489" s="13">
        <v>1153.0427946288507</v>
      </c>
      <c r="E489" s="9"/>
      <c r="F489" s="9"/>
      <c r="G489" s="9"/>
      <c r="H489" s="27">
        <f>WORKDAY(WORKDAY(DATEVALUE("15/"&amp;MONTH(EDATE(C489,0))&amp;"/"&amp;YEAR(EDATE(C489,0))),-1,Feriados!$A$1:$A$936),1,Feriados!$A$1:$A$936)</f>
        <v>37424</v>
      </c>
      <c r="I489" s="27">
        <f>WORKDAY(WORKDAY(DATEVALUE("15/"&amp;MONTH(EDATE(C489,-1))&amp;"/"&amp;YEAR(EDATE(C489,-1))),-1,Feriados!$A$1:$A$936),1,Feriados!$A$1:$A$936)</f>
        <v>37391</v>
      </c>
      <c r="J489" s="27">
        <f>WORKDAY(WORKDAY(DATEVALUE("15/"&amp;MONTH(EDATE(C489,0))&amp;"/"&amp;YEAR(EDATE(C489,0))-1),-1,Feriados!$A$1:$A$936),1,Feriados!$A$1:$A$936)</f>
        <v>37057</v>
      </c>
      <c r="K489" s="28">
        <f t="shared" si="10"/>
        <v>7.7691299455998619</v>
      </c>
    </row>
    <row r="490" spans="1:11" x14ac:dyDescent="0.3">
      <c r="A490" s="18" t="str">
        <f t="shared" si="11"/>
        <v>62002</v>
      </c>
      <c r="B490" s="10">
        <v>760199</v>
      </c>
      <c r="C490" s="11">
        <v>37438</v>
      </c>
      <c r="D490" s="13">
        <v>1153.2843120615305</v>
      </c>
      <c r="E490" s="9"/>
      <c r="F490" s="9"/>
      <c r="G490" s="9"/>
      <c r="H490" s="27">
        <f>WORKDAY(WORKDAY(DATEVALUE("15/"&amp;MONTH(EDATE(C490,0))&amp;"/"&amp;YEAR(EDATE(C490,0))),-1,Feriados!$A$1:$A$936),1,Feriados!$A$1:$A$936)</f>
        <v>37452</v>
      </c>
      <c r="I490" s="27">
        <f>WORKDAY(WORKDAY(DATEVALUE("15/"&amp;MONTH(EDATE(C490,-1))&amp;"/"&amp;YEAR(EDATE(C490,-1))),-1,Feriados!$A$1:$A$936),1,Feriados!$A$1:$A$936)</f>
        <v>37424</v>
      </c>
      <c r="J490" s="27">
        <f>WORKDAY(WORKDAY(DATEVALUE("15/"&amp;MONTH(EDATE(C490,0))&amp;"/"&amp;YEAR(EDATE(C490,0))-1),-1,Feriados!$A$1:$A$936),1,Feriados!$A$1:$A$936)</f>
        <v>37088</v>
      </c>
      <c r="K490" s="28">
        <f t="shared" si="10"/>
        <v>7.6614182768588002</v>
      </c>
    </row>
    <row r="491" spans="1:11" x14ac:dyDescent="0.3">
      <c r="A491" s="18" t="str">
        <f t="shared" si="11"/>
        <v>62002</v>
      </c>
      <c r="B491" s="10">
        <v>760199</v>
      </c>
      <c r="C491" s="11">
        <v>37439</v>
      </c>
      <c r="D491" s="13">
        <v>1153.5258800826798</v>
      </c>
      <c r="E491" s="9"/>
      <c r="F491" s="9"/>
      <c r="G491" s="9"/>
      <c r="H491" s="27">
        <f>WORKDAY(WORKDAY(DATEVALUE("15/"&amp;MONTH(EDATE(C491,0))&amp;"/"&amp;YEAR(EDATE(C491,0))),-1,Feriados!$A$1:$A$936),1,Feriados!$A$1:$A$936)</f>
        <v>37452</v>
      </c>
      <c r="I491" s="27">
        <f>WORKDAY(WORKDAY(DATEVALUE("15/"&amp;MONTH(EDATE(C491,-1))&amp;"/"&amp;YEAR(EDATE(C491,-1))),-1,Feriados!$A$1:$A$936),1,Feriados!$A$1:$A$936)</f>
        <v>37424</v>
      </c>
      <c r="J491" s="27">
        <f>WORKDAY(WORKDAY(DATEVALUE("15/"&amp;MONTH(EDATE(C491,0))&amp;"/"&amp;YEAR(EDATE(C491,0))-1),-1,Feriados!$A$1:$A$936),1,Feriados!$A$1:$A$936)</f>
        <v>37088</v>
      </c>
      <c r="K491" s="28">
        <f t="shared" si="10"/>
        <v>7.6614182768588002</v>
      </c>
    </row>
    <row r="492" spans="1:11" x14ac:dyDescent="0.3">
      <c r="A492" s="18" t="str">
        <f t="shared" si="11"/>
        <v>62002</v>
      </c>
      <c r="B492" s="10">
        <v>760199</v>
      </c>
      <c r="C492" s="11">
        <v>37440</v>
      </c>
      <c r="D492" s="13">
        <v>1153.767498702895</v>
      </c>
      <c r="E492" s="9"/>
      <c r="F492" s="9"/>
      <c r="G492" s="9"/>
      <c r="H492" s="27">
        <f>WORKDAY(WORKDAY(DATEVALUE("15/"&amp;MONTH(EDATE(C492,0))&amp;"/"&amp;YEAR(EDATE(C492,0))),-1,Feriados!$A$1:$A$936),1,Feriados!$A$1:$A$936)</f>
        <v>37452</v>
      </c>
      <c r="I492" s="27">
        <f>WORKDAY(WORKDAY(DATEVALUE("15/"&amp;MONTH(EDATE(C492,-1))&amp;"/"&amp;YEAR(EDATE(C492,-1))),-1,Feriados!$A$1:$A$936),1,Feriados!$A$1:$A$936)</f>
        <v>37424</v>
      </c>
      <c r="J492" s="27">
        <f>WORKDAY(WORKDAY(DATEVALUE("15/"&amp;MONTH(EDATE(C492,0))&amp;"/"&amp;YEAR(EDATE(C492,0))-1),-1,Feriados!$A$1:$A$936),1,Feriados!$A$1:$A$936)</f>
        <v>37088</v>
      </c>
      <c r="K492" s="28">
        <f t="shared" si="10"/>
        <v>7.6614182768588002</v>
      </c>
    </row>
    <row r="493" spans="1:11" x14ac:dyDescent="0.3">
      <c r="A493" s="18" t="str">
        <f t="shared" si="11"/>
        <v>62002</v>
      </c>
      <c r="B493" s="10">
        <v>760199</v>
      </c>
      <c r="C493" s="11">
        <v>37441</v>
      </c>
      <c r="D493" s="13">
        <v>1154.0091679327747</v>
      </c>
      <c r="E493" s="9"/>
      <c r="F493" s="9"/>
      <c r="G493" s="9"/>
      <c r="H493" s="27">
        <f>WORKDAY(WORKDAY(DATEVALUE("15/"&amp;MONTH(EDATE(C493,0))&amp;"/"&amp;YEAR(EDATE(C493,0))),-1,Feriados!$A$1:$A$936),1,Feriados!$A$1:$A$936)</f>
        <v>37452</v>
      </c>
      <c r="I493" s="27">
        <f>WORKDAY(WORKDAY(DATEVALUE("15/"&amp;MONTH(EDATE(C493,-1))&amp;"/"&amp;YEAR(EDATE(C493,-1))),-1,Feriados!$A$1:$A$936),1,Feriados!$A$1:$A$936)</f>
        <v>37424</v>
      </c>
      <c r="J493" s="27">
        <f>WORKDAY(WORKDAY(DATEVALUE("15/"&amp;MONTH(EDATE(C493,0))&amp;"/"&amp;YEAR(EDATE(C493,0))-1),-1,Feriados!$A$1:$A$936),1,Feriados!$A$1:$A$936)</f>
        <v>37088</v>
      </c>
      <c r="K493" s="28">
        <f t="shared" si="10"/>
        <v>7.6614182768588002</v>
      </c>
    </row>
    <row r="494" spans="1:11" x14ac:dyDescent="0.3">
      <c r="A494" s="18" t="str">
        <f t="shared" si="11"/>
        <v>62002</v>
      </c>
      <c r="B494" s="10">
        <v>760199</v>
      </c>
      <c r="C494" s="11">
        <v>37442</v>
      </c>
      <c r="D494" s="13">
        <v>1154.2508877829191</v>
      </c>
      <c r="E494" s="9"/>
      <c r="F494" s="9"/>
      <c r="G494" s="9"/>
      <c r="H494" s="27">
        <f>WORKDAY(WORKDAY(DATEVALUE("15/"&amp;MONTH(EDATE(C494,0))&amp;"/"&amp;YEAR(EDATE(C494,0))),-1,Feriados!$A$1:$A$936),1,Feriados!$A$1:$A$936)</f>
        <v>37452</v>
      </c>
      <c r="I494" s="27">
        <f>WORKDAY(WORKDAY(DATEVALUE("15/"&amp;MONTH(EDATE(C494,-1))&amp;"/"&amp;YEAR(EDATE(C494,-1))),-1,Feriados!$A$1:$A$936),1,Feriados!$A$1:$A$936)</f>
        <v>37424</v>
      </c>
      <c r="J494" s="27">
        <f>WORKDAY(WORKDAY(DATEVALUE("15/"&amp;MONTH(EDATE(C494,0))&amp;"/"&amp;YEAR(EDATE(C494,0))-1),-1,Feriados!$A$1:$A$936),1,Feriados!$A$1:$A$936)</f>
        <v>37088</v>
      </c>
      <c r="K494" s="28">
        <f t="shared" si="10"/>
        <v>7.6614182768588002</v>
      </c>
    </row>
    <row r="495" spans="1:11" x14ac:dyDescent="0.3">
      <c r="A495" s="18" t="str">
        <f t="shared" si="11"/>
        <v>62002</v>
      </c>
      <c r="B495" s="10">
        <v>760199</v>
      </c>
      <c r="C495" s="11">
        <v>37445</v>
      </c>
      <c r="D495" s="13">
        <v>1154.4926582639321</v>
      </c>
      <c r="E495" s="9"/>
      <c r="F495" s="9"/>
      <c r="G495" s="9"/>
      <c r="H495" s="27">
        <f>WORKDAY(WORKDAY(DATEVALUE("15/"&amp;MONTH(EDATE(C495,0))&amp;"/"&amp;YEAR(EDATE(C495,0))),-1,Feriados!$A$1:$A$936),1,Feriados!$A$1:$A$936)</f>
        <v>37452</v>
      </c>
      <c r="I495" s="27">
        <f>WORKDAY(WORKDAY(DATEVALUE("15/"&amp;MONTH(EDATE(C495,-1))&amp;"/"&amp;YEAR(EDATE(C495,-1))),-1,Feriados!$A$1:$A$936),1,Feriados!$A$1:$A$936)</f>
        <v>37424</v>
      </c>
      <c r="J495" s="27">
        <f>WORKDAY(WORKDAY(DATEVALUE("15/"&amp;MONTH(EDATE(C495,0))&amp;"/"&amp;YEAR(EDATE(C495,0))-1),-1,Feriados!$A$1:$A$936),1,Feriados!$A$1:$A$936)</f>
        <v>37088</v>
      </c>
      <c r="K495" s="28">
        <f t="shared" si="10"/>
        <v>7.6614182768588002</v>
      </c>
    </row>
    <row r="496" spans="1:11" x14ac:dyDescent="0.3">
      <c r="A496" s="18" t="str">
        <f t="shared" si="11"/>
        <v>62002</v>
      </c>
      <c r="B496" s="10">
        <v>760199</v>
      </c>
      <c r="C496" s="11">
        <v>37446</v>
      </c>
      <c r="D496" s="13">
        <v>1154.7344793864179</v>
      </c>
      <c r="E496" s="9"/>
      <c r="F496" s="9"/>
      <c r="G496" s="9"/>
      <c r="H496" s="27">
        <f>WORKDAY(WORKDAY(DATEVALUE("15/"&amp;MONTH(EDATE(C496,0))&amp;"/"&amp;YEAR(EDATE(C496,0))),-1,Feriados!$A$1:$A$936),1,Feriados!$A$1:$A$936)</f>
        <v>37452</v>
      </c>
      <c r="I496" s="27">
        <f>WORKDAY(WORKDAY(DATEVALUE("15/"&amp;MONTH(EDATE(C496,-1))&amp;"/"&amp;YEAR(EDATE(C496,-1))),-1,Feriados!$A$1:$A$936),1,Feriados!$A$1:$A$936)</f>
        <v>37424</v>
      </c>
      <c r="J496" s="27">
        <f>WORKDAY(WORKDAY(DATEVALUE("15/"&amp;MONTH(EDATE(C496,0))&amp;"/"&amp;YEAR(EDATE(C496,0))-1),-1,Feriados!$A$1:$A$936),1,Feriados!$A$1:$A$936)</f>
        <v>37088</v>
      </c>
      <c r="K496" s="28">
        <f t="shared" si="10"/>
        <v>7.6614182768588002</v>
      </c>
    </row>
    <row r="497" spans="1:11" x14ac:dyDescent="0.3">
      <c r="A497" s="18" t="str">
        <f t="shared" si="11"/>
        <v>62002</v>
      </c>
      <c r="B497" s="10">
        <v>760199</v>
      </c>
      <c r="C497" s="11">
        <v>37447</v>
      </c>
      <c r="D497" s="13">
        <v>1154.9763511609849</v>
      </c>
      <c r="E497" s="9"/>
      <c r="F497" s="9"/>
      <c r="G497" s="9"/>
      <c r="H497" s="27">
        <f>WORKDAY(WORKDAY(DATEVALUE("15/"&amp;MONTH(EDATE(C497,0))&amp;"/"&amp;YEAR(EDATE(C497,0))),-1,Feriados!$A$1:$A$936),1,Feriados!$A$1:$A$936)</f>
        <v>37452</v>
      </c>
      <c r="I497" s="27">
        <f>WORKDAY(WORKDAY(DATEVALUE("15/"&amp;MONTH(EDATE(C497,-1))&amp;"/"&amp;YEAR(EDATE(C497,-1))),-1,Feriados!$A$1:$A$936),1,Feriados!$A$1:$A$936)</f>
        <v>37424</v>
      </c>
      <c r="J497" s="27">
        <f>WORKDAY(WORKDAY(DATEVALUE("15/"&amp;MONTH(EDATE(C497,0))&amp;"/"&amp;YEAR(EDATE(C497,0))-1),-1,Feriados!$A$1:$A$936),1,Feriados!$A$1:$A$936)</f>
        <v>37088</v>
      </c>
      <c r="K497" s="28">
        <f t="shared" si="10"/>
        <v>7.6614182768588002</v>
      </c>
    </row>
    <row r="498" spans="1:11" x14ac:dyDescent="0.3">
      <c r="A498" s="18" t="str">
        <f t="shared" si="11"/>
        <v>62002</v>
      </c>
      <c r="B498" s="10">
        <v>760199</v>
      </c>
      <c r="C498" s="11">
        <v>37448</v>
      </c>
      <c r="D498" s="13">
        <v>1155.2182735982417</v>
      </c>
      <c r="E498" s="9"/>
      <c r="F498" s="9"/>
      <c r="G498" s="9"/>
      <c r="H498" s="27">
        <f>WORKDAY(WORKDAY(DATEVALUE("15/"&amp;MONTH(EDATE(C498,0))&amp;"/"&amp;YEAR(EDATE(C498,0))),-1,Feriados!$A$1:$A$936),1,Feriados!$A$1:$A$936)</f>
        <v>37452</v>
      </c>
      <c r="I498" s="27">
        <f>WORKDAY(WORKDAY(DATEVALUE("15/"&amp;MONTH(EDATE(C498,-1))&amp;"/"&amp;YEAR(EDATE(C498,-1))),-1,Feriados!$A$1:$A$936),1,Feriados!$A$1:$A$936)</f>
        <v>37424</v>
      </c>
      <c r="J498" s="27">
        <f>WORKDAY(WORKDAY(DATEVALUE("15/"&amp;MONTH(EDATE(C498,0))&amp;"/"&amp;YEAR(EDATE(C498,0))-1),-1,Feriados!$A$1:$A$936),1,Feriados!$A$1:$A$936)</f>
        <v>37088</v>
      </c>
      <c r="K498" s="28">
        <f t="shared" si="10"/>
        <v>7.6614182768588002</v>
      </c>
    </row>
    <row r="499" spans="1:11" x14ac:dyDescent="0.3">
      <c r="A499" s="18" t="str">
        <f t="shared" si="11"/>
        <v>62002</v>
      </c>
      <c r="B499" s="10">
        <v>760199</v>
      </c>
      <c r="C499" s="11">
        <v>37449</v>
      </c>
      <c r="D499" s="13">
        <v>1155.4602467088009</v>
      </c>
      <c r="E499" s="9"/>
      <c r="F499" s="9"/>
      <c r="G499" s="9"/>
      <c r="H499" s="27">
        <f>WORKDAY(WORKDAY(DATEVALUE("15/"&amp;MONTH(EDATE(C499,0))&amp;"/"&amp;YEAR(EDATE(C499,0))),-1,Feriados!$A$1:$A$936),1,Feriados!$A$1:$A$936)</f>
        <v>37452</v>
      </c>
      <c r="I499" s="27">
        <f>WORKDAY(WORKDAY(DATEVALUE("15/"&amp;MONTH(EDATE(C499,-1))&amp;"/"&amp;YEAR(EDATE(C499,-1))),-1,Feriados!$A$1:$A$936),1,Feriados!$A$1:$A$936)</f>
        <v>37424</v>
      </c>
      <c r="J499" s="27">
        <f>WORKDAY(WORKDAY(DATEVALUE("15/"&amp;MONTH(EDATE(C499,0))&amp;"/"&amp;YEAR(EDATE(C499,0))-1),-1,Feriados!$A$1:$A$936),1,Feriados!$A$1:$A$936)</f>
        <v>37088</v>
      </c>
      <c r="K499" s="28">
        <f t="shared" si="10"/>
        <v>7.6614182768588002</v>
      </c>
    </row>
    <row r="500" spans="1:11" x14ac:dyDescent="0.3">
      <c r="A500" s="18" t="str">
        <f t="shared" si="11"/>
        <v>62002</v>
      </c>
      <c r="B500" s="10">
        <v>760199</v>
      </c>
      <c r="C500" s="11">
        <v>37452</v>
      </c>
      <c r="D500" s="13">
        <v>1155.7022705032764</v>
      </c>
      <c r="E500" s="9"/>
      <c r="F500" s="9"/>
      <c r="G500" s="9"/>
      <c r="H500" s="27">
        <f>WORKDAY(WORKDAY(DATEVALUE("15/"&amp;MONTH(EDATE(C500,0))&amp;"/"&amp;YEAR(EDATE(C500,0))),-1,Feriados!$A$1:$A$936),1,Feriados!$A$1:$A$936)</f>
        <v>37452</v>
      </c>
      <c r="I500" s="27">
        <f>WORKDAY(WORKDAY(DATEVALUE("15/"&amp;MONTH(EDATE(C500,-1))&amp;"/"&amp;YEAR(EDATE(C500,-1))),-1,Feriados!$A$1:$A$936),1,Feriados!$A$1:$A$936)</f>
        <v>37424</v>
      </c>
      <c r="J500" s="27">
        <f>WORKDAY(WORKDAY(DATEVALUE("15/"&amp;MONTH(EDATE(C500,0))&amp;"/"&amp;YEAR(EDATE(C500,0))-1),-1,Feriados!$A$1:$A$936),1,Feriados!$A$1:$A$936)</f>
        <v>37088</v>
      </c>
      <c r="K500" s="28">
        <f t="shared" si="10"/>
        <v>7.6614182768588002</v>
      </c>
    </row>
    <row r="501" spans="1:11" x14ac:dyDescent="0.3">
      <c r="A501" s="18" t="str">
        <f t="shared" si="11"/>
        <v>62002</v>
      </c>
      <c r="B501" s="10">
        <v>760199</v>
      </c>
      <c r="C501" s="11">
        <v>37453</v>
      </c>
      <c r="D501" s="13">
        <v>1156.2969600098759</v>
      </c>
      <c r="E501" s="9"/>
      <c r="F501" s="9"/>
      <c r="G501" s="9"/>
      <c r="H501" s="27">
        <f>WORKDAY(WORKDAY(DATEVALUE("15/"&amp;MONTH(EDATE(C501,0))&amp;"/"&amp;YEAR(EDATE(C501,0))),-1,Feriados!$A$1:$A$936),1,Feriados!$A$1:$A$936)</f>
        <v>37452</v>
      </c>
      <c r="I501" s="27">
        <f>WORKDAY(WORKDAY(DATEVALUE("15/"&amp;MONTH(EDATE(C501,-1))&amp;"/"&amp;YEAR(EDATE(C501,-1))),-1,Feriados!$A$1:$A$936),1,Feriados!$A$1:$A$936)</f>
        <v>37424</v>
      </c>
      <c r="J501" s="27">
        <f>WORKDAY(WORKDAY(DATEVALUE("15/"&amp;MONTH(EDATE(C501,0))&amp;"/"&amp;YEAR(EDATE(C501,0))-1),-1,Feriados!$A$1:$A$936),1,Feriados!$A$1:$A$936)</f>
        <v>37088</v>
      </c>
      <c r="K501" s="28">
        <f t="shared" si="10"/>
        <v>7.6614182768588002</v>
      </c>
    </row>
    <row r="502" spans="1:11" x14ac:dyDescent="0.3">
      <c r="A502" s="18" t="str">
        <f t="shared" si="11"/>
        <v>62002</v>
      </c>
      <c r="B502" s="10">
        <v>760199</v>
      </c>
      <c r="C502" s="11">
        <v>37454</v>
      </c>
      <c r="D502" s="13">
        <v>1156.8919555257462</v>
      </c>
      <c r="E502" s="9"/>
      <c r="F502" s="9"/>
      <c r="G502" s="9"/>
      <c r="H502" s="27">
        <f>WORKDAY(WORKDAY(DATEVALUE("15/"&amp;MONTH(EDATE(C502,0))&amp;"/"&amp;YEAR(EDATE(C502,0))),-1,Feriados!$A$1:$A$936),1,Feriados!$A$1:$A$936)</f>
        <v>37452</v>
      </c>
      <c r="I502" s="27">
        <f>WORKDAY(WORKDAY(DATEVALUE("15/"&amp;MONTH(EDATE(C502,-1))&amp;"/"&amp;YEAR(EDATE(C502,-1))),-1,Feriados!$A$1:$A$936),1,Feriados!$A$1:$A$936)</f>
        <v>37424</v>
      </c>
      <c r="J502" s="27">
        <f>WORKDAY(WORKDAY(DATEVALUE("15/"&amp;MONTH(EDATE(C502,0))&amp;"/"&amp;YEAR(EDATE(C502,0))-1),-1,Feriados!$A$1:$A$936),1,Feriados!$A$1:$A$936)</f>
        <v>37088</v>
      </c>
      <c r="K502" s="28">
        <f t="shared" si="10"/>
        <v>7.6614182768588002</v>
      </c>
    </row>
    <row r="503" spans="1:11" x14ac:dyDescent="0.3">
      <c r="A503" s="18" t="str">
        <f t="shared" si="11"/>
        <v>62002</v>
      </c>
      <c r="B503" s="10">
        <v>760199</v>
      </c>
      <c r="C503" s="11">
        <v>37455</v>
      </c>
      <c r="D503" s="13">
        <v>1157.4872572083509</v>
      </c>
      <c r="E503" s="9"/>
      <c r="F503" s="9"/>
      <c r="G503" s="9"/>
      <c r="H503" s="27">
        <f>WORKDAY(WORKDAY(DATEVALUE("15/"&amp;MONTH(EDATE(C503,0))&amp;"/"&amp;YEAR(EDATE(C503,0))),-1,Feriados!$A$1:$A$936),1,Feriados!$A$1:$A$936)</f>
        <v>37452</v>
      </c>
      <c r="I503" s="27">
        <f>WORKDAY(WORKDAY(DATEVALUE("15/"&amp;MONTH(EDATE(C503,-1))&amp;"/"&amp;YEAR(EDATE(C503,-1))),-1,Feriados!$A$1:$A$936),1,Feriados!$A$1:$A$936)</f>
        <v>37424</v>
      </c>
      <c r="J503" s="27">
        <f>WORKDAY(WORKDAY(DATEVALUE("15/"&amp;MONTH(EDATE(C503,0))&amp;"/"&amp;YEAR(EDATE(C503,0))-1),-1,Feriados!$A$1:$A$936),1,Feriados!$A$1:$A$936)</f>
        <v>37088</v>
      </c>
      <c r="K503" s="28">
        <f t="shared" si="10"/>
        <v>7.6614182768588002</v>
      </c>
    </row>
    <row r="504" spans="1:11" x14ac:dyDescent="0.3">
      <c r="A504" s="18" t="str">
        <f t="shared" si="11"/>
        <v>62002</v>
      </c>
      <c r="B504" s="10">
        <v>760199</v>
      </c>
      <c r="C504" s="11">
        <v>37456</v>
      </c>
      <c r="D504" s="13">
        <v>1158.0828652152336</v>
      </c>
      <c r="E504" s="9"/>
      <c r="F504" s="9"/>
      <c r="G504" s="9"/>
      <c r="H504" s="27">
        <f>WORKDAY(WORKDAY(DATEVALUE("15/"&amp;MONTH(EDATE(C504,0))&amp;"/"&amp;YEAR(EDATE(C504,0))),-1,Feriados!$A$1:$A$936),1,Feriados!$A$1:$A$936)</f>
        <v>37452</v>
      </c>
      <c r="I504" s="27">
        <f>WORKDAY(WORKDAY(DATEVALUE("15/"&amp;MONTH(EDATE(C504,-1))&amp;"/"&amp;YEAR(EDATE(C504,-1))),-1,Feriados!$A$1:$A$936),1,Feriados!$A$1:$A$936)</f>
        <v>37424</v>
      </c>
      <c r="J504" s="27">
        <f>WORKDAY(WORKDAY(DATEVALUE("15/"&amp;MONTH(EDATE(C504,0))&amp;"/"&amp;YEAR(EDATE(C504,0))-1),-1,Feriados!$A$1:$A$936),1,Feriados!$A$1:$A$936)</f>
        <v>37088</v>
      </c>
      <c r="K504" s="28">
        <f t="shared" si="10"/>
        <v>7.6614182768588002</v>
      </c>
    </row>
    <row r="505" spans="1:11" x14ac:dyDescent="0.3">
      <c r="A505" s="18" t="str">
        <f t="shared" si="11"/>
        <v>62002</v>
      </c>
      <c r="B505" s="10">
        <v>760199</v>
      </c>
      <c r="C505" s="11">
        <v>37459</v>
      </c>
      <c r="D505" s="13">
        <v>1158.6787797040199</v>
      </c>
      <c r="E505" s="9"/>
      <c r="F505" s="9"/>
      <c r="G505" s="9"/>
      <c r="H505" s="27">
        <f>WORKDAY(WORKDAY(DATEVALUE("15/"&amp;MONTH(EDATE(C505,0))&amp;"/"&amp;YEAR(EDATE(C505,0))),-1,Feriados!$A$1:$A$936),1,Feriados!$A$1:$A$936)</f>
        <v>37452</v>
      </c>
      <c r="I505" s="27">
        <f>WORKDAY(WORKDAY(DATEVALUE("15/"&amp;MONTH(EDATE(C505,-1))&amp;"/"&amp;YEAR(EDATE(C505,-1))),-1,Feriados!$A$1:$A$936),1,Feriados!$A$1:$A$936)</f>
        <v>37424</v>
      </c>
      <c r="J505" s="27">
        <f>WORKDAY(WORKDAY(DATEVALUE("15/"&amp;MONTH(EDATE(C505,0))&amp;"/"&amp;YEAR(EDATE(C505,0))-1),-1,Feriados!$A$1:$A$936),1,Feriados!$A$1:$A$936)</f>
        <v>37088</v>
      </c>
      <c r="K505" s="28">
        <f t="shared" si="10"/>
        <v>7.6614182768588002</v>
      </c>
    </row>
    <row r="506" spans="1:11" x14ac:dyDescent="0.3">
      <c r="A506" s="18" t="str">
        <f t="shared" si="11"/>
        <v>62002</v>
      </c>
      <c r="B506" s="10">
        <v>760199</v>
      </c>
      <c r="C506" s="11">
        <v>37460</v>
      </c>
      <c r="D506" s="13">
        <v>1159.275000832416</v>
      </c>
      <c r="E506" s="9"/>
      <c r="F506" s="9"/>
      <c r="G506" s="9"/>
      <c r="H506" s="27">
        <f>WORKDAY(WORKDAY(DATEVALUE("15/"&amp;MONTH(EDATE(C506,0))&amp;"/"&amp;YEAR(EDATE(C506,0))),-1,Feriados!$A$1:$A$936),1,Feriados!$A$1:$A$936)</f>
        <v>37452</v>
      </c>
      <c r="I506" s="27">
        <f>WORKDAY(WORKDAY(DATEVALUE("15/"&amp;MONTH(EDATE(C506,-1))&amp;"/"&amp;YEAR(EDATE(C506,-1))),-1,Feriados!$A$1:$A$936),1,Feriados!$A$1:$A$936)</f>
        <v>37424</v>
      </c>
      <c r="J506" s="27">
        <f>WORKDAY(WORKDAY(DATEVALUE("15/"&amp;MONTH(EDATE(C506,0))&amp;"/"&amp;YEAR(EDATE(C506,0))-1),-1,Feriados!$A$1:$A$936),1,Feriados!$A$1:$A$936)</f>
        <v>37088</v>
      </c>
      <c r="K506" s="28">
        <f t="shared" si="10"/>
        <v>7.6614182768588002</v>
      </c>
    </row>
    <row r="507" spans="1:11" x14ac:dyDescent="0.3">
      <c r="A507" s="18" t="str">
        <f t="shared" si="11"/>
        <v>62002</v>
      </c>
      <c r="B507" s="10">
        <v>760199</v>
      </c>
      <c r="C507" s="11">
        <v>37461</v>
      </c>
      <c r="D507" s="13">
        <v>1159.8715287582095</v>
      </c>
      <c r="E507" s="9"/>
      <c r="F507" s="9"/>
      <c r="G507" s="9"/>
      <c r="H507" s="27">
        <f>WORKDAY(WORKDAY(DATEVALUE("15/"&amp;MONTH(EDATE(C507,0))&amp;"/"&amp;YEAR(EDATE(C507,0))),-1,Feriados!$A$1:$A$936),1,Feriados!$A$1:$A$936)</f>
        <v>37452</v>
      </c>
      <c r="I507" s="27">
        <f>WORKDAY(WORKDAY(DATEVALUE("15/"&amp;MONTH(EDATE(C507,-1))&amp;"/"&amp;YEAR(EDATE(C507,-1))),-1,Feriados!$A$1:$A$936),1,Feriados!$A$1:$A$936)</f>
        <v>37424</v>
      </c>
      <c r="J507" s="27">
        <f>WORKDAY(WORKDAY(DATEVALUE("15/"&amp;MONTH(EDATE(C507,0))&amp;"/"&amp;YEAR(EDATE(C507,0))-1),-1,Feriados!$A$1:$A$936),1,Feriados!$A$1:$A$936)</f>
        <v>37088</v>
      </c>
      <c r="K507" s="28">
        <f t="shared" si="10"/>
        <v>7.6614182768588002</v>
      </c>
    </row>
    <row r="508" spans="1:11" x14ac:dyDescent="0.3">
      <c r="A508" s="18" t="str">
        <f t="shared" si="11"/>
        <v>62002</v>
      </c>
      <c r="B508" s="10">
        <v>760199</v>
      </c>
      <c r="C508" s="11">
        <v>37462</v>
      </c>
      <c r="D508" s="13">
        <v>1160.468363639269</v>
      </c>
      <c r="E508" s="9"/>
      <c r="F508" s="9"/>
      <c r="G508" s="9"/>
      <c r="H508" s="27">
        <f>WORKDAY(WORKDAY(DATEVALUE("15/"&amp;MONTH(EDATE(C508,0))&amp;"/"&amp;YEAR(EDATE(C508,0))),-1,Feriados!$A$1:$A$936),1,Feriados!$A$1:$A$936)</f>
        <v>37452</v>
      </c>
      <c r="I508" s="27">
        <f>WORKDAY(WORKDAY(DATEVALUE("15/"&amp;MONTH(EDATE(C508,-1))&amp;"/"&amp;YEAR(EDATE(C508,-1))),-1,Feriados!$A$1:$A$936),1,Feriados!$A$1:$A$936)</f>
        <v>37424</v>
      </c>
      <c r="J508" s="27">
        <f>WORKDAY(WORKDAY(DATEVALUE("15/"&amp;MONTH(EDATE(C508,0))&amp;"/"&amp;YEAR(EDATE(C508,0))-1),-1,Feriados!$A$1:$A$936),1,Feriados!$A$1:$A$936)</f>
        <v>37088</v>
      </c>
      <c r="K508" s="28">
        <f t="shared" si="10"/>
        <v>7.6614182768588002</v>
      </c>
    </row>
    <row r="509" spans="1:11" x14ac:dyDescent="0.3">
      <c r="A509" s="18" t="str">
        <f t="shared" si="11"/>
        <v>62002</v>
      </c>
      <c r="B509" s="10">
        <v>760199</v>
      </c>
      <c r="C509" s="11">
        <v>37463</v>
      </c>
      <c r="D509" s="13">
        <v>1161.0655056335445</v>
      </c>
      <c r="E509" s="9"/>
      <c r="F509" s="9"/>
      <c r="G509" s="9"/>
      <c r="H509" s="27">
        <f>WORKDAY(WORKDAY(DATEVALUE("15/"&amp;MONTH(EDATE(C509,0))&amp;"/"&amp;YEAR(EDATE(C509,0))),-1,Feriados!$A$1:$A$936),1,Feriados!$A$1:$A$936)</f>
        <v>37452</v>
      </c>
      <c r="I509" s="27">
        <f>WORKDAY(WORKDAY(DATEVALUE("15/"&amp;MONTH(EDATE(C509,-1))&amp;"/"&amp;YEAR(EDATE(C509,-1))),-1,Feriados!$A$1:$A$936),1,Feriados!$A$1:$A$936)</f>
        <v>37424</v>
      </c>
      <c r="J509" s="27">
        <f>WORKDAY(WORKDAY(DATEVALUE("15/"&amp;MONTH(EDATE(C509,0))&amp;"/"&amp;YEAR(EDATE(C509,0))-1),-1,Feriados!$A$1:$A$936),1,Feriados!$A$1:$A$936)</f>
        <v>37088</v>
      </c>
      <c r="K509" s="28">
        <f t="shared" ref="K509:K572" si="12">+(VLOOKUP(H509,C:D,2,FALSE)/VLOOKUP(J509,C:D,2,FALSE)-1)*100</f>
        <v>7.6614182768588002</v>
      </c>
    </row>
    <row r="510" spans="1:11" x14ac:dyDescent="0.3">
      <c r="A510" s="18" t="str">
        <f t="shared" si="11"/>
        <v>62002</v>
      </c>
      <c r="B510" s="10">
        <v>760199</v>
      </c>
      <c r="C510" s="11">
        <v>37466</v>
      </c>
      <c r="D510" s="13">
        <v>1161.662954899067</v>
      </c>
      <c r="E510" s="9"/>
      <c r="F510" s="9"/>
      <c r="G510" s="9"/>
      <c r="H510" s="27">
        <f>WORKDAY(WORKDAY(DATEVALUE("15/"&amp;MONTH(EDATE(C510,0))&amp;"/"&amp;YEAR(EDATE(C510,0))),-1,Feriados!$A$1:$A$936),1,Feriados!$A$1:$A$936)</f>
        <v>37452</v>
      </c>
      <c r="I510" s="27">
        <f>WORKDAY(WORKDAY(DATEVALUE("15/"&amp;MONTH(EDATE(C510,-1))&amp;"/"&amp;YEAR(EDATE(C510,-1))),-1,Feriados!$A$1:$A$936),1,Feriados!$A$1:$A$936)</f>
        <v>37424</v>
      </c>
      <c r="J510" s="27">
        <f>WORKDAY(WORKDAY(DATEVALUE("15/"&amp;MONTH(EDATE(C510,0))&amp;"/"&amp;YEAR(EDATE(C510,0))-1),-1,Feriados!$A$1:$A$936),1,Feriados!$A$1:$A$936)</f>
        <v>37088</v>
      </c>
      <c r="K510" s="28">
        <f t="shared" si="12"/>
        <v>7.6614182768588002</v>
      </c>
    </row>
    <row r="511" spans="1:11" x14ac:dyDescent="0.3">
      <c r="A511" s="18" t="str">
        <f t="shared" si="11"/>
        <v>62002</v>
      </c>
      <c r="B511" s="10">
        <v>760199</v>
      </c>
      <c r="C511" s="11">
        <v>37467</v>
      </c>
      <c r="D511" s="13">
        <v>1162.2607115939491</v>
      </c>
      <c r="E511" s="9"/>
      <c r="F511" s="9"/>
      <c r="G511" s="9"/>
      <c r="H511" s="27">
        <f>WORKDAY(WORKDAY(DATEVALUE("15/"&amp;MONTH(EDATE(C511,0))&amp;"/"&amp;YEAR(EDATE(C511,0))),-1,Feriados!$A$1:$A$936),1,Feriados!$A$1:$A$936)</f>
        <v>37452</v>
      </c>
      <c r="I511" s="27">
        <f>WORKDAY(WORKDAY(DATEVALUE("15/"&amp;MONTH(EDATE(C511,-1))&amp;"/"&amp;YEAR(EDATE(C511,-1))),-1,Feriados!$A$1:$A$936),1,Feriados!$A$1:$A$936)</f>
        <v>37424</v>
      </c>
      <c r="J511" s="27">
        <f>WORKDAY(WORKDAY(DATEVALUE("15/"&amp;MONTH(EDATE(C511,0))&amp;"/"&amp;YEAR(EDATE(C511,0))-1),-1,Feriados!$A$1:$A$936),1,Feriados!$A$1:$A$936)</f>
        <v>37088</v>
      </c>
      <c r="K511" s="28">
        <f t="shared" si="12"/>
        <v>7.6614182768588002</v>
      </c>
    </row>
    <row r="512" spans="1:11" x14ac:dyDescent="0.3">
      <c r="A512" s="18" t="str">
        <f t="shared" si="11"/>
        <v>62002</v>
      </c>
      <c r="B512" s="10">
        <v>760199</v>
      </c>
      <c r="C512" s="11">
        <v>37468</v>
      </c>
      <c r="D512" s="13">
        <v>1162.8587758763847</v>
      </c>
      <c r="E512" s="9"/>
      <c r="F512" s="9"/>
      <c r="G512" s="9"/>
      <c r="H512" s="27">
        <f>WORKDAY(WORKDAY(DATEVALUE("15/"&amp;MONTH(EDATE(C512,0))&amp;"/"&amp;YEAR(EDATE(C512,0))),-1,Feriados!$A$1:$A$936),1,Feriados!$A$1:$A$936)</f>
        <v>37452</v>
      </c>
      <c r="I512" s="27">
        <f>WORKDAY(WORKDAY(DATEVALUE("15/"&amp;MONTH(EDATE(C512,-1))&amp;"/"&amp;YEAR(EDATE(C512,-1))),-1,Feriados!$A$1:$A$936),1,Feriados!$A$1:$A$936)</f>
        <v>37424</v>
      </c>
      <c r="J512" s="27">
        <f>WORKDAY(WORKDAY(DATEVALUE("15/"&amp;MONTH(EDATE(C512,0))&amp;"/"&amp;YEAR(EDATE(C512,0))-1),-1,Feriados!$A$1:$A$936),1,Feriados!$A$1:$A$936)</f>
        <v>37088</v>
      </c>
      <c r="K512" s="28">
        <f t="shared" si="12"/>
        <v>7.6614182768588002</v>
      </c>
    </row>
    <row r="513" spans="1:11" x14ac:dyDescent="0.3">
      <c r="A513" s="18" t="str">
        <f t="shared" si="11"/>
        <v>72002</v>
      </c>
      <c r="B513" s="10">
        <v>760199</v>
      </c>
      <c r="C513" s="11">
        <v>37469</v>
      </c>
      <c r="D513" s="13">
        <v>1163.457147904649</v>
      </c>
      <c r="E513" s="9"/>
      <c r="F513" s="9"/>
      <c r="G513" s="9"/>
      <c r="H513" s="27">
        <f>WORKDAY(WORKDAY(DATEVALUE("15/"&amp;MONTH(EDATE(C513,0))&amp;"/"&amp;YEAR(EDATE(C513,0))),-1,Feriados!$A$1:$A$936),1,Feriados!$A$1:$A$936)</f>
        <v>37483</v>
      </c>
      <c r="I513" s="27">
        <f>WORKDAY(WORKDAY(DATEVALUE("15/"&amp;MONTH(EDATE(C513,-1))&amp;"/"&amp;YEAR(EDATE(C513,-1))),-1,Feriados!$A$1:$A$936),1,Feriados!$A$1:$A$936)</f>
        <v>37452</v>
      </c>
      <c r="J513" s="27">
        <f>WORKDAY(WORKDAY(DATEVALUE("15/"&amp;MONTH(EDATE(C513,0))&amp;"/"&amp;YEAR(EDATE(C513,0))-1),-1,Feriados!$A$1:$A$936),1,Feriados!$A$1:$A$936)</f>
        <v>37118</v>
      </c>
      <c r="K513" s="28">
        <f t="shared" si="12"/>
        <v>7.5130389231785388</v>
      </c>
    </row>
    <row r="514" spans="1:11" x14ac:dyDescent="0.3">
      <c r="A514" s="18" t="str">
        <f t="shared" si="11"/>
        <v>72002</v>
      </c>
      <c r="B514" s="10">
        <v>760199</v>
      </c>
      <c r="C514" s="11">
        <v>37470</v>
      </c>
      <c r="D514" s="13">
        <v>1164.0558278370988</v>
      </c>
      <c r="E514" s="9"/>
      <c r="F514" s="9"/>
      <c r="G514" s="9"/>
      <c r="H514" s="27">
        <f>WORKDAY(WORKDAY(DATEVALUE("15/"&amp;MONTH(EDATE(C514,0))&amp;"/"&amp;YEAR(EDATE(C514,0))),-1,Feriados!$A$1:$A$936),1,Feriados!$A$1:$A$936)</f>
        <v>37483</v>
      </c>
      <c r="I514" s="27">
        <f>WORKDAY(WORKDAY(DATEVALUE("15/"&amp;MONTH(EDATE(C514,-1))&amp;"/"&amp;YEAR(EDATE(C514,-1))),-1,Feriados!$A$1:$A$936),1,Feriados!$A$1:$A$936)</f>
        <v>37452</v>
      </c>
      <c r="J514" s="27">
        <f>WORKDAY(WORKDAY(DATEVALUE("15/"&amp;MONTH(EDATE(C514,0))&amp;"/"&amp;YEAR(EDATE(C514,0))-1),-1,Feriados!$A$1:$A$936),1,Feriados!$A$1:$A$936)</f>
        <v>37118</v>
      </c>
      <c r="K514" s="28">
        <f t="shared" si="12"/>
        <v>7.5130389231785388</v>
      </c>
    </row>
    <row r="515" spans="1:11" x14ac:dyDescent="0.3">
      <c r="A515" s="18" t="str">
        <f t="shared" ref="A515:A578" si="13">MONTH(EDATE(C515,-1))&amp;YEAR(EDATE(C515,-1))&amp;F515</f>
        <v>72002</v>
      </c>
      <c r="B515" s="10">
        <v>760199</v>
      </c>
      <c r="C515" s="11">
        <v>37473</v>
      </c>
      <c r="D515" s="13">
        <v>1164.6548158321723</v>
      </c>
      <c r="E515" s="9"/>
      <c r="F515" s="9"/>
      <c r="G515" s="9"/>
      <c r="H515" s="27">
        <f>WORKDAY(WORKDAY(DATEVALUE("15/"&amp;MONTH(EDATE(C515,0))&amp;"/"&amp;YEAR(EDATE(C515,0))),-1,Feriados!$A$1:$A$936),1,Feriados!$A$1:$A$936)</f>
        <v>37483</v>
      </c>
      <c r="I515" s="27">
        <f>WORKDAY(WORKDAY(DATEVALUE("15/"&amp;MONTH(EDATE(C515,-1))&amp;"/"&amp;YEAR(EDATE(C515,-1))),-1,Feriados!$A$1:$A$936),1,Feriados!$A$1:$A$936)</f>
        <v>37452</v>
      </c>
      <c r="J515" s="27">
        <f>WORKDAY(WORKDAY(DATEVALUE("15/"&amp;MONTH(EDATE(C515,0))&amp;"/"&amp;YEAR(EDATE(C515,0))-1),-1,Feriados!$A$1:$A$936),1,Feriados!$A$1:$A$936)</f>
        <v>37118</v>
      </c>
      <c r="K515" s="28">
        <f t="shared" si="12"/>
        <v>7.5130389231785388</v>
      </c>
    </row>
    <row r="516" spans="1:11" x14ac:dyDescent="0.3">
      <c r="A516" s="18" t="str">
        <f t="shared" si="13"/>
        <v>72002</v>
      </c>
      <c r="B516" s="10">
        <v>760199</v>
      </c>
      <c r="C516" s="11">
        <v>37474</v>
      </c>
      <c r="D516" s="13">
        <v>1165.2541120483891</v>
      </c>
      <c r="E516" s="9"/>
      <c r="F516" s="9"/>
      <c r="G516" s="9"/>
      <c r="H516" s="27">
        <f>WORKDAY(WORKDAY(DATEVALUE("15/"&amp;MONTH(EDATE(C516,0))&amp;"/"&amp;YEAR(EDATE(C516,0))),-1,Feriados!$A$1:$A$936),1,Feriados!$A$1:$A$936)</f>
        <v>37483</v>
      </c>
      <c r="I516" s="27">
        <f>WORKDAY(WORKDAY(DATEVALUE("15/"&amp;MONTH(EDATE(C516,-1))&amp;"/"&amp;YEAR(EDATE(C516,-1))),-1,Feriados!$A$1:$A$936),1,Feriados!$A$1:$A$936)</f>
        <v>37452</v>
      </c>
      <c r="J516" s="27">
        <f>WORKDAY(WORKDAY(DATEVALUE("15/"&amp;MONTH(EDATE(C516,0))&amp;"/"&amp;YEAR(EDATE(C516,0))-1),-1,Feriados!$A$1:$A$936),1,Feriados!$A$1:$A$936)</f>
        <v>37118</v>
      </c>
      <c r="K516" s="28">
        <f t="shared" si="12"/>
        <v>7.5130389231785388</v>
      </c>
    </row>
    <row r="517" spans="1:11" x14ac:dyDescent="0.3">
      <c r="A517" s="18" t="str">
        <f t="shared" si="13"/>
        <v>72002</v>
      </c>
      <c r="B517" s="10">
        <v>760199</v>
      </c>
      <c r="C517" s="11">
        <v>37475</v>
      </c>
      <c r="D517" s="13">
        <v>1165.8537166443509</v>
      </c>
      <c r="E517" s="9"/>
      <c r="F517" s="9"/>
      <c r="G517" s="9"/>
      <c r="H517" s="27">
        <f>WORKDAY(WORKDAY(DATEVALUE("15/"&amp;MONTH(EDATE(C517,0))&amp;"/"&amp;YEAR(EDATE(C517,0))),-1,Feriados!$A$1:$A$936),1,Feriados!$A$1:$A$936)</f>
        <v>37483</v>
      </c>
      <c r="I517" s="27">
        <f>WORKDAY(WORKDAY(DATEVALUE("15/"&amp;MONTH(EDATE(C517,-1))&amp;"/"&amp;YEAR(EDATE(C517,-1))),-1,Feriados!$A$1:$A$936),1,Feriados!$A$1:$A$936)</f>
        <v>37452</v>
      </c>
      <c r="J517" s="27">
        <f>WORKDAY(WORKDAY(DATEVALUE("15/"&amp;MONTH(EDATE(C517,0))&amp;"/"&amp;YEAR(EDATE(C517,0))-1),-1,Feriados!$A$1:$A$936),1,Feriados!$A$1:$A$936)</f>
        <v>37118</v>
      </c>
      <c r="K517" s="28">
        <f t="shared" si="12"/>
        <v>7.5130389231785388</v>
      </c>
    </row>
    <row r="518" spans="1:11" x14ac:dyDescent="0.3">
      <c r="A518" s="18" t="str">
        <f t="shared" si="13"/>
        <v>72002</v>
      </c>
      <c r="B518" s="10">
        <v>760199</v>
      </c>
      <c r="C518" s="11">
        <v>37476</v>
      </c>
      <c r="D518" s="13">
        <v>1166.4536297787402</v>
      </c>
      <c r="E518" s="9"/>
      <c r="F518" s="9"/>
      <c r="G518" s="9"/>
      <c r="H518" s="27">
        <f>WORKDAY(WORKDAY(DATEVALUE("15/"&amp;MONTH(EDATE(C518,0))&amp;"/"&amp;YEAR(EDATE(C518,0))),-1,Feriados!$A$1:$A$936),1,Feriados!$A$1:$A$936)</f>
        <v>37483</v>
      </c>
      <c r="I518" s="27">
        <f>WORKDAY(WORKDAY(DATEVALUE("15/"&amp;MONTH(EDATE(C518,-1))&amp;"/"&amp;YEAR(EDATE(C518,-1))),-1,Feriados!$A$1:$A$936),1,Feriados!$A$1:$A$936)</f>
        <v>37452</v>
      </c>
      <c r="J518" s="27">
        <f>WORKDAY(WORKDAY(DATEVALUE("15/"&amp;MONTH(EDATE(C518,0))&amp;"/"&amp;YEAR(EDATE(C518,0))-1),-1,Feriados!$A$1:$A$936),1,Feriados!$A$1:$A$936)</f>
        <v>37118</v>
      </c>
      <c r="K518" s="28">
        <f t="shared" si="12"/>
        <v>7.5130389231785388</v>
      </c>
    </row>
    <row r="519" spans="1:11" x14ac:dyDescent="0.3">
      <c r="A519" s="18" t="str">
        <f t="shared" si="13"/>
        <v>72002</v>
      </c>
      <c r="B519" s="10">
        <v>760199</v>
      </c>
      <c r="C519" s="11">
        <v>37477</v>
      </c>
      <c r="D519" s="13">
        <v>1167.0538516103215</v>
      </c>
      <c r="E519" s="9"/>
      <c r="F519" s="9"/>
      <c r="G519" s="9"/>
      <c r="H519" s="27">
        <f>WORKDAY(WORKDAY(DATEVALUE("15/"&amp;MONTH(EDATE(C519,0))&amp;"/"&amp;YEAR(EDATE(C519,0))),-1,Feriados!$A$1:$A$936),1,Feriados!$A$1:$A$936)</f>
        <v>37483</v>
      </c>
      <c r="I519" s="27">
        <f>WORKDAY(WORKDAY(DATEVALUE("15/"&amp;MONTH(EDATE(C519,-1))&amp;"/"&amp;YEAR(EDATE(C519,-1))),-1,Feriados!$A$1:$A$936),1,Feriados!$A$1:$A$936)</f>
        <v>37452</v>
      </c>
      <c r="J519" s="27">
        <f>WORKDAY(WORKDAY(DATEVALUE("15/"&amp;MONTH(EDATE(C519,0))&amp;"/"&amp;YEAR(EDATE(C519,0))-1),-1,Feriados!$A$1:$A$936),1,Feriados!$A$1:$A$936)</f>
        <v>37118</v>
      </c>
      <c r="K519" s="28">
        <f t="shared" si="12"/>
        <v>7.5130389231785388</v>
      </c>
    </row>
    <row r="520" spans="1:11" x14ac:dyDescent="0.3">
      <c r="A520" s="18" t="str">
        <f t="shared" si="13"/>
        <v>72002</v>
      </c>
      <c r="B520" s="10">
        <v>760199</v>
      </c>
      <c r="C520" s="11">
        <v>37480</v>
      </c>
      <c r="D520" s="13">
        <v>1167.6543822979413</v>
      </c>
      <c r="E520" s="9"/>
      <c r="F520" s="9"/>
      <c r="G520" s="9"/>
      <c r="H520" s="27">
        <f>WORKDAY(WORKDAY(DATEVALUE("15/"&amp;MONTH(EDATE(C520,0))&amp;"/"&amp;YEAR(EDATE(C520,0))),-1,Feriados!$A$1:$A$936),1,Feriados!$A$1:$A$936)</f>
        <v>37483</v>
      </c>
      <c r="I520" s="27">
        <f>WORKDAY(WORKDAY(DATEVALUE("15/"&amp;MONTH(EDATE(C520,-1))&amp;"/"&amp;YEAR(EDATE(C520,-1))),-1,Feriados!$A$1:$A$936),1,Feriados!$A$1:$A$936)</f>
        <v>37452</v>
      </c>
      <c r="J520" s="27">
        <f>WORKDAY(WORKDAY(DATEVALUE("15/"&amp;MONTH(EDATE(C520,0))&amp;"/"&amp;YEAR(EDATE(C520,0))-1),-1,Feriados!$A$1:$A$936),1,Feriados!$A$1:$A$936)</f>
        <v>37118</v>
      </c>
      <c r="K520" s="28">
        <f t="shared" si="12"/>
        <v>7.5130389231785388</v>
      </c>
    </row>
    <row r="521" spans="1:11" x14ac:dyDescent="0.3">
      <c r="A521" s="18" t="str">
        <f t="shared" si="13"/>
        <v>72002</v>
      </c>
      <c r="B521" s="10">
        <v>760199</v>
      </c>
      <c r="C521" s="11">
        <v>37481</v>
      </c>
      <c r="D521" s="13">
        <v>1168.2552220005277</v>
      </c>
      <c r="E521" s="9"/>
      <c r="F521" s="9"/>
      <c r="G521" s="9"/>
      <c r="H521" s="27">
        <f>WORKDAY(WORKDAY(DATEVALUE("15/"&amp;MONTH(EDATE(C521,0))&amp;"/"&amp;YEAR(EDATE(C521,0))),-1,Feriados!$A$1:$A$936),1,Feriados!$A$1:$A$936)</f>
        <v>37483</v>
      </c>
      <c r="I521" s="27">
        <f>WORKDAY(WORKDAY(DATEVALUE("15/"&amp;MONTH(EDATE(C521,-1))&amp;"/"&amp;YEAR(EDATE(C521,-1))),-1,Feriados!$A$1:$A$936),1,Feriados!$A$1:$A$936)</f>
        <v>37452</v>
      </c>
      <c r="J521" s="27">
        <f>WORKDAY(WORKDAY(DATEVALUE("15/"&amp;MONTH(EDATE(C521,0))&amp;"/"&amp;YEAR(EDATE(C521,0))-1),-1,Feriados!$A$1:$A$936),1,Feriados!$A$1:$A$936)</f>
        <v>37118</v>
      </c>
      <c r="K521" s="28">
        <f t="shared" si="12"/>
        <v>7.5130389231785388</v>
      </c>
    </row>
    <row r="522" spans="1:11" x14ac:dyDescent="0.3">
      <c r="A522" s="18" t="str">
        <f t="shared" si="13"/>
        <v>72002</v>
      </c>
      <c r="B522" s="10">
        <v>760199</v>
      </c>
      <c r="C522" s="11">
        <v>37482</v>
      </c>
      <c r="D522" s="13">
        <v>1168.8563708770901</v>
      </c>
      <c r="E522" s="9"/>
      <c r="F522" s="9"/>
      <c r="G522" s="9"/>
      <c r="H522" s="27">
        <f>WORKDAY(WORKDAY(DATEVALUE("15/"&amp;MONTH(EDATE(C522,0))&amp;"/"&amp;YEAR(EDATE(C522,0))),-1,Feriados!$A$1:$A$936),1,Feriados!$A$1:$A$936)</f>
        <v>37483</v>
      </c>
      <c r="I522" s="27">
        <f>WORKDAY(WORKDAY(DATEVALUE("15/"&amp;MONTH(EDATE(C522,-1))&amp;"/"&amp;YEAR(EDATE(C522,-1))),-1,Feriados!$A$1:$A$936),1,Feriados!$A$1:$A$936)</f>
        <v>37452</v>
      </c>
      <c r="J522" s="27">
        <f>WORKDAY(WORKDAY(DATEVALUE("15/"&amp;MONTH(EDATE(C522,0))&amp;"/"&amp;YEAR(EDATE(C522,0))-1),-1,Feriados!$A$1:$A$936),1,Feriados!$A$1:$A$936)</f>
        <v>37118</v>
      </c>
      <c r="K522" s="28">
        <f t="shared" si="12"/>
        <v>7.5130389231785388</v>
      </c>
    </row>
    <row r="523" spans="1:11" x14ac:dyDescent="0.3">
      <c r="A523" s="18" t="str">
        <f t="shared" si="13"/>
        <v>72002</v>
      </c>
      <c r="B523" s="10">
        <v>760199</v>
      </c>
      <c r="C523" s="11">
        <v>37483</v>
      </c>
      <c r="D523" s="13">
        <v>1169.4578290867203</v>
      </c>
      <c r="E523" s="9"/>
      <c r="F523" s="9"/>
      <c r="G523" s="9"/>
      <c r="H523" s="27">
        <f>WORKDAY(WORKDAY(DATEVALUE("15/"&amp;MONTH(EDATE(C523,0))&amp;"/"&amp;YEAR(EDATE(C523,0))),-1,Feriados!$A$1:$A$936),1,Feriados!$A$1:$A$936)</f>
        <v>37483</v>
      </c>
      <c r="I523" s="27">
        <f>WORKDAY(WORKDAY(DATEVALUE("15/"&amp;MONTH(EDATE(C523,-1))&amp;"/"&amp;YEAR(EDATE(C523,-1))),-1,Feriados!$A$1:$A$936),1,Feriados!$A$1:$A$936)</f>
        <v>37452</v>
      </c>
      <c r="J523" s="27">
        <f>WORKDAY(WORKDAY(DATEVALUE("15/"&amp;MONTH(EDATE(C523,0))&amp;"/"&amp;YEAR(EDATE(C523,0))-1),-1,Feriados!$A$1:$A$936),1,Feriados!$A$1:$A$936)</f>
        <v>37118</v>
      </c>
      <c r="K523" s="28">
        <f t="shared" si="12"/>
        <v>7.5130389231785388</v>
      </c>
    </row>
    <row r="524" spans="1:11" x14ac:dyDescent="0.3">
      <c r="A524" s="18" t="str">
        <f t="shared" si="13"/>
        <v>72002</v>
      </c>
      <c r="B524" s="10">
        <v>760199</v>
      </c>
      <c r="C524" s="11">
        <v>37484</v>
      </c>
      <c r="D524" s="13">
        <v>1169.8021855491725</v>
      </c>
      <c r="E524" s="9"/>
      <c r="F524" s="9"/>
      <c r="G524" s="9"/>
      <c r="H524" s="27">
        <f>WORKDAY(WORKDAY(DATEVALUE("15/"&amp;MONTH(EDATE(C524,0))&amp;"/"&amp;YEAR(EDATE(C524,0))),-1,Feriados!$A$1:$A$936),1,Feriados!$A$1:$A$936)</f>
        <v>37483</v>
      </c>
      <c r="I524" s="27">
        <f>WORKDAY(WORKDAY(DATEVALUE("15/"&amp;MONTH(EDATE(C524,-1))&amp;"/"&amp;YEAR(EDATE(C524,-1))),-1,Feriados!$A$1:$A$936),1,Feriados!$A$1:$A$936)</f>
        <v>37452</v>
      </c>
      <c r="J524" s="27">
        <f>WORKDAY(WORKDAY(DATEVALUE("15/"&amp;MONTH(EDATE(C524,0))&amp;"/"&amp;YEAR(EDATE(C524,0))-1),-1,Feriados!$A$1:$A$936),1,Feriados!$A$1:$A$936)</f>
        <v>37118</v>
      </c>
      <c r="K524" s="28">
        <f t="shared" si="12"/>
        <v>7.5130389231785388</v>
      </c>
    </row>
    <row r="525" spans="1:11" x14ac:dyDescent="0.3">
      <c r="A525" s="18" t="str">
        <f t="shared" si="13"/>
        <v>72002</v>
      </c>
      <c r="B525" s="10">
        <v>760199</v>
      </c>
      <c r="C525" s="11">
        <v>37487</v>
      </c>
      <c r="D525" s="13">
        <v>1170.1466434102133</v>
      </c>
      <c r="E525" s="9"/>
      <c r="F525" s="9"/>
      <c r="G525" s="9"/>
      <c r="H525" s="27">
        <f>WORKDAY(WORKDAY(DATEVALUE("15/"&amp;MONTH(EDATE(C525,0))&amp;"/"&amp;YEAR(EDATE(C525,0))),-1,Feriados!$A$1:$A$936),1,Feriados!$A$1:$A$936)</f>
        <v>37483</v>
      </c>
      <c r="I525" s="27">
        <f>WORKDAY(WORKDAY(DATEVALUE("15/"&amp;MONTH(EDATE(C525,-1))&amp;"/"&amp;YEAR(EDATE(C525,-1))),-1,Feriados!$A$1:$A$936),1,Feriados!$A$1:$A$936)</f>
        <v>37452</v>
      </c>
      <c r="J525" s="27">
        <f>WORKDAY(WORKDAY(DATEVALUE("15/"&amp;MONTH(EDATE(C525,0))&amp;"/"&amp;YEAR(EDATE(C525,0))-1),-1,Feriados!$A$1:$A$936),1,Feriados!$A$1:$A$936)</f>
        <v>37118</v>
      </c>
      <c r="K525" s="28">
        <f t="shared" si="12"/>
        <v>7.5130389231785388</v>
      </c>
    </row>
    <row r="526" spans="1:11" x14ac:dyDescent="0.3">
      <c r="A526" s="18" t="str">
        <f t="shared" si="13"/>
        <v>72002</v>
      </c>
      <c r="B526" s="10">
        <v>760199</v>
      </c>
      <c r="C526" s="11">
        <v>37488</v>
      </c>
      <c r="D526" s="13">
        <v>1170.4912026997001</v>
      </c>
      <c r="E526" s="9"/>
      <c r="F526" s="9"/>
      <c r="G526" s="9"/>
      <c r="H526" s="27">
        <f>WORKDAY(WORKDAY(DATEVALUE("15/"&amp;MONTH(EDATE(C526,0))&amp;"/"&amp;YEAR(EDATE(C526,0))),-1,Feriados!$A$1:$A$936),1,Feriados!$A$1:$A$936)</f>
        <v>37483</v>
      </c>
      <c r="I526" s="27">
        <f>WORKDAY(WORKDAY(DATEVALUE("15/"&amp;MONTH(EDATE(C526,-1))&amp;"/"&amp;YEAR(EDATE(C526,-1))),-1,Feriados!$A$1:$A$936),1,Feriados!$A$1:$A$936)</f>
        <v>37452</v>
      </c>
      <c r="J526" s="27">
        <f>WORKDAY(WORKDAY(DATEVALUE("15/"&amp;MONTH(EDATE(C526,0))&amp;"/"&amp;YEAR(EDATE(C526,0))-1),-1,Feriados!$A$1:$A$936),1,Feriados!$A$1:$A$936)</f>
        <v>37118</v>
      </c>
      <c r="K526" s="28">
        <f t="shared" si="12"/>
        <v>7.5130389231785388</v>
      </c>
    </row>
    <row r="527" spans="1:11" x14ac:dyDescent="0.3">
      <c r="A527" s="18" t="str">
        <f t="shared" si="13"/>
        <v>72002</v>
      </c>
      <c r="B527" s="10">
        <v>760199</v>
      </c>
      <c r="C527" s="11">
        <v>37489</v>
      </c>
      <c r="D527" s="13">
        <v>1170.8358634474998</v>
      </c>
      <c r="E527" s="9"/>
      <c r="F527" s="9"/>
      <c r="G527" s="9"/>
      <c r="H527" s="27">
        <f>WORKDAY(WORKDAY(DATEVALUE("15/"&amp;MONTH(EDATE(C527,0))&amp;"/"&amp;YEAR(EDATE(C527,0))),-1,Feriados!$A$1:$A$936),1,Feriados!$A$1:$A$936)</f>
        <v>37483</v>
      </c>
      <c r="I527" s="27">
        <f>WORKDAY(WORKDAY(DATEVALUE("15/"&amp;MONTH(EDATE(C527,-1))&amp;"/"&amp;YEAR(EDATE(C527,-1))),-1,Feriados!$A$1:$A$936),1,Feriados!$A$1:$A$936)</f>
        <v>37452</v>
      </c>
      <c r="J527" s="27">
        <f>WORKDAY(WORKDAY(DATEVALUE("15/"&amp;MONTH(EDATE(C527,0))&amp;"/"&amp;YEAR(EDATE(C527,0))-1),-1,Feriados!$A$1:$A$936),1,Feriados!$A$1:$A$936)</f>
        <v>37118</v>
      </c>
      <c r="K527" s="28">
        <f t="shared" si="12"/>
        <v>7.5130389231785388</v>
      </c>
    </row>
    <row r="528" spans="1:11" x14ac:dyDescent="0.3">
      <c r="A528" s="18" t="str">
        <f t="shared" si="13"/>
        <v>72002</v>
      </c>
      <c r="B528" s="10">
        <v>760199</v>
      </c>
      <c r="C528" s="11">
        <v>37490</v>
      </c>
      <c r="D528" s="13">
        <v>1171.1806256834873</v>
      </c>
      <c r="E528" s="9"/>
      <c r="F528" s="9"/>
      <c r="G528" s="9"/>
      <c r="H528" s="27">
        <f>WORKDAY(WORKDAY(DATEVALUE("15/"&amp;MONTH(EDATE(C528,0))&amp;"/"&amp;YEAR(EDATE(C528,0))),-1,Feriados!$A$1:$A$936),1,Feriados!$A$1:$A$936)</f>
        <v>37483</v>
      </c>
      <c r="I528" s="27">
        <f>WORKDAY(WORKDAY(DATEVALUE("15/"&amp;MONTH(EDATE(C528,-1))&amp;"/"&amp;YEAR(EDATE(C528,-1))),-1,Feriados!$A$1:$A$936),1,Feriados!$A$1:$A$936)</f>
        <v>37452</v>
      </c>
      <c r="J528" s="27">
        <f>WORKDAY(WORKDAY(DATEVALUE("15/"&amp;MONTH(EDATE(C528,0))&amp;"/"&amp;YEAR(EDATE(C528,0))-1),-1,Feriados!$A$1:$A$936),1,Feriados!$A$1:$A$936)</f>
        <v>37118</v>
      </c>
      <c r="K528" s="28">
        <f t="shared" si="12"/>
        <v>7.5130389231785388</v>
      </c>
    </row>
    <row r="529" spans="1:11" x14ac:dyDescent="0.3">
      <c r="A529" s="18" t="str">
        <f t="shared" si="13"/>
        <v>72002</v>
      </c>
      <c r="B529" s="10">
        <v>760199</v>
      </c>
      <c r="C529" s="11">
        <v>37491</v>
      </c>
      <c r="D529" s="13">
        <v>1171.5254894375466</v>
      </c>
      <c r="E529" s="9"/>
      <c r="F529" s="9"/>
      <c r="G529" s="9"/>
      <c r="H529" s="27">
        <f>WORKDAY(WORKDAY(DATEVALUE("15/"&amp;MONTH(EDATE(C529,0))&amp;"/"&amp;YEAR(EDATE(C529,0))),-1,Feriados!$A$1:$A$936),1,Feriados!$A$1:$A$936)</f>
        <v>37483</v>
      </c>
      <c r="I529" s="27">
        <f>WORKDAY(WORKDAY(DATEVALUE("15/"&amp;MONTH(EDATE(C529,-1))&amp;"/"&amp;YEAR(EDATE(C529,-1))),-1,Feriados!$A$1:$A$936),1,Feriados!$A$1:$A$936)</f>
        <v>37452</v>
      </c>
      <c r="J529" s="27">
        <f>WORKDAY(WORKDAY(DATEVALUE("15/"&amp;MONTH(EDATE(C529,0))&amp;"/"&amp;YEAR(EDATE(C529,0))-1),-1,Feriados!$A$1:$A$936),1,Feriados!$A$1:$A$936)</f>
        <v>37118</v>
      </c>
      <c r="K529" s="28">
        <f t="shared" si="12"/>
        <v>7.5130389231785388</v>
      </c>
    </row>
    <row r="530" spans="1:11" x14ac:dyDescent="0.3">
      <c r="A530" s="18" t="str">
        <f t="shared" si="13"/>
        <v>72002</v>
      </c>
      <c r="B530" s="10">
        <v>760199</v>
      </c>
      <c r="C530" s="11">
        <v>37494</v>
      </c>
      <c r="D530" s="13">
        <v>1171.8704547395707</v>
      </c>
      <c r="E530" s="9"/>
      <c r="F530" s="9"/>
      <c r="G530" s="9"/>
      <c r="H530" s="27">
        <f>WORKDAY(WORKDAY(DATEVALUE("15/"&amp;MONTH(EDATE(C530,0))&amp;"/"&amp;YEAR(EDATE(C530,0))),-1,Feriados!$A$1:$A$936),1,Feriados!$A$1:$A$936)</f>
        <v>37483</v>
      </c>
      <c r="I530" s="27">
        <f>WORKDAY(WORKDAY(DATEVALUE("15/"&amp;MONTH(EDATE(C530,-1))&amp;"/"&amp;YEAR(EDATE(C530,-1))),-1,Feriados!$A$1:$A$936),1,Feriados!$A$1:$A$936)</f>
        <v>37452</v>
      </c>
      <c r="J530" s="27">
        <f>WORKDAY(WORKDAY(DATEVALUE("15/"&amp;MONTH(EDATE(C530,0))&amp;"/"&amp;YEAR(EDATE(C530,0))-1),-1,Feriados!$A$1:$A$936),1,Feriados!$A$1:$A$936)</f>
        <v>37118</v>
      </c>
      <c r="K530" s="28">
        <f t="shared" si="12"/>
        <v>7.5130389231785388</v>
      </c>
    </row>
    <row r="531" spans="1:11" x14ac:dyDescent="0.3">
      <c r="A531" s="18" t="str">
        <f t="shared" si="13"/>
        <v>72002</v>
      </c>
      <c r="B531" s="10">
        <v>760199</v>
      </c>
      <c r="C531" s="11">
        <v>37495</v>
      </c>
      <c r="D531" s="13">
        <v>1172.2155216194608</v>
      </c>
      <c r="E531" s="9"/>
      <c r="F531" s="9"/>
      <c r="G531" s="9"/>
      <c r="H531" s="27">
        <f>WORKDAY(WORKDAY(DATEVALUE("15/"&amp;MONTH(EDATE(C531,0))&amp;"/"&amp;YEAR(EDATE(C531,0))),-1,Feriados!$A$1:$A$936),1,Feriados!$A$1:$A$936)</f>
        <v>37483</v>
      </c>
      <c r="I531" s="27">
        <f>WORKDAY(WORKDAY(DATEVALUE("15/"&amp;MONTH(EDATE(C531,-1))&amp;"/"&amp;YEAR(EDATE(C531,-1))),-1,Feriados!$A$1:$A$936),1,Feriados!$A$1:$A$936)</f>
        <v>37452</v>
      </c>
      <c r="J531" s="27">
        <f>WORKDAY(WORKDAY(DATEVALUE("15/"&amp;MONTH(EDATE(C531,0))&amp;"/"&amp;YEAR(EDATE(C531,0))-1),-1,Feriados!$A$1:$A$936),1,Feriados!$A$1:$A$936)</f>
        <v>37118</v>
      </c>
      <c r="K531" s="28">
        <f t="shared" si="12"/>
        <v>7.5130389231785388</v>
      </c>
    </row>
    <row r="532" spans="1:11" x14ac:dyDescent="0.3">
      <c r="A532" s="18" t="str">
        <f t="shared" si="13"/>
        <v>72002</v>
      </c>
      <c r="B532" s="10">
        <v>760199</v>
      </c>
      <c r="C532" s="11">
        <v>37496</v>
      </c>
      <c r="D532" s="13">
        <v>1172.5606901071283</v>
      </c>
      <c r="E532" s="9"/>
      <c r="F532" s="9"/>
      <c r="G532" s="9"/>
      <c r="H532" s="27">
        <f>WORKDAY(WORKDAY(DATEVALUE("15/"&amp;MONTH(EDATE(C532,0))&amp;"/"&amp;YEAR(EDATE(C532,0))),-1,Feriados!$A$1:$A$936),1,Feriados!$A$1:$A$936)</f>
        <v>37483</v>
      </c>
      <c r="I532" s="27">
        <f>WORKDAY(WORKDAY(DATEVALUE("15/"&amp;MONTH(EDATE(C532,-1))&amp;"/"&amp;YEAR(EDATE(C532,-1))),-1,Feriados!$A$1:$A$936),1,Feriados!$A$1:$A$936)</f>
        <v>37452</v>
      </c>
      <c r="J532" s="27">
        <f>WORKDAY(WORKDAY(DATEVALUE("15/"&amp;MONTH(EDATE(C532,0))&amp;"/"&amp;YEAR(EDATE(C532,0))-1),-1,Feriados!$A$1:$A$936),1,Feriados!$A$1:$A$936)</f>
        <v>37118</v>
      </c>
      <c r="K532" s="28">
        <f t="shared" si="12"/>
        <v>7.5130389231785388</v>
      </c>
    </row>
    <row r="533" spans="1:11" x14ac:dyDescent="0.3">
      <c r="A533" s="18" t="str">
        <f t="shared" si="13"/>
        <v>72002</v>
      </c>
      <c r="B533" s="10">
        <v>760199</v>
      </c>
      <c r="C533" s="11">
        <v>37497</v>
      </c>
      <c r="D533" s="13">
        <v>1172.9059602324912</v>
      </c>
      <c r="E533" s="9"/>
      <c r="F533" s="9"/>
      <c r="G533" s="9"/>
      <c r="H533" s="27">
        <f>WORKDAY(WORKDAY(DATEVALUE("15/"&amp;MONTH(EDATE(C533,0))&amp;"/"&amp;YEAR(EDATE(C533,0))),-1,Feriados!$A$1:$A$936),1,Feriados!$A$1:$A$936)</f>
        <v>37483</v>
      </c>
      <c r="I533" s="27">
        <f>WORKDAY(WORKDAY(DATEVALUE("15/"&amp;MONTH(EDATE(C533,-1))&amp;"/"&amp;YEAR(EDATE(C533,-1))),-1,Feriados!$A$1:$A$936),1,Feriados!$A$1:$A$936)</f>
        <v>37452</v>
      </c>
      <c r="J533" s="27">
        <f>WORKDAY(WORKDAY(DATEVALUE("15/"&amp;MONTH(EDATE(C533,0))&amp;"/"&amp;YEAR(EDATE(C533,0))-1),-1,Feriados!$A$1:$A$936),1,Feriados!$A$1:$A$936)</f>
        <v>37118</v>
      </c>
      <c r="K533" s="28">
        <f t="shared" si="12"/>
        <v>7.5130389231785388</v>
      </c>
    </row>
    <row r="534" spans="1:11" x14ac:dyDescent="0.3">
      <c r="A534" s="18" t="str">
        <f t="shared" si="13"/>
        <v>72002</v>
      </c>
      <c r="B534" s="10">
        <v>760199</v>
      </c>
      <c r="C534" s="11">
        <v>37498</v>
      </c>
      <c r="D534" s="13">
        <v>1173.2513320254789</v>
      </c>
      <c r="E534" s="9"/>
      <c r="F534" s="9"/>
      <c r="G534" s="9"/>
      <c r="H534" s="27">
        <f>WORKDAY(WORKDAY(DATEVALUE("15/"&amp;MONTH(EDATE(C534,0))&amp;"/"&amp;YEAR(EDATE(C534,0))),-1,Feriados!$A$1:$A$936),1,Feriados!$A$1:$A$936)</f>
        <v>37483</v>
      </c>
      <c r="I534" s="27">
        <f>WORKDAY(WORKDAY(DATEVALUE("15/"&amp;MONTH(EDATE(C534,-1))&amp;"/"&amp;YEAR(EDATE(C534,-1))),-1,Feriados!$A$1:$A$936),1,Feriados!$A$1:$A$936)</f>
        <v>37452</v>
      </c>
      <c r="J534" s="27">
        <f>WORKDAY(WORKDAY(DATEVALUE("15/"&amp;MONTH(EDATE(C534,0))&amp;"/"&amp;YEAR(EDATE(C534,0))-1),-1,Feriados!$A$1:$A$936),1,Feriados!$A$1:$A$936)</f>
        <v>37118</v>
      </c>
      <c r="K534" s="28">
        <f t="shared" si="12"/>
        <v>7.5130389231785388</v>
      </c>
    </row>
    <row r="535" spans="1:11" x14ac:dyDescent="0.3">
      <c r="A535" s="18" t="str">
        <f t="shared" si="13"/>
        <v>82002</v>
      </c>
      <c r="B535" s="10">
        <v>760199</v>
      </c>
      <c r="C535" s="11">
        <v>37501</v>
      </c>
      <c r="D535" s="13">
        <v>1173.5968055160272</v>
      </c>
      <c r="E535" s="9"/>
      <c r="F535" s="9"/>
      <c r="G535" s="9"/>
      <c r="H535" s="27">
        <f>WORKDAY(WORKDAY(DATEVALUE("15/"&amp;MONTH(EDATE(C535,0))&amp;"/"&amp;YEAR(EDATE(C535,0))),-1,Feriados!$A$1:$A$936),1,Feriados!$A$1:$A$936)</f>
        <v>37515</v>
      </c>
      <c r="I535" s="27">
        <f>WORKDAY(WORKDAY(DATEVALUE("15/"&amp;MONTH(EDATE(C535,-1))&amp;"/"&amp;YEAR(EDATE(C535,-1))),-1,Feriados!$A$1:$A$936),1,Feriados!$A$1:$A$936)</f>
        <v>37483</v>
      </c>
      <c r="J535" s="27">
        <f>WORKDAY(WORKDAY(DATEVALUE("15/"&amp;MONTH(EDATE(C535,0))&amp;"/"&amp;YEAR(EDATE(C535,0))-1),-1,Feriados!$A$1:$A$936),1,Feriados!$A$1:$A$936)</f>
        <v>37151</v>
      </c>
      <c r="K535" s="28">
        <f t="shared" si="12"/>
        <v>7.4596990789168816</v>
      </c>
    </row>
    <row r="536" spans="1:11" x14ac:dyDescent="0.3">
      <c r="A536" s="18" t="str">
        <f t="shared" si="13"/>
        <v>82002</v>
      </c>
      <c r="B536" s="10">
        <v>760199</v>
      </c>
      <c r="C536" s="11">
        <v>37502</v>
      </c>
      <c r="D536" s="13">
        <v>1173.942380734082</v>
      </c>
      <c r="E536" s="9"/>
      <c r="F536" s="9"/>
      <c r="G536" s="9"/>
      <c r="H536" s="27">
        <f>WORKDAY(WORKDAY(DATEVALUE("15/"&amp;MONTH(EDATE(C536,0))&amp;"/"&amp;YEAR(EDATE(C536,0))),-1,Feriados!$A$1:$A$936),1,Feriados!$A$1:$A$936)</f>
        <v>37515</v>
      </c>
      <c r="I536" s="27">
        <f>WORKDAY(WORKDAY(DATEVALUE("15/"&amp;MONTH(EDATE(C536,-1))&amp;"/"&amp;YEAR(EDATE(C536,-1))),-1,Feriados!$A$1:$A$936),1,Feriados!$A$1:$A$936)</f>
        <v>37483</v>
      </c>
      <c r="J536" s="27">
        <f>WORKDAY(WORKDAY(DATEVALUE("15/"&amp;MONTH(EDATE(C536,0))&amp;"/"&amp;YEAR(EDATE(C536,0))-1),-1,Feriados!$A$1:$A$936),1,Feriados!$A$1:$A$936)</f>
        <v>37151</v>
      </c>
      <c r="K536" s="28">
        <f t="shared" si="12"/>
        <v>7.4596990789168816</v>
      </c>
    </row>
    <row r="537" spans="1:11" x14ac:dyDescent="0.3">
      <c r="A537" s="18" t="str">
        <f t="shared" si="13"/>
        <v>82002</v>
      </c>
      <c r="B537" s="10">
        <v>760199</v>
      </c>
      <c r="C537" s="11">
        <v>37503</v>
      </c>
      <c r="D537" s="13">
        <v>1174.2880577095982</v>
      </c>
      <c r="E537" s="9"/>
      <c r="F537" s="9"/>
      <c r="G537" s="9"/>
      <c r="H537" s="27">
        <f>WORKDAY(WORKDAY(DATEVALUE("15/"&amp;MONTH(EDATE(C537,0))&amp;"/"&amp;YEAR(EDATE(C537,0))),-1,Feriados!$A$1:$A$936),1,Feriados!$A$1:$A$936)</f>
        <v>37515</v>
      </c>
      <c r="I537" s="27">
        <f>WORKDAY(WORKDAY(DATEVALUE("15/"&amp;MONTH(EDATE(C537,-1))&amp;"/"&amp;YEAR(EDATE(C537,-1))),-1,Feriados!$A$1:$A$936),1,Feriados!$A$1:$A$936)</f>
        <v>37483</v>
      </c>
      <c r="J537" s="27">
        <f>WORKDAY(WORKDAY(DATEVALUE("15/"&amp;MONTH(EDATE(C537,0))&amp;"/"&amp;YEAR(EDATE(C537,0))-1),-1,Feriados!$A$1:$A$936),1,Feriados!$A$1:$A$936)</f>
        <v>37151</v>
      </c>
      <c r="K537" s="28">
        <f t="shared" si="12"/>
        <v>7.4596990789168816</v>
      </c>
    </row>
    <row r="538" spans="1:11" x14ac:dyDescent="0.3">
      <c r="A538" s="18" t="str">
        <f t="shared" si="13"/>
        <v>82002</v>
      </c>
      <c r="B538" s="10">
        <v>760199</v>
      </c>
      <c r="C538" s="11">
        <v>37504</v>
      </c>
      <c r="D538" s="13">
        <v>1174.6338364725386</v>
      </c>
      <c r="E538" s="9"/>
      <c r="F538" s="9"/>
      <c r="G538" s="9"/>
      <c r="H538" s="27">
        <f>WORKDAY(WORKDAY(DATEVALUE("15/"&amp;MONTH(EDATE(C538,0))&amp;"/"&amp;YEAR(EDATE(C538,0))),-1,Feriados!$A$1:$A$936),1,Feriados!$A$1:$A$936)</f>
        <v>37515</v>
      </c>
      <c r="I538" s="27">
        <f>WORKDAY(WORKDAY(DATEVALUE("15/"&amp;MONTH(EDATE(C538,-1))&amp;"/"&amp;YEAR(EDATE(C538,-1))),-1,Feriados!$A$1:$A$936),1,Feriados!$A$1:$A$936)</f>
        <v>37483</v>
      </c>
      <c r="J538" s="27">
        <f>WORKDAY(WORKDAY(DATEVALUE("15/"&amp;MONTH(EDATE(C538,0))&amp;"/"&amp;YEAR(EDATE(C538,0))-1),-1,Feriados!$A$1:$A$936),1,Feriados!$A$1:$A$936)</f>
        <v>37151</v>
      </c>
      <c r="K538" s="28">
        <f t="shared" si="12"/>
        <v>7.4596990789168816</v>
      </c>
    </row>
    <row r="539" spans="1:11" x14ac:dyDescent="0.3">
      <c r="A539" s="18" t="str">
        <f t="shared" si="13"/>
        <v>82002</v>
      </c>
      <c r="B539" s="10">
        <v>760199</v>
      </c>
      <c r="C539" s="11">
        <v>37505</v>
      </c>
      <c r="D539" s="13">
        <v>1174.9797170528759</v>
      </c>
      <c r="E539" s="9"/>
      <c r="F539" s="9"/>
      <c r="G539" s="9"/>
      <c r="H539" s="27">
        <f>WORKDAY(WORKDAY(DATEVALUE("15/"&amp;MONTH(EDATE(C539,0))&amp;"/"&amp;YEAR(EDATE(C539,0))),-1,Feriados!$A$1:$A$936),1,Feriados!$A$1:$A$936)</f>
        <v>37515</v>
      </c>
      <c r="I539" s="27">
        <f>WORKDAY(WORKDAY(DATEVALUE("15/"&amp;MONTH(EDATE(C539,-1))&amp;"/"&amp;YEAR(EDATE(C539,-1))),-1,Feriados!$A$1:$A$936),1,Feriados!$A$1:$A$936)</f>
        <v>37483</v>
      </c>
      <c r="J539" s="27">
        <f>WORKDAY(WORKDAY(DATEVALUE("15/"&amp;MONTH(EDATE(C539,0))&amp;"/"&amp;YEAR(EDATE(C539,0))-1),-1,Feriados!$A$1:$A$936),1,Feriados!$A$1:$A$936)</f>
        <v>37151</v>
      </c>
      <c r="K539" s="28">
        <f t="shared" si="12"/>
        <v>7.4596990789168816</v>
      </c>
    </row>
    <row r="540" spans="1:11" x14ac:dyDescent="0.3">
      <c r="A540" s="18" t="str">
        <f t="shared" si="13"/>
        <v>82002</v>
      </c>
      <c r="B540" s="10">
        <v>760199</v>
      </c>
      <c r="C540" s="11">
        <v>37508</v>
      </c>
      <c r="D540" s="13">
        <v>1175.3256994805906</v>
      </c>
      <c r="E540" s="9"/>
      <c r="F540" s="9"/>
      <c r="G540" s="9"/>
      <c r="H540" s="27">
        <f>WORKDAY(WORKDAY(DATEVALUE("15/"&amp;MONTH(EDATE(C540,0))&amp;"/"&amp;YEAR(EDATE(C540,0))),-1,Feriados!$A$1:$A$936),1,Feriados!$A$1:$A$936)</f>
        <v>37515</v>
      </c>
      <c r="I540" s="27">
        <f>WORKDAY(WORKDAY(DATEVALUE("15/"&amp;MONTH(EDATE(C540,-1))&amp;"/"&amp;YEAR(EDATE(C540,-1))),-1,Feriados!$A$1:$A$936),1,Feriados!$A$1:$A$936)</f>
        <v>37483</v>
      </c>
      <c r="J540" s="27">
        <f>WORKDAY(WORKDAY(DATEVALUE("15/"&amp;MONTH(EDATE(C540,0))&amp;"/"&amp;YEAR(EDATE(C540,0))-1),-1,Feriados!$A$1:$A$936),1,Feriados!$A$1:$A$936)</f>
        <v>37151</v>
      </c>
      <c r="K540" s="28">
        <f t="shared" si="12"/>
        <v>7.4596990789168816</v>
      </c>
    </row>
    <row r="541" spans="1:11" x14ac:dyDescent="0.3">
      <c r="A541" s="18" t="str">
        <f t="shared" si="13"/>
        <v>82002</v>
      </c>
      <c r="B541" s="10">
        <v>760199</v>
      </c>
      <c r="C541" s="11">
        <v>37509</v>
      </c>
      <c r="D541" s="13">
        <v>1175.6717837856727</v>
      </c>
      <c r="E541" s="9"/>
      <c r="F541" s="9"/>
      <c r="G541" s="9"/>
      <c r="H541" s="27">
        <f>WORKDAY(WORKDAY(DATEVALUE("15/"&amp;MONTH(EDATE(C541,0))&amp;"/"&amp;YEAR(EDATE(C541,0))),-1,Feriados!$A$1:$A$936),1,Feriados!$A$1:$A$936)</f>
        <v>37515</v>
      </c>
      <c r="I541" s="27">
        <f>WORKDAY(WORKDAY(DATEVALUE("15/"&amp;MONTH(EDATE(C541,-1))&amp;"/"&amp;YEAR(EDATE(C541,-1))),-1,Feriados!$A$1:$A$936),1,Feriados!$A$1:$A$936)</f>
        <v>37483</v>
      </c>
      <c r="J541" s="27">
        <f>WORKDAY(WORKDAY(DATEVALUE("15/"&amp;MONTH(EDATE(C541,0))&amp;"/"&amp;YEAR(EDATE(C541,0))-1),-1,Feriados!$A$1:$A$936),1,Feriados!$A$1:$A$936)</f>
        <v>37151</v>
      </c>
      <c r="K541" s="28">
        <f t="shared" si="12"/>
        <v>7.4596990789168816</v>
      </c>
    </row>
    <row r="542" spans="1:11" x14ac:dyDescent="0.3">
      <c r="A542" s="18" t="str">
        <f t="shared" si="13"/>
        <v>82002</v>
      </c>
      <c r="B542" s="10">
        <v>760199</v>
      </c>
      <c r="C542" s="11">
        <v>37510</v>
      </c>
      <c r="D542" s="13">
        <v>1176.0179699981209</v>
      </c>
      <c r="E542" s="9"/>
      <c r="F542" s="9"/>
      <c r="G542" s="9"/>
      <c r="H542" s="27">
        <f>WORKDAY(WORKDAY(DATEVALUE("15/"&amp;MONTH(EDATE(C542,0))&amp;"/"&amp;YEAR(EDATE(C542,0))),-1,Feriados!$A$1:$A$936),1,Feriados!$A$1:$A$936)</f>
        <v>37515</v>
      </c>
      <c r="I542" s="27">
        <f>WORKDAY(WORKDAY(DATEVALUE("15/"&amp;MONTH(EDATE(C542,-1))&amp;"/"&amp;YEAR(EDATE(C542,-1))),-1,Feriados!$A$1:$A$936),1,Feriados!$A$1:$A$936)</f>
        <v>37483</v>
      </c>
      <c r="J542" s="27">
        <f>WORKDAY(WORKDAY(DATEVALUE("15/"&amp;MONTH(EDATE(C542,0))&amp;"/"&amp;YEAR(EDATE(C542,0))-1),-1,Feriados!$A$1:$A$936),1,Feriados!$A$1:$A$936)</f>
        <v>37151</v>
      </c>
      <c r="K542" s="28">
        <f t="shared" si="12"/>
        <v>7.4596990789168816</v>
      </c>
    </row>
    <row r="543" spans="1:11" x14ac:dyDescent="0.3">
      <c r="A543" s="18" t="str">
        <f t="shared" si="13"/>
        <v>82002</v>
      </c>
      <c r="B543" s="10">
        <v>760199</v>
      </c>
      <c r="C543" s="11">
        <v>37511</v>
      </c>
      <c r="D543" s="13">
        <v>1176.3642581479423</v>
      </c>
      <c r="E543" s="9"/>
      <c r="F543" s="9"/>
      <c r="G543" s="9"/>
      <c r="H543" s="27">
        <f>WORKDAY(WORKDAY(DATEVALUE("15/"&amp;MONTH(EDATE(C543,0))&amp;"/"&amp;YEAR(EDATE(C543,0))),-1,Feriados!$A$1:$A$936),1,Feriados!$A$1:$A$936)</f>
        <v>37515</v>
      </c>
      <c r="I543" s="27">
        <f>WORKDAY(WORKDAY(DATEVALUE("15/"&amp;MONTH(EDATE(C543,-1))&amp;"/"&amp;YEAR(EDATE(C543,-1))),-1,Feriados!$A$1:$A$936),1,Feriados!$A$1:$A$936)</f>
        <v>37483</v>
      </c>
      <c r="J543" s="27">
        <f>WORKDAY(WORKDAY(DATEVALUE("15/"&amp;MONTH(EDATE(C543,0))&amp;"/"&amp;YEAR(EDATE(C543,0))-1),-1,Feriados!$A$1:$A$936),1,Feriados!$A$1:$A$936)</f>
        <v>37151</v>
      </c>
      <c r="K543" s="28">
        <f t="shared" si="12"/>
        <v>7.4596990789168816</v>
      </c>
    </row>
    <row r="544" spans="1:11" x14ac:dyDescent="0.3">
      <c r="A544" s="18" t="str">
        <f t="shared" si="13"/>
        <v>82002</v>
      </c>
      <c r="B544" s="10">
        <v>760199</v>
      </c>
      <c r="C544" s="11">
        <v>37512</v>
      </c>
      <c r="D544" s="13">
        <v>1176.7106482651538</v>
      </c>
      <c r="E544" s="9"/>
      <c r="F544" s="9"/>
      <c r="G544" s="9"/>
      <c r="H544" s="27">
        <f>WORKDAY(WORKDAY(DATEVALUE("15/"&amp;MONTH(EDATE(C544,0))&amp;"/"&amp;YEAR(EDATE(C544,0))),-1,Feriados!$A$1:$A$936),1,Feriados!$A$1:$A$936)</f>
        <v>37515</v>
      </c>
      <c r="I544" s="27">
        <f>WORKDAY(WORKDAY(DATEVALUE("15/"&amp;MONTH(EDATE(C544,-1))&amp;"/"&amp;YEAR(EDATE(C544,-1))),-1,Feriados!$A$1:$A$936),1,Feriados!$A$1:$A$936)</f>
        <v>37483</v>
      </c>
      <c r="J544" s="27">
        <f>WORKDAY(WORKDAY(DATEVALUE("15/"&amp;MONTH(EDATE(C544,0))&amp;"/"&amp;YEAR(EDATE(C544,0))-1),-1,Feriados!$A$1:$A$936),1,Feriados!$A$1:$A$936)</f>
        <v>37151</v>
      </c>
      <c r="K544" s="28">
        <f t="shared" si="12"/>
        <v>7.4596990789168816</v>
      </c>
    </row>
    <row r="545" spans="1:11" x14ac:dyDescent="0.3">
      <c r="A545" s="18" t="str">
        <f t="shared" si="13"/>
        <v>82002</v>
      </c>
      <c r="B545" s="10">
        <v>760199</v>
      </c>
      <c r="C545" s="11">
        <v>37515</v>
      </c>
      <c r="D545" s="13">
        <v>1177.0571403797799</v>
      </c>
      <c r="E545" s="9"/>
      <c r="F545" s="9"/>
      <c r="G545" s="9"/>
      <c r="H545" s="27">
        <f>WORKDAY(WORKDAY(DATEVALUE("15/"&amp;MONTH(EDATE(C545,0))&amp;"/"&amp;YEAR(EDATE(C545,0))),-1,Feriados!$A$1:$A$936),1,Feriados!$A$1:$A$936)</f>
        <v>37515</v>
      </c>
      <c r="I545" s="27">
        <f>WORKDAY(WORKDAY(DATEVALUE("15/"&amp;MONTH(EDATE(C545,-1))&amp;"/"&amp;YEAR(EDATE(C545,-1))),-1,Feriados!$A$1:$A$936),1,Feriados!$A$1:$A$936)</f>
        <v>37483</v>
      </c>
      <c r="J545" s="27">
        <f>WORKDAY(WORKDAY(DATEVALUE("15/"&amp;MONTH(EDATE(C545,0))&amp;"/"&amp;YEAR(EDATE(C545,0))-1),-1,Feriados!$A$1:$A$936),1,Feriados!$A$1:$A$936)</f>
        <v>37151</v>
      </c>
      <c r="K545" s="28">
        <f t="shared" si="12"/>
        <v>7.4596990789168816</v>
      </c>
    </row>
    <row r="546" spans="1:11" x14ac:dyDescent="0.3">
      <c r="A546" s="18" t="str">
        <f t="shared" si="13"/>
        <v>82002</v>
      </c>
      <c r="B546" s="10">
        <v>760199</v>
      </c>
      <c r="C546" s="11">
        <v>37516</v>
      </c>
      <c r="D546" s="13">
        <v>1177.4592201844873</v>
      </c>
      <c r="E546" s="9"/>
      <c r="F546" s="9"/>
      <c r="G546" s="9"/>
      <c r="H546" s="27">
        <f>WORKDAY(WORKDAY(DATEVALUE("15/"&amp;MONTH(EDATE(C546,0))&amp;"/"&amp;YEAR(EDATE(C546,0))),-1,Feriados!$A$1:$A$936),1,Feriados!$A$1:$A$936)</f>
        <v>37515</v>
      </c>
      <c r="I546" s="27">
        <f>WORKDAY(WORKDAY(DATEVALUE("15/"&amp;MONTH(EDATE(C546,-1))&amp;"/"&amp;YEAR(EDATE(C546,-1))),-1,Feriados!$A$1:$A$936),1,Feriados!$A$1:$A$936)</f>
        <v>37483</v>
      </c>
      <c r="J546" s="27">
        <f>WORKDAY(WORKDAY(DATEVALUE("15/"&amp;MONTH(EDATE(C546,0))&amp;"/"&amp;YEAR(EDATE(C546,0))-1),-1,Feriados!$A$1:$A$936),1,Feriados!$A$1:$A$936)</f>
        <v>37151</v>
      </c>
      <c r="K546" s="28">
        <f t="shared" si="12"/>
        <v>7.4596990789168816</v>
      </c>
    </row>
    <row r="547" spans="1:11" x14ac:dyDescent="0.3">
      <c r="A547" s="18" t="str">
        <f t="shared" si="13"/>
        <v>82002</v>
      </c>
      <c r="B547" s="10">
        <v>760199</v>
      </c>
      <c r="C547" s="11">
        <v>37517</v>
      </c>
      <c r="D547" s="13">
        <v>1177.8614373386606</v>
      </c>
      <c r="E547" s="9"/>
      <c r="F547" s="9"/>
      <c r="G547" s="9"/>
      <c r="H547" s="27">
        <f>WORKDAY(WORKDAY(DATEVALUE("15/"&amp;MONTH(EDATE(C547,0))&amp;"/"&amp;YEAR(EDATE(C547,0))),-1,Feriados!$A$1:$A$936),1,Feriados!$A$1:$A$936)</f>
        <v>37515</v>
      </c>
      <c r="I547" s="27">
        <f>WORKDAY(WORKDAY(DATEVALUE("15/"&amp;MONTH(EDATE(C547,-1))&amp;"/"&amp;YEAR(EDATE(C547,-1))),-1,Feriados!$A$1:$A$936),1,Feriados!$A$1:$A$936)</f>
        <v>37483</v>
      </c>
      <c r="J547" s="27">
        <f>WORKDAY(WORKDAY(DATEVALUE("15/"&amp;MONTH(EDATE(C547,0))&amp;"/"&amp;YEAR(EDATE(C547,0))-1),-1,Feriados!$A$1:$A$936),1,Feriados!$A$1:$A$936)</f>
        <v>37151</v>
      </c>
      <c r="K547" s="28">
        <f t="shared" si="12"/>
        <v>7.4596990789168816</v>
      </c>
    </row>
    <row r="548" spans="1:11" x14ac:dyDescent="0.3">
      <c r="A548" s="18" t="str">
        <f t="shared" si="13"/>
        <v>82002</v>
      </c>
      <c r="B548" s="10">
        <v>760199</v>
      </c>
      <c r="C548" s="11">
        <v>37518</v>
      </c>
      <c r="D548" s="13">
        <v>1178.2637918892178</v>
      </c>
      <c r="E548" s="9"/>
      <c r="F548" s="9"/>
      <c r="G548" s="9"/>
      <c r="H548" s="27">
        <f>WORKDAY(WORKDAY(DATEVALUE("15/"&amp;MONTH(EDATE(C548,0))&amp;"/"&amp;YEAR(EDATE(C548,0))),-1,Feriados!$A$1:$A$936),1,Feriados!$A$1:$A$936)</f>
        <v>37515</v>
      </c>
      <c r="I548" s="27">
        <f>WORKDAY(WORKDAY(DATEVALUE("15/"&amp;MONTH(EDATE(C548,-1))&amp;"/"&amp;YEAR(EDATE(C548,-1))),-1,Feriados!$A$1:$A$936),1,Feriados!$A$1:$A$936)</f>
        <v>37483</v>
      </c>
      <c r="J548" s="27">
        <f>WORKDAY(WORKDAY(DATEVALUE("15/"&amp;MONTH(EDATE(C548,0))&amp;"/"&amp;YEAR(EDATE(C548,0))-1),-1,Feriados!$A$1:$A$936),1,Feriados!$A$1:$A$936)</f>
        <v>37151</v>
      </c>
      <c r="K548" s="28">
        <f t="shared" si="12"/>
        <v>7.4596990789168816</v>
      </c>
    </row>
    <row r="549" spans="1:11" x14ac:dyDescent="0.3">
      <c r="A549" s="18" t="str">
        <f t="shared" si="13"/>
        <v>82002</v>
      </c>
      <c r="B549" s="10">
        <v>760199</v>
      </c>
      <c r="C549" s="11">
        <v>37519</v>
      </c>
      <c r="D549" s="13">
        <v>1178.6662838830935</v>
      </c>
      <c r="E549" s="9"/>
      <c r="F549" s="9"/>
      <c r="G549" s="9"/>
      <c r="H549" s="27">
        <f>WORKDAY(WORKDAY(DATEVALUE("15/"&amp;MONTH(EDATE(C549,0))&amp;"/"&amp;YEAR(EDATE(C549,0))),-1,Feriados!$A$1:$A$936),1,Feriados!$A$1:$A$936)</f>
        <v>37515</v>
      </c>
      <c r="I549" s="27">
        <f>WORKDAY(WORKDAY(DATEVALUE("15/"&amp;MONTH(EDATE(C549,-1))&amp;"/"&amp;YEAR(EDATE(C549,-1))),-1,Feriados!$A$1:$A$936),1,Feriados!$A$1:$A$936)</f>
        <v>37483</v>
      </c>
      <c r="J549" s="27">
        <f>WORKDAY(WORKDAY(DATEVALUE("15/"&amp;MONTH(EDATE(C549,0))&amp;"/"&amp;YEAR(EDATE(C549,0))-1),-1,Feriados!$A$1:$A$936),1,Feriados!$A$1:$A$936)</f>
        <v>37151</v>
      </c>
      <c r="K549" s="28">
        <f t="shared" si="12"/>
        <v>7.4596990789168816</v>
      </c>
    </row>
    <row r="550" spans="1:11" x14ac:dyDescent="0.3">
      <c r="A550" s="18" t="str">
        <f t="shared" si="13"/>
        <v>82002</v>
      </c>
      <c r="B550" s="10">
        <v>760199</v>
      </c>
      <c r="C550" s="11">
        <v>37522</v>
      </c>
      <c r="D550" s="13">
        <v>1179.0689133672372</v>
      </c>
      <c r="E550" s="9"/>
      <c r="F550" s="9"/>
      <c r="G550" s="9"/>
      <c r="H550" s="27">
        <f>WORKDAY(WORKDAY(DATEVALUE("15/"&amp;MONTH(EDATE(C550,0))&amp;"/"&amp;YEAR(EDATE(C550,0))),-1,Feriados!$A$1:$A$936),1,Feriados!$A$1:$A$936)</f>
        <v>37515</v>
      </c>
      <c r="I550" s="27">
        <f>WORKDAY(WORKDAY(DATEVALUE("15/"&amp;MONTH(EDATE(C550,-1))&amp;"/"&amp;YEAR(EDATE(C550,-1))),-1,Feriados!$A$1:$A$936),1,Feriados!$A$1:$A$936)</f>
        <v>37483</v>
      </c>
      <c r="J550" s="27">
        <f>WORKDAY(WORKDAY(DATEVALUE("15/"&amp;MONTH(EDATE(C550,0))&amp;"/"&amp;YEAR(EDATE(C550,0))-1),-1,Feriados!$A$1:$A$936),1,Feriados!$A$1:$A$936)</f>
        <v>37151</v>
      </c>
      <c r="K550" s="28">
        <f t="shared" si="12"/>
        <v>7.4596990789168816</v>
      </c>
    </row>
    <row r="551" spans="1:11" x14ac:dyDescent="0.3">
      <c r="A551" s="18" t="str">
        <f t="shared" si="13"/>
        <v>82002</v>
      </c>
      <c r="B551" s="10">
        <v>760199</v>
      </c>
      <c r="C551" s="11">
        <v>37523</v>
      </c>
      <c r="D551" s="13">
        <v>1179.4716803886161</v>
      </c>
      <c r="E551" s="9"/>
      <c r="F551" s="9"/>
      <c r="G551" s="9"/>
      <c r="H551" s="27">
        <f>WORKDAY(WORKDAY(DATEVALUE("15/"&amp;MONTH(EDATE(C551,0))&amp;"/"&amp;YEAR(EDATE(C551,0))),-1,Feriados!$A$1:$A$936),1,Feriados!$A$1:$A$936)</f>
        <v>37515</v>
      </c>
      <c r="I551" s="27">
        <f>WORKDAY(WORKDAY(DATEVALUE("15/"&amp;MONTH(EDATE(C551,-1))&amp;"/"&amp;YEAR(EDATE(C551,-1))),-1,Feriados!$A$1:$A$936),1,Feriados!$A$1:$A$936)</f>
        <v>37483</v>
      </c>
      <c r="J551" s="27">
        <f>WORKDAY(WORKDAY(DATEVALUE("15/"&amp;MONTH(EDATE(C551,0))&amp;"/"&amp;YEAR(EDATE(C551,0))-1),-1,Feriados!$A$1:$A$936),1,Feriados!$A$1:$A$936)</f>
        <v>37151</v>
      </c>
      <c r="K551" s="28">
        <f t="shared" si="12"/>
        <v>7.4596990789168816</v>
      </c>
    </row>
    <row r="552" spans="1:11" x14ac:dyDescent="0.3">
      <c r="A552" s="18" t="str">
        <f t="shared" si="13"/>
        <v>82002</v>
      </c>
      <c r="B552" s="10">
        <v>760199</v>
      </c>
      <c r="C552" s="11">
        <v>37524</v>
      </c>
      <c r="D552" s="13">
        <v>1179.8745849942122</v>
      </c>
      <c r="E552" s="9"/>
      <c r="F552" s="9"/>
      <c r="G552" s="9"/>
      <c r="H552" s="27">
        <f>WORKDAY(WORKDAY(DATEVALUE("15/"&amp;MONTH(EDATE(C552,0))&amp;"/"&amp;YEAR(EDATE(C552,0))),-1,Feriados!$A$1:$A$936),1,Feriados!$A$1:$A$936)</f>
        <v>37515</v>
      </c>
      <c r="I552" s="27">
        <f>WORKDAY(WORKDAY(DATEVALUE("15/"&amp;MONTH(EDATE(C552,-1))&amp;"/"&amp;YEAR(EDATE(C552,-1))),-1,Feriados!$A$1:$A$936),1,Feriados!$A$1:$A$936)</f>
        <v>37483</v>
      </c>
      <c r="J552" s="27">
        <f>WORKDAY(WORKDAY(DATEVALUE("15/"&amp;MONTH(EDATE(C552,0))&amp;"/"&amp;YEAR(EDATE(C552,0))-1),-1,Feriados!$A$1:$A$936),1,Feriados!$A$1:$A$936)</f>
        <v>37151</v>
      </c>
      <c r="K552" s="28">
        <f t="shared" si="12"/>
        <v>7.4596990789168816</v>
      </c>
    </row>
    <row r="553" spans="1:11" x14ac:dyDescent="0.3">
      <c r="A553" s="18" t="str">
        <f t="shared" si="13"/>
        <v>82002</v>
      </c>
      <c r="B553" s="10">
        <v>760199</v>
      </c>
      <c r="C553" s="11">
        <v>37525</v>
      </c>
      <c r="D553" s="13">
        <v>1180.2776272310236</v>
      </c>
      <c r="E553" s="9"/>
      <c r="F553" s="9"/>
      <c r="G553" s="9"/>
      <c r="H553" s="27">
        <f>WORKDAY(WORKDAY(DATEVALUE("15/"&amp;MONTH(EDATE(C553,0))&amp;"/"&amp;YEAR(EDATE(C553,0))),-1,Feriados!$A$1:$A$936),1,Feriados!$A$1:$A$936)</f>
        <v>37515</v>
      </c>
      <c r="I553" s="27">
        <f>WORKDAY(WORKDAY(DATEVALUE("15/"&amp;MONTH(EDATE(C553,-1))&amp;"/"&amp;YEAR(EDATE(C553,-1))),-1,Feriados!$A$1:$A$936),1,Feriados!$A$1:$A$936)</f>
        <v>37483</v>
      </c>
      <c r="J553" s="27">
        <f>WORKDAY(WORKDAY(DATEVALUE("15/"&amp;MONTH(EDATE(C553,0))&amp;"/"&amp;YEAR(EDATE(C553,0))-1),-1,Feriados!$A$1:$A$936),1,Feriados!$A$1:$A$936)</f>
        <v>37151</v>
      </c>
      <c r="K553" s="28">
        <f t="shared" si="12"/>
        <v>7.4596990789168816</v>
      </c>
    </row>
    <row r="554" spans="1:11" x14ac:dyDescent="0.3">
      <c r="A554" s="18" t="str">
        <f t="shared" si="13"/>
        <v>82002</v>
      </c>
      <c r="B554" s="10">
        <v>760199</v>
      </c>
      <c r="C554" s="11">
        <v>37526</v>
      </c>
      <c r="D554" s="13">
        <v>1180.6808071460657</v>
      </c>
      <c r="E554" s="9"/>
      <c r="F554" s="9"/>
      <c r="G554" s="9"/>
      <c r="H554" s="27">
        <f>WORKDAY(WORKDAY(DATEVALUE("15/"&amp;MONTH(EDATE(C554,0))&amp;"/"&amp;YEAR(EDATE(C554,0))),-1,Feriados!$A$1:$A$936),1,Feriados!$A$1:$A$936)</f>
        <v>37515</v>
      </c>
      <c r="I554" s="27">
        <f>WORKDAY(WORKDAY(DATEVALUE("15/"&amp;MONTH(EDATE(C554,-1))&amp;"/"&amp;YEAR(EDATE(C554,-1))),-1,Feriados!$A$1:$A$936),1,Feriados!$A$1:$A$936)</f>
        <v>37483</v>
      </c>
      <c r="J554" s="27">
        <f>WORKDAY(WORKDAY(DATEVALUE("15/"&amp;MONTH(EDATE(C554,0))&amp;"/"&amp;YEAR(EDATE(C554,0))-1),-1,Feriados!$A$1:$A$936),1,Feriados!$A$1:$A$936)</f>
        <v>37151</v>
      </c>
      <c r="K554" s="28">
        <f t="shared" si="12"/>
        <v>7.4596990789168816</v>
      </c>
    </row>
    <row r="555" spans="1:11" x14ac:dyDescent="0.3">
      <c r="A555" s="18" t="str">
        <f t="shared" si="13"/>
        <v>82002</v>
      </c>
      <c r="B555" s="10">
        <v>760199</v>
      </c>
      <c r="C555" s="11">
        <v>37529</v>
      </c>
      <c r="D555" s="13">
        <v>1181.084124786368</v>
      </c>
      <c r="E555" s="9"/>
      <c r="F555" s="9"/>
      <c r="G555" s="9"/>
      <c r="H555" s="27">
        <f>WORKDAY(WORKDAY(DATEVALUE("15/"&amp;MONTH(EDATE(C555,0))&amp;"/"&amp;YEAR(EDATE(C555,0))),-1,Feriados!$A$1:$A$936),1,Feriados!$A$1:$A$936)</f>
        <v>37515</v>
      </c>
      <c r="I555" s="27">
        <f>WORKDAY(WORKDAY(DATEVALUE("15/"&amp;MONTH(EDATE(C555,-1))&amp;"/"&amp;YEAR(EDATE(C555,-1))),-1,Feriados!$A$1:$A$936),1,Feriados!$A$1:$A$936)</f>
        <v>37483</v>
      </c>
      <c r="J555" s="27">
        <f>WORKDAY(WORKDAY(DATEVALUE("15/"&amp;MONTH(EDATE(C555,0))&amp;"/"&amp;YEAR(EDATE(C555,0))-1),-1,Feriados!$A$1:$A$936),1,Feriados!$A$1:$A$936)</f>
        <v>37151</v>
      </c>
      <c r="K555" s="28">
        <f t="shared" si="12"/>
        <v>7.4596990789168816</v>
      </c>
    </row>
    <row r="556" spans="1:11" x14ac:dyDescent="0.3">
      <c r="A556" s="18" t="str">
        <f t="shared" si="13"/>
        <v>92002</v>
      </c>
      <c r="B556" s="10">
        <v>760199</v>
      </c>
      <c r="C556" s="11">
        <v>37530</v>
      </c>
      <c r="D556" s="13">
        <v>1181.4875801989781</v>
      </c>
      <c r="E556" s="9"/>
      <c r="F556" s="9"/>
      <c r="G556" s="9"/>
      <c r="H556" s="27">
        <f>WORKDAY(WORKDAY(DATEVALUE("15/"&amp;MONTH(EDATE(C556,0))&amp;"/"&amp;YEAR(EDATE(C556,0))),-1,Feriados!$A$1:$A$936),1,Feriados!$A$1:$A$936)</f>
        <v>37544</v>
      </c>
      <c r="I556" s="27">
        <f>WORKDAY(WORKDAY(DATEVALUE("15/"&amp;MONTH(EDATE(C556,-1))&amp;"/"&amp;YEAR(EDATE(C556,-1))),-1,Feriados!$A$1:$A$936),1,Feriados!$A$1:$A$936)</f>
        <v>37515</v>
      </c>
      <c r="J556" s="27">
        <f>WORKDAY(WORKDAY(DATEVALUE("15/"&amp;MONTH(EDATE(C556,0))&amp;"/"&amp;YEAR(EDATE(C556,0))-1),-1,Feriados!$A$1:$A$936),1,Feriados!$A$1:$A$936)</f>
        <v>37179</v>
      </c>
      <c r="K556" s="28">
        <f t="shared" si="12"/>
        <v>7.9311200324777786</v>
      </c>
    </row>
    <row r="557" spans="1:11" x14ac:dyDescent="0.3">
      <c r="A557" s="18" t="str">
        <f t="shared" si="13"/>
        <v>92002</v>
      </c>
      <c r="B557" s="10">
        <v>760199</v>
      </c>
      <c r="C557" s="11">
        <v>37531</v>
      </c>
      <c r="D557" s="13">
        <v>1181.8911734309579</v>
      </c>
      <c r="E557" s="9"/>
      <c r="F557" s="9"/>
      <c r="G557" s="9"/>
      <c r="H557" s="27">
        <f>WORKDAY(WORKDAY(DATEVALUE("15/"&amp;MONTH(EDATE(C557,0))&amp;"/"&amp;YEAR(EDATE(C557,0))),-1,Feriados!$A$1:$A$936),1,Feriados!$A$1:$A$936)</f>
        <v>37544</v>
      </c>
      <c r="I557" s="27">
        <f>WORKDAY(WORKDAY(DATEVALUE("15/"&amp;MONTH(EDATE(C557,-1))&amp;"/"&amp;YEAR(EDATE(C557,-1))),-1,Feriados!$A$1:$A$936),1,Feriados!$A$1:$A$936)</f>
        <v>37515</v>
      </c>
      <c r="J557" s="27">
        <f>WORKDAY(WORKDAY(DATEVALUE("15/"&amp;MONTH(EDATE(C557,0))&amp;"/"&amp;YEAR(EDATE(C557,0))-1),-1,Feriados!$A$1:$A$936),1,Feriados!$A$1:$A$936)</f>
        <v>37179</v>
      </c>
      <c r="K557" s="28">
        <f t="shared" si="12"/>
        <v>7.9311200324777786</v>
      </c>
    </row>
    <row r="558" spans="1:11" x14ac:dyDescent="0.3">
      <c r="A558" s="18" t="str">
        <f t="shared" si="13"/>
        <v>92002</v>
      </c>
      <c r="B558" s="10">
        <v>760199</v>
      </c>
      <c r="C558" s="11">
        <v>37532</v>
      </c>
      <c r="D558" s="13">
        <v>1182.2949045293865</v>
      </c>
      <c r="E558" s="9"/>
      <c r="F558" s="9"/>
      <c r="G558" s="9"/>
      <c r="H558" s="27">
        <f>WORKDAY(WORKDAY(DATEVALUE("15/"&amp;MONTH(EDATE(C558,0))&amp;"/"&amp;YEAR(EDATE(C558,0))),-1,Feriados!$A$1:$A$936),1,Feriados!$A$1:$A$936)</f>
        <v>37544</v>
      </c>
      <c r="I558" s="27">
        <f>WORKDAY(WORKDAY(DATEVALUE("15/"&amp;MONTH(EDATE(C558,-1))&amp;"/"&amp;YEAR(EDATE(C558,-1))),-1,Feriados!$A$1:$A$936),1,Feriados!$A$1:$A$936)</f>
        <v>37515</v>
      </c>
      <c r="J558" s="27">
        <f>WORKDAY(WORKDAY(DATEVALUE("15/"&amp;MONTH(EDATE(C558,0))&amp;"/"&amp;YEAR(EDATE(C558,0))-1),-1,Feriados!$A$1:$A$936),1,Feriados!$A$1:$A$936)</f>
        <v>37179</v>
      </c>
      <c r="K558" s="28">
        <f t="shared" si="12"/>
        <v>7.9311200324777786</v>
      </c>
    </row>
    <row r="559" spans="1:11" x14ac:dyDescent="0.3">
      <c r="A559" s="18" t="str">
        <f t="shared" si="13"/>
        <v>92002</v>
      </c>
      <c r="B559" s="10">
        <v>760199</v>
      </c>
      <c r="C559" s="11">
        <v>37533</v>
      </c>
      <c r="D559" s="13">
        <v>1182.6987735413584</v>
      </c>
      <c r="E559" s="9"/>
      <c r="F559" s="9"/>
      <c r="G559" s="9"/>
      <c r="H559" s="27">
        <f>WORKDAY(WORKDAY(DATEVALUE("15/"&amp;MONTH(EDATE(C559,0))&amp;"/"&amp;YEAR(EDATE(C559,0))),-1,Feriados!$A$1:$A$936),1,Feriados!$A$1:$A$936)</f>
        <v>37544</v>
      </c>
      <c r="I559" s="27">
        <f>WORKDAY(WORKDAY(DATEVALUE("15/"&amp;MONTH(EDATE(C559,-1))&amp;"/"&amp;YEAR(EDATE(C559,-1))),-1,Feriados!$A$1:$A$936),1,Feriados!$A$1:$A$936)</f>
        <v>37515</v>
      </c>
      <c r="J559" s="27">
        <f>WORKDAY(WORKDAY(DATEVALUE("15/"&amp;MONTH(EDATE(C559,0))&amp;"/"&amp;YEAR(EDATE(C559,0))-1),-1,Feriados!$A$1:$A$936),1,Feriados!$A$1:$A$936)</f>
        <v>37179</v>
      </c>
      <c r="K559" s="28">
        <f t="shared" si="12"/>
        <v>7.9311200324777786</v>
      </c>
    </row>
    <row r="560" spans="1:11" x14ac:dyDescent="0.3">
      <c r="A560" s="18" t="str">
        <f t="shared" si="13"/>
        <v>92002</v>
      </c>
      <c r="B560" s="10">
        <v>760199</v>
      </c>
      <c r="C560" s="11">
        <v>37536</v>
      </c>
      <c r="D560" s="13">
        <v>1183.1027805139852</v>
      </c>
      <c r="E560" s="9"/>
      <c r="F560" s="9"/>
      <c r="G560" s="9"/>
      <c r="H560" s="27">
        <f>WORKDAY(WORKDAY(DATEVALUE("15/"&amp;MONTH(EDATE(C560,0))&amp;"/"&amp;YEAR(EDATE(C560,0))),-1,Feriados!$A$1:$A$936),1,Feriados!$A$1:$A$936)</f>
        <v>37544</v>
      </c>
      <c r="I560" s="27">
        <f>WORKDAY(WORKDAY(DATEVALUE("15/"&amp;MONTH(EDATE(C560,-1))&amp;"/"&amp;YEAR(EDATE(C560,-1))),-1,Feriados!$A$1:$A$936),1,Feriados!$A$1:$A$936)</f>
        <v>37515</v>
      </c>
      <c r="J560" s="27">
        <f>WORKDAY(WORKDAY(DATEVALUE("15/"&amp;MONTH(EDATE(C560,0))&amp;"/"&amp;YEAR(EDATE(C560,0))-1),-1,Feriados!$A$1:$A$936),1,Feriados!$A$1:$A$936)</f>
        <v>37179</v>
      </c>
      <c r="K560" s="28">
        <f t="shared" si="12"/>
        <v>7.9311200324777786</v>
      </c>
    </row>
    <row r="561" spans="1:11" x14ac:dyDescent="0.3">
      <c r="A561" s="18" t="str">
        <f t="shared" si="13"/>
        <v>92002</v>
      </c>
      <c r="B561" s="10">
        <v>760199</v>
      </c>
      <c r="C561" s="11">
        <v>37537</v>
      </c>
      <c r="D561" s="13">
        <v>1183.506925494393</v>
      </c>
      <c r="E561" s="9"/>
      <c r="F561" s="9"/>
      <c r="G561" s="9"/>
      <c r="H561" s="27">
        <f>WORKDAY(WORKDAY(DATEVALUE("15/"&amp;MONTH(EDATE(C561,0))&amp;"/"&amp;YEAR(EDATE(C561,0))),-1,Feriados!$A$1:$A$936),1,Feriados!$A$1:$A$936)</f>
        <v>37544</v>
      </c>
      <c r="I561" s="27">
        <f>WORKDAY(WORKDAY(DATEVALUE("15/"&amp;MONTH(EDATE(C561,-1))&amp;"/"&amp;YEAR(EDATE(C561,-1))),-1,Feriados!$A$1:$A$936),1,Feriados!$A$1:$A$936)</f>
        <v>37515</v>
      </c>
      <c r="J561" s="27">
        <f>WORKDAY(WORKDAY(DATEVALUE("15/"&amp;MONTH(EDATE(C561,0))&amp;"/"&amp;YEAR(EDATE(C561,0))-1),-1,Feriados!$A$1:$A$936),1,Feriados!$A$1:$A$936)</f>
        <v>37179</v>
      </c>
      <c r="K561" s="28">
        <f t="shared" si="12"/>
        <v>7.9311200324777786</v>
      </c>
    </row>
    <row r="562" spans="1:11" x14ac:dyDescent="0.3">
      <c r="A562" s="18" t="str">
        <f t="shared" si="13"/>
        <v>92002</v>
      </c>
      <c r="B562" s="10">
        <v>760199</v>
      </c>
      <c r="C562" s="11">
        <v>37538</v>
      </c>
      <c r="D562" s="13">
        <v>1183.9112085297259</v>
      </c>
      <c r="E562" s="9"/>
      <c r="F562" s="9"/>
      <c r="G562" s="9"/>
      <c r="H562" s="27">
        <f>WORKDAY(WORKDAY(DATEVALUE("15/"&amp;MONTH(EDATE(C562,0))&amp;"/"&amp;YEAR(EDATE(C562,0))),-1,Feriados!$A$1:$A$936),1,Feriados!$A$1:$A$936)</f>
        <v>37544</v>
      </c>
      <c r="I562" s="27">
        <f>WORKDAY(WORKDAY(DATEVALUE("15/"&amp;MONTH(EDATE(C562,-1))&amp;"/"&amp;YEAR(EDATE(C562,-1))),-1,Feriados!$A$1:$A$936),1,Feriados!$A$1:$A$936)</f>
        <v>37515</v>
      </c>
      <c r="J562" s="27">
        <f>WORKDAY(WORKDAY(DATEVALUE("15/"&amp;MONTH(EDATE(C562,0))&amp;"/"&amp;YEAR(EDATE(C562,0))-1),-1,Feriados!$A$1:$A$936),1,Feriados!$A$1:$A$936)</f>
        <v>37179</v>
      </c>
      <c r="K562" s="28">
        <f t="shared" si="12"/>
        <v>7.9311200324777786</v>
      </c>
    </row>
    <row r="563" spans="1:11" x14ac:dyDescent="0.3">
      <c r="A563" s="18" t="str">
        <f t="shared" si="13"/>
        <v>92002</v>
      </c>
      <c r="B563" s="10">
        <v>760199</v>
      </c>
      <c r="C563" s="11">
        <v>37539</v>
      </c>
      <c r="D563" s="13">
        <v>1184.3156296671423</v>
      </c>
      <c r="E563" s="9"/>
      <c r="F563" s="9"/>
      <c r="G563" s="9"/>
      <c r="H563" s="27">
        <f>WORKDAY(WORKDAY(DATEVALUE("15/"&amp;MONTH(EDATE(C563,0))&amp;"/"&amp;YEAR(EDATE(C563,0))),-1,Feriados!$A$1:$A$936),1,Feriados!$A$1:$A$936)</f>
        <v>37544</v>
      </c>
      <c r="I563" s="27">
        <f>WORKDAY(WORKDAY(DATEVALUE("15/"&amp;MONTH(EDATE(C563,-1))&amp;"/"&amp;YEAR(EDATE(C563,-1))),-1,Feriados!$A$1:$A$936),1,Feriados!$A$1:$A$936)</f>
        <v>37515</v>
      </c>
      <c r="J563" s="27">
        <f>WORKDAY(WORKDAY(DATEVALUE("15/"&amp;MONTH(EDATE(C563,0))&amp;"/"&amp;YEAR(EDATE(C563,0))-1),-1,Feriados!$A$1:$A$936),1,Feriados!$A$1:$A$936)</f>
        <v>37179</v>
      </c>
      <c r="K563" s="28">
        <f t="shared" si="12"/>
        <v>7.9311200324777786</v>
      </c>
    </row>
    <row r="564" spans="1:11" x14ac:dyDescent="0.3">
      <c r="A564" s="18" t="str">
        <f t="shared" si="13"/>
        <v>92002</v>
      </c>
      <c r="B564" s="10">
        <v>760199</v>
      </c>
      <c r="C564" s="11">
        <v>37540</v>
      </c>
      <c r="D564" s="13">
        <v>1184.720188953818</v>
      </c>
      <c r="E564" s="9"/>
      <c r="F564" s="9"/>
      <c r="G564" s="9"/>
      <c r="H564" s="27">
        <f>WORKDAY(WORKDAY(DATEVALUE("15/"&amp;MONTH(EDATE(C564,0))&amp;"/"&amp;YEAR(EDATE(C564,0))),-1,Feriados!$A$1:$A$936),1,Feriados!$A$1:$A$936)</f>
        <v>37544</v>
      </c>
      <c r="I564" s="27">
        <f>WORKDAY(WORKDAY(DATEVALUE("15/"&amp;MONTH(EDATE(C564,-1))&amp;"/"&amp;YEAR(EDATE(C564,-1))),-1,Feriados!$A$1:$A$936),1,Feriados!$A$1:$A$936)</f>
        <v>37515</v>
      </c>
      <c r="J564" s="27">
        <f>WORKDAY(WORKDAY(DATEVALUE("15/"&amp;MONTH(EDATE(C564,0))&amp;"/"&amp;YEAR(EDATE(C564,0))-1),-1,Feriados!$A$1:$A$936),1,Feriados!$A$1:$A$936)</f>
        <v>37179</v>
      </c>
      <c r="K564" s="28">
        <f t="shared" si="12"/>
        <v>7.9311200324777786</v>
      </c>
    </row>
    <row r="565" spans="1:11" x14ac:dyDescent="0.3">
      <c r="A565" s="18" t="str">
        <f t="shared" si="13"/>
        <v>92002</v>
      </c>
      <c r="B565" s="10">
        <v>760199</v>
      </c>
      <c r="C565" s="11">
        <v>37543</v>
      </c>
      <c r="D565" s="13">
        <v>1185.1248864369445</v>
      </c>
      <c r="E565" s="9"/>
      <c r="F565" s="9"/>
      <c r="G565" s="9"/>
      <c r="H565" s="27">
        <f>WORKDAY(WORKDAY(DATEVALUE("15/"&amp;MONTH(EDATE(C565,0))&amp;"/"&amp;YEAR(EDATE(C565,0))),-1,Feriados!$A$1:$A$936),1,Feriados!$A$1:$A$936)</f>
        <v>37544</v>
      </c>
      <c r="I565" s="27">
        <f>WORKDAY(WORKDAY(DATEVALUE("15/"&amp;MONTH(EDATE(C565,-1))&amp;"/"&amp;YEAR(EDATE(C565,-1))),-1,Feriados!$A$1:$A$936),1,Feriados!$A$1:$A$936)</f>
        <v>37515</v>
      </c>
      <c r="J565" s="27">
        <f>WORKDAY(WORKDAY(DATEVALUE("15/"&amp;MONTH(EDATE(C565,0))&amp;"/"&amp;YEAR(EDATE(C565,0))-1),-1,Feriados!$A$1:$A$936),1,Feriados!$A$1:$A$936)</f>
        <v>37179</v>
      </c>
      <c r="K565" s="28">
        <f t="shared" si="12"/>
        <v>7.9311200324777786</v>
      </c>
    </row>
    <row r="566" spans="1:11" x14ac:dyDescent="0.3">
      <c r="A566" s="18" t="str">
        <f t="shared" si="13"/>
        <v>92002</v>
      </c>
      <c r="B566" s="10">
        <v>760199</v>
      </c>
      <c r="C566" s="11">
        <v>37544</v>
      </c>
      <c r="D566" s="13">
        <v>1185.529722163729</v>
      </c>
      <c r="E566" s="9"/>
      <c r="F566" s="9"/>
      <c r="G566" s="9"/>
      <c r="H566" s="27">
        <f>WORKDAY(WORKDAY(DATEVALUE("15/"&amp;MONTH(EDATE(C566,0))&amp;"/"&amp;YEAR(EDATE(C566,0))),-1,Feriados!$A$1:$A$936),1,Feriados!$A$1:$A$936)</f>
        <v>37544</v>
      </c>
      <c r="I566" s="27">
        <f>WORKDAY(WORKDAY(DATEVALUE("15/"&amp;MONTH(EDATE(C566,-1))&amp;"/"&amp;YEAR(EDATE(C566,-1))),-1,Feriados!$A$1:$A$936),1,Feriados!$A$1:$A$936)</f>
        <v>37515</v>
      </c>
      <c r="J566" s="27">
        <f>WORKDAY(WORKDAY(DATEVALUE("15/"&amp;MONTH(EDATE(C566,0))&amp;"/"&amp;YEAR(EDATE(C566,0))-1),-1,Feriados!$A$1:$A$936),1,Feriados!$A$1:$A$936)</f>
        <v>37179</v>
      </c>
      <c r="K566" s="28">
        <f t="shared" si="12"/>
        <v>7.9311200324777786</v>
      </c>
    </row>
    <row r="567" spans="1:11" x14ac:dyDescent="0.3">
      <c r="A567" s="18" t="str">
        <f t="shared" si="13"/>
        <v>92002</v>
      </c>
      <c r="B567" s="10">
        <v>760199</v>
      </c>
      <c r="C567" s="11">
        <v>37545</v>
      </c>
      <c r="D567" s="13">
        <v>1186.2008767657201</v>
      </c>
      <c r="E567" s="9"/>
      <c r="F567" s="9"/>
      <c r="G567" s="9"/>
      <c r="H567" s="27">
        <f>WORKDAY(WORKDAY(DATEVALUE("15/"&amp;MONTH(EDATE(C567,0))&amp;"/"&amp;YEAR(EDATE(C567,0))),-1,Feriados!$A$1:$A$936),1,Feriados!$A$1:$A$936)</f>
        <v>37544</v>
      </c>
      <c r="I567" s="27">
        <f>WORKDAY(WORKDAY(DATEVALUE("15/"&amp;MONTH(EDATE(C567,-1))&amp;"/"&amp;YEAR(EDATE(C567,-1))),-1,Feriados!$A$1:$A$936),1,Feriados!$A$1:$A$936)</f>
        <v>37515</v>
      </c>
      <c r="J567" s="27">
        <f>WORKDAY(WORKDAY(DATEVALUE("15/"&amp;MONTH(EDATE(C567,0))&amp;"/"&amp;YEAR(EDATE(C567,0))-1),-1,Feriados!$A$1:$A$936),1,Feriados!$A$1:$A$936)</f>
        <v>37179</v>
      </c>
      <c r="K567" s="28">
        <f t="shared" si="12"/>
        <v>7.9311200324777786</v>
      </c>
    </row>
    <row r="568" spans="1:11" x14ac:dyDescent="0.3">
      <c r="A568" s="18" t="str">
        <f t="shared" si="13"/>
        <v>92002</v>
      </c>
      <c r="B568" s="10">
        <v>760199</v>
      </c>
      <c r="C568" s="11">
        <v>37546</v>
      </c>
      <c r="D568" s="13">
        <v>1186.8724113231785</v>
      </c>
      <c r="E568" s="9"/>
      <c r="F568" s="9"/>
      <c r="G568" s="9"/>
      <c r="H568" s="27">
        <f>WORKDAY(WORKDAY(DATEVALUE("15/"&amp;MONTH(EDATE(C568,0))&amp;"/"&amp;YEAR(EDATE(C568,0))),-1,Feriados!$A$1:$A$936),1,Feriados!$A$1:$A$936)</f>
        <v>37544</v>
      </c>
      <c r="I568" s="27">
        <f>WORKDAY(WORKDAY(DATEVALUE("15/"&amp;MONTH(EDATE(C568,-1))&amp;"/"&amp;YEAR(EDATE(C568,-1))),-1,Feriados!$A$1:$A$936),1,Feriados!$A$1:$A$936)</f>
        <v>37515</v>
      </c>
      <c r="J568" s="27">
        <f>WORKDAY(WORKDAY(DATEVALUE("15/"&amp;MONTH(EDATE(C568,0))&amp;"/"&amp;YEAR(EDATE(C568,0))-1),-1,Feriados!$A$1:$A$936),1,Feriados!$A$1:$A$936)</f>
        <v>37179</v>
      </c>
      <c r="K568" s="28">
        <f t="shared" si="12"/>
        <v>7.9311200324777786</v>
      </c>
    </row>
    <row r="569" spans="1:11" x14ac:dyDescent="0.3">
      <c r="A569" s="18" t="str">
        <f t="shared" si="13"/>
        <v>92002</v>
      </c>
      <c r="B569" s="10">
        <v>760199</v>
      </c>
      <c r="C569" s="11">
        <v>37547</v>
      </c>
      <c r="D569" s="13">
        <v>1187.5443260512059</v>
      </c>
      <c r="E569" s="9"/>
      <c r="F569" s="9"/>
      <c r="G569" s="9"/>
      <c r="H569" s="27">
        <f>WORKDAY(WORKDAY(DATEVALUE("15/"&amp;MONTH(EDATE(C569,0))&amp;"/"&amp;YEAR(EDATE(C569,0))),-1,Feriados!$A$1:$A$936),1,Feriados!$A$1:$A$936)</f>
        <v>37544</v>
      </c>
      <c r="I569" s="27">
        <f>WORKDAY(WORKDAY(DATEVALUE("15/"&amp;MONTH(EDATE(C569,-1))&amp;"/"&amp;YEAR(EDATE(C569,-1))),-1,Feriados!$A$1:$A$936),1,Feriados!$A$1:$A$936)</f>
        <v>37515</v>
      </c>
      <c r="J569" s="27">
        <f>WORKDAY(WORKDAY(DATEVALUE("15/"&amp;MONTH(EDATE(C569,0))&amp;"/"&amp;YEAR(EDATE(C569,0))-1),-1,Feriados!$A$1:$A$936),1,Feriados!$A$1:$A$936)</f>
        <v>37179</v>
      </c>
      <c r="K569" s="28">
        <f t="shared" si="12"/>
        <v>7.9311200324777786</v>
      </c>
    </row>
    <row r="570" spans="1:11" x14ac:dyDescent="0.3">
      <c r="A570" s="18" t="str">
        <f t="shared" si="13"/>
        <v>92002</v>
      </c>
      <c r="B570" s="10">
        <v>760199</v>
      </c>
      <c r="C570" s="11">
        <v>37550</v>
      </c>
      <c r="D570" s="13">
        <v>1188.2166211650247</v>
      </c>
      <c r="E570" s="9"/>
      <c r="F570" s="9"/>
      <c r="G570" s="9"/>
      <c r="H570" s="27">
        <f>WORKDAY(WORKDAY(DATEVALUE("15/"&amp;MONTH(EDATE(C570,0))&amp;"/"&amp;YEAR(EDATE(C570,0))),-1,Feriados!$A$1:$A$936),1,Feriados!$A$1:$A$936)</f>
        <v>37544</v>
      </c>
      <c r="I570" s="27">
        <f>WORKDAY(WORKDAY(DATEVALUE("15/"&amp;MONTH(EDATE(C570,-1))&amp;"/"&amp;YEAR(EDATE(C570,-1))),-1,Feriados!$A$1:$A$936),1,Feriados!$A$1:$A$936)</f>
        <v>37515</v>
      </c>
      <c r="J570" s="27">
        <f>WORKDAY(WORKDAY(DATEVALUE("15/"&amp;MONTH(EDATE(C570,0))&amp;"/"&amp;YEAR(EDATE(C570,0))-1),-1,Feriados!$A$1:$A$936),1,Feriados!$A$1:$A$936)</f>
        <v>37179</v>
      </c>
      <c r="K570" s="28">
        <f t="shared" si="12"/>
        <v>7.9311200324777786</v>
      </c>
    </row>
    <row r="571" spans="1:11" x14ac:dyDescent="0.3">
      <c r="A571" s="18" t="str">
        <f t="shared" si="13"/>
        <v>92002</v>
      </c>
      <c r="B571" s="10">
        <v>760199</v>
      </c>
      <c r="C571" s="11">
        <v>37551</v>
      </c>
      <c r="D571" s="13">
        <v>1188.8892968799796</v>
      </c>
      <c r="E571" s="9"/>
      <c r="F571" s="9"/>
      <c r="G571" s="9"/>
      <c r="H571" s="27">
        <f>WORKDAY(WORKDAY(DATEVALUE("15/"&amp;MONTH(EDATE(C571,0))&amp;"/"&amp;YEAR(EDATE(C571,0))),-1,Feriados!$A$1:$A$936),1,Feriados!$A$1:$A$936)</f>
        <v>37544</v>
      </c>
      <c r="I571" s="27">
        <f>WORKDAY(WORKDAY(DATEVALUE("15/"&amp;MONTH(EDATE(C571,-1))&amp;"/"&amp;YEAR(EDATE(C571,-1))),-1,Feriados!$A$1:$A$936),1,Feriados!$A$1:$A$936)</f>
        <v>37515</v>
      </c>
      <c r="J571" s="27">
        <f>WORKDAY(WORKDAY(DATEVALUE("15/"&amp;MONTH(EDATE(C571,0))&amp;"/"&amp;YEAR(EDATE(C571,0))-1),-1,Feriados!$A$1:$A$936),1,Feriados!$A$1:$A$936)</f>
        <v>37179</v>
      </c>
      <c r="K571" s="28">
        <f t="shared" si="12"/>
        <v>7.9311200324777786</v>
      </c>
    </row>
    <row r="572" spans="1:11" x14ac:dyDescent="0.3">
      <c r="A572" s="18" t="str">
        <f t="shared" si="13"/>
        <v>92002</v>
      </c>
      <c r="B572" s="10">
        <v>760199</v>
      </c>
      <c r="C572" s="11">
        <v>37552</v>
      </c>
      <c r="D572" s="13">
        <v>1189.5623534115382</v>
      </c>
      <c r="E572" s="9"/>
      <c r="F572" s="9"/>
      <c r="G572" s="9"/>
      <c r="H572" s="27">
        <f>WORKDAY(WORKDAY(DATEVALUE("15/"&amp;MONTH(EDATE(C572,0))&amp;"/"&amp;YEAR(EDATE(C572,0))),-1,Feriados!$A$1:$A$936),1,Feriados!$A$1:$A$936)</f>
        <v>37544</v>
      </c>
      <c r="I572" s="27">
        <f>WORKDAY(WORKDAY(DATEVALUE("15/"&amp;MONTH(EDATE(C572,-1))&amp;"/"&amp;YEAR(EDATE(C572,-1))),-1,Feriados!$A$1:$A$936),1,Feriados!$A$1:$A$936)</f>
        <v>37515</v>
      </c>
      <c r="J572" s="27">
        <f>WORKDAY(WORKDAY(DATEVALUE("15/"&amp;MONTH(EDATE(C572,0))&amp;"/"&amp;YEAR(EDATE(C572,0))-1),-1,Feriados!$A$1:$A$936),1,Feriados!$A$1:$A$936)</f>
        <v>37179</v>
      </c>
      <c r="K572" s="28">
        <f t="shared" si="12"/>
        <v>7.9311200324777786</v>
      </c>
    </row>
    <row r="573" spans="1:11" x14ac:dyDescent="0.3">
      <c r="A573" s="18" t="str">
        <f t="shared" si="13"/>
        <v>92002</v>
      </c>
      <c r="B573" s="10">
        <v>760199</v>
      </c>
      <c r="C573" s="11">
        <v>37553</v>
      </c>
      <c r="D573" s="13">
        <v>1190.2357909752882</v>
      </c>
      <c r="E573" s="9"/>
      <c r="F573" s="9"/>
      <c r="G573" s="9"/>
      <c r="H573" s="27">
        <f>WORKDAY(WORKDAY(DATEVALUE("15/"&amp;MONTH(EDATE(C573,0))&amp;"/"&amp;YEAR(EDATE(C573,0))),-1,Feriados!$A$1:$A$936),1,Feriados!$A$1:$A$936)</f>
        <v>37544</v>
      </c>
      <c r="I573" s="27">
        <f>WORKDAY(WORKDAY(DATEVALUE("15/"&amp;MONTH(EDATE(C573,-1))&amp;"/"&amp;YEAR(EDATE(C573,-1))),-1,Feriados!$A$1:$A$936),1,Feriados!$A$1:$A$936)</f>
        <v>37515</v>
      </c>
      <c r="J573" s="27">
        <f>WORKDAY(WORKDAY(DATEVALUE("15/"&amp;MONTH(EDATE(C573,0))&amp;"/"&amp;YEAR(EDATE(C573,0))-1),-1,Feriados!$A$1:$A$936),1,Feriados!$A$1:$A$936)</f>
        <v>37179</v>
      </c>
      <c r="K573" s="28">
        <f t="shared" ref="K573:K636" si="14">+(VLOOKUP(H573,C:D,2,FALSE)/VLOOKUP(J573,C:D,2,FALSE)-1)*100</f>
        <v>7.9311200324777786</v>
      </c>
    </row>
    <row r="574" spans="1:11" x14ac:dyDescent="0.3">
      <c r="A574" s="18" t="str">
        <f t="shared" si="13"/>
        <v>92002</v>
      </c>
      <c r="B574" s="10">
        <v>760199</v>
      </c>
      <c r="C574" s="11">
        <v>37554</v>
      </c>
      <c r="D574" s="13">
        <v>1190.909609786941</v>
      </c>
      <c r="E574" s="9"/>
      <c r="F574" s="9"/>
      <c r="G574" s="9"/>
      <c r="H574" s="27">
        <f>WORKDAY(WORKDAY(DATEVALUE("15/"&amp;MONTH(EDATE(C574,0))&amp;"/"&amp;YEAR(EDATE(C574,0))),-1,Feriados!$A$1:$A$936),1,Feriados!$A$1:$A$936)</f>
        <v>37544</v>
      </c>
      <c r="I574" s="27">
        <f>WORKDAY(WORKDAY(DATEVALUE("15/"&amp;MONTH(EDATE(C574,-1))&amp;"/"&amp;YEAR(EDATE(C574,-1))),-1,Feriados!$A$1:$A$936),1,Feriados!$A$1:$A$936)</f>
        <v>37515</v>
      </c>
      <c r="J574" s="27">
        <f>WORKDAY(WORKDAY(DATEVALUE("15/"&amp;MONTH(EDATE(C574,0))&amp;"/"&amp;YEAR(EDATE(C574,0))-1),-1,Feriados!$A$1:$A$936),1,Feriados!$A$1:$A$936)</f>
        <v>37179</v>
      </c>
      <c r="K574" s="28">
        <f t="shared" si="14"/>
        <v>7.9311200324777786</v>
      </c>
    </row>
    <row r="575" spans="1:11" x14ac:dyDescent="0.3">
      <c r="A575" s="18" t="str">
        <f t="shared" si="13"/>
        <v>92002</v>
      </c>
      <c r="B575" s="10">
        <v>760199</v>
      </c>
      <c r="C575" s="11">
        <v>37557</v>
      </c>
      <c r="D575" s="13">
        <v>1191.5838100623293</v>
      </c>
      <c r="E575" s="9"/>
      <c r="F575" s="9"/>
      <c r="G575" s="9"/>
      <c r="H575" s="27">
        <f>WORKDAY(WORKDAY(DATEVALUE("15/"&amp;MONTH(EDATE(C575,0))&amp;"/"&amp;YEAR(EDATE(C575,0))),-1,Feriados!$A$1:$A$936),1,Feriados!$A$1:$A$936)</f>
        <v>37544</v>
      </c>
      <c r="I575" s="27">
        <f>WORKDAY(WORKDAY(DATEVALUE("15/"&amp;MONTH(EDATE(C575,-1))&amp;"/"&amp;YEAR(EDATE(C575,-1))),-1,Feriados!$A$1:$A$936),1,Feriados!$A$1:$A$936)</f>
        <v>37515</v>
      </c>
      <c r="J575" s="27">
        <f>WORKDAY(WORKDAY(DATEVALUE("15/"&amp;MONTH(EDATE(C575,0))&amp;"/"&amp;YEAR(EDATE(C575,0))-1),-1,Feriados!$A$1:$A$936),1,Feriados!$A$1:$A$936)</f>
        <v>37179</v>
      </c>
      <c r="K575" s="28">
        <f t="shared" si="14"/>
        <v>7.9311200324777786</v>
      </c>
    </row>
    <row r="576" spans="1:11" x14ac:dyDescent="0.3">
      <c r="A576" s="18" t="str">
        <f t="shared" si="13"/>
        <v>92002</v>
      </c>
      <c r="B576" s="10">
        <v>760199</v>
      </c>
      <c r="C576" s="11">
        <v>37558</v>
      </c>
      <c r="D576" s="13">
        <v>1192.2583920174084</v>
      </c>
      <c r="E576" s="9"/>
      <c r="F576" s="9"/>
      <c r="G576" s="9"/>
      <c r="H576" s="27">
        <f>WORKDAY(WORKDAY(DATEVALUE("15/"&amp;MONTH(EDATE(C576,0))&amp;"/"&amp;YEAR(EDATE(C576,0))),-1,Feriados!$A$1:$A$936),1,Feriados!$A$1:$A$936)</f>
        <v>37544</v>
      </c>
      <c r="I576" s="27">
        <f>WORKDAY(WORKDAY(DATEVALUE("15/"&amp;MONTH(EDATE(C576,-1))&amp;"/"&amp;YEAR(EDATE(C576,-1))),-1,Feriados!$A$1:$A$936),1,Feriados!$A$1:$A$936)</f>
        <v>37515</v>
      </c>
      <c r="J576" s="27">
        <f>WORKDAY(WORKDAY(DATEVALUE("15/"&amp;MONTH(EDATE(C576,0))&amp;"/"&amp;YEAR(EDATE(C576,0))-1),-1,Feriados!$A$1:$A$936),1,Feriados!$A$1:$A$936)</f>
        <v>37179</v>
      </c>
      <c r="K576" s="28">
        <f t="shared" si="14"/>
        <v>7.9311200324777786</v>
      </c>
    </row>
    <row r="577" spans="1:11" x14ac:dyDescent="0.3">
      <c r="A577" s="18" t="str">
        <f t="shared" si="13"/>
        <v>92002</v>
      </c>
      <c r="B577" s="10">
        <v>760199</v>
      </c>
      <c r="C577" s="11">
        <v>37559</v>
      </c>
      <c r="D577" s="13">
        <v>1192.9333558682549</v>
      </c>
      <c r="E577" s="9"/>
      <c r="F577" s="9"/>
      <c r="G577" s="9"/>
      <c r="H577" s="27">
        <f>WORKDAY(WORKDAY(DATEVALUE("15/"&amp;MONTH(EDATE(C577,0))&amp;"/"&amp;YEAR(EDATE(C577,0))),-1,Feriados!$A$1:$A$936),1,Feriados!$A$1:$A$936)</f>
        <v>37544</v>
      </c>
      <c r="I577" s="27">
        <f>WORKDAY(WORKDAY(DATEVALUE("15/"&amp;MONTH(EDATE(C577,-1))&amp;"/"&amp;YEAR(EDATE(C577,-1))),-1,Feriados!$A$1:$A$936),1,Feriados!$A$1:$A$936)</f>
        <v>37515</v>
      </c>
      <c r="J577" s="27">
        <f>WORKDAY(WORKDAY(DATEVALUE("15/"&amp;MONTH(EDATE(C577,0))&amp;"/"&amp;YEAR(EDATE(C577,0))-1),-1,Feriados!$A$1:$A$936),1,Feriados!$A$1:$A$936)</f>
        <v>37179</v>
      </c>
      <c r="K577" s="28">
        <f t="shared" si="14"/>
        <v>7.9311200324777786</v>
      </c>
    </row>
    <row r="578" spans="1:11" x14ac:dyDescent="0.3">
      <c r="A578" s="18" t="str">
        <f t="shared" si="13"/>
        <v>92002</v>
      </c>
      <c r="B578" s="10">
        <v>760199</v>
      </c>
      <c r="C578" s="11">
        <v>37560</v>
      </c>
      <c r="D578" s="13">
        <v>1193.6087018310693</v>
      </c>
      <c r="E578" s="9"/>
      <c r="F578" s="9"/>
      <c r="G578" s="9"/>
      <c r="H578" s="27">
        <f>WORKDAY(WORKDAY(DATEVALUE("15/"&amp;MONTH(EDATE(C578,0))&amp;"/"&amp;YEAR(EDATE(C578,0))),-1,Feriados!$A$1:$A$936),1,Feriados!$A$1:$A$936)</f>
        <v>37544</v>
      </c>
      <c r="I578" s="27">
        <f>WORKDAY(WORKDAY(DATEVALUE("15/"&amp;MONTH(EDATE(C578,-1))&amp;"/"&amp;YEAR(EDATE(C578,-1))),-1,Feriados!$A$1:$A$936),1,Feriados!$A$1:$A$936)</f>
        <v>37515</v>
      </c>
      <c r="J578" s="27">
        <f>WORKDAY(WORKDAY(DATEVALUE("15/"&amp;MONTH(EDATE(C578,0))&amp;"/"&amp;YEAR(EDATE(C578,0))-1),-1,Feriados!$A$1:$A$936),1,Feriados!$A$1:$A$936)</f>
        <v>37179</v>
      </c>
      <c r="K578" s="28">
        <f t="shared" si="14"/>
        <v>7.9311200324777786</v>
      </c>
    </row>
    <row r="579" spans="1:11" x14ac:dyDescent="0.3">
      <c r="A579" s="18" t="str">
        <f t="shared" ref="A579:A642" si="15">MONTH(EDATE(C579,-1))&amp;YEAR(EDATE(C579,-1))&amp;F579</f>
        <v>102002</v>
      </c>
      <c r="B579" s="10">
        <v>760199</v>
      </c>
      <c r="C579" s="11">
        <v>37561</v>
      </c>
      <c r="D579" s="13">
        <v>1194.284430122173</v>
      </c>
      <c r="E579" s="9"/>
      <c r="F579" s="9"/>
      <c r="G579" s="9"/>
      <c r="H579" s="27">
        <f>WORKDAY(WORKDAY(DATEVALUE("15/"&amp;MONTH(EDATE(C579,0))&amp;"/"&amp;YEAR(EDATE(C579,0))),-1,Feriados!$A$1:$A$936),1,Feriados!$A$1:$A$936)</f>
        <v>37578</v>
      </c>
      <c r="I579" s="27">
        <f>WORKDAY(WORKDAY(DATEVALUE("15/"&amp;MONTH(EDATE(C579,-1))&amp;"/"&amp;YEAR(EDATE(C579,-1))),-1,Feriados!$A$1:$A$936),1,Feriados!$A$1:$A$936)</f>
        <v>37544</v>
      </c>
      <c r="J579" s="27">
        <f>WORKDAY(WORKDAY(DATEVALUE("15/"&amp;MONTH(EDATE(C579,0))&amp;"/"&amp;YEAR(EDATE(C579,0))-1),-1,Feriados!$A$1:$A$936),1,Feriados!$A$1:$A$936)</f>
        <v>37211</v>
      </c>
      <c r="K579" s="28">
        <f t="shared" si="14"/>
        <v>8.4451751442759182</v>
      </c>
    </row>
    <row r="580" spans="1:11" x14ac:dyDescent="0.3">
      <c r="A580" s="18" t="str">
        <f t="shared" si="15"/>
        <v>102002</v>
      </c>
      <c r="B580" s="10">
        <v>760199</v>
      </c>
      <c r="C580" s="11">
        <v>37564</v>
      </c>
      <c r="D580" s="13">
        <v>1194.9605409580108</v>
      </c>
      <c r="E580" s="9"/>
      <c r="F580" s="9"/>
      <c r="G580" s="9"/>
      <c r="H580" s="27">
        <f>WORKDAY(WORKDAY(DATEVALUE("15/"&amp;MONTH(EDATE(C580,0))&amp;"/"&amp;YEAR(EDATE(C580,0))),-1,Feriados!$A$1:$A$936),1,Feriados!$A$1:$A$936)</f>
        <v>37578</v>
      </c>
      <c r="I580" s="27">
        <f>WORKDAY(WORKDAY(DATEVALUE("15/"&amp;MONTH(EDATE(C580,-1))&amp;"/"&amp;YEAR(EDATE(C580,-1))),-1,Feriados!$A$1:$A$936),1,Feriados!$A$1:$A$936)</f>
        <v>37544</v>
      </c>
      <c r="J580" s="27">
        <f>WORKDAY(WORKDAY(DATEVALUE("15/"&amp;MONTH(EDATE(C580,0))&amp;"/"&amp;YEAR(EDATE(C580,0))-1),-1,Feriados!$A$1:$A$936),1,Feriados!$A$1:$A$936)</f>
        <v>37211</v>
      </c>
      <c r="K580" s="28">
        <f t="shared" si="14"/>
        <v>8.4451751442759182</v>
      </c>
    </row>
    <row r="581" spans="1:11" x14ac:dyDescent="0.3">
      <c r="A581" s="18" t="str">
        <f t="shared" si="15"/>
        <v>102002</v>
      </c>
      <c r="B581" s="10">
        <v>760199</v>
      </c>
      <c r="C581" s="11">
        <v>37565</v>
      </c>
      <c r="D581" s="13">
        <v>1195.63703455515</v>
      </c>
      <c r="E581" s="9"/>
      <c r="F581" s="9"/>
      <c r="G581" s="9"/>
      <c r="H581" s="27">
        <f>WORKDAY(WORKDAY(DATEVALUE("15/"&amp;MONTH(EDATE(C581,0))&amp;"/"&amp;YEAR(EDATE(C581,0))),-1,Feriados!$A$1:$A$936),1,Feriados!$A$1:$A$936)</f>
        <v>37578</v>
      </c>
      <c r="I581" s="27">
        <f>WORKDAY(WORKDAY(DATEVALUE("15/"&amp;MONTH(EDATE(C581,-1))&amp;"/"&amp;YEAR(EDATE(C581,-1))),-1,Feriados!$A$1:$A$936),1,Feriados!$A$1:$A$936)</f>
        <v>37544</v>
      </c>
      <c r="J581" s="27">
        <f>WORKDAY(WORKDAY(DATEVALUE("15/"&amp;MONTH(EDATE(C581,0))&amp;"/"&amp;YEAR(EDATE(C581,0))-1),-1,Feriados!$A$1:$A$936),1,Feriados!$A$1:$A$936)</f>
        <v>37211</v>
      </c>
      <c r="K581" s="28">
        <f t="shared" si="14"/>
        <v>8.4451751442759182</v>
      </c>
    </row>
    <row r="582" spans="1:11" x14ac:dyDescent="0.3">
      <c r="A582" s="18" t="str">
        <f t="shared" si="15"/>
        <v>102002</v>
      </c>
      <c r="B582" s="10">
        <v>760199</v>
      </c>
      <c r="C582" s="11">
        <v>37566</v>
      </c>
      <c r="D582" s="13">
        <v>1196.3139111302794</v>
      </c>
      <c r="E582" s="9"/>
      <c r="F582" s="9"/>
      <c r="G582" s="9"/>
      <c r="H582" s="27">
        <f>WORKDAY(WORKDAY(DATEVALUE("15/"&amp;MONTH(EDATE(C582,0))&amp;"/"&amp;YEAR(EDATE(C582,0))),-1,Feriados!$A$1:$A$936),1,Feriados!$A$1:$A$936)</f>
        <v>37578</v>
      </c>
      <c r="I582" s="27">
        <f>WORKDAY(WORKDAY(DATEVALUE("15/"&amp;MONTH(EDATE(C582,-1))&amp;"/"&amp;YEAR(EDATE(C582,-1))),-1,Feriados!$A$1:$A$936),1,Feriados!$A$1:$A$936)</f>
        <v>37544</v>
      </c>
      <c r="J582" s="27">
        <f>WORKDAY(WORKDAY(DATEVALUE("15/"&amp;MONTH(EDATE(C582,0))&amp;"/"&amp;YEAR(EDATE(C582,0))-1),-1,Feriados!$A$1:$A$936),1,Feriados!$A$1:$A$936)</f>
        <v>37211</v>
      </c>
      <c r="K582" s="28">
        <f t="shared" si="14"/>
        <v>8.4451751442759182</v>
      </c>
    </row>
    <row r="583" spans="1:11" x14ac:dyDescent="0.3">
      <c r="A583" s="18" t="str">
        <f t="shared" si="15"/>
        <v>102002</v>
      </c>
      <c r="B583" s="10">
        <v>760199</v>
      </c>
      <c r="C583" s="11">
        <v>37567</v>
      </c>
      <c r="D583" s="13">
        <v>1196.9911709002122</v>
      </c>
      <c r="E583" s="9"/>
      <c r="F583" s="9"/>
      <c r="G583" s="9"/>
      <c r="H583" s="27">
        <f>WORKDAY(WORKDAY(DATEVALUE("15/"&amp;MONTH(EDATE(C583,0))&amp;"/"&amp;YEAR(EDATE(C583,0))),-1,Feriados!$A$1:$A$936),1,Feriados!$A$1:$A$936)</f>
        <v>37578</v>
      </c>
      <c r="I583" s="27">
        <f>WORKDAY(WORKDAY(DATEVALUE("15/"&amp;MONTH(EDATE(C583,-1))&amp;"/"&amp;YEAR(EDATE(C583,-1))),-1,Feriados!$A$1:$A$936),1,Feriados!$A$1:$A$936)</f>
        <v>37544</v>
      </c>
      <c r="J583" s="27">
        <f>WORKDAY(WORKDAY(DATEVALUE("15/"&amp;MONTH(EDATE(C583,0))&amp;"/"&amp;YEAR(EDATE(C583,0))-1),-1,Feriados!$A$1:$A$936),1,Feriados!$A$1:$A$936)</f>
        <v>37211</v>
      </c>
      <c r="K583" s="28">
        <f t="shared" si="14"/>
        <v>8.4451751442759182</v>
      </c>
    </row>
    <row r="584" spans="1:11" x14ac:dyDescent="0.3">
      <c r="A584" s="18" t="str">
        <f t="shared" si="15"/>
        <v>102002</v>
      </c>
      <c r="B584" s="10">
        <v>760199</v>
      </c>
      <c r="C584" s="11">
        <v>37568</v>
      </c>
      <c r="D584" s="13">
        <v>1197.6688140818831</v>
      </c>
      <c r="E584" s="9"/>
      <c r="F584" s="9"/>
      <c r="G584" s="9"/>
      <c r="H584" s="27">
        <f>WORKDAY(WORKDAY(DATEVALUE("15/"&amp;MONTH(EDATE(C584,0))&amp;"/"&amp;YEAR(EDATE(C584,0))),-1,Feriados!$A$1:$A$936),1,Feriados!$A$1:$A$936)</f>
        <v>37578</v>
      </c>
      <c r="I584" s="27">
        <f>WORKDAY(WORKDAY(DATEVALUE("15/"&amp;MONTH(EDATE(C584,-1))&amp;"/"&amp;YEAR(EDATE(C584,-1))),-1,Feriados!$A$1:$A$936),1,Feriados!$A$1:$A$936)</f>
        <v>37544</v>
      </c>
      <c r="J584" s="27">
        <f>WORKDAY(WORKDAY(DATEVALUE("15/"&amp;MONTH(EDATE(C584,0))&amp;"/"&amp;YEAR(EDATE(C584,0))-1),-1,Feriados!$A$1:$A$936),1,Feriados!$A$1:$A$936)</f>
        <v>37211</v>
      </c>
      <c r="K584" s="28">
        <f t="shared" si="14"/>
        <v>8.4451751442759182</v>
      </c>
    </row>
    <row r="585" spans="1:11" x14ac:dyDescent="0.3">
      <c r="A585" s="18" t="str">
        <f t="shared" si="15"/>
        <v>102002</v>
      </c>
      <c r="B585" s="10">
        <v>760199</v>
      </c>
      <c r="C585" s="11">
        <v>37571</v>
      </c>
      <c r="D585" s="13">
        <v>1198.3468408923497</v>
      </c>
      <c r="E585" s="9"/>
      <c r="F585" s="9"/>
      <c r="G585" s="9"/>
      <c r="H585" s="27">
        <f>WORKDAY(WORKDAY(DATEVALUE("15/"&amp;MONTH(EDATE(C585,0))&amp;"/"&amp;YEAR(EDATE(C585,0))),-1,Feriados!$A$1:$A$936),1,Feriados!$A$1:$A$936)</f>
        <v>37578</v>
      </c>
      <c r="I585" s="27">
        <f>WORKDAY(WORKDAY(DATEVALUE("15/"&amp;MONTH(EDATE(C585,-1))&amp;"/"&amp;YEAR(EDATE(C585,-1))),-1,Feriados!$A$1:$A$936),1,Feriados!$A$1:$A$936)</f>
        <v>37544</v>
      </c>
      <c r="J585" s="27">
        <f>WORKDAY(WORKDAY(DATEVALUE("15/"&amp;MONTH(EDATE(C585,0))&amp;"/"&amp;YEAR(EDATE(C585,0))-1),-1,Feriados!$A$1:$A$936),1,Feriados!$A$1:$A$936)</f>
        <v>37211</v>
      </c>
      <c r="K585" s="28">
        <f t="shared" si="14"/>
        <v>8.4451751442759182</v>
      </c>
    </row>
    <row r="586" spans="1:11" x14ac:dyDescent="0.3">
      <c r="A586" s="18" t="str">
        <f t="shared" si="15"/>
        <v>102002</v>
      </c>
      <c r="B586" s="10">
        <v>760199</v>
      </c>
      <c r="C586" s="11">
        <v>37572</v>
      </c>
      <c r="D586" s="13">
        <v>1199.025251548793</v>
      </c>
      <c r="E586" s="9"/>
      <c r="F586" s="9"/>
      <c r="G586" s="9"/>
      <c r="H586" s="27">
        <f>WORKDAY(WORKDAY(DATEVALUE("15/"&amp;MONTH(EDATE(C586,0))&amp;"/"&amp;YEAR(EDATE(C586,0))),-1,Feriados!$A$1:$A$936),1,Feriados!$A$1:$A$936)</f>
        <v>37578</v>
      </c>
      <c r="I586" s="27">
        <f>WORKDAY(WORKDAY(DATEVALUE("15/"&amp;MONTH(EDATE(C586,-1))&amp;"/"&amp;YEAR(EDATE(C586,-1))),-1,Feriados!$A$1:$A$936),1,Feriados!$A$1:$A$936)</f>
        <v>37544</v>
      </c>
      <c r="J586" s="27">
        <f>WORKDAY(WORKDAY(DATEVALUE("15/"&amp;MONTH(EDATE(C586,0))&amp;"/"&amp;YEAR(EDATE(C586,0))-1),-1,Feriados!$A$1:$A$936),1,Feriados!$A$1:$A$936)</f>
        <v>37211</v>
      </c>
      <c r="K586" s="28">
        <f t="shared" si="14"/>
        <v>8.4451751442759182</v>
      </c>
    </row>
    <row r="587" spans="1:11" x14ac:dyDescent="0.3">
      <c r="A587" s="18" t="str">
        <f t="shared" si="15"/>
        <v>102002</v>
      </c>
      <c r="B587" s="10">
        <v>760199</v>
      </c>
      <c r="C587" s="11">
        <v>37573</v>
      </c>
      <c r="D587" s="13">
        <v>1199.704046268517</v>
      </c>
      <c r="E587" s="9"/>
      <c r="F587" s="9"/>
      <c r="G587" s="9"/>
      <c r="H587" s="27">
        <f>WORKDAY(WORKDAY(DATEVALUE("15/"&amp;MONTH(EDATE(C587,0))&amp;"/"&amp;YEAR(EDATE(C587,0))),-1,Feriados!$A$1:$A$936),1,Feriados!$A$1:$A$936)</f>
        <v>37578</v>
      </c>
      <c r="I587" s="27">
        <f>WORKDAY(WORKDAY(DATEVALUE("15/"&amp;MONTH(EDATE(C587,-1))&amp;"/"&amp;YEAR(EDATE(C587,-1))),-1,Feriados!$A$1:$A$936),1,Feriados!$A$1:$A$936)</f>
        <v>37544</v>
      </c>
      <c r="J587" s="27">
        <f>WORKDAY(WORKDAY(DATEVALUE("15/"&amp;MONTH(EDATE(C587,0))&amp;"/"&amp;YEAR(EDATE(C587,0))-1),-1,Feriados!$A$1:$A$936),1,Feriados!$A$1:$A$936)</f>
        <v>37211</v>
      </c>
      <c r="K587" s="28">
        <f t="shared" si="14"/>
        <v>8.4451751442759182</v>
      </c>
    </row>
    <row r="588" spans="1:11" x14ac:dyDescent="0.3">
      <c r="A588" s="18" t="str">
        <f t="shared" si="15"/>
        <v>102002</v>
      </c>
      <c r="B588" s="10">
        <v>760199</v>
      </c>
      <c r="C588" s="11">
        <v>37574</v>
      </c>
      <c r="D588" s="13">
        <v>1200.3832252689479</v>
      </c>
      <c r="E588" s="9"/>
      <c r="F588" s="9"/>
      <c r="G588" s="9"/>
      <c r="H588" s="27">
        <f>WORKDAY(WORKDAY(DATEVALUE("15/"&amp;MONTH(EDATE(C588,0))&amp;"/"&amp;YEAR(EDATE(C588,0))),-1,Feriados!$A$1:$A$936),1,Feriados!$A$1:$A$936)</f>
        <v>37578</v>
      </c>
      <c r="I588" s="27">
        <f>WORKDAY(WORKDAY(DATEVALUE("15/"&amp;MONTH(EDATE(C588,-1))&amp;"/"&amp;YEAR(EDATE(C588,-1))),-1,Feriados!$A$1:$A$936),1,Feriados!$A$1:$A$936)</f>
        <v>37544</v>
      </c>
      <c r="J588" s="27">
        <f>WORKDAY(WORKDAY(DATEVALUE("15/"&amp;MONTH(EDATE(C588,0))&amp;"/"&amp;YEAR(EDATE(C588,0))-1),-1,Feriados!$A$1:$A$936),1,Feriados!$A$1:$A$936)</f>
        <v>37211</v>
      </c>
      <c r="K588" s="28">
        <f t="shared" si="14"/>
        <v>8.4451751442759182</v>
      </c>
    </row>
    <row r="589" spans="1:11" x14ac:dyDescent="0.3">
      <c r="A589" s="18" t="str">
        <f t="shared" si="15"/>
        <v>102002</v>
      </c>
      <c r="B589" s="10">
        <v>760199</v>
      </c>
      <c r="C589" s="11">
        <v>37578</v>
      </c>
      <c r="D589" s="13">
        <v>1201.0627887676358</v>
      </c>
      <c r="E589" s="9"/>
      <c r="F589" s="9"/>
      <c r="G589" s="9"/>
      <c r="H589" s="27">
        <f>WORKDAY(WORKDAY(DATEVALUE("15/"&amp;MONTH(EDATE(C589,0))&amp;"/"&amp;YEAR(EDATE(C589,0))),-1,Feriados!$A$1:$A$936),1,Feriados!$A$1:$A$936)</f>
        <v>37578</v>
      </c>
      <c r="I589" s="27">
        <f>WORKDAY(WORKDAY(DATEVALUE("15/"&amp;MONTH(EDATE(C589,-1))&amp;"/"&amp;YEAR(EDATE(C589,-1))),-1,Feriados!$A$1:$A$936),1,Feriados!$A$1:$A$936)</f>
        <v>37544</v>
      </c>
      <c r="J589" s="27">
        <f>WORKDAY(WORKDAY(DATEVALUE("15/"&amp;MONTH(EDATE(C589,0))&amp;"/"&amp;YEAR(EDATE(C589,0))-1),-1,Feriados!$A$1:$A$936),1,Feriados!$A$1:$A$936)</f>
        <v>37211</v>
      </c>
      <c r="K589" s="28">
        <f t="shared" si="14"/>
        <v>8.4451751442759182</v>
      </c>
    </row>
    <row r="590" spans="1:11" x14ac:dyDescent="0.3">
      <c r="A590" s="18" t="str">
        <f t="shared" si="15"/>
        <v>102002</v>
      </c>
      <c r="B590" s="10">
        <v>760199</v>
      </c>
      <c r="C590" s="11">
        <v>37579</v>
      </c>
      <c r="D590" s="13">
        <v>1202.8510078972354</v>
      </c>
      <c r="E590" s="9"/>
      <c r="F590" s="9"/>
      <c r="G590" s="9"/>
      <c r="H590" s="27">
        <f>WORKDAY(WORKDAY(DATEVALUE("15/"&amp;MONTH(EDATE(C590,0))&amp;"/"&amp;YEAR(EDATE(C590,0))),-1,Feriados!$A$1:$A$936),1,Feriados!$A$1:$A$936)</f>
        <v>37578</v>
      </c>
      <c r="I590" s="27">
        <f>WORKDAY(WORKDAY(DATEVALUE("15/"&amp;MONTH(EDATE(C590,-1))&amp;"/"&amp;YEAR(EDATE(C590,-1))),-1,Feriados!$A$1:$A$936),1,Feriados!$A$1:$A$936)</f>
        <v>37544</v>
      </c>
      <c r="J590" s="27">
        <f>WORKDAY(WORKDAY(DATEVALUE("15/"&amp;MONTH(EDATE(C590,0))&amp;"/"&amp;YEAR(EDATE(C590,0))-1),-1,Feriados!$A$1:$A$936),1,Feriados!$A$1:$A$936)</f>
        <v>37211</v>
      </c>
      <c r="K590" s="28">
        <f t="shared" si="14"/>
        <v>8.4451751442759182</v>
      </c>
    </row>
    <row r="591" spans="1:11" x14ac:dyDescent="0.3">
      <c r="A591" s="18" t="str">
        <f t="shared" si="15"/>
        <v>102002</v>
      </c>
      <c r="B591" s="10">
        <v>760199</v>
      </c>
      <c r="C591" s="11">
        <v>37580</v>
      </c>
      <c r="D591" s="13">
        <v>1204.6418894418937</v>
      </c>
      <c r="E591" s="9"/>
      <c r="F591" s="9"/>
      <c r="G591" s="9"/>
      <c r="H591" s="27">
        <f>WORKDAY(WORKDAY(DATEVALUE("15/"&amp;MONTH(EDATE(C591,0))&amp;"/"&amp;YEAR(EDATE(C591,0))),-1,Feriados!$A$1:$A$936),1,Feriados!$A$1:$A$936)</f>
        <v>37578</v>
      </c>
      <c r="I591" s="27">
        <f>WORKDAY(WORKDAY(DATEVALUE("15/"&amp;MONTH(EDATE(C591,-1))&amp;"/"&amp;YEAR(EDATE(C591,-1))),-1,Feriados!$A$1:$A$936),1,Feriados!$A$1:$A$936)</f>
        <v>37544</v>
      </c>
      <c r="J591" s="27">
        <f>WORKDAY(WORKDAY(DATEVALUE("15/"&amp;MONTH(EDATE(C591,0))&amp;"/"&amp;YEAR(EDATE(C591,0))-1),-1,Feriados!$A$1:$A$936),1,Feriados!$A$1:$A$936)</f>
        <v>37211</v>
      </c>
      <c r="K591" s="28">
        <f t="shared" si="14"/>
        <v>8.4451751442759182</v>
      </c>
    </row>
    <row r="592" spans="1:11" x14ac:dyDescent="0.3">
      <c r="A592" s="18" t="str">
        <f t="shared" si="15"/>
        <v>102002</v>
      </c>
      <c r="B592" s="10">
        <v>760199</v>
      </c>
      <c r="C592" s="11">
        <v>37581</v>
      </c>
      <c r="D592" s="13">
        <v>1206.4354373655849</v>
      </c>
      <c r="E592" s="9"/>
      <c r="F592" s="9"/>
      <c r="G592" s="9"/>
      <c r="H592" s="27">
        <f>WORKDAY(WORKDAY(DATEVALUE("15/"&amp;MONTH(EDATE(C592,0))&amp;"/"&amp;YEAR(EDATE(C592,0))),-1,Feriados!$A$1:$A$936),1,Feriados!$A$1:$A$936)</f>
        <v>37578</v>
      </c>
      <c r="I592" s="27">
        <f>WORKDAY(WORKDAY(DATEVALUE("15/"&amp;MONTH(EDATE(C592,-1))&amp;"/"&amp;YEAR(EDATE(C592,-1))),-1,Feriados!$A$1:$A$936),1,Feriados!$A$1:$A$936)</f>
        <v>37544</v>
      </c>
      <c r="J592" s="27">
        <f>WORKDAY(WORKDAY(DATEVALUE("15/"&amp;MONTH(EDATE(C592,0))&amp;"/"&amp;YEAR(EDATE(C592,0))-1),-1,Feriados!$A$1:$A$936),1,Feriados!$A$1:$A$936)</f>
        <v>37211</v>
      </c>
      <c r="K592" s="28">
        <f t="shared" si="14"/>
        <v>8.4451751442759182</v>
      </c>
    </row>
    <row r="593" spans="1:11" x14ac:dyDescent="0.3">
      <c r="A593" s="18" t="str">
        <f t="shared" si="15"/>
        <v>102002</v>
      </c>
      <c r="B593" s="10">
        <v>760199</v>
      </c>
      <c r="C593" s="11">
        <v>37582</v>
      </c>
      <c r="D593" s="13">
        <v>1208.2316556381847</v>
      </c>
      <c r="E593" s="9"/>
      <c r="F593" s="9"/>
      <c r="G593" s="9"/>
      <c r="H593" s="27">
        <f>WORKDAY(WORKDAY(DATEVALUE("15/"&amp;MONTH(EDATE(C593,0))&amp;"/"&amp;YEAR(EDATE(C593,0))),-1,Feriados!$A$1:$A$936),1,Feriados!$A$1:$A$936)</f>
        <v>37578</v>
      </c>
      <c r="I593" s="27">
        <f>WORKDAY(WORKDAY(DATEVALUE("15/"&amp;MONTH(EDATE(C593,-1))&amp;"/"&amp;YEAR(EDATE(C593,-1))),-1,Feriados!$A$1:$A$936),1,Feriados!$A$1:$A$936)</f>
        <v>37544</v>
      </c>
      <c r="J593" s="27">
        <f>WORKDAY(WORKDAY(DATEVALUE("15/"&amp;MONTH(EDATE(C593,0))&amp;"/"&amp;YEAR(EDATE(C593,0))-1),-1,Feriados!$A$1:$A$936),1,Feriados!$A$1:$A$936)</f>
        <v>37211</v>
      </c>
      <c r="K593" s="28">
        <f t="shared" si="14"/>
        <v>8.4451751442759182</v>
      </c>
    </row>
    <row r="594" spans="1:11" x14ac:dyDescent="0.3">
      <c r="A594" s="18" t="str">
        <f t="shared" si="15"/>
        <v>102002</v>
      </c>
      <c r="B594" s="10">
        <v>760199</v>
      </c>
      <c r="C594" s="11">
        <v>37585</v>
      </c>
      <c r="D594" s="13">
        <v>1210.0305482354793</v>
      </c>
      <c r="E594" s="9"/>
      <c r="F594" s="9"/>
      <c r="G594" s="9"/>
      <c r="H594" s="27">
        <f>WORKDAY(WORKDAY(DATEVALUE("15/"&amp;MONTH(EDATE(C594,0))&amp;"/"&amp;YEAR(EDATE(C594,0))),-1,Feriados!$A$1:$A$936),1,Feriados!$A$1:$A$936)</f>
        <v>37578</v>
      </c>
      <c r="I594" s="27">
        <f>WORKDAY(WORKDAY(DATEVALUE("15/"&amp;MONTH(EDATE(C594,-1))&amp;"/"&amp;YEAR(EDATE(C594,-1))),-1,Feriados!$A$1:$A$936),1,Feriados!$A$1:$A$936)</f>
        <v>37544</v>
      </c>
      <c r="J594" s="27">
        <f>WORKDAY(WORKDAY(DATEVALUE("15/"&amp;MONTH(EDATE(C594,0))&amp;"/"&amp;YEAR(EDATE(C594,0))-1),-1,Feriados!$A$1:$A$936),1,Feriados!$A$1:$A$936)</f>
        <v>37211</v>
      </c>
      <c r="K594" s="28">
        <f t="shared" si="14"/>
        <v>8.4451751442759182</v>
      </c>
    </row>
    <row r="595" spans="1:11" x14ac:dyDescent="0.3">
      <c r="A595" s="18" t="str">
        <f t="shared" si="15"/>
        <v>102002</v>
      </c>
      <c r="B595" s="10">
        <v>760199</v>
      </c>
      <c r="C595" s="11">
        <v>37586</v>
      </c>
      <c r="D595" s="13">
        <v>1211.8321191391744</v>
      </c>
      <c r="E595" s="9"/>
      <c r="F595" s="9"/>
      <c r="G595" s="9"/>
      <c r="H595" s="27">
        <f>WORKDAY(WORKDAY(DATEVALUE("15/"&amp;MONTH(EDATE(C595,0))&amp;"/"&amp;YEAR(EDATE(C595,0))),-1,Feriados!$A$1:$A$936),1,Feriados!$A$1:$A$936)</f>
        <v>37578</v>
      </c>
      <c r="I595" s="27">
        <f>WORKDAY(WORKDAY(DATEVALUE("15/"&amp;MONTH(EDATE(C595,-1))&amp;"/"&amp;YEAR(EDATE(C595,-1))),-1,Feriados!$A$1:$A$936),1,Feriados!$A$1:$A$936)</f>
        <v>37544</v>
      </c>
      <c r="J595" s="27">
        <f>WORKDAY(WORKDAY(DATEVALUE("15/"&amp;MONTH(EDATE(C595,0))&amp;"/"&amp;YEAR(EDATE(C595,0))-1),-1,Feriados!$A$1:$A$936),1,Feriados!$A$1:$A$936)</f>
        <v>37211</v>
      </c>
      <c r="K595" s="28">
        <f t="shared" si="14"/>
        <v>8.4451751442759182</v>
      </c>
    </row>
    <row r="596" spans="1:11" x14ac:dyDescent="0.3">
      <c r="A596" s="18" t="str">
        <f t="shared" si="15"/>
        <v>102002</v>
      </c>
      <c r="B596" s="10">
        <v>760199</v>
      </c>
      <c r="C596" s="11">
        <v>37587</v>
      </c>
      <c r="D596" s="13">
        <v>1213.6363723369038</v>
      </c>
      <c r="E596" s="9"/>
      <c r="F596" s="9"/>
      <c r="G596" s="9"/>
      <c r="H596" s="27">
        <f>WORKDAY(WORKDAY(DATEVALUE("15/"&amp;MONTH(EDATE(C596,0))&amp;"/"&amp;YEAR(EDATE(C596,0))),-1,Feriados!$A$1:$A$936),1,Feriados!$A$1:$A$936)</f>
        <v>37578</v>
      </c>
      <c r="I596" s="27">
        <f>WORKDAY(WORKDAY(DATEVALUE("15/"&amp;MONTH(EDATE(C596,-1))&amp;"/"&amp;YEAR(EDATE(C596,-1))),-1,Feriados!$A$1:$A$936),1,Feriados!$A$1:$A$936)</f>
        <v>37544</v>
      </c>
      <c r="J596" s="27">
        <f>WORKDAY(WORKDAY(DATEVALUE("15/"&amp;MONTH(EDATE(C596,0))&amp;"/"&amp;YEAR(EDATE(C596,0))-1),-1,Feriados!$A$1:$A$936),1,Feriados!$A$1:$A$936)</f>
        <v>37211</v>
      </c>
      <c r="K596" s="28">
        <f t="shared" si="14"/>
        <v>8.4451751442759182</v>
      </c>
    </row>
    <row r="597" spans="1:11" x14ac:dyDescent="0.3">
      <c r="A597" s="18" t="str">
        <f t="shared" si="15"/>
        <v>102002</v>
      </c>
      <c r="B597" s="10">
        <v>760199</v>
      </c>
      <c r="C597" s="11">
        <v>37588</v>
      </c>
      <c r="D597" s="13">
        <v>1215.4433118222387</v>
      </c>
      <c r="E597" s="9"/>
      <c r="F597" s="9"/>
      <c r="G597" s="9"/>
      <c r="H597" s="27">
        <f>WORKDAY(WORKDAY(DATEVALUE("15/"&amp;MONTH(EDATE(C597,0))&amp;"/"&amp;YEAR(EDATE(C597,0))),-1,Feriados!$A$1:$A$936),1,Feriados!$A$1:$A$936)</f>
        <v>37578</v>
      </c>
      <c r="I597" s="27">
        <f>WORKDAY(WORKDAY(DATEVALUE("15/"&amp;MONTH(EDATE(C597,-1))&amp;"/"&amp;YEAR(EDATE(C597,-1))),-1,Feriados!$A$1:$A$936),1,Feriados!$A$1:$A$936)</f>
        <v>37544</v>
      </c>
      <c r="J597" s="27">
        <f>WORKDAY(WORKDAY(DATEVALUE("15/"&amp;MONTH(EDATE(C597,0))&amp;"/"&amp;YEAR(EDATE(C597,0))-1),-1,Feriados!$A$1:$A$936),1,Feriados!$A$1:$A$936)</f>
        <v>37211</v>
      </c>
      <c r="K597" s="28">
        <f t="shared" si="14"/>
        <v>8.4451751442759182</v>
      </c>
    </row>
    <row r="598" spans="1:11" x14ac:dyDescent="0.3">
      <c r="A598" s="18" t="str">
        <f t="shared" si="15"/>
        <v>102002</v>
      </c>
      <c r="B598" s="10">
        <v>760199</v>
      </c>
      <c r="C598" s="11">
        <v>37589</v>
      </c>
      <c r="D598" s="13">
        <v>1217.2529415946958</v>
      </c>
      <c r="E598" s="9"/>
      <c r="F598" s="9"/>
      <c r="G598" s="9"/>
      <c r="H598" s="27">
        <f>WORKDAY(WORKDAY(DATEVALUE("15/"&amp;MONTH(EDATE(C598,0))&amp;"/"&amp;YEAR(EDATE(C598,0))),-1,Feriados!$A$1:$A$936),1,Feriados!$A$1:$A$936)</f>
        <v>37578</v>
      </c>
      <c r="I598" s="27">
        <f>WORKDAY(WORKDAY(DATEVALUE("15/"&amp;MONTH(EDATE(C598,-1))&amp;"/"&amp;YEAR(EDATE(C598,-1))),-1,Feriados!$A$1:$A$936),1,Feriados!$A$1:$A$936)</f>
        <v>37544</v>
      </c>
      <c r="J598" s="27">
        <f>WORKDAY(WORKDAY(DATEVALUE("15/"&amp;MONTH(EDATE(C598,0))&amp;"/"&amp;YEAR(EDATE(C598,0))-1),-1,Feriados!$A$1:$A$936),1,Feriados!$A$1:$A$936)</f>
        <v>37211</v>
      </c>
      <c r="K598" s="28">
        <f t="shared" si="14"/>
        <v>8.4451751442759182</v>
      </c>
    </row>
    <row r="599" spans="1:11" x14ac:dyDescent="0.3">
      <c r="A599" s="18" t="str">
        <f t="shared" si="15"/>
        <v>112002</v>
      </c>
      <c r="B599" s="10">
        <v>760199</v>
      </c>
      <c r="C599" s="11">
        <v>37592</v>
      </c>
      <c r="D599" s="13">
        <v>1219.065265659747</v>
      </c>
      <c r="E599" s="9"/>
      <c r="F599" s="9"/>
      <c r="G599" s="9"/>
      <c r="H599" s="27">
        <f>WORKDAY(WORKDAY(DATEVALUE("15/"&amp;MONTH(EDATE(C599,0))&amp;"/"&amp;YEAR(EDATE(C599,0))),-1,Feriados!$A$1:$A$936),1,Feriados!$A$1:$A$936)</f>
        <v>37606</v>
      </c>
      <c r="I599" s="27">
        <f>WORKDAY(WORKDAY(DATEVALUE("15/"&amp;MONTH(EDATE(C599,-1))&amp;"/"&amp;YEAR(EDATE(C599,-1))),-1,Feriados!$A$1:$A$936),1,Feriados!$A$1:$A$936)</f>
        <v>37578</v>
      </c>
      <c r="J599" s="27">
        <f>WORKDAY(WORKDAY(DATEVALUE("15/"&amp;MONTH(EDATE(C599,0))&amp;"/"&amp;YEAR(EDATE(C599,0))-1),-1,Feriados!$A$1:$A$936),1,Feriados!$A$1:$A$936)</f>
        <v>37242</v>
      </c>
      <c r="K599" s="28">
        <f t="shared" si="14"/>
        <v>10.932624074094633</v>
      </c>
    </row>
    <row r="600" spans="1:11" x14ac:dyDescent="0.3">
      <c r="A600" s="18" t="str">
        <f t="shared" si="15"/>
        <v>112002</v>
      </c>
      <c r="B600" s="10">
        <v>760199</v>
      </c>
      <c r="C600" s="11">
        <v>37593</v>
      </c>
      <c r="D600" s="13">
        <v>1220.8802880288272</v>
      </c>
      <c r="E600" s="9"/>
      <c r="F600" s="9"/>
      <c r="G600" s="9"/>
      <c r="H600" s="27">
        <f>WORKDAY(WORKDAY(DATEVALUE("15/"&amp;MONTH(EDATE(C600,0))&amp;"/"&amp;YEAR(EDATE(C600,0))),-1,Feriados!$A$1:$A$936),1,Feriados!$A$1:$A$936)</f>
        <v>37606</v>
      </c>
      <c r="I600" s="27">
        <f>WORKDAY(WORKDAY(DATEVALUE("15/"&amp;MONTH(EDATE(C600,-1))&amp;"/"&amp;YEAR(EDATE(C600,-1))),-1,Feriados!$A$1:$A$936),1,Feriados!$A$1:$A$936)</f>
        <v>37578</v>
      </c>
      <c r="J600" s="27">
        <f>WORKDAY(WORKDAY(DATEVALUE("15/"&amp;MONTH(EDATE(C600,0))&amp;"/"&amp;YEAR(EDATE(C600,0))-1),-1,Feriados!$A$1:$A$936),1,Feriados!$A$1:$A$936)</f>
        <v>37242</v>
      </c>
      <c r="K600" s="28">
        <f t="shared" si="14"/>
        <v>10.932624074094633</v>
      </c>
    </row>
    <row r="601" spans="1:11" x14ac:dyDescent="0.3">
      <c r="A601" s="18" t="str">
        <f t="shared" si="15"/>
        <v>112002</v>
      </c>
      <c r="B601" s="10">
        <v>760199</v>
      </c>
      <c r="C601" s="11">
        <v>37594</v>
      </c>
      <c r="D601" s="13">
        <v>1222.6980127193442</v>
      </c>
      <c r="E601" s="9"/>
      <c r="F601" s="9"/>
      <c r="G601" s="9"/>
      <c r="H601" s="27">
        <f>WORKDAY(WORKDAY(DATEVALUE("15/"&amp;MONTH(EDATE(C601,0))&amp;"/"&amp;YEAR(EDATE(C601,0))),-1,Feriados!$A$1:$A$936),1,Feriados!$A$1:$A$936)</f>
        <v>37606</v>
      </c>
      <c r="I601" s="27">
        <f>WORKDAY(WORKDAY(DATEVALUE("15/"&amp;MONTH(EDATE(C601,-1))&amp;"/"&amp;YEAR(EDATE(C601,-1))),-1,Feriados!$A$1:$A$936),1,Feriados!$A$1:$A$936)</f>
        <v>37578</v>
      </c>
      <c r="J601" s="27">
        <f>WORKDAY(WORKDAY(DATEVALUE("15/"&amp;MONTH(EDATE(C601,0))&amp;"/"&amp;YEAR(EDATE(C601,0))-1),-1,Feriados!$A$1:$A$936),1,Feriados!$A$1:$A$936)</f>
        <v>37242</v>
      </c>
      <c r="K601" s="28">
        <f t="shared" si="14"/>
        <v>10.932624074094633</v>
      </c>
    </row>
    <row r="602" spans="1:11" x14ac:dyDescent="0.3">
      <c r="A602" s="18" t="str">
        <f t="shared" si="15"/>
        <v>112002</v>
      </c>
      <c r="B602" s="10">
        <v>760199</v>
      </c>
      <c r="C602" s="11">
        <v>37595</v>
      </c>
      <c r="D602" s="13">
        <v>1224.518443754687</v>
      </c>
      <c r="E602" s="9"/>
      <c r="F602" s="9"/>
      <c r="G602" s="9"/>
      <c r="H602" s="27">
        <f>WORKDAY(WORKDAY(DATEVALUE("15/"&amp;MONTH(EDATE(C602,0))&amp;"/"&amp;YEAR(EDATE(C602,0))),-1,Feriados!$A$1:$A$936),1,Feriados!$A$1:$A$936)</f>
        <v>37606</v>
      </c>
      <c r="I602" s="27">
        <f>WORKDAY(WORKDAY(DATEVALUE("15/"&amp;MONTH(EDATE(C602,-1))&amp;"/"&amp;YEAR(EDATE(C602,-1))),-1,Feriados!$A$1:$A$936),1,Feriados!$A$1:$A$936)</f>
        <v>37578</v>
      </c>
      <c r="J602" s="27">
        <f>WORKDAY(WORKDAY(DATEVALUE("15/"&amp;MONTH(EDATE(C602,0))&amp;"/"&amp;YEAR(EDATE(C602,0))-1),-1,Feriados!$A$1:$A$936),1,Feriados!$A$1:$A$936)</f>
        <v>37242</v>
      </c>
      <c r="K602" s="28">
        <f t="shared" si="14"/>
        <v>10.932624074094633</v>
      </c>
    </row>
    <row r="603" spans="1:11" x14ac:dyDescent="0.3">
      <c r="A603" s="18" t="str">
        <f t="shared" si="15"/>
        <v>112002</v>
      </c>
      <c r="B603" s="10">
        <v>760199</v>
      </c>
      <c r="C603" s="11">
        <v>37596</v>
      </c>
      <c r="D603" s="13">
        <v>1226.3415851642353</v>
      </c>
      <c r="E603" s="9"/>
      <c r="F603" s="9"/>
      <c r="G603" s="9"/>
      <c r="H603" s="27">
        <f>WORKDAY(WORKDAY(DATEVALUE("15/"&amp;MONTH(EDATE(C603,0))&amp;"/"&amp;YEAR(EDATE(C603,0))),-1,Feriados!$A$1:$A$936),1,Feriados!$A$1:$A$936)</f>
        <v>37606</v>
      </c>
      <c r="I603" s="27">
        <f>WORKDAY(WORKDAY(DATEVALUE("15/"&amp;MONTH(EDATE(C603,-1))&amp;"/"&amp;YEAR(EDATE(C603,-1))),-1,Feriados!$A$1:$A$936),1,Feriados!$A$1:$A$936)</f>
        <v>37578</v>
      </c>
      <c r="J603" s="27">
        <f>WORKDAY(WORKDAY(DATEVALUE("15/"&amp;MONTH(EDATE(C603,0))&amp;"/"&amp;YEAR(EDATE(C603,0))-1),-1,Feriados!$A$1:$A$936),1,Feriados!$A$1:$A$936)</f>
        <v>37242</v>
      </c>
      <c r="K603" s="28">
        <f t="shared" si="14"/>
        <v>10.932624074094633</v>
      </c>
    </row>
    <row r="604" spans="1:11" x14ac:dyDescent="0.3">
      <c r="A604" s="18" t="str">
        <f t="shared" si="15"/>
        <v>112002</v>
      </c>
      <c r="B604" s="10">
        <v>760199</v>
      </c>
      <c r="C604" s="11">
        <v>37599</v>
      </c>
      <c r="D604" s="13">
        <v>1228.1674409833672</v>
      </c>
      <c r="E604" s="9"/>
      <c r="F604" s="9"/>
      <c r="G604" s="9"/>
      <c r="H604" s="27">
        <f>WORKDAY(WORKDAY(DATEVALUE("15/"&amp;MONTH(EDATE(C604,0))&amp;"/"&amp;YEAR(EDATE(C604,0))),-1,Feriados!$A$1:$A$936),1,Feriados!$A$1:$A$936)</f>
        <v>37606</v>
      </c>
      <c r="I604" s="27">
        <f>WORKDAY(WORKDAY(DATEVALUE("15/"&amp;MONTH(EDATE(C604,-1))&amp;"/"&amp;YEAR(EDATE(C604,-1))),-1,Feriados!$A$1:$A$936),1,Feriados!$A$1:$A$936)</f>
        <v>37578</v>
      </c>
      <c r="J604" s="27">
        <f>WORKDAY(WORKDAY(DATEVALUE("15/"&amp;MONTH(EDATE(C604,0))&amp;"/"&amp;YEAR(EDATE(C604,0))-1),-1,Feriados!$A$1:$A$936),1,Feriados!$A$1:$A$936)</f>
        <v>37242</v>
      </c>
      <c r="K604" s="28">
        <f t="shared" si="14"/>
        <v>10.932624074094633</v>
      </c>
    </row>
    <row r="605" spans="1:11" x14ac:dyDescent="0.3">
      <c r="A605" s="18" t="str">
        <f t="shared" si="15"/>
        <v>112002</v>
      </c>
      <c r="B605" s="10">
        <v>760199</v>
      </c>
      <c r="C605" s="11">
        <v>37600</v>
      </c>
      <c r="D605" s="13">
        <v>1229.9960152534695</v>
      </c>
      <c r="E605" s="9"/>
      <c r="F605" s="9"/>
      <c r="G605" s="9"/>
      <c r="H605" s="27">
        <f>WORKDAY(WORKDAY(DATEVALUE("15/"&amp;MONTH(EDATE(C605,0))&amp;"/"&amp;YEAR(EDATE(C605,0))),-1,Feriados!$A$1:$A$936),1,Feriados!$A$1:$A$936)</f>
        <v>37606</v>
      </c>
      <c r="I605" s="27">
        <f>WORKDAY(WORKDAY(DATEVALUE("15/"&amp;MONTH(EDATE(C605,-1))&amp;"/"&amp;YEAR(EDATE(C605,-1))),-1,Feriados!$A$1:$A$936),1,Feriados!$A$1:$A$936)</f>
        <v>37578</v>
      </c>
      <c r="J605" s="27">
        <f>WORKDAY(WORKDAY(DATEVALUE("15/"&amp;MONTH(EDATE(C605,0))&amp;"/"&amp;YEAR(EDATE(C605,0))-1),-1,Feriados!$A$1:$A$936),1,Feriados!$A$1:$A$936)</f>
        <v>37242</v>
      </c>
      <c r="K605" s="28">
        <f t="shared" si="14"/>
        <v>10.932624074094633</v>
      </c>
    </row>
    <row r="606" spans="1:11" x14ac:dyDescent="0.3">
      <c r="A606" s="18" t="str">
        <f t="shared" si="15"/>
        <v>112002</v>
      </c>
      <c r="B606" s="10">
        <v>760199</v>
      </c>
      <c r="C606" s="11">
        <v>37601</v>
      </c>
      <c r="D606" s="13">
        <v>1231.827312021946</v>
      </c>
      <c r="E606" s="9"/>
      <c r="F606" s="9"/>
      <c r="G606" s="9"/>
      <c r="H606" s="27">
        <f>WORKDAY(WORKDAY(DATEVALUE("15/"&amp;MONTH(EDATE(C606,0))&amp;"/"&amp;YEAR(EDATE(C606,0))),-1,Feriados!$A$1:$A$936),1,Feriados!$A$1:$A$936)</f>
        <v>37606</v>
      </c>
      <c r="I606" s="27">
        <f>WORKDAY(WORKDAY(DATEVALUE("15/"&amp;MONTH(EDATE(C606,-1))&amp;"/"&amp;YEAR(EDATE(C606,-1))),-1,Feriados!$A$1:$A$936),1,Feriados!$A$1:$A$936)</f>
        <v>37578</v>
      </c>
      <c r="J606" s="27">
        <f>WORKDAY(WORKDAY(DATEVALUE("15/"&amp;MONTH(EDATE(C606,0))&amp;"/"&amp;YEAR(EDATE(C606,0))-1),-1,Feriados!$A$1:$A$936),1,Feriados!$A$1:$A$936)</f>
        <v>37242</v>
      </c>
      <c r="K606" s="28">
        <f t="shared" si="14"/>
        <v>10.932624074094633</v>
      </c>
    </row>
    <row r="607" spans="1:11" x14ac:dyDescent="0.3">
      <c r="A607" s="18" t="str">
        <f t="shared" si="15"/>
        <v>112002</v>
      </c>
      <c r="B607" s="10">
        <v>760199</v>
      </c>
      <c r="C607" s="11">
        <v>37602</v>
      </c>
      <c r="D607" s="13">
        <v>1233.6613353422265</v>
      </c>
      <c r="E607" s="9"/>
      <c r="F607" s="9"/>
      <c r="G607" s="9"/>
      <c r="H607" s="27">
        <f>WORKDAY(WORKDAY(DATEVALUE("15/"&amp;MONTH(EDATE(C607,0))&amp;"/"&amp;YEAR(EDATE(C607,0))),-1,Feriados!$A$1:$A$936),1,Feriados!$A$1:$A$936)</f>
        <v>37606</v>
      </c>
      <c r="I607" s="27">
        <f>WORKDAY(WORKDAY(DATEVALUE("15/"&amp;MONTH(EDATE(C607,-1))&amp;"/"&amp;YEAR(EDATE(C607,-1))),-1,Feriados!$A$1:$A$936),1,Feriados!$A$1:$A$936)</f>
        <v>37578</v>
      </c>
      <c r="J607" s="27">
        <f>WORKDAY(WORKDAY(DATEVALUE("15/"&amp;MONTH(EDATE(C607,0))&amp;"/"&amp;YEAR(EDATE(C607,0))-1),-1,Feriados!$A$1:$A$936),1,Feriados!$A$1:$A$936)</f>
        <v>37242</v>
      </c>
      <c r="K607" s="28">
        <f t="shared" si="14"/>
        <v>10.932624074094633</v>
      </c>
    </row>
    <row r="608" spans="1:11" x14ac:dyDescent="0.3">
      <c r="A608" s="18" t="str">
        <f t="shared" si="15"/>
        <v>112002</v>
      </c>
      <c r="B608" s="10">
        <v>760199</v>
      </c>
      <c r="C608" s="11">
        <v>37603</v>
      </c>
      <c r="D608" s="13">
        <v>1235.4980892737756</v>
      </c>
      <c r="E608" s="9"/>
      <c r="F608" s="9"/>
      <c r="G608" s="9"/>
      <c r="H608" s="27">
        <f>WORKDAY(WORKDAY(DATEVALUE("15/"&amp;MONTH(EDATE(C608,0))&amp;"/"&amp;YEAR(EDATE(C608,0))),-1,Feriados!$A$1:$A$936),1,Feriados!$A$1:$A$936)</f>
        <v>37606</v>
      </c>
      <c r="I608" s="27">
        <f>WORKDAY(WORKDAY(DATEVALUE("15/"&amp;MONTH(EDATE(C608,-1))&amp;"/"&amp;YEAR(EDATE(C608,-1))),-1,Feriados!$A$1:$A$936),1,Feriados!$A$1:$A$936)</f>
        <v>37578</v>
      </c>
      <c r="J608" s="27">
        <f>WORKDAY(WORKDAY(DATEVALUE("15/"&amp;MONTH(EDATE(C608,0))&amp;"/"&amp;YEAR(EDATE(C608,0))-1),-1,Feriados!$A$1:$A$936),1,Feriados!$A$1:$A$936)</f>
        <v>37242</v>
      </c>
      <c r="K608" s="28">
        <f t="shared" si="14"/>
        <v>10.932624074094633</v>
      </c>
    </row>
    <row r="609" spans="1:11" x14ac:dyDescent="0.3">
      <c r="A609" s="18" t="str">
        <f t="shared" si="15"/>
        <v>112002</v>
      </c>
      <c r="B609" s="10">
        <v>760199</v>
      </c>
      <c r="C609" s="11">
        <v>37606</v>
      </c>
      <c r="D609" s="13">
        <v>1237.3375778821023</v>
      </c>
      <c r="E609" s="9"/>
      <c r="F609" s="9"/>
      <c r="G609" s="9"/>
      <c r="H609" s="27">
        <f>WORKDAY(WORKDAY(DATEVALUE("15/"&amp;MONTH(EDATE(C609,0))&amp;"/"&amp;YEAR(EDATE(C609,0))),-1,Feriados!$A$1:$A$936),1,Feriados!$A$1:$A$936)</f>
        <v>37606</v>
      </c>
      <c r="I609" s="27">
        <f>WORKDAY(WORKDAY(DATEVALUE("15/"&amp;MONTH(EDATE(C609,-1))&amp;"/"&amp;YEAR(EDATE(C609,-1))),-1,Feriados!$A$1:$A$936),1,Feriados!$A$1:$A$936)</f>
        <v>37578</v>
      </c>
      <c r="J609" s="27">
        <f>WORKDAY(WORKDAY(DATEVALUE("15/"&amp;MONTH(EDATE(C609,0))&amp;"/"&amp;YEAR(EDATE(C609,0))-1),-1,Feriados!$A$1:$A$936),1,Feriados!$A$1:$A$936)</f>
        <v>37242</v>
      </c>
      <c r="K609" s="28">
        <f t="shared" si="14"/>
        <v>10.932624074094633</v>
      </c>
    </row>
    <row r="610" spans="1:11" x14ac:dyDescent="0.3">
      <c r="A610" s="18" t="str">
        <f t="shared" si="15"/>
        <v>112002</v>
      </c>
      <c r="B610" s="10">
        <v>760199</v>
      </c>
      <c r="C610" s="11">
        <v>37607</v>
      </c>
      <c r="D610" s="13">
        <v>1238.6238624752441</v>
      </c>
      <c r="E610" s="9"/>
      <c r="F610" s="9"/>
      <c r="G610" s="9"/>
      <c r="H610" s="27">
        <f>WORKDAY(WORKDAY(DATEVALUE("15/"&amp;MONTH(EDATE(C610,0))&amp;"/"&amp;YEAR(EDATE(C610,0))),-1,Feriados!$A$1:$A$936),1,Feriados!$A$1:$A$936)</f>
        <v>37606</v>
      </c>
      <c r="I610" s="27">
        <f>WORKDAY(WORKDAY(DATEVALUE("15/"&amp;MONTH(EDATE(C610,-1))&amp;"/"&amp;YEAR(EDATE(C610,-1))),-1,Feriados!$A$1:$A$936),1,Feriados!$A$1:$A$936)</f>
        <v>37578</v>
      </c>
      <c r="J610" s="27">
        <f>WORKDAY(WORKDAY(DATEVALUE("15/"&amp;MONTH(EDATE(C610,0))&amp;"/"&amp;YEAR(EDATE(C610,0))-1),-1,Feriados!$A$1:$A$936),1,Feriados!$A$1:$A$936)</f>
        <v>37242</v>
      </c>
      <c r="K610" s="28">
        <f t="shared" si="14"/>
        <v>10.932624074094633</v>
      </c>
    </row>
    <row r="611" spans="1:11" x14ac:dyDescent="0.3">
      <c r="A611" s="18" t="str">
        <f t="shared" si="15"/>
        <v>112002</v>
      </c>
      <c r="B611" s="10">
        <v>760199</v>
      </c>
      <c r="C611" s="11">
        <v>37608</v>
      </c>
      <c r="D611" s="13">
        <v>1239.9114842362567</v>
      </c>
      <c r="E611" s="9"/>
      <c r="F611" s="9"/>
      <c r="G611" s="9"/>
      <c r="H611" s="27">
        <f>WORKDAY(WORKDAY(DATEVALUE("15/"&amp;MONTH(EDATE(C611,0))&amp;"/"&amp;YEAR(EDATE(C611,0))),-1,Feriados!$A$1:$A$936),1,Feriados!$A$1:$A$936)</f>
        <v>37606</v>
      </c>
      <c r="I611" s="27">
        <f>WORKDAY(WORKDAY(DATEVALUE("15/"&amp;MONTH(EDATE(C611,-1))&amp;"/"&amp;YEAR(EDATE(C611,-1))),-1,Feriados!$A$1:$A$936),1,Feriados!$A$1:$A$936)</f>
        <v>37578</v>
      </c>
      <c r="J611" s="27">
        <f>WORKDAY(WORKDAY(DATEVALUE("15/"&amp;MONTH(EDATE(C611,0))&amp;"/"&amp;YEAR(EDATE(C611,0))-1),-1,Feriados!$A$1:$A$936),1,Feriados!$A$1:$A$936)</f>
        <v>37242</v>
      </c>
      <c r="K611" s="28">
        <f t="shared" si="14"/>
        <v>10.932624074094633</v>
      </c>
    </row>
    <row r="612" spans="1:11" x14ac:dyDescent="0.3">
      <c r="A612" s="18" t="str">
        <f t="shared" si="15"/>
        <v>112002</v>
      </c>
      <c r="B612" s="10">
        <v>760199</v>
      </c>
      <c r="C612" s="11">
        <v>37609</v>
      </c>
      <c r="D612" s="13">
        <v>1241.2004445552043</v>
      </c>
      <c r="E612" s="9"/>
      <c r="F612" s="9"/>
      <c r="G612" s="9"/>
      <c r="H612" s="27">
        <f>WORKDAY(WORKDAY(DATEVALUE("15/"&amp;MONTH(EDATE(C612,0))&amp;"/"&amp;YEAR(EDATE(C612,0))),-1,Feriados!$A$1:$A$936),1,Feriados!$A$1:$A$936)</f>
        <v>37606</v>
      </c>
      <c r="I612" s="27">
        <f>WORKDAY(WORKDAY(DATEVALUE("15/"&amp;MONTH(EDATE(C612,-1))&amp;"/"&amp;YEAR(EDATE(C612,-1))),-1,Feriados!$A$1:$A$936),1,Feriados!$A$1:$A$936)</f>
        <v>37578</v>
      </c>
      <c r="J612" s="27">
        <f>WORKDAY(WORKDAY(DATEVALUE("15/"&amp;MONTH(EDATE(C612,0))&amp;"/"&amp;YEAR(EDATE(C612,0))-1),-1,Feriados!$A$1:$A$936),1,Feriados!$A$1:$A$936)</f>
        <v>37242</v>
      </c>
      <c r="K612" s="28">
        <f t="shared" si="14"/>
        <v>10.932624074094633</v>
      </c>
    </row>
    <row r="613" spans="1:11" x14ac:dyDescent="0.3">
      <c r="A613" s="18" t="str">
        <f t="shared" si="15"/>
        <v>112002</v>
      </c>
      <c r="B613" s="10">
        <v>760199</v>
      </c>
      <c r="C613" s="11">
        <v>37610</v>
      </c>
      <c r="D613" s="13">
        <v>1242.4907448235956</v>
      </c>
      <c r="E613" s="9"/>
      <c r="F613" s="9"/>
      <c r="G613" s="9"/>
      <c r="H613" s="27">
        <f>WORKDAY(WORKDAY(DATEVALUE("15/"&amp;MONTH(EDATE(C613,0))&amp;"/"&amp;YEAR(EDATE(C613,0))),-1,Feriados!$A$1:$A$936),1,Feriados!$A$1:$A$936)</f>
        <v>37606</v>
      </c>
      <c r="I613" s="27">
        <f>WORKDAY(WORKDAY(DATEVALUE("15/"&amp;MONTH(EDATE(C613,-1))&amp;"/"&amp;YEAR(EDATE(C613,-1))),-1,Feriados!$A$1:$A$936),1,Feriados!$A$1:$A$936)</f>
        <v>37578</v>
      </c>
      <c r="J613" s="27">
        <f>WORKDAY(WORKDAY(DATEVALUE("15/"&amp;MONTH(EDATE(C613,0))&amp;"/"&amp;YEAR(EDATE(C613,0))-1),-1,Feriados!$A$1:$A$936),1,Feriados!$A$1:$A$936)</f>
        <v>37242</v>
      </c>
      <c r="K613" s="28">
        <f t="shared" si="14"/>
        <v>10.932624074094633</v>
      </c>
    </row>
    <row r="614" spans="1:11" x14ac:dyDescent="0.3">
      <c r="A614" s="18" t="str">
        <f t="shared" si="15"/>
        <v>112002</v>
      </c>
      <c r="B614" s="10">
        <v>760199</v>
      </c>
      <c r="C614" s="11">
        <v>37613</v>
      </c>
      <c r="D614" s="13">
        <v>1243.7823864343866</v>
      </c>
      <c r="E614" s="9"/>
      <c r="F614" s="9"/>
      <c r="G614" s="9"/>
      <c r="H614" s="27">
        <f>WORKDAY(WORKDAY(DATEVALUE("15/"&amp;MONTH(EDATE(C614,0))&amp;"/"&amp;YEAR(EDATE(C614,0))),-1,Feriados!$A$1:$A$936),1,Feriados!$A$1:$A$936)</f>
        <v>37606</v>
      </c>
      <c r="I614" s="27">
        <f>WORKDAY(WORKDAY(DATEVALUE("15/"&amp;MONTH(EDATE(C614,-1))&amp;"/"&amp;YEAR(EDATE(C614,-1))),-1,Feriados!$A$1:$A$936),1,Feriados!$A$1:$A$936)</f>
        <v>37578</v>
      </c>
      <c r="J614" s="27">
        <f>WORKDAY(WORKDAY(DATEVALUE("15/"&amp;MONTH(EDATE(C614,0))&amp;"/"&amp;YEAR(EDATE(C614,0))-1),-1,Feriados!$A$1:$A$936),1,Feriados!$A$1:$A$936)</f>
        <v>37242</v>
      </c>
      <c r="K614" s="28">
        <f t="shared" si="14"/>
        <v>10.932624074094633</v>
      </c>
    </row>
    <row r="615" spans="1:11" x14ac:dyDescent="0.3">
      <c r="A615" s="18" t="str">
        <f t="shared" si="15"/>
        <v>112002</v>
      </c>
      <c r="B615" s="10">
        <v>760199</v>
      </c>
      <c r="C615" s="11">
        <v>37614</v>
      </c>
      <c r="D615" s="13">
        <v>1245.0753707819806</v>
      </c>
      <c r="E615" s="9"/>
      <c r="F615" s="9"/>
      <c r="G615" s="9"/>
      <c r="H615" s="27">
        <f>WORKDAY(WORKDAY(DATEVALUE("15/"&amp;MONTH(EDATE(C615,0))&amp;"/"&amp;YEAR(EDATE(C615,0))),-1,Feriados!$A$1:$A$936),1,Feriados!$A$1:$A$936)</f>
        <v>37606</v>
      </c>
      <c r="I615" s="27">
        <f>WORKDAY(WORKDAY(DATEVALUE("15/"&amp;MONTH(EDATE(C615,-1))&amp;"/"&amp;YEAR(EDATE(C615,-1))),-1,Feriados!$A$1:$A$936),1,Feriados!$A$1:$A$936)</f>
        <v>37578</v>
      </c>
      <c r="J615" s="27">
        <f>WORKDAY(WORKDAY(DATEVALUE("15/"&amp;MONTH(EDATE(C615,0))&amp;"/"&amp;YEAR(EDATE(C615,0))-1),-1,Feriados!$A$1:$A$936),1,Feriados!$A$1:$A$936)</f>
        <v>37242</v>
      </c>
      <c r="K615" s="28">
        <f t="shared" si="14"/>
        <v>10.932624074094633</v>
      </c>
    </row>
    <row r="616" spans="1:11" x14ac:dyDescent="0.3">
      <c r="A616" s="18" t="str">
        <f t="shared" si="15"/>
        <v>112002</v>
      </c>
      <c r="B616" s="10">
        <v>760199</v>
      </c>
      <c r="C616" s="11">
        <v>37616</v>
      </c>
      <c r="D616" s="13">
        <v>1246.3696992622315</v>
      </c>
      <c r="E616" s="9"/>
      <c r="F616" s="9"/>
      <c r="G616" s="9"/>
      <c r="H616" s="27">
        <f>WORKDAY(WORKDAY(DATEVALUE("15/"&amp;MONTH(EDATE(C616,0))&amp;"/"&amp;YEAR(EDATE(C616,0))),-1,Feriados!$A$1:$A$936),1,Feriados!$A$1:$A$936)</f>
        <v>37606</v>
      </c>
      <c r="I616" s="27">
        <f>WORKDAY(WORKDAY(DATEVALUE("15/"&amp;MONTH(EDATE(C616,-1))&amp;"/"&amp;YEAR(EDATE(C616,-1))),-1,Feriados!$A$1:$A$936),1,Feriados!$A$1:$A$936)</f>
        <v>37578</v>
      </c>
      <c r="J616" s="27">
        <f>WORKDAY(WORKDAY(DATEVALUE("15/"&amp;MONTH(EDATE(C616,0))&amp;"/"&amp;YEAR(EDATE(C616,0))-1),-1,Feriados!$A$1:$A$936),1,Feriados!$A$1:$A$936)</f>
        <v>37242</v>
      </c>
      <c r="K616" s="28">
        <f t="shared" si="14"/>
        <v>10.932624074094633</v>
      </c>
    </row>
    <row r="617" spans="1:11" x14ac:dyDescent="0.3">
      <c r="A617" s="18" t="str">
        <f t="shared" si="15"/>
        <v>112002</v>
      </c>
      <c r="B617" s="10">
        <v>760199</v>
      </c>
      <c r="C617" s="11">
        <v>37617</v>
      </c>
      <c r="D617" s="13">
        <v>1247.6653732724428</v>
      </c>
      <c r="E617" s="9"/>
      <c r="F617" s="9"/>
      <c r="G617" s="9"/>
      <c r="H617" s="27">
        <f>WORKDAY(WORKDAY(DATEVALUE("15/"&amp;MONTH(EDATE(C617,0))&amp;"/"&amp;YEAR(EDATE(C617,0))),-1,Feriados!$A$1:$A$936),1,Feriados!$A$1:$A$936)</f>
        <v>37606</v>
      </c>
      <c r="I617" s="27">
        <f>WORKDAY(WORKDAY(DATEVALUE("15/"&amp;MONTH(EDATE(C617,-1))&amp;"/"&amp;YEAR(EDATE(C617,-1))),-1,Feriados!$A$1:$A$936),1,Feriados!$A$1:$A$936)</f>
        <v>37578</v>
      </c>
      <c r="J617" s="27">
        <f>WORKDAY(WORKDAY(DATEVALUE("15/"&amp;MONTH(EDATE(C617,0))&amp;"/"&amp;YEAR(EDATE(C617,0))-1),-1,Feriados!$A$1:$A$936),1,Feriados!$A$1:$A$936)</f>
        <v>37242</v>
      </c>
      <c r="K617" s="28">
        <f t="shared" si="14"/>
        <v>10.932624074094633</v>
      </c>
    </row>
    <row r="618" spans="1:11" x14ac:dyDescent="0.3">
      <c r="A618" s="18" t="str">
        <f t="shared" si="15"/>
        <v>112002</v>
      </c>
      <c r="B618" s="10">
        <v>760199</v>
      </c>
      <c r="C618" s="11">
        <v>37620</v>
      </c>
      <c r="D618" s="13">
        <v>1248.9623942113717</v>
      </c>
      <c r="E618" s="9"/>
      <c r="F618" s="9"/>
      <c r="G618" s="9"/>
      <c r="H618" s="27">
        <f>WORKDAY(WORKDAY(DATEVALUE("15/"&amp;MONTH(EDATE(C618,0))&amp;"/"&amp;YEAR(EDATE(C618,0))),-1,Feriados!$A$1:$A$936),1,Feriados!$A$1:$A$936)</f>
        <v>37606</v>
      </c>
      <c r="I618" s="27">
        <f>WORKDAY(WORKDAY(DATEVALUE("15/"&amp;MONTH(EDATE(C618,-1))&amp;"/"&amp;YEAR(EDATE(C618,-1))),-1,Feriados!$A$1:$A$936),1,Feriados!$A$1:$A$936)</f>
        <v>37578</v>
      </c>
      <c r="J618" s="27">
        <f>WORKDAY(WORKDAY(DATEVALUE("15/"&amp;MONTH(EDATE(C618,0))&amp;"/"&amp;YEAR(EDATE(C618,0))-1),-1,Feriados!$A$1:$A$936),1,Feriados!$A$1:$A$936)</f>
        <v>37242</v>
      </c>
      <c r="K618" s="28">
        <f t="shared" si="14"/>
        <v>10.932624074094633</v>
      </c>
    </row>
    <row r="619" spans="1:11" x14ac:dyDescent="0.3">
      <c r="A619" s="18" t="str">
        <f t="shared" si="15"/>
        <v>112002</v>
      </c>
      <c r="B619" s="10">
        <v>760199</v>
      </c>
      <c r="C619" s="11">
        <v>37621</v>
      </c>
      <c r="D619" s="13">
        <v>1250.2607634792294</v>
      </c>
      <c r="E619" s="9"/>
      <c r="F619" s="9"/>
      <c r="G619" s="9"/>
      <c r="H619" s="27">
        <f>WORKDAY(WORKDAY(DATEVALUE("15/"&amp;MONTH(EDATE(C619,0))&amp;"/"&amp;YEAR(EDATE(C619,0))),-1,Feriados!$A$1:$A$936),1,Feriados!$A$1:$A$936)</f>
        <v>37606</v>
      </c>
      <c r="I619" s="27">
        <f>WORKDAY(WORKDAY(DATEVALUE("15/"&amp;MONTH(EDATE(C619,-1))&amp;"/"&amp;YEAR(EDATE(C619,-1))),-1,Feriados!$A$1:$A$936),1,Feriados!$A$1:$A$936)</f>
        <v>37578</v>
      </c>
      <c r="J619" s="27">
        <f>WORKDAY(WORKDAY(DATEVALUE("15/"&amp;MONTH(EDATE(C619,0))&amp;"/"&amp;YEAR(EDATE(C619,0))-1),-1,Feriados!$A$1:$A$936),1,Feriados!$A$1:$A$936)</f>
        <v>37242</v>
      </c>
      <c r="K619" s="28">
        <f t="shared" si="14"/>
        <v>10.932624074094633</v>
      </c>
    </row>
    <row r="620" spans="1:11" x14ac:dyDescent="0.3">
      <c r="A620" s="18" t="str">
        <f t="shared" si="15"/>
        <v>122002</v>
      </c>
      <c r="B620" s="10">
        <v>760199</v>
      </c>
      <c r="C620" s="11">
        <v>37623</v>
      </c>
      <c r="D620" s="13">
        <v>1251.5604824776822</v>
      </c>
      <c r="E620" s="9"/>
      <c r="F620" s="9"/>
      <c r="G620" s="9"/>
      <c r="H620" s="27">
        <f>WORKDAY(WORKDAY(DATEVALUE("15/"&amp;MONTH(EDATE(C620,0))&amp;"/"&amp;YEAR(EDATE(C620,0))),-1,Feriados!$A$1:$A$936),1,Feriados!$A$1:$A$936)</f>
        <v>37636</v>
      </c>
      <c r="I620" s="27">
        <f>WORKDAY(WORKDAY(DATEVALUE("15/"&amp;MONTH(EDATE(C620,-1))&amp;"/"&amp;YEAR(EDATE(C620,-1))),-1,Feriados!$A$1:$A$936),1,Feriados!$A$1:$A$936)</f>
        <v>37606</v>
      </c>
      <c r="J620" s="27">
        <f>WORKDAY(WORKDAY(DATEVALUE("15/"&amp;MONTH(EDATE(C620,0))&amp;"/"&amp;YEAR(EDATE(C620,0))-1),-1,Feriados!$A$1:$A$936),1,Feriados!$A$1:$A$936)</f>
        <v>37271</v>
      </c>
      <c r="K620" s="28">
        <f t="shared" si="14"/>
        <v>12.530273356687726</v>
      </c>
    </row>
    <row r="621" spans="1:11" x14ac:dyDescent="0.3">
      <c r="A621" s="18" t="str">
        <f t="shared" si="15"/>
        <v>122002</v>
      </c>
      <c r="B621" s="10">
        <v>760199</v>
      </c>
      <c r="C621" s="11">
        <v>37624</v>
      </c>
      <c r="D621" s="13">
        <v>1252.8615526098538</v>
      </c>
      <c r="E621" s="9"/>
      <c r="F621" s="9"/>
      <c r="G621" s="9"/>
      <c r="H621" s="27">
        <f>WORKDAY(WORKDAY(DATEVALUE("15/"&amp;MONTH(EDATE(C621,0))&amp;"/"&amp;YEAR(EDATE(C621,0))),-1,Feriados!$A$1:$A$936),1,Feriados!$A$1:$A$936)</f>
        <v>37636</v>
      </c>
      <c r="I621" s="27">
        <f>WORKDAY(WORKDAY(DATEVALUE("15/"&amp;MONTH(EDATE(C621,-1))&amp;"/"&amp;YEAR(EDATE(C621,-1))),-1,Feriados!$A$1:$A$936),1,Feriados!$A$1:$A$936)</f>
        <v>37606</v>
      </c>
      <c r="J621" s="27">
        <f>WORKDAY(WORKDAY(DATEVALUE("15/"&amp;MONTH(EDATE(C621,0))&amp;"/"&amp;YEAR(EDATE(C621,0))-1),-1,Feriados!$A$1:$A$936),1,Feriados!$A$1:$A$936)</f>
        <v>37271</v>
      </c>
      <c r="K621" s="28">
        <f t="shared" si="14"/>
        <v>12.530273356687726</v>
      </c>
    </row>
    <row r="622" spans="1:11" x14ac:dyDescent="0.3">
      <c r="A622" s="18" t="str">
        <f t="shared" si="15"/>
        <v>122002</v>
      </c>
      <c r="B622" s="10">
        <v>760199</v>
      </c>
      <c r="C622" s="11">
        <v>37627</v>
      </c>
      <c r="D622" s="13">
        <v>1254.1639752803269</v>
      </c>
      <c r="E622" s="9"/>
      <c r="F622" s="9"/>
      <c r="G622" s="9"/>
      <c r="H622" s="27">
        <f>WORKDAY(WORKDAY(DATEVALUE("15/"&amp;MONTH(EDATE(C622,0))&amp;"/"&amp;YEAR(EDATE(C622,0))),-1,Feriados!$A$1:$A$936),1,Feriados!$A$1:$A$936)</f>
        <v>37636</v>
      </c>
      <c r="I622" s="27">
        <f>WORKDAY(WORKDAY(DATEVALUE("15/"&amp;MONTH(EDATE(C622,-1))&amp;"/"&amp;YEAR(EDATE(C622,-1))),-1,Feriados!$A$1:$A$936),1,Feriados!$A$1:$A$936)</f>
        <v>37606</v>
      </c>
      <c r="J622" s="27">
        <f>WORKDAY(WORKDAY(DATEVALUE("15/"&amp;MONTH(EDATE(C622,0))&amp;"/"&amp;YEAR(EDATE(C622,0))-1),-1,Feriados!$A$1:$A$936),1,Feriados!$A$1:$A$936)</f>
        <v>37271</v>
      </c>
      <c r="K622" s="28">
        <f t="shared" si="14"/>
        <v>12.530273356687726</v>
      </c>
    </row>
    <row r="623" spans="1:11" x14ac:dyDescent="0.3">
      <c r="A623" s="18" t="str">
        <f t="shared" si="15"/>
        <v>122002</v>
      </c>
      <c r="B623" s="10">
        <v>760199</v>
      </c>
      <c r="C623" s="11">
        <v>37628</v>
      </c>
      <c r="D623" s="13">
        <v>1255.4677518951435</v>
      </c>
      <c r="E623" s="9"/>
      <c r="F623" s="9"/>
      <c r="G623" s="9"/>
      <c r="H623" s="27">
        <f>WORKDAY(WORKDAY(DATEVALUE("15/"&amp;MONTH(EDATE(C623,0))&amp;"/"&amp;YEAR(EDATE(C623,0))),-1,Feriados!$A$1:$A$936),1,Feriados!$A$1:$A$936)</f>
        <v>37636</v>
      </c>
      <c r="I623" s="27">
        <f>WORKDAY(WORKDAY(DATEVALUE("15/"&amp;MONTH(EDATE(C623,-1))&amp;"/"&amp;YEAR(EDATE(C623,-1))),-1,Feriados!$A$1:$A$936),1,Feriados!$A$1:$A$936)</f>
        <v>37606</v>
      </c>
      <c r="J623" s="27">
        <f>WORKDAY(WORKDAY(DATEVALUE("15/"&amp;MONTH(EDATE(C623,0))&amp;"/"&amp;YEAR(EDATE(C623,0))-1),-1,Feriados!$A$1:$A$936),1,Feriados!$A$1:$A$936)</f>
        <v>37271</v>
      </c>
      <c r="K623" s="28">
        <f t="shared" si="14"/>
        <v>12.530273356687726</v>
      </c>
    </row>
    <row r="624" spans="1:11" x14ac:dyDescent="0.3">
      <c r="A624" s="18" t="str">
        <f t="shared" si="15"/>
        <v>122002</v>
      </c>
      <c r="B624" s="10">
        <v>760199</v>
      </c>
      <c r="C624" s="11">
        <v>37629</v>
      </c>
      <c r="D624" s="13">
        <v>1256.7728838618077</v>
      </c>
      <c r="E624" s="9"/>
      <c r="F624" s="9"/>
      <c r="G624" s="9"/>
      <c r="H624" s="27">
        <f>WORKDAY(WORKDAY(DATEVALUE("15/"&amp;MONTH(EDATE(C624,0))&amp;"/"&amp;YEAR(EDATE(C624,0))),-1,Feriados!$A$1:$A$936),1,Feriados!$A$1:$A$936)</f>
        <v>37636</v>
      </c>
      <c r="I624" s="27">
        <f>WORKDAY(WORKDAY(DATEVALUE("15/"&amp;MONTH(EDATE(C624,-1))&amp;"/"&amp;YEAR(EDATE(C624,-1))),-1,Feriados!$A$1:$A$936),1,Feriados!$A$1:$A$936)</f>
        <v>37606</v>
      </c>
      <c r="J624" s="27">
        <f>WORKDAY(WORKDAY(DATEVALUE("15/"&amp;MONTH(EDATE(C624,0))&amp;"/"&amp;YEAR(EDATE(C624,0))-1),-1,Feriados!$A$1:$A$936),1,Feriados!$A$1:$A$936)</f>
        <v>37271</v>
      </c>
      <c r="K624" s="28">
        <f t="shared" si="14"/>
        <v>12.530273356687726</v>
      </c>
    </row>
    <row r="625" spans="1:11" x14ac:dyDescent="0.3">
      <c r="A625" s="18" t="str">
        <f t="shared" si="15"/>
        <v>122002</v>
      </c>
      <c r="B625" s="10">
        <v>760199</v>
      </c>
      <c r="C625" s="11">
        <v>37630</v>
      </c>
      <c r="D625" s="13">
        <v>1258.0793725892872</v>
      </c>
      <c r="E625" s="9"/>
      <c r="F625" s="9"/>
      <c r="G625" s="9"/>
      <c r="H625" s="27">
        <f>WORKDAY(WORKDAY(DATEVALUE("15/"&amp;MONTH(EDATE(C625,0))&amp;"/"&amp;YEAR(EDATE(C625,0))),-1,Feriados!$A$1:$A$936),1,Feriados!$A$1:$A$936)</f>
        <v>37636</v>
      </c>
      <c r="I625" s="27">
        <f>WORKDAY(WORKDAY(DATEVALUE("15/"&amp;MONTH(EDATE(C625,-1))&amp;"/"&amp;YEAR(EDATE(C625,-1))),-1,Feriados!$A$1:$A$936),1,Feriados!$A$1:$A$936)</f>
        <v>37606</v>
      </c>
      <c r="J625" s="27">
        <f>WORKDAY(WORKDAY(DATEVALUE("15/"&amp;MONTH(EDATE(C625,0))&amp;"/"&amp;YEAR(EDATE(C625,0))-1),-1,Feriados!$A$1:$A$936),1,Feriados!$A$1:$A$936)</f>
        <v>37271</v>
      </c>
      <c r="K625" s="28">
        <f t="shared" si="14"/>
        <v>12.530273356687726</v>
      </c>
    </row>
    <row r="626" spans="1:11" x14ac:dyDescent="0.3">
      <c r="A626" s="18" t="str">
        <f t="shared" si="15"/>
        <v>122002</v>
      </c>
      <c r="B626" s="10">
        <v>760199</v>
      </c>
      <c r="C626" s="11">
        <v>37631</v>
      </c>
      <c r="D626" s="13">
        <v>1259.3872194880141</v>
      </c>
      <c r="E626" s="9"/>
      <c r="F626" s="9"/>
      <c r="G626" s="9"/>
      <c r="H626" s="27">
        <f>WORKDAY(WORKDAY(DATEVALUE("15/"&amp;MONTH(EDATE(C626,0))&amp;"/"&amp;YEAR(EDATE(C626,0))),-1,Feriados!$A$1:$A$936),1,Feriados!$A$1:$A$936)</f>
        <v>37636</v>
      </c>
      <c r="I626" s="27">
        <f>WORKDAY(WORKDAY(DATEVALUE("15/"&amp;MONTH(EDATE(C626,-1))&amp;"/"&amp;YEAR(EDATE(C626,-1))),-1,Feriados!$A$1:$A$936),1,Feriados!$A$1:$A$936)</f>
        <v>37606</v>
      </c>
      <c r="J626" s="27">
        <f>WORKDAY(WORKDAY(DATEVALUE("15/"&amp;MONTH(EDATE(C626,0))&amp;"/"&amp;YEAR(EDATE(C626,0))-1),-1,Feriados!$A$1:$A$936),1,Feriados!$A$1:$A$936)</f>
        <v>37271</v>
      </c>
      <c r="K626" s="28">
        <f t="shared" si="14"/>
        <v>12.530273356687726</v>
      </c>
    </row>
    <row r="627" spans="1:11" x14ac:dyDescent="0.3">
      <c r="A627" s="18" t="str">
        <f t="shared" si="15"/>
        <v>122002</v>
      </c>
      <c r="B627" s="10">
        <v>760199</v>
      </c>
      <c r="C627" s="11">
        <v>37634</v>
      </c>
      <c r="D627" s="13">
        <v>1260.6964259698859</v>
      </c>
      <c r="E627" s="9"/>
      <c r="F627" s="9"/>
      <c r="G627" s="9"/>
      <c r="H627" s="27">
        <f>WORKDAY(WORKDAY(DATEVALUE("15/"&amp;MONTH(EDATE(C627,0))&amp;"/"&amp;YEAR(EDATE(C627,0))),-1,Feriados!$A$1:$A$936),1,Feriados!$A$1:$A$936)</f>
        <v>37636</v>
      </c>
      <c r="I627" s="27">
        <f>WORKDAY(WORKDAY(DATEVALUE("15/"&amp;MONTH(EDATE(C627,-1))&amp;"/"&amp;YEAR(EDATE(C627,-1))),-1,Feriados!$A$1:$A$936),1,Feriados!$A$1:$A$936)</f>
        <v>37606</v>
      </c>
      <c r="J627" s="27">
        <f>WORKDAY(WORKDAY(DATEVALUE("15/"&amp;MONTH(EDATE(C627,0))&amp;"/"&amp;YEAR(EDATE(C627,0))-1),-1,Feriados!$A$1:$A$936),1,Feriados!$A$1:$A$936)</f>
        <v>37271</v>
      </c>
      <c r="K627" s="28">
        <f t="shared" si="14"/>
        <v>12.530273356687726</v>
      </c>
    </row>
    <row r="628" spans="1:11" x14ac:dyDescent="0.3">
      <c r="A628" s="18" t="str">
        <f t="shared" si="15"/>
        <v>122002</v>
      </c>
      <c r="B628" s="10">
        <v>760199</v>
      </c>
      <c r="C628" s="11">
        <v>37635</v>
      </c>
      <c r="D628" s="13">
        <v>1262.0069934482692</v>
      </c>
      <c r="E628" s="9"/>
      <c r="F628" s="9"/>
      <c r="G628" s="9"/>
      <c r="H628" s="27">
        <f>WORKDAY(WORKDAY(DATEVALUE("15/"&amp;MONTH(EDATE(C628,0))&amp;"/"&amp;YEAR(EDATE(C628,0))),-1,Feriados!$A$1:$A$936),1,Feriados!$A$1:$A$936)</f>
        <v>37636</v>
      </c>
      <c r="I628" s="27">
        <f>WORKDAY(WORKDAY(DATEVALUE("15/"&amp;MONTH(EDATE(C628,-1))&amp;"/"&amp;YEAR(EDATE(C628,-1))),-1,Feriados!$A$1:$A$936),1,Feriados!$A$1:$A$936)</f>
        <v>37606</v>
      </c>
      <c r="J628" s="27">
        <f>WORKDAY(WORKDAY(DATEVALUE("15/"&amp;MONTH(EDATE(C628,0))&amp;"/"&amp;YEAR(EDATE(C628,0))-1),-1,Feriados!$A$1:$A$936),1,Feriados!$A$1:$A$936)</f>
        <v>37271</v>
      </c>
      <c r="K628" s="28">
        <f t="shared" si="14"/>
        <v>12.530273356687726</v>
      </c>
    </row>
    <row r="629" spans="1:11" x14ac:dyDescent="0.3">
      <c r="A629" s="18" t="str">
        <f t="shared" si="15"/>
        <v>122002</v>
      </c>
      <c r="B629" s="10">
        <v>760199</v>
      </c>
      <c r="C629" s="11">
        <v>37636</v>
      </c>
      <c r="D629" s="13">
        <v>1263.3189233379992</v>
      </c>
      <c r="E629" s="9"/>
      <c r="F629" s="9"/>
      <c r="G629" s="9"/>
      <c r="H629" s="27">
        <f>WORKDAY(WORKDAY(DATEVALUE("15/"&amp;MONTH(EDATE(C629,0))&amp;"/"&amp;YEAR(EDATE(C629,0))),-1,Feriados!$A$1:$A$936),1,Feriados!$A$1:$A$936)</f>
        <v>37636</v>
      </c>
      <c r="I629" s="27">
        <f>WORKDAY(WORKDAY(DATEVALUE("15/"&amp;MONTH(EDATE(C629,-1))&amp;"/"&amp;YEAR(EDATE(C629,-1))),-1,Feriados!$A$1:$A$936),1,Feriados!$A$1:$A$936)</f>
        <v>37606</v>
      </c>
      <c r="J629" s="27">
        <f>WORKDAY(WORKDAY(DATEVALUE("15/"&amp;MONTH(EDATE(C629,0))&amp;"/"&amp;YEAR(EDATE(C629,0))-1),-1,Feriados!$A$1:$A$936),1,Feriados!$A$1:$A$936)</f>
        <v>37271</v>
      </c>
      <c r="K629" s="28">
        <f t="shared" si="14"/>
        <v>12.530273356687726</v>
      </c>
    </row>
    <row r="630" spans="1:11" x14ac:dyDescent="0.3">
      <c r="A630" s="18" t="str">
        <f t="shared" si="15"/>
        <v>122002</v>
      </c>
      <c r="B630" s="10">
        <v>760199</v>
      </c>
      <c r="C630" s="11">
        <v>37637</v>
      </c>
      <c r="D630" s="13">
        <v>1264.5418023707757</v>
      </c>
      <c r="E630" s="9"/>
      <c r="F630" s="9"/>
      <c r="G630" s="9"/>
      <c r="H630" s="27">
        <f>WORKDAY(WORKDAY(DATEVALUE("15/"&amp;MONTH(EDATE(C630,0))&amp;"/"&amp;YEAR(EDATE(C630,0))),-1,Feriados!$A$1:$A$936),1,Feriados!$A$1:$A$936)</f>
        <v>37636</v>
      </c>
      <c r="I630" s="27">
        <f>WORKDAY(WORKDAY(DATEVALUE("15/"&amp;MONTH(EDATE(C630,-1))&amp;"/"&amp;YEAR(EDATE(C630,-1))),-1,Feriados!$A$1:$A$936),1,Feriados!$A$1:$A$936)</f>
        <v>37606</v>
      </c>
      <c r="J630" s="27">
        <f>WORKDAY(WORKDAY(DATEVALUE("15/"&amp;MONTH(EDATE(C630,0))&amp;"/"&amp;YEAR(EDATE(C630,0))-1),-1,Feriados!$A$1:$A$936),1,Feriados!$A$1:$A$936)</f>
        <v>37271</v>
      </c>
      <c r="K630" s="28">
        <f t="shared" si="14"/>
        <v>12.530273356687726</v>
      </c>
    </row>
    <row r="631" spans="1:11" x14ac:dyDescent="0.3">
      <c r="A631" s="18" t="str">
        <f t="shared" si="15"/>
        <v>122002</v>
      </c>
      <c r="B631" s="10">
        <v>760199</v>
      </c>
      <c r="C631" s="11">
        <v>37638</v>
      </c>
      <c r="D631" s="13">
        <v>1265.7658651372094</v>
      </c>
      <c r="E631" s="9"/>
      <c r="F631" s="9"/>
      <c r="G631" s="9"/>
      <c r="H631" s="27">
        <f>WORKDAY(WORKDAY(DATEVALUE("15/"&amp;MONTH(EDATE(C631,0))&amp;"/"&amp;YEAR(EDATE(C631,0))),-1,Feriados!$A$1:$A$936),1,Feriados!$A$1:$A$936)</f>
        <v>37636</v>
      </c>
      <c r="I631" s="27">
        <f>WORKDAY(WORKDAY(DATEVALUE("15/"&amp;MONTH(EDATE(C631,-1))&amp;"/"&amp;YEAR(EDATE(C631,-1))),-1,Feriados!$A$1:$A$936),1,Feriados!$A$1:$A$936)</f>
        <v>37606</v>
      </c>
      <c r="J631" s="27">
        <f>WORKDAY(WORKDAY(DATEVALUE("15/"&amp;MONTH(EDATE(C631,0))&amp;"/"&amp;YEAR(EDATE(C631,0))-1),-1,Feriados!$A$1:$A$936),1,Feriados!$A$1:$A$936)</f>
        <v>37271</v>
      </c>
      <c r="K631" s="28">
        <f t="shared" si="14"/>
        <v>12.530273356687726</v>
      </c>
    </row>
    <row r="632" spans="1:11" x14ac:dyDescent="0.3">
      <c r="A632" s="18" t="str">
        <f t="shared" si="15"/>
        <v>122002</v>
      </c>
      <c r="B632" s="10">
        <v>760199</v>
      </c>
      <c r="C632" s="11">
        <v>37641</v>
      </c>
      <c r="D632" s="13">
        <v>1266.9911127831408</v>
      </c>
      <c r="E632" s="9"/>
      <c r="F632" s="9"/>
      <c r="G632" s="9"/>
      <c r="H632" s="27">
        <f>WORKDAY(WORKDAY(DATEVALUE("15/"&amp;MONTH(EDATE(C632,0))&amp;"/"&amp;YEAR(EDATE(C632,0))),-1,Feriados!$A$1:$A$936),1,Feriados!$A$1:$A$936)</f>
        <v>37636</v>
      </c>
      <c r="I632" s="27">
        <f>WORKDAY(WORKDAY(DATEVALUE("15/"&amp;MONTH(EDATE(C632,-1))&amp;"/"&amp;YEAR(EDATE(C632,-1))),-1,Feriados!$A$1:$A$936),1,Feriados!$A$1:$A$936)</f>
        <v>37606</v>
      </c>
      <c r="J632" s="27">
        <f>WORKDAY(WORKDAY(DATEVALUE("15/"&amp;MONTH(EDATE(C632,0))&amp;"/"&amp;YEAR(EDATE(C632,0))-1),-1,Feriados!$A$1:$A$936),1,Feriados!$A$1:$A$936)</f>
        <v>37271</v>
      </c>
      <c r="K632" s="28">
        <f t="shared" si="14"/>
        <v>12.530273356687726</v>
      </c>
    </row>
    <row r="633" spans="1:11" x14ac:dyDescent="0.3">
      <c r="A633" s="18" t="str">
        <f t="shared" si="15"/>
        <v>122002</v>
      </c>
      <c r="B633" s="10">
        <v>760199</v>
      </c>
      <c r="C633" s="11">
        <v>37642</v>
      </c>
      <c r="D633" s="13">
        <v>1268.2175464555212</v>
      </c>
      <c r="E633" s="9"/>
      <c r="F633" s="9"/>
      <c r="G633" s="9"/>
      <c r="H633" s="27">
        <f>WORKDAY(WORKDAY(DATEVALUE("15/"&amp;MONTH(EDATE(C633,0))&amp;"/"&amp;YEAR(EDATE(C633,0))),-1,Feriados!$A$1:$A$936),1,Feriados!$A$1:$A$936)</f>
        <v>37636</v>
      </c>
      <c r="I633" s="27">
        <f>WORKDAY(WORKDAY(DATEVALUE("15/"&amp;MONTH(EDATE(C633,-1))&amp;"/"&amp;YEAR(EDATE(C633,-1))),-1,Feriados!$A$1:$A$936),1,Feriados!$A$1:$A$936)</f>
        <v>37606</v>
      </c>
      <c r="J633" s="27">
        <f>WORKDAY(WORKDAY(DATEVALUE("15/"&amp;MONTH(EDATE(C633,0))&amp;"/"&amp;YEAR(EDATE(C633,0))-1),-1,Feriados!$A$1:$A$936),1,Feriados!$A$1:$A$936)</f>
        <v>37271</v>
      </c>
      <c r="K633" s="28">
        <f t="shared" si="14"/>
        <v>12.530273356687726</v>
      </c>
    </row>
    <row r="634" spans="1:11" x14ac:dyDescent="0.3">
      <c r="A634" s="18" t="str">
        <f t="shared" si="15"/>
        <v>122002</v>
      </c>
      <c r="B634" s="10">
        <v>760199</v>
      </c>
      <c r="C634" s="11">
        <v>37643</v>
      </c>
      <c r="D634" s="13">
        <v>1269.4451673024109</v>
      </c>
      <c r="E634" s="9"/>
      <c r="F634" s="9"/>
      <c r="G634" s="9"/>
      <c r="H634" s="27">
        <f>WORKDAY(WORKDAY(DATEVALUE("15/"&amp;MONTH(EDATE(C634,0))&amp;"/"&amp;YEAR(EDATE(C634,0))),-1,Feriados!$A$1:$A$936),1,Feriados!$A$1:$A$936)</f>
        <v>37636</v>
      </c>
      <c r="I634" s="27">
        <f>WORKDAY(WORKDAY(DATEVALUE("15/"&amp;MONTH(EDATE(C634,-1))&amp;"/"&amp;YEAR(EDATE(C634,-1))),-1,Feriados!$A$1:$A$936),1,Feriados!$A$1:$A$936)</f>
        <v>37606</v>
      </c>
      <c r="J634" s="27">
        <f>WORKDAY(WORKDAY(DATEVALUE("15/"&amp;MONTH(EDATE(C634,0))&amp;"/"&amp;YEAR(EDATE(C634,0))-1),-1,Feriados!$A$1:$A$936),1,Feriados!$A$1:$A$936)</f>
        <v>37271</v>
      </c>
      <c r="K634" s="28">
        <f t="shared" si="14"/>
        <v>12.530273356687726</v>
      </c>
    </row>
    <row r="635" spans="1:11" x14ac:dyDescent="0.3">
      <c r="A635" s="18" t="str">
        <f t="shared" si="15"/>
        <v>122002</v>
      </c>
      <c r="B635" s="10">
        <v>760199</v>
      </c>
      <c r="C635" s="11">
        <v>37644</v>
      </c>
      <c r="D635" s="13">
        <v>1270.6739764729821</v>
      </c>
      <c r="E635" s="9"/>
      <c r="F635" s="9"/>
      <c r="G635" s="9"/>
      <c r="H635" s="27">
        <f>WORKDAY(WORKDAY(DATEVALUE("15/"&amp;MONTH(EDATE(C635,0))&amp;"/"&amp;YEAR(EDATE(C635,0))),-1,Feriados!$A$1:$A$936),1,Feriados!$A$1:$A$936)</f>
        <v>37636</v>
      </c>
      <c r="I635" s="27">
        <f>WORKDAY(WORKDAY(DATEVALUE("15/"&amp;MONTH(EDATE(C635,-1))&amp;"/"&amp;YEAR(EDATE(C635,-1))),-1,Feriados!$A$1:$A$936),1,Feriados!$A$1:$A$936)</f>
        <v>37606</v>
      </c>
      <c r="J635" s="27">
        <f>WORKDAY(WORKDAY(DATEVALUE("15/"&amp;MONTH(EDATE(C635,0))&amp;"/"&amp;YEAR(EDATE(C635,0))-1),-1,Feriados!$A$1:$A$936),1,Feriados!$A$1:$A$936)</f>
        <v>37271</v>
      </c>
      <c r="K635" s="28">
        <f t="shared" si="14"/>
        <v>12.530273356687726</v>
      </c>
    </row>
    <row r="636" spans="1:11" x14ac:dyDescent="0.3">
      <c r="A636" s="18" t="str">
        <f t="shared" si="15"/>
        <v>122002</v>
      </c>
      <c r="B636" s="10">
        <v>760199</v>
      </c>
      <c r="C636" s="11">
        <v>37645</v>
      </c>
      <c r="D636" s="13">
        <v>1271.9039751175189</v>
      </c>
      <c r="E636" s="9"/>
      <c r="F636" s="9"/>
      <c r="G636" s="9"/>
      <c r="H636" s="27">
        <f>WORKDAY(WORKDAY(DATEVALUE("15/"&amp;MONTH(EDATE(C636,0))&amp;"/"&amp;YEAR(EDATE(C636,0))),-1,Feriados!$A$1:$A$936),1,Feriados!$A$1:$A$936)</f>
        <v>37636</v>
      </c>
      <c r="I636" s="27">
        <f>WORKDAY(WORKDAY(DATEVALUE("15/"&amp;MONTH(EDATE(C636,-1))&amp;"/"&amp;YEAR(EDATE(C636,-1))),-1,Feriados!$A$1:$A$936),1,Feriados!$A$1:$A$936)</f>
        <v>37606</v>
      </c>
      <c r="J636" s="27">
        <f>WORKDAY(WORKDAY(DATEVALUE("15/"&amp;MONTH(EDATE(C636,0))&amp;"/"&amp;YEAR(EDATE(C636,0))-1),-1,Feriados!$A$1:$A$936),1,Feriados!$A$1:$A$936)</f>
        <v>37271</v>
      </c>
      <c r="K636" s="28">
        <f t="shared" si="14"/>
        <v>12.530273356687726</v>
      </c>
    </row>
    <row r="637" spans="1:11" x14ac:dyDescent="0.3">
      <c r="A637" s="18" t="str">
        <f t="shared" si="15"/>
        <v>122002</v>
      </c>
      <c r="B637" s="10">
        <v>760199</v>
      </c>
      <c r="C637" s="11">
        <v>37648</v>
      </c>
      <c r="D637" s="13">
        <v>1273.1351643874198</v>
      </c>
      <c r="E637" s="9"/>
      <c r="F637" s="9"/>
      <c r="G637" s="9"/>
      <c r="H637" s="27">
        <f>WORKDAY(WORKDAY(DATEVALUE("15/"&amp;MONTH(EDATE(C637,0))&amp;"/"&amp;YEAR(EDATE(C637,0))),-1,Feriados!$A$1:$A$936),1,Feriados!$A$1:$A$936)</f>
        <v>37636</v>
      </c>
      <c r="I637" s="27">
        <f>WORKDAY(WORKDAY(DATEVALUE("15/"&amp;MONTH(EDATE(C637,-1))&amp;"/"&amp;YEAR(EDATE(C637,-1))),-1,Feriados!$A$1:$A$936),1,Feriados!$A$1:$A$936)</f>
        <v>37606</v>
      </c>
      <c r="J637" s="27">
        <f>WORKDAY(WORKDAY(DATEVALUE("15/"&amp;MONTH(EDATE(C637,0))&amp;"/"&amp;YEAR(EDATE(C637,0))-1),-1,Feriados!$A$1:$A$936),1,Feriados!$A$1:$A$936)</f>
        <v>37271</v>
      </c>
      <c r="K637" s="28">
        <f t="shared" ref="K637:K700" si="16">+(VLOOKUP(H637,C:D,2,FALSE)/VLOOKUP(J637,C:D,2,FALSE)-1)*100</f>
        <v>12.530273356687726</v>
      </c>
    </row>
    <row r="638" spans="1:11" x14ac:dyDescent="0.3">
      <c r="A638" s="18" t="str">
        <f t="shared" si="15"/>
        <v>122002</v>
      </c>
      <c r="B638" s="10">
        <v>760199</v>
      </c>
      <c r="C638" s="11">
        <v>37649</v>
      </c>
      <c r="D638" s="13">
        <v>1274.3675454351971</v>
      </c>
      <c r="E638" s="9"/>
      <c r="F638" s="9"/>
      <c r="G638" s="9"/>
      <c r="H638" s="27">
        <f>WORKDAY(WORKDAY(DATEVALUE("15/"&amp;MONTH(EDATE(C638,0))&amp;"/"&amp;YEAR(EDATE(C638,0))),-1,Feriados!$A$1:$A$936),1,Feriados!$A$1:$A$936)</f>
        <v>37636</v>
      </c>
      <c r="I638" s="27">
        <f>WORKDAY(WORKDAY(DATEVALUE("15/"&amp;MONTH(EDATE(C638,-1))&amp;"/"&amp;YEAR(EDATE(C638,-1))),-1,Feriados!$A$1:$A$936),1,Feriados!$A$1:$A$936)</f>
        <v>37606</v>
      </c>
      <c r="J638" s="27">
        <f>WORKDAY(WORKDAY(DATEVALUE("15/"&amp;MONTH(EDATE(C638,0))&amp;"/"&amp;YEAR(EDATE(C638,0))-1),-1,Feriados!$A$1:$A$936),1,Feriados!$A$1:$A$936)</f>
        <v>37271</v>
      </c>
      <c r="K638" s="28">
        <f t="shared" si="16"/>
        <v>12.530273356687726</v>
      </c>
    </row>
    <row r="639" spans="1:11" x14ac:dyDescent="0.3">
      <c r="A639" s="18" t="str">
        <f t="shared" si="15"/>
        <v>122002</v>
      </c>
      <c r="B639" s="10">
        <v>760199</v>
      </c>
      <c r="C639" s="11">
        <v>37650</v>
      </c>
      <c r="D639" s="13">
        <v>1275.6011194144789</v>
      </c>
      <c r="E639" s="9"/>
      <c r="F639" s="9"/>
      <c r="G639" s="9"/>
      <c r="H639" s="27">
        <f>WORKDAY(WORKDAY(DATEVALUE("15/"&amp;MONTH(EDATE(C639,0))&amp;"/"&amp;YEAR(EDATE(C639,0))),-1,Feriados!$A$1:$A$936),1,Feriados!$A$1:$A$936)</f>
        <v>37636</v>
      </c>
      <c r="I639" s="27">
        <f>WORKDAY(WORKDAY(DATEVALUE("15/"&amp;MONTH(EDATE(C639,-1))&amp;"/"&amp;YEAR(EDATE(C639,-1))),-1,Feriados!$A$1:$A$936),1,Feriados!$A$1:$A$936)</f>
        <v>37606</v>
      </c>
      <c r="J639" s="27">
        <f>WORKDAY(WORKDAY(DATEVALUE("15/"&amp;MONTH(EDATE(C639,0))&amp;"/"&amp;YEAR(EDATE(C639,0))-1),-1,Feriados!$A$1:$A$936),1,Feriados!$A$1:$A$936)</f>
        <v>37271</v>
      </c>
      <c r="K639" s="28">
        <f t="shared" si="16"/>
        <v>12.530273356687726</v>
      </c>
    </row>
    <row r="640" spans="1:11" x14ac:dyDescent="0.3">
      <c r="A640" s="18" t="str">
        <f t="shared" si="15"/>
        <v>122002</v>
      </c>
      <c r="B640" s="10">
        <v>760199</v>
      </c>
      <c r="C640" s="11">
        <v>37651</v>
      </c>
      <c r="D640" s="13">
        <v>1276.8358874800094</v>
      </c>
      <c r="E640" s="9"/>
      <c r="F640" s="9"/>
      <c r="G640" s="9"/>
      <c r="H640" s="27">
        <f>WORKDAY(WORKDAY(DATEVALUE("15/"&amp;MONTH(EDATE(C640,0))&amp;"/"&amp;YEAR(EDATE(C640,0))),-1,Feriados!$A$1:$A$936),1,Feriados!$A$1:$A$936)</f>
        <v>37636</v>
      </c>
      <c r="I640" s="27">
        <f>WORKDAY(WORKDAY(DATEVALUE("15/"&amp;MONTH(EDATE(C640,-1))&amp;"/"&amp;YEAR(EDATE(C640,-1))),-1,Feriados!$A$1:$A$936),1,Feriados!$A$1:$A$936)</f>
        <v>37606</v>
      </c>
      <c r="J640" s="27">
        <f>WORKDAY(WORKDAY(DATEVALUE("15/"&amp;MONTH(EDATE(C640,0))&amp;"/"&amp;YEAR(EDATE(C640,0))-1),-1,Feriados!$A$1:$A$936),1,Feriados!$A$1:$A$936)</f>
        <v>37271</v>
      </c>
      <c r="K640" s="28">
        <f t="shared" si="16"/>
        <v>12.530273356687726</v>
      </c>
    </row>
    <row r="641" spans="1:11" x14ac:dyDescent="0.3">
      <c r="A641" s="18" t="str">
        <f t="shared" si="15"/>
        <v>122002</v>
      </c>
      <c r="B641" s="10">
        <v>760199</v>
      </c>
      <c r="C641" s="11">
        <v>37652</v>
      </c>
      <c r="D641" s="13">
        <v>1278.0718507876518</v>
      </c>
      <c r="E641" s="9"/>
      <c r="F641" s="9"/>
      <c r="G641" s="9"/>
      <c r="H641" s="27">
        <f>WORKDAY(WORKDAY(DATEVALUE("15/"&amp;MONTH(EDATE(C641,0))&amp;"/"&amp;YEAR(EDATE(C641,0))),-1,Feriados!$A$1:$A$936),1,Feriados!$A$1:$A$936)</f>
        <v>37636</v>
      </c>
      <c r="I641" s="27">
        <f>WORKDAY(WORKDAY(DATEVALUE("15/"&amp;MONTH(EDATE(C641,-1))&amp;"/"&amp;YEAR(EDATE(C641,-1))),-1,Feriados!$A$1:$A$936),1,Feriados!$A$1:$A$936)</f>
        <v>37606</v>
      </c>
      <c r="J641" s="27">
        <f>WORKDAY(WORKDAY(DATEVALUE("15/"&amp;MONTH(EDATE(C641,0))&amp;"/"&amp;YEAR(EDATE(C641,0))-1),-1,Feriados!$A$1:$A$936),1,Feriados!$A$1:$A$936)</f>
        <v>37271</v>
      </c>
      <c r="K641" s="28">
        <f t="shared" si="16"/>
        <v>12.530273356687726</v>
      </c>
    </row>
    <row r="642" spans="1:11" x14ac:dyDescent="0.3">
      <c r="A642" s="18" t="str">
        <f t="shared" si="15"/>
        <v>12003</v>
      </c>
      <c r="B642" s="10">
        <v>760199</v>
      </c>
      <c r="C642" s="11">
        <v>37655</v>
      </c>
      <c r="D642" s="13">
        <v>1279.3090104943874</v>
      </c>
      <c r="E642" s="9"/>
      <c r="F642" s="9"/>
      <c r="G642" s="9"/>
      <c r="H642" s="27">
        <f>WORKDAY(WORKDAY(DATEVALUE("15/"&amp;MONTH(EDATE(C642,0))&amp;"/"&amp;YEAR(EDATE(C642,0))),-1,Feriados!$A$1:$A$936),1,Feriados!$A$1:$A$936)</f>
        <v>37669</v>
      </c>
      <c r="I642" s="27">
        <f>WORKDAY(WORKDAY(DATEVALUE("15/"&amp;MONTH(EDATE(C642,-1))&amp;"/"&amp;YEAR(EDATE(C642,-1))),-1,Feriados!$A$1:$A$936),1,Feriados!$A$1:$A$936)</f>
        <v>37636</v>
      </c>
      <c r="J642" s="27">
        <f>WORKDAY(WORKDAY(DATEVALUE("15/"&amp;MONTH(EDATE(C642,0))&amp;"/"&amp;YEAR(EDATE(C642,0))-1),-1,Feriados!$A$1:$A$936),1,Feriados!$A$1:$A$936)</f>
        <v>37302</v>
      </c>
      <c r="K642" s="28">
        <f t="shared" si="16"/>
        <v>14.466982788900594</v>
      </c>
    </row>
    <row r="643" spans="1:11" x14ac:dyDescent="0.3">
      <c r="A643" s="18" t="str">
        <f t="shared" ref="A643:A706" si="17">MONTH(EDATE(C643,-1))&amp;YEAR(EDATE(C643,-1))&amp;F643</f>
        <v>12003</v>
      </c>
      <c r="B643" s="10">
        <v>760199</v>
      </c>
      <c r="C643" s="11">
        <v>37656</v>
      </c>
      <c r="D643" s="13">
        <v>1280.5473677583173</v>
      </c>
      <c r="E643" s="9"/>
      <c r="F643" s="9"/>
      <c r="G643" s="9"/>
      <c r="H643" s="27">
        <f>WORKDAY(WORKDAY(DATEVALUE("15/"&amp;MONTH(EDATE(C643,0))&amp;"/"&amp;YEAR(EDATE(C643,0))),-1,Feriados!$A$1:$A$936),1,Feriados!$A$1:$A$936)</f>
        <v>37669</v>
      </c>
      <c r="I643" s="27">
        <f>WORKDAY(WORKDAY(DATEVALUE("15/"&amp;MONTH(EDATE(C643,-1))&amp;"/"&amp;YEAR(EDATE(C643,-1))),-1,Feriados!$A$1:$A$936),1,Feriados!$A$1:$A$936)</f>
        <v>37636</v>
      </c>
      <c r="J643" s="27">
        <f>WORKDAY(WORKDAY(DATEVALUE("15/"&amp;MONTH(EDATE(C643,0))&amp;"/"&amp;YEAR(EDATE(C643,0))-1),-1,Feriados!$A$1:$A$936),1,Feriados!$A$1:$A$936)</f>
        <v>37302</v>
      </c>
      <c r="K643" s="28">
        <f t="shared" si="16"/>
        <v>14.466982788900594</v>
      </c>
    </row>
    <row r="644" spans="1:11" x14ac:dyDescent="0.3">
      <c r="A644" s="18" t="str">
        <f t="shared" si="17"/>
        <v>12003</v>
      </c>
      <c r="B644" s="10">
        <v>760199</v>
      </c>
      <c r="C644" s="11">
        <v>37657</v>
      </c>
      <c r="D644" s="13">
        <v>1281.7869237386642</v>
      </c>
      <c r="E644" s="9"/>
      <c r="F644" s="9"/>
      <c r="G644" s="9"/>
      <c r="H644" s="27">
        <f>WORKDAY(WORKDAY(DATEVALUE("15/"&amp;MONTH(EDATE(C644,0))&amp;"/"&amp;YEAR(EDATE(C644,0))),-1,Feriados!$A$1:$A$936),1,Feriados!$A$1:$A$936)</f>
        <v>37669</v>
      </c>
      <c r="I644" s="27">
        <f>WORKDAY(WORKDAY(DATEVALUE("15/"&amp;MONTH(EDATE(C644,-1))&amp;"/"&amp;YEAR(EDATE(C644,-1))),-1,Feriados!$A$1:$A$936),1,Feriados!$A$1:$A$936)</f>
        <v>37636</v>
      </c>
      <c r="J644" s="27">
        <f>WORKDAY(WORKDAY(DATEVALUE("15/"&amp;MONTH(EDATE(C644,0))&amp;"/"&amp;YEAR(EDATE(C644,0))-1),-1,Feriados!$A$1:$A$936),1,Feriados!$A$1:$A$936)</f>
        <v>37302</v>
      </c>
      <c r="K644" s="28">
        <f t="shared" si="16"/>
        <v>14.466982788900594</v>
      </c>
    </row>
    <row r="645" spans="1:11" x14ac:dyDescent="0.3">
      <c r="A645" s="18" t="str">
        <f t="shared" si="17"/>
        <v>12003</v>
      </c>
      <c r="B645" s="10">
        <v>760199</v>
      </c>
      <c r="C645" s="11">
        <v>37658</v>
      </c>
      <c r="D645" s="13">
        <v>1283.0276795957727</v>
      </c>
      <c r="E645" s="9"/>
      <c r="F645" s="9"/>
      <c r="G645" s="9"/>
      <c r="H645" s="27">
        <f>WORKDAY(WORKDAY(DATEVALUE("15/"&amp;MONTH(EDATE(C645,0))&amp;"/"&amp;YEAR(EDATE(C645,0))),-1,Feriados!$A$1:$A$936),1,Feriados!$A$1:$A$936)</f>
        <v>37669</v>
      </c>
      <c r="I645" s="27">
        <f>WORKDAY(WORKDAY(DATEVALUE("15/"&amp;MONTH(EDATE(C645,-1))&amp;"/"&amp;YEAR(EDATE(C645,-1))),-1,Feriados!$A$1:$A$936),1,Feriados!$A$1:$A$936)</f>
        <v>37636</v>
      </c>
      <c r="J645" s="27">
        <f>WORKDAY(WORKDAY(DATEVALUE("15/"&amp;MONTH(EDATE(C645,0))&amp;"/"&amp;YEAR(EDATE(C645,0))-1),-1,Feriados!$A$1:$A$936),1,Feriados!$A$1:$A$936)</f>
        <v>37302</v>
      </c>
      <c r="K645" s="28">
        <f t="shared" si="16"/>
        <v>14.466982788900594</v>
      </c>
    </row>
    <row r="646" spans="1:11" x14ac:dyDescent="0.3">
      <c r="A646" s="18" t="str">
        <f t="shared" si="17"/>
        <v>12003</v>
      </c>
      <c r="B646" s="10">
        <v>760199</v>
      </c>
      <c r="C646" s="11">
        <v>37659</v>
      </c>
      <c r="D646" s="13">
        <v>1284.2696364911101</v>
      </c>
      <c r="E646" s="9"/>
      <c r="F646" s="9"/>
      <c r="G646" s="9"/>
      <c r="H646" s="27">
        <f>WORKDAY(WORKDAY(DATEVALUE("15/"&amp;MONTH(EDATE(C646,0))&amp;"/"&amp;YEAR(EDATE(C646,0))),-1,Feriados!$A$1:$A$936),1,Feriados!$A$1:$A$936)</f>
        <v>37669</v>
      </c>
      <c r="I646" s="27">
        <f>WORKDAY(WORKDAY(DATEVALUE("15/"&amp;MONTH(EDATE(C646,-1))&amp;"/"&amp;YEAR(EDATE(C646,-1))),-1,Feriados!$A$1:$A$936),1,Feriados!$A$1:$A$936)</f>
        <v>37636</v>
      </c>
      <c r="J646" s="27">
        <f>WORKDAY(WORKDAY(DATEVALUE("15/"&amp;MONTH(EDATE(C646,0))&amp;"/"&amp;YEAR(EDATE(C646,0))-1),-1,Feriados!$A$1:$A$936),1,Feriados!$A$1:$A$936)</f>
        <v>37302</v>
      </c>
      <c r="K646" s="28">
        <f t="shared" si="16"/>
        <v>14.466982788900594</v>
      </c>
    </row>
    <row r="647" spans="1:11" x14ac:dyDescent="0.3">
      <c r="A647" s="18" t="str">
        <f t="shared" si="17"/>
        <v>12003</v>
      </c>
      <c r="B647" s="10">
        <v>760199</v>
      </c>
      <c r="C647" s="11">
        <v>37662</v>
      </c>
      <c r="D647" s="13">
        <v>1285.5127955872683</v>
      </c>
      <c r="E647" s="9"/>
      <c r="F647" s="9"/>
      <c r="G647" s="9"/>
      <c r="H647" s="27">
        <f>WORKDAY(WORKDAY(DATEVALUE("15/"&amp;MONTH(EDATE(C647,0))&amp;"/"&amp;YEAR(EDATE(C647,0))),-1,Feriados!$A$1:$A$936),1,Feriados!$A$1:$A$936)</f>
        <v>37669</v>
      </c>
      <c r="I647" s="27">
        <f>WORKDAY(WORKDAY(DATEVALUE("15/"&amp;MONTH(EDATE(C647,-1))&amp;"/"&amp;YEAR(EDATE(C647,-1))),-1,Feriados!$A$1:$A$936),1,Feriados!$A$1:$A$936)</f>
        <v>37636</v>
      </c>
      <c r="J647" s="27">
        <f>WORKDAY(WORKDAY(DATEVALUE("15/"&amp;MONTH(EDATE(C647,0))&amp;"/"&amp;YEAR(EDATE(C647,0))-1),-1,Feriados!$A$1:$A$936),1,Feriados!$A$1:$A$936)</f>
        <v>37302</v>
      </c>
      <c r="K647" s="28">
        <f t="shared" si="16"/>
        <v>14.466982788900594</v>
      </c>
    </row>
    <row r="648" spans="1:11" x14ac:dyDescent="0.3">
      <c r="A648" s="18" t="str">
        <f t="shared" si="17"/>
        <v>12003</v>
      </c>
      <c r="B648" s="10">
        <v>760199</v>
      </c>
      <c r="C648" s="11">
        <v>37663</v>
      </c>
      <c r="D648" s="13">
        <v>1286.7571580479653</v>
      </c>
      <c r="E648" s="9"/>
      <c r="F648" s="9"/>
      <c r="G648" s="9"/>
      <c r="H648" s="27">
        <f>WORKDAY(WORKDAY(DATEVALUE("15/"&amp;MONTH(EDATE(C648,0))&amp;"/"&amp;YEAR(EDATE(C648,0))),-1,Feriados!$A$1:$A$936),1,Feriados!$A$1:$A$936)</f>
        <v>37669</v>
      </c>
      <c r="I648" s="27">
        <f>WORKDAY(WORKDAY(DATEVALUE("15/"&amp;MONTH(EDATE(C648,-1))&amp;"/"&amp;YEAR(EDATE(C648,-1))),-1,Feriados!$A$1:$A$936),1,Feriados!$A$1:$A$936)</f>
        <v>37636</v>
      </c>
      <c r="J648" s="27">
        <f>WORKDAY(WORKDAY(DATEVALUE("15/"&amp;MONTH(EDATE(C648,0))&amp;"/"&amp;YEAR(EDATE(C648,0))-1),-1,Feriados!$A$1:$A$936),1,Feriados!$A$1:$A$936)</f>
        <v>37302</v>
      </c>
      <c r="K648" s="28">
        <f t="shared" si="16"/>
        <v>14.466982788900594</v>
      </c>
    </row>
    <row r="649" spans="1:11" x14ac:dyDescent="0.3">
      <c r="A649" s="18" t="str">
        <f t="shared" si="17"/>
        <v>12003</v>
      </c>
      <c r="B649" s="10">
        <v>760199</v>
      </c>
      <c r="C649" s="11">
        <v>37664</v>
      </c>
      <c r="D649" s="13">
        <v>1288.0027250380444</v>
      </c>
      <c r="E649" s="9"/>
      <c r="F649" s="9"/>
      <c r="G649" s="9"/>
      <c r="H649" s="27">
        <f>WORKDAY(WORKDAY(DATEVALUE("15/"&amp;MONTH(EDATE(C649,0))&amp;"/"&amp;YEAR(EDATE(C649,0))),-1,Feriados!$A$1:$A$936),1,Feriados!$A$1:$A$936)</f>
        <v>37669</v>
      </c>
      <c r="I649" s="27">
        <f>WORKDAY(WORKDAY(DATEVALUE("15/"&amp;MONTH(EDATE(C649,-1))&amp;"/"&amp;YEAR(EDATE(C649,-1))),-1,Feriados!$A$1:$A$936),1,Feriados!$A$1:$A$936)</f>
        <v>37636</v>
      </c>
      <c r="J649" s="27">
        <f>WORKDAY(WORKDAY(DATEVALUE("15/"&amp;MONTH(EDATE(C649,0))&amp;"/"&amp;YEAR(EDATE(C649,0))-1),-1,Feriados!$A$1:$A$936),1,Feriados!$A$1:$A$936)</f>
        <v>37302</v>
      </c>
      <c r="K649" s="28">
        <f t="shared" si="16"/>
        <v>14.466982788900594</v>
      </c>
    </row>
    <row r="650" spans="1:11" x14ac:dyDescent="0.3">
      <c r="A650" s="18" t="str">
        <f t="shared" si="17"/>
        <v>12003</v>
      </c>
      <c r="B650" s="10">
        <v>760199</v>
      </c>
      <c r="C650" s="11">
        <v>37665</v>
      </c>
      <c r="D650" s="13">
        <v>1289.2494977234771</v>
      </c>
      <c r="E650" s="9"/>
      <c r="F650" s="9"/>
      <c r="G650" s="9"/>
      <c r="H650" s="27">
        <f>WORKDAY(WORKDAY(DATEVALUE("15/"&amp;MONTH(EDATE(C650,0))&amp;"/"&amp;YEAR(EDATE(C650,0))),-1,Feriados!$A$1:$A$936),1,Feriados!$A$1:$A$936)</f>
        <v>37669</v>
      </c>
      <c r="I650" s="27">
        <f>WORKDAY(WORKDAY(DATEVALUE("15/"&amp;MONTH(EDATE(C650,-1))&amp;"/"&amp;YEAR(EDATE(C650,-1))),-1,Feriados!$A$1:$A$936),1,Feriados!$A$1:$A$936)</f>
        <v>37636</v>
      </c>
      <c r="J650" s="27">
        <f>WORKDAY(WORKDAY(DATEVALUE("15/"&amp;MONTH(EDATE(C650,0))&amp;"/"&amp;YEAR(EDATE(C650,0))-1),-1,Feriados!$A$1:$A$936),1,Feriados!$A$1:$A$936)</f>
        <v>37302</v>
      </c>
      <c r="K650" s="28">
        <f t="shared" si="16"/>
        <v>14.466982788900594</v>
      </c>
    </row>
    <row r="651" spans="1:11" x14ac:dyDescent="0.3">
      <c r="A651" s="18" t="str">
        <f t="shared" si="17"/>
        <v>12003</v>
      </c>
      <c r="B651" s="10">
        <v>760199</v>
      </c>
      <c r="C651" s="11">
        <v>37666</v>
      </c>
      <c r="D651" s="13">
        <v>1290.4974772713638</v>
      </c>
      <c r="E651" s="9"/>
      <c r="F651" s="9"/>
      <c r="G651" s="9"/>
      <c r="H651" s="27">
        <f>WORKDAY(WORKDAY(DATEVALUE("15/"&amp;MONTH(EDATE(C651,0))&amp;"/"&amp;YEAR(EDATE(C651,0))),-1,Feriados!$A$1:$A$936),1,Feriados!$A$1:$A$936)</f>
        <v>37669</v>
      </c>
      <c r="I651" s="27">
        <f>WORKDAY(WORKDAY(DATEVALUE("15/"&amp;MONTH(EDATE(C651,-1))&amp;"/"&amp;YEAR(EDATE(C651,-1))),-1,Feriados!$A$1:$A$936),1,Feriados!$A$1:$A$936)</f>
        <v>37636</v>
      </c>
      <c r="J651" s="27">
        <f>WORKDAY(WORKDAY(DATEVALUE("15/"&amp;MONTH(EDATE(C651,0))&amp;"/"&amp;YEAR(EDATE(C651,0))-1),-1,Feriados!$A$1:$A$936),1,Feriados!$A$1:$A$936)</f>
        <v>37302</v>
      </c>
      <c r="K651" s="28">
        <f t="shared" si="16"/>
        <v>14.466982788900594</v>
      </c>
    </row>
    <row r="652" spans="1:11" x14ac:dyDescent="0.3">
      <c r="A652" s="18" t="str">
        <f t="shared" si="17"/>
        <v>12003</v>
      </c>
      <c r="B652" s="10">
        <v>760199</v>
      </c>
      <c r="C652" s="11">
        <v>37669</v>
      </c>
      <c r="D652" s="13">
        <v>1291.7466648499337</v>
      </c>
      <c r="E652" s="9"/>
      <c r="F652" s="9"/>
      <c r="G652" s="9"/>
      <c r="H652" s="27">
        <f>WORKDAY(WORKDAY(DATEVALUE("15/"&amp;MONTH(EDATE(C652,0))&amp;"/"&amp;YEAR(EDATE(C652,0))),-1,Feriados!$A$1:$A$936),1,Feriados!$A$1:$A$936)</f>
        <v>37669</v>
      </c>
      <c r="I652" s="27">
        <f>WORKDAY(WORKDAY(DATEVALUE("15/"&amp;MONTH(EDATE(C652,-1))&amp;"/"&amp;YEAR(EDATE(C652,-1))),-1,Feriados!$A$1:$A$936),1,Feriados!$A$1:$A$936)</f>
        <v>37636</v>
      </c>
      <c r="J652" s="27">
        <f>WORKDAY(WORKDAY(DATEVALUE("15/"&amp;MONTH(EDATE(C652,0))&amp;"/"&amp;YEAR(EDATE(C652,0))-1),-1,Feriados!$A$1:$A$936),1,Feriados!$A$1:$A$936)</f>
        <v>37302</v>
      </c>
      <c r="K652" s="28">
        <f t="shared" si="16"/>
        <v>14.466982788900594</v>
      </c>
    </row>
    <row r="653" spans="1:11" x14ac:dyDescent="0.3">
      <c r="A653" s="18" t="str">
        <f t="shared" si="17"/>
        <v>12003</v>
      </c>
      <c r="B653" s="10">
        <v>760199</v>
      </c>
      <c r="C653" s="11">
        <v>37670</v>
      </c>
      <c r="D653" s="13">
        <v>1292.8652494306739</v>
      </c>
      <c r="E653" s="9"/>
      <c r="F653" s="9"/>
      <c r="G653" s="9"/>
      <c r="H653" s="27">
        <f>WORKDAY(WORKDAY(DATEVALUE("15/"&amp;MONTH(EDATE(C653,0))&amp;"/"&amp;YEAR(EDATE(C653,0))),-1,Feriados!$A$1:$A$936),1,Feriados!$A$1:$A$936)</f>
        <v>37669</v>
      </c>
      <c r="I653" s="27">
        <f>WORKDAY(WORKDAY(DATEVALUE("15/"&amp;MONTH(EDATE(C653,-1))&amp;"/"&amp;YEAR(EDATE(C653,-1))),-1,Feriados!$A$1:$A$936),1,Feriados!$A$1:$A$936)</f>
        <v>37636</v>
      </c>
      <c r="J653" s="27">
        <f>WORKDAY(WORKDAY(DATEVALUE("15/"&amp;MONTH(EDATE(C653,0))&amp;"/"&amp;YEAR(EDATE(C653,0))-1),-1,Feriados!$A$1:$A$936),1,Feriados!$A$1:$A$936)</f>
        <v>37302</v>
      </c>
      <c r="K653" s="28">
        <f t="shared" si="16"/>
        <v>14.466982788900594</v>
      </c>
    </row>
    <row r="654" spans="1:11" x14ac:dyDescent="0.3">
      <c r="A654" s="18" t="str">
        <f t="shared" si="17"/>
        <v>12003</v>
      </c>
      <c r="B654" s="10">
        <v>760199</v>
      </c>
      <c r="C654" s="11">
        <v>37671</v>
      </c>
      <c r="D654" s="13">
        <v>1293.9848026467498</v>
      </c>
      <c r="E654" s="9"/>
      <c r="F654" s="9"/>
      <c r="G654" s="9"/>
      <c r="H654" s="27">
        <f>WORKDAY(WORKDAY(DATEVALUE("15/"&amp;MONTH(EDATE(C654,0))&amp;"/"&amp;YEAR(EDATE(C654,0))),-1,Feriados!$A$1:$A$936),1,Feriados!$A$1:$A$936)</f>
        <v>37669</v>
      </c>
      <c r="I654" s="27">
        <f>WORKDAY(WORKDAY(DATEVALUE("15/"&amp;MONTH(EDATE(C654,-1))&amp;"/"&amp;YEAR(EDATE(C654,-1))),-1,Feriados!$A$1:$A$936),1,Feriados!$A$1:$A$936)</f>
        <v>37636</v>
      </c>
      <c r="J654" s="27">
        <f>WORKDAY(WORKDAY(DATEVALUE("15/"&amp;MONTH(EDATE(C654,0))&amp;"/"&amp;YEAR(EDATE(C654,0))-1),-1,Feriados!$A$1:$A$936),1,Feriados!$A$1:$A$936)</f>
        <v>37302</v>
      </c>
      <c r="K654" s="28">
        <f t="shared" si="16"/>
        <v>14.466982788900594</v>
      </c>
    </row>
    <row r="655" spans="1:11" x14ac:dyDescent="0.3">
      <c r="A655" s="18" t="str">
        <f t="shared" si="17"/>
        <v>12003</v>
      </c>
      <c r="B655" s="10">
        <v>760199</v>
      </c>
      <c r="C655" s="11">
        <v>37672</v>
      </c>
      <c r="D655" s="13">
        <v>1295.1053253369482</v>
      </c>
      <c r="E655" s="9"/>
      <c r="F655" s="9"/>
      <c r="G655" s="9"/>
      <c r="H655" s="27">
        <f>WORKDAY(WORKDAY(DATEVALUE("15/"&amp;MONTH(EDATE(C655,0))&amp;"/"&amp;YEAR(EDATE(C655,0))),-1,Feriados!$A$1:$A$936),1,Feriados!$A$1:$A$936)</f>
        <v>37669</v>
      </c>
      <c r="I655" s="27">
        <f>WORKDAY(WORKDAY(DATEVALUE("15/"&amp;MONTH(EDATE(C655,-1))&amp;"/"&amp;YEAR(EDATE(C655,-1))),-1,Feriados!$A$1:$A$936),1,Feriados!$A$1:$A$936)</f>
        <v>37636</v>
      </c>
      <c r="J655" s="27">
        <f>WORKDAY(WORKDAY(DATEVALUE("15/"&amp;MONTH(EDATE(C655,0))&amp;"/"&amp;YEAR(EDATE(C655,0))-1),-1,Feriados!$A$1:$A$936),1,Feriados!$A$1:$A$936)</f>
        <v>37302</v>
      </c>
      <c r="K655" s="28">
        <f t="shared" si="16"/>
        <v>14.466982788900594</v>
      </c>
    </row>
    <row r="656" spans="1:11" x14ac:dyDescent="0.3">
      <c r="A656" s="18" t="str">
        <f t="shared" si="17"/>
        <v>12003</v>
      </c>
      <c r="B656" s="10">
        <v>760199</v>
      </c>
      <c r="C656" s="11">
        <v>37673</v>
      </c>
      <c r="D656" s="13">
        <v>1296.2268183407832</v>
      </c>
      <c r="E656" s="9"/>
      <c r="F656" s="9"/>
      <c r="G656" s="9"/>
      <c r="H656" s="27">
        <f>WORKDAY(WORKDAY(DATEVALUE("15/"&amp;MONTH(EDATE(C656,0))&amp;"/"&amp;YEAR(EDATE(C656,0))),-1,Feriados!$A$1:$A$936),1,Feriados!$A$1:$A$936)</f>
        <v>37669</v>
      </c>
      <c r="I656" s="27">
        <f>WORKDAY(WORKDAY(DATEVALUE("15/"&amp;MONTH(EDATE(C656,-1))&amp;"/"&amp;YEAR(EDATE(C656,-1))),-1,Feriados!$A$1:$A$936),1,Feriados!$A$1:$A$936)</f>
        <v>37636</v>
      </c>
      <c r="J656" s="27">
        <f>WORKDAY(WORKDAY(DATEVALUE("15/"&amp;MONTH(EDATE(C656,0))&amp;"/"&amp;YEAR(EDATE(C656,0))-1),-1,Feriados!$A$1:$A$936),1,Feriados!$A$1:$A$936)</f>
        <v>37302</v>
      </c>
      <c r="K656" s="28">
        <f t="shared" si="16"/>
        <v>14.466982788900594</v>
      </c>
    </row>
    <row r="657" spans="1:11" x14ac:dyDescent="0.3">
      <c r="A657" s="18" t="str">
        <f t="shared" si="17"/>
        <v>12003</v>
      </c>
      <c r="B657" s="10">
        <v>760199</v>
      </c>
      <c r="C657" s="11">
        <v>37676</v>
      </c>
      <c r="D657" s="13">
        <v>1297.3492824984951</v>
      </c>
      <c r="E657" s="9"/>
      <c r="F657" s="9"/>
      <c r="G657" s="9"/>
      <c r="H657" s="27">
        <f>WORKDAY(WORKDAY(DATEVALUE("15/"&amp;MONTH(EDATE(C657,0))&amp;"/"&amp;YEAR(EDATE(C657,0))),-1,Feriados!$A$1:$A$936),1,Feriados!$A$1:$A$936)</f>
        <v>37669</v>
      </c>
      <c r="I657" s="27">
        <f>WORKDAY(WORKDAY(DATEVALUE("15/"&amp;MONTH(EDATE(C657,-1))&amp;"/"&amp;YEAR(EDATE(C657,-1))),-1,Feriados!$A$1:$A$936),1,Feriados!$A$1:$A$936)</f>
        <v>37636</v>
      </c>
      <c r="J657" s="27">
        <f>WORKDAY(WORKDAY(DATEVALUE("15/"&amp;MONTH(EDATE(C657,0))&amp;"/"&amp;YEAR(EDATE(C657,0))-1),-1,Feriados!$A$1:$A$936),1,Feriados!$A$1:$A$936)</f>
        <v>37302</v>
      </c>
      <c r="K657" s="28">
        <f t="shared" si="16"/>
        <v>14.466982788900594</v>
      </c>
    </row>
    <row r="658" spans="1:11" x14ac:dyDescent="0.3">
      <c r="A658" s="18" t="str">
        <f t="shared" si="17"/>
        <v>12003</v>
      </c>
      <c r="B658" s="10">
        <v>760199</v>
      </c>
      <c r="C658" s="11">
        <v>37677</v>
      </c>
      <c r="D658" s="13">
        <v>1298.4727186510518</v>
      </c>
      <c r="E658" s="9"/>
      <c r="F658" s="9"/>
      <c r="G658" s="9"/>
      <c r="H658" s="27">
        <f>WORKDAY(WORKDAY(DATEVALUE("15/"&amp;MONTH(EDATE(C658,0))&amp;"/"&amp;YEAR(EDATE(C658,0))),-1,Feriados!$A$1:$A$936),1,Feriados!$A$1:$A$936)</f>
        <v>37669</v>
      </c>
      <c r="I658" s="27">
        <f>WORKDAY(WORKDAY(DATEVALUE("15/"&amp;MONTH(EDATE(C658,-1))&amp;"/"&amp;YEAR(EDATE(C658,-1))),-1,Feriados!$A$1:$A$936),1,Feriados!$A$1:$A$936)</f>
        <v>37636</v>
      </c>
      <c r="J658" s="27">
        <f>WORKDAY(WORKDAY(DATEVALUE("15/"&amp;MONTH(EDATE(C658,0))&amp;"/"&amp;YEAR(EDATE(C658,0))-1),-1,Feriados!$A$1:$A$936),1,Feriados!$A$1:$A$936)</f>
        <v>37302</v>
      </c>
      <c r="K658" s="28">
        <f t="shared" si="16"/>
        <v>14.466982788900594</v>
      </c>
    </row>
    <row r="659" spans="1:11" x14ac:dyDescent="0.3">
      <c r="A659" s="18" t="str">
        <f t="shared" si="17"/>
        <v>12003</v>
      </c>
      <c r="B659" s="10">
        <v>760199</v>
      </c>
      <c r="C659" s="11">
        <v>37678</v>
      </c>
      <c r="D659" s="13">
        <v>1299.5971276401499</v>
      </c>
      <c r="E659" s="9"/>
      <c r="F659" s="9"/>
      <c r="G659" s="9"/>
      <c r="H659" s="27">
        <f>WORKDAY(WORKDAY(DATEVALUE("15/"&amp;MONTH(EDATE(C659,0))&amp;"/"&amp;YEAR(EDATE(C659,0))),-1,Feriados!$A$1:$A$936),1,Feriados!$A$1:$A$936)</f>
        <v>37669</v>
      </c>
      <c r="I659" s="27">
        <f>WORKDAY(WORKDAY(DATEVALUE("15/"&amp;MONTH(EDATE(C659,-1))&amp;"/"&amp;YEAR(EDATE(C659,-1))),-1,Feriados!$A$1:$A$936),1,Feriados!$A$1:$A$936)</f>
        <v>37636</v>
      </c>
      <c r="J659" s="27">
        <f>WORKDAY(WORKDAY(DATEVALUE("15/"&amp;MONTH(EDATE(C659,0))&amp;"/"&amp;YEAR(EDATE(C659,0))-1),-1,Feriados!$A$1:$A$936),1,Feriados!$A$1:$A$936)</f>
        <v>37302</v>
      </c>
      <c r="K659" s="28">
        <f t="shared" si="16"/>
        <v>14.466982788900594</v>
      </c>
    </row>
    <row r="660" spans="1:11" x14ac:dyDescent="0.3">
      <c r="A660" s="18" t="str">
        <f t="shared" si="17"/>
        <v>12003</v>
      </c>
      <c r="B660" s="10">
        <v>760199</v>
      </c>
      <c r="C660" s="11">
        <v>37679</v>
      </c>
      <c r="D660" s="13">
        <v>1300.7225103082146</v>
      </c>
      <c r="E660" s="9"/>
      <c r="F660" s="9"/>
      <c r="G660" s="9"/>
      <c r="H660" s="27">
        <f>WORKDAY(WORKDAY(DATEVALUE("15/"&amp;MONTH(EDATE(C660,0))&amp;"/"&amp;YEAR(EDATE(C660,0))),-1,Feriados!$A$1:$A$936),1,Feriados!$A$1:$A$936)</f>
        <v>37669</v>
      </c>
      <c r="I660" s="27">
        <f>WORKDAY(WORKDAY(DATEVALUE("15/"&amp;MONTH(EDATE(C660,-1))&amp;"/"&amp;YEAR(EDATE(C660,-1))),-1,Feriados!$A$1:$A$936),1,Feriados!$A$1:$A$936)</f>
        <v>37636</v>
      </c>
      <c r="J660" s="27">
        <f>WORKDAY(WORKDAY(DATEVALUE("15/"&amp;MONTH(EDATE(C660,0))&amp;"/"&amp;YEAR(EDATE(C660,0))-1),-1,Feriados!$A$1:$A$936),1,Feriados!$A$1:$A$936)</f>
        <v>37302</v>
      </c>
      <c r="K660" s="28">
        <f t="shared" si="16"/>
        <v>14.466982788900594</v>
      </c>
    </row>
    <row r="661" spans="1:11" x14ac:dyDescent="0.3">
      <c r="A661" s="18" t="str">
        <f t="shared" si="17"/>
        <v>12003</v>
      </c>
      <c r="B661" s="10">
        <v>760199</v>
      </c>
      <c r="C661" s="11">
        <v>37680</v>
      </c>
      <c r="D661" s="13">
        <v>1301.8488674984005</v>
      </c>
      <c r="E661" s="9"/>
      <c r="F661" s="9"/>
      <c r="G661" s="9"/>
      <c r="H661" s="27">
        <f>WORKDAY(WORKDAY(DATEVALUE("15/"&amp;MONTH(EDATE(C661,0))&amp;"/"&amp;YEAR(EDATE(C661,0))),-1,Feriados!$A$1:$A$936),1,Feriados!$A$1:$A$936)</f>
        <v>37669</v>
      </c>
      <c r="I661" s="27">
        <f>WORKDAY(WORKDAY(DATEVALUE("15/"&amp;MONTH(EDATE(C661,-1))&amp;"/"&amp;YEAR(EDATE(C661,-1))),-1,Feriados!$A$1:$A$936),1,Feriados!$A$1:$A$936)</f>
        <v>37636</v>
      </c>
      <c r="J661" s="27">
        <f>WORKDAY(WORKDAY(DATEVALUE("15/"&amp;MONTH(EDATE(C661,0))&amp;"/"&amp;YEAR(EDATE(C661,0))-1),-1,Feriados!$A$1:$A$936),1,Feriados!$A$1:$A$936)</f>
        <v>37302</v>
      </c>
      <c r="K661" s="28">
        <f t="shared" si="16"/>
        <v>14.466982788900594</v>
      </c>
    </row>
    <row r="662" spans="1:11" x14ac:dyDescent="0.3">
      <c r="A662" s="18" t="str">
        <f t="shared" si="17"/>
        <v>22003</v>
      </c>
      <c r="B662" s="10">
        <v>760199</v>
      </c>
      <c r="C662" s="11">
        <v>37685</v>
      </c>
      <c r="D662" s="13">
        <v>1302.9762000545925</v>
      </c>
      <c r="E662" s="9"/>
      <c r="F662" s="9"/>
      <c r="G662" s="9"/>
      <c r="H662" s="27">
        <f>WORKDAY(WORKDAY(DATEVALUE("15/"&amp;MONTH(EDATE(C662,0))&amp;"/"&amp;YEAR(EDATE(C662,0))),-1,Feriados!$A$1:$A$936),1,Feriados!$A$1:$A$936)</f>
        <v>37697</v>
      </c>
      <c r="I662" s="27">
        <f>WORKDAY(WORKDAY(DATEVALUE("15/"&amp;MONTH(EDATE(C662,-1))&amp;"/"&amp;YEAR(EDATE(C662,-1))),-1,Feriados!$A$1:$A$936),1,Feriados!$A$1:$A$936)</f>
        <v>37669</v>
      </c>
      <c r="J662" s="27">
        <f>WORKDAY(WORKDAY(DATEVALUE("15/"&amp;MONTH(EDATE(C662,0))&amp;"/"&amp;YEAR(EDATE(C662,0))-1),-1,Feriados!$A$1:$A$936),1,Feriados!$A$1:$A$936)</f>
        <v>37330</v>
      </c>
      <c r="K662" s="28">
        <f t="shared" si="16"/>
        <v>15.847296351386797</v>
      </c>
    </row>
    <row r="663" spans="1:11" x14ac:dyDescent="0.3">
      <c r="A663" s="18" t="str">
        <f t="shared" si="17"/>
        <v>22003</v>
      </c>
      <c r="B663" s="10">
        <v>760199</v>
      </c>
      <c r="C663" s="11">
        <v>37686</v>
      </c>
      <c r="D663" s="13">
        <v>1304.1045088214062</v>
      </c>
      <c r="E663" s="9"/>
      <c r="F663" s="9"/>
      <c r="G663" s="9"/>
      <c r="H663" s="27">
        <f>WORKDAY(WORKDAY(DATEVALUE("15/"&amp;MONTH(EDATE(C663,0))&amp;"/"&amp;YEAR(EDATE(C663,0))),-1,Feriados!$A$1:$A$936),1,Feriados!$A$1:$A$936)</f>
        <v>37697</v>
      </c>
      <c r="I663" s="27">
        <f>WORKDAY(WORKDAY(DATEVALUE("15/"&amp;MONTH(EDATE(C663,-1))&amp;"/"&amp;YEAR(EDATE(C663,-1))),-1,Feriados!$A$1:$A$936),1,Feriados!$A$1:$A$936)</f>
        <v>37669</v>
      </c>
      <c r="J663" s="27">
        <f>WORKDAY(WORKDAY(DATEVALUE("15/"&amp;MONTH(EDATE(C663,0))&amp;"/"&amp;YEAR(EDATE(C663,0))-1),-1,Feriados!$A$1:$A$936),1,Feriados!$A$1:$A$936)</f>
        <v>37330</v>
      </c>
      <c r="K663" s="28">
        <f t="shared" si="16"/>
        <v>15.847296351386797</v>
      </c>
    </row>
    <row r="664" spans="1:11" x14ac:dyDescent="0.3">
      <c r="A664" s="18" t="str">
        <f t="shared" si="17"/>
        <v>22003</v>
      </c>
      <c r="B664" s="10">
        <v>760199</v>
      </c>
      <c r="C664" s="11">
        <v>37687</v>
      </c>
      <c r="D664" s="13">
        <v>1305.2337946441885</v>
      </c>
      <c r="E664" s="9"/>
      <c r="F664" s="9"/>
      <c r="G664" s="9"/>
      <c r="H664" s="27">
        <f>WORKDAY(WORKDAY(DATEVALUE("15/"&amp;MONTH(EDATE(C664,0))&amp;"/"&amp;YEAR(EDATE(C664,0))),-1,Feriados!$A$1:$A$936),1,Feriados!$A$1:$A$936)</f>
        <v>37697</v>
      </c>
      <c r="I664" s="27">
        <f>WORKDAY(WORKDAY(DATEVALUE("15/"&amp;MONTH(EDATE(C664,-1))&amp;"/"&amp;YEAR(EDATE(C664,-1))),-1,Feriados!$A$1:$A$936),1,Feriados!$A$1:$A$936)</f>
        <v>37669</v>
      </c>
      <c r="J664" s="27">
        <f>WORKDAY(WORKDAY(DATEVALUE("15/"&amp;MONTH(EDATE(C664,0))&amp;"/"&amp;YEAR(EDATE(C664,0))-1),-1,Feriados!$A$1:$A$936),1,Feriados!$A$1:$A$936)</f>
        <v>37330</v>
      </c>
      <c r="K664" s="28">
        <f t="shared" si="16"/>
        <v>15.847296351386797</v>
      </c>
    </row>
    <row r="665" spans="1:11" x14ac:dyDescent="0.3">
      <c r="A665" s="18" t="str">
        <f t="shared" si="17"/>
        <v>22003</v>
      </c>
      <c r="B665" s="10">
        <v>760199</v>
      </c>
      <c r="C665" s="11">
        <v>37690</v>
      </c>
      <c r="D665" s="13">
        <v>1306.3640583690185</v>
      </c>
      <c r="E665" s="9"/>
      <c r="F665" s="9"/>
      <c r="G665" s="9"/>
      <c r="H665" s="27">
        <f>WORKDAY(WORKDAY(DATEVALUE("15/"&amp;MONTH(EDATE(C665,0))&amp;"/"&amp;YEAR(EDATE(C665,0))),-1,Feriados!$A$1:$A$936),1,Feriados!$A$1:$A$936)</f>
        <v>37697</v>
      </c>
      <c r="I665" s="27">
        <f>WORKDAY(WORKDAY(DATEVALUE("15/"&amp;MONTH(EDATE(C665,-1))&amp;"/"&amp;YEAR(EDATE(C665,-1))),-1,Feriados!$A$1:$A$936),1,Feriados!$A$1:$A$936)</f>
        <v>37669</v>
      </c>
      <c r="J665" s="27">
        <f>WORKDAY(WORKDAY(DATEVALUE("15/"&amp;MONTH(EDATE(C665,0))&amp;"/"&amp;YEAR(EDATE(C665,0))-1),-1,Feriados!$A$1:$A$936),1,Feriados!$A$1:$A$936)</f>
        <v>37330</v>
      </c>
      <c r="K665" s="28">
        <f t="shared" si="16"/>
        <v>15.847296351386797</v>
      </c>
    </row>
    <row r="666" spans="1:11" x14ac:dyDescent="0.3">
      <c r="A666" s="18" t="str">
        <f t="shared" si="17"/>
        <v>22003</v>
      </c>
      <c r="B666" s="10">
        <v>760199</v>
      </c>
      <c r="C666" s="11">
        <v>37691</v>
      </c>
      <c r="D666" s="13">
        <v>1307.4953008427076</v>
      </c>
      <c r="E666" s="9"/>
      <c r="F666" s="9"/>
      <c r="G666" s="9"/>
      <c r="H666" s="27">
        <f>WORKDAY(WORKDAY(DATEVALUE("15/"&amp;MONTH(EDATE(C666,0))&amp;"/"&amp;YEAR(EDATE(C666,0))),-1,Feriados!$A$1:$A$936),1,Feriados!$A$1:$A$936)</f>
        <v>37697</v>
      </c>
      <c r="I666" s="27">
        <f>WORKDAY(WORKDAY(DATEVALUE("15/"&amp;MONTH(EDATE(C666,-1))&amp;"/"&amp;YEAR(EDATE(C666,-1))),-1,Feriados!$A$1:$A$936),1,Feriados!$A$1:$A$936)</f>
        <v>37669</v>
      </c>
      <c r="J666" s="27">
        <f>WORKDAY(WORKDAY(DATEVALUE("15/"&amp;MONTH(EDATE(C666,0))&amp;"/"&amp;YEAR(EDATE(C666,0))-1),-1,Feriados!$A$1:$A$936),1,Feriados!$A$1:$A$936)</f>
        <v>37330</v>
      </c>
      <c r="K666" s="28">
        <f t="shared" si="16"/>
        <v>15.847296351386797</v>
      </c>
    </row>
    <row r="667" spans="1:11" x14ac:dyDescent="0.3">
      <c r="A667" s="18" t="str">
        <f t="shared" si="17"/>
        <v>22003</v>
      </c>
      <c r="B667" s="10">
        <v>760199</v>
      </c>
      <c r="C667" s="11">
        <v>37692</v>
      </c>
      <c r="D667" s="13">
        <v>1308.6275229128012</v>
      </c>
      <c r="E667" s="9"/>
      <c r="F667" s="9"/>
      <c r="G667" s="9"/>
      <c r="H667" s="27">
        <f>WORKDAY(WORKDAY(DATEVALUE("15/"&amp;MONTH(EDATE(C667,0))&amp;"/"&amp;YEAR(EDATE(C667,0))),-1,Feriados!$A$1:$A$936),1,Feriados!$A$1:$A$936)</f>
        <v>37697</v>
      </c>
      <c r="I667" s="27">
        <f>WORKDAY(WORKDAY(DATEVALUE("15/"&amp;MONTH(EDATE(C667,-1))&amp;"/"&amp;YEAR(EDATE(C667,-1))),-1,Feriados!$A$1:$A$936),1,Feriados!$A$1:$A$936)</f>
        <v>37669</v>
      </c>
      <c r="J667" s="27">
        <f>WORKDAY(WORKDAY(DATEVALUE("15/"&amp;MONTH(EDATE(C667,0))&amp;"/"&amp;YEAR(EDATE(C667,0))-1),-1,Feriados!$A$1:$A$936),1,Feriados!$A$1:$A$936)</f>
        <v>37330</v>
      </c>
      <c r="K667" s="28">
        <f t="shared" si="16"/>
        <v>15.847296351386797</v>
      </c>
    </row>
    <row r="668" spans="1:11" x14ac:dyDescent="0.3">
      <c r="A668" s="18" t="str">
        <f t="shared" si="17"/>
        <v>22003</v>
      </c>
      <c r="B668" s="10">
        <v>760199</v>
      </c>
      <c r="C668" s="11">
        <v>37693</v>
      </c>
      <c r="D668" s="13">
        <v>1309.7607254275779</v>
      </c>
      <c r="E668" s="9"/>
      <c r="F668" s="9"/>
      <c r="G668" s="9"/>
      <c r="H668" s="27">
        <f>WORKDAY(WORKDAY(DATEVALUE("15/"&amp;MONTH(EDATE(C668,0))&amp;"/"&amp;YEAR(EDATE(C668,0))),-1,Feriados!$A$1:$A$936),1,Feriados!$A$1:$A$936)</f>
        <v>37697</v>
      </c>
      <c r="I668" s="27">
        <f>WORKDAY(WORKDAY(DATEVALUE("15/"&amp;MONTH(EDATE(C668,-1))&amp;"/"&amp;YEAR(EDATE(C668,-1))),-1,Feriados!$A$1:$A$936),1,Feriados!$A$1:$A$936)</f>
        <v>37669</v>
      </c>
      <c r="J668" s="27">
        <f>WORKDAY(WORKDAY(DATEVALUE("15/"&amp;MONTH(EDATE(C668,0))&amp;"/"&amp;YEAR(EDATE(C668,0))-1),-1,Feriados!$A$1:$A$936),1,Feriados!$A$1:$A$936)</f>
        <v>37330</v>
      </c>
      <c r="K668" s="28">
        <f t="shared" si="16"/>
        <v>15.847296351386797</v>
      </c>
    </row>
    <row r="669" spans="1:11" x14ac:dyDescent="0.3">
      <c r="A669" s="18" t="str">
        <f t="shared" si="17"/>
        <v>22003</v>
      </c>
      <c r="B669" s="10">
        <v>760199</v>
      </c>
      <c r="C669" s="11">
        <v>37694</v>
      </c>
      <c r="D669" s="13">
        <v>1310.8949092360513</v>
      </c>
      <c r="E669" s="9"/>
      <c r="F669" s="9"/>
      <c r="G669" s="9"/>
      <c r="H669" s="27">
        <f>WORKDAY(WORKDAY(DATEVALUE("15/"&amp;MONTH(EDATE(C669,0))&amp;"/"&amp;YEAR(EDATE(C669,0))),-1,Feriados!$A$1:$A$936),1,Feriados!$A$1:$A$936)</f>
        <v>37697</v>
      </c>
      <c r="I669" s="27">
        <f>WORKDAY(WORKDAY(DATEVALUE("15/"&amp;MONTH(EDATE(C669,-1))&amp;"/"&amp;YEAR(EDATE(C669,-1))),-1,Feriados!$A$1:$A$936),1,Feriados!$A$1:$A$936)</f>
        <v>37669</v>
      </c>
      <c r="J669" s="27">
        <f>WORKDAY(WORKDAY(DATEVALUE("15/"&amp;MONTH(EDATE(C669,0))&amp;"/"&amp;YEAR(EDATE(C669,0))-1),-1,Feriados!$A$1:$A$936),1,Feriados!$A$1:$A$936)</f>
        <v>37330</v>
      </c>
      <c r="K669" s="28">
        <f t="shared" si="16"/>
        <v>15.847296351386797</v>
      </c>
    </row>
    <row r="670" spans="1:11" x14ac:dyDescent="0.3">
      <c r="A670" s="18" t="str">
        <f t="shared" si="17"/>
        <v>22003</v>
      </c>
      <c r="B670" s="10">
        <v>760199</v>
      </c>
      <c r="C670" s="11">
        <v>37697</v>
      </c>
      <c r="D670" s="13">
        <v>1312.0300751879699</v>
      </c>
      <c r="E670" s="9"/>
      <c r="F670" s="9"/>
      <c r="G670" s="9"/>
      <c r="H670" s="27">
        <f>WORKDAY(WORKDAY(DATEVALUE("15/"&amp;MONTH(EDATE(C670,0))&amp;"/"&amp;YEAR(EDATE(C670,0))),-1,Feriados!$A$1:$A$936),1,Feriados!$A$1:$A$936)</f>
        <v>37697</v>
      </c>
      <c r="I670" s="27">
        <f>WORKDAY(WORKDAY(DATEVALUE("15/"&amp;MONTH(EDATE(C670,-1))&amp;"/"&amp;YEAR(EDATE(C670,-1))),-1,Feriados!$A$1:$A$936),1,Feriados!$A$1:$A$936)</f>
        <v>37669</v>
      </c>
      <c r="J670" s="27">
        <f>WORKDAY(WORKDAY(DATEVALUE("15/"&amp;MONTH(EDATE(C670,0))&amp;"/"&amp;YEAR(EDATE(C670,0))-1),-1,Feriados!$A$1:$A$936),1,Feriados!$A$1:$A$936)</f>
        <v>37330</v>
      </c>
      <c r="K670" s="28">
        <f t="shared" si="16"/>
        <v>15.847296351386797</v>
      </c>
    </row>
    <row r="671" spans="1:11" x14ac:dyDescent="0.3">
      <c r="A671" s="18" t="str">
        <f t="shared" si="17"/>
        <v>22003</v>
      </c>
      <c r="B671" s="10">
        <v>760199</v>
      </c>
      <c r="C671" s="11">
        <v>37698</v>
      </c>
      <c r="D671" s="13">
        <v>1312.7941811048677</v>
      </c>
      <c r="E671" s="9"/>
      <c r="F671" s="9"/>
      <c r="G671" s="9"/>
      <c r="H671" s="27">
        <f>WORKDAY(WORKDAY(DATEVALUE("15/"&amp;MONTH(EDATE(C671,0))&amp;"/"&amp;YEAR(EDATE(C671,0))),-1,Feriados!$A$1:$A$936),1,Feriados!$A$1:$A$936)</f>
        <v>37697</v>
      </c>
      <c r="I671" s="27">
        <f>WORKDAY(WORKDAY(DATEVALUE("15/"&amp;MONTH(EDATE(C671,-1))&amp;"/"&amp;YEAR(EDATE(C671,-1))),-1,Feriados!$A$1:$A$936),1,Feriados!$A$1:$A$936)</f>
        <v>37669</v>
      </c>
      <c r="J671" s="27">
        <f>WORKDAY(WORKDAY(DATEVALUE("15/"&amp;MONTH(EDATE(C671,0))&amp;"/"&amp;YEAR(EDATE(C671,0))-1),-1,Feriados!$A$1:$A$936),1,Feriados!$A$1:$A$936)</f>
        <v>37330</v>
      </c>
      <c r="K671" s="28">
        <f t="shared" si="16"/>
        <v>15.847296351386797</v>
      </c>
    </row>
    <row r="672" spans="1:11" x14ac:dyDescent="0.3">
      <c r="A672" s="18" t="str">
        <f t="shared" si="17"/>
        <v>22003</v>
      </c>
      <c r="B672" s="10">
        <v>760199</v>
      </c>
      <c r="C672" s="11">
        <v>37699</v>
      </c>
      <c r="D672" s="13">
        <v>1313.5587320251716</v>
      </c>
      <c r="E672" s="9"/>
      <c r="F672" s="9"/>
      <c r="G672" s="9"/>
      <c r="H672" s="27">
        <f>WORKDAY(WORKDAY(DATEVALUE("15/"&amp;MONTH(EDATE(C672,0))&amp;"/"&amp;YEAR(EDATE(C672,0))),-1,Feriados!$A$1:$A$936),1,Feriados!$A$1:$A$936)</f>
        <v>37697</v>
      </c>
      <c r="I672" s="27">
        <f>WORKDAY(WORKDAY(DATEVALUE("15/"&amp;MONTH(EDATE(C672,-1))&amp;"/"&amp;YEAR(EDATE(C672,-1))),-1,Feriados!$A$1:$A$936),1,Feriados!$A$1:$A$936)</f>
        <v>37669</v>
      </c>
      <c r="J672" s="27">
        <f>WORKDAY(WORKDAY(DATEVALUE("15/"&amp;MONTH(EDATE(C672,0))&amp;"/"&amp;YEAR(EDATE(C672,0))-1),-1,Feriados!$A$1:$A$936),1,Feriados!$A$1:$A$936)</f>
        <v>37330</v>
      </c>
      <c r="K672" s="28">
        <f t="shared" si="16"/>
        <v>15.847296351386797</v>
      </c>
    </row>
    <row r="673" spans="1:11" x14ac:dyDescent="0.3">
      <c r="A673" s="18" t="str">
        <f t="shared" si="17"/>
        <v>22003</v>
      </c>
      <c r="B673" s="10">
        <v>760199</v>
      </c>
      <c r="C673" s="11">
        <v>37700</v>
      </c>
      <c r="D673" s="13">
        <v>1314.3237282080445</v>
      </c>
      <c r="E673" s="9"/>
      <c r="F673" s="9"/>
      <c r="G673" s="9"/>
      <c r="H673" s="27">
        <f>WORKDAY(WORKDAY(DATEVALUE("15/"&amp;MONTH(EDATE(C673,0))&amp;"/"&amp;YEAR(EDATE(C673,0))),-1,Feriados!$A$1:$A$936),1,Feriados!$A$1:$A$936)</f>
        <v>37697</v>
      </c>
      <c r="I673" s="27">
        <f>WORKDAY(WORKDAY(DATEVALUE("15/"&amp;MONTH(EDATE(C673,-1))&amp;"/"&amp;YEAR(EDATE(C673,-1))),-1,Feriados!$A$1:$A$936),1,Feriados!$A$1:$A$936)</f>
        <v>37669</v>
      </c>
      <c r="J673" s="27">
        <f>WORKDAY(WORKDAY(DATEVALUE("15/"&amp;MONTH(EDATE(C673,0))&amp;"/"&amp;YEAR(EDATE(C673,0))-1),-1,Feriados!$A$1:$A$936),1,Feriados!$A$1:$A$936)</f>
        <v>37330</v>
      </c>
      <c r="K673" s="28">
        <f t="shared" si="16"/>
        <v>15.847296351386797</v>
      </c>
    </row>
    <row r="674" spans="1:11" x14ac:dyDescent="0.3">
      <c r="A674" s="18" t="str">
        <f t="shared" si="17"/>
        <v>22003</v>
      </c>
      <c r="B674" s="10">
        <v>760199</v>
      </c>
      <c r="C674" s="11">
        <v>37701</v>
      </c>
      <c r="D674" s="13">
        <v>1315.0891699128003</v>
      </c>
      <c r="E674" s="9"/>
      <c r="F674" s="9"/>
      <c r="G674" s="9"/>
      <c r="H674" s="27">
        <f>WORKDAY(WORKDAY(DATEVALUE("15/"&amp;MONTH(EDATE(C674,0))&amp;"/"&amp;YEAR(EDATE(C674,0))),-1,Feriados!$A$1:$A$936),1,Feriados!$A$1:$A$936)</f>
        <v>37697</v>
      </c>
      <c r="I674" s="27">
        <f>WORKDAY(WORKDAY(DATEVALUE("15/"&amp;MONTH(EDATE(C674,-1))&amp;"/"&amp;YEAR(EDATE(C674,-1))),-1,Feriados!$A$1:$A$936),1,Feriados!$A$1:$A$936)</f>
        <v>37669</v>
      </c>
      <c r="J674" s="27">
        <f>WORKDAY(WORKDAY(DATEVALUE("15/"&amp;MONTH(EDATE(C674,0))&amp;"/"&amp;YEAR(EDATE(C674,0))-1),-1,Feriados!$A$1:$A$936),1,Feriados!$A$1:$A$936)</f>
        <v>37330</v>
      </c>
      <c r="K674" s="28">
        <f t="shared" si="16"/>
        <v>15.847296351386797</v>
      </c>
    </row>
    <row r="675" spans="1:11" x14ac:dyDescent="0.3">
      <c r="A675" s="18" t="str">
        <f t="shared" si="17"/>
        <v>22003</v>
      </c>
      <c r="B675" s="10">
        <v>760199</v>
      </c>
      <c r="C675" s="11">
        <v>37704</v>
      </c>
      <c r="D675" s="13">
        <v>1315.8550573989044</v>
      </c>
      <c r="E675" s="9"/>
      <c r="F675" s="9"/>
      <c r="G675" s="9"/>
      <c r="H675" s="27">
        <f>WORKDAY(WORKDAY(DATEVALUE("15/"&amp;MONTH(EDATE(C675,0))&amp;"/"&amp;YEAR(EDATE(C675,0))),-1,Feriados!$A$1:$A$936),1,Feriados!$A$1:$A$936)</f>
        <v>37697</v>
      </c>
      <c r="I675" s="27">
        <f>WORKDAY(WORKDAY(DATEVALUE("15/"&amp;MONTH(EDATE(C675,-1))&amp;"/"&amp;YEAR(EDATE(C675,-1))),-1,Feriados!$A$1:$A$936),1,Feriados!$A$1:$A$936)</f>
        <v>37669</v>
      </c>
      <c r="J675" s="27">
        <f>WORKDAY(WORKDAY(DATEVALUE("15/"&amp;MONTH(EDATE(C675,0))&amp;"/"&amp;YEAR(EDATE(C675,0))-1),-1,Feriados!$A$1:$A$936),1,Feriados!$A$1:$A$936)</f>
        <v>37330</v>
      </c>
      <c r="K675" s="28">
        <f t="shared" si="16"/>
        <v>15.847296351386797</v>
      </c>
    </row>
    <row r="676" spans="1:11" x14ac:dyDescent="0.3">
      <c r="A676" s="18" t="str">
        <f t="shared" si="17"/>
        <v>22003</v>
      </c>
      <c r="B676" s="10">
        <v>760199</v>
      </c>
      <c r="C676" s="11">
        <v>37705</v>
      </c>
      <c r="D676" s="13">
        <v>1316.6213909259727</v>
      </c>
      <c r="E676" s="9"/>
      <c r="F676" s="9"/>
      <c r="G676" s="9"/>
      <c r="H676" s="27">
        <f>WORKDAY(WORKDAY(DATEVALUE("15/"&amp;MONTH(EDATE(C676,0))&amp;"/"&amp;YEAR(EDATE(C676,0))),-1,Feriados!$A$1:$A$936),1,Feriados!$A$1:$A$936)</f>
        <v>37697</v>
      </c>
      <c r="I676" s="27">
        <f>WORKDAY(WORKDAY(DATEVALUE("15/"&amp;MONTH(EDATE(C676,-1))&amp;"/"&amp;YEAR(EDATE(C676,-1))),-1,Feriados!$A$1:$A$936),1,Feriados!$A$1:$A$936)</f>
        <v>37669</v>
      </c>
      <c r="J676" s="27">
        <f>WORKDAY(WORKDAY(DATEVALUE("15/"&amp;MONTH(EDATE(C676,0))&amp;"/"&amp;YEAR(EDATE(C676,0))-1),-1,Feriados!$A$1:$A$936),1,Feriados!$A$1:$A$936)</f>
        <v>37330</v>
      </c>
      <c r="K676" s="28">
        <f t="shared" si="16"/>
        <v>15.847296351386797</v>
      </c>
    </row>
    <row r="677" spans="1:11" x14ac:dyDescent="0.3">
      <c r="A677" s="18" t="str">
        <f t="shared" si="17"/>
        <v>22003</v>
      </c>
      <c r="B677" s="10">
        <v>760199</v>
      </c>
      <c r="C677" s="11">
        <v>37706</v>
      </c>
      <c r="D677" s="13">
        <v>1317.3881707537723</v>
      </c>
      <c r="E677" s="9"/>
      <c r="F677" s="9"/>
      <c r="G677" s="9"/>
      <c r="H677" s="27">
        <f>WORKDAY(WORKDAY(DATEVALUE("15/"&amp;MONTH(EDATE(C677,0))&amp;"/"&amp;YEAR(EDATE(C677,0))),-1,Feriados!$A$1:$A$936),1,Feriados!$A$1:$A$936)</f>
        <v>37697</v>
      </c>
      <c r="I677" s="27">
        <f>WORKDAY(WORKDAY(DATEVALUE("15/"&amp;MONTH(EDATE(C677,-1))&amp;"/"&amp;YEAR(EDATE(C677,-1))),-1,Feriados!$A$1:$A$936),1,Feriados!$A$1:$A$936)</f>
        <v>37669</v>
      </c>
      <c r="J677" s="27">
        <f>WORKDAY(WORKDAY(DATEVALUE("15/"&amp;MONTH(EDATE(C677,0))&amp;"/"&amp;YEAR(EDATE(C677,0))-1),-1,Feriados!$A$1:$A$936),1,Feriados!$A$1:$A$936)</f>
        <v>37330</v>
      </c>
      <c r="K677" s="28">
        <f t="shared" si="16"/>
        <v>15.847296351386797</v>
      </c>
    </row>
    <row r="678" spans="1:11" x14ac:dyDescent="0.3">
      <c r="A678" s="18" t="str">
        <f t="shared" si="17"/>
        <v>22003</v>
      </c>
      <c r="B678" s="10">
        <v>760199</v>
      </c>
      <c r="C678" s="11">
        <v>37707</v>
      </c>
      <c r="D678" s="13">
        <v>1318.1553971422225</v>
      </c>
      <c r="E678" s="9"/>
      <c r="F678" s="9"/>
      <c r="G678" s="9"/>
      <c r="H678" s="27">
        <f>WORKDAY(WORKDAY(DATEVALUE("15/"&amp;MONTH(EDATE(C678,0))&amp;"/"&amp;YEAR(EDATE(C678,0))),-1,Feriados!$A$1:$A$936),1,Feriados!$A$1:$A$936)</f>
        <v>37697</v>
      </c>
      <c r="I678" s="27">
        <f>WORKDAY(WORKDAY(DATEVALUE("15/"&amp;MONTH(EDATE(C678,-1))&amp;"/"&amp;YEAR(EDATE(C678,-1))),-1,Feriados!$A$1:$A$936),1,Feriados!$A$1:$A$936)</f>
        <v>37669</v>
      </c>
      <c r="J678" s="27">
        <f>WORKDAY(WORKDAY(DATEVALUE("15/"&amp;MONTH(EDATE(C678,0))&amp;"/"&amp;YEAR(EDATE(C678,0))-1),-1,Feriados!$A$1:$A$936),1,Feriados!$A$1:$A$936)</f>
        <v>37330</v>
      </c>
      <c r="K678" s="28">
        <f t="shared" si="16"/>
        <v>15.847296351386797</v>
      </c>
    </row>
    <row r="679" spans="1:11" x14ac:dyDescent="0.3">
      <c r="A679" s="18" t="str">
        <f t="shared" si="17"/>
        <v>22003</v>
      </c>
      <c r="B679" s="10">
        <v>760199</v>
      </c>
      <c r="C679" s="11">
        <v>37708</v>
      </c>
      <c r="D679" s="13">
        <v>1318.9230703513924</v>
      </c>
      <c r="E679" s="9"/>
      <c r="F679" s="9"/>
      <c r="G679" s="9"/>
      <c r="H679" s="27">
        <f>WORKDAY(WORKDAY(DATEVALUE("15/"&amp;MONTH(EDATE(C679,0))&amp;"/"&amp;YEAR(EDATE(C679,0))),-1,Feriados!$A$1:$A$936),1,Feriados!$A$1:$A$936)</f>
        <v>37697</v>
      </c>
      <c r="I679" s="27">
        <f>WORKDAY(WORKDAY(DATEVALUE("15/"&amp;MONTH(EDATE(C679,-1))&amp;"/"&amp;YEAR(EDATE(C679,-1))),-1,Feriados!$A$1:$A$936),1,Feriados!$A$1:$A$936)</f>
        <v>37669</v>
      </c>
      <c r="J679" s="27">
        <f>WORKDAY(WORKDAY(DATEVALUE("15/"&amp;MONTH(EDATE(C679,0))&amp;"/"&amp;YEAR(EDATE(C679,0))-1),-1,Feriados!$A$1:$A$936),1,Feriados!$A$1:$A$936)</f>
        <v>37330</v>
      </c>
      <c r="K679" s="28">
        <f t="shared" si="16"/>
        <v>15.847296351386797</v>
      </c>
    </row>
    <row r="680" spans="1:11" x14ac:dyDescent="0.3">
      <c r="A680" s="18" t="str">
        <f t="shared" si="17"/>
        <v>22003</v>
      </c>
      <c r="B680" s="10">
        <v>760199</v>
      </c>
      <c r="C680" s="11">
        <v>37711</v>
      </c>
      <c r="D680" s="13">
        <v>1319.6911906415039</v>
      </c>
      <c r="E680" s="9"/>
      <c r="F680" s="9"/>
      <c r="G680" s="9"/>
      <c r="H680" s="27">
        <f>WORKDAY(WORKDAY(DATEVALUE("15/"&amp;MONTH(EDATE(C680,0))&amp;"/"&amp;YEAR(EDATE(C680,0))),-1,Feriados!$A$1:$A$936),1,Feriados!$A$1:$A$936)</f>
        <v>37697</v>
      </c>
      <c r="I680" s="27">
        <f>WORKDAY(WORKDAY(DATEVALUE("15/"&amp;MONTH(EDATE(C680,-1))&amp;"/"&amp;YEAR(EDATE(C680,-1))),-1,Feriados!$A$1:$A$936),1,Feriados!$A$1:$A$936)</f>
        <v>37669</v>
      </c>
      <c r="J680" s="27">
        <f>WORKDAY(WORKDAY(DATEVALUE("15/"&amp;MONTH(EDATE(C680,0))&amp;"/"&amp;YEAR(EDATE(C680,0))-1),-1,Feriados!$A$1:$A$936),1,Feriados!$A$1:$A$936)</f>
        <v>37330</v>
      </c>
      <c r="K680" s="28">
        <f t="shared" si="16"/>
        <v>15.847296351386797</v>
      </c>
    </row>
    <row r="681" spans="1:11" x14ac:dyDescent="0.3">
      <c r="A681" s="18" t="str">
        <f t="shared" si="17"/>
        <v>32003</v>
      </c>
      <c r="B681" s="10">
        <v>760199</v>
      </c>
      <c r="C681" s="11">
        <v>37712</v>
      </c>
      <c r="D681" s="13">
        <v>1320.45975827293</v>
      </c>
      <c r="E681" s="9"/>
      <c r="F681" s="9"/>
      <c r="G681" s="9"/>
      <c r="H681" s="27">
        <f>WORKDAY(WORKDAY(DATEVALUE("15/"&amp;MONTH(EDATE(C681,0))&amp;"/"&amp;YEAR(EDATE(C681,0))),-1,Feriados!$A$1:$A$936),1,Feriados!$A$1:$A$936)</f>
        <v>37726</v>
      </c>
      <c r="I681" s="27">
        <f>WORKDAY(WORKDAY(DATEVALUE("15/"&amp;MONTH(EDATE(C681,-1))&amp;"/"&amp;YEAR(EDATE(C681,-1))),-1,Feriados!$A$1:$A$936),1,Feriados!$A$1:$A$936)</f>
        <v>37697</v>
      </c>
      <c r="J681" s="27">
        <f>WORKDAY(WORKDAY(DATEVALUE("15/"&amp;MONTH(EDATE(C681,0))&amp;"/"&amp;YEAR(EDATE(C681,0))-1),-1,Feriados!$A$1:$A$936),1,Feriados!$A$1:$A$936)</f>
        <v>37361</v>
      </c>
      <c r="K681" s="28">
        <f t="shared" si="16"/>
        <v>16.573077989356435</v>
      </c>
    </row>
    <row r="682" spans="1:11" x14ac:dyDescent="0.3">
      <c r="A682" s="18" t="str">
        <f t="shared" si="17"/>
        <v>32003</v>
      </c>
      <c r="B682" s="10">
        <v>760199</v>
      </c>
      <c r="C682" s="11">
        <v>37713</v>
      </c>
      <c r="D682" s="13">
        <v>1321.2287735061955</v>
      </c>
      <c r="E682" s="9"/>
      <c r="F682" s="9"/>
      <c r="G682" s="9"/>
      <c r="H682" s="27">
        <f>WORKDAY(WORKDAY(DATEVALUE("15/"&amp;MONTH(EDATE(C682,0))&amp;"/"&amp;YEAR(EDATE(C682,0))),-1,Feriados!$A$1:$A$936),1,Feriados!$A$1:$A$936)</f>
        <v>37726</v>
      </c>
      <c r="I682" s="27">
        <f>WORKDAY(WORKDAY(DATEVALUE("15/"&amp;MONTH(EDATE(C682,-1))&amp;"/"&amp;YEAR(EDATE(C682,-1))),-1,Feriados!$A$1:$A$936),1,Feriados!$A$1:$A$936)</f>
        <v>37697</v>
      </c>
      <c r="J682" s="27">
        <f>WORKDAY(WORKDAY(DATEVALUE("15/"&amp;MONTH(EDATE(C682,0))&amp;"/"&amp;YEAR(EDATE(C682,0))-1),-1,Feriados!$A$1:$A$936),1,Feriados!$A$1:$A$936)</f>
        <v>37361</v>
      </c>
      <c r="K682" s="28">
        <f t="shared" si="16"/>
        <v>16.573077989356435</v>
      </c>
    </row>
    <row r="683" spans="1:11" x14ac:dyDescent="0.3">
      <c r="A683" s="18" t="str">
        <f t="shared" si="17"/>
        <v>32003</v>
      </c>
      <c r="B683" s="10">
        <v>760199</v>
      </c>
      <c r="C683" s="11">
        <v>37714</v>
      </c>
      <c r="D683" s="13">
        <v>1321.998236601976</v>
      </c>
      <c r="E683" s="9"/>
      <c r="F683" s="9"/>
      <c r="G683" s="9"/>
      <c r="H683" s="27">
        <f>WORKDAY(WORKDAY(DATEVALUE("15/"&amp;MONTH(EDATE(C683,0))&amp;"/"&amp;YEAR(EDATE(C683,0))),-1,Feriados!$A$1:$A$936),1,Feriados!$A$1:$A$936)</f>
        <v>37726</v>
      </c>
      <c r="I683" s="27">
        <f>WORKDAY(WORKDAY(DATEVALUE("15/"&amp;MONTH(EDATE(C683,-1))&amp;"/"&amp;YEAR(EDATE(C683,-1))),-1,Feriados!$A$1:$A$936),1,Feriados!$A$1:$A$936)</f>
        <v>37697</v>
      </c>
      <c r="J683" s="27">
        <f>WORKDAY(WORKDAY(DATEVALUE("15/"&amp;MONTH(EDATE(C683,0))&amp;"/"&amp;YEAR(EDATE(C683,0))-1),-1,Feriados!$A$1:$A$936),1,Feriados!$A$1:$A$936)</f>
        <v>37361</v>
      </c>
      <c r="K683" s="28">
        <f t="shared" si="16"/>
        <v>16.573077989356435</v>
      </c>
    </row>
    <row r="684" spans="1:11" x14ac:dyDescent="0.3">
      <c r="A684" s="18" t="str">
        <f t="shared" si="17"/>
        <v>32003</v>
      </c>
      <c r="B684" s="10">
        <v>760199</v>
      </c>
      <c r="C684" s="11">
        <v>37715</v>
      </c>
      <c r="D684" s="13">
        <v>1322.7681478211009</v>
      </c>
      <c r="E684" s="9"/>
      <c r="F684" s="9"/>
      <c r="G684" s="9"/>
      <c r="H684" s="27">
        <f>WORKDAY(WORKDAY(DATEVALUE("15/"&amp;MONTH(EDATE(C684,0))&amp;"/"&amp;YEAR(EDATE(C684,0))),-1,Feriados!$A$1:$A$936),1,Feriados!$A$1:$A$936)</f>
        <v>37726</v>
      </c>
      <c r="I684" s="27">
        <f>WORKDAY(WORKDAY(DATEVALUE("15/"&amp;MONTH(EDATE(C684,-1))&amp;"/"&amp;YEAR(EDATE(C684,-1))),-1,Feriados!$A$1:$A$936),1,Feriados!$A$1:$A$936)</f>
        <v>37697</v>
      </c>
      <c r="J684" s="27">
        <f>WORKDAY(WORKDAY(DATEVALUE("15/"&amp;MONTH(EDATE(C684,0))&amp;"/"&amp;YEAR(EDATE(C684,0))-1),-1,Feriados!$A$1:$A$936),1,Feriados!$A$1:$A$936)</f>
        <v>37361</v>
      </c>
      <c r="K684" s="28">
        <f t="shared" si="16"/>
        <v>16.573077989356435</v>
      </c>
    </row>
    <row r="685" spans="1:11" x14ac:dyDescent="0.3">
      <c r="A685" s="18" t="str">
        <f t="shared" si="17"/>
        <v>32003</v>
      </c>
      <c r="B685" s="10">
        <v>760199</v>
      </c>
      <c r="C685" s="11">
        <v>37718</v>
      </c>
      <c r="D685" s="13">
        <v>1323.5385074245492</v>
      </c>
      <c r="E685" s="9"/>
      <c r="F685" s="9"/>
      <c r="G685" s="9"/>
      <c r="H685" s="27">
        <f>WORKDAY(WORKDAY(DATEVALUE("15/"&amp;MONTH(EDATE(C685,0))&amp;"/"&amp;YEAR(EDATE(C685,0))),-1,Feriados!$A$1:$A$936),1,Feriados!$A$1:$A$936)</f>
        <v>37726</v>
      </c>
      <c r="I685" s="27">
        <f>WORKDAY(WORKDAY(DATEVALUE("15/"&amp;MONTH(EDATE(C685,-1))&amp;"/"&amp;YEAR(EDATE(C685,-1))),-1,Feriados!$A$1:$A$936),1,Feriados!$A$1:$A$936)</f>
        <v>37697</v>
      </c>
      <c r="J685" s="27">
        <f>WORKDAY(WORKDAY(DATEVALUE("15/"&amp;MONTH(EDATE(C685,0))&amp;"/"&amp;YEAR(EDATE(C685,0))-1),-1,Feriados!$A$1:$A$936),1,Feriados!$A$1:$A$936)</f>
        <v>37361</v>
      </c>
      <c r="K685" s="28">
        <f t="shared" si="16"/>
        <v>16.573077989356435</v>
      </c>
    </row>
    <row r="686" spans="1:11" x14ac:dyDescent="0.3">
      <c r="A686" s="18" t="str">
        <f t="shared" si="17"/>
        <v>32003</v>
      </c>
      <c r="B686" s="10">
        <v>760199</v>
      </c>
      <c r="C686" s="11">
        <v>37719</v>
      </c>
      <c r="D686" s="13">
        <v>1324.3093156734533</v>
      </c>
      <c r="E686" s="9"/>
      <c r="F686" s="9"/>
      <c r="G686" s="9"/>
      <c r="H686" s="27">
        <f>WORKDAY(WORKDAY(DATEVALUE("15/"&amp;MONTH(EDATE(C686,0))&amp;"/"&amp;YEAR(EDATE(C686,0))),-1,Feriados!$A$1:$A$936),1,Feriados!$A$1:$A$936)</f>
        <v>37726</v>
      </c>
      <c r="I686" s="27">
        <f>WORKDAY(WORKDAY(DATEVALUE("15/"&amp;MONTH(EDATE(C686,-1))&amp;"/"&amp;YEAR(EDATE(C686,-1))),-1,Feriados!$A$1:$A$936),1,Feriados!$A$1:$A$936)</f>
        <v>37697</v>
      </c>
      <c r="J686" s="27">
        <f>WORKDAY(WORKDAY(DATEVALUE("15/"&amp;MONTH(EDATE(C686,0))&amp;"/"&amp;YEAR(EDATE(C686,0))-1),-1,Feriados!$A$1:$A$936),1,Feriados!$A$1:$A$936)</f>
        <v>37361</v>
      </c>
      <c r="K686" s="28">
        <f t="shared" si="16"/>
        <v>16.573077989356435</v>
      </c>
    </row>
    <row r="687" spans="1:11" x14ac:dyDescent="0.3">
      <c r="A687" s="18" t="str">
        <f t="shared" si="17"/>
        <v>32003</v>
      </c>
      <c r="B687" s="10">
        <v>760199</v>
      </c>
      <c r="C687" s="11">
        <v>37720</v>
      </c>
      <c r="D687" s="13">
        <v>1325.0805728290975</v>
      </c>
      <c r="E687" s="9"/>
      <c r="F687" s="9"/>
      <c r="G687" s="9"/>
      <c r="H687" s="27">
        <f>WORKDAY(WORKDAY(DATEVALUE("15/"&amp;MONTH(EDATE(C687,0))&amp;"/"&amp;YEAR(EDATE(C687,0))),-1,Feriados!$A$1:$A$936),1,Feriados!$A$1:$A$936)</f>
        <v>37726</v>
      </c>
      <c r="I687" s="27">
        <f>WORKDAY(WORKDAY(DATEVALUE("15/"&amp;MONTH(EDATE(C687,-1))&amp;"/"&amp;YEAR(EDATE(C687,-1))),-1,Feriados!$A$1:$A$936),1,Feriados!$A$1:$A$936)</f>
        <v>37697</v>
      </c>
      <c r="J687" s="27">
        <f>WORKDAY(WORKDAY(DATEVALUE("15/"&amp;MONTH(EDATE(C687,0))&amp;"/"&amp;YEAR(EDATE(C687,0))-1),-1,Feriados!$A$1:$A$936),1,Feriados!$A$1:$A$936)</f>
        <v>37361</v>
      </c>
      <c r="K687" s="28">
        <f t="shared" si="16"/>
        <v>16.573077989356435</v>
      </c>
    </row>
    <row r="688" spans="1:11" x14ac:dyDescent="0.3">
      <c r="A688" s="18" t="str">
        <f t="shared" si="17"/>
        <v>32003</v>
      </c>
      <c r="B688" s="10">
        <v>760199</v>
      </c>
      <c r="C688" s="11">
        <v>37721</v>
      </c>
      <c r="D688" s="13">
        <v>1325.8522791529176</v>
      </c>
      <c r="E688" s="9"/>
      <c r="F688" s="9"/>
      <c r="G688" s="9"/>
      <c r="H688" s="27">
        <f>WORKDAY(WORKDAY(DATEVALUE("15/"&amp;MONTH(EDATE(C688,0))&amp;"/"&amp;YEAR(EDATE(C688,0))),-1,Feriados!$A$1:$A$936),1,Feriados!$A$1:$A$936)</f>
        <v>37726</v>
      </c>
      <c r="I688" s="27">
        <f>WORKDAY(WORKDAY(DATEVALUE("15/"&amp;MONTH(EDATE(C688,-1))&amp;"/"&amp;YEAR(EDATE(C688,-1))),-1,Feriados!$A$1:$A$936),1,Feriados!$A$1:$A$936)</f>
        <v>37697</v>
      </c>
      <c r="J688" s="27">
        <f>WORKDAY(WORKDAY(DATEVALUE("15/"&amp;MONTH(EDATE(C688,0))&amp;"/"&amp;YEAR(EDATE(C688,0))-1),-1,Feriados!$A$1:$A$936),1,Feriados!$A$1:$A$936)</f>
        <v>37361</v>
      </c>
      <c r="K688" s="28">
        <f t="shared" si="16"/>
        <v>16.573077989356435</v>
      </c>
    </row>
    <row r="689" spans="1:11" x14ac:dyDescent="0.3">
      <c r="A689" s="18" t="str">
        <f t="shared" si="17"/>
        <v>32003</v>
      </c>
      <c r="B689" s="10">
        <v>760199</v>
      </c>
      <c r="C689" s="11">
        <v>37722</v>
      </c>
      <c r="D689" s="13">
        <v>1326.6244349065028</v>
      </c>
      <c r="E689" s="9"/>
      <c r="F689" s="9"/>
      <c r="G689" s="9"/>
      <c r="H689" s="27">
        <f>WORKDAY(WORKDAY(DATEVALUE("15/"&amp;MONTH(EDATE(C689,0))&amp;"/"&amp;YEAR(EDATE(C689,0))),-1,Feriados!$A$1:$A$936),1,Feriados!$A$1:$A$936)</f>
        <v>37726</v>
      </c>
      <c r="I689" s="27">
        <f>WORKDAY(WORKDAY(DATEVALUE("15/"&amp;MONTH(EDATE(C689,-1))&amp;"/"&amp;YEAR(EDATE(C689,-1))),-1,Feriados!$A$1:$A$936),1,Feriados!$A$1:$A$936)</f>
        <v>37697</v>
      </c>
      <c r="J689" s="27">
        <f>WORKDAY(WORKDAY(DATEVALUE("15/"&amp;MONTH(EDATE(C689,0))&amp;"/"&amp;YEAR(EDATE(C689,0))-1),-1,Feriados!$A$1:$A$936),1,Feriados!$A$1:$A$936)</f>
        <v>37361</v>
      </c>
      <c r="K689" s="28">
        <f t="shared" si="16"/>
        <v>16.573077989356435</v>
      </c>
    </row>
    <row r="690" spans="1:11" x14ac:dyDescent="0.3">
      <c r="A690" s="18" t="str">
        <f t="shared" si="17"/>
        <v>32003</v>
      </c>
      <c r="B690" s="10">
        <v>760199</v>
      </c>
      <c r="C690" s="11">
        <v>37725</v>
      </c>
      <c r="D690" s="13">
        <v>1327.3970403515939</v>
      </c>
      <c r="E690" s="9"/>
      <c r="F690" s="9"/>
      <c r="G690" s="9"/>
      <c r="H690" s="27">
        <f>WORKDAY(WORKDAY(DATEVALUE("15/"&amp;MONTH(EDATE(C690,0))&amp;"/"&amp;YEAR(EDATE(C690,0))),-1,Feriados!$A$1:$A$936),1,Feriados!$A$1:$A$936)</f>
        <v>37726</v>
      </c>
      <c r="I690" s="27">
        <f>WORKDAY(WORKDAY(DATEVALUE("15/"&amp;MONTH(EDATE(C690,-1))&amp;"/"&amp;YEAR(EDATE(C690,-1))),-1,Feriados!$A$1:$A$936),1,Feriados!$A$1:$A$936)</f>
        <v>37697</v>
      </c>
      <c r="J690" s="27">
        <f>WORKDAY(WORKDAY(DATEVALUE("15/"&amp;MONTH(EDATE(C690,0))&amp;"/"&amp;YEAR(EDATE(C690,0))-1),-1,Feriados!$A$1:$A$936),1,Feriados!$A$1:$A$936)</f>
        <v>37361</v>
      </c>
      <c r="K690" s="28">
        <f t="shared" si="16"/>
        <v>16.573077989356435</v>
      </c>
    </row>
    <row r="691" spans="1:11" x14ac:dyDescent="0.3">
      <c r="A691" s="18" t="str">
        <f t="shared" si="17"/>
        <v>32003</v>
      </c>
      <c r="B691" s="10">
        <v>760199</v>
      </c>
      <c r="C691" s="11">
        <v>37726</v>
      </c>
      <c r="D691" s="13">
        <v>1328.1700957500836</v>
      </c>
      <c r="E691" s="9"/>
      <c r="F691" s="9"/>
      <c r="G691" s="9"/>
      <c r="H691" s="27">
        <f>WORKDAY(WORKDAY(DATEVALUE("15/"&amp;MONTH(EDATE(C691,0))&amp;"/"&amp;YEAR(EDATE(C691,0))),-1,Feriados!$A$1:$A$936),1,Feriados!$A$1:$A$936)</f>
        <v>37726</v>
      </c>
      <c r="I691" s="27">
        <f>WORKDAY(WORKDAY(DATEVALUE("15/"&amp;MONTH(EDATE(C691,-1))&amp;"/"&amp;YEAR(EDATE(C691,-1))),-1,Feriados!$A$1:$A$936),1,Feriados!$A$1:$A$936)</f>
        <v>37697</v>
      </c>
      <c r="J691" s="27">
        <f>WORKDAY(WORKDAY(DATEVALUE("15/"&amp;MONTH(EDATE(C691,0))&amp;"/"&amp;YEAR(EDATE(C691,0))-1),-1,Feriados!$A$1:$A$936),1,Feriados!$A$1:$A$936)</f>
        <v>37361</v>
      </c>
      <c r="K691" s="28">
        <f t="shared" si="16"/>
        <v>16.573077989356435</v>
      </c>
    </row>
    <row r="692" spans="1:11" x14ac:dyDescent="0.3">
      <c r="A692" s="18" t="str">
        <f t="shared" si="17"/>
        <v>32003</v>
      </c>
      <c r="B692" s="10">
        <v>760199</v>
      </c>
      <c r="C692" s="11">
        <v>37727</v>
      </c>
      <c r="D692" s="13">
        <v>1328.8450153176191</v>
      </c>
      <c r="E692" s="9"/>
      <c r="F692" s="9"/>
      <c r="G692" s="9"/>
      <c r="H692" s="27">
        <f>WORKDAY(WORKDAY(DATEVALUE("15/"&amp;MONTH(EDATE(C692,0))&amp;"/"&amp;YEAR(EDATE(C692,0))),-1,Feriados!$A$1:$A$936),1,Feriados!$A$1:$A$936)</f>
        <v>37726</v>
      </c>
      <c r="I692" s="27">
        <f>WORKDAY(WORKDAY(DATEVALUE("15/"&amp;MONTH(EDATE(C692,-1))&amp;"/"&amp;YEAR(EDATE(C692,-1))),-1,Feriados!$A$1:$A$936),1,Feriados!$A$1:$A$936)</f>
        <v>37697</v>
      </c>
      <c r="J692" s="27">
        <f>WORKDAY(WORKDAY(DATEVALUE("15/"&amp;MONTH(EDATE(C692,0))&amp;"/"&amp;YEAR(EDATE(C692,0))-1),-1,Feriados!$A$1:$A$936),1,Feriados!$A$1:$A$936)</f>
        <v>37361</v>
      </c>
      <c r="K692" s="28">
        <f t="shared" si="16"/>
        <v>16.573077989356435</v>
      </c>
    </row>
    <row r="693" spans="1:11" x14ac:dyDescent="0.3">
      <c r="A693" s="18" t="str">
        <f t="shared" si="17"/>
        <v>32003</v>
      </c>
      <c r="B693" s="10">
        <v>760199</v>
      </c>
      <c r="C693" s="11">
        <v>37728</v>
      </c>
      <c r="D693" s="13">
        <v>1329.5202778505802</v>
      </c>
      <c r="E693" s="9"/>
      <c r="F693" s="9"/>
      <c r="G693" s="9"/>
      <c r="H693" s="27">
        <f>WORKDAY(WORKDAY(DATEVALUE("15/"&amp;MONTH(EDATE(C693,0))&amp;"/"&amp;YEAR(EDATE(C693,0))),-1,Feriados!$A$1:$A$936),1,Feriados!$A$1:$A$936)</f>
        <v>37726</v>
      </c>
      <c r="I693" s="27">
        <f>WORKDAY(WORKDAY(DATEVALUE("15/"&amp;MONTH(EDATE(C693,-1))&amp;"/"&amp;YEAR(EDATE(C693,-1))),-1,Feriados!$A$1:$A$936),1,Feriados!$A$1:$A$936)</f>
        <v>37697</v>
      </c>
      <c r="J693" s="27">
        <f>WORKDAY(WORKDAY(DATEVALUE("15/"&amp;MONTH(EDATE(C693,0))&amp;"/"&amp;YEAR(EDATE(C693,0))-1),-1,Feriados!$A$1:$A$936),1,Feriados!$A$1:$A$936)</f>
        <v>37361</v>
      </c>
      <c r="K693" s="28">
        <f t="shared" si="16"/>
        <v>16.573077989356435</v>
      </c>
    </row>
    <row r="694" spans="1:11" x14ac:dyDescent="0.3">
      <c r="A694" s="18" t="str">
        <f t="shared" si="17"/>
        <v>32003</v>
      </c>
      <c r="B694" s="10">
        <v>760199</v>
      </c>
      <c r="C694" s="11">
        <v>37733</v>
      </c>
      <c r="D694" s="13">
        <v>1330.1958835232481</v>
      </c>
      <c r="E694" s="9"/>
      <c r="F694" s="9"/>
      <c r="G694" s="9"/>
      <c r="H694" s="27">
        <f>WORKDAY(WORKDAY(DATEVALUE("15/"&amp;MONTH(EDATE(C694,0))&amp;"/"&amp;YEAR(EDATE(C694,0))),-1,Feriados!$A$1:$A$936),1,Feriados!$A$1:$A$936)</f>
        <v>37726</v>
      </c>
      <c r="I694" s="27">
        <f>WORKDAY(WORKDAY(DATEVALUE("15/"&amp;MONTH(EDATE(C694,-1))&amp;"/"&amp;YEAR(EDATE(C694,-1))),-1,Feriados!$A$1:$A$936),1,Feriados!$A$1:$A$936)</f>
        <v>37697</v>
      </c>
      <c r="J694" s="27">
        <f>WORKDAY(WORKDAY(DATEVALUE("15/"&amp;MONTH(EDATE(C694,0))&amp;"/"&amp;YEAR(EDATE(C694,0))-1),-1,Feriados!$A$1:$A$936),1,Feriados!$A$1:$A$936)</f>
        <v>37361</v>
      </c>
      <c r="K694" s="28">
        <f t="shared" si="16"/>
        <v>16.573077989356435</v>
      </c>
    </row>
    <row r="695" spans="1:11" x14ac:dyDescent="0.3">
      <c r="A695" s="18" t="str">
        <f t="shared" si="17"/>
        <v>32003</v>
      </c>
      <c r="B695" s="10">
        <v>760199</v>
      </c>
      <c r="C695" s="11">
        <v>37734</v>
      </c>
      <c r="D695" s="13">
        <v>1330.8718325099912</v>
      </c>
      <c r="E695" s="9"/>
      <c r="F695" s="9"/>
      <c r="G695" s="9"/>
      <c r="H695" s="27">
        <f>WORKDAY(WORKDAY(DATEVALUE("15/"&amp;MONTH(EDATE(C695,0))&amp;"/"&amp;YEAR(EDATE(C695,0))),-1,Feriados!$A$1:$A$936),1,Feriados!$A$1:$A$936)</f>
        <v>37726</v>
      </c>
      <c r="I695" s="27">
        <f>WORKDAY(WORKDAY(DATEVALUE("15/"&amp;MONTH(EDATE(C695,-1))&amp;"/"&amp;YEAR(EDATE(C695,-1))),-1,Feriados!$A$1:$A$936),1,Feriados!$A$1:$A$936)</f>
        <v>37697</v>
      </c>
      <c r="J695" s="27">
        <f>WORKDAY(WORKDAY(DATEVALUE("15/"&amp;MONTH(EDATE(C695,0))&amp;"/"&amp;YEAR(EDATE(C695,0))-1),-1,Feriados!$A$1:$A$936),1,Feriados!$A$1:$A$936)</f>
        <v>37361</v>
      </c>
      <c r="K695" s="28">
        <f t="shared" si="16"/>
        <v>16.573077989356435</v>
      </c>
    </row>
    <row r="696" spans="1:11" x14ac:dyDescent="0.3">
      <c r="A696" s="18" t="str">
        <f t="shared" si="17"/>
        <v>32003</v>
      </c>
      <c r="B696" s="10">
        <v>760199</v>
      </c>
      <c r="C696" s="11">
        <v>37735</v>
      </c>
      <c r="D696" s="13">
        <v>1331.5481249852673</v>
      </c>
      <c r="E696" s="9"/>
      <c r="F696" s="9"/>
      <c r="G696" s="9"/>
      <c r="H696" s="27">
        <f>WORKDAY(WORKDAY(DATEVALUE("15/"&amp;MONTH(EDATE(C696,0))&amp;"/"&amp;YEAR(EDATE(C696,0))),-1,Feriados!$A$1:$A$936),1,Feriados!$A$1:$A$936)</f>
        <v>37726</v>
      </c>
      <c r="I696" s="27">
        <f>WORKDAY(WORKDAY(DATEVALUE("15/"&amp;MONTH(EDATE(C696,-1))&amp;"/"&amp;YEAR(EDATE(C696,-1))),-1,Feriados!$A$1:$A$936),1,Feriados!$A$1:$A$936)</f>
        <v>37697</v>
      </c>
      <c r="J696" s="27">
        <f>WORKDAY(WORKDAY(DATEVALUE("15/"&amp;MONTH(EDATE(C696,0))&amp;"/"&amp;YEAR(EDATE(C696,0))-1),-1,Feriados!$A$1:$A$936),1,Feriados!$A$1:$A$936)</f>
        <v>37361</v>
      </c>
      <c r="K696" s="28">
        <f t="shared" si="16"/>
        <v>16.573077989356435</v>
      </c>
    </row>
    <row r="697" spans="1:11" x14ac:dyDescent="0.3">
      <c r="A697" s="18" t="str">
        <f t="shared" si="17"/>
        <v>32003</v>
      </c>
      <c r="B697" s="10">
        <v>760199</v>
      </c>
      <c r="C697" s="11">
        <v>37736</v>
      </c>
      <c r="D697" s="13">
        <v>1332.2247611236232</v>
      </c>
      <c r="E697" s="9"/>
      <c r="F697" s="9"/>
      <c r="G697" s="9"/>
      <c r="H697" s="27">
        <f>WORKDAY(WORKDAY(DATEVALUE("15/"&amp;MONTH(EDATE(C697,0))&amp;"/"&amp;YEAR(EDATE(C697,0))),-1,Feriados!$A$1:$A$936),1,Feriados!$A$1:$A$936)</f>
        <v>37726</v>
      </c>
      <c r="I697" s="27">
        <f>WORKDAY(WORKDAY(DATEVALUE("15/"&amp;MONTH(EDATE(C697,-1))&amp;"/"&amp;YEAR(EDATE(C697,-1))),-1,Feriados!$A$1:$A$936),1,Feriados!$A$1:$A$936)</f>
        <v>37697</v>
      </c>
      <c r="J697" s="27">
        <f>WORKDAY(WORKDAY(DATEVALUE("15/"&amp;MONTH(EDATE(C697,0))&amp;"/"&amp;YEAR(EDATE(C697,0))-1),-1,Feriados!$A$1:$A$936),1,Feriados!$A$1:$A$936)</f>
        <v>37361</v>
      </c>
      <c r="K697" s="28">
        <f t="shared" si="16"/>
        <v>16.573077989356435</v>
      </c>
    </row>
    <row r="698" spans="1:11" x14ac:dyDescent="0.3">
      <c r="A698" s="18" t="str">
        <f t="shared" si="17"/>
        <v>32003</v>
      </c>
      <c r="B698" s="10">
        <v>760199</v>
      </c>
      <c r="C698" s="11">
        <v>37739</v>
      </c>
      <c r="D698" s="13">
        <v>1332.9017410996928</v>
      </c>
      <c r="E698" s="9"/>
      <c r="F698" s="9"/>
      <c r="G698" s="9"/>
      <c r="H698" s="27">
        <f>WORKDAY(WORKDAY(DATEVALUE("15/"&amp;MONTH(EDATE(C698,0))&amp;"/"&amp;YEAR(EDATE(C698,0))),-1,Feriados!$A$1:$A$936),1,Feriados!$A$1:$A$936)</f>
        <v>37726</v>
      </c>
      <c r="I698" s="27">
        <f>WORKDAY(WORKDAY(DATEVALUE("15/"&amp;MONTH(EDATE(C698,-1))&amp;"/"&amp;YEAR(EDATE(C698,-1))),-1,Feriados!$A$1:$A$936),1,Feriados!$A$1:$A$936)</f>
        <v>37697</v>
      </c>
      <c r="J698" s="27">
        <f>WORKDAY(WORKDAY(DATEVALUE("15/"&amp;MONTH(EDATE(C698,0))&amp;"/"&amp;YEAR(EDATE(C698,0))-1),-1,Feriados!$A$1:$A$936),1,Feriados!$A$1:$A$936)</f>
        <v>37361</v>
      </c>
      <c r="K698" s="28">
        <f t="shared" si="16"/>
        <v>16.573077989356435</v>
      </c>
    </row>
    <row r="699" spans="1:11" x14ac:dyDescent="0.3">
      <c r="A699" s="18" t="str">
        <f t="shared" si="17"/>
        <v>32003</v>
      </c>
      <c r="B699" s="10">
        <v>760199</v>
      </c>
      <c r="C699" s="11">
        <v>37740</v>
      </c>
      <c r="D699" s="13">
        <v>1333.5790650882004</v>
      </c>
      <c r="E699" s="9"/>
      <c r="F699" s="9"/>
      <c r="G699" s="9"/>
      <c r="H699" s="27">
        <f>WORKDAY(WORKDAY(DATEVALUE("15/"&amp;MONTH(EDATE(C699,0))&amp;"/"&amp;YEAR(EDATE(C699,0))),-1,Feriados!$A$1:$A$936),1,Feriados!$A$1:$A$936)</f>
        <v>37726</v>
      </c>
      <c r="I699" s="27">
        <f>WORKDAY(WORKDAY(DATEVALUE("15/"&amp;MONTH(EDATE(C699,-1))&amp;"/"&amp;YEAR(EDATE(C699,-1))),-1,Feriados!$A$1:$A$936),1,Feriados!$A$1:$A$936)</f>
        <v>37697</v>
      </c>
      <c r="J699" s="27">
        <f>WORKDAY(WORKDAY(DATEVALUE("15/"&amp;MONTH(EDATE(C699,0))&amp;"/"&amp;YEAR(EDATE(C699,0))-1),-1,Feriados!$A$1:$A$936),1,Feriados!$A$1:$A$936)</f>
        <v>37361</v>
      </c>
      <c r="K699" s="28">
        <f t="shared" si="16"/>
        <v>16.573077989356435</v>
      </c>
    </row>
    <row r="700" spans="1:11" x14ac:dyDescent="0.3">
      <c r="A700" s="18" t="str">
        <f t="shared" si="17"/>
        <v>32003</v>
      </c>
      <c r="B700" s="10">
        <v>760199</v>
      </c>
      <c r="C700" s="11">
        <v>37741</v>
      </c>
      <c r="D700" s="13">
        <v>1334.2567332639585</v>
      </c>
      <c r="E700" s="9"/>
      <c r="F700" s="9"/>
      <c r="G700" s="9"/>
      <c r="H700" s="27">
        <f>WORKDAY(WORKDAY(DATEVALUE("15/"&amp;MONTH(EDATE(C700,0))&amp;"/"&amp;YEAR(EDATE(C700,0))),-1,Feriados!$A$1:$A$936),1,Feriados!$A$1:$A$936)</f>
        <v>37726</v>
      </c>
      <c r="I700" s="27">
        <f>WORKDAY(WORKDAY(DATEVALUE("15/"&amp;MONTH(EDATE(C700,-1))&amp;"/"&amp;YEAR(EDATE(C700,-1))),-1,Feriados!$A$1:$A$936),1,Feriados!$A$1:$A$936)</f>
        <v>37697</v>
      </c>
      <c r="J700" s="27">
        <f>WORKDAY(WORKDAY(DATEVALUE("15/"&amp;MONTH(EDATE(C700,0))&amp;"/"&amp;YEAR(EDATE(C700,0))-1),-1,Feriados!$A$1:$A$936),1,Feriados!$A$1:$A$936)</f>
        <v>37361</v>
      </c>
      <c r="K700" s="28">
        <f t="shared" si="16"/>
        <v>16.573077989356435</v>
      </c>
    </row>
    <row r="701" spans="1:11" x14ac:dyDescent="0.3">
      <c r="A701" s="18" t="str">
        <f t="shared" si="17"/>
        <v>42003</v>
      </c>
      <c r="B701" s="10">
        <v>760199</v>
      </c>
      <c r="C701" s="11">
        <v>37743</v>
      </c>
      <c r="D701" s="13">
        <v>1334.9347458018688</v>
      </c>
      <c r="E701" s="9"/>
      <c r="F701" s="9"/>
      <c r="G701" s="9"/>
      <c r="H701" s="27">
        <f>WORKDAY(WORKDAY(DATEVALUE("15/"&amp;MONTH(EDATE(C701,0))&amp;"/"&amp;YEAR(EDATE(C701,0))),-1,Feriados!$A$1:$A$936),1,Feriados!$A$1:$A$936)</f>
        <v>37756</v>
      </c>
      <c r="I701" s="27">
        <f>WORKDAY(WORKDAY(DATEVALUE("15/"&amp;MONTH(EDATE(C701,-1))&amp;"/"&amp;YEAR(EDATE(C701,-1))),-1,Feriados!$A$1:$A$936),1,Feriados!$A$1:$A$936)</f>
        <v>37726</v>
      </c>
      <c r="J701" s="27">
        <f>WORKDAY(WORKDAY(DATEVALUE("15/"&amp;MONTH(EDATE(C701,0))&amp;"/"&amp;YEAR(EDATE(C701,0))-1),-1,Feriados!$A$1:$A$936),1,Feriados!$A$1:$A$936)</f>
        <v>37391</v>
      </c>
      <c r="K701" s="28">
        <f t="shared" ref="K701:K764" si="18">+(VLOOKUP(H701,C:D,2,FALSE)/VLOOKUP(J701,C:D,2,FALSE)-1)*100</f>
        <v>16.769399190003931</v>
      </c>
    </row>
    <row r="702" spans="1:11" x14ac:dyDescent="0.3">
      <c r="A702" s="18" t="str">
        <f t="shared" si="17"/>
        <v>42003</v>
      </c>
      <c r="B702" s="10">
        <v>760199</v>
      </c>
      <c r="C702" s="11">
        <v>37746</v>
      </c>
      <c r="D702" s="13">
        <v>1335.6131028769207</v>
      </c>
      <c r="E702" s="9"/>
      <c r="F702" s="9"/>
      <c r="G702" s="9"/>
      <c r="H702" s="27">
        <f>WORKDAY(WORKDAY(DATEVALUE("15/"&amp;MONTH(EDATE(C702,0))&amp;"/"&amp;YEAR(EDATE(C702,0))),-1,Feriados!$A$1:$A$936),1,Feriados!$A$1:$A$936)</f>
        <v>37756</v>
      </c>
      <c r="I702" s="27">
        <f>WORKDAY(WORKDAY(DATEVALUE("15/"&amp;MONTH(EDATE(C702,-1))&amp;"/"&amp;YEAR(EDATE(C702,-1))),-1,Feriados!$A$1:$A$936),1,Feriados!$A$1:$A$936)</f>
        <v>37726</v>
      </c>
      <c r="J702" s="27">
        <f>WORKDAY(WORKDAY(DATEVALUE("15/"&amp;MONTH(EDATE(C702,0))&amp;"/"&amp;YEAR(EDATE(C702,0))-1),-1,Feriados!$A$1:$A$936),1,Feriados!$A$1:$A$936)</f>
        <v>37391</v>
      </c>
      <c r="K702" s="28">
        <f t="shared" si="18"/>
        <v>16.769399190003931</v>
      </c>
    </row>
    <row r="703" spans="1:11" x14ac:dyDescent="0.3">
      <c r="A703" s="18" t="str">
        <f t="shared" si="17"/>
        <v>42003</v>
      </c>
      <c r="B703" s="10">
        <v>760199</v>
      </c>
      <c r="C703" s="11">
        <v>37747</v>
      </c>
      <c r="D703" s="13">
        <v>1336.2918046641937</v>
      </c>
      <c r="E703" s="9"/>
      <c r="F703" s="9"/>
      <c r="G703" s="9"/>
      <c r="H703" s="27">
        <f>WORKDAY(WORKDAY(DATEVALUE("15/"&amp;MONTH(EDATE(C703,0))&amp;"/"&amp;YEAR(EDATE(C703,0))),-1,Feriados!$A$1:$A$936),1,Feriados!$A$1:$A$936)</f>
        <v>37756</v>
      </c>
      <c r="I703" s="27">
        <f>WORKDAY(WORKDAY(DATEVALUE("15/"&amp;MONTH(EDATE(C703,-1))&amp;"/"&amp;YEAR(EDATE(C703,-1))),-1,Feriados!$A$1:$A$936),1,Feriados!$A$1:$A$936)</f>
        <v>37726</v>
      </c>
      <c r="J703" s="27">
        <f>WORKDAY(WORKDAY(DATEVALUE("15/"&amp;MONTH(EDATE(C703,0))&amp;"/"&amp;YEAR(EDATE(C703,0))-1),-1,Feriados!$A$1:$A$936),1,Feriados!$A$1:$A$936)</f>
        <v>37391</v>
      </c>
      <c r="K703" s="28">
        <f t="shared" si="18"/>
        <v>16.769399190003931</v>
      </c>
    </row>
    <row r="704" spans="1:11" x14ac:dyDescent="0.3">
      <c r="A704" s="18" t="str">
        <f t="shared" si="17"/>
        <v>42003</v>
      </c>
      <c r="B704" s="10">
        <v>760199</v>
      </c>
      <c r="C704" s="11">
        <v>37748</v>
      </c>
      <c r="D704" s="13">
        <v>1336.9708513388562</v>
      </c>
      <c r="E704" s="9"/>
      <c r="F704" s="9"/>
      <c r="G704" s="9"/>
      <c r="H704" s="27">
        <f>WORKDAY(WORKDAY(DATEVALUE("15/"&amp;MONTH(EDATE(C704,0))&amp;"/"&amp;YEAR(EDATE(C704,0))),-1,Feriados!$A$1:$A$936),1,Feriados!$A$1:$A$936)</f>
        <v>37756</v>
      </c>
      <c r="I704" s="27">
        <f>WORKDAY(WORKDAY(DATEVALUE("15/"&amp;MONTH(EDATE(C704,-1))&amp;"/"&amp;YEAR(EDATE(C704,-1))),-1,Feriados!$A$1:$A$936),1,Feriados!$A$1:$A$936)</f>
        <v>37726</v>
      </c>
      <c r="J704" s="27">
        <f>WORKDAY(WORKDAY(DATEVALUE("15/"&amp;MONTH(EDATE(C704,0))&amp;"/"&amp;YEAR(EDATE(C704,0))-1),-1,Feriados!$A$1:$A$936),1,Feriados!$A$1:$A$936)</f>
        <v>37391</v>
      </c>
      <c r="K704" s="28">
        <f t="shared" si="18"/>
        <v>16.769399190003931</v>
      </c>
    </row>
    <row r="705" spans="1:11" x14ac:dyDescent="0.3">
      <c r="A705" s="18" t="str">
        <f t="shared" si="17"/>
        <v>42003</v>
      </c>
      <c r="B705" s="10">
        <v>760199</v>
      </c>
      <c r="C705" s="11">
        <v>37749</v>
      </c>
      <c r="D705" s="13">
        <v>1337.6502430761648</v>
      </c>
      <c r="E705" s="9"/>
      <c r="F705" s="9"/>
      <c r="G705" s="9"/>
      <c r="H705" s="27">
        <f>WORKDAY(WORKDAY(DATEVALUE("15/"&amp;MONTH(EDATE(C705,0))&amp;"/"&amp;YEAR(EDATE(C705,0))),-1,Feriados!$A$1:$A$936),1,Feriados!$A$1:$A$936)</f>
        <v>37756</v>
      </c>
      <c r="I705" s="27">
        <f>WORKDAY(WORKDAY(DATEVALUE("15/"&amp;MONTH(EDATE(C705,-1))&amp;"/"&amp;YEAR(EDATE(C705,-1))),-1,Feriados!$A$1:$A$936),1,Feriados!$A$1:$A$936)</f>
        <v>37726</v>
      </c>
      <c r="J705" s="27">
        <f>WORKDAY(WORKDAY(DATEVALUE("15/"&amp;MONTH(EDATE(C705,0))&amp;"/"&amp;YEAR(EDATE(C705,0))-1),-1,Feriados!$A$1:$A$936),1,Feriados!$A$1:$A$936)</f>
        <v>37391</v>
      </c>
      <c r="K705" s="28">
        <f t="shared" si="18"/>
        <v>16.769399190003931</v>
      </c>
    </row>
    <row r="706" spans="1:11" x14ac:dyDescent="0.3">
      <c r="A706" s="18" t="str">
        <f t="shared" si="17"/>
        <v>42003</v>
      </c>
      <c r="B706" s="10">
        <v>760199</v>
      </c>
      <c r="C706" s="11">
        <v>37750</v>
      </c>
      <c r="D706" s="13">
        <v>1338.329980051466</v>
      </c>
      <c r="E706" s="9"/>
      <c r="F706" s="9"/>
      <c r="G706" s="9"/>
      <c r="H706" s="27">
        <f>WORKDAY(WORKDAY(DATEVALUE("15/"&amp;MONTH(EDATE(C706,0))&amp;"/"&amp;YEAR(EDATE(C706,0))),-1,Feriados!$A$1:$A$936),1,Feriados!$A$1:$A$936)</f>
        <v>37756</v>
      </c>
      <c r="I706" s="27">
        <f>WORKDAY(WORKDAY(DATEVALUE("15/"&amp;MONTH(EDATE(C706,-1))&amp;"/"&amp;YEAR(EDATE(C706,-1))),-1,Feriados!$A$1:$A$936),1,Feriados!$A$1:$A$936)</f>
        <v>37726</v>
      </c>
      <c r="J706" s="27">
        <f>WORKDAY(WORKDAY(DATEVALUE("15/"&amp;MONTH(EDATE(C706,0))&amp;"/"&amp;YEAR(EDATE(C706,0))-1),-1,Feriados!$A$1:$A$936),1,Feriados!$A$1:$A$936)</f>
        <v>37391</v>
      </c>
      <c r="K706" s="28">
        <f t="shared" si="18"/>
        <v>16.769399190003931</v>
      </c>
    </row>
    <row r="707" spans="1:11" x14ac:dyDescent="0.3">
      <c r="A707" s="18" t="str">
        <f t="shared" ref="A707:A770" si="19">MONTH(EDATE(C707,-1))&amp;YEAR(EDATE(C707,-1))&amp;F707</f>
        <v>42003</v>
      </c>
      <c r="B707" s="10">
        <v>760199</v>
      </c>
      <c r="C707" s="11">
        <v>37753</v>
      </c>
      <c r="D707" s="13">
        <v>1339.0100624401946</v>
      </c>
      <c r="E707" s="9"/>
      <c r="F707" s="9"/>
      <c r="G707" s="9"/>
      <c r="H707" s="27">
        <f>WORKDAY(WORKDAY(DATEVALUE("15/"&amp;MONTH(EDATE(C707,0))&amp;"/"&amp;YEAR(EDATE(C707,0))),-1,Feriados!$A$1:$A$936),1,Feriados!$A$1:$A$936)</f>
        <v>37756</v>
      </c>
      <c r="I707" s="27">
        <f>WORKDAY(WORKDAY(DATEVALUE("15/"&amp;MONTH(EDATE(C707,-1))&amp;"/"&amp;YEAR(EDATE(C707,-1))),-1,Feriados!$A$1:$A$936),1,Feriados!$A$1:$A$936)</f>
        <v>37726</v>
      </c>
      <c r="J707" s="27">
        <f>WORKDAY(WORKDAY(DATEVALUE("15/"&amp;MONTH(EDATE(C707,0))&amp;"/"&amp;YEAR(EDATE(C707,0))-1),-1,Feriados!$A$1:$A$936),1,Feriados!$A$1:$A$936)</f>
        <v>37391</v>
      </c>
      <c r="K707" s="28">
        <f t="shared" si="18"/>
        <v>16.769399190003931</v>
      </c>
    </row>
    <row r="708" spans="1:11" x14ac:dyDescent="0.3">
      <c r="A708" s="18" t="str">
        <f t="shared" si="19"/>
        <v>42003</v>
      </c>
      <c r="B708" s="10">
        <v>760199</v>
      </c>
      <c r="C708" s="11">
        <v>37754</v>
      </c>
      <c r="D708" s="13">
        <v>1339.6904904178757</v>
      </c>
      <c r="E708" s="9"/>
      <c r="F708" s="9"/>
      <c r="G708" s="9"/>
      <c r="H708" s="27">
        <f>WORKDAY(WORKDAY(DATEVALUE("15/"&amp;MONTH(EDATE(C708,0))&amp;"/"&amp;YEAR(EDATE(C708,0))),-1,Feriados!$A$1:$A$936),1,Feriados!$A$1:$A$936)</f>
        <v>37756</v>
      </c>
      <c r="I708" s="27">
        <f>WORKDAY(WORKDAY(DATEVALUE("15/"&amp;MONTH(EDATE(C708,-1))&amp;"/"&amp;YEAR(EDATE(C708,-1))),-1,Feriados!$A$1:$A$936),1,Feriados!$A$1:$A$936)</f>
        <v>37726</v>
      </c>
      <c r="J708" s="27">
        <f>WORKDAY(WORKDAY(DATEVALUE("15/"&amp;MONTH(EDATE(C708,0))&amp;"/"&amp;YEAR(EDATE(C708,0))-1),-1,Feriados!$A$1:$A$936),1,Feriados!$A$1:$A$936)</f>
        <v>37391</v>
      </c>
      <c r="K708" s="28">
        <f t="shared" si="18"/>
        <v>16.769399190003931</v>
      </c>
    </row>
    <row r="709" spans="1:11" x14ac:dyDescent="0.3">
      <c r="A709" s="18" t="str">
        <f t="shared" si="19"/>
        <v>42003</v>
      </c>
      <c r="B709" s="10">
        <v>760199</v>
      </c>
      <c r="C709" s="11">
        <v>37755</v>
      </c>
      <c r="D709" s="13">
        <v>1340.3712641601228</v>
      </c>
      <c r="E709" s="9"/>
      <c r="F709" s="9"/>
      <c r="G709" s="9"/>
      <c r="H709" s="27">
        <f>WORKDAY(WORKDAY(DATEVALUE("15/"&amp;MONTH(EDATE(C709,0))&amp;"/"&amp;YEAR(EDATE(C709,0))),-1,Feriados!$A$1:$A$936),1,Feriados!$A$1:$A$936)</f>
        <v>37756</v>
      </c>
      <c r="I709" s="27">
        <f>WORKDAY(WORKDAY(DATEVALUE("15/"&amp;MONTH(EDATE(C709,-1))&amp;"/"&amp;YEAR(EDATE(C709,-1))),-1,Feriados!$A$1:$A$936),1,Feriados!$A$1:$A$936)</f>
        <v>37726</v>
      </c>
      <c r="J709" s="27">
        <f>WORKDAY(WORKDAY(DATEVALUE("15/"&amp;MONTH(EDATE(C709,0))&amp;"/"&amp;YEAR(EDATE(C709,0))-1),-1,Feriados!$A$1:$A$936),1,Feriados!$A$1:$A$936)</f>
        <v>37391</v>
      </c>
      <c r="K709" s="28">
        <f t="shared" si="18"/>
        <v>16.769399190003931</v>
      </c>
    </row>
    <row r="710" spans="1:11" x14ac:dyDescent="0.3">
      <c r="A710" s="18" t="str">
        <f t="shared" si="19"/>
        <v>42003</v>
      </c>
      <c r="B710" s="10">
        <v>760199</v>
      </c>
      <c r="C710" s="11">
        <v>37756</v>
      </c>
      <c r="D710" s="13">
        <v>1341.0523838426379</v>
      </c>
      <c r="E710" s="9"/>
      <c r="F710" s="9"/>
      <c r="G710" s="9"/>
      <c r="H710" s="27">
        <f>WORKDAY(WORKDAY(DATEVALUE("15/"&amp;MONTH(EDATE(C710,0))&amp;"/"&amp;YEAR(EDATE(C710,0))),-1,Feriados!$A$1:$A$936),1,Feriados!$A$1:$A$936)</f>
        <v>37756</v>
      </c>
      <c r="I710" s="27">
        <f>WORKDAY(WORKDAY(DATEVALUE("15/"&amp;MONTH(EDATE(C710,-1))&amp;"/"&amp;YEAR(EDATE(C710,-1))),-1,Feriados!$A$1:$A$936),1,Feriados!$A$1:$A$936)</f>
        <v>37726</v>
      </c>
      <c r="J710" s="27">
        <f>WORKDAY(WORKDAY(DATEVALUE("15/"&amp;MONTH(EDATE(C710,0))&amp;"/"&amp;YEAR(EDATE(C710,0))-1),-1,Feriados!$A$1:$A$936),1,Feriados!$A$1:$A$936)</f>
        <v>37391</v>
      </c>
      <c r="K710" s="28">
        <f t="shared" si="18"/>
        <v>16.769399190003931</v>
      </c>
    </row>
    <row r="711" spans="1:11" x14ac:dyDescent="0.3">
      <c r="A711" s="18" t="str">
        <f t="shared" si="19"/>
        <v>42003</v>
      </c>
      <c r="B711" s="10">
        <v>760199</v>
      </c>
      <c r="C711" s="11">
        <v>37757</v>
      </c>
      <c r="D711" s="13">
        <v>1341.4231912728803</v>
      </c>
      <c r="E711" s="9"/>
      <c r="F711" s="9"/>
      <c r="G711" s="9"/>
      <c r="H711" s="27">
        <f>WORKDAY(WORKDAY(DATEVALUE("15/"&amp;MONTH(EDATE(C711,0))&amp;"/"&amp;YEAR(EDATE(C711,0))),-1,Feriados!$A$1:$A$936),1,Feriados!$A$1:$A$936)</f>
        <v>37756</v>
      </c>
      <c r="I711" s="27">
        <f>WORKDAY(WORKDAY(DATEVALUE("15/"&amp;MONTH(EDATE(C711,-1))&amp;"/"&amp;YEAR(EDATE(C711,-1))),-1,Feriados!$A$1:$A$936),1,Feriados!$A$1:$A$936)</f>
        <v>37726</v>
      </c>
      <c r="J711" s="27">
        <f>WORKDAY(WORKDAY(DATEVALUE("15/"&amp;MONTH(EDATE(C711,0))&amp;"/"&amp;YEAR(EDATE(C711,0))-1),-1,Feriados!$A$1:$A$936),1,Feriados!$A$1:$A$936)</f>
        <v>37391</v>
      </c>
      <c r="K711" s="28">
        <f t="shared" si="18"/>
        <v>16.769399190003931</v>
      </c>
    </row>
    <row r="712" spans="1:11" x14ac:dyDescent="0.3">
      <c r="A712" s="18" t="str">
        <f t="shared" si="19"/>
        <v>42003</v>
      </c>
      <c r="B712" s="10">
        <v>760199</v>
      </c>
      <c r="C712" s="11">
        <v>37760</v>
      </c>
      <c r="D712" s="13">
        <v>1341.7941012331601</v>
      </c>
      <c r="E712" s="9"/>
      <c r="F712" s="9"/>
      <c r="G712" s="9"/>
      <c r="H712" s="27">
        <f>WORKDAY(WORKDAY(DATEVALUE("15/"&amp;MONTH(EDATE(C712,0))&amp;"/"&amp;YEAR(EDATE(C712,0))),-1,Feriados!$A$1:$A$936),1,Feriados!$A$1:$A$936)</f>
        <v>37756</v>
      </c>
      <c r="I712" s="27">
        <f>WORKDAY(WORKDAY(DATEVALUE("15/"&amp;MONTH(EDATE(C712,-1))&amp;"/"&amp;YEAR(EDATE(C712,-1))),-1,Feriados!$A$1:$A$936),1,Feriados!$A$1:$A$936)</f>
        <v>37726</v>
      </c>
      <c r="J712" s="27">
        <f>WORKDAY(WORKDAY(DATEVALUE("15/"&amp;MONTH(EDATE(C712,0))&amp;"/"&amp;YEAR(EDATE(C712,0))-1),-1,Feriados!$A$1:$A$936),1,Feriados!$A$1:$A$936)</f>
        <v>37391</v>
      </c>
      <c r="K712" s="28">
        <f t="shared" si="18"/>
        <v>16.769399190003931</v>
      </c>
    </row>
    <row r="713" spans="1:11" x14ac:dyDescent="0.3">
      <c r="A713" s="18" t="str">
        <f t="shared" si="19"/>
        <v>42003</v>
      </c>
      <c r="B713" s="10">
        <v>760199</v>
      </c>
      <c r="C713" s="11">
        <v>37761</v>
      </c>
      <c r="D713" s="13">
        <v>1342.1651137518261</v>
      </c>
      <c r="E713" s="9"/>
      <c r="F713" s="9"/>
      <c r="G713" s="9"/>
      <c r="H713" s="27">
        <f>WORKDAY(WORKDAY(DATEVALUE("15/"&amp;MONTH(EDATE(C713,0))&amp;"/"&amp;YEAR(EDATE(C713,0))),-1,Feriados!$A$1:$A$936),1,Feriados!$A$1:$A$936)</f>
        <v>37756</v>
      </c>
      <c r="I713" s="27">
        <f>WORKDAY(WORKDAY(DATEVALUE("15/"&amp;MONTH(EDATE(C713,-1))&amp;"/"&amp;YEAR(EDATE(C713,-1))),-1,Feriados!$A$1:$A$936),1,Feriados!$A$1:$A$936)</f>
        <v>37726</v>
      </c>
      <c r="J713" s="27">
        <f>WORKDAY(WORKDAY(DATEVALUE("15/"&amp;MONTH(EDATE(C713,0))&amp;"/"&amp;YEAR(EDATE(C713,0))-1),-1,Feriados!$A$1:$A$936),1,Feriados!$A$1:$A$936)</f>
        <v>37391</v>
      </c>
      <c r="K713" s="28">
        <f t="shared" si="18"/>
        <v>16.769399190003931</v>
      </c>
    </row>
    <row r="714" spans="1:11" x14ac:dyDescent="0.3">
      <c r="A714" s="18" t="str">
        <f t="shared" si="19"/>
        <v>42003</v>
      </c>
      <c r="B714" s="10">
        <v>760199</v>
      </c>
      <c r="C714" s="11">
        <v>37762</v>
      </c>
      <c r="D714" s="13">
        <v>1342.5362288572371</v>
      </c>
      <c r="E714" s="9"/>
      <c r="F714" s="9"/>
      <c r="G714" s="9"/>
      <c r="H714" s="27">
        <f>WORKDAY(WORKDAY(DATEVALUE("15/"&amp;MONTH(EDATE(C714,0))&amp;"/"&amp;YEAR(EDATE(C714,0))),-1,Feriados!$A$1:$A$936),1,Feriados!$A$1:$A$936)</f>
        <v>37756</v>
      </c>
      <c r="I714" s="27">
        <f>WORKDAY(WORKDAY(DATEVALUE("15/"&amp;MONTH(EDATE(C714,-1))&amp;"/"&amp;YEAR(EDATE(C714,-1))),-1,Feriados!$A$1:$A$936),1,Feriados!$A$1:$A$936)</f>
        <v>37726</v>
      </c>
      <c r="J714" s="27">
        <f>WORKDAY(WORKDAY(DATEVALUE("15/"&amp;MONTH(EDATE(C714,0))&amp;"/"&amp;YEAR(EDATE(C714,0))-1),-1,Feriados!$A$1:$A$936),1,Feriados!$A$1:$A$936)</f>
        <v>37391</v>
      </c>
      <c r="K714" s="28">
        <f t="shared" si="18"/>
        <v>16.769399190003931</v>
      </c>
    </row>
    <row r="715" spans="1:11" x14ac:dyDescent="0.3">
      <c r="A715" s="18" t="str">
        <f t="shared" si="19"/>
        <v>42003</v>
      </c>
      <c r="B715" s="10">
        <v>760199</v>
      </c>
      <c r="C715" s="11">
        <v>37763</v>
      </c>
      <c r="D715" s="13">
        <v>1342.9074465777587</v>
      </c>
      <c r="E715" s="9"/>
      <c r="F715" s="9"/>
      <c r="G715" s="9"/>
      <c r="H715" s="27">
        <f>WORKDAY(WORKDAY(DATEVALUE("15/"&amp;MONTH(EDATE(C715,0))&amp;"/"&amp;YEAR(EDATE(C715,0))),-1,Feriados!$A$1:$A$936),1,Feriados!$A$1:$A$936)</f>
        <v>37756</v>
      </c>
      <c r="I715" s="27">
        <f>WORKDAY(WORKDAY(DATEVALUE("15/"&amp;MONTH(EDATE(C715,-1))&amp;"/"&amp;YEAR(EDATE(C715,-1))),-1,Feriados!$A$1:$A$936),1,Feriados!$A$1:$A$936)</f>
        <v>37726</v>
      </c>
      <c r="J715" s="27">
        <f>WORKDAY(WORKDAY(DATEVALUE("15/"&amp;MONTH(EDATE(C715,0))&amp;"/"&amp;YEAR(EDATE(C715,0))-1),-1,Feriados!$A$1:$A$936),1,Feriados!$A$1:$A$936)</f>
        <v>37391</v>
      </c>
      <c r="K715" s="28">
        <f t="shared" si="18"/>
        <v>16.769399190003931</v>
      </c>
    </row>
    <row r="716" spans="1:11" x14ac:dyDescent="0.3">
      <c r="A716" s="18" t="str">
        <f t="shared" si="19"/>
        <v>42003</v>
      </c>
      <c r="B716" s="10">
        <v>760199</v>
      </c>
      <c r="C716" s="11">
        <v>37764</v>
      </c>
      <c r="D716" s="13">
        <v>1343.2787669417646</v>
      </c>
      <c r="E716" s="9"/>
      <c r="F716" s="9"/>
      <c r="G716" s="9"/>
      <c r="H716" s="27">
        <f>WORKDAY(WORKDAY(DATEVALUE("15/"&amp;MONTH(EDATE(C716,0))&amp;"/"&amp;YEAR(EDATE(C716,0))),-1,Feriados!$A$1:$A$936),1,Feriados!$A$1:$A$936)</f>
        <v>37756</v>
      </c>
      <c r="I716" s="27">
        <f>WORKDAY(WORKDAY(DATEVALUE("15/"&amp;MONTH(EDATE(C716,-1))&amp;"/"&amp;YEAR(EDATE(C716,-1))),-1,Feriados!$A$1:$A$936),1,Feriados!$A$1:$A$936)</f>
        <v>37726</v>
      </c>
      <c r="J716" s="27">
        <f>WORKDAY(WORKDAY(DATEVALUE("15/"&amp;MONTH(EDATE(C716,0))&amp;"/"&amp;YEAR(EDATE(C716,0))-1),-1,Feriados!$A$1:$A$936),1,Feriados!$A$1:$A$936)</f>
        <v>37391</v>
      </c>
      <c r="K716" s="28">
        <f t="shared" si="18"/>
        <v>16.769399190003931</v>
      </c>
    </row>
    <row r="717" spans="1:11" x14ac:dyDescent="0.3">
      <c r="A717" s="18" t="str">
        <f t="shared" si="19"/>
        <v>42003</v>
      </c>
      <c r="B717" s="10">
        <v>760199</v>
      </c>
      <c r="C717" s="11">
        <v>37767</v>
      </c>
      <c r="D717" s="13">
        <v>1343.6501899776354</v>
      </c>
      <c r="E717" s="9"/>
      <c r="F717" s="9"/>
      <c r="G717" s="9"/>
      <c r="H717" s="27">
        <f>WORKDAY(WORKDAY(DATEVALUE("15/"&amp;MONTH(EDATE(C717,0))&amp;"/"&amp;YEAR(EDATE(C717,0))),-1,Feriados!$A$1:$A$936),1,Feriados!$A$1:$A$936)</f>
        <v>37756</v>
      </c>
      <c r="I717" s="27">
        <f>WORKDAY(WORKDAY(DATEVALUE("15/"&amp;MONTH(EDATE(C717,-1))&amp;"/"&amp;YEAR(EDATE(C717,-1))),-1,Feriados!$A$1:$A$936),1,Feriados!$A$1:$A$936)</f>
        <v>37726</v>
      </c>
      <c r="J717" s="27">
        <f>WORKDAY(WORKDAY(DATEVALUE("15/"&amp;MONTH(EDATE(C717,0))&amp;"/"&amp;YEAR(EDATE(C717,0))-1),-1,Feriados!$A$1:$A$936),1,Feriados!$A$1:$A$936)</f>
        <v>37391</v>
      </c>
      <c r="K717" s="28">
        <f t="shared" si="18"/>
        <v>16.769399190003931</v>
      </c>
    </row>
    <row r="718" spans="1:11" x14ac:dyDescent="0.3">
      <c r="A718" s="18" t="str">
        <f t="shared" si="19"/>
        <v>42003</v>
      </c>
      <c r="B718" s="10">
        <v>760199</v>
      </c>
      <c r="C718" s="11">
        <v>37768</v>
      </c>
      <c r="D718" s="13">
        <v>1344.0217157137615</v>
      </c>
      <c r="E718" s="9"/>
      <c r="F718" s="9"/>
      <c r="G718" s="9"/>
      <c r="H718" s="27">
        <f>WORKDAY(WORKDAY(DATEVALUE("15/"&amp;MONTH(EDATE(C718,0))&amp;"/"&amp;YEAR(EDATE(C718,0))),-1,Feriados!$A$1:$A$936),1,Feriados!$A$1:$A$936)</f>
        <v>37756</v>
      </c>
      <c r="I718" s="27">
        <f>WORKDAY(WORKDAY(DATEVALUE("15/"&amp;MONTH(EDATE(C718,-1))&amp;"/"&amp;YEAR(EDATE(C718,-1))),-1,Feriados!$A$1:$A$936),1,Feriados!$A$1:$A$936)</f>
        <v>37726</v>
      </c>
      <c r="J718" s="27">
        <f>WORKDAY(WORKDAY(DATEVALUE("15/"&amp;MONTH(EDATE(C718,0))&amp;"/"&amp;YEAR(EDATE(C718,0))-1),-1,Feriados!$A$1:$A$936),1,Feriados!$A$1:$A$936)</f>
        <v>37391</v>
      </c>
      <c r="K718" s="28">
        <f t="shared" si="18"/>
        <v>16.769399190003931</v>
      </c>
    </row>
    <row r="719" spans="1:11" x14ac:dyDescent="0.3">
      <c r="A719" s="18" t="str">
        <f t="shared" si="19"/>
        <v>42003</v>
      </c>
      <c r="B719" s="10">
        <v>760199</v>
      </c>
      <c r="C719" s="11">
        <v>37769</v>
      </c>
      <c r="D719" s="13">
        <v>1344.3933441785393</v>
      </c>
      <c r="E719" s="9"/>
      <c r="F719" s="9"/>
      <c r="G719" s="9"/>
      <c r="H719" s="27">
        <f>WORKDAY(WORKDAY(DATEVALUE("15/"&amp;MONTH(EDATE(C719,0))&amp;"/"&amp;YEAR(EDATE(C719,0))),-1,Feriados!$A$1:$A$936),1,Feriados!$A$1:$A$936)</f>
        <v>37756</v>
      </c>
      <c r="I719" s="27">
        <f>WORKDAY(WORKDAY(DATEVALUE("15/"&amp;MONTH(EDATE(C719,-1))&amp;"/"&amp;YEAR(EDATE(C719,-1))),-1,Feriados!$A$1:$A$936),1,Feriados!$A$1:$A$936)</f>
        <v>37726</v>
      </c>
      <c r="J719" s="27">
        <f>WORKDAY(WORKDAY(DATEVALUE("15/"&amp;MONTH(EDATE(C719,0))&amp;"/"&amp;YEAR(EDATE(C719,0))-1),-1,Feriados!$A$1:$A$936),1,Feriados!$A$1:$A$936)</f>
        <v>37391</v>
      </c>
      <c r="K719" s="28">
        <f t="shared" si="18"/>
        <v>16.769399190003931</v>
      </c>
    </row>
    <row r="720" spans="1:11" x14ac:dyDescent="0.3">
      <c r="A720" s="18" t="str">
        <f t="shared" si="19"/>
        <v>42003</v>
      </c>
      <c r="B720" s="10">
        <v>760199</v>
      </c>
      <c r="C720" s="11">
        <v>37770</v>
      </c>
      <c r="D720" s="13">
        <v>1344.7650754003739</v>
      </c>
      <c r="E720" s="9"/>
      <c r="F720" s="9"/>
      <c r="G720" s="9"/>
      <c r="H720" s="27">
        <f>WORKDAY(WORKDAY(DATEVALUE("15/"&amp;MONTH(EDATE(C720,0))&amp;"/"&amp;YEAR(EDATE(C720,0))),-1,Feriados!$A$1:$A$936),1,Feriados!$A$1:$A$936)</f>
        <v>37756</v>
      </c>
      <c r="I720" s="27">
        <f>WORKDAY(WORKDAY(DATEVALUE("15/"&amp;MONTH(EDATE(C720,-1))&amp;"/"&amp;YEAR(EDATE(C720,-1))),-1,Feriados!$A$1:$A$936),1,Feriados!$A$1:$A$936)</f>
        <v>37726</v>
      </c>
      <c r="J720" s="27">
        <f>WORKDAY(WORKDAY(DATEVALUE("15/"&amp;MONTH(EDATE(C720,0))&amp;"/"&amp;YEAR(EDATE(C720,0))-1),-1,Feriados!$A$1:$A$936),1,Feriados!$A$1:$A$936)</f>
        <v>37391</v>
      </c>
      <c r="K720" s="28">
        <f t="shared" si="18"/>
        <v>16.769399190003931</v>
      </c>
    </row>
    <row r="721" spans="1:11" x14ac:dyDescent="0.3">
      <c r="A721" s="18" t="str">
        <f t="shared" si="19"/>
        <v>42003</v>
      </c>
      <c r="B721" s="10">
        <v>760199</v>
      </c>
      <c r="C721" s="11">
        <v>37771</v>
      </c>
      <c r="D721" s="13">
        <v>1345.1369094076779</v>
      </c>
      <c r="E721" s="9"/>
      <c r="F721" s="9"/>
      <c r="G721" s="9"/>
      <c r="H721" s="27">
        <f>WORKDAY(WORKDAY(DATEVALUE("15/"&amp;MONTH(EDATE(C721,0))&amp;"/"&amp;YEAR(EDATE(C721,0))),-1,Feriados!$A$1:$A$936),1,Feriados!$A$1:$A$936)</f>
        <v>37756</v>
      </c>
      <c r="I721" s="27">
        <f>WORKDAY(WORKDAY(DATEVALUE("15/"&amp;MONTH(EDATE(C721,-1))&amp;"/"&amp;YEAR(EDATE(C721,-1))),-1,Feriados!$A$1:$A$936),1,Feriados!$A$1:$A$936)</f>
        <v>37726</v>
      </c>
      <c r="J721" s="27">
        <f>WORKDAY(WORKDAY(DATEVALUE("15/"&amp;MONTH(EDATE(C721,0))&amp;"/"&amp;YEAR(EDATE(C721,0))-1),-1,Feriados!$A$1:$A$936),1,Feriados!$A$1:$A$936)</f>
        <v>37391</v>
      </c>
      <c r="K721" s="28">
        <f t="shared" si="18"/>
        <v>16.769399190003931</v>
      </c>
    </row>
    <row r="722" spans="1:11" x14ac:dyDescent="0.3">
      <c r="A722" s="18" t="str">
        <f t="shared" si="19"/>
        <v>52003</v>
      </c>
      <c r="B722" s="10">
        <v>760199</v>
      </c>
      <c r="C722" s="11">
        <v>37774</v>
      </c>
      <c r="D722" s="13">
        <v>1345.5088462288727</v>
      </c>
      <c r="E722" s="9"/>
      <c r="F722" s="9"/>
      <c r="G722" s="9"/>
      <c r="H722" s="27">
        <f>WORKDAY(WORKDAY(DATEVALUE("15/"&amp;MONTH(EDATE(C722,0))&amp;"/"&amp;YEAR(EDATE(C722,0))),-1,Feriados!$A$1:$A$936),1,Feriados!$A$1:$A$936)</f>
        <v>37788</v>
      </c>
      <c r="I722" s="27">
        <f>WORKDAY(WORKDAY(DATEVALUE("15/"&amp;MONTH(EDATE(C722,-1))&amp;"/"&amp;YEAR(EDATE(C722,-1))),-1,Feriados!$A$1:$A$936),1,Feriados!$A$1:$A$936)</f>
        <v>37756</v>
      </c>
      <c r="J722" s="27">
        <f>WORKDAY(WORKDAY(DATEVALUE("15/"&amp;MONTH(EDATE(C722,0))&amp;"/"&amp;YEAR(EDATE(C722,0))-1),-1,Feriados!$A$1:$A$936),1,Feriados!$A$1:$A$936)</f>
        <v>37424</v>
      </c>
      <c r="K722" s="28">
        <f t="shared" si="18"/>
        <v>17.235849361216648</v>
      </c>
    </row>
    <row r="723" spans="1:11" x14ac:dyDescent="0.3">
      <c r="A723" s="18" t="str">
        <f t="shared" si="19"/>
        <v>52003</v>
      </c>
      <c r="B723" s="10">
        <v>760199</v>
      </c>
      <c r="C723" s="11">
        <v>37775</v>
      </c>
      <c r="D723" s="13">
        <v>1345.8808858923862</v>
      </c>
      <c r="E723" s="9"/>
      <c r="F723" s="9"/>
      <c r="G723" s="9"/>
      <c r="H723" s="27">
        <f>WORKDAY(WORKDAY(DATEVALUE("15/"&amp;MONTH(EDATE(C723,0))&amp;"/"&amp;YEAR(EDATE(C723,0))),-1,Feriados!$A$1:$A$936),1,Feriados!$A$1:$A$936)</f>
        <v>37788</v>
      </c>
      <c r="I723" s="27">
        <f>WORKDAY(WORKDAY(DATEVALUE("15/"&amp;MONTH(EDATE(C723,-1))&amp;"/"&amp;YEAR(EDATE(C723,-1))),-1,Feriados!$A$1:$A$936),1,Feriados!$A$1:$A$936)</f>
        <v>37756</v>
      </c>
      <c r="J723" s="27">
        <f>WORKDAY(WORKDAY(DATEVALUE("15/"&amp;MONTH(EDATE(C723,0))&amp;"/"&amp;YEAR(EDATE(C723,0))-1),-1,Feriados!$A$1:$A$936),1,Feriados!$A$1:$A$936)</f>
        <v>37424</v>
      </c>
      <c r="K723" s="28">
        <f t="shared" si="18"/>
        <v>17.235849361216648</v>
      </c>
    </row>
    <row r="724" spans="1:11" x14ac:dyDescent="0.3">
      <c r="A724" s="18" t="str">
        <f t="shared" si="19"/>
        <v>52003</v>
      </c>
      <c r="B724" s="10">
        <v>760199</v>
      </c>
      <c r="C724" s="11">
        <v>37776</v>
      </c>
      <c r="D724" s="13">
        <v>1346.2530284266547</v>
      </c>
      <c r="E724" s="9"/>
      <c r="F724" s="9"/>
      <c r="G724" s="9"/>
      <c r="H724" s="27">
        <f>WORKDAY(WORKDAY(DATEVALUE("15/"&amp;MONTH(EDATE(C724,0))&amp;"/"&amp;YEAR(EDATE(C724,0))),-1,Feriados!$A$1:$A$936),1,Feriados!$A$1:$A$936)</f>
        <v>37788</v>
      </c>
      <c r="I724" s="27">
        <f>WORKDAY(WORKDAY(DATEVALUE("15/"&amp;MONTH(EDATE(C724,-1))&amp;"/"&amp;YEAR(EDATE(C724,-1))),-1,Feriados!$A$1:$A$936),1,Feriados!$A$1:$A$936)</f>
        <v>37756</v>
      </c>
      <c r="J724" s="27">
        <f>WORKDAY(WORKDAY(DATEVALUE("15/"&amp;MONTH(EDATE(C724,0))&amp;"/"&amp;YEAR(EDATE(C724,0))-1),-1,Feriados!$A$1:$A$936),1,Feriados!$A$1:$A$936)</f>
        <v>37424</v>
      </c>
      <c r="K724" s="28">
        <f t="shared" si="18"/>
        <v>17.235849361216648</v>
      </c>
    </row>
    <row r="725" spans="1:11" x14ac:dyDescent="0.3">
      <c r="A725" s="18" t="str">
        <f t="shared" si="19"/>
        <v>52003</v>
      </c>
      <c r="B725" s="10">
        <v>760199</v>
      </c>
      <c r="C725" s="11">
        <v>37777</v>
      </c>
      <c r="D725" s="13">
        <v>1346.6252738601229</v>
      </c>
      <c r="E725" s="9"/>
      <c r="F725" s="9"/>
      <c r="G725" s="9"/>
      <c r="H725" s="27">
        <f>WORKDAY(WORKDAY(DATEVALUE("15/"&amp;MONTH(EDATE(C725,0))&amp;"/"&amp;YEAR(EDATE(C725,0))),-1,Feriados!$A$1:$A$936),1,Feriados!$A$1:$A$936)</f>
        <v>37788</v>
      </c>
      <c r="I725" s="27">
        <f>WORKDAY(WORKDAY(DATEVALUE("15/"&amp;MONTH(EDATE(C725,-1))&amp;"/"&amp;YEAR(EDATE(C725,-1))),-1,Feriados!$A$1:$A$936),1,Feriados!$A$1:$A$936)</f>
        <v>37756</v>
      </c>
      <c r="J725" s="27">
        <f>WORKDAY(WORKDAY(DATEVALUE("15/"&amp;MONTH(EDATE(C725,0))&amp;"/"&amp;YEAR(EDATE(C725,0))-1),-1,Feriados!$A$1:$A$936),1,Feriados!$A$1:$A$936)</f>
        <v>37424</v>
      </c>
      <c r="K725" s="28">
        <f t="shared" si="18"/>
        <v>17.235849361216648</v>
      </c>
    </row>
    <row r="726" spans="1:11" x14ac:dyDescent="0.3">
      <c r="A726" s="18" t="str">
        <f t="shared" si="19"/>
        <v>52003</v>
      </c>
      <c r="B726" s="10">
        <v>760199</v>
      </c>
      <c r="C726" s="11">
        <v>37778</v>
      </c>
      <c r="D726" s="13">
        <v>1346.9976222212431</v>
      </c>
      <c r="E726" s="9"/>
      <c r="F726" s="9"/>
      <c r="G726" s="9"/>
      <c r="H726" s="27">
        <f>WORKDAY(WORKDAY(DATEVALUE("15/"&amp;MONTH(EDATE(C726,0))&amp;"/"&amp;YEAR(EDATE(C726,0))),-1,Feriados!$A$1:$A$936),1,Feriados!$A$1:$A$936)</f>
        <v>37788</v>
      </c>
      <c r="I726" s="27">
        <f>WORKDAY(WORKDAY(DATEVALUE("15/"&amp;MONTH(EDATE(C726,-1))&amp;"/"&amp;YEAR(EDATE(C726,-1))),-1,Feriados!$A$1:$A$936),1,Feriados!$A$1:$A$936)</f>
        <v>37756</v>
      </c>
      <c r="J726" s="27">
        <f>WORKDAY(WORKDAY(DATEVALUE("15/"&amp;MONTH(EDATE(C726,0))&amp;"/"&amp;YEAR(EDATE(C726,0))-1),-1,Feriados!$A$1:$A$936),1,Feriados!$A$1:$A$936)</f>
        <v>37424</v>
      </c>
      <c r="K726" s="28">
        <f t="shared" si="18"/>
        <v>17.235849361216648</v>
      </c>
    </row>
    <row r="727" spans="1:11" x14ac:dyDescent="0.3">
      <c r="A727" s="18" t="str">
        <f t="shared" si="19"/>
        <v>52003</v>
      </c>
      <c r="B727" s="10">
        <v>760199</v>
      </c>
      <c r="C727" s="11">
        <v>37781</v>
      </c>
      <c r="D727" s="13">
        <v>1347.3700735384743</v>
      </c>
      <c r="E727" s="9"/>
      <c r="F727" s="9"/>
      <c r="G727" s="9"/>
      <c r="H727" s="27">
        <f>WORKDAY(WORKDAY(DATEVALUE("15/"&amp;MONTH(EDATE(C727,0))&amp;"/"&amp;YEAR(EDATE(C727,0))),-1,Feriados!$A$1:$A$936),1,Feriados!$A$1:$A$936)</f>
        <v>37788</v>
      </c>
      <c r="I727" s="27">
        <f>WORKDAY(WORKDAY(DATEVALUE("15/"&amp;MONTH(EDATE(C727,-1))&amp;"/"&amp;YEAR(EDATE(C727,-1))),-1,Feriados!$A$1:$A$936),1,Feriados!$A$1:$A$936)</f>
        <v>37756</v>
      </c>
      <c r="J727" s="27">
        <f>WORKDAY(WORKDAY(DATEVALUE("15/"&amp;MONTH(EDATE(C727,0))&amp;"/"&amp;YEAR(EDATE(C727,0))-1),-1,Feriados!$A$1:$A$936),1,Feriados!$A$1:$A$936)</f>
        <v>37424</v>
      </c>
      <c r="K727" s="28">
        <f t="shared" si="18"/>
        <v>17.235849361216648</v>
      </c>
    </row>
    <row r="728" spans="1:11" x14ac:dyDescent="0.3">
      <c r="A728" s="18" t="str">
        <f t="shared" si="19"/>
        <v>52003</v>
      </c>
      <c r="B728" s="10">
        <v>760199</v>
      </c>
      <c r="C728" s="11">
        <v>37782</v>
      </c>
      <c r="D728" s="13">
        <v>1347.7426278402856</v>
      </c>
      <c r="E728" s="9"/>
      <c r="F728" s="9"/>
      <c r="G728" s="9"/>
      <c r="H728" s="27">
        <f>WORKDAY(WORKDAY(DATEVALUE("15/"&amp;MONTH(EDATE(C728,0))&amp;"/"&amp;YEAR(EDATE(C728,0))),-1,Feriados!$A$1:$A$936),1,Feriados!$A$1:$A$936)</f>
        <v>37788</v>
      </c>
      <c r="I728" s="27">
        <f>WORKDAY(WORKDAY(DATEVALUE("15/"&amp;MONTH(EDATE(C728,-1))&amp;"/"&amp;YEAR(EDATE(C728,-1))),-1,Feriados!$A$1:$A$936),1,Feriados!$A$1:$A$936)</f>
        <v>37756</v>
      </c>
      <c r="J728" s="27">
        <f>WORKDAY(WORKDAY(DATEVALUE("15/"&amp;MONTH(EDATE(C728,0))&amp;"/"&amp;YEAR(EDATE(C728,0))-1),-1,Feriados!$A$1:$A$936),1,Feriados!$A$1:$A$936)</f>
        <v>37424</v>
      </c>
      <c r="K728" s="28">
        <f t="shared" si="18"/>
        <v>17.235849361216648</v>
      </c>
    </row>
    <row r="729" spans="1:11" x14ac:dyDescent="0.3">
      <c r="A729" s="18" t="str">
        <f t="shared" si="19"/>
        <v>52003</v>
      </c>
      <c r="B729" s="10">
        <v>760199</v>
      </c>
      <c r="C729" s="11">
        <v>37783</v>
      </c>
      <c r="D729" s="13">
        <v>1348.1152851551519</v>
      </c>
      <c r="E729" s="9"/>
      <c r="F729" s="9"/>
      <c r="G729" s="9"/>
      <c r="H729" s="27">
        <f>WORKDAY(WORKDAY(DATEVALUE("15/"&amp;MONTH(EDATE(C729,0))&amp;"/"&amp;YEAR(EDATE(C729,0))),-1,Feriados!$A$1:$A$936),1,Feriados!$A$1:$A$936)</f>
        <v>37788</v>
      </c>
      <c r="I729" s="27">
        <f>WORKDAY(WORKDAY(DATEVALUE("15/"&amp;MONTH(EDATE(C729,-1))&amp;"/"&amp;YEAR(EDATE(C729,-1))),-1,Feriados!$A$1:$A$936),1,Feriados!$A$1:$A$936)</f>
        <v>37756</v>
      </c>
      <c r="J729" s="27">
        <f>WORKDAY(WORKDAY(DATEVALUE("15/"&amp;MONTH(EDATE(C729,0))&amp;"/"&amp;YEAR(EDATE(C729,0))-1),-1,Feriados!$A$1:$A$936),1,Feriados!$A$1:$A$936)</f>
        <v>37424</v>
      </c>
      <c r="K729" s="28">
        <f t="shared" si="18"/>
        <v>17.235849361216648</v>
      </c>
    </row>
    <row r="730" spans="1:11" x14ac:dyDescent="0.3">
      <c r="A730" s="18" t="str">
        <f t="shared" si="19"/>
        <v>52003</v>
      </c>
      <c r="B730" s="10">
        <v>760199</v>
      </c>
      <c r="C730" s="11">
        <v>37784</v>
      </c>
      <c r="D730" s="13">
        <v>1348.4880455115569</v>
      </c>
      <c r="E730" s="9"/>
      <c r="F730" s="9"/>
      <c r="G730" s="9"/>
      <c r="H730" s="27">
        <f>WORKDAY(WORKDAY(DATEVALUE("15/"&amp;MONTH(EDATE(C730,0))&amp;"/"&amp;YEAR(EDATE(C730,0))),-1,Feriados!$A$1:$A$936),1,Feriados!$A$1:$A$936)</f>
        <v>37788</v>
      </c>
      <c r="I730" s="27">
        <f>WORKDAY(WORKDAY(DATEVALUE("15/"&amp;MONTH(EDATE(C730,-1))&amp;"/"&amp;YEAR(EDATE(C730,-1))),-1,Feriados!$A$1:$A$936),1,Feriados!$A$1:$A$936)</f>
        <v>37756</v>
      </c>
      <c r="J730" s="27">
        <f>WORKDAY(WORKDAY(DATEVALUE("15/"&amp;MONTH(EDATE(C730,0))&amp;"/"&amp;YEAR(EDATE(C730,0))-1),-1,Feriados!$A$1:$A$936),1,Feriados!$A$1:$A$936)</f>
        <v>37424</v>
      </c>
      <c r="K730" s="28">
        <f t="shared" si="18"/>
        <v>17.235849361216648</v>
      </c>
    </row>
    <row r="731" spans="1:11" x14ac:dyDescent="0.3">
      <c r="A731" s="18" t="str">
        <f t="shared" si="19"/>
        <v>52003</v>
      </c>
      <c r="B731" s="10">
        <v>760199</v>
      </c>
      <c r="C731" s="11">
        <v>37785</v>
      </c>
      <c r="D731" s="13">
        <v>1348.8609089379922</v>
      </c>
      <c r="E731" s="9"/>
      <c r="F731" s="9"/>
      <c r="G731" s="9"/>
      <c r="H731" s="27">
        <f>WORKDAY(WORKDAY(DATEVALUE("15/"&amp;MONTH(EDATE(C731,0))&amp;"/"&amp;YEAR(EDATE(C731,0))),-1,Feriados!$A$1:$A$936),1,Feriados!$A$1:$A$936)</f>
        <v>37788</v>
      </c>
      <c r="I731" s="27">
        <f>WORKDAY(WORKDAY(DATEVALUE("15/"&amp;MONTH(EDATE(C731,-1))&amp;"/"&amp;YEAR(EDATE(C731,-1))),-1,Feriados!$A$1:$A$936),1,Feriados!$A$1:$A$936)</f>
        <v>37756</v>
      </c>
      <c r="J731" s="27">
        <f>WORKDAY(WORKDAY(DATEVALUE("15/"&amp;MONTH(EDATE(C731,0))&amp;"/"&amp;YEAR(EDATE(C731,0))-1),-1,Feriados!$A$1:$A$936),1,Feriados!$A$1:$A$936)</f>
        <v>37424</v>
      </c>
      <c r="K731" s="28">
        <f t="shared" si="18"/>
        <v>17.235849361216648</v>
      </c>
    </row>
    <row r="732" spans="1:11" x14ac:dyDescent="0.3">
      <c r="A732" s="18" t="str">
        <f t="shared" si="19"/>
        <v>52003</v>
      </c>
      <c r="B732" s="10">
        <v>760199</v>
      </c>
      <c r="C732" s="11">
        <v>37788</v>
      </c>
      <c r="D732" s="13">
        <v>1349.2338754629575</v>
      </c>
      <c r="E732" s="9"/>
      <c r="F732" s="9"/>
      <c r="G732" s="9"/>
      <c r="H732" s="27">
        <f>WORKDAY(WORKDAY(DATEVALUE("15/"&amp;MONTH(EDATE(C732,0))&amp;"/"&amp;YEAR(EDATE(C732,0))),-1,Feriados!$A$1:$A$936),1,Feriados!$A$1:$A$936)</f>
        <v>37788</v>
      </c>
      <c r="I732" s="27">
        <f>WORKDAY(WORKDAY(DATEVALUE("15/"&amp;MONTH(EDATE(C732,-1))&amp;"/"&amp;YEAR(EDATE(C732,-1))),-1,Feriados!$A$1:$A$936),1,Feriados!$A$1:$A$936)</f>
        <v>37756</v>
      </c>
      <c r="J732" s="27">
        <f>WORKDAY(WORKDAY(DATEVALUE("15/"&amp;MONTH(EDATE(C732,0))&amp;"/"&amp;YEAR(EDATE(C732,0))-1),-1,Feriados!$A$1:$A$936),1,Feriados!$A$1:$A$936)</f>
        <v>37424</v>
      </c>
      <c r="K732" s="28">
        <f t="shared" si="18"/>
        <v>17.235849361216648</v>
      </c>
    </row>
    <row r="733" spans="1:11" x14ac:dyDescent="0.3">
      <c r="A733" s="18" t="str">
        <f t="shared" si="19"/>
        <v>52003</v>
      </c>
      <c r="B733" s="10">
        <v>760199</v>
      </c>
      <c r="C733" s="11">
        <v>37789</v>
      </c>
      <c r="D733" s="13">
        <v>1349.1325409769327</v>
      </c>
      <c r="E733" s="9"/>
      <c r="F733" s="9"/>
      <c r="G733" s="9"/>
      <c r="H733" s="27">
        <f>WORKDAY(WORKDAY(DATEVALUE("15/"&amp;MONTH(EDATE(C733,0))&amp;"/"&amp;YEAR(EDATE(C733,0))),-1,Feriados!$A$1:$A$936),1,Feriados!$A$1:$A$936)</f>
        <v>37788</v>
      </c>
      <c r="I733" s="27">
        <f>WORKDAY(WORKDAY(DATEVALUE("15/"&amp;MONTH(EDATE(C733,-1))&amp;"/"&amp;YEAR(EDATE(C733,-1))),-1,Feriados!$A$1:$A$936),1,Feriados!$A$1:$A$936)</f>
        <v>37756</v>
      </c>
      <c r="J733" s="27">
        <f>WORKDAY(WORKDAY(DATEVALUE("15/"&amp;MONTH(EDATE(C733,0))&amp;"/"&amp;YEAR(EDATE(C733,0))-1),-1,Feriados!$A$1:$A$936),1,Feriados!$A$1:$A$936)</f>
        <v>37424</v>
      </c>
      <c r="K733" s="28">
        <f t="shared" si="18"/>
        <v>17.235849361216648</v>
      </c>
    </row>
    <row r="734" spans="1:11" x14ac:dyDescent="0.3">
      <c r="A734" s="18" t="str">
        <f t="shared" si="19"/>
        <v>52003</v>
      </c>
      <c r="B734" s="10">
        <v>760199</v>
      </c>
      <c r="C734" s="11">
        <v>37790</v>
      </c>
      <c r="D734" s="13">
        <v>1349.0312141016552</v>
      </c>
      <c r="E734" s="9"/>
      <c r="F734" s="9"/>
      <c r="G734" s="9"/>
      <c r="H734" s="27">
        <f>WORKDAY(WORKDAY(DATEVALUE("15/"&amp;MONTH(EDATE(C734,0))&amp;"/"&amp;YEAR(EDATE(C734,0))),-1,Feriados!$A$1:$A$936),1,Feriados!$A$1:$A$936)</f>
        <v>37788</v>
      </c>
      <c r="I734" s="27">
        <f>WORKDAY(WORKDAY(DATEVALUE("15/"&amp;MONTH(EDATE(C734,-1))&amp;"/"&amp;YEAR(EDATE(C734,-1))),-1,Feriados!$A$1:$A$936),1,Feriados!$A$1:$A$936)</f>
        <v>37756</v>
      </c>
      <c r="J734" s="27">
        <f>WORKDAY(WORKDAY(DATEVALUE("15/"&amp;MONTH(EDATE(C734,0))&amp;"/"&amp;YEAR(EDATE(C734,0))-1),-1,Feriados!$A$1:$A$936),1,Feriados!$A$1:$A$936)</f>
        <v>37424</v>
      </c>
      <c r="K734" s="28">
        <f t="shared" si="18"/>
        <v>17.235849361216648</v>
      </c>
    </row>
    <row r="735" spans="1:11" x14ac:dyDescent="0.3">
      <c r="A735" s="18" t="str">
        <f t="shared" si="19"/>
        <v>52003</v>
      </c>
      <c r="B735" s="10">
        <v>760199</v>
      </c>
      <c r="C735" s="11">
        <v>37792</v>
      </c>
      <c r="D735" s="13">
        <v>1348.9298948365533</v>
      </c>
      <c r="E735" s="9"/>
      <c r="F735" s="9"/>
      <c r="G735" s="9"/>
      <c r="H735" s="27">
        <f>WORKDAY(WORKDAY(DATEVALUE("15/"&amp;MONTH(EDATE(C735,0))&amp;"/"&amp;YEAR(EDATE(C735,0))),-1,Feriados!$A$1:$A$936),1,Feriados!$A$1:$A$936)</f>
        <v>37788</v>
      </c>
      <c r="I735" s="27">
        <f>WORKDAY(WORKDAY(DATEVALUE("15/"&amp;MONTH(EDATE(C735,-1))&amp;"/"&amp;YEAR(EDATE(C735,-1))),-1,Feriados!$A$1:$A$936),1,Feriados!$A$1:$A$936)</f>
        <v>37756</v>
      </c>
      <c r="J735" s="27">
        <f>WORKDAY(WORKDAY(DATEVALUE("15/"&amp;MONTH(EDATE(C735,0))&amp;"/"&amp;YEAR(EDATE(C735,0))-1),-1,Feriados!$A$1:$A$936),1,Feriados!$A$1:$A$936)</f>
        <v>37424</v>
      </c>
      <c r="K735" s="28">
        <f t="shared" si="18"/>
        <v>17.235849361216648</v>
      </c>
    </row>
    <row r="736" spans="1:11" x14ac:dyDescent="0.3">
      <c r="A736" s="18" t="str">
        <f t="shared" si="19"/>
        <v>52003</v>
      </c>
      <c r="B736" s="10">
        <v>760199</v>
      </c>
      <c r="C736" s="11">
        <v>37795</v>
      </c>
      <c r="D736" s="13">
        <v>1348.8285831810556</v>
      </c>
      <c r="E736" s="9"/>
      <c r="F736" s="9"/>
      <c r="G736" s="9"/>
      <c r="H736" s="27">
        <f>WORKDAY(WORKDAY(DATEVALUE("15/"&amp;MONTH(EDATE(C736,0))&amp;"/"&amp;YEAR(EDATE(C736,0))),-1,Feriados!$A$1:$A$936),1,Feriados!$A$1:$A$936)</f>
        <v>37788</v>
      </c>
      <c r="I736" s="27">
        <f>WORKDAY(WORKDAY(DATEVALUE("15/"&amp;MONTH(EDATE(C736,-1))&amp;"/"&amp;YEAR(EDATE(C736,-1))),-1,Feriados!$A$1:$A$936),1,Feriados!$A$1:$A$936)</f>
        <v>37756</v>
      </c>
      <c r="J736" s="27">
        <f>WORKDAY(WORKDAY(DATEVALUE("15/"&amp;MONTH(EDATE(C736,0))&amp;"/"&amp;YEAR(EDATE(C736,0))-1),-1,Feriados!$A$1:$A$936),1,Feriados!$A$1:$A$936)</f>
        <v>37424</v>
      </c>
      <c r="K736" s="28">
        <f t="shared" si="18"/>
        <v>17.235849361216648</v>
      </c>
    </row>
    <row r="737" spans="1:11" x14ac:dyDescent="0.3">
      <c r="A737" s="18" t="str">
        <f t="shared" si="19"/>
        <v>52003</v>
      </c>
      <c r="B737" s="10">
        <v>760199</v>
      </c>
      <c r="C737" s="11">
        <v>37796</v>
      </c>
      <c r="D737" s="13">
        <v>1348.7272791345904</v>
      </c>
      <c r="E737" s="9"/>
      <c r="F737" s="9"/>
      <c r="G737" s="9"/>
      <c r="H737" s="27">
        <f>WORKDAY(WORKDAY(DATEVALUE("15/"&amp;MONTH(EDATE(C737,0))&amp;"/"&amp;YEAR(EDATE(C737,0))),-1,Feriados!$A$1:$A$936),1,Feriados!$A$1:$A$936)</f>
        <v>37788</v>
      </c>
      <c r="I737" s="27">
        <f>WORKDAY(WORKDAY(DATEVALUE("15/"&amp;MONTH(EDATE(C737,-1))&amp;"/"&amp;YEAR(EDATE(C737,-1))),-1,Feriados!$A$1:$A$936),1,Feriados!$A$1:$A$936)</f>
        <v>37756</v>
      </c>
      <c r="J737" s="27">
        <f>WORKDAY(WORKDAY(DATEVALUE("15/"&amp;MONTH(EDATE(C737,0))&amp;"/"&amp;YEAR(EDATE(C737,0))-1),-1,Feriados!$A$1:$A$936),1,Feriados!$A$1:$A$936)</f>
        <v>37424</v>
      </c>
      <c r="K737" s="28">
        <f t="shared" si="18"/>
        <v>17.235849361216648</v>
      </c>
    </row>
    <row r="738" spans="1:11" x14ac:dyDescent="0.3">
      <c r="A738" s="18" t="str">
        <f t="shared" si="19"/>
        <v>52003</v>
      </c>
      <c r="B738" s="10">
        <v>760199</v>
      </c>
      <c r="C738" s="11">
        <v>37797</v>
      </c>
      <c r="D738" s="13">
        <v>1348.6259826965863</v>
      </c>
      <c r="E738" s="9"/>
      <c r="F738" s="9"/>
      <c r="G738" s="9"/>
      <c r="H738" s="27">
        <f>WORKDAY(WORKDAY(DATEVALUE("15/"&amp;MONTH(EDATE(C738,0))&amp;"/"&amp;YEAR(EDATE(C738,0))),-1,Feriados!$A$1:$A$936),1,Feriados!$A$1:$A$936)</f>
        <v>37788</v>
      </c>
      <c r="I738" s="27">
        <f>WORKDAY(WORKDAY(DATEVALUE("15/"&amp;MONTH(EDATE(C738,-1))&amp;"/"&amp;YEAR(EDATE(C738,-1))),-1,Feriados!$A$1:$A$936),1,Feriados!$A$1:$A$936)</f>
        <v>37756</v>
      </c>
      <c r="J738" s="27">
        <f>WORKDAY(WORKDAY(DATEVALUE("15/"&amp;MONTH(EDATE(C738,0))&amp;"/"&amp;YEAR(EDATE(C738,0))-1),-1,Feriados!$A$1:$A$936),1,Feriados!$A$1:$A$936)</f>
        <v>37424</v>
      </c>
      <c r="K738" s="28">
        <f t="shared" si="18"/>
        <v>17.235849361216648</v>
      </c>
    </row>
    <row r="739" spans="1:11" x14ac:dyDescent="0.3">
      <c r="A739" s="18" t="str">
        <f t="shared" si="19"/>
        <v>52003</v>
      </c>
      <c r="B739" s="10">
        <v>760199</v>
      </c>
      <c r="C739" s="11">
        <v>37798</v>
      </c>
      <c r="D739" s="13">
        <v>1348.524693866472</v>
      </c>
      <c r="E739" s="9"/>
      <c r="F739" s="9"/>
      <c r="G739" s="9"/>
      <c r="H739" s="27">
        <f>WORKDAY(WORKDAY(DATEVALUE("15/"&amp;MONTH(EDATE(C739,0))&amp;"/"&amp;YEAR(EDATE(C739,0))),-1,Feriados!$A$1:$A$936),1,Feriados!$A$1:$A$936)</f>
        <v>37788</v>
      </c>
      <c r="I739" s="27">
        <f>WORKDAY(WORKDAY(DATEVALUE("15/"&amp;MONTH(EDATE(C739,-1))&amp;"/"&amp;YEAR(EDATE(C739,-1))),-1,Feriados!$A$1:$A$936),1,Feriados!$A$1:$A$936)</f>
        <v>37756</v>
      </c>
      <c r="J739" s="27">
        <f>WORKDAY(WORKDAY(DATEVALUE("15/"&amp;MONTH(EDATE(C739,0))&amp;"/"&amp;YEAR(EDATE(C739,0))-1),-1,Feriados!$A$1:$A$936),1,Feriados!$A$1:$A$936)</f>
        <v>37424</v>
      </c>
      <c r="K739" s="28">
        <f t="shared" si="18"/>
        <v>17.235849361216648</v>
      </c>
    </row>
    <row r="740" spans="1:11" x14ac:dyDescent="0.3">
      <c r="A740" s="18" t="str">
        <f t="shared" si="19"/>
        <v>52003</v>
      </c>
      <c r="B740" s="10">
        <v>760199</v>
      </c>
      <c r="C740" s="11">
        <v>37799</v>
      </c>
      <c r="D740" s="13">
        <v>1348.4234126436761</v>
      </c>
      <c r="E740" s="9"/>
      <c r="F740" s="9"/>
      <c r="G740" s="9"/>
      <c r="H740" s="27">
        <f>WORKDAY(WORKDAY(DATEVALUE("15/"&amp;MONTH(EDATE(C740,0))&amp;"/"&amp;YEAR(EDATE(C740,0))),-1,Feriados!$A$1:$A$936),1,Feriados!$A$1:$A$936)</f>
        <v>37788</v>
      </c>
      <c r="I740" s="27">
        <f>WORKDAY(WORKDAY(DATEVALUE("15/"&amp;MONTH(EDATE(C740,-1))&amp;"/"&amp;YEAR(EDATE(C740,-1))),-1,Feriados!$A$1:$A$936),1,Feriados!$A$1:$A$936)</f>
        <v>37756</v>
      </c>
      <c r="J740" s="27">
        <f>WORKDAY(WORKDAY(DATEVALUE("15/"&amp;MONTH(EDATE(C740,0))&amp;"/"&amp;YEAR(EDATE(C740,0))-1),-1,Feriados!$A$1:$A$936),1,Feriados!$A$1:$A$936)</f>
        <v>37424</v>
      </c>
      <c r="K740" s="28">
        <f t="shared" si="18"/>
        <v>17.235849361216648</v>
      </c>
    </row>
    <row r="741" spans="1:11" x14ac:dyDescent="0.3">
      <c r="A741" s="18" t="str">
        <f t="shared" si="19"/>
        <v>52003</v>
      </c>
      <c r="B741" s="10">
        <v>760199</v>
      </c>
      <c r="C741" s="11">
        <v>37802</v>
      </c>
      <c r="D741" s="13">
        <v>1348.3221390276271</v>
      </c>
      <c r="E741" s="9"/>
      <c r="F741" s="9"/>
      <c r="G741" s="9"/>
      <c r="H741" s="27">
        <f>WORKDAY(WORKDAY(DATEVALUE("15/"&amp;MONTH(EDATE(C741,0))&amp;"/"&amp;YEAR(EDATE(C741,0))),-1,Feriados!$A$1:$A$936),1,Feriados!$A$1:$A$936)</f>
        <v>37788</v>
      </c>
      <c r="I741" s="27">
        <f>WORKDAY(WORKDAY(DATEVALUE("15/"&amp;MONTH(EDATE(C741,-1))&amp;"/"&amp;YEAR(EDATE(C741,-1))),-1,Feriados!$A$1:$A$936),1,Feriados!$A$1:$A$936)</f>
        <v>37756</v>
      </c>
      <c r="J741" s="27">
        <f>WORKDAY(WORKDAY(DATEVALUE("15/"&amp;MONTH(EDATE(C741,0))&amp;"/"&amp;YEAR(EDATE(C741,0))-1),-1,Feriados!$A$1:$A$936),1,Feriados!$A$1:$A$936)</f>
        <v>37424</v>
      </c>
      <c r="K741" s="28">
        <f t="shared" si="18"/>
        <v>17.235849361216648</v>
      </c>
    </row>
    <row r="742" spans="1:11" x14ac:dyDescent="0.3">
      <c r="A742" s="18" t="str">
        <f t="shared" si="19"/>
        <v>62003</v>
      </c>
      <c r="B742" s="10">
        <v>760199</v>
      </c>
      <c r="C742" s="11">
        <v>37803</v>
      </c>
      <c r="D742" s="13">
        <v>1348.2208730177535</v>
      </c>
      <c r="E742" s="9"/>
      <c r="F742" s="9"/>
      <c r="G742" s="9"/>
      <c r="H742" s="27">
        <f>WORKDAY(WORKDAY(DATEVALUE("15/"&amp;MONTH(EDATE(C742,0))&amp;"/"&amp;YEAR(EDATE(C742,0))),-1,Feriados!$A$1:$A$936),1,Feriados!$A$1:$A$936)</f>
        <v>37817</v>
      </c>
      <c r="I742" s="27">
        <f>WORKDAY(WORKDAY(DATEVALUE("15/"&amp;MONTH(EDATE(C742,-1))&amp;"/"&amp;YEAR(EDATE(C742,-1))),-1,Feriados!$A$1:$A$936),1,Feriados!$A$1:$A$936)</f>
        <v>37788</v>
      </c>
      <c r="J742" s="27">
        <f>WORKDAY(WORKDAY(DATEVALUE("15/"&amp;MONTH(EDATE(C742,0))&amp;"/"&amp;YEAR(EDATE(C742,0))-1),-1,Feriados!$A$1:$A$936),1,Feriados!$A$1:$A$936)</f>
        <v>37452</v>
      </c>
      <c r="K742" s="28">
        <f t="shared" si="18"/>
        <v>16.570561944673699</v>
      </c>
    </row>
    <row r="743" spans="1:11" x14ac:dyDescent="0.3">
      <c r="A743" s="18" t="str">
        <f t="shared" si="19"/>
        <v>62003</v>
      </c>
      <c r="B743" s="10">
        <v>760199</v>
      </c>
      <c r="C743" s="11">
        <v>37804</v>
      </c>
      <c r="D743" s="13">
        <v>1348.1196146134844</v>
      </c>
      <c r="E743" s="9"/>
      <c r="F743" s="9"/>
      <c r="G743" s="9"/>
      <c r="H743" s="27">
        <f>WORKDAY(WORKDAY(DATEVALUE("15/"&amp;MONTH(EDATE(C743,0))&amp;"/"&amp;YEAR(EDATE(C743,0))),-1,Feriados!$A$1:$A$936),1,Feriados!$A$1:$A$936)</f>
        <v>37817</v>
      </c>
      <c r="I743" s="27">
        <f>WORKDAY(WORKDAY(DATEVALUE("15/"&amp;MONTH(EDATE(C743,-1))&amp;"/"&amp;YEAR(EDATE(C743,-1))),-1,Feriados!$A$1:$A$936),1,Feriados!$A$1:$A$936)</f>
        <v>37788</v>
      </c>
      <c r="J743" s="27">
        <f>WORKDAY(WORKDAY(DATEVALUE("15/"&amp;MONTH(EDATE(C743,0))&amp;"/"&amp;YEAR(EDATE(C743,0))-1),-1,Feriados!$A$1:$A$936),1,Feriados!$A$1:$A$936)</f>
        <v>37452</v>
      </c>
      <c r="K743" s="28">
        <f t="shared" si="18"/>
        <v>16.570561944673699</v>
      </c>
    </row>
    <row r="744" spans="1:11" x14ac:dyDescent="0.3">
      <c r="A744" s="18" t="str">
        <f t="shared" si="19"/>
        <v>62003</v>
      </c>
      <c r="B744" s="10">
        <v>760199</v>
      </c>
      <c r="C744" s="11">
        <v>37805</v>
      </c>
      <c r="D744" s="13">
        <v>1348.0183638142485</v>
      </c>
      <c r="E744" s="9"/>
      <c r="F744" s="9"/>
      <c r="G744" s="9"/>
      <c r="H744" s="27">
        <f>WORKDAY(WORKDAY(DATEVALUE("15/"&amp;MONTH(EDATE(C744,0))&amp;"/"&amp;YEAR(EDATE(C744,0))),-1,Feriados!$A$1:$A$936),1,Feriados!$A$1:$A$936)</f>
        <v>37817</v>
      </c>
      <c r="I744" s="27">
        <f>WORKDAY(WORKDAY(DATEVALUE("15/"&amp;MONTH(EDATE(C744,-1))&amp;"/"&amp;YEAR(EDATE(C744,-1))),-1,Feriados!$A$1:$A$936),1,Feriados!$A$1:$A$936)</f>
        <v>37788</v>
      </c>
      <c r="J744" s="27">
        <f>WORKDAY(WORKDAY(DATEVALUE("15/"&amp;MONTH(EDATE(C744,0))&amp;"/"&amp;YEAR(EDATE(C744,0))-1),-1,Feriados!$A$1:$A$936),1,Feriados!$A$1:$A$936)</f>
        <v>37452</v>
      </c>
      <c r="K744" s="28">
        <f t="shared" si="18"/>
        <v>16.570561944673699</v>
      </c>
    </row>
    <row r="745" spans="1:11" x14ac:dyDescent="0.3">
      <c r="A745" s="18" t="str">
        <f t="shared" si="19"/>
        <v>62003</v>
      </c>
      <c r="B745" s="10">
        <v>760199</v>
      </c>
      <c r="C745" s="11">
        <v>37806</v>
      </c>
      <c r="D745" s="13">
        <v>1347.9171206194746</v>
      </c>
      <c r="E745" s="9"/>
      <c r="F745" s="9"/>
      <c r="G745" s="9"/>
      <c r="H745" s="27">
        <f>WORKDAY(WORKDAY(DATEVALUE("15/"&amp;MONTH(EDATE(C745,0))&amp;"/"&amp;YEAR(EDATE(C745,0))),-1,Feriados!$A$1:$A$936),1,Feriados!$A$1:$A$936)</f>
        <v>37817</v>
      </c>
      <c r="I745" s="27">
        <f>WORKDAY(WORKDAY(DATEVALUE("15/"&amp;MONTH(EDATE(C745,-1))&amp;"/"&amp;YEAR(EDATE(C745,-1))),-1,Feriados!$A$1:$A$936),1,Feriados!$A$1:$A$936)</f>
        <v>37788</v>
      </c>
      <c r="J745" s="27">
        <f>WORKDAY(WORKDAY(DATEVALUE("15/"&amp;MONTH(EDATE(C745,0))&amp;"/"&amp;YEAR(EDATE(C745,0))-1),-1,Feriados!$A$1:$A$936),1,Feriados!$A$1:$A$936)</f>
        <v>37452</v>
      </c>
      <c r="K745" s="28">
        <f t="shared" si="18"/>
        <v>16.570561944673699</v>
      </c>
    </row>
    <row r="746" spans="1:11" x14ac:dyDescent="0.3">
      <c r="A746" s="18" t="str">
        <f t="shared" si="19"/>
        <v>62003</v>
      </c>
      <c r="B746" s="10">
        <v>760199</v>
      </c>
      <c r="C746" s="11">
        <v>37809</v>
      </c>
      <c r="D746" s="13">
        <v>1347.8158850285913</v>
      </c>
      <c r="E746" s="9"/>
      <c r="F746" s="9"/>
      <c r="G746" s="9"/>
      <c r="H746" s="27">
        <f>WORKDAY(WORKDAY(DATEVALUE("15/"&amp;MONTH(EDATE(C746,0))&amp;"/"&amp;YEAR(EDATE(C746,0))),-1,Feriados!$A$1:$A$936),1,Feriados!$A$1:$A$936)</f>
        <v>37817</v>
      </c>
      <c r="I746" s="27">
        <f>WORKDAY(WORKDAY(DATEVALUE("15/"&amp;MONTH(EDATE(C746,-1))&amp;"/"&amp;YEAR(EDATE(C746,-1))),-1,Feriados!$A$1:$A$936),1,Feriados!$A$1:$A$936)</f>
        <v>37788</v>
      </c>
      <c r="J746" s="27">
        <f>WORKDAY(WORKDAY(DATEVALUE("15/"&amp;MONTH(EDATE(C746,0))&amp;"/"&amp;YEAR(EDATE(C746,0))-1),-1,Feriados!$A$1:$A$936),1,Feriados!$A$1:$A$936)</f>
        <v>37452</v>
      </c>
      <c r="K746" s="28">
        <f t="shared" si="18"/>
        <v>16.570561944673699</v>
      </c>
    </row>
    <row r="747" spans="1:11" x14ac:dyDescent="0.3">
      <c r="A747" s="18" t="str">
        <f t="shared" si="19"/>
        <v>62003</v>
      </c>
      <c r="B747" s="10">
        <v>760199</v>
      </c>
      <c r="C747" s="11">
        <v>37810</v>
      </c>
      <c r="D747" s="13">
        <v>1347.714657041028</v>
      </c>
      <c r="E747" s="9"/>
      <c r="F747" s="9"/>
      <c r="G747" s="9"/>
      <c r="H747" s="27">
        <f>WORKDAY(WORKDAY(DATEVALUE("15/"&amp;MONTH(EDATE(C747,0))&amp;"/"&amp;YEAR(EDATE(C747,0))),-1,Feriados!$A$1:$A$936),1,Feriados!$A$1:$A$936)</f>
        <v>37817</v>
      </c>
      <c r="I747" s="27">
        <f>WORKDAY(WORKDAY(DATEVALUE("15/"&amp;MONTH(EDATE(C747,-1))&amp;"/"&amp;YEAR(EDATE(C747,-1))),-1,Feriados!$A$1:$A$936),1,Feriados!$A$1:$A$936)</f>
        <v>37788</v>
      </c>
      <c r="J747" s="27">
        <f>WORKDAY(WORKDAY(DATEVALUE("15/"&amp;MONTH(EDATE(C747,0))&amp;"/"&amp;YEAR(EDATE(C747,0))-1),-1,Feriados!$A$1:$A$936),1,Feriados!$A$1:$A$936)</f>
        <v>37452</v>
      </c>
      <c r="K747" s="28">
        <f t="shared" si="18"/>
        <v>16.570561944673699</v>
      </c>
    </row>
    <row r="748" spans="1:11" x14ac:dyDescent="0.3">
      <c r="A748" s="18" t="str">
        <f t="shared" si="19"/>
        <v>62003</v>
      </c>
      <c r="B748" s="10">
        <v>760199</v>
      </c>
      <c r="C748" s="11">
        <v>37811</v>
      </c>
      <c r="D748" s="13">
        <v>1347.6134366562135</v>
      </c>
      <c r="E748" s="9"/>
      <c r="F748" s="9"/>
      <c r="G748" s="9"/>
      <c r="H748" s="27">
        <f>WORKDAY(WORKDAY(DATEVALUE("15/"&amp;MONTH(EDATE(C748,0))&amp;"/"&amp;YEAR(EDATE(C748,0))),-1,Feriados!$A$1:$A$936),1,Feriados!$A$1:$A$936)</f>
        <v>37817</v>
      </c>
      <c r="I748" s="27">
        <f>WORKDAY(WORKDAY(DATEVALUE("15/"&amp;MONTH(EDATE(C748,-1))&amp;"/"&amp;YEAR(EDATE(C748,-1))),-1,Feriados!$A$1:$A$936),1,Feriados!$A$1:$A$936)</f>
        <v>37788</v>
      </c>
      <c r="J748" s="27">
        <f>WORKDAY(WORKDAY(DATEVALUE("15/"&amp;MONTH(EDATE(C748,0))&amp;"/"&amp;YEAR(EDATE(C748,0))-1),-1,Feriados!$A$1:$A$936),1,Feriados!$A$1:$A$936)</f>
        <v>37452</v>
      </c>
      <c r="K748" s="28">
        <f t="shared" si="18"/>
        <v>16.570561944673699</v>
      </c>
    </row>
    <row r="749" spans="1:11" x14ac:dyDescent="0.3">
      <c r="A749" s="18" t="str">
        <f t="shared" si="19"/>
        <v>62003</v>
      </c>
      <c r="B749" s="10">
        <v>760199</v>
      </c>
      <c r="C749" s="11">
        <v>37812</v>
      </c>
      <c r="D749" s="13">
        <v>1347.5122238735764</v>
      </c>
      <c r="E749" s="9"/>
      <c r="F749" s="9"/>
      <c r="G749" s="9"/>
      <c r="H749" s="27">
        <f>WORKDAY(WORKDAY(DATEVALUE("15/"&amp;MONTH(EDATE(C749,0))&amp;"/"&amp;YEAR(EDATE(C749,0))),-1,Feriados!$A$1:$A$936),1,Feriados!$A$1:$A$936)</f>
        <v>37817</v>
      </c>
      <c r="I749" s="27">
        <f>WORKDAY(WORKDAY(DATEVALUE("15/"&amp;MONTH(EDATE(C749,-1))&amp;"/"&amp;YEAR(EDATE(C749,-1))),-1,Feriados!$A$1:$A$936),1,Feriados!$A$1:$A$936)</f>
        <v>37788</v>
      </c>
      <c r="J749" s="27">
        <f>WORKDAY(WORKDAY(DATEVALUE("15/"&amp;MONTH(EDATE(C749,0))&amp;"/"&amp;YEAR(EDATE(C749,0))-1),-1,Feriados!$A$1:$A$936),1,Feriados!$A$1:$A$936)</f>
        <v>37452</v>
      </c>
      <c r="K749" s="28">
        <f t="shared" si="18"/>
        <v>16.570561944673699</v>
      </c>
    </row>
    <row r="750" spans="1:11" x14ac:dyDescent="0.3">
      <c r="A750" s="18" t="str">
        <f t="shared" si="19"/>
        <v>62003</v>
      </c>
      <c r="B750" s="10">
        <v>760199</v>
      </c>
      <c r="C750" s="11">
        <v>37813</v>
      </c>
      <c r="D750" s="13">
        <v>1347.4110186925461</v>
      </c>
      <c r="E750" s="9"/>
      <c r="F750" s="9"/>
      <c r="G750" s="9"/>
      <c r="H750" s="27">
        <f>WORKDAY(WORKDAY(DATEVALUE("15/"&amp;MONTH(EDATE(C750,0))&amp;"/"&amp;YEAR(EDATE(C750,0))),-1,Feriados!$A$1:$A$936),1,Feriados!$A$1:$A$936)</f>
        <v>37817</v>
      </c>
      <c r="I750" s="27">
        <f>WORKDAY(WORKDAY(DATEVALUE("15/"&amp;MONTH(EDATE(C750,-1))&amp;"/"&amp;YEAR(EDATE(C750,-1))),-1,Feriados!$A$1:$A$936),1,Feriados!$A$1:$A$936)</f>
        <v>37788</v>
      </c>
      <c r="J750" s="27">
        <f>WORKDAY(WORKDAY(DATEVALUE("15/"&amp;MONTH(EDATE(C750,0))&amp;"/"&amp;YEAR(EDATE(C750,0))-1),-1,Feriados!$A$1:$A$936),1,Feriados!$A$1:$A$936)</f>
        <v>37452</v>
      </c>
      <c r="K750" s="28">
        <f t="shared" si="18"/>
        <v>16.570561944673699</v>
      </c>
    </row>
    <row r="751" spans="1:11" x14ac:dyDescent="0.3">
      <c r="A751" s="18" t="str">
        <f t="shared" si="19"/>
        <v>62003</v>
      </c>
      <c r="B751" s="10">
        <v>760199</v>
      </c>
      <c r="C751" s="11">
        <v>37816</v>
      </c>
      <c r="D751" s="13">
        <v>1347.3098211125516</v>
      </c>
      <c r="E751" s="9"/>
      <c r="F751" s="9"/>
      <c r="G751" s="9"/>
      <c r="H751" s="27">
        <f>WORKDAY(WORKDAY(DATEVALUE("15/"&amp;MONTH(EDATE(C751,0))&amp;"/"&amp;YEAR(EDATE(C751,0))),-1,Feriados!$A$1:$A$936),1,Feriados!$A$1:$A$936)</f>
        <v>37817</v>
      </c>
      <c r="I751" s="27">
        <f>WORKDAY(WORKDAY(DATEVALUE("15/"&amp;MONTH(EDATE(C751,-1))&amp;"/"&amp;YEAR(EDATE(C751,-1))),-1,Feriados!$A$1:$A$936),1,Feriados!$A$1:$A$936)</f>
        <v>37788</v>
      </c>
      <c r="J751" s="27">
        <f>WORKDAY(WORKDAY(DATEVALUE("15/"&amp;MONTH(EDATE(C751,0))&amp;"/"&amp;YEAR(EDATE(C751,0))-1),-1,Feriados!$A$1:$A$936),1,Feriados!$A$1:$A$936)</f>
        <v>37452</v>
      </c>
      <c r="K751" s="28">
        <f t="shared" si="18"/>
        <v>16.570561944673699</v>
      </c>
    </row>
    <row r="752" spans="1:11" x14ac:dyDescent="0.3">
      <c r="A752" s="18" t="str">
        <f t="shared" si="19"/>
        <v>62003</v>
      </c>
      <c r="B752" s="10">
        <v>760199</v>
      </c>
      <c r="C752" s="11">
        <v>37817</v>
      </c>
      <c r="D752" s="13">
        <v>1347.2086311330222</v>
      </c>
      <c r="E752" s="9"/>
      <c r="F752" s="9"/>
      <c r="G752" s="9"/>
      <c r="H752" s="27">
        <f>WORKDAY(WORKDAY(DATEVALUE("15/"&amp;MONTH(EDATE(C752,0))&amp;"/"&amp;YEAR(EDATE(C752,0))),-1,Feriados!$A$1:$A$936),1,Feriados!$A$1:$A$936)</f>
        <v>37817</v>
      </c>
      <c r="I752" s="27">
        <f>WORKDAY(WORKDAY(DATEVALUE("15/"&amp;MONTH(EDATE(C752,-1))&amp;"/"&amp;YEAR(EDATE(C752,-1))),-1,Feriados!$A$1:$A$936),1,Feriados!$A$1:$A$936)</f>
        <v>37788</v>
      </c>
      <c r="J752" s="27">
        <f>WORKDAY(WORKDAY(DATEVALUE("15/"&amp;MONTH(EDATE(C752,0))&amp;"/"&amp;YEAR(EDATE(C752,0))-1),-1,Feriados!$A$1:$A$936),1,Feriados!$A$1:$A$936)</f>
        <v>37452</v>
      </c>
      <c r="K752" s="28">
        <f t="shared" si="18"/>
        <v>16.570561944673699</v>
      </c>
    </row>
    <row r="753" spans="1:11" x14ac:dyDescent="0.3">
      <c r="A753" s="18" t="str">
        <f t="shared" si="19"/>
        <v>62003</v>
      </c>
      <c r="B753" s="10">
        <v>760199</v>
      </c>
      <c r="C753" s="11">
        <v>37818</v>
      </c>
      <c r="D753" s="13">
        <v>1347.325655437259</v>
      </c>
      <c r="E753" s="9"/>
      <c r="F753" s="9"/>
      <c r="G753" s="9"/>
      <c r="H753" s="27">
        <f>WORKDAY(WORKDAY(DATEVALUE("15/"&amp;MONTH(EDATE(C753,0))&amp;"/"&amp;YEAR(EDATE(C753,0))),-1,Feriados!$A$1:$A$936),1,Feriados!$A$1:$A$936)</f>
        <v>37817</v>
      </c>
      <c r="I753" s="27">
        <f>WORKDAY(WORKDAY(DATEVALUE("15/"&amp;MONTH(EDATE(C753,-1))&amp;"/"&amp;YEAR(EDATE(C753,-1))),-1,Feriados!$A$1:$A$936),1,Feriados!$A$1:$A$936)</f>
        <v>37788</v>
      </c>
      <c r="J753" s="27">
        <f>WORKDAY(WORKDAY(DATEVALUE("15/"&amp;MONTH(EDATE(C753,0))&amp;"/"&amp;YEAR(EDATE(C753,0))-1),-1,Feriados!$A$1:$A$936),1,Feriados!$A$1:$A$936)</f>
        <v>37452</v>
      </c>
      <c r="K753" s="28">
        <f t="shared" si="18"/>
        <v>16.570561944673699</v>
      </c>
    </row>
    <row r="754" spans="1:11" x14ac:dyDescent="0.3">
      <c r="A754" s="18" t="str">
        <f t="shared" si="19"/>
        <v>62003</v>
      </c>
      <c r="B754" s="10">
        <v>760199</v>
      </c>
      <c r="C754" s="11">
        <v>37819</v>
      </c>
      <c r="D754" s="13">
        <v>1347.4426899067273</v>
      </c>
      <c r="E754" s="9"/>
      <c r="F754" s="9"/>
      <c r="G754" s="9"/>
      <c r="H754" s="27">
        <f>WORKDAY(WORKDAY(DATEVALUE("15/"&amp;MONTH(EDATE(C754,0))&amp;"/"&amp;YEAR(EDATE(C754,0))),-1,Feriados!$A$1:$A$936),1,Feriados!$A$1:$A$936)</f>
        <v>37817</v>
      </c>
      <c r="I754" s="27">
        <f>WORKDAY(WORKDAY(DATEVALUE("15/"&amp;MONTH(EDATE(C754,-1))&amp;"/"&amp;YEAR(EDATE(C754,-1))),-1,Feriados!$A$1:$A$936),1,Feriados!$A$1:$A$936)</f>
        <v>37788</v>
      </c>
      <c r="J754" s="27">
        <f>WORKDAY(WORKDAY(DATEVALUE("15/"&amp;MONTH(EDATE(C754,0))&amp;"/"&amp;YEAR(EDATE(C754,0))-1),-1,Feriados!$A$1:$A$936),1,Feriados!$A$1:$A$936)</f>
        <v>37452</v>
      </c>
      <c r="K754" s="28">
        <f t="shared" si="18"/>
        <v>16.570561944673699</v>
      </c>
    </row>
    <row r="755" spans="1:11" x14ac:dyDescent="0.3">
      <c r="A755" s="18" t="str">
        <f t="shared" si="19"/>
        <v>62003</v>
      </c>
      <c r="B755" s="10">
        <v>760199</v>
      </c>
      <c r="C755" s="11">
        <v>37820</v>
      </c>
      <c r="D755" s="13">
        <v>1347.5597345423103</v>
      </c>
      <c r="E755" s="9"/>
      <c r="F755" s="9"/>
      <c r="G755" s="9"/>
      <c r="H755" s="27">
        <f>WORKDAY(WORKDAY(DATEVALUE("15/"&amp;MONTH(EDATE(C755,0))&amp;"/"&amp;YEAR(EDATE(C755,0))),-1,Feriados!$A$1:$A$936),1,Feriados!$A$1:$A$936)</f>
        <v>37817</v>
      </c>
      <c r="I755" s="27">
        <f>WORKDAY(WORKDAY(DATEVALUE("15/"&amp;MONTH(EDATE(C755,-1))&amp;"/"&amp;YEAR(EDATE(C755,-1))),-1,Feriados!$A$1:$A$936),1,Feriados!$A$1:$A$936)</f>
        <v>37788</v>
      </c>
      <c r="J755" s="27">
        <f>WORKDAY(WORKDAY(DATEVALUE("15/"&amp;MONTH(EDATE(C755,0))&amp;"/"&amp;YEAR(EDATE(C755,0))-1),-1,Feriados!$A$1:$A$936),1,Feriados!$A$1:$A$936)</f>
        <v>37452</v>
      </c>
      <c r="K755" s="28">
        <f t="shared" si="18"/>
        <v>16.570561944673699</v>
      </c>
    </row>
    <row r="756" spans="1:11" x14ac:dyDescent="0.3">
      <c r="A756" s="18" t="str">
        <f t="shared" si="19"/>
        <v>62003</v>
      </c>
      <c r="B756" s="10">
        <v>760199</v>
      </c>
      <c r="C756" s="11">
        <v>37823</v>
      </c>
      <c r="D756" s="13">
        <v>1347.6767893448907</v>
      </c>
      <c r="E756" s="9"/>
      <c r="F756" s="9"/>
      <c r="G756" s="9"/>
      <c r="H756" s="27">
        <f>WORKDAY(WORKDAY(DATEVALUE("15/"&amp;MONTH(EDATE(C756,0))&amp;"/"&amp;YEAR(EDATE(C756,0))),-1,Feriados!$A$1:$A$936),1,Feriados!$A$1:$A$936)</f>
        <v>37817</v>
      </c>
      <c r="I756" s="27">
        <f>WORKDAY(WORKDAY(DATEVALUE("15/"&amp;MONTH(EDATE(C756,-1))&amp;"/"&amp;YEAR(EDATE(C756,-1))),-1,Feriados!$A$1:$A$936),1,Feriados!$A$1:$A$936)</f>
        <v>37788</v>
      </c>
      <c r="J756" s="27">
        <f>WORKDAY(WORKDAY(DATEVALUE("15/"&amp;MONTH(EDATE(C756,0))&amp;"/"&amp;YEAR(EDATE(C756,0))-1),-1,Feriados!$A$1:$A$936),1,Feriados!$A$1:$A$936)</f>
        <v>37452</v>
      </c>
      <c r="K756" s="28">
        <f t="shared" si="18"/>
        <v>16.570561944673699</v>
      </c>
    </row>
    <row r="757" spans="1:11" x14ac:dyDescent="0.3">
      <c r="A757" s="18" t="str">
        <f t="shared" si="19"/>
        <v>62003</v>
      </c>
      <c r="B757" s="10">
        <v>760199</v>
      </c>
      <c r="C757" s="11">
        <v>37824</v>
      </c>
      <c r="D757" s="13">
        <v>1347.7938543153525</v>
      </c>
      <c r="E757" s="9"/>
      <c r="F757" s="9"/>
      <c r="G757" s="9"/>
      <c r="H757" s="27">
        <f>WORKDAY(WORKDAY(DATEVALUE("15/"&amp;MONTH(EDATE(C757,0))&amp;"/"&amp;YEAR(EDATE(C757,0))),-1,Feriados!$A$1:$A$936),1,Feriados!$A$1:$A$936)</f>
        <v>37817</v>
      </c>
      <c r="I757" s="27">
        <f>WORKDAY(WORKDAY(DATEVALUE("15/"&amp;MONTH(EDATE(C757,-1))&amp;"/"&amp;YEAR(EDATE(C757,-1))),-1,Feriados!$A$1:$A$936),1,Feriados!$A$1:$A$936)</f>
        <v>37788</v>
      </c>
      <c r="J757" s="27">
        <f>WORKDAY(WORKDAY(DATEVALUE("15/"&amp;MONTH(EDATE(C757,0))&amp;"/"&amp;YEAR(EDATE(C757,0))-1),-1,Feriados!$A$1:$A$936),1,Feriados!$A$1:$A$936)</f>
        <v>37452</v>
      </c>
      <c r="K757" s="28">
        <f t="shared" si="18"/>
        <v>16.570561944673699</v>
      </c>
    </row>
    <row r="758" spans="1:11" x14ac:dyDescent="0.3">
      <c r="A758" s="18" t="str">
        <f t="shared" si="19"/>
        <v>62003</v>
      </c>
      <c r="B758" s="10">
        <v>760199</v>
      </c>
      <c r="C758" s="11">
        <v>37825</v>
      </c>
      <c r="D758" s="13">
        <v>1347.9109294545779</v>
      </c>
      <c r="E758" s="9"/>
      <c r="F758" s="9"/>
      <c r="G758" s="9"/>
      <c r="H758" s="27">
        <f>WORKDAY(WORKDAY(DATEVALUE("15/"&amp;MONTH(EDATE(C758,0))&amp;"/"&amp;YEAR(EDATE(C758,0))),-1,Feriados!$A$1:$A$936),1,Feriados!$A$1:$A$936)</f>
        <v>37817</v>
      </c>
      <c r="I758" s="27">
        <f>WORKDAY(WORKDAY(DATEVALUE("15/"&amp;MONTH(EDATE(C758,-1))&amp;"/"&amp;YEAR(EDATE(C758,-1))),-1,Feriados!$A$1:$A$936),1,Feriados!$A$1:$A$936)</f>
        <v>37788</v>
      </c>
      <c r="J758" s="27">
        <f>WORKDAY(WORKDAY(DATEVALUE("15/"&amp;MONTH(EDATE(C758,0))&amp;"/"&amp;YEAR(EDATE(C758,0))-1),-1,Feriados!$A$1:$A$936),1,Feriados!$A$1:$A$936)</f>
        <v>37452</v>
      </c>
      <c r="K758" s="28">
        <f t="shared" si="18"/>
        <v>16.570561944673699</v>
      </c>
    </row>
    <row r="759" spans="1:11" x14ac:dyDescent="0.3">
      <c r="A759" s="18" t="str">
        <f t="shared" si="19"/>
        <v>62003</v>
      </c>
      <c r="B759" s="10">
        <v>760199</v>
      </c>
      <c r="C759" s="11">
        <v>37826</v>
      </c>
      <c r="D759" s="13">
        <v>1348.0280147634508</v>
      </c>
      <c r="E759" s="9"/>
      <c r="F759" s="9"/>
      <c r="G759" s="9"/>
      <c r="H759" s="27">
        <f>WORKDAY(WORKDAY(DATEVALUE("15/"&amp;MONTH(EDATE(C759,0))&amp;"/"&amp;YEAR(EDATE(C759,0))),-1,Feriados!$A$1:$A$936),1,Feriados!$A$1:$A$936)</f>
        <v>37817</v>
      </c>
      <c r="I759" s="27">
        <f>WORKDAY(WORKDAY(DATEVALUE("15/"&amp;MONTH(EDATE(C759,-1))&amp;"/"&amp;YEAR(EDATE(C759,-1))),-1,Feriados!$A$1:$A$936),1,Feriados!$A$1:$A$936)</f>
        <v>37788</v>
      </c>
      <c r="J759" s="27">
        <f>WORKDAY(WORKDAY(DATEVALUE("15/"&amp;MONTH(EDATE(C759,0))&amp;"/"&amp;YEAR(EDATE(C759,0))-1),-1,Feriados!$A$1:$A$936),1,Feriados!$A$1:$A$936)</f>
        <v>37452</v>
      </c>
      <c r="K759" s="28">
        <f t="shared" si="18"/>
        <v>16.570561944673699</v>
      </c>
    </row>
    <row r="760" spans="1:11" x14ac:dyDescent="0.3">
      <c r="A760" s="18" t="str">
        <f t="shared" si="19"/>
        <v>62003</v>
      </c>
      <c r="B760" s="10">
        <v>760199</v>
      </c>
      <c r="C760" s="11">
        <v>37827</v>
      </c>
      <c r="D760" s="13">
        <v>1348.1451102428546</v>
      </c>
      <c r="E760" s="9"/>
      <c r="F760" s="9"/>
      <c r="G760" s="9"/>
      <c r="H760" s="27">
        <f>WORKDAY(WORKDAY(DATEVALUE("15/"&amp;MONTH(EDATE(C760,0))&amp;"/"&amp;YEAR(EDATE(C760,0))),-1,Feriados!$A$1:$A$936),1,Feriados!$A$1:$A$936)</f>
        <v>37817</v>
      </c>
      <c r="I760" s="27">
        <f>WORKDAY(WORKDAY(DATEVALUE("15/"&amp;MONTH(EDATE(C760,-1))&amp;"/"&amp;YEAR(EDATE(C760,-1))),-1,Feriados!$A$1:$A$936),1,Feriados!$A$1:$A$936)</f>
        <v>37788</v>
      </c>
      <c r="J760" s="27">
        <f>WORKDAY(WORKDAY(DATEVALUE("15/"&amp;MONTH(EDATE(C760,0))&amp;"/"&amp;YEAR(EDATE(C760,0))-1),-1,Feriados!$A$1:$A$936),1,Feriados!$A$1:$A$936)</f>
        <v>37452</v>
      </c>
      <c r="K760" s="28">
        <f t="shared" si="18"/>
        <v>16.570561944673699</v>
      </c>
    </row>
    <row r="761" spans="1:11" x14ac:dyDescent="0.3">
      <c r="A761" s="18" t="str">
        <f t="shared" si="19"/>
        <v>62003</v>
      </c>
      <c r="B761" s="10">
        <v>760199</v>
      </c>
      <c r="C761" s="11">
        <v>37830</v>
      </c>
      <c r="D761" s="13">
        <v>1348.2622158936726</v>
      </c>
      <c r="E761" s="9"/>
      <c r="F761" s="9"/>
      <c r="G761" s="9"/>
      <c r="H761" s="27">
        <f>WORKDAY(WORKDAY(DATEVALUE("15/"&amp;MONTH(EDATE(C761,0))&amp;"/"&amp;YEAR(EDATE(C761,0))),-1,Feriados!$A$1:$A$936),1,Feriados!$A$1:$A$936)</f>
        <v>37817</v>
      </c>
      <c r="I761" s="27">
        <f>WORKDAY(WORKDAY(DATEVALUE("15/"&amp;MONTH(EDATE(C761,-1))&amp;"/"&amp;YEAR(EDATE(C761,-1))),-1,Feriados!$A$1:$A$936),1,Feriados!$A$1:$A$936)</f>
        <v>37788</v>
      </c>
      <c r="J761" s="27">
        <f>WORKDAY(WORKDAY(DATEVALUE("15/"&amp;MONTH(EDATE(C761,0))&amp;"/"&amp;YEAR(EDATE(C761,0))-1),-1,Feriados!$A$1:$A$936),1,Feriados!$A$1:$A$936)</f>
        <v>37452</v>
      </c>
      <c r="K761" s="28">
        <f t="shared" si="18"/>
        <v>16.570561944673699</v>
      </c>
    </row>
    <row r="762" spans="1:11" x14ac:dyDescent="0.3">
      <c r="A762" s="18" t="str">
        <f t="shared" si="19"/>
        <v>62003</v>
      </c>
      <c r="B762" s="10">
        <v>760199</v>
      </c>
      <c r="C762" s="11">
        <v>37831</v>
      </c>
      <c r="D762" s="13">
        <v>1348.3793317167879</v>
      </c>
      <c r="E762" s="9"/>
      <c r="F762" s="9"/>
      <c r="G762" s="9"/>
      <c r="H762" s="27">
        <f>WORKDAY(WORKDAY(DATEVALUE("15/"&amp;MONTH(EDATE(C762,0))&amp;"/"&amp;YEAR(EDATE(C762,0))),-1,Feriados!$A$1:$A$936),1,Feriados!$A$1:$A$936)</f>
        <v>37817</v>
      </c>
      <c r="I762" s="27">
        <f>WORKDAY(WORKDAY(DATEVALUE("15/"&amp;MONTH(EDATE(C762,-1))&amp;"/"&amp;YEAR(EDATE(C762,-1))),-1,Feriados!$A$1:$A$936),1,Feriados!$A$1:$A$936)</f>
        <v>37788</v>
      </c>
      <c r="J762" s="27">
        <f>WORKDAY(WORKDAY(DATEVALUE("15/"&amp;MONTH(EDATE(C762,0))&amp;"/"&amp;YEAR(EDATE(C762,0))-1),-1,Feriados!$A$1:$A$936),1,Feriados!$A$1:$A$936)</f>
        <v>37452</v>
      </c>
      <c r="K762" s="28">
        <f t="shared" si="18"/>
        <v>16.570561944673699</v>
      </c>
    </row>
    <row r="763" spans="1:11" x14ac:dyDescent="0.3">
      <c r="A763" s="18" t="str">
        <f t="shared" si="19"/>
        <v>62003</v>
      </c>
      <c r="B763" s="10">
        <v>760199</v>
      </c>
      <c r="C763" s="11">
        <v>37832</v>
      </c>
      <c r="D763" s="13">
        <v>1348.496457713085</v>
      </c>
      <c r="E763" s="9"/>
      <c r="F763" s="9"/>
      <c r="G763" s="9"/>
      <c r="H763" s="27">
        <f>WORKDAY(WORKDAY(DATEVALUE("15/"&amp;MONTH(EDATE(C763,0))&amp;"/"&amp;YEAR(EDATE(C763,0))),-1,Feriados!$A$1:$A$936),1,Feriados!$A$1:$A$936)</f>
        <v>37817</v>
      </c>
      <c r="I763" s="27">
        <f>WORKDAY(WORKDAY(DATEVALUE("15/"&amp;MONTH(EDATE(C763,-1))&amp;"/"&amp;YEAR(EDATE(C763,-1))),-1,Feriados!$A$1:$A$936),1,Feriados!$A$1:$A$936)</f>
        <v>37788</v>
      </c>
      <c r="J763" s="27">
        <f>WORKDAY(WORKDAY(DATEVALUE("15/"&amp;MONTH(EDATE(C763,0))&amp;"/"&amp;YEAR(EDATE(C763,0))-1),-1,Feriados!$A$1:$A$936),1,Feriados!$A$1:$A$936)</f>
        <v>37452</v>
      </c>
      <c r="K763" s="28">
        <f t="shared" si="18"/>
        <v>16.570561944673699</v>
      </c>
    </row>
    <row r="764" spans="1:11" x14ac:dyDescent="0.3">
      <c r="A764" s="18" t="str">
        <f t="shared" si="19"/>
        <v>62003</v>
      </c>
      <c r="B764" s="10">
        <v>760199</v>
      </c>
      <c r="C764" s="11">
        <v>37833</v>
      </c>
      <c r="D764" s="13">
        <v>1348.613593883447</v>
      </c>
      <c r="E764" s="9"/>
      <c r="F764" s="9"/>
      <c r="G764" s="9"/>
      <c r="H764" s="27">
        <f>WORKDAY(WORKDAY(DATEVALUE("15/"&amp;MONTH(EDATE(C764,0))&amp;"/"&amp;YEAR(EDATE(C764,0))),-1,Feriados!$A$1:$A$936),1,Feriados!$A$1:$A$936)</f>
        <v>37817</v>
      </c>
      <c r="I764" s="27">
        <f>WORKDAY(WORKDAY(DATEVALUE("15/"&amp;MONTH(EDATE(C764,-1))&amp;"/"&amp;YEAR(EDATE(C764,-1))),-1,Feriados!$A$1:$A$936),1,Feriados!$A$1:$A$936)</f>
        <v>37788</v>
      </c>
      <c r="J764" s="27">
        <f>WORKDAY(WORKDAY(DATEVALUE("15/"&amp;MONTH(EDATE(C764,0))&amp;"/"&amp;YEAR(EDATE(C764,0))-1),-1,Feriados!$A$1:$A$936),1,Feriados!$A$1:$A$936)</f>
        <v>37452</v>
      </c>
      <c r="K764" s="28">
        <f t="shared" si="18"/>
        <v>16.570561944673699</v>
      </c>
    </row>
    <row r="765" spans="1:11" x14ac:dyDescent="0.3">
      <c r="A765" s="18" t="str">
        <f t="shared" si="19"/>
        <v>72003</v>
      </c>
      <c r="B765" s="10">
        <v>760199</v>
      </c>
      <c r="C765" s="11">
        <v>37834</v>
      </c>
      <c r="D765" s="13">
        <v>1348.7307402287579</v>
      </c>
      <c r="E765" s="9"/>
      <c r="F765" s="9"/>
      <c r="G765" s="9"/>
      <c r="H765" s="27">
        <f>WORKDAY(WORKDAY(DATEVALUE("15/"&amp;MONTH(EDATE(C765,0))&amp;"/"&amp;YEAR(EDATE(C765,0))),-1,Feriados!$A$1:$A$936),1,Feriados!$A$1:$A$936)</f>
        <v>37848</v>
      </c>
      <c r="I765" s="27">
        <f>WORKDAY(WORKDAY(DATEVALUE("15/"&amp;MONTH(EDATE(C765,-1))&amp;"/"&amp;YEAR(EDATE(C765,-1))),-1,Feriados!$A$1:$A$936),1,Feriados!$A$1:$A$936)</f>
        <v>37817</v>
      </c>
      <c r="J765" s="27">
        <f>WORKDAY(WORKDAY(DATEVALUE("15/"&amp;MONTH(EDATE(C765,0))&amp;"/"&amp;YEAR(EDATE(C765,0))-1),-1,Feriados!$A$1:$A$936),1,Feriados!$A$1:$A$936)</f>
        <v>37483</v>
      </c>
      <c r="K765" s="28">
        <f t="shared" ref="K765:K828" si="20">+(VLOOKUP(H765,C:D,2,FALSE)/VLOOKUP(J765,C:D,2,FALSE)-1)*100</f>
        <v>15.429794039920974</v>
      </c>
    </row>
    <row r="766" spans="1:11" x14ac:dyDescent="0.3">
      <c r="A766" s="18" t="str">
        <f t="shared" si="19"/>
        <v>72003</v>
      </c>
      <c r="B766" s="10">
        <v>760199</v>
      </c>
      <c r="C766" s="11">
        <v>37837</v>
      </c>
      <c r="D766" s="13">
        <v>1348.8478967499013</v>
      </c>
      <c r="E766" s="9"/>
      <c r="F766" s="9"/>
      <c r="G766" s="9"/>
      <c r="H766" s="27">
        <f>WORKDAY(WORKDAY(DATEVALUE("15/"&amp;MONTH(EDATE(C766,0))&amp;"/"&amp;YEAR(EDATE(C766,0))),-1,Feriados!$A$1:$A$936),1,Feriados!$A$1:$A$936)</f>
        <v>37848</v>
      </c>
      <c r="I766" s="27">
        <f>WORKDAY(WORKDAY(DATEVALUE("15/"&amp;MONTH(EDATE(C766,-1))&amp;"/"&amp;YEAR(EDATE(C766,-1))),-1,Feriados!$A$1:$A$936),1,Feriados!$A$1:$A$936)</f>
        <v>37817</v>
      </c>
      <c r="J766" s="27">
        <f>WORKDAY(WORKDAY(DATEVALUE("15/"&amp;MONTH(EDATE(C766,0))&amp;"/"&amp;YEAR(EDATE(C766,0))-1),-1,Feriados!$A$1:$A$936),1,Feriados!$A$1:$A$936)</f>
        <v>37483</v>
      </c>
      <c r="K766" s="28">
        <f t="shared" si="20"/>
        <v>15.429794039920974</v>
      </c>
    </row>
    <row r="767" spans="1:11" x14ac:dyDescent="0.3">
      <c r="A767" s="18" t="str">
        <f t="shared" si="19"/>
        <v>72003</v>
      </c>
      <c r="B767" s="10">
        <v>760199</v>
      </c>
      <c r="C767" s="11">
        <v>37838</v>
      </c>
      <c r="D767" s="13">
        <v>1348.9650634477614</v>
      </c>
      <c r="E767" s="9"/>
      <c r="F767" s="9"/>
      <c r="G767" s="9"/>
      <c r="H767" s="27">
        <f>WORKDAY(WORKDAY(DATEVALUE("15/"&amp;MONTH(EDATE(C767,0))&amp;"/"&amp;YEAR(EDATE(C767,0))),-1,Feriados!$A$1:$A$936),1,Feriados!$A$1:$A$936)</f>
        <v>37848</v>
      </c>
      <c r="I767" s="27">
        <f>WORKDAY(WORKDAY(DATEVALUE("15/"&amp;MONTH(EDATE(C767,-1))&amp;"/"&amp;YEAR(EDATE(C767,-1))),-1,Feriados!$A$1:$A$936),1,Feriados!$A$1:$A$936)</f>
        <v>37817</v>
      </c>
      <c r="J767" s="27">
        <f>WORKDAY(WORKDAY(DATEVALUE("15/"&amp;MONTH(EDATE(C767,0))&amp;"/"&amp;YEAR(EDATE(C767,0))-1),-1,Feriados!$A$1:$A$936),1,Feriados!$A$1:$A$936)</f>
        <v>37483</v>
      </c>
      <c r="K767" s="28">
        <f t="shared" si="20"/>
        <v>15.429794039920974</v>
      </c>
    </row>
    <row r="768" spans="1:11" x14ac:dyDescent="0.3">
      <c r="A768" s="18" t="str">
        <f t="shared" si="19"/>
        <v>72003</v>
      </c>
      <c r="B768" s="10">
        <v>760199</v>
      </c>
      <c r="C768" s="11">
        <v>37839</v>
      </c>
      <c r="D768" s="13">
        <v>1349.0822403232216</v>
      </c>
      <c r="E768" s="9"/>
      <c r="F768" s="9"/>
      <c r="G768" s="9"/>
      <c r="H768" s="27">
        <f>WORKDAY(WORKDAY(DATEVALUE("15/"&amp;MONTH(EDATE(C768,0))&amp;"/"&amp;YEAR(EDATE(C768,0))),-1,Feriados!$A$1:$A$936),1,Feriados!$A$1:$A$936)</f>
        <v>37848</v>
      </c>
      <c r="I768" s="27">
        <f>WORKDAY(WORKDAY(DATEVALUE("15/"&amp;MONTH(EDATE(C768,-1))&amp;"/"&amp;YEAR(EDATE(C768,-1))),-1,Feriados!$A$1:$A$936),1,Feriados!$A$1:$A$936)</f>
        <v>37817</v>
      </c>
      <c r="J768" s="27">
        <f>WORKDAY(WORKDAY(DATEVALUE("15/"&amp;MONTH(EDATE(C768,0))&amp;"/"&amp;YEAR(EDATE(C768,0))-1),-1,Feriados!$A$1:$A$936),1,Feriados!$A$1:$A$936)</f>
        <v>37483</v>
      </c>
      <c r="K768" s="28">
        <f t="shared" si="20"/>
        <v>15.429794039920974</v>
      </c>
    </row>
    <row r="769" spans="1:11" x14ac:dyDescent="0.3">
      <c r="A769" s="18" t="str">
        <f t="shared" si="19"/>
        <v>72003</v>
      </c>
      <c r="B769" s="10">
        <v>760199</v>
      </c>
      <c r="C769" s="11">
        <v>37840</v>
      </c>
      <c r="D769" s="13">
        <v>1349.1994273771668</v>
      </c>
      <c r="E769" s="9"/>
      <c r="F769" s="9"/>
      <c r="G769" s="9"/>
      <c r="H769" s="27">
        <f>WORKDAY(WORKDAY(DATEVALUE("15/"&amp;MONTH(EDATE(C769,0))&amp;"/"&amp;YEAR(EDATE(C769,0))),-1,Feriados!$A$1:$A$936),1,Feriados!$A$1:$A$936)</f>
        <v>37848</v>
      </c>
      <c r="I769" s="27">
        <f>WORKDAY(WORKDAY(DATEVALUE("15/"&amp;MONTH(EDATE(C769,-1))&amp;"/"&amp;YEAR(EDATE(C769,-1))),-1,Feriados!$A$1:$A$936),1,Feriados!$A$1:$A$936)</f>
        <v>37817</v>
      </c>
      <c r="J769" s="27">
        <f>WORKDAY(WORKDAY(DATEVALUE("15/"&amp;MONTH(EDATE(C769,0))&amp;"/"&amp;YEAR(EDATE(C769,0))-1),-1,Feriados!$A$1:$A$936),1,Feriados!$A$1:$A$936)</f>
        <v>37483</v>
      </c>
      <c r="K769" s="28">
        <f t="shared" si="20"/>
        <v>15.429794039920974</v>
      </c>
    </row>
    <row r="770" spans="1:11" x14ac:dyDescent="0.3">
      <c r="A770" s="18" t="str">
        <f t="shared" si="19"/>
        <v>72003</v>
      </c>
      <c r="B770" s="10">
        <v>760199</v>
      </c>
      <c r="C770" s="11">
        <v>37841</v>
      </c>
      <c r="D770" s="13">
        <v>1349.3166246104806</v>
      </c>
      <c r="E770" s="9"/>
      <c r="F770" s="9"/>
      <c r="G770" s="9"/>
      <c r="H770" s="27">
        <f>WORKDAY(WORKDAY(DATEVALUE("15/"&amp;MONTH(EDATE(C770,0))&amp;"/"&amp;YEAR(EDATE(C770,0))),-1,Feriados!$A$1:$A$936),1,Feriados!$A$1:$A$936)</f>
        <v>37848</v>
      </c>
      <c r="I770" s="27">
        <f>WORKDAY(WORKDAY(DATEVALUE("15/"&amp;MONTH(EDATE(C770,-1))&amp;"/"&amp;YEAR(EDATE(C770,-1))),-1,Feriados!$A$1:$A$936),1,Feriados!$A$1:$A$936)</f>
        <v>37817</v>
      </c>
      <c r="J770" s="27">
        <f>WORKDAY(WORKDAY(DATEVALUE("15/"&amp;MONTH(EDATE(C770,0))&amp;"/"&amp;YEAR(EDATE(C770,0))-1),-1,Feriados!$A$1:$A$936),1,Feriados!$A$1:$A$936)</f>
        <v>37483</v>
      </c>
      <c r="K770" s="28">
        <f t="shared" si="20"/>
        <v>15.429794039920974</v>
      </c>
    </row>
    <row r="771" spans="1:11" x14ac:dyDescent="0.3">
      <c r="A771" s="18" t="str">
        <f t="shared" ref="A771:A834" si="21">MONTH(EDATE(C771,-1))&amp;YEAR(EDATE(C771,-1))&amp;F771</f>
        <v>72003</v>
      </c>
      <c r="B771" s="10">
        <v>760199</v>
      </c>
      <c r="C771" s="11">
        <v>37844</v>
      </c>
      <c r="D771" s="13">
        <v>1349.4338320240477</v>
      </c>
      <c r="E771" s="9"/>
      <c r="F771" s="9"/>
      <c r="G771" s="9"/>
      <c r="H771" s="27">
        <f>WORKDAY(WORKDAY(DATEVALUE("15/"&amp;MONTH(EDATE(C771,0))&amp;"/"&amp;YEAR(EDATE(C771,0))),-1,Feriados!$A$1:$A$936),1,Feriados!$A$1:$A$936)</f>
        <v>37848</v>
      </c>
      <c r="I771" s="27">
        <f>WORKDAY(WORKDAY(DATEVALUE("15/"&amp;MONTH(EDATE(C771,-1))&amp;"/"&amp;YEAR(EDATE(C771,-1))),-1,Feriados!$A$1:$A$936),1,Feriados!$A$1:$A$936)</f>
        <v>37817</v>
      </c>
      <c r="J771" s="27">
        <f>WORKDAY(WORKDAY(DATEVALUE("15/"&amp;MONTH(EDATE(C771,0))&amp;"/"&amp;YEAR(EDATE(C771,0))-1),-1,Feriados!$A$1:$A$936),1,Feriados!$A$1:$A$936)</f>
        <v>37483</v>
      </c>
      <c r="K771" s="28">
        <f t="shared" si="20"/>
        <v>15.429794039920974</v>
      </c>
    </row>
    <row r="772" spans="1:11" x14ac:dyDescent="0.3">
      <c r="A772" s="18" t="str">
        <f t="shared" si="21"/>
        <v>72003</v>
      </c>
      <c r="B772" s="10">
        <v>760199</v>
      </c>
      <c r="C772" s="11">
        <v>37845</v>
      </c>
      <c r="D772" s="13">
        <v>1349.5510496187519</v>
      </c>
      <c r="E772" s="9"/>
      <c r="F772" s="9"/>
      <c r="G772" s="9"/>
      <c r="H772" s="27">
        <f>WORKDAY(WORKDAY(DATEVALUE("15/"&amp;MONTH(EDATE(C772,0))&amp;"/"&amp;YEAR(EDATE(C772,0))),-1,Feriados!$A$1:$A$936),1,Feriados!$A$1:$A$936)</f>
        <v>37848</v>
      </c>
      <c r="I772" s="27">
        <f>WORKDAY(WORKDAY(DATEVALUE("15/"&amp;MONTH(EDATE(C772,-1))&amp;"/"&amp;YEAR(EDATE(C772,-1))),-1,Feriados!$A$1:$A$936),1,Feriados!$A$1:$A$936)</f>
        <v>37817</v>
      </c>
      <c r="J772" s="27">
        <f>WORKDAY(WORKDAY(DATEVALUE("15/"&amp;MONTH(EDATE(C772,0))&amp;"/"&amp;YEAR(EDATE(C772,0))-1),-1,Feriados!$A$1:$A$936),1,Feriados!$A$1:$A$936)</f>
        <v>37483</v>
      </c>
      <c r="K772" s="28">
        <f t="shared" si="20"/>
        <v>15.429794039920974</v>
      </c>
    </row>
    <row r="773" spans="1:11" x14ac:dyDescent="0.3">
      <c r="A773" s="18" t="str">
        <f t="shared" si="21"/>
        <v>72003</v>
      </c>
      <c r="B773" s="10">
        <v>760199</v>
      </c>
      <c r="C773" s="11">
        <v>37846</v>
      </c>
      <c r="D773" s="13">
        <v>1349.6682773954776</v>
      </c>
      <c r="E773" s="9"/>
      <c r="F773" s="9"/>
      <c r="G773" s="9"/>
      <c r="H773" s="27">
        <f>WORKDAY(WORKDAY(DATEVALUE("15/"&amp;MONTH(EDATE(C773,0))&amp;"/"&amp;YEAR(EDATE(C773,0))),-1,Feriados!$A$1:$A$936),1,Feriados!$A$1:$A$936)</f>
        <v>37848</v>
      </c>
      <c r="I773" s="27">
        <f>WORKDAY(WORKDAY(DATEVALUE("15/"&amp;MONTH(EDATE(C773,-1))&amp;"/"&amp;YEAR(EDATE(C773,-1))),-1,Feriados!$A$1:$A$936),1,Feriados!$A$1:$A$936)</f>
        <v>37817</v>
      </c>
      <c r="J773" s="27">
        <f>WORKDAY(WORKDAY(DATEVALUE("15/"&amp;MONTH(EDATE(C773,0))&amp;"/"&amp;YEAR(EDATE(C773,0))-1),-1,Feriados!$A$1:$A$936),1,Feriados!$A$1:$A$936)</f>
        <v>37483</v>
      </c>
      <c r="K773" s="28">
        <f t="shared" si="20"/>
        <v>15.429794039920974</v>
      </c>
    </row>
    <row r="774" spans="1:11" x14ac:dyDescent="0.3">
      <c r="A774" s="18" t="str">
        <f t="shared" si="21"/>
        <v>72003</v>
      </c>
      <c r="B774" s="10">
        <v>760199</v>
      </c>
      <c r="C774" s="11">
        <v>37847</v>
      </c>
      <c r="D774" s="13">
        <v>1349.7855153551095</v>
      </c>
      <c r="E774" s="9"/>
      <c r="F774" s="9"/>
      <c r="G774" s="9"/>
      <c r="H774" s="27">
        <f>WORKDAY(WORKDAY(DATEVALUE("15/"&amp;MONTH(EDATE(C774,0))&amp;"/"&amp;YEAR(EDATE(C774,0))),-1,Feriados!$A$1:$A$936),1,Feriados!$A$1:$A$936)</f>
        <v>37848</v>
      </c>
      <c r="I774" s="27">
        <f>WORKDAY(WORKDAY(DATEVALUE("15/"&amp;MONTH(EDATE(C774,-1))&amp;"/"&amp;YEAR(EDATE(C774,-1))),-1,Feriados!$A$1:$A$936),1,Feriados!$A$1:$A$936)</f>
        <v>37817</v>
      </c>
      <c r="J774" s="27">
        <f>WORKDAY(WORKDAY(DATEVALUE("15/"&amp;MONTH(EDATE(C774,0))&amp;"/"&amp;YEAR(EDATE(C774,0))-1),-1,Feriados!$A$1:$A$936),1,Feriados!$A$1:$A$936)</f>
        <v>37483</v>
      </c>
      <c r="K774" s="28">
        <f t="shared" si="20"/>
        <v>15.429794039920974</v>
      </c>
    </row>
    <row r="775" spans="1:11" x14ac:dyDescent="0.3">
      <c r="A775" s="18" t="str">
        <f t="shared" si="21"/>
        <v>72003</v>
      </c>
      <c r="B775" s="10">
        <v>760199</v>
      </c>
      <c r="C775" s="11">
        <v>37848</v>
      </c>
      <c r="D775" s="13">
        <v>1349.9027634985323</v>
      </c>
      <c r="E775" s="9"/>
      <c r="F775" s="9"/>
      <c r="G775" s="9"/>
      <c r="H775" s="27">
        <f>WORKDAY(WORKDAY(DATEVALUE("15/"&amp;MONTH(EDATE(C775,0))&amp;"/"&amp;YEAR(EDATE(C775,0))),-1,Feriados!$A$1:$A$936),1,Feriados!$A$1:$A$936)</f>
        <v>37848</v>
      </c>
      <c r="I775" s="27">
        <f>WORKDAY(WORKDAY(DATEVALUE("15/"&amp;MONTH(EDATE(C775,-1))&amp;"/"&amp;YEAR(EDATE(C775,-1))),-1,Feriados!$A$1:$A$936),1,Feriados!$A$1:$A$936)</f>
        <v>37817</v>
      </c>
      <c r="J775" s="27">
        <f>WORKDAY(WORKDAY(DATEVALUE("15/"&amp;MONTH(EDATE(C775,0))&amp;"/"&amp;YEAR(EDATE(C775,0))-1),-1,Feriados!$A$1:$A$936),1,Feriados!$A$1:$A$936)</f>
        <v>37483</v>
      </c>
      <c r="K775" s="28">
        <f t="shared" si="20"/>
        <v>15.429794039920974</v>
      </c>
    </row>
    <row r="776" spans="1:11" x14ac:dyDescent="0.3">
      <c r="A776" s="18" t="str">
        <f t="shared" si="21"/>
        <v>72003</v>
      </c>
      <c r="B776" s="10">
        <v>760199</v>
      </c>
      <c r="C776" s="11">
        <v>37851</v>
      </c>
      <c r="D776" s="13">
        <v>1350.1209492977771</v>
      </c>
      <c r="E776" s="9"/>
      <c r="F776" s="9"/>
      <c r="G776" s="9"/>
      <c r="H776" s="27">
        <f>WORKDAY(WORKDAY(DATEVALUE("15/"&amp;MONTH(EDATE(C776,0))&amp;"/"&amp;YEAR(EDATE(C776,0))),-1,Feriados!$A$1:$A$936),1,Feriados!$A$1:$A$936)</f>
        <v>37848</v>
      </c>
      <c r="I776" s="27">
        <f>WORKDAY(WORKDAY(DATEVALUE("15/"&amp;MONTH(EDATE(C776,-1))&amp;"/"&amp;YEAR(EDATE(C776,-1))),-1,Feriados!$A$1:$A$936),1,Feriados!$A$1:$A$936)</f>
        <v>37817</v>
      </c>
      <c r="J776" s="27">
        <f>WORKDAY(WORKDAY(DATEVALUE("15/"&amp;MONTH(EDATE(C776,0))&amp;"/"&amp;YEAR(EDATE(C776,0))-1),-1,Feriados!$A$1:$A$936),1,Feriados!$A$1:$A$936)</f>
        <v>37483</v>
      </c>
      <c r="K776" s="28">
        <f t="shared" si="20"/>
        <v>15.429794039920974</v>
      </c>
    </row>
    <row r="777" spans="1:11" x14ac:dyDescent="0.3">
      <c r="A777" s="18" t="str">
        <f t="shared" si="21"/>
        <v>72003</v>
      </c>
      <c r="B777" s="10">
        <v>760199</v>
      </c>
      <c r="C777" s="11">
        <v>37852</v>
      </c>
      <c r="D777" s="13">
        <v>1350.3391703625564</v>
      </c>
      <c r="E777" s="9"/>
      <c r="F777" s="9"/>
      <c r="G777" s="9"/>
      <c r="H777" s="27">
        <f>WORKDAY(WORKDAY(DATEVALUE("15/"&amp;MONTH(EDATE(C777,0))&amp;"/"&amp;YEAR(EDATE(C777,0))),-1,Feriados!$A$1:$A$936),1,Feriados!$A$1:$A$936)</f>
        <v>37848</v>
      </c>
      <c r="I777" s="27">
        <f>WORKDAY(WORKDAY(DATEVALUE("15/"&amp;MONTH(EDATE(C777,-1))&amp;"/"&amp;YEAR(EDATE(C777,-1))),-1,Feriados!$A$1:$A$936),1,Feriados!$A$1:$A$936)</f>
        <v>37817</v>
      </c>
      <c r="J777" s="27">
        <f>WORKDAY(WORKDAY(DATEVALUE("15/"&amp;MONTH(EDATE(C777,0))&amp;"/"&amp;YEAR(EDATE(C777,0))-1),-1,Feriados!$A$1:$A$936),1,Feriados!$A$1:$A$936)</f>
        <v>37483</v>
      </c>
      <c r="K777" s="28">
        <f t="shared" si="20"/>
        <v>15.429794039920974</v>
      </c>
    </row>
    <row r="778" spans="1:11" x14ac:dyDescent="0.3">
      <c r="A778" s="18" t="str">
        <f t="shared" si="21"/>
        <v>72003</v>
      </c>
      <c r="B778" s="10">
        <v>760199</v>
      </c>
      <c r="C778" s="11">
        <v>37853</v>
      </c>
      <c r="D778" s="13">
        <v>1350.5574266985707</v>
      </c>
      <c r="E778" s="9"/>
      <c r="F778" s="9"/>
      <c r="G778" s="9"/>
      <c r="H778" s="27">
        <f>WORKDAY(WORKDAY(DATEVALUE("15/"&amp;MONTH(EDATE(C778,0))&amp;"/"&amp;YEAR(EDATE(C778,0))),-1,Feriados!$A$1:$A$936),1,Feriados!$A$1:$A$936)</f>
        <v>37848</v>
      </c>
      <c r="I778" s="27">
        <f>WORKDAY(WORKDAY(DATEVALUE("15/"&amp;MONTH(EDATE(C778,-1))&amp;"/"&amp;YEAR(EDATE(C778,-1))),-1,Feriados!$A$1:$A$936),1,Feriados!$A$1:$A$936)</f>
        <v>37817</v>
      </c>
      <c r="J778" s="27">
        <f>WORKDAY(WORKDAY(DATEVALUE("15/"&amp;MONTH(EDATE(C778,0))&amp;"/"&amp;YEAR(EDATE(C778,0))-1),-1,Feriados!$A$1:$A$936),1,Feriados!$A$1:$A$936)</f>
        <v>37483</v>
      </c>
      <c r="K778" s="28">
        <f t="shared" si="20"/>
        <v>15.429794039920974</v>
      </c>
    </row>
    <row r="779" spans="1:11" x14ac:dyDescent="0.3">
      <c r="A779" s="18" t="str">
        <f t="shared" si="21"/>
        <v>72003</v>
      </c>
      <c r="B779" s="10">
        <v>760199</v>
      </c>
      <c r="C779" s="11">
        <v>37854</v>
      </c>
      <c r="D779" s="13">
        <v>1350.7757183115211</v>
      </c>
      <c r="E779" s="9"/>
      <c r="F779" s="9"/>
      <c r="G779" s="9"/>
      <c r="H779" s="27">
        <f>WORKDAY(WORKDAY(DATEVALUE("15/"&amp;MONTH(EDATE(C779,0))&amp;"/"&amp;YEAR(EDATE(C779,0))),-1,Feriados!$A$1:$A$936),1,Feriados!$A$1:$A$936)</f>
        <v>37848</v>
      </c>
      <c r="I779" s="27">
        <f>WORKDAY(WORKDAY(DATEVALUE("15/"&amp;MONTH(EDATE(C779,-1))&amp;"/"&amp;YEAR(EDATE(C779,-1))),-1,Feriados!$A$1:$A$936),1,Feriados!$A$1:$A$936)</f>
        <v>37817</v>
      </c>
      <c r="J779" s="27">
        <f>WORKDAY(WORKDAY(DATEVALUE("15/"&amp;MONTH(EDATE(C779,0))&amp;"/"&amp;YEAR(EDATE(C779,0))-1),-1,Feriados!$A$1:$A$936),1,Feriados!$A$1:$A$936)</f>
        <v>37483</v>
      </c>
      <c r="K779" s="28">
        <f t="shared" si="20"/>
        <v>15.429794039920974</v>
      </c>
    </row>
    <row r="780" spans="1:11" x14ac:dyDescent="0.3">
      <c r="A780" s="18" t="str">
        <f t="shared" si="21"/>
        <v>72003</v>
      </c>
      <c r="B780" s="10">
        <v>760199</v>
      </c>
      <c r="C780" s="11">
        <v>37855</v>
      </c>
      <c r="D780" s="13">
        <v>1350.9940452071089</v>
      </c>
      <c r="E780" s="9"/>
      <c r="F780" s="9"/>
      <c r="G780" s="9"/>
      <c r="H780" s="27">
        <f>WORKDAY(WORKDAY(DATEVALUE("15/"&amp;MONTH(EDATE(C780,0))&amp;"/"&amp;YEAR(EDATE(C780,0))),-1,Feriados!$A$1:$A$936),1,Feriados!$A$1:$A$936)</f>
        <v>37848</v>
      </c>
      <c r="I780" s="27">
        <f>WORKDAY(WORKDAY(DATEVALUE("15/"&amp;MONTH(EDATE(C780,-1))&amp;"/"&amp;YEAR(EDATE(C780,-1))),-1,Feriados!$A$1:$A$936),1,Feriados!$A$1:$A$936)</f>
        <v>37817</v>
      </c>
      <c r="J780" s="27">
        <f>WORKDAY(WORKDAY(DATEVALUE("15/"&amp;MONTH(EDATE(C780,0))&amp;"/"&amp;YEAR(EDATE(C780,0))-1),-1,Feriados!$A$1:$A$936),1,Feriados!$A$1:$A$936)</f>
        <v>37483</v>
      </c>
      <c r="K780" s="28">
        <f t="shared" si="20"/>
        <v>15.429794039920974</v>
      </c>
    </row>
    <row r="781" spans="1:11" x14ac:dyDescent="0.3">
      <c r="A781" s="18" t="str">
        <f t="shared" si="21"/>
        <v>72003</v>
      </c>
      <c r="B781" s="10">
        <v>760199</v>
      </c>
      <c r="C781" s="11">
        <v>37858</v>
      </c>
      <c r="D781" s="13">
        <v>1351.212407391037</v>
      </c>
      <c r="E781" s="9"/>
      <c r="F781" s="9"/>
      <c r="G781" s="9"/>
      <c r="H781" s="27">
        <f>WORKDAY(WORKDAY(DATEVALUE("15/"&amp;MONTH(EDATE(C781,0))&amp;"/"&amp;YEAR(EDATE(C781,0))),-1,Feriados!$A$1:$A$936),1,Feriados!$A$1:$A$936)</f>
        <v>37848</v>
      </c>
      <c r="I781" s="27">
        <f>WORKDAY(WORKDAY(DATEVALUE("15/"&amp;MONTH(EDATE(C781,-1))&amp;"/"&amp;YEAR(EDATE(C781,-1))),-1,Feriados!$A$1:$A$936),1,Feriados!$A$1:$A$936)</f>
        <v>37817</v>
      </c>
      <c r="J781" s="27">
        <f>WORKDAY(WORKDAY(DATEVALUE("15/"&amp;MONTH(EDATE(C781,0))&amp;"/"&amp;YEAR(EDATE(C781,0))-1),-1,Feriados!$A$1:$A$936),1,Feriados!$A$1:$A$936)</f>
        <v>37483</v>
      </c>
      <c r="K781" s="28">
        <f t="shared" si="20"/>
        <v>15.429794039920974</v>
      </c>
    </row>
    <row r="782" spans="1:11" x14ac:dyDescent="0.3">
      <c r="A782" s="18" t="str">
        <f t="shared" si="21"/>
        <v>72003</v>
      </c>
      <c r="B782" s="10">
        <v>760199</v>
      </c>
      <c r="C782" s="11">
        <v>37859</v>
      </c>
      <c r="D782" s="13">
        <v>1351.4308048690091</v>
      </c>
      <c r="E782" s="9"/>
      <c r="F782" s="9"/>
      <c r="G782" s="9"/>
      <c r="H782" s="27">
        <f>WORKDAY(WORKDAY(DATEVALUE("15/"&amp;MONTH(EDATE(C782,0))&amp;"/"&amp;YEAR(EDATE(C782,0))),-1,Feriados!$A$1:$A$936),1,Feriados!$A$1:$A$936)</f>
        <v>37848</v>
      </c>
      <c r="I782" s="27">
        <f>WORKDAY(WORKDAY(DATEVALUE("15/"&amp;MONTH(EDATE(C782,-1))&amp;"/"&amp;YEAR(EDATE(C782,-1))),-1,Feriados!$A$1:$A$936),1,Feriados!$A$1:$A$936)</f>
        <v>37817</v>
      </c>
      <c r="J782" s="27">
        <f>WORKDAY(WORKDAY(DATEVALUE("15/"&amp;MONTH(EDATE(C782,0))&amp;"/"&amp;YEAR(EDATE(C782,0))-1),-1,Feriados!$A$1:$A$936),1,Feriados!$A$1:$A$936)</f>
        <v>37483</v>
      </c>
      <c r="K782" s="28">
        <f t="shared" si="20"/>
        <v>15.429794039920974</v>
      </c>
    </row>
    <row r="783" spans="1:11" x14ac:dyDescent="0.3">
      <c r="A783" s="18" t="str">
        <f t="shared" si="21"/>
        <v>72003</v>
      </c>
      <c r="B783" s="10">
        <v>760199</v>
      </c>
      <c r="C783" s="11">
        <v>37860</v>
      </c>
      <c r="D783" s="13">
        <v>1351.6492376467299</v>
      </c>
      <c r="E783" s="9"/>
      <c r="F783" s="9"/>
      <c r="G783" s="9"/>
      <c r="H783" s="27">
        <f>WORKDAY(WORKDAY(DATEVALUE("15/"&amp;MONTH(EDATE(C783,0))&amp;"/"&amp;YEAR(EDATE(C783,0))),-1,Feriados!$A$1:$A$936),1,Feriados!$A$1:$A$936)</f>
        <v>37848</v>
      </c>
      <c r="I783" s="27">
        <f>WORKDAY(WORKDAY(DATEVALUE("15/"&amp;MONTH(EDATE(C783,-1))&amp;"/"&amp;YEAR(EDATE(C783,-1))),-1,Feriados!$A$1:$A$936),1,Feriados!$A$1:$A$936)</f>
        <v>37817</v>
      </c>
      <c r="J783" s="27">
        <f>WORKDAY(WORKDAY(DATEVALUE("15/"&amp;MONTH(EDATE(C783,0))&amp;"/"&amp;YEAR(EDATE(C783,0))-1),-1,Feriados!$A$1:$A$936),1,Feriados!$A$1:$A$936)</f>
        <v>37483</v>
      </c>
      <c r="K783" s="28">
        <f t="shared" si="20"/>
        <v>15.429794039920974</v>
      </c>
    </row>
    <row r="784" spans="1:11" x14ac:dyDescent="0.3">
      <c r="A784" s="18" t="str">
        <f t="shared" si="21"/>
        <v>72003</v>
      </c>
      <c r="B784" s="10">
        <v>760199</v>
      </c>
      <c r="C784" s="11">
        <v>37861</v>
      </c>
      <c r="D784" s="13">
        <v>1351.8677057299053</v>
      </c>
      <c r="E784" s="9"/>
      <c r="F784" s="9"/>
      <c r="G784" s="9"/>
      <c r="H784" s="27">
        <f>WORKDAY(WORKDAY(DATEVALUE("15/"&amp;MONTH(EDATE(C784,0))&amp;"/"&amp;YEAR(EDATE(C784,0))),-1,Feriados!$A$1:$A$936),1,Feriados!$A$1:$A$936)</f>
        <v>37848</v>
      </c>
      <c r="I784" s="27">
        <f>WORKDAY(WORKDAY(DATEVALUE("15/"&amp;MONTH(EDATE(C784,-1))&amp;"/"&amp;YEAR(EDATE(C784,-1))),-1,Feriados!$A$1:$A$936),1,Feriados!$A$1:$A$936)</f>
        <v>37817</v>
      </c>
      <c r="J784" s="27">
        <f>WORKDAY(WORKDAY(DATEVALUE("15/"&amp;MONTH(EDATE(C784,0))&amp;"/"&amp;YEAR(EDATE(C784,0))-1),-1,Feriados!$A$1:$A$936),1,Feriados!$A$1:$A$936)</f>
        <v>37483</v>
      </c>
      <c r="K784" s="28">
        <f t="shared" si="20"/>
        <v>15.429794039920974</v>
      </c>
    </row>
    <row r="785" spans="1:11" x14ac:dyDescent="0.3">
      <c r="A785" s="18" t="str">
        <f t="shared" si="21"/>
        <v>72003</v>
      </c>
      <c r="B785" s="10">
        <v>760199</v>
      </c>
      <c r="C785" s="11">
        <v>37862</v>
      </c>
      <c r="D785" s="13">
        <v>1352.0862091242409</v>
      </c>
      <c r="E785" s="9"/>
      <c r="F785" s="9"/>
      <c r="G785" s="9"/>
      <c r="H785" s="27">
        <f>WORKDAY(WORKDAY(DATEVALUE("15/"&amp;MONTH(EDATE(C785,0))&amp;"/"&amp;YEAR(EDATE(C785,0))),-1,Feriados!$A$1:$A$936),1,Feriados!$A$1:$A$936)</f>
        <v>37848</v>
      </c>
      <c r="I785" s="27">
        <f>WORKDAY(WORKDAY(DATEVALUE("15/"&amp;MONTH(EDATE(C785,-1))&amp;"/"&amp;YEAR(EDATE(C785,-1))),-1,Feriados!$A$1:$A$936),1,Feriados!$A$1:$A$936)</f>
        <v>37817</v>
      </c>
      <c r="J785" s="27">
        <f>WORKDAY(WORKDAY(DATEVALUE("15/"&amp;MONTH(EDATE(C785,0))&amp;"/"&amp;YEAR(EDATE(C785,0))-1),-1,Feriados!$A$1:$A$936),1,Feriados!$A$1:$A$936)</f>
        <v>37483</v>
      </c>
      <c r="K785" s="28">
        <f t="shared" si="20"/>
        <v>15.429794039920974</v>
      </c>
    </row>
    <row r="786" spans="1:11" x14ac:dyDescent="0.3">
      <c r="A786" s="18" t="str">
        <f t="shared" si="21"/>
        <v>82003</v>
      </c>
      <c r="B786" s="10">
        <v>760199</v>
      </c>
      <c r="C786" s="11">
        <v>37865</v>
      </c>
      <c r="D786" s="13">
        <v>1352.3047478354449</v>
      </c>
      <c r="E786" s="9"/>
      <c r="F786" s="9"/>
      <c r="G786" s="9"/>
      <c r="H786" s="27">
        <f>WORKDAY(WORKDAY(DATEVALUE("15/"&amp;MONTH(EDATE(C786,0))&amp;"/"&amp;YEAR(EDATE(C786,0))),-1,Feriados!$A$1:$A$936),1,Feriados!$A$1:$A$936)</f>
        <v>37879</v>
      </c>
      <c r="I786" s="27">
        <f>WORKDAY(WORKDAY(DATEVALUE("15/"&amp;MONTH(EDATE(C786,-1))&amp;"/"&amp;YEAR(EDATE(C786,-1))),-1,Feriados!$A$1:$A$936),1,Feriados!$A$1:$A$936)</f>
        <v>37848</v>
      </c>
      <c r="J786" s="27">
        <f>WORKDAY(WORKDAY(DATEVALUE("15/"&amp;MONTH(EDATE(C786,0))&amp;"/"&amp;YEAR(EDATE(C786,0))-1),-1,Feriados!$A$1:$A$936),1,Feriados!$A$1:$A$936)</f>
        <v>37515</v>
      </c>
      <c r="K786" s="28">
        <f t="shared" si="20"/>
        <v>15.074454091028677</v>
      </c>
    </row>
    <row r="787" spans="1:11" x14ac:dyDescent="0.3">
      <c r="A787" s="18" t="str">
        <f t="shared" si="21"/>
        <v>82003</v>
      </c>
      <c r="B787" s="10">
        <v>760199</v>
      </c>
      <c r="C787" s="11">
        <v>37866</v>
      </c>
      <c r="D787" s="13">
        <v>1352.5233218692249</v>
      </c>
      <c r="E787" s="9"/>
      <c r="F787" s="9"/>
      <c r="G787" s="9"/>
      <c r="H787" s="27">
        <f>WORKDAY(WORKDAY(DATEVALUE("15/"&amp;MONTH(EDATE(C787,0))&amp;"/"&amp;YEAR(EDATE(C787,0))),-1,Feriados!$A$1:$A$936),1,Feriados!$A$1:$A$936)</f>
        <v>37879</v>
      </c>
      <c r="I787" s="27">
        <f>WORKDAY(WORKDAY(DATEVALUE("15/"&amp;MONTH(EDATE(C787,-1))&amp;"/"&amp;YEAR(EDATE(C787,-1))),-1,Feriados!$A$1:$A$936),1,Feriados!$A$1:$A$936)</f>
        <v>37848</v>
      </c>
      <c r="J787" s="27">
        <f>WORKDAY(WORKDAY(DATEVALUE("15/"&amp;MONTH(EDATE(C787,0))&amp;"/"&amp;YEAR(EDATE(C787,0))-1),-1,Feriados!$A$1:$A$936),1,Feriados!$A$1:$A$936)</f>
        <v>37515</v>
      </c>
      <c r="K787" s="28">
        <f t="shared" si="20"/>
        <v>15.074454091028677</v>
      </c>
    </row>
    <row r="788" spans="1:11" x14ac:dyDescent="0.3">
      <c r="A788" s="18" t="str">
        <f t="shared" si="21"/>
        <v>82003</v>
      </c>
      <c r="B788" s="10">
        <v>760199</v>
      </c>
      <c r="C788" s="11">
        <v>37867</v>
      </c>
      <c r="D788" s="13">
        <v>1352.7419312312907</v>
      </c>
      <c r="E788" s="9"/>
      <c r="F788" s="9"/>
      <c r="G788" s="9"/>
      <c r="H788" s="27">
        <f>WORKDAY(WORKDAY(DATEVALUE("15/"&amp;MONTH(EDATE(C788,0))&amp;"/"&amp;YEAR(EDATE(C788,0))),-1,Feriados!$A$1:$A$936),1,Feriados!$A$1:$A$936)</f>
        <v>37879</v>
      </c>
      <c r="I788" s="27">
        <f>WORKDAY(WORKDAY(DATEVALUE("15/"&amp;MONTH(EDATE(C788,-1))&amp;"/"&amp;YEAR(EDATE(C788,-1))),-1,Feriados!$A$1:$A$936),1,Feriados!$A$1:$A$936)</f>
        <v>37848</v>
      </c>
      <c r="J788" s="27">
        <f>WORKDAY(WORKDAY(DATEVALUE("15/"&amp;MONTH(EDATE(C788,0))&amp;"/"&amp;YEAR(EDATE(C788,0))-1),-1,Feriados!$A$1:$A$936),1,Feriados!$A$1:$A$936)</f>
        <v>37515</v>
      </c>
      <c r="K788" s="28">
        <f t="shared" si="20"/>
        <v>15.074454091028677</v>
      </c>
    </row>
    <row r="789" spans="1:11" x14ac:dyDescent="0.3">
      <c r="A789" s="18" t="str">
        <f t="shared" si="21"/>
        <v>82003</v>
      </c>
      <c r="B789" s="10">
        <v>760199</v>
      </c>
      <c r="C789" s="11">
        <v>37868</v>
      </c>
      <c r="D789" s="13">
        <v>1352.9605759273518</v>
      </c>
      <c r="E789" s="9"/>
      <c r="F789" s="9"/>
      <c r="G789" s="9"/>
      <c r="H789" s="27">
        <f>WORKDAY(WORKDAY(DATEVALUE("15/"&amp;MONTH(EDATE(C789,0))&amp;"/"&amp;YEAR(EDATE(C789,0))),-1,Feriados!$A$1:$A$936),1,Feriados!$A$1:$A$936)</f>
        <v>37879</v>
      </c>
      <c r="I789" s="27">
        <f>WORKDAY(WORKDAY(DATEVALUE("15/"&amp;MONTH(EDATE(C789,-1))&amp;"/"&amp;YEAR(EDATE(C789,-1))),-1,Feriados!$A$1:$A$936),1,Feriados!$A$1:$A$936)</f>
        <v>37848</v>
      </c>
      <c r="J789" s="27">
        <f>WORKDAY(WORKDAY(DATEVALUE("15/"&amp;MONTH(EDATE(C789,0))&amp;"/"&amp;YEAR(EDATE(C789,0))-1),-1,Feriados!$A$1:$A$936),1,Feriados!$A$1:$A$936)</f>
        <v>37515</v>
      </c>
      <c r="K789" s="28">
        <f t="shared" si="20"/>
        <v>15.074454091028677</v>
      </c>
    </row>
    <row r="790" spans="1:11" x14ac:dyDescent="0.3">
      <c r="A790" s="18" t="str">
        <f t="shared" si="21"/>
        <v>82003</v>
      </c>
      <c r="B790" s="10">
        <v>760199</v>
      </c>
      <c r="C790" s="11">
        <v>37869</v>
      </c>
      <c r="D790" s="13">
        <v>1353.1792559631199</v>
      </c>
      <c r="E790" s="9"/>
      <c r="F790" s="9"/>
      <c r="G790" s="9"/>
      <c r="H790" s="27">
        <f>WORKDAY(WORKDAY(DATEVALUE("15/"&amp;MONTH(EDATE(C790,0))&amp;"/"&amp;YEAR(EDATE(C790,0))),-1,Feriados!$A$1:$A$936),1,Feriados!$A$1:$A$936)</f>
        <v>37879</v>
      </c>
      <c r="I790" s="27">
        <f>WORKDAY(WORKDAY(DATEVALUE("15/"&amp;MONTH(EDATE(C790,-1))&amp;"/"&amp;YEAR(EDATE(C790,-1))),-1,Feriados!$A$1:$A$936),1,Feriados!$A$1:$A$936)</f>
        <v>37848</v>
      </c>
      <c r="J790" s="27">
        <f>WORKDAY(WORKDAY(DATEVALUE("15/"&amp;MONTH(EDATE(C790,0))&amp;"/"&amp;YEAR(EDATE(C790,0))-1),-1,Feriados!$A$1:$A$936),1,Feriados!$A$1:$A$936)</f>
        <v>37515</v>
      </c>
      <c r="K790" s="28">
        <f t="shared" si="20"/>
        <v>15.074454091028677</v>
      </c>
    </row>
    <row r="791" spans="1:11" x14ac:dyDescent="0.3">
      <c r="A791" s="18" t="str">
        <f t="shared" si="21"/>
        <v>82003</v>
      </c>
      <c r="B791" s="10">
        <v>760199</v>
      </c>
      <c r="C791" s="11">
        <v>37872</v>
      </c>
      <c r="D791" s="13">
        <v>1353.3979713443066</v>
      </c>
      <c r="E791" s="9"/>
      <c r="F791" s="9"/>
      <c r="G791" s="9"/>
      <c r="H791" s="27">
        <f>WORKDAY(WORKDAY(DATEVALUE("15/"&amp;MONTH(EDATE(C791,0))&amp;"/"&amp;YEAR(EDATE(C791,0))),-1,Feriados!$A$1:$A$936),1,Feriados!$A$1:$A$936)</f>
        <v>37879</v>
      </c>
      <c r="I791" s="27">
        <f>WORKDAY(WORKDAY(DATEVALUE("15/"&amp;MONTH(EDATE(C791,-1))&amp;"/"&amp;YEAR(EDATE(C791,-1))),-1,Feriados!$A$1:$A$936),1,Feriados!$A$1:$A$936)</f>
        <v>37848</v>
      </c>
      <c r="J791" s="27">
        <f>WORKDAY(WORKDAY(DATEVALUE("15/"&amp;MONTH(EDATE(C791,0))&amp;"/"&amp;YEAR(EDATE(C791,0))-1),-1,Feriados!$A$1:$A$936),1,Feriados!$A$1:$A$936)</f>
        <v>37515</v>
      </c>
      <c r="K791" s="28">
        <f t="shared" si="20"/>
        <v>15.074454091028677</v>
      </c>
    </row>
    <row r="792" spans="1:11" x14ac:dyDescent="0.3">
      <c r="A792" s="18" t="str">
        <f t="shared" si="21"/>
        <v>82003</v>
      </c>
      <c r="B792" s="10">
        <v>760199</v>
      </c>
      <c r="C792" s="11">
        <v>37873</v>
      </c>
      <c r="D792" s="13">
        <v>1353.6167220766247</v>
      </c>
      <c r="E792" s="9"/>
      <c r="F792" s="9"/>
      <c r="G792" s="9"/>
      <c r="H792" s="27">
        <f>WORKDAY(WORKDAY(DATEVALUE("15/"&amp;MONTH(EDATE(C792,0))&amp;"/"&amp;YEAR(EDATE(C792,0))),-1,Feriados!$A$1:$A$936),1,Feriados!$A$1:$A$936)</f>
        <v>37879</v>
      </c>
      <c r="I792" s="27">
        <f>WORKDAY(WORKDAY(DATEVALUE("15/"&amp;MONTH(EDATE(C792,-1))&amp;"/"&amp;YEAR(EDATE(C792,-1))),-1,Feriados!$A$1:$A$936),1,Feriados!$A$1:$A$936)</f>
        <v>37848</v>
      </c>
      <c r="J792" s="27">
        <f>WORKDAY(WORKDAY(DATEVALUE("15/"&amp;MONTH(EDATE(C792,0))&amp;"/"&amp;YEAR(EDATE(C792,0))-1),-1,Feriados!$A$1:$A$936),1,Feriados!$A$1:$A$936)</f>
        <v>37515</v>
      </c>
      <c r="K792" s="28">
        <f t="shared" si="20"/>
        <v>15.074454091028677</v>
      </c>
    </row>
    <row r="793" spans="1:11" x14ac:dyDescent="0.3">
      <c r="A793" s="18" t="str">
        <f t="shared" si="21"/>
        <v>82003</v>
      </c>
      <c r="B793" s="10">
        <v>760199</v>
      </c>
      <c r="C793" s="11">
        <v>37874</v>
      </c>
      <c r="D793" s="13">
        <v>1353.8355081657885</v>
      </c>
      <c r="E793" s="9"/>
      <c r="F793" s="9"/>
      <c r="G793" s="9"/>
      <c r="H793" s="27">
        <f>WORKDAY(WORKDAY(DATEVALUE("15/"&amp;MONTH(EDATE(C793,0))&amp;"/"&amp;YEAR(EDATE(C793,0))),-1,Feriados!$A$1:$A$936),1,Feriados!$A$1:$A$936)</f>
        <v>37879</v>
      </c>
      <c r="I793" s="27">
        <f>WORKDAY(WORKDAY(DATEVALUE("15/"&amp;MONTH(EDATE(C793,-1))&amp;"/"&amp;YEAR(EDATE(C793,-1))),-1,Feriados!$A$1:$A$936),1,Feriados!$A$1:$A$936)</f>
        <v>37848</v>
      </c>
      <c r="J793" s="27">
        <f>WORKDAY(WORKDAY(DATEVALUE("15/"&amp;MONTH(EDATE(C793,0))&amp;"/"&amp;YEAR(EDATE(C793,0))-1),-1,Feriados!$A$1:$A$936),1,Feriados!$A$1:$A$936)</f>
        <v>37515</v>
      </c>
      <c r="K793" s="28">
        <f t="shared" si="20"/>
        <v>15.074454091028677</v>
      </c>
    </row>
    <row r="794" spans="1:11" x14ac:dyDescent="0.3">
      <c r="A794" s="18" t="str">
        <f t="shared" si="21"/>
        <v>82003</v>
      </c>
      <c r="B794" s="10">
        <v>760199</v>
      </c>
      <c r="C794" s="11">
        <v>37875</v>
      </c>
      <c r="D794" s="13">
        <v>1354.0543296175124</v>
      </c>
      <c r="E794" s="9"/>
      <c r="F794" s="9"/>
      <c r="G794" s="9"/>
      <c r="H794" s="27">
        <f>WORKDAY(WORKDAY(DATEVALUE("15/"&amp;MONTH(EDATE(C794,0))&amp;"/"&amp;YEAR(EDATE(C794,0))),-1,Feriados!$A$1:$A$936),1,Feriados!$A$1:$A$936)</f>
        <v>37879</v>
      </c>
      <c r="I794" s="27">
        <f>WORKDAY(WORKDAY(DATEVALUE("15/"&amp;MONTH(EDATE(C794,-1))&amp;"/"&amp;YEAR(EDATE(C794,-1))),-1,Feriados!$A$1:$A$936),1,Feriados!$A$1:$A$936)</f>
        <v>37848</v>
      </c>
      <c r="J794" s="27">
        <f>WORKDAY(WORKDAY(DATEVALUE("15/"&amp;MONTH(EDATE(C794,0))&amp;"/"&amp;YEAR(EDATE(C794,0))-1),-1,Feriados!$A$1:$A$936),1,Feriados!$A$1:$A$936)</f>
        <v>37515</v>
      </c>
      <c r="K794" s="28">
        <f t="shared" si="20"/>
        <v>15.074454091028677</v>
      </c>
    </row>
    <row r="795" spans="1:11" x14ac:dyDescent="0.3">
      <c r="A795" s="18" t="str">
        <f t="shared" si="21"/>
        <v>82003</v>
      </c>
      <c r="B795" s="10">
        <v>760199</v>
      </c>
      <c r="C795" s="11">
        <v>37876</v>
      </c>
      <c r="D795" s="13">
        <v>1354.2731864375123</v>
      </c>
      <c r="E795" s="9"/>
      <c r="F795" s="9"/>
      <c r="G795" s="9"/>
      <c r="H795" s="27">
        <f>WORKDAY(WORKDAY(DATEVALUE("15/"&amp;MONTH(EDATE(C795,0))&amp;"/"&amp;YEAR(EDATE(C795,0))),-1,Feriados!$A$1:$A$936),1,Feriados!$A$1:$A$936)</f>
        <v>37879</v>
      </c>
      <c r="I795" s="27">
        <f>WORKDAY(WORKDAY(DATEVALUE("15/"&amp;MONTH(EDATE(C795,-1))&amp;"/"&amp;YEAR(EDATE(C795,-1))),-1,Feriados!$A$1:$A$936),1,Feriados!$A$1:$A$936)</f>
        <v>37848</v>
      </c>
      <c r="J795" s="27">
        <f>WORKDAY(WORKDAY(DATEVALUE("15/"&amp;MONTH(EDATE(C795,0))&amp;"/"&amp;YEAR(EDATE(C795,0))-1),-1,Feriados!$A$1:$A$936),1,Feriados!$A$1:$A$936)</f>
        <v>37515</v>
      </c>
      <c r="K795" s="28">
        <f t="shared" si="20"/>
        <v>15.074454091028677</v>
      </c>
    </row>
    <row r="796" spans="1:11" x14ac:dyDescent="0.3">
      <c r="A796" s="18" t="str">
        <f t="shared" si="21"/>
        <v>82003</v>
      </c>
      <c r="B796" s="10">
        <v>760199</v>
      </c>
      <c r="C796" s="11">
        <v>37879</v>
      </c>
      <c r="D796" s="13">
        <v>1354.4920786315047</v>
      </c>
      <c r="E796" s="9"/>
      <c r="F796" s="9"/>
      <c r="G796" s="9"/>
      <c r="H796" s="27">
        <f>WORKDAY(WORKDAY(DATEVALUE("15/"&amp;MONTH(EDATE(C796,0))&amp;"/"&amp;YEAR(EDATE(C796,0))),-1,Feriados!$A$1:$A$936),1,Feriados!$A$1:$A$936)</f>
        <v>37879</v>
      </c>
      <c r="I796" s="27">
        <f>WORKDAY(WORKDAY(DATEVALUE("15/"&amp;MONTH(EDATE(C796,-1))&amp;"/"&amp;YEAR(EDATE(C796,-1))),-1,Feriados!$A$1:$A$936),1,Feriados!$A$1:$A$936)</f>
        <v>37848</v>
      </c>
      <c r="J796" s="27">
        <f>WORKDAY(WORKDAY(DATEVALUE("15/"&amp;MONTH(EDATE(C796,0))&amp;"/"&amp;YEAR(EDATE(C796,0))-1),-1,Feriados!$A$1:$A$936),1,Feriados!$A$1:$A$936)</f>
        <v>37515</v>
      </c>
      <c r="K796" s="28">
        <f t="shared" si="20"/>
        <v>15.074454091028677</v>
      </c>
    </row>
    <row r="797" spans="1:11" x14ac:dyDescent="0.3">
      <c r="A797" s="18" t="str">
        <f t="shared" si="21"/>
        <v>82003</v>
      </c>
      <c r="B797" s="10">
        <v>760199</v>
      </c>
      <c r="C797" s="11">
        <v>37880</v>
      </c>
      <c r="D797" s="13">
        <v>1354.9705702136037</v>
      </c>
      <c r="E797" s="9"/>
      <c r="F797" s="9"/>
      <c r="G797" s="9"/>
      <c r="H797" s="27">
        <f>WORKDAY(WORKDAY(DATEVALUE("15/"&amp;MONTH(EDATE(C797,0))&amp;"/"&amp;YEAR(EDATE(C797,0))),-1,Feriados!$A$1:$A$936),1,Feriados!$A$1:$A$936)</f>
        <v>37879</v>
      </c>
      <c r="I797" s="27">
        <f>WORKDAY(WORKDAY(DATEVALUE("15/"&amp;MONTH(EDATE(C797,-1))&amp;"/"&amp;YEAR(EDATE(C797,-1))),-1,Feriados!$A$1:$A$936),1,Feriados!$A$1:$A$936)</f>
        <v>37848</v>
      </c>
      <c r="J797" s="27">
        <f>WORKDAY(WORKDAY(DATEVALUE("15/"&amp;MONTH(EDATE(C797,0))&amp;"/"&amp;YEAR(EDATE(C797,0))-1),-1,Feriados!$A$1:$A$936),1,Feriados!$A$1:$A$936)</f>
        <v>37515</v>
      </c>
      <c r="K797" s="28">
        <f t="shared" si="20"/>
        <v>15.074454091028677</v>
      </c>
    </row>
    <row r="798" spans="1:11" x14ac:dyDescent="0.3">
      <c r="A798" s="18" t="str">
        <f t="shared" si="21"/>
        <v>82003</v>
      </c>
      <c r="B798" s="10">
        <v>760199</v>
      </c>
      <c r="C798" s="11">
        <v>37881</v>
      </c>
      <c r="D798" s="13">
        <v>1355.4492308289493</v>
      </c>
      <c r="E798" s="9"/>
      <c r="F798" s="9"/>
      <c r="G798" s="9"/>
      <c r="H798" s="27">
        <f>WORKDAY(WORKDAY(DATEVALUE("15/"&amp;MONTH(EDATE(C798,0))&amp;"/"&amp;YEAR(EDATE(C798,0))),-1,Feriados!$A$1:$A$936),1,Feriados!$A$1:$A$936)</f>
        <v>37879</v>
      </c>
      <c r="I798" s="27">
        <f>WORKDAY(WORKDAY(DATEVALUE("15/"&amp;MONTH(EDATE(C798,-1))&amp;"/"&amp;YEAR(EDATE(C798,-1))),-1,Feriados!$A$1:$A$936),1,Feriados!$A$1:$A$936)</f>
        <v>37848</v>
      </c>
      <c r="J798" s="27">
        <f>WORKDAY(WORKDAY(DATEVALUE("15/"&amp;MONTH(EDATE(C798,0))&amp;"/"&amp;YEAR(EDATE(C798,0))-1),-1,Feriados!$A$1:$A$936),1,Feriados!$A$1:$A$936)</f>
        <v>37515</v>
      </c>
      <c r="K798" s="28">
        <f t="shared" si="20"/>
        <v>15.074454091028677</v>
      </c>
    </row>
    <row r="799" spans="1:11" x14ac:dyDescent="0.3">
      <c r="A799" s="18" t="str">
        <f t="shared" si="21"/>
        <v>82003</v>
      </c>
      <c r="B799" s="10">
        <v>760199</v>
      </c>
      <c r="C799" s="11">
        <v>37882</v>
      </c>
      <c r="D799" s="13">
        <v>1355.9280605372551</v>
      </c>
      <c r="E799" s="9"/>
      <c r="F799" s="9"/>
      <c r="G799" s="9"/>
      <c r="H799" s="27">
        <f>WORKDAY(WORKDAY(DATEVALUE("15/"&amp;MONTH(EDATE(C799,0))&amp;"/"&amp;YEAR(EDATE(C799,0))),-1,Feriados!$A$1:$A$936),1,Feriados!$A$1:$A$936)</f>
        <v>37879</v>
      </c>
      <c r="I799" s="27">
        <f>WORKDAY(WORKDAY(DATEVALUE("15/"&amp;MONTH(EDATE(C799,-1))&amp;"/"&amp;YEAR(EDATE(C799,-1))),-1,Feriados!$A$1:$A$936),1,Feriados!$A$1:$A$936)</f>
        <v>37848</v>
      </c>
      <c r="J799" s="27">
        <f>WORKDAY(WORKDAY(DATEVALUE("15/"&amp;MONTH(EDATE(C799,0))&amp;"/"&amp;YEAR(EDATE(C799,0))-1),-1,Feriados!$A$1:$A$936),1,Feriados!$A$1:$A$936)</f>
        <v>37515</v>
      </c>
      <c r="K799" s="28">
        <f t="shared" si="20"/>
        <v>15.074454091028677</v>
      </c>
    </row>
    <row r="800" spans="1:11" x14ac:dyDescent="0.3">
      <c r="A800" s="18" t="str">
        <f t="shared" si="21"/>
        <v>82003</v>
      </c>
      <c r="B800" s="10">
        <v>760199</v>
      </c>
      <c r="C800" s="11">
        <v>37883</v>
      </c>
      <c r="D800" s="13">
        <v>1356.4070593982558</v>
      </c>
      <c r="E800" s="9"/>
      <c r="F800" s="9"/>
      <c r="G800" s="9"/>
      <c r="H800" s="27">
        <f>WORKDAY(WORKDAY(DATEVALUE("15/"&amp;MONTH(EDATE(C800,0))&amp;"/"&amp;YEAR(EDATE(C800,0))),-1,Feriados!$A$1:$A$936),1,Feriados!$A$1:$A$936)</f>
        <v>37879</v>
      </c>
      <c r="I800" s="27">
        <f>WORKDAY(WORKDAY(DATEVALUE("15/"&amp;MONTH(EDATE(C800,-1))&amp;"/"&amp;YEAR(EDATE(C800,-1))),-1,Feriados!$A$1:$A$936),1,Feriados!$A$1:$A$936)</f>
        <v>37848</v>
      </c>
      <c r="J800" s="27">
        <f>WORKDAY(WORKDAY(DATEVALUE("15/"&amp;MONTH(EDATE(C800,0))&amp;"/"&amp;YEAR(EDATE(C800,0))-1),-1,Feriados!$A$1:$A$936),1,Feriados!$A$1:$A$936)</f>
        <v>37515</v>
      </c>
      <c r="K800" s="28">
        <f t="shared" si="20"/>
        <v>15.074454091028677</v>
      </c>
    </row>
    <row r="801" spans="1:11" x14ac:dyDescent="0.3">
      <c r="A801" s="18" t="str">
        <f t="shared" si="21"/>
        <v>82003</v>
      </c>
      <c r="B801" s="10">
        <v>760199</v>
      </c>
      <c r="C801" s="11">
        <v>37886</v>
      </c>
      <c r="D801" s="13">
        <v>1356.886227471706</v>
      </c>
      <c r="E801" s="9"/>
      <c r="F801" s="9"/>
      <c r="G801" s="9"/>
      <c r="H801" s="27">
        <f>WORKDAY(WORKDAY(DATEVALUE("15/"&amp;MONTH(EDATE(C801,0))&amp;"/"&amp;YEAR(EDATE(C801,0))),-1,Feriados!$A$1:$A$936),1,Feriados!$A$1:$A$936)</f>
        <v>37879</v>
      </c>
      <c r="I801" s="27">
        <f>WORKDAY(WORKDAY(DATEVALUE("15/"&amp;MONTH(EDATE(C801,-1))&amp;"/"&amp;YEAR(EDATE(C801,-1))),-1,Feriados!$A$1:$A$936),1,Feriados!$A$1:$A$936)</f>
        <v>37848</v>
      </c>
      <c r="J801" s="27">
        <f>WORKDAY(WORKDAY(DATEVALUE("15/"&amp;MONTH(EDATE(C801,0))&amp;"/"&amp;YEAR(EDATE(C801,0))-1),-1,Feriados!$A$1:$A$936),1,Feriados!$A$1:$A$936)</f>
        <v>37515</v>
      </c>
      <c r="K801" s="28">
        <f t="shared" si="20"/>
        <v>15.074454091028677</v>
      </c>
    </row>
    <row r="802" spans="1:11" x14ac:dyDescent="0.3">
      <c r="A802" s="18" t="str">
        <f t="shared" si="21"/>
        <v>82003</v>
      </c>
      <c r="B802" s="10">
        <v>760199</v>
      </c>
      <c r="C802" s="11">
        <v>37887</v>
      </c>
      <c r="D802" s="13">
        <v>1357.3655648173824</v>
      </c>
      <c r="E802" s="9"/>
      <c r="F802" s="9"/>
      <c r="G802" s="9"/>
      <c r="H802" s="27">
        <f>WORKDAY(WORKDAY(DATEVALUE("15/"&amp;MONTH(EDATE(C802,0))&amp;"/"&amp;YEAR(EDATE(C802,0))),-1,Feriados!$A$1:$A$936),1,Feriados!$A$1:$A$936)</f>
        <v>37879</v>
      </c>
      <c r="I802" s="27">
        <f>WORKDAY(WORKDAY(DATEVALUE("15/"&amp;MONTH(EDATE(C802,-1))&amp;"/"&amp;YEAR(EDATE(C802,-1))),-1,Feriados!$A$1:$A$936),1,Feriados!$A$1:$A$936)</f>
        <v>37848</v>
      </c>
      <c r="J802" s="27">
        <f>WORKDAY(WORKDAY(DATEVALUE("15/"&amp;MONTH(EDATE(C802,0))&amp;"/"&amp;YEAR(EDATE(C802,0))-1),-1,Feriados!$A$1:$A$936),1,Feriados!$A$1:$A$936)</f>
        <v>37515</v>
      </c>
      <c r="K802" s="28">
        <f t="shared" si="20"/>
        <v>15.074454091028677</v>
      </c>
    </row>
    <row r="803" spans="1:11" x14ac:dyDescent="0.3">
      <c r="A803" s="18" t="str">
        <f t="shared" si="21"/>
        <v>82003</v>
      </c>
      <c r="B803" s="10">
        <v>760199</v>
      </c>
      <c r="C803" s="11">
        <v>37888</v>
      </c>
      <c r="D803" s="13">
        <v>1357.8450714950825</v>
      </c>
      <c r="E803" s="9"/>
      <c r="F803" s="9"/>
      <c r="G803" s="9"/>
      <c r="H803" s="27">
        <f>WORKDAY(WORKDAY(DATEVALUE("15/"&amp;MONTH(EDATE(C803,0))&amp;"/"&amp;YEAR(EDATE(C803,0))),-1,Feriados!$A$1:$A$936),1,Feriados!$A$1:$A$936)</f>
        <v>37879</v>
      </c>
      <c r="I803" s="27">
        <f>WORKDAY(WORKDAY(DATEVALUE("15/"&amp;MONTH(EDATE(C803,-1))&amp;"/"&amp;YEAR(EDATE(C803,-1))),-1,Feriados!$A$1:$A$936),1,Feriados!$A$1:$A$936)</f>
        <v>37848</v>
      </c>
      <c r="J803" s="27">
        <f>WORKDAY(WORKDAY(DATEVALUE("15/"&amp;MONTH(EDATE(C803,0))&amp;"/"&amp;YEAR(EDATE(C803,0))-1),-1,Feriados!$A$1:$A$936),1,Feriados!$A$1:$A$936)</f>
        <v>37515</v>
      </c>
      <c r="K803" s="28">
        <f t="shared" si="20"/>
        <v>15.074454091028677</v>
      </c>
    </row>
    <row r="804" spans="1:11" x14ac:dyDescent="0.3">
      <c r="A804" s="18" t="str">
        <f t="shared" si="21"/>
        <v>82003</v>
      </c>
      <c r="B804" s="10">
        <v>760199</v>
      </c>
      <c r="C804" s="11">
        <v>37889</v>
      </c>
      <c r="D804" s="13">
        <v>1358.3247475646253</v>
      </c>
      <c r="E804" s="9"/>
      <c r="F804" s="9"/>
      <c r="G804" s="9"/>
      <c r="H804" s="27">
        <f>WORKDAY(WORKDAY(DATEVALUE("15/"&amp;MONTH(EDATE(C804,0))&amp;"/"&amp;YEAR(EDATE(C804,0))),-1,Feriados!$A$1:$A$936),1,Feriados!$A$1:$A$936)</f>
        <v>37879</v>
      </c>
      <c r="I804" s="27">
        <f>WORKDAY(WORKDAY(DATEVALUE("15/"&amp;MONTH(EDATE(C804,-1))&amp;"/"&amp;YEAR(EDATE(C804,-1))),-1,Feriados!$A$1:$A$936),1,Feriados!$A$1:$A$936)</f>
        <v>37848</v>
      </c>
      <c r="J804" s="27">
        <f>WORKDAY(WORKDAY(DATEVALUE("15/"&amp;MONTH(EDATE(C804,0))&amp;"/"&amp;YEAR(EDATE(C804,0))-1),-1,Feriados!$A$1:$A$936),1,Feriados!$A$1:$A$936)</f>
        <v>37515</v>
      </c>
      <c r="K804" s="28">
        <f t="shared" si="20"/>
        <v>15.074454091028677</v>
      </c>
    </row>
    <row r="805" spans="1:11" x14ac:dyDescent="0.3">
      <c r="A805" s="18" t="str">
        <f t="shared" si="21"/>
        <v>82003</v>
      </c>
      <c r="B805" s="10">
        <v>760199</v>
      </c>
      <c r="C805" s="11">
        <v>37890</v>
      </c>
      <c r="D805" s="13">
        <v>1358.8045930858505</v>
      </c>
      <c r="E805" s="9"/>
      <c r="F805" s="9"/>
      <c r="G805" s="9"/>
      <c r="H805" s="27">
        <f>WORKDAY(WORKDAY(DATEVALUE("15/"&amp;MONTH(EDATE(C805,0))&amp;"/"&amp;YEAR(EDATE(C805,0))),-1,Feriados!$A$1:$A$936),1,Feriados!$A$1:$A$936)</f>
        <v>37879</v>
      </c>
      <c r="I805" s="27">
        <f>WORKDAY(WORKDAY(DATEVALUE("15/"&amp;MONTH(EDATE(C805,-1))&amp;"/"&amp;YEAR(EDATE(C805,-1))),-1,Feriados!$A$1:$A$936),1,Feriados!$A$1:$A$936)</f>
        <v>37848</v>
      </c>
      <c r="J805" s="27">
        <f>WORKDAY(WORKDAY(DATEVALUE("15/"&amp;MONTH(EDATE(C805,0))&amp;"/"&amp;YEAR(EDATE(C805,0))-1),-1,Feriados!$A$1:$A$936),1,Feriados!$A$1:$A$936)</f>
        <v>37515</v>
      </c>
      <c r="K805" s="28">
        <f t="shared" si="20"/>
        <v>15.074454091028677</v>
      </c>
    </row>
    <row r="806" spans="1:11" x14ac:dyDescent="0.3">
      <c r="A806" s="18" t="str">
        <f t="shared" si="21"/>
        <v>82003</v>
      </c>
      <c r="B806" s="10">
        <v>760199</v>
      </c>
      <c r="C806" s="11">
        <v>37893</v>
      </c>
      <c r="D806" s="13">
        <v>1359.2846081186187</v>
      </c>
      <c r="E806" s="9"/>
      <c r="F806" s="9"/>
      <c r="G806" s="9"/>
      <c r="H806" s="27">
        <f>WORKDAY(WORKDAY(DATEVALUE("15/"&amp;MONTH(EDATE(C806,0))&amp;"/"&amp;YEAR(EDATE(C806,0))),-1,Feriados!$A$1:$A$936),1,Feriados!$A$1:$A$936)</f>
        <v>37879</v>
      </c>
      <c r="I806" s="27">
        <f>WORKDAY(WORKDAY(DATEVALUE("15/"&amp;MONTH(EDATE(C806,-1))&amp;"/"&amp;YEAR(EDATE(C806,-1))),-1,Feriados!$A$1:$A$936),1,Feriados!$A$1:$A$936)</f>
        <v>37848</v>
      </c>
      <c r="J806" s="27">
        <f>WORKDAY(WORKDAY(DATEVALUE("15/"&amp;MONTH(EDATE(C806,0))&amp;"/"&amp;YEAR(EDATE(C806,0))-1),-1,Feriados!$A$1:$A$936),1,Feriados!$A$1:$A$936)</f>
        <v>37515</v>
      </c>
      <c r="K806" s="28">
        <f t="shared" si="20"/>
        <v>15.074454091028677</v>
      </c>
    </row>
    <row r="807" spans="1:11" x14ac:dyDescent="0.3">
      <c r="A807" s="18" t="str">
        <f t="shared" si="21"/>
        <v>82003</v>
      </c>
      <c r="B807" s="10">
        <v>760199</v>
      </c>
      <c r="C807" s="11">
        <v>37894</v>
      </c>
      <c r="D807" s="13">
        <v>1359.7647927228124</v>
      </c>
      <c r="E807" s="9"/>
      <c r="F807" s="9"/>
      <c r="G807" s="9"/>
      <c r="H807" s="27">
        <f>WORKDAY(WORKDAY(DATEVALUE("15/"&amp;MONTH(EDATE(C807,0))&amp;"/"&amp;YEAR(EDATE(C807,0))),-1,Feriados!$A$1:$A$936),1,Feriados!$A$1:$A$936)</f>
        <v>37879</v>
      </c>
      <c r="I807" s="27">
        <f>WORKDAY(WORKDAY(DATEVALUE("15/"&amp;MONTH(EDATE(C807,-1))&amp;"/"&amp;YEAR(EDATE(C807,-1))),-1,Feriados!$A$1:$A$936),1,Feriados!$A$1:$A$936)</f>
        <v>37848</v>
      </c>
      <c r="J807" s="27">
        <f>WORKDAY(WORKDAY(DATEVALUE("15/"&amp;MONTH(EDATE(C807,0))&amp;"/"&amp;YEAR(EDATE(C807,0))-1),-1,Feriados!$A$1:$A$936),1,Feriados!$A$1:$A$936)</f>
        <v>37515</v>
      </c>
      <c r="K807" s="28">
        <f t="shared" si="20"/>
        <v>15.074454091028677</v>
      </c>
    </row>
    <row r="808" spans="1:11" x14ac:dyDescent="0.3">
      <c r="A808" s="18" t="str">
        <f t="shared" si="21"/>
        <v>92003</v>
      </c>
      <c r="B808" s="10">
        <v>760199</v>
      </c>
      <c r="C808" s="11">
        <v>37895</v>
      </c>
      <c r="D808" s="13">
        <v>1360.2451469583348</v>
      </c>
      <c r="E808" s="9"/>
      <c r="F808" s="9"/>
      <c r="G808" s="9"/>
      <c r="H808" s="27">
        <f>WORKDAY(WORKDAY(DATEVALUE("15/"&amp;MONTH(EDATE(C808,0))&amp;"/"&amp;YEAR(EDATE(C808,0))),-1,Feriados!$A$1:$A$936),1,Feriados!$A$1:$A$936)</f>
        <v>37909</v>
      </c>
      <c r="I808" s="27">
        <f>WORKDAY(WORKDAY(DATEVALUE("15/"&amp;MONTH(EDATE(C808,-1))&amp;"/"&amp;YEAR(EDATE(C808,-1))),-1,Feriados!$A$1:$A$936),1,Feriados!$A$1:$A$936)</f>
        <v>37879</v>
      </c>
      <c r="J808" s="27">
        <f>WORKDAY(WORKDAY(DATEVALUE("15/"&amp;MONTH(EDATE(C808,0))&amp;"/"&amp;YEAR(EDATE(C808,0))-1),-1,Feriados!$A$1:$A$936),1,Feriados!$A$1:$A$936)</f>
        <v>37544</v>
      </c>
      <c r="K808" s="28">
        <f t="shared" si="20"/>
        <v>15.143298958300688</v>
      </c>
    </row>
    <row r="809" spans="1:11" x14ac:dyDescent="0.3">
      <c r="A809" s="18" t="str">
        <f t="shared" si="21"/>
        <v>92003</v>
      </c>
      <c r="B809" s="10">
        <v>760199</v>
      </c>
      <c r="C809" s="11">
        <v>37896</v>
      </c>
      <c r="D809" s="13">
        <v>1360.7256708851105</v>
      </c>
      <c r="E809" s="9"/>
      <c r="F809" s="9"/>
      <c r="G809" s="9"/>
      <c r="H809" s="27">
        <f>WORKDAY(WORKDAY(DATEVALUE("15/"&amp;MONTH(EDATE(C809,0))&amp;"/"&amp;YEAR(EDATE(C809,0))),-1,Feriados!$A$1:$A$936),1,Feriados!$A$1:$A$936)</f>
        <v>37909</v>
      </c>
      <c r="I809" s="27">
        <f>WORKDAY(WORKDAY(DATEVALUE("15/"&amp;MONTH(EDATE(C809,-1))&amp;"/"&amp;YEAR(EDATE(C809,-1))),-1,Feriados!$A$1:$A$936),1,Feriados!$A$1:$A$936)</f>
        <v>37879</v>
      </c>
      <c r="J809" s="27">
        <f>WORKDAY(WORKDAY(DATEVALUE("15/"&amp;MONTH(EDATE(C809,0))&amp;"/"&amp;YEAR(EDATE(C809,0))-1),-1,Feriados!$A$1:$A$936),1,Feriados!$A$1:$A$936)</f>
        <v>37544</v>
      </c>
      <c r="K809" s="28">
        <f t="shared" si="20"/>
        <v>15.143298958300688</v>
      </c>
    </row>
    <row r="810" spans="1:11" x14ac:dyDescent="0.3">
      <c r="A810" s="18" t="str">
        <f t="shared" si="21"/>
        <v>92003</v>
      </c>
      <c r="B810" s="10">
        <v>760199</v>
      </c>
      <c r="C810" s="11">
        <v>37897</v>
      </c>
      <c r="D810" s="13">
        <v>1361.2063645630844</v>
      </c>
      <c r="E810" s="9"/>
      <c r="F810" s="9"/>
      <c r="G810" s="9"/>
      <c r="H810" s="27">
        <f>WORKDAY(WORKDAY(DATEVALUE("15/"&amp;MONTH(EDATE(C810,0))&amp;"/"&amp;YEAR(EDATE(C810,0))),-1,Feriados!$A$1:$A$936),1,Feriados!$A$1:$A$936)</f>
        <v>37909</v>
      </c>
      <c r="I810" s="27">
        <f>WORKDAY(WORKDAY(DATEVALUE("15/"&amp;MONTH(EDATE(C810,-1))&amp;"/"&amp;YEAR(EDATE(C810,-1))),-1,Feriados!$A$1:$A$936),1,Feriados!$A$1:$A$936)</f>
        <v>37879</v>
      </c>
      <c r="J810" s="27">
        <f>WORKDAY(WORKDAY(DATEVALUE("15/"&amp;MONTH(EDATE(C810,0))&amp;"/"&amp;YEAR(EDATE(C810,0))-1),-1,Feriados!$A$1:$A$936),1,Feriados!$A$1:$A$936)</f>
        <v>37544</v>
      </c>
      <c r="K810" s="28">
        <f t="shared" si="20"/>
        <v>15.143298958300688</v>
      </c>
    </row>
    <row r="811" spans="1:11" x14ac:dyDescent="0.3">
      <c r="A811" s="18" t="str">
        <f t="shared" si="21"/>
        <v>92003</v>
      </c>
      <c r="B811" s="10">
        <v>760199</v>
      </c>
      <c r="C811" s="11">
        <v>37900</v>
      </c>
      <c r="D811" s="13">
        <v>1361.6872280522241</v>
      </c>
      <c r="E811" s="9"/>
      <c r="F811" s="9"/>
      <c r="G811" s="9"/>
      <c r="H811" s="27">
        <f>WORKDAY(WORKDAY(DATEVALUE("15/"&amp;MONTH(EDATE(C811,0))&amp;"/"&amp;YEAR(EDATE(C811,0))),-1,Feriados!$A$1:$A$936),1,Feriados!$A$1:$A$936)</f>
        <v>37909</v>
      </c>
      <c r="I811" s="27">
        <f>WORKDAY(WORKDAY(DATEVALUE("15/"&amp;MONTH(EDATE(C811,-1))&amp;"/"&amp;YEAR(EDATE(C811,-1))),-1,Feriados!$A$1:$A$936),1,Feriados!$A$1:$A$936)</f>
        <v>37879</v>
      </c>
      <c r="J811" s="27">
        <f>WORKDAY(WORKDAY(DATEVALUE("15/"&amp;MONTH(EDATE(C811,0))&amp;"/"&amp;YEAR(EDATE(C811,0))-1),-1,Feriados!$A$1:$A$936),1,Feriados!$A$1:$A$936)</f>
        <v>37544</v>
      </c>
      <c r="K811" s="28">
        <f t="shared" si="20"/>
        <v>15.143298958300688</v>
      </c>
    </row>
    <row r="812" spans="1:11" x14ac:dyDescent="0.3">
      <c r="A812" s="18" t="str">
        <f t="shared" si="21"/>
        <v>92003</v>
      </c>
      <c r="B812" s="10">
        <v>760199</v>
      </c>
      <c r="C812" s="11">
        <v>37901</v>
      </c>
      <c r="D812" s="13">
        <v>1362.1682614125173</v>
      </c>
      <c r="E812" s="9"/>
      <c r="F812" s="9"/>
      <c r="G812" s="9"/>
      <c r="H812" s="27">
        <f>WORKDAY(WORKDAY(DATEVALUE("15/"&amp;MONTH(EDATE(C812,0))&amp;"/"&amp;YEAR(EDATE(C812,0))),-1,Feriados!$A$1:$A$936),1,Feriados!$A$1:$A$936)</f>
        <v>37909</v>
      </c>
      <c r="I812" s="27">
        <f>WORKDAY(WORKDAY(DATEVALUE("15/"&amp;MONTH(EDATE(C812,-1))&amp;"/"&amp;YEAR(EDATE(C812,-1))),-1,Feriados!$A$1:$A$936),1,Feriados!$A$1:$A$936)</f>
        <v>37879</v>
      </c>
      <c r="J812" s="27">
        <f>WORKDAY(WORKDAY(DATEVALUE("15/"&amp;MONTH(EDATE(C812,0))&amp;"/"&amp;YEAR(EDATE(C812,0))-1),-1,Feriados!$A$1:$A$936),1,Feriados!$A$1:$A$936)</f>
        <v>37544</v>
      </c>
      <c r="K812" s="28">
        <f t="shared" si="20"/>
        <v>15.143298958300688</v>
      </c>
    </row>
    <row r="813" spans="1:11" x14ac:dyDescent="0.3">
      <c r="A813" s="18" t="str">
        <f t="shared" si="21"/>
        <v>92003</v>
      </c>
      <c r="B813" s="10">
        <v>760199</v>
      </c>
      <c r="C813" s="11">
        <v>37902</v>
      </c>
      <c r="D813" s="13">
        <v>1362.6494647039729</v>
      </c>
      <c r="E813" s="9"/>
      <c r="F813" s="9"/>
      <c r="G813" s="9"/>
      <c r="H813" s="27">
        <f>WORKDAY(WORKDAY(DATEVALUE("15/"&amp;MONTH(EDATE(C813,0))&amp;"/"&amp;YEAR(EDATE(C813,0))),-1,Feriados!$A$1:$A$936),1,Feriados!$A$1:$A$936)</f>
        <v>37909</v>
      </c>
      <c r="I813" s="27">
        <f>WORKDAY(WORKDAY(DATEVALUE("15/"&amp;MONTH(EDATE(C813,-1))&amp;"/"&amp;YEAR(EDATE(C813,-1))),-1,Feriados!$A$1:$A$936),1,Feriados!$A$1:$A$936)</f>
        <v>37879</v>
      </c>
      <c r="J813" s="27">
        <f>WORKDAY(WORKDAY(DATEVALUE("15/"&amp;MONTH(EDATE(C813,0))&amp;"/"&amp;YEAR(EDATE(C813,0))-1),-1,Feriados!$A$1:$A$936),1,Feriados!$A$1:$A$936)</f>
        <v>37544</v>
      </c>
      <c r="K813" s="28">
        <f t="shared" si="20"/>
        <v>15.143298958300688</v>
      </c>
    </row>
    <row r="814" spans="1:11" x14ac:dyDescent="0.3">
      <c r="A814" s="18" t="str">
        <f t="shared" si="21"/>
        <v>92003</v>
      </c>
      <c r="B814" s="10">
        <v>760199</v>
      </c>
      <c r="C814" s="11">
        <v>37903</v>
      </c>
      <c r="D814" s="13">
        <v>1363.1308379866214</v>
      </c>
      <c r="E814" s="9"/>
      <c r="F814" s="9"/>
      <c r="G814" s="9"/>
      <c r="H814" s="27">
        <f>WORKDAY(WORKDAY(DATEVALUE("15/"&amp;MONTH(EDATE(C814,0))&amp;"/"&amp;YEAR(EDATE(C814,0))),-1,Feriados!$A$1:$A$936),1,Feriados!$A$1:$A$936)</f>
        <v>37909</v>
      </c>
      <c r="I814" s="27">
        <f>WORKDAY(WORKDAY(DATEVALUE("15/"&amp;MONTH(EDATE(C814,-1))&amp;"/"&amp;YEAR(EDATE(C814,-1))),-1,Feriados!$A$1:$A$936),1,Feriados!$A$1:$A$936)</f>
        <v>37879</v>
      </c>
      <c r="J814" s="27">
        <f>WORKDAY(WORKDAY(DATEVALUE("15/"&amp;MONTH(EDATE(C814,0))&amp;"/"&amp;YEAR(EDATE(C814,0))-1),-1,Feriados!$A$1:$A$936),1,Feriados!$A$1:$A$936)</f>
        <v>37544</v>
      </c>
      <c r="K814" s="28">
        <f t="shared" si="20"/>
        <v>15.143298958300688</v>
      </c>
    </row>
    <row r="815" spans="1:11" x14ac:dyDescent="0.3">
      <c r="A815" s="18" t="str">
        <f t="shared" si="21"/>
        <v>92003</v>
      </c>
      <c r="B815" s="10">
        <v>760199</v>
      </c>
      <c r="C815" s="11">
        <v>37904</v>
      </c>
      <c r="D815" s="13">
        <v>1363.6123813205143</v>
      </c>
      <c r="E815" s="9"/>
      <c r="F815" s="9"/>
      <c r="G815" s="9"/>
      <c r="H815" s="27">
        <f>WORKDAY(WORKDAY(DATEVALUE("15/"&amp;MONTH(EDATE(C815,0))&amp;"/"&amp;YEAR(EDATE(C815,0))),-1,Feriados!$A$1:$A$936),1,Feriados!$A$1:$A$936)</f>
        <v>37909</v>
      </c>
      <c r="I815" s="27">
        <f>WORKDAY(WORKDAY(DATEVALUE("15/"&amp;MONTH(EDATE(C815,-1))&amp;"/"&amp;YEAR(EDATE(C815,-1))),-1,Feriados!$A$1:$A$936),1,Feriados!$A$1:$A$936)</f>
        <v>37879</v>
      </c>
      <c r="J815" s="27">
        <f>WORKDAY(WORKDAY(DATEVALUE("15/"&amp;MONTH(EDATE(C815,0))&amp;"/"&amp;YEAR(EDATE(C815,0))-1),-1,Feriados!$A$1:$A$936),1,Feriados!$A$1:$A$936)</f>
        <v>37544</v>
      </c>
      <c r="K815" s="28">
        <f t="shared" si="20"/>
        <v>15.143298958300688</v>
      </c>
    </row>
    <row r="816" spans="1:11" x14ac:dyDescent="0.3">
      <c r="A816" s="18" t="str">
        <f t="shared" si="21"/>
        <v>92003</v>
      </c>
      <c r="B816" s="10">
        <v>760199</v>
      </c>
      <c r="C816" s="11">
        <v>37907</v>
      </c>
      <c r="D816" s="13">
        <v>1364.0940947657245</v>
      </c>
      <c r="E816" s="9"/>
      <c r="F816" s="9"/>
      <c r="G816" s="9"/>
      <c r="H816" s="27">
        <f>WORKDAY(WORKDAY(DATEVALUE("15/"&amp;MONTH(EDATE(C816,0))&amp;"/"&amp;YEAR(EDATE(C816,0))),-1,Feriados!$A$1:$A$936),1,Feriados!$A$1:$A$936)</f>
        <v>37909</v>
      </c>
      <c r="I816" s="27">
        <f>WORKDAY(WORKDAY(DATEVALUE("15/"&amp;MONTH(EDATE(C816,-1))&amp;"/"&amp;YEAR(EDATE(C816,-1))),-1,Feriados!$A$1:$A$936),1,Feriados!$A$1:$A$936)</f>
        <v>37879</v>
      </c>
      <c r="J816" s="27">
        <f>WORKDAY(WORKDAY(DATEVALUE("15/"&amp;MONTH(EDATE(C816,0))&amp;"/"&amp;YEAR(EDATE(C816,0))-1),-1,Feriados!$A$1:$A$936),1,Feriados!$A$1:$A$936)</f>
        <v>37544</v>
      </c>
      <c r="K816" s="28">
        <f t="shared" si="20"/>
        <v>15.143298958300688</v>
      </c>
    </row>
    <row r="817" spans="1:11" x14ac:dyDescent="0.3">
      <c r="A817" s="18" t="str">
        <f t="shared" si="21"/>
        <v>92003</v>
      </c>
      <c r="B817" s="10">
        <v>760199</v>
      </c>
      <c r="C817" s="11">
        <v>37908</v>
      </c>
      <c r="D817" s="13">
        <v>1364.5759783823462</v>
      </c>
      <c r="E817" s="9"/>
      <c r="F817" s="9"/>
      <c r="G817" s="9"/>
      <c r="H817" s="27">
        <f>WORKDAY(WORKDAY(DATEVALUE("15/"&amp;MONTH(EDATE(C817,0))&amp;"/"&amp;YEAR(EDATE(C817,0))),-1,Feriados!$A$1:$A$936),1,Feriados!$A$1:$A$936)</f>
        <v>37909</v>
      </c>
      <c r="I817" s="27">
        <f>WORKDAY(WORKDAY(DATEVALUE("15/"&amp;MONTH(EDATE(C817,-1))&amp;"/"&amp;YEAR(EDATE(C817,-1))),-1,Feriados!$A$1:$A$936),1,Feriados!$A$1:$A$936)</f>
        <v>37879</v>
      </c>
      <c r="J817" s="27">
        <f>WORKDAY(WORKDAY(DATEVALUE("15/"&amp;MONTH(EDATE(C817,0))&amp;"/"&amp;YEAR(EDATE(C817,0))-1),-1,Feriados!$A$1:$A$936),1,Feriados!$A$1:$A$936)</f>
        <v>37544</v>
      </c>
      <c r="K817" s="28">
        <f t="shared" si="20"/>
        <v>15.143298958300688</v>
      </c>
    </row>
    <row r="818" spans="1:11" x14ac:dyDescent="0.3">
      <c r="A818" s="18" t="str">
        <f t="shared" si="21"/>
        <v>92003</v>
      </c>
      <c r="B818" s="10">
        <v>760199</v>
      </c>
      <c r="C818" s="11">
        <v>37909</v>
      </c>
      <c r="D818" s="13">
        <v>1365.0580322304941</v>
      </c>
      <c r="E818" s="9"/>
      <c r="F818" s="9"/>
      <c r="G818" s="9"/>
      <c r="H818" s="27">
        <f>WORKDAY(WORKDAY(DATEVALUE("15/"&amp;MONTH(EDATE(C818,0))&amp;"/"&amp;YEAR(EDATE(C818,0))),-1,Feriados!$A$1:$A$936),1,Feriados!$A$1:$A$936)</f>
        <v>37909</v>
      </c>
      <c r="I818" s="27">
        <f>WORKDAY(WORKDAY(DATEVALUE("15/"&amp;MONTH(EDATE(C818,-1))&amp;"/"&amp;YEAR(EDATE(C818,-1))),-1,Feriados!$A$1:$A$936),1,Feriados!$A$1:$A$936)</f>
        <v>37879</v>
      </c>
      <c r="J818" s="27">
        <f>WORKDAY(WORKDAY(DATEVALUE("15/"&amp;MONTH(EDATE(C818,0))&amp;"/"&amp;YEAR(EDATE(C818,0))-1),-1,Feriados!$A$1:$A$936),1,Feriados!$A$1:$A$936)</f>
        <v>37544</v>
      </c>
      <c r="K818" s="28">
        <f t="shared" si="20"/>
        <v>15.143298958300688</v>
      </c>
    </row>
    <row r="819" spans="1:11" x14ac:dyDescent="0.3">
      <c r="A819" s="18" t="str">
        <f t="shared" si="21"/>
        <v>92003</v>
      </c>
      <c r="B819" s="10">
        <v>760199</v>
      </c>
      <c r="C819" s="11">
        <v>37910</v>
      </c>
      <c r="D819" s="13">
        <v>1365.2298631171909</v>
      </c>
      <c r="E819" s="9"/>
      <c r="F819" s="9"/>
      <c r="G819" s="9"/>
      <c r="H819" s="27">
        <f>WORKDAY(WORKDAY(DATEVALUE("15/"&amp;MONTH(EDATE(C819,0))&amp;"/"&amp;YEAR(EDATE(C819,0))),-1,Feriados!$A$1:$A$936),1,Feriados!$A$1:$A$936)</f>
        <v>37909</v>
      </c>
      <c r="I819" s="27">
        <f>WORKDAY(WORKDAY(DATEVALUE("15/"&amp;MONTH(EDATE(C819,-1))&amp;"/"&amp;YEAR(EDATE(C819,-1))),-1,Feriados!$A$1:$A$936),1,Feriados!$A$1:$A$936)</f>
        <v>37879</v>
      </c>
      <c r="J819" s="27">
        <f>WORKDAY(WORKDAY(DATEVALUE("15/"&amp;MONTH(EDATE(C819,0))&amp;"/"&amp;YEAR(EDATE(C819,0))-1),-1,Feriados!$A$1:$A$936),1,Feriados!$A$1:$A$936)</f>
        <v>37544</v>
      </c>
      <c r="K819" s="28">
        <f t="shared" si="20"/>
        <v>15.143298958300688</v>
      </c>
    </row>
    <row r="820" spans="1:11" x14ac:dyDescent="0.3">
      <c r="A820" s="18" t="str">
        <f t="shared" si="21"/>
        <v>92003</v>
      </c>
      <c r="B820" s="10">
        <v>760199</v>
      </c>
      <c r="C820" s="11">
        <v>37911</v>
      </c>
      <c r="D820" s="13">
        <v>1365.4017156336304</v>
      </c>
      <c r="E820" s="9"/>
      <c r="F820" s="9"/>
      <c r="G820" s="9"/>
      <c r="H820" s="27">
        <f>WORKDAY(WORKDAY(DATEVALUE("15/"&amp;MONTH(EDATE(C820,0))&amp;"/"&amp;YEAR(EDATE(C820,0))),-1,Feriados!$A$1:$A$936),1,Feriados!$A$1:$A$936)</f>
        <v>37909</v>
      </c>
      <c r="I820" s="27">
        <f>WORKDAY(WORKDAY(DATEVALUE("15/"&amp;MONTH(EDATE(C820,-1))&amp;"/"&amp;YEAR(EDATE(C820,-1))),-1,Feriados!$A$1:$A$936),1,Feriados!$A$1:$A$936)</f>
        <v>37879</v>
      </c>
      <c r="J820" s="27">
        <f>WORKDAY(WORKDAY(DATEVALUE("15/"&amp;MONTH(EDATE(C820,0))&amp;"/"&amp;YEAR(EDATE(C820,0))-1),-1,Feriados!$A$1:$A$936),1,Feriados!$A$1:$A$936)</f>
        <v>37544</v>
      </c>
      <c r="K820" s="28">
        <f t="shared" si="20"/>
        <v>15.143298958300688</v>
      </c>
    </row>
    <row r="821" spans="1:11" x14ac:dyDescent="0.3">
      <c r="A821" s="18" t="str">
        <f t="shared" si="21"/>
        <v>92003</v>
      </c>
      <c r="B821" s="10">
        <v>760199</v>
      </c>
      <c r="C821" s="11">
        <v>37914</v>
      </c>
      <c r="D821" s="13">
        <v>1365.5735897825348</v>
      </c>
      <c r="E821" s="9"/>
      <c r="F821" s="9"/>
      <c r="G821" s="9"/>
      <c r="H821" s="27">
        <f>WORKDAY(WORKDAY(DATEVALUE("15/"&amp;MONTH(EDATE(C821,0))&amp;"/"&amp;YEAR(EDATE(C821,0))),-1,Feriados!$A$1:$A$936),1,Feriados!$A$1:$A$936)</f>
        <v>37909</v>
      </c>
      <c r="I821" s="27">
        <f>WORKDAY(WORKDAY(DATEVALUE("15/"&amp;MONTH(EDATE(C821,-1))&amp;"/"&amp;YEAR(EDATE(C821,-1))),-1,Feriados!$A$1:$A$936),1,Feriados!$A$1:$A$936)</f>
        <v>37879</v>
      </c>
      <c r="J821" s="27">
        <f>WORKDAY(WORKDAY(DATEVALUE("15/"&amp;MONTH(EDATE(C821,0))&amp;"/"&amp;YEAR(EDATE(C821,0))-1),-1,Feriados!$A$1:$A$936),1,Feriados!$A$1:$A$936)</f>
        <v>37544</v>
      </c>
      <c r="K821" s="28">
        <f t="shared" si="20"/>
        <v>15.143298958300688</v>
      </c>
    </row>
    <row r="822" spans="1:11" x14ac:dyDescent="0.3">
      <c r="A822" s="18" t="str">
        <f t="shared" si="21"/>
        <v>92003</v>
      </c>
      <c r="B822" s="10">
        <v>760199</v>
      </c>
      <c r="C822" s="11">
        <v>37915</v>
      </c>
      <c r="D822" s="13">
        <v>1365.7454855666274</v>
      </c>
      <c r="E822" s="9"/>
      <c r="F822" s="9"/>
      <c r="G822" s="9"/>
      <c r="H822" s="27">
        <f>WORKDAY(WORKDAY(DATEVALUE("15/"&amp;MONTH(EDATE(C822,0))&amp;"/"&amp;YEAR(EDATE(C822,0))),-1,Feriados!$A$1:$A$936),1,Feriados!$A$1:$A$936)</f>
        <v>37909</v>
      </c>
      <c r="I822" s="27">
        <f>WORKDAY(WORKDAY(DATEVALUE("15/"&amp;MONTH(EDATE(C822,-1))&amp;"/"&amp;YEAR(EDATE(C822,-1))),-1,Feriados!$A$1:$A$936),1,Feriados!$A$1:$A$936)</f>
        <v>37879</v>
      </c>
      <c r="J822" s="27">
        <f>WORKDAY(WORKDAY(DATEVALUE("15/"&amp;MONTH(EDATE(C822,0))&amp;"/"&amp;YEAR(EDATE(C822,0))-1),-1,Feriados!$A$1:$A$936),1,Feriados!$A$1:$A$936)</f>
        <v>37544</v>
      </c>
      <c r="K822" s="28">
        <f t="shared" si="20"/>
        <v>15.143298958300688</v>
      </c>
    </row>
    <row r="823" spans="1:11" x14ac:dyDescent="0.3">
      <c r="A823" s="18" t="str">
        <f t="shared" si="21"/>
        <v>92003</v>
      </c>
      <c r="B823" s="10">
        <v>760199</v>
      </c>
      <c r="C823" s="11">
        <v>37916</v>
      </c>
      <c r="D823" s="13">
        <v>1365.9174029886319</v>
      </c>
      <c r="E823" s="9"/>
      <c r="F823" s="9"/>
      <c r="G823" s="9"/>
      <c r="H823" s="27">
        <f>WORKDAY(WORKDAY(DATEVALUE("15/"&amp;MONTH(EDATE(C823,0))&amp;"/"&amp;YEAR(EDATE(C823,0))),-1,Feriados!$A$1:$A$936),1,Feriados!$A$1:$A$936)</f>
        <v>37909</v>
      </c>
      <c r="I823" s="27">
        <f>WORKDAY(WORKDAY(DATEVALUE("15/"&amp;MONTH(EDATE(C823,-1))&amp;"/"&amp;YEAR(EDATE(C823,-1))),-1,Feriados!$A$1:$A$936),1,Feriados!$A$1:$A$936)</f>
        <v>37879</v>
      </c>
      <c r="J823" s="27">
        <f>WORKDAY(WORKDAY(DATEVALUE("15/"&amp;MONTH(EDATE(C823,0))&amp;"/"&amp;YEAR(EDATE(C823,0))-1),-1,Feriados!$A$1:$A$936),1,Feriados!$A$1:$A$936)</f>
        <v>37544</v>
      </c>
      <c r="K823" s="28">
        <f t="shared" si="20"/>
        <v>15.143298958300688</v>
      </c>
    </row>
    <row r="824" spans="1:11" x14ac:dyDescent="0.3">
      <c r="A824" s="18" t="str">
        <f t="shared" si="21"/>
        <v>92003</v>
      </c>
      <c r="B824" s="10">
        <v>760199</v>
      </c>
      <c r="C824" s="11">
        <v>37917</v>
      </c>
      <c r="D824" s="13">
        <v>1366.0893420512714</v>
      </c>
      <c r="E824" s="9"/>
      <c r="F824" s="9"/>
      <c r="G824" s="9"/>
      <c r="H824" s="27">
        <f>WORKDAY(WORKDAY(DATEVALUE("15/"&amp;MONTH(EDATE(C824,0))&amp;"/"&amp;YEAR(EDATE(C824,0))),-1,Feriados!$A$1:$A$936),1,Feriados!$A$1:$A$936)</f>
        <v>37909</v>
      </c>
      <c r="I824" s="27">
        <f>WORKDAY(WORKDAY(DATEVALUE("15/"&amp;MONTH(EDATE(C824,-1))&amp;"/"&amp;YEAR(EDATE(C824,-1))),-1,Feriados!$A$1:$A$936),1,Feriados!$A$1:$A$936)</f>
        <v>37879</v>
      </c>
      <c r="J824" s="27">
        <f>WORKDAY(WORKDAY(DATEVALUE("15/"&amp;MONTH(EDATE(C824,0))&amp;"/"&amp;YEAR(EDATE(C824,0))-1),-1,Feriados!$A$1:$A$936),1,Feriados!$A$1:$A$936)</f>
        <v>37544</v>
      </c>
      <c r="K824" s="28">
        <f t="shared" si="20"/>
        <v>15.143298958300688</v>
      </c>
    </row>
    <row r="825" spans="1:11" x14ac:dyDescent="0.3">
      <c r="A825" s="18" t="str">
        <f t="shared" si="21"/>
        <v>92003</v>
      </c>
      <c r="B825" s="10">
        <v>760199</v>
      </c>
      <c r="C825" s="11">
        <v>37918</v>
      </c>
      <c r="D825" s="13">
        <v>1366.2613027572702</v>
      </c>
      <c r="E825" s="9"/>
      <c r="F825" s="9"/>
      <c r="G825" s="9"/>
      <c r="H825" s="27">
        <f>WORKDAY(WORKDAY(DATEVALUE("15/"&amp;MONTH(EDATE(C825,0))&amp;"/"&amp;YEAR(EDATE(C825,0))),-1,Feriados!$A$1:$A$936),1,Feriados!$A$1:$A$936)</f>
        <v>37909</v>
      </c>
      <c r="I825" s="27">
        <f>WORKDAY(WORKDAY(DATEVALUE("15/"&amp;MONTH(EDATE(C825,-1))&amp;"/"&amp;YEAR(EDATE(C825,-1))),-1,Feriados!$A$1:$A$936),1,Feriados!$A$1:$A$936)</f>
        <v>37879</v>
      </c>
      <c r="J825" s="27">
        <f>WORKDAY(WORKDAY(DATEVALUE("15/"&amp;MONTH(EDATE(C825,0))&amp;"/"&amp;YEAR(EDATE(C825,0))-1),-1,Feriados!$A$1:$A$936),1,Feriados!$A$1:$A$936)</f>
        <v>37544</v>
      </c>
      <c r="K825" s="28">
        <f t="shared" si="20"/>
        <v>15.143298958300688</v>
      </c>
    </row>
    <row r="826" spans="1:11" x14ac:dyDescent="0.3">
      <c r="A826" s="18" t="str">
        <f t="shared" si="21"/>
        <v>92003</v>
      </c>
      <c r="B826" s="10">
        <v>760199</v>
      </c>
      <c r="C826" s="11">
        <v>37921</v>
      </c>
      <c r="D826" s="13">
        <v>1366.4332851093532</v>
      </c>
      <c r="E826" s="9"/>
      <c r="F826" s="9"/>
      <c r="G826" s="9"/>
      <c r="H826" s="27">
        <f>WORKDAY(WORKDAY(DATEVALUE("15/"&amp;MONTH(EDATE(C826,0))&amp;"/"&amp;YEAR(EDATE(C826,0))),-1,Feriados!$A$1:$A$936),1,Feriados!$A$1:$A$936)</f>
        <v>37909</v>
      </c>
      <c r="I826" s="27">
        <f>WORKDAY(WORKDAY(DATEVALUE("15/"&amp;MONTH(EDATE(C826,-1))&amp;"/"&amp;YEAR(EDATE(C826,-1))),-1,Feriados!$A$1:$A$936),1,Feriados!$A$1:$A$936)</f>
        <v>37879</v>
      </c>
      <c r="J826" s="27">
        <f>WORKDAY(WORKDAY(DATEVALUE("15/"&amp;MONTH(EDATE(C826,0))&amp;"/"&amp;YEAR(EDATE(C826,0))-1),-1,Feriados!$A$1:$A$936),1,Feriados!$A$1:$A$936)</f>
        <v>37544</v>
      </c>
      <c r="K826" s="28">
        <f t="shared" si="20"/>
        <v>15.143298958300688</v>
      </c>
    </row>
    <row r="827" spans="1:11" x14ac:dyDescent="0.3">
      <c r="A827" s="18" t="str">
        <f t="shared" si="21"/>
        <v>92003</v>
      </c>
      <c r="B827" s="10">
        <v>760199</v>
      </c>
      <c r="C827" s="11">
        <v>37922</v>
      </c>
      <c r="D827" s="13">
        <v>1366.6052891102447</v>
      </c>
      <c r="E827" s="9"/>
      <c r="F827" s="9"/>
      <c r="G827" s="9"/>
      <c r="H827" s="27">
        <f>WORKDAY(WORKDAY(DATEVALUE("15/"&amp;MONTH(EDATE(C827,0))&amp;"/"&amp;YEAR(EDATE(C827,0))),-1,Feriados!$A$1:$A$936),1,Feriados!$A$1:$A$936)</f>
        <v>37909</v>
      </c>
      <c r="I827" s="27">
        <f>WORKDAY(WORKDAY(DATEVALUE("15/"&amp;MONTH(EDATE(C827,-1))&amp;"/"&amp;YEAR(EDATE(C827,-1))),-1,Feriados!$A$1:$A$936),1,Feriados!$A$1:$A$936)</f>
        <v>37879</v>
      </c>
      <c r="J827" s="27">
        <f>WORKDAY(WORKDAY(DATEVALUE("15/"&amp;MONTH(EDATE(C827,0))&amp;"/"&amp;YEAR(EDATE(C827,0))-1),-1,Feriados!$A$1:$A$936),1,Feriados!$A$1:$A$936)</f>
        <v>37544</v>
      </c>
      <c r="K827" s="28">
        <f t="shared" si="20"/>
        <v>15.143298958300688</v>
      </c>
    </row>
    <row r="828" spans="1:11" x14ac:dyDescent="0.3">
      <c r="A828" s="18" t="str">
        <f t="shared" si="21"/>
        <v>92003</v>
      </c>
      <c r="B828" s="10">
        <v>760199</v>
      </c>
      <c r="C828" s="11">
        <v>37923</v>
      </c>
      <c r="D828" s="13">
        <v>1366.7773147626697</v>
      </c>
      <c r="E828" s="9"/>
      <c r="F828" s="9"/>
      <c r="G828" s="9"/>
      <c r="H828" s="27">
        <f>WORKDAY(WORKDAY(DATEVALUE("15/"&amp;MONTH(EDATE(C828,0))&amp;"/"&amp;YEAR(EDATE(C828,0))),-1,Feriados!$A$1:$A$936),1,Feriados!$A$1:$A$936)</f>
        <v>37909</v>
      </c>
      <c r="I828" s="27">
        <f>WORKDAY(WORKDAY(DATEVALUE("15/"&amp;MONTH(EDATE(C828,-1))&amp;"/"&amp;YEAR(EDATE(C828,-1))),-1,Feriados!$A$1:$A$936),1,Feriados!$A$1:$A$936)</f>
        <v>37879</v>
      </c>
      <c r="J828" s="27">
        <f>WORKDAY(WORKDAY(DATEVALUE("15/"&amp;MONTH(EDATE(C828,0))&amp;"/"&amp;YEAR(EDATE(C828,0))-1),-1,Feriados!$A$1:$A$936),1,Feriados!$A$1:$A$936)</f>
        <v>37544</v>
      </c>
      <c r="K828" s="28">
        <f t="shared" si="20"/>
        <v>15.143298958300688</v>
      </c>
    </row>
    <row r="829" spans="1:11" x14ac:dyDescent="0.3">
      <c r="A829" s="18" t="str">
        <f t="shared" si="21"/>
        <v>92003</v>
      </c>
      <c r="B829" s="10">
        <v>760199</v>
      </c>
      <c r="C829" s="11">
        <v>37924</v>
      </c>
      <c r="D829" s="13">
        <v>1366.9493620693538</v>
      </c>
      <c r="E829" s="9"/>
      <c r="F829" s="9"/>
      <c r="G829" s="9"/>
      <c r="H829" s="27">
        <f>WORKDAY(WORKDAY(DATEVALUE("15/"&amp;MONTH(EDATE(C829,0))&amp;"/"&amp;YEAR(EDATE(C829,0))),-1,Feriados!$A$1:$A$936),1,Feriados!$A$1:$A$936)</f>
        <v>37909</v>
      </c>
      <c r="I829" s="27">
        <f>WORKDAY(WORKDAY(DATEVALUE("15/"&amp;MONTH(EDATE(C829,-1))&amp;"/"&amp;YEAR(EDATE(C829,-1))),-1,Feriados!$A$1:$A$936),1,Feriados!$A$1:$A$936)</f>
        <v>37879</v>
      </c>
      <c r="J829" s="27">
        <f>WORKDAY(WORKDAY(DATEVALUE("15/"&amp;MONTH(EDATE(C829,0))&amp;"/"&amp;YEAR(EDATE(C829,0))-1),-1,Feriados!$A$1:$A$936),1,Feriados!$A$1:$A$936)</f>
        <v>37544</v>
      </c>
      <c r="K829" s="28">
        <f t="shared" ref="K829:K892" si="22">+(VLOOKUP(H829,C:D,2,FALSE)/VLOOKUP(J829,C:D,2,FALSE)-1)*100</f>
        <v>15.143298958300688</v>
      </c>
    </row>
    <row r="830" spans="1:11" x14ac:dyDescent="0.3">
      <c r="A830" s="18" t="str">
        <f t="shared" si="21"/>
        <v>92003</v>
      </c>
      <c r="B830" s="10">
        <v>760199</v>
      </c>
      <c r="C830" s="11">
        <v>37925</v>
      </c>
      <c r="D830" s="13">
        <v>1367.1214310330231</v>
      </c>
      <c r="E830" s="9"/>
      <c r="F830" s="9"/>
      <c r="G830" s="9"/>
      <c r="H830" s="27">
        <f>WORKDAY(WORKDAY(DATEVALUE("15/"&amp;MONTH(EDATE(C830,0))&amp;"/"&amp;YEAR(EDATE(C830,0))),-1,Feriados!$A$1:$A$936),1,Feriados!$A$1:$A$936)</f>
        <v>37909</v>
      </c>
      <c r="I830" s="27">
        <f>WORKDAY(WORKDAY(DATEVALUE("15/"&amp;MONTH(EDATE(C830,-1))&amp;"/"&amp;YEAR(EDATE(C830,-1))),-1,Feriados!$A$1:$A$936),1,Feriados!$A$1:$A$936)</f>
        <v>37879</v>
      </c>
      <c r="J830" s="27">
        <f>WORKDAY(WORKDAY(DATEVALUE("15/"&amp;MONTH(EDATE(C830,0))&amp;"/"&amp;YEAR(EDATE(C830,0))-1),-1,Feriados!$A$1:$A$936),1,Feriados!$A$1:$A$936)</f>
        <v>37544</v>
      </c>
      <c r="K830" s="28">
        <f t="shared" si="22"/>
        <v>15.143298958300688</v>
      </c>
    </row>
    <row r="831" spans="1:11" x14ac:dyDescent="0.3">
      <c r="A831" s="18" t="str">
        <f t="shared" si="21"/>
        <v>102003</v>
      </c>
      <c r="B831" s="10">
        <v>760199</v>
      </c>
      <c r="C831" s="11">
        <v>37928</v>
      </c>
      <c r="D831" s="13">
        <v>1367.2935216564033</v>
      </c>
      <c r="E831" s="9"/>
      <c r="F831" s="9"/>
      <c r="G831" s="9"/>
      <c r="H831" s="27">
        <f>WORKDAY(WORKDAY(DATEVALUE("15/"&amp;MONTH(EDATE(C831,0))&amp;"/"&amp;YEAR(EDATE(C831,0))),-1,Feriados!$A$1:$A$936),1,Feriados!$A$1:$A$936)</f>
        <v>37942</v>
      </c>
      <c r="I831" s="27">
        <f>WORKDAY(WORKDAY(DATEVALUE("15/"&amp;MONTH(EDATE(C831,-1))&amp;"/"&amp;YEAR(EDATE(C831,-1))),-1,Feriados!$A$1:$A$936),1,Feriados!$A$1:$A$936)</f>
        <v>37909</v>
      </c>
      <c r="J831" s="27">
        <f>WORKDAY(WORKDAY(DATEVALUE("15/"&amp;MONTH(EDATE(C831,0))&amp;"/"&amp;YEAR(EDATE(C831,0))-1),-1,Feriados!$A$1:$A$936),1,Feriados!$A$1:$A$936)</f>
        <v>37578</v>
      </c>
      <c r="K831" s="28">
        <f t="shared" si="22"/>
        <v>13.98368449821068</v>
      </c>
    </row>
    <row r="832" spans="1:11" x14ac:dyDescent="0.3">
      <c r="A832" s="18" t="str">
        <f t="shared" si="21"/>
        <v>102003</v>
      </c>
      <c r="B832" s="10">
        <v>760199</v>
      </c>
      <c r="C832" s="11">
        <v>37929</v>
      </c>
      <c r="D832" s="13">
        <v>1367.4656339422211</v>
      </c>
      <c r="E832" s="9"/>
      <c r="F832" s="9"/>
      <c r="G832" s="9"/>
      <c r="H832" s="27">
        <f>WORKDAY(WORKDAY(DATEVALUE("15/"&amp;MONTH(EDATE(C832,0))&amp;"/"&amp;YEAR(EDATE(C832,0))),-1,Feriados!$A$1:$A$936),1,Feriados!$A$1:$A$936)</f>
        <v>37942</v>
      </c>
      <c r="I832" s="27">
        <f>WORKDAY(WORKDAY(DATEVALUE("15/"&amp;MONTH(EDATE(C832,-1))&amp;"/"&amp;YEAR(EDATE(C832,-1))),-1,Feriados!$A$1:$A$936),1,Feriados!$A$1:$A$936)</f>
        <v>37909</v>
      </c>
      <c r="J832" s="27">
        <f>WORKDAY(WORKDAY(DATEVALUE("15/"&amp;MONTH(EDATE(C832,0))&amp;"/"&amp;YEAR(EDATE(C832,0))-1),-1,Feriados!$A$1:$A$936),1,Feriados!$A$1:$A$936)</f>
        <v>37578</v>
      </c>
      <c r="K832" s="28">
        <f t="shared" si="22"/>
        <v>13.98368449821068</v>
      </c>
    </row>
    <row r="833" spans="1:11" x14ac:dyDescent="0.3">
      <c r="A833" s="18" t="str">
        <f t="shared" si="21"/>
        <v>102003</v>
      </c>
      <c r="B833" s="10">
        <v>760199</v>
      </c>
      <c r="C833" s="11">
        <v>37930</v>
      </c>
      <c r="D833" s="13">
        <v>1367.6377678932035</v>
      </c>
      <c r="E833" s="9"/>
      <c r="F833" s="9"/>
      <c r="G833" s="9"/>
      <c r="H833" s="27">
        <f>WORKDAY(WORKDAY(DATEVALUE("15/"&amp;MONTH(EDATE(C833,0))&amp;"/"&amp;YEAR(EDATE(C833,0))),-1,Feriados!$A$1:$A$936),1,Feriados!$A$1:$A$936)</f>
        <v>37942</v>
      </c>
      <c r="I833" s="27">
        <f>WORKDAY(WORKDAY(DATEVALUE("15/"&amp;MONTH(EDATE(C833,-1))&amp;"/"&amp;YEAR(EDATE(C833,-1))),-1,Feriados!$A$1:$A$936),1,Feriados!$A$1:$A$936)</f>
        <v>37909</v>
      </c>
      <c r="J833" s="27">
        <f>WORKDAY(WORKDAY(DATEVALUE("15/"&amp;MONTH(EDATE(C833,0))&amp;"/"&amp;YEAR(EDATE(C833,0))-1),-1,Feriados!$A$1:$A$936),1,Feriados!$A$1:$A$936)</f>
        <v>37578</v>
      </c>
      <c r="K833" s="28">
        <f t="shared" si="22"/>
        <v>13.98368449821068</v>
      </c>
    </row>
    <row r="834" spans="1:11" x14ac:dyDescent="0.3">
      <c r="A834" s="18" t="str">
        <f t="shared" si="21"/>
        <v>102003</v>
      </c>
      <c r="B834" s="10">
        <v>760199</v>
      </c>
      <c r="C834" s="11">
        <v>37931</v>
      </c>
      <c r="D834" s="13">
        <v>1367.8099235120774</v>
      </c>
      <c r="E834" s="9"/>
      <c r="F834" s="9"/>
      <c r="G834" s="9"/>
      <c r="H834" s="27">
        <f>WORKDAY(WORKDAY(DATEVALUE("15/"&amp;MONTH(EDATE(C834,0))&amp;"/"&amp;YEAR(EDATE(C834,0))),-1,Feriados!$A$1:$A$936),1,Feriados!$A$1:$A$936)</f>
        <v>37942</v>
      </c>
      <c r="I834" s="27">
        <f>WORKDAY(WORKDAY(DATEVALUE("15/"&amp;MONTH(EDATE(C834,-1))&amp;"/"&amp;YEAR(EDATE(C834,-1))),-1,Feriados!$A$1:$A$936),1,Feriados!$A$1:$A$936)</f>
        <v>37909</v>
      </c>
      <c r="J834" s="27">
        <f>WORKDAY(WORKDAY(DATEVALUE("15/"&amp;MONTH(EDATE(C834,0))&amp;"/"&amp;YEAR(EDATE(C834,0))-1),-1,Feriados!$A$1:$A$936),1,Feriados!$A$1:$A$936)</f>
        <v>37578</v>
      </c>
      <c r="K834" s="28">
        <f t="shared" si="22"/>
        <v>13.98368449821068</v>
      </c>
    </row>
    <row r="835" spans="1:11" x14ac:dyDescent="0.3">
      <c r="A835" s="18" t="str">
        <f t="shared" ref="A835:A898" si="23">MONTH(EDATE(C835,-1))&amp;YEAR(EDATE(C835,-1))&amp;F835</f>
        <v>102003</v>
      </c>
      <c r="B835" s="10">
        <v>760199</v>
      </c>
      <c r="C835" s="11">
        <v>37932</v>
      </c>
      <c r="D835" s="13">
        <v>1367.9821008015704</v>
      </c>
      <c r="E835" s="9"/>
      <c r="F835" s="9"/>
      <c r="G835" s="9"/>
      <c r="H835" s="27">
        <f>WORKDAY(WORKDAY(DATEVALUE("15/"&amp;MONTH(EDATE(C835,0))&amp;"/"&amp;YEAR(EDATE(C835,0))),-1,Feriados!$A$1:$A$936),1,Feriados!$A$1:$A$936)</f>
        <v>37942</v>
      </c>
      <c r="I835" s="27">
        <f>WORKDAY(WORKDAY(DATEVALUE("15/"&amp;MONTH(EDATE(C835,-1))&amp;"/"&amp;YEAR(EDATE(C835,-1))),-1,Feriados!$A$1:$A$936),1,Feriados!$A$1:$A$936)</f>
        <v>37909</v>
      </c>
      <c r="J835" s="27">
        <f>WORKDAY(WORKDAY(DATEVALUE("15/"&amp;MONTH(EDATE(C835,0))&amp;"/"&amp;YEAR(EDATE(C835,0))-1),-1,Feriados!$A$1:$A$936),1,Feriados!$A$1:$A$936)</f>
        <v>37578</v>
      </c>
      <c r="K835" s="28">
        <f t="shared" si="22"/>
        <v>13.98368449821068</v>
      </c>
    </row>
    <row r="836" spans="1:11" x14ac:dyDescent="0.3">
      <c r="A836" s="18" t="str">
        <f t="shared" si="23"/>
        <v>102003</v>
      </c>
      <c r="B836" s="10">
        <v>760199</v>
      </c>
      <c r="C836" s="11">
        <v>37935</v>
      </c>
      <c r="D836" s="13">
        <v>1368.1542997644099</v>
      </c>
      <c r="E836" s="9"/>
      <c r="F836" s="9"/>
      <c r="G836" s="9"/>
      <c r="H836" s="27">
        <f>WORKDAY(WORKDAY(DATEVALUE("15/"&amp;MONTH(EDATE(C836,0))&amp;"/"&amp;YEAR(EDATE(C836,0))),-1,Feriados!$A$1:$A$936),1,Feriados!$A$1:$A$936)</f>
        <v>37942</v>
      </c>
      <c r="I836" s="27">
        <f>WORKDAY(WORKDAY(DATEVALUE("15/"&amp;MONTH(EDATE(C836,-1))&amp;"/"&amp;YEAR(EDATE(C836,-1))),-1,Feriados!$A$1:$A$936),1,Feriados!$A$1:$A$936)</f>
        <v>37909</v>
      </c>
      <c r="J836" s="27">
        <f>WORKDAY(WORKDAY(DATEVALUE("15/"&amp;MONTH(EDATE(C836,0))&amp;"/"&amp;YEAR(EDATE(C836,0))-1),-1,Feriados!$A$1:$A$936),1,Feriados!$A$1:$A$936)</f>
        <v>37578</v>
      </c>
      <c r="K836" s="28">
        <f t="shared" si="22"/>
        <v>13.98368449821068</v>
      </c>
    </row>
    <row r="837" spans="1:11" x14ac:dyDescent="0.3">
      <c r="A837" s="18" t="str">
        <f t="shared" si="23"/>
        <v>102003</v>
      </c>
      <c r="B837" s="10">
        <v>760199</v>
      </c>
      <c r="C837" s="11">
        <v>37936</v>
      </c>
      <c r="D837" s="13">
        <v>1368.326520403325</v>
      </c>
      <c r="E837" s="9"/>
      <c r="F837" s="9"/>
      <c r="G837" s="9"/>
      <c r="H837" s="27">
        <f>WORKDAY(WORKDAY(DATEVALUE("15/"&amp;MONTH(EDATE(C837,0))&amp;"/"&amp;YEAR(EDATE(C837,0))),-1,Feriados!$A$1:$A$936),1,Feriados!$A$1:$A$936)</f>
        <v>37942</v>
      </c>
      <c r="I837" s="27">
        <f>WORKDAY(WORKDAY(DATEVALUE("15/"&amp;MONTH(EDATE(C837,-1))&amp;"/"&amp;YEAR(EDATE(C837,-1))),-1,Feriados!$A$1:$A$936),1,Feriados!$A$1:$A$936)</f>
        <v>37909</v>
      </c>
      <c r="J837" s="27">
        <f>WORKDAY(WORKDAY(DATEVALUE("15/"&amp;MONTH(EDATE(C837,0))&amp;"/"&amp;YEAR(EDATE(C837,0))-1),-1,Feriados!$A$1:$A$936),1,Feriados!$A$1:$A$936)</f>
        <v>37578</v>
      </c>
      <c r="K837" s="28">
        <f t="shared" si="22"/>
        <v>13.98368449821068</v>
      </c>
    </row>
    <row r="838" spans="1:11" x14ac:dyDescent="0.3">
      <c r="A838" s="18" t="str">
        <f t="shared" si="23"/>
        <v>102003</v>
      </c>
      <c r="B838" s="10">
        <v>760199</v>
      </c>
      <c r="C838" s="11">
        <v>37937</v>
      </c>
      <c r="D838" s="13">
        <v>1368.4987627210435</v>
      </c>
      <c r="E838" s="9"/>
      <c r="F838" s="9"/>
      <c r="G838" s="9"/>
      <c r="H838" s="27">
        <f>WORKDAY(WORKDAY(DATEVALUE("15/"&amp;MONTH(EDATE(C838,0))&amp;"/"&amp;YEAR(EDATE(C838,0))),-1,Feriados!$A$1:$A$936),1,Feriados!$A$1:$A$936)</f>
        <v>37942</v>
      </c>
      <c r="I838" s="27">
        <f>WORKDAY(WORKDAY(DATEVALUE("15/"&amp;MONTH(EDATE(C838,-1))&amp;"/"&amp;YEAR(EDATE(C838,-1))),-1,Feriados!$A$1:$A$936),1,Feriados!$A$1:$A$936)</f>
        <v>37909</v>
      </c>
      <c r="J838" s="27">
        <f>WORKDAY(WORKDAY(DATEVALUE("15/"&amp;MONTH(EDATE(C838,0))&amp;"/"&amp;YEAR(EDATE(C838,0))-1),-1,Feriados!$A$1:$A$936),1,Feriados!$A$1:$A$936)</f>
        <v>37578</v>
      </c>
      <c r="K838" s="28">
        <f t="shared" si="22"/>
        <v>13.98368449821068</v>
      </c>
    </row>
    <row r="839" spans="1:11" x14ac:dyDescent="0.3">
      <c r="A839" s="18" t="str">
        <f t="shared" si="23"/>
        <v>102003</v>
      </c>
      <c r="B839" s="10">
        <v>760199</v>
      </c>
      <c r="C839" s="11">
        <v>37938</v>
      </c>
      <c r="D839" s="13">
        <v>1368.671026720295</v>
      </c>
      <c r="E839" s="9"/>
      <c r="F839" s="9"/>
      <c r="G839" s="9"/>
      <c r="H839" s="27">
        <f>WORKDAY(WORKDAY(DATEVALUE("15/"&amp;MONTH(EDATE(C839,0))&amp;"/"&amp;YEAR(EDATE(C839,0))),-1,Feriados!$A$1:$A$936),1,Feriados!$A$1:$A$936)</f>
        <v>37942</v>
      </c>
      <c r="I839" s="27">
        <f>WORKDAY(WORKDAY(DATEVALUE("15/"&amp;MONTH(EDATE(C839,-1))&amp;"/"&amp;YEAR(EDATE(C839,-1))),-1,Feriados!$A$1:$A$936),1,Feriados!$A$1:$A$936)</f>
        <v>37909</v>
      </c>
      <c r="J839" s="27">
        <f>WORKDAY(WORKDAY(DATEVALUE("15/"&amp;MONTH(EDATE(C839,0))&amp;"/"&amp;YEAR(EDATE(C839,0))-1),-1,Feriados!$A$1:$A$936),1,Feriados!$A$1:$A$936)</f>
        <v>37578</v>
      </c>
      <c r="K839" s="28">
        <f t="shared" si="22"/>
        <v>13.98368449821068</v>
      </c>
    </row>
    <row r="840" spans="1:11" x14ac:dyDescent="0.3">
      <c r="A840" s="18" t="str">
        <f t="shared" si="23"/>
        <v>102003</v>
      </c>
      <c r="B840" s="10">
        <v>760199</v>
      </c>
      <c r="C840" s="11">
        <v>37939</v>
      </c>
      <c r="D840" s="13">
        <v>1368.8433124038079</v>
      </c>
      <c r="E840" s="9"/>
      <c r="F840" s="9"/>
      <c r="G840" s="9"/>
      <c r="H840" s="27">
        <f>WORKDAY(WORKDAY(DATEVALUE("15/"&amp;MONTH(EDATE(C840,0))&amp;"/"&amp;YEAR(EDATE(C840,0))),-1,Feriados!$A$1:$A$936),1,Feriados!$A$1:$A$936)</f>
        <v>37942</v>
      </c>
      <c r="I840" s="27">
        <f>WORKDAY(WORKDAY(DATEVALUE("15/"&amp;MONTH(EDATE(C840,-1))&amp;"/"&amp;YEAR(EDATE(C840,-1))),-1,Feriados!$A$1:$A$936),1,Feriados!$A$1:$A$936)</f>
        <v>37909</v>
      </c>
      <c r="J840" s="27">
        <f>WORKDAY(WORKDAY(DATEVALUE("15/"&amp;MONTH(EDATE(C840,0))&amp;"/"&amp;YEAR(EDATE(C840,0))-1),-1,Feriados!$A$1:$A$936),1,Feriados!$A$1:$A$936)</f>
        <v>37578</v>
      </c>
      <c r="K840" s="28">
        <f t="shared" si="22"/>
        <v>13.98368449821068</v>
      </c>
    </row>
    <row r="841" spans="1:11" x14ac:dyDescent="0.3">
      <c r="A841" s="18" t="str">
        <f t="shared" si="23"/>
        <v>102003</v>
      </c>
      <c r="B841" s="10">
        <v>760199</v>
      </c>
      <c r="C841" s="11">
        <v>37942</v>
      </c>
      <c r="D841" s="13">
        <v>1369.0156197743124</v>
      </c>
      <c r="E841" s="9"/>
      <c r="F841" s="9"/>
      <c r="G841" s="9"/>
      <c r="H841" s="27">
        <f>WORKDAY(WORKDAY(DATEVALUE("15/"&amp;MONTH(EDATE(C841,0))&amp;"/"&amp;YEAR(EDATE(C841,0))),-1,Feriados!$A$1:$A$936),1,Feriados!$A$1:$A$936)</f>
        <v>37942</v>
      </c>
      <c r="I841" s="27">
        <f>WORKDAY(WORKDAY(DATEVALUE("15/"&amp;MONTH(EDATE(C841,-1))&amp;"/"&amp;YEAR(EDATE(C841,-1))),-1,Feriados!$A$1:$A$936),1,Feriados!$A$1:$A$936)</f>
        <v>37909</v>
      </c>
      <c r="J841" s="27">
        <f>WORKDAY(WORKDAY(DATEVALUE("15/"&amp;MONTH(EDATE(C841,0))&amp;"/"&amp;YEAR(EDATE(C841,0))-1),-1,Feriados!$A$1:$A$936),1,Feriados!$A$1:$A$936)</f>
        <v>37578</v>
      </c>
      <c r="K841" s="28">
        <f t="shared" si="22"/>
        <v>13.98368449821068</v>
      </c>
    </row>
    <row r="842" spans="1:11" x14ac:dyDescent="0.3">
      <c r="A842" s="18" t="str">
        <f t="shared" si="23"/>
        <v>102003</v>
      </c>
      <c r="B842" s="10">
        <v>760199</v>
      </c>
      <c r="C842" s="11">
        <v>37943</v>
      </c>
      <c r="D842" s="13">
        <v>1369.2481164214068</v>
      </c>
      <c r="E842" s="9"/>
      <c r="F842" s="9"/>
      <c r="G842" s="9"/>
      <c r="H842" s="27">
        <f>WORKDAY(WORKDAY(DATEVALUE("15/"&amp;MONTH(EDATE(C842,0))&amp;"/"&amp;YEAR(EDATE(C842,0))),-1,Feriados!$A$1:$A$936),1,Feriados!$A$1:$A$936)</f>
        <v>37942</v>
      </c>
      <c r="I842" s="27">
        <f>WORKDAY(WORKDAY(DATEVALUE("15/"&amp;MONTH(EDATE(C842,-1))&amp;"/"&amp;YEAR(EDATE(C842,-1))),-1,Feriados!$A$1:$A$936),1,Feriados!$A$1:$A$936)</f>
        <v>37909</v>
      </c>
      <c r="J842" s="27">
        <f>WORKDAY(WORKDAY(DATEVALUE("15/"&amp;MONTH(EDATE(C842,0))&amp;"/"&amp;YEAR(EDATE(C842,0))-1),-1,Feriados!$A$1:$A$936),1,Feriados!$A$1:$A$936)</f>
        <v>37578</v>
      </c>
      <c r="K842" s="28">
        <f t="shared" si="22"/>
        <v>13.98368449821068</v>
      </c>
    </row>
    <row r="843" spans="1:11" x14ac:dyDescent="0.3">
      <c r="A843" s="18" t="str">
        <f t="shared" si="23"/>
        <v>102003</v>
      </c>
      <c r="B843" s="10">
        <v>760199</v>
      </c>
      <c r="C843" s="11">
        <v>37944</v>
      </c>
      <c r="D843" s="13">
        <v>1369.4806525528504</v>
      </c>
      <c r="E843" s="9"/>
      <c r="F843" s="9"/>
      <c r="G843" s="9"/>
      <c r="H843" s="27">
        <f>WORKDAY(WORKDAY(DATEVALUE("15/"&amp;MONTH(EDATE(C843,0))&amp;"/"&amp;YEAR(EDATE(C843,0))),-1,Feriados!$A$1:$A$936),1,Feriados!$A$1:$A$936)</f>
        <v>37942</v>
      </c>
      <c r="I843" s="27">
        <f>WORKDAY(WORKDAY(DATEVALUE("15/"&amp;MONTH(EDATE(C843,-1))&amp;"/"&amp;YEAR(EDATE(C843,-1))),-1,Feriados!$A$1:$A$936),1,Feriados!$A$1:$A$936)</f>
        <v>37909</v>
      </c>
      <c r="J843" s="27">
        <f>WORKDAY(WORKDAY(DATEVALUE("15/"&amp;MONTH(EDATE(C843,0))&amp;"/"&amp;YEAR(EDATE(C843,0))-1),-1,Feriados!$A$1:$A$936),1,Feriados!$A$1:$A$936)</f>
        <v>37578</v>
      </c>
      <c r="K843" s="28">
        <f t="shared" si="22"/>
        <v>13.98368449821068</v>
      </c>
    </row>
    <row r="844" spans="1:11" x14ac:dyDescent="0.3">
      <c r="A844" s="18" t="str">
        <f t="shared" si="23"/>
        <v>102003</v>
      </c>
      <c r="B844" s="10">
        <v>760199</v>
      </c>
      <c r="C844" s="11">
        <v>37945</v>
      </c>
      <c r="D844" s="13">
        <v>1369.7132281753486</v>
      </c>
      <c r="E844" s="9"/>
      <c r="F844" s="9"/>
      <c r="G844" s="9"/>
      <c r="H844" s="27">
        <f>WORKDAY(WORKDAY(DATEVALUE("15/"&amp;MONTH(EDATE(C844,0))&amp;"/"&amp;YEAR(EDATE(C844,0))),-1,Feriados!$A$1:$A$936),1,Feriados!$A$1:$A$936)</f>
        <v>37942</v>
      </c>
      <c r="I844" s="27">
        <f>WORKDAY(WORKDAY(DATEVALUE("15/"&amp;MONTH(EDATE(C844,-1))&amp;"/"&amp;YEAR(EDATE(C844,-1))),-1,Feriados!$A$1:$A$936),1,Feriados!$A$1:$A$936)</f>
        <v>37909</v>
      </c>
      <c r="J844" s="27">
        <f>WORKDAY(WORKDAY(DATEVALUE("15/"&amp;MONTH(EDATE(C844,0))&amp;"/"&amp;YEAR(EDATE(C844,0))-1),-1,Feriados!$A$1:$A$936),1,Feriados!$A$1:$A$936)</f>
        <v>37578</v>
      </c>
      <c r="K844" s="28">
        <f t="shared" si="22"/>
        <v>13.98368449821068</v>
      </c>
    </row>
    <row r="845" spans="1:11" x14ac:dyDescent="0.3">
      <c r="A845" s="18" t="str">
        <f t="shared" si="23"/>
        <v>102003</v>
      </c>
      <c r="B845" s="10">
        <v>760199</v>
      </c>
      <c r="C845" s="11">
        <v>37946</v>
      </c>
      <c r="D845" s="13">
        <v>1369.9458432956085</v>
      </c>
      <c r="E845" s="9"/>
      <c r="F845" s="9"/>
      <c r="G845" s="9"/>
      <c r="H845" s="27">
        <f>WORKDAY(WORKDAY(DATEVALUE("15/"&amp;MONTH(EDATE(C845,0))&amp;"/"&amp;YEAR(EDATE(C845,0))),-1,Feriados!$A$1:$A$936),1,Feriados!$A$1:$A$936)</f>
        <v>37942</v>
      </c>
      <c r="I845" s="27">
        <f>WORKDAY(WORKDAY(DATEVALUE("15/"&amp;MONTH(EDATE(C845,-1))&amp;"/"&amp;YEAR(EDATE(C845,-1))),-1,Feriados!$A$1:$A$936),1,Feriados!$A$1:$A$936)</f>
        <v>37909</v>
      </c>
      <c r="J845" s="27">
        <f>WORKDAY(WORKDAY(DATEVALUE("15/"&amp;MONTH(EDATE(C845,0))&amp;"/"&amp;YEAR(EDATE(C845,0))-1),-1,Feriados!$A$1:$A$936),1,Feriados!$A$1:$A$936)</f>
        <v>37578</v>
      </c>
      <c r="K845" s="28">
        <f t="shared" si="22"/>
        <v>13.98368449821068</v>
      </c>
    </row>
    <row r="846" spans="1:11" x14ac:dyDescent="0.3">
      <c r="A846" s="18" t="str">
        <f t="shared" si="23"/>
        <v>102003</v>
      </c>
      <c r="B846" s="10">
        <v>760199</v>
      </c>
      <c r="C846" s="11">
        <v>37949</v>
      </c>
      <c r="D846" s="13">
        <v>1370.1784979203376</v>
      </c>
      <c r="E846" s="9"/>
      <c r="F846" s="9"/>
      <c r="G846" s="9"/>
      <c r="H846" s="27">
        <f>WORKDAY(WORKDAY(DATEVALUE("15/"&amp;MONTH(EDATE(C846,0))&amp;"/"&amp;YEAR(EDATE(C846,0))),-1,Feriados!$A$1:$A$936),1,Feriados!$A$1:$A$936)</f>
        <v>37942</v>
      </c>
      <c r="I846" s="27">
        <f>WORKDAY(WORKDAY(DATEVALUE("15/"&amp;MONTH(EDATE(C846,-1))&amp;"/"&amp;YEAR(EDATE(C846,-1))),-1,Feriados!$A$1:$A$936),1,Feriados!$A$1:$A$936)</f>
        <v>37909</v>
      </c>
      <c r="J846" s="27">
        <f>WORKDAY(WORKDAY(DATEVALUE("15/"&amp;MONTH(EDATE(C846,0))&amp;"/"&amp;YEAR(EDATE(C846,0))-1),-1,Feriados!$A$1:$A$936),1,Feriados!$A$1:$A$936)</f>
        <v>37578</v>
      </c>
      <c r="K846" s="28">
        <f t="shared" si="22"/>
        <v>13.98368449821068</v>
      </c>
    </row>
    <row r="847" spans="1:11" x14ac:dyDescent="0.3">
      <c r="A847" s="18" t="str">
        <f t="shared" si="23"/>
        <v>102003</v>
      </c>
      <c r="B847" s="10">
        <v>760199</v>
      </c>
      <c r="C847" s="11">
        <v>37950</v>
      </c>
      <c r="D847" s="13">
        <v>1370.411192056245</v>
      </c>
      <c r="E847" s="9"/>
      <c r="F847" s="9"/>
      <c r="G847" s="9"/>
      <c r="H847" s="27">
        <f>WORKDAY(WORKDAY(DATEVALUE("15/"&amp;MONTH(EDATE(C847,0))&amp;"/"&amp;YEAR(EDATE(C847,0))),-1,Feriados!$A$1:$A$936),1,Feriados!$A$1:$A$936)</f>
        <v>37942</v>
      </c>
      <c r="I847" s="27">
        <f>WORKDAY(WORKDAY(DATEVALUE("15/"&amp;MONTH(EDATE(C847,-1))&amp;"/"&amp;YEAR(EDATE(C847,-1))),-1,Feriados!$A$1:$A$936),1,Feriados!$A$1:$A$936)</f>
        <v>37909</v>
      </c>
      <c r="J847" s="27">
        <f>WORKDAY(WORKDAY(DATEVALUE("15/"&amp;MONTH(EDATE(C847,0))&amp;"/"&amp;YEAR(EDATE(C847,0))-1),-1,Feriados!$A$1:$A$936),1,Feriados!$A$1:$A$936)</f>
        <v>37578</v>
      </c>
      <c r="K847" s="28">
        <f t="shared" si="22"/>
        <v>13.98368449821068</v>
      </c>
    </row>
    <row r="848" spans="1:11" x14ac:dyDescent="0.3">
      <c r="A848" s="18" t="str">
        <f t="shared" si="23"/>
        <v>102003</v>
      </c>
      <c r="B848" s="10">
        <v>760199</v>
      </c>
      <c r="C848" s="11">
        <v>37951</v>
      </c>
      <c r="D848" s="13">
        <v>1370.6439257100408</v>
      </c>
      <c r="E848" s="9"/>
      <c r="F848" s="9"/>
      <c r="G848" s="9"/>
      <c r="H848" s="27">
        <f>WORKDAY(WORKDAY(DATEVALUE("15/"&amp;MONTH(EDATE(C848,0))&amp;"/"&amp;YEAR(EDATE(C848,0))),-1,Feriados!$A$1:$A$936),1,Feriados!$A$1:$A$936)</f>
        <v>37942</v>
      </c>
      <c r="I848" s="27">
        <f>WORKDAY(WORKDAY(DATEVALUE("15/"&amp;MONTH(EDATE(C848,-1))&amp;"/"&amp;YEAR(EDATE(C848,-1))),-1,Feriados!$A$1:$A$936),1,Feriados!$A$1:$A$936)</f>
        <v>37909</v>
      </c>
      <c r="J848" s="27">
        <f>WORKDAY(WORKDAY(DATEVALUE("15/"&amp;MONTH(EDATE(C848,0))&amp;"/"&amp;YEAR(EDATE(C848,0))-1),-1,Feriados!$A$1:$A$936),1,Feriados!$A$1:$A$936)</f>
        <v>37578</v>
      </c>
      <c r="K848" s="28">
        <f t="shared" si="22"/>
        <v>13.98368449821068</v>
      </c>
    </row>
    <row r="849" spans="1:11" x14ac:dyDescent="0.3">
      <c r="A849" s="18" t="str">
        <f t="shared" si="23"/>
        <v>102003</v>
      </c>
      <c r="B849" s="10">
        <v>760199</v>
      </c>
      <c r="C849" s="11">
        <v>37952</v>
      </c>
      <c r="D849" s="13">
        <v>1370.8766988884361</v>
      </c>
      <c r="E849" s="9"/>
      <c r="F849" s="9"/>
      <c r="G849" s="9"/>
      <c r="H849" s="27">
        <f>WORKDAY(WORKDAY(DATEVALUE("15/"&amp;MONTH(EDATE(C849,0))&amp;"/"&amp;YEAR(EDATE(C849,0))),-1,Feriados!$A$1:$A$936),1,Feriados!$A$1:$A$936)</f>
        <v>37942</v>
      </c>
      <c r="I849" s="27">
        <f>WORKDAY(WORKDAY(DATEVALUE("15/"&amp;MONTH(EDATE(C849,-1))&amp;"/"&amp;YEAR(EDATE(C849,-1))),-1,Feriados!$A$1:$A$936),1,Feriados!$A$1:$A$936)</f>
        <v>37909</v>
      </c>
      <c r="J849" s="27">
        <f>WORKDAY(WORKDAY(DATEVALUE("15/"&amp;MONTH(EDATE(C849,0))&amp;"/"&amp;YEAR(EDATE(C849,0))-1),-1,Feriados!$A$1:$A$936),1,Feriados!$A$1:$A$936)</f>
        <v>37578</v>
      </c>
      <c r="K849" s="28">
        <f t="shared" si="22"/>
        <v>13.98368449821068</v>
      </c>
    </row>
    <row r="850" spans="1:11" x14ac:dyDescent="0.3">
      <c r="A850" s="18" t="str">
        <f t="shared" si="23"/>
        <v>102003</v>
      </c>
      <c r="B850" s="10">
        <v>760199</v>
      </c>
      <c r="C850" s="11">
        <v>37953</v>
      </c>
      <c r="D850" s="13">
        <v>1371.1095115981434</v>
      </c>
      <c r="E850" s="9"/>
      <c r="F850" s="9"/>
      <c r="G850" s="9"/>
      <c r="H850" s="27">
        <f>WORKDAY(WORKDAY(DATEVALUE("15/"&amp;MONTH(EDATE(C850,0))&amp;"/"&amp;YEAR(EDATE(C850,0))),-1,Feriados!$A$1:$A$936),1,Feriados!$A$1:$A$936)</f>
        <v>37942</v>
      </c>
      <c r="I850" s="27">
        <f>WORKDAY(WORKDAY(DATEVALUE("15/"&amp;MONTH(EDATE(C850,-1))&amp;"/"&amp;YEAR(EDATE(C850,-1))),-1,Feriados!$A$1:$A$936),1,Feriados!$A$1:$A$936)</f>
        <v>37909</v>
      </c>
      <c r="J850" s="27">
        <f>WORKDAY(WORKDAY(DATEVALUE("15/"&amp;MONTH(EDATE(C850,0))&amp;"/"&amp;YEAR(EDATE(C850,0))-1),-1,Feriados!$A$1:$A$936),1,Feriados!$A$1:$A$936)</f>
        <v>37578</v>
      </c>
      <c r="K850" s="28">
        <f t="shared" si="22"/>
        <v>13.98368449821068</v>
      </c>
    </row>
    <row r="851" spans="1:11" x14ac:dyDescent="0.3">
      <c r="A851" s="18" t="str">
        <f t="shared" si="23"/>
        <v>112003</v>
      </c>
      <c r="B851" s="10">
        <v>760199</v>
      </c>
      <c r="C851" s="11">
        <v>37956</v>
      </c>
      <c r="D851" s="13">
        <v>1371.342363845876</v>
      </c>
      <c r="E851" s="9"/>
      <c r="F851" s="9"/>
      <c r="G851" s="9"/>
      <c r="H851" s="27">
        <f>WORKDAY(WORKDAY(DATEVALUE("15/"&amp;MONTH(EDATE(C851,0))&amp;"/"&amp;YEAR(EDATE(C851,0))),-1,Feriados!$A$1:$A$936),1,Feriados!$A$1:$A$936)</f>
        <v>37970</v>
      </c>
      <c r="I851" s="27">
        <f>WORKDAY(WORKDAY(DATEVALUE("15/"&amp;MONTH(EDATE(C851,-1))&amp;"/"&amp;YEAR(EDATE(C851,-1))),-1,Feriados!$A$1:$A$936),1,Feriados!$A$1:$A$936)</f>
        <v>37942</v>
      </c>
      <c r="J851" s="27">
        <f>WORKDAY(WORKDAY(DATEVALUE("15/"&amp;MONTH(EDATE(C851,0))&amp;"/"&amp;YEAR(EDATE(C851,0))-1),-1,Feriados!$A$1:$A$936),1,Feriados!$A$1:$A$936)</f>
        <v>37606</v>
      </c>
      <c r="K851" s="28">
        <f t="shared" si="22"/>
        <v>11.018455023700735</v>
      </c>
    </row>
    <row r="852" spans="1:11" x14ac:dyDescent="0.3">
      <c r="A852" s="18" t="str">
        <f t="shared" si="23"/>
        <v>112003</v>
      </c>
      <c r="B852" s="10">
        <v>760199</v>
      </c>
      <c r="C852" s="11">
        <v>37957</v>
      </c>
      <c r="D852" s="13">
        <v>1371.5752556383488</v>
      </c>
      <c r="E852" s="9"/>
      <c r="F852" s="9"/>
      <c r="G852" s="9"/>
      <c r="H852" s="27">
        <f>WORKDAY(WORKDAY(DATEVALUE("15/"&amp;MONTH(EDATE(C852,0))&amp;"/"&amp;YEAR(EDATE(C852,0))),-1,Feriados!$A$1:$A$936),1,Feriados!$A$1:$A$936)</f>
        <v>37970</v>
      </c>
      <c r="I852" s="27">
        <f>WORKDAY(WORKDAY(DATEVALUE("15/"&amp;MONTH(EDATE(C852,-1))&amp;"/"&amp;YEAR(EDATE(C852,-1))),-1,Feriados!$A$1:$A$936),1,Feriados!$A$1:$A$936)</f>
        <v>37942</v>
      </c>
      <c r="J852" s="27">
        <f>WORKDAY(WORKDAY(DATEVALUE("15/"&amp;MONTH(EDATE(C852,0))&amp;"/"&amp;YEAR(EDATE(C852,0))-1),-1,Feriados!$A$1:$A$936),1,Feriados!$A$1:$A$936)</f>
        <v>37606</v>
      </c>
      <c r="K852" s="28">
        <f t="shared" si="22"/>
        <v>11.018455023700735</v>
      </c>
    </row>
    <row r="853" spans="1:11" x14ac:dyDescent="0.3">
      <c r="A853" s="18" t="str">
        <f t="shared" si="23"/>
        <v>112003</v>
      </c>
      <c r="B853" s="10">
        <v>760199</v>
      </c>
      <c r="C853" s="11">
        <v>37958</v>
      </c>
      <c r="D853" s="13">
        <v>1371.8081869822774</v>
      </c>
      <c r="E853" s="9"/>
      <c r="F853" s="9"/>
      <c r="G853" s="9"/>
      <c r="H853" s="27">
        <f>WORKDAY(WORKDAY(DATEVALUE("15/"&amp;MONTH(EDATE(C853,0))&amp;"/"&amp;YEAR(EDATE(C853,0))),-1,Feriados!$A$1:$A$936),1,Feriados!$A$1:$A$936)</f>
        <v>37970</v>
      </c>
      <c r="I853" s="27">
        <f>WORKDAY(WORKDAY(DATEVALUE("15/"&amp;MONTH(EDATE(C853,-1))&amp;"/"&amp;YEAR(EDATE(C853,-1))),-1,Feriados!$A$1:$A$936),1,Feriados!$A$1:$A$936)</f>
        <v>37942</v>
      </c>
      <c r="J853" s="27">
        <f>WORKDAY(WORKDAY(DATEVALUE("15/"&amp;MONTH(EDATE(C853,0))&amp;"/"&amp;YEAR(EDATE(C853,0))-1),-1,Feriados!$A$1:$A$936),1,Feriados!$A$1:$A$936)</f>
        <v>37606</v>
      </c>
      <c r="K853" s="28">
        <f t="shared" si="22"/>
        <v>11.018455023700735</v>
      </c>
    </row>
    <row r="854" spans="1:11" x14ac:dyDescent="0.3">
      <c r="A854" s="18" t="str">
        <f t="shared" si="23"/>
        <v>112003</v>
      </c>
      <c r="B854" s="10">
        <v>760199</v>
      </c>
      <c r="C854" s="11">
        <v>37959</v>
      </c>
      <c r="D854" s="13">
        <v>1372.0411578843791</v>
      </c>
      <c r="E854" s="9"/>
      <c r="F854" s="9"/>
      <c r="G854" s="9"/>
      <c r="H854" s="27">
        <f>WORKDAY(WORKDAY(DATEVALUE("15/"&amp;MONTH(EDATE(C854,0))&amp;"/"&amp;YEAR(EDATE(C854,0))),-1,Feriados!$A$1:$A$936),1,Feriados!$A$1:$A$936)</f>
        <v>37970</v>
      </c>
      <c r="I854" s="27">
        <f>WORKDAY(WORKDAY(DATEVALUE("15/"&amp;MONTH(EDATE(C854,-1))&amp;"/"&amp;YEAR(EDATE(C854,-1))),-1,Feriados!$A$1:$A$936),1,Feriados!$A$1:$A$936)</f>
        <v>37942</v>
      </c>
      <c r="J854" s="27">
        <f>WORKDAY(WORKDAY(DATEVALUE("15/"&amp;MONTH(EDATE(C854,0))&amp;"/"&amp;YEAR(EDATE(C854,0))-1),-1,Feriados!$A$1:$A$936),1,Feriados!$A$1:$A$936)</f>
        <v>37606</v>
      </c>
      <c r="K854" s="28">
        <f t="shared" si="22"/>
        <v>11.018455023700735</v>
      </c>
    </row>
    <row r="855" spans="1:11" x14ac:dyDescent="0.3">
      <c r="A855" s="18" t="str">
        <f t="shared" si="23"/>
        <v>112003</v>
      </c>
      <c r="B855" s="10">
        <v>760199</v>
      </c>
      <c r="C855" s="11">
        <v>37960</v>
      </c>
      <c r="D855" s="13">
        <v>1372.2741683513711</v>
      </c>
      <c r="E855" s="9"/>
      <c r="F855" s="9"/>
      <c r="G855" s="9"/>
      <c r="H855" s="27">
        <f>WORKDAY(WORKDAY(DATEVALUE("15/"&amp;MONTH(EDATE(C855,0))&amp;"/"&amp;YEAR(EDATE(C855,0))),-1,Feriados!$A$1:$A$936),1,Feriados!$A$1:$A$936)</f>
        <v>37970</v>
      </c>
      <c r="I855" s="27">
        <f>WORKDAY(WORKDAY(DATEVALUE("15/"&amp;MONTH(EDATE(C855,-1))&amp;"/"&amp;YEAR(EDATE(C855,-1))),-1,Feriados!$A$1:$A$936),1,Feriados!$A$1:$A$936)</f>
        <v>37942</v>
      </c>
      <c r="J855" s="27">
        <f>WORKDAY(WORKDAY(DATEVALUE("15/"&amp;MONTH(EDATE(C855,0))&amp;"/"&amp;YEAR(EDATE(C855,0))-1),-1,Feriados!$A$1:$A$936),1,Feriados!$A$1:$A$936)</f>
        <v>37606</v>
      </c>
      <c r="K855" s="28">
        <f t="shared" si="22"/>
        <v>11.018455023700735</v>
      </c>
    </row>
    <row r="856" spans="1:11" x14ac:dyDescent="0.3">
      <c r="A856" s="18" t="str">
        <f t="shared" si="23"/>
        <v>112003</v>
      </c>
      <c r="B856" s="10">
        <v>760199</v>
      </c>
      <c r="C856" s="11">
        <v>37963</v>
      </c>
      <c r="D856" s="13">
        <v>1372.5072183899738</v>
      </c>
      <c r="E856" s="9"/>
      <c r="F856" s="9"/>
      <c r="G856" s="9"/>
      <c r="H856" s="27">
        <f>WORKDAY(WORKDAY(DATEVALUE("15/"&amp;MONTH(EDATE(C856,0))&amp;"/"&amp;YEAR(EDATE(C856,0))),-1,Feriados!$A$1:$A$936),1,Feriados!$A$1:$A$936)</f>
        <v>37970</v>
      </c>
      <c r="I856" s="27">
        <f>WORKDAY(WORKDAY(DATEVALUE("15/"&amp;MONTH(EDATE(C856,-1))&amp;"/"&amp;YEAR(EDATE(C856,-1))),-1,Feriados!$A$1:$A$936),1,Feriados!$A$1:$A$936)</f>
        <v>37942</v>
      </c>
      <c r="J856" s="27">
        <f>WORKDAY(WORKDAY(DATEVALUE("15/"&amp;MONTH(EDATE(C856,0))&amp;"/"&amp;YEAR(EDATE(C856,0))-1),-1,Feriados!$A$1:$A$936),1,Feriados!$A$1:$A$936)</f>
        <v>37606</v>
      </c>
      <c r="K856" s="28">
        <f t="shared" si="22"/>
        <v>11.018455023700735</v>
      </c>
    </row>
    <row r="857" spans="1:11" x14ac:dyDescent="0.3">
      <c r="A857" s="18" t="str">
        <f t="shared" si="23"/>
        <v>112003</v>
      </c>
      <c r="B857" s="10">
        <v>760199</v>
      </c>
      <c r="C857" s="11">
        <v>37964</v>
      </c>
      <c r="D857" s="13">
        <v>1372.7403080069066</v>
      </c>
      <c r="E857" s="9"/>
      <c r="F857" s="9"/>
      <c r="G857" s="9"/>
      <c r="H857" s="27">
        <f>WORKDAY(WORKDAY(DATEVALUE("15/"&amp;MONTH(EDATE(C857,0))&amp;"/"&amp;YEAR(EDATE(C857,0))),-1,Feriados!$A$1:$A$936),1,Feriados!$A$1:$A$936)</f>
        <v>37970</v>
      </c>
      <c r="I857" s="27">
        <f>WORKDAY(WORKDAY(DATEVALUE("15/"&amp;MONTH(EDATE(C857,-1))&amp;"/"&amp;YEAR(EDATE(C857,-1))),-1,Feriados!$A$1:$A$936),1,Feriados!$A$1:$A$936)</f>
        <v>37942</v>
      </c>
      <c r="J857" s="27">
        <f>WORKDAY(WORKDAY(DATEVALUE("15/"&amp;MONTH(EDATE(C857,0))&amp;"/"&amp;YEAR(EDATE(C857,0))-1),-1,Feriados!$A$1:$A$936),1,Feriados!$A$1:$A$936)</f>
        <v>37606</v>
      </c>
      <c r="K857" s="28">
        <f t="shared" si="22"/>
        <v>11.018455023700735</v>
      </c>
    </row>
    <row r="858" spans="1:11" x14ac:dyDescent="0.3">
      <c r="A858" s="18" t="str">
        <f t="shared" si="23"/>
        <v>112003</v>
      </c>
      <c r="B858" s="10">
        <v>760199</v>
      </c>
      <c r="C858" s="11">
        <v>37965</v>
      </c>
      <c r="D858" s="13">
        <v>1372.9734372088915</v>
      </c>
      <c r="E858" s="9"/>
      <c r="F858" s="9"/>
      <c r="G858" s="9"/>
      <c r="H858" s="27">
        <f>WORKDAY(WORKDAY(DATEVALUE("15/"&amp;MONTH(EDATE(C858,0))&amp;"/"&amp;YEAR(EDATE(C858,0))),-1,Feriados!$A$1:$A$936),1,Feriados!$A$1:$A$936)</f>
        <v>37970</v>
      </c>
      <c r="I858" s="27">
        <f>WORKDAY(WORKDAY(DATEVALUE("15/"&amp;MONTH(EDATE(C858,-1))&amp;"/"&amp;YEAR(EDATE(C858,-1))),-1,Feriados!$A$1:$A$936),1,Feriados!$A$1:$A$936)</f>
        <v>37942</v>
      </c>
      <c r="J858" s="27">
        <f>WORKDAY(WORKDAY(DATEVALUE("15/"&amp;MONTH(EDATE(C858,0))&amp;"/"&amp;YEAR(EDATE(C858,0))-1),-1,Feriados!$A$1:$A$936),1,Feriados!$A$1:$A$936)</f>
        <v>37606</v>
      </c>
      <c r="K858" s="28">
        <f t="shared" si="22"/>
        <v>11.018455023700735</v>
      </c>
    </row>
    <row r="859" spans="1:11" x14ac:dyDescent="0.3">
      <c r="A859" s="18" t="str">
        <f t="shared" si="23"/>
        <v>112003</v>
      </c>
      <c r="B859" s="10">
        <v>760199</v>
      </c>
      <c r="C859" s="11">
        <v>37966</v>
      </c>
      <c r="D859" s="13">
        <v>1373.2066060026509</v>
      </c>
      <c r="E859" s="9"/>
      <c r="F859" s="9"/>
      <c r="G859" s="9"/>
      <c r="H859" s="27">
        <f>WORKDAY(WORKDAY(DATEVALUE("15/"&amp;MONTH(EDATE(C859,0))&amp;"/"&amp;YEAR(EDATE(C859,0))),-1,Feriados!$A$1:$A$936),1,Feriados!$A$1:$A$936)</f>
        <v>37970</v>
      </c>
      <c r="I859" s="27">
        <f>WORKDAY(WORKDAY(DATEVALUE("15/"&amp;MONTH(EDATE(C859,-1))&amp;"/"&amp;YEAR(EDATE(C859,-1))),-1,Feriados!$A$1:$A$936),1,Feriados!$A$1:$A$936)</f>
        <v>37942</v>
      </c>
      <c r="J859" s="27">
        <f>WORKDAY(WORKDAY(DATEVALUE("15/"&amp;MONTH(EDATE(C859,0))&amp;"/"&amp;YEAR(EDATE(C859,0))-1),-1,Feriados!$A$1:$A$936),1,Feriados!$A$1:$A$936)</f>
        <v>37606</v>
      </c>
      <c r="K859" s="28">
        <f t="shared" si="22"/>
        <v>11.018455023700735</v>
      </c>
    </row>
    <row r="860" spans="1:11" x14ac:dyDescent="0.3">
      <c r="A860" s="18" t="str">
        <f t="shared" si="23"/>
        <v>112003</v>
      </c>
      <c r="B860" s="10">
        <v>760199</v>
      </c>
      <c r="C860" s="11">
        <v>37967</v>
      </c>
      <c r="D860" s="13">
        <v>1373.4398143949086</v>
      </c>
      <c r="E860" s="9"/>
      <c r="F860" s="9"/>
      <c r="G860" s="9"/>
      <c r="H860" s="27">
        <f>WORKDAY(WORKDAY(DATEVALUE("15/"&amp;MONTH(EDATE(C860,0))&amp;"/"&amp;YEAR(EDATE(C860,0))),-1,Feriados!$A$1:$A$936),1,Feriados!$A$1:$A$936)</f>
        <v>37970</v>
      </c>
      <c r="I860" s="27">
        <f>WORKDAY(WORKDAY(DATEVALUE("15/"&amp;MONTH(EDATE(C860,-1))&amp;"/"&amp;YEAR(EDATE(C860,-1))),-1,Feriados!$A$1:$A$936),1,Feriados!$A$1:$A$936)</f>
        <v>37942</v>
      </c>
      <c r="J860" s="27">
        <f>WORKDAY(WORKDAY(DATEVALUE("15/"&amp;MONTH(EDATE(C860,0))&amp;"/"&amp;YEAR(EDATE(C860,0))-1),-1,Feriados!$A$1:$A$936),1,Feriados!$A$1:$A$936)</f>
        <v>37606</v>
      </c>
      <c r="K860" s="28">
        <f t="shared" si="22"/>
        <v>11.018455023700735</v>
      </c>
    </row>
    <row r="861" spans="1:11" x14ac:dyDescent="0.3">
      <c r="A861" s="18" t="str">
        <f t="shared" si="23"/>
        <v>112003</v>
      </c>
      <c r="B861" s="10">
        <v>760199</v>
      </c>
      <c r="C861" s="11">
        <v>37970</v>
      </c>
      <c r="D861" s="13">
        <v>1373.6730623923897</v>
      </c>
      <c r="E861" s="9"/>
      <c r="F861" s="9"/>
      <c r="G861" s="9"/>
      <c r="H861" s="27">
        <f>WORKDAY(WORKDAY(DATEVALUE("15/"&amp;MONTH(EDATE(C861,0))&amp;"/"&amp;YEAR(EDATE(C861,0))),-1,Feriados!$A$1:$A$936),1,Feriados!$A$1:$A$936)</f>
        <v>37970</v>
      </c>
      <c r="I861" s="27">
        <f>WORKDAY(WORKDAY(DATEVALUE("15/"&amp;MONTH(EDATE(C861,-1))&amp;"/"&amp;YEAR(EDATE(C861,-1))),-1,Feriados!$A$1:$A$936),1,Feriados!$A$1:$A$936)</f>
        <v>37942</v>
      </c>
      <c r="J861" s="27">
        <f>WORKDAY(WORKDAY(DATEVALUE("15/"&amp;MONTH(EDATE(C861,0))&amp;"/"&amp;YEAR(EDATE(C861,0))-1),-1,Feriados!$A$1:$A$936),1,Feriados!$A$1:$A$936)</f>
        <v>37606</v>
      </c>
      <c r="K861" s="28">
        <f t="shared" si="22"/>
        <v>11.018455023700735</v>
      </c>
    </row>
    <row r="862" spans="1:11" x14ac:dyDescent="0.3">
      <c r="A862" s="18" t="str">
        <f t="shared" si="23"/>
        <v>112003</v>
      </c>
      <c r="B862" s="10">
        <v>760199</v>
      </c>
      <c r="C862" s="11">
        <v>37971</v>
      </c>
      <c r="D862" s="13">
        <v>1374.01227103158</v>
      </c>
      <c r="E862" s="9"/>
      <c r="F862" s="9"/>
      <c r="G862" s="9"/>
      <c r="H862" s="27">
        <f>WORKDAY(WORKDAY(DATEVALUE("15/"&amp;MONTH(EDATE(C862,0))&amp;"/"&amp;YEAR(EDATE(C862,0))),-1,Feriados!$A$1:$A$936),1,Feriados!$A$1:$A$936)</f>
        <v>37970</v>
      </c>
      <c r="I862" s="27">
        <f>WORKDAY(WORKDAY(DATEVALUE("15/"&amp;MONTH(EDATE(C862,-1))&amp;"/"&amp;YEAR(EDATE(C862,-1))),-1,Feriados!$A$1:$A$936),1,Feriados!$A$1:$A$936)</f>
        <v>37942</v>
      </c>
      <c r="J862" s="27">
        <f>WORKDAY(WORKDAY(DATEVALUE("15/"&amp;MONTH(EDATE(C862,0))&amp;"/"&amp;YEAR(EDATE(C862,0))-1),-1,Feriados!$A$1:$A$936),1,Feriados!$A$1:$A$936)</f>
        <v>37606</v>
      </c>
      <c r="K862" s="28">
        <f t="shared" si="22"/>
        <v>11.018455023700735</v>
      </c>
    </row>
    <row r="863" spans="1:11" x14ac:dyDescent="0.3">
      <c r="A863" s="18" t="str">
        <f t="shared" si="23"/>
        <v>112003</v>
      </c>
      <c r="B863" s="10">
        <v>760199</v>
      </c>
      <c r="C863" s="11">
        <v>37972</v>
      </c>
      <c r="D863" s="13">
        <v>1374.3515634334242</v>
      </c>
      <c r="E863" s="9"/>
      <c r="F863" s="9"/>
      <c r="G863" s="9"/>
      <c r="H863" s="27">
        <f>WORKDAY(WORKDAY(DATEVALUE("15/"&amp;MONTH(EDATE(C863,0))&amp;"/"&amp;YEAR(EDATE(C863,0))),-1,Feriados!$A$1:$A$936),1,Feriados!$A$1:$A$936)</f>
        <v>37970</v>
      </c>
      <c r="I863" s="27">
        <f>WORKDAY(WORKDAY(DATEVALUE("15/"&amp;MONTH(EDATE(C863,-1))&amp;"/"&amp;YEAR(EDATE(C863,-1))),-1,Feriados!$A$1:$A$936),1,Feriados!$A$1:$A$936)</f>
        <v>37942</v>
      </c>
      <c r="J863" s="27">
        <f>WORKDAY(WORKDAY(DATEVALUE("15/"&amp;MONTH(EDATE(C863,0))&amp;"/"&amp;YEAR(EDATE(C863,0))-1),-1,Feriados!$A$1:$A$936),1,Feriados!$A$1:$A$936)</f>
        <v>37606</v>
      </c>
      <c r="K863" s="28">
        <f t="shared" si="22"/>
        <v>11.018455023700735</v>
      </c>
    </row>
    <row r="864" spans="1:11" x14ac:dyDescent="0.3">
      <c r="A864" s="18" t="str">
        <f t="shared" si="23"/>
        <v>112003</v>
      </c>
      <c r="B864" s="10">
        <v>760199</v>
      </c>
      <c r="C864" s="11">
        <v>37973</v>
      </c>
      <c r="D864" s="13">
        <v>1374.6909396186061</v>
      </c>
      <c r="E864" s="9"/>
      <c r="F864" s="9"/>
      <c r="G864" s="9"/>
      <c r="H864" s="27">
        <f>WORKDAY(WORKDAY(DATEVALUE("15/"&amp;MONTH(EDATE(C864,0))&amp;"/"&amp;YEAR(EDATE(C864,0))),-1,Feriados!$A$1:$A$936),1,Feriados!$A$1:$A$936)</f>
        <v>37970</v>
      </c>
      <c r="I864" s="27">
        <f>WORKDAY(WORKDAY(DATEVALUE("15/"&amp;MONTH(EDATE(C864,-1))&amp;"/"&amp;YEAR(EDATE(C864,-1))),-1,Feriados!$A$1:$A$936),1,Feriados!$A$1:$A$936)</f>
        <v>37942</v>
      </c>
      <c r="J864" s="27">
        <f>WORKDAY(WORKDAY(DATEVALUE("15/"&amp;MONTH(EDATE(C864,0))&amp;"/"&amp;YEAR(EDATE(C864,0))-1),-1,Feriados!$A$1:$A$936),1,Feriados!$A$1:$A$936)</f>
        <v>37606</v>
      </c>
      <c r="K864" s="28">
        <f t="shared" si="22"/>
        <v>11.018455023700735</v>
      </c>
    </row>
    <row r="865" spans="1:11" x14ac:dyDescent="0.3">
      <c r="A865" s="18" t="str">
        <f t="shared" si="23"/>
        <v>112003</v>
      </c>
      <c r="B865" s="10">
        <v>760199</v>
      </c>
      <c r="C865" s="11">
        <v>37974</v>
      </c>
      <c r="D865" s="13">
        <v>1375.0303996078142</v>
      </c>
      <c r="E865" s="9"/>
      <c r="F865" s="9"/>
      <c r="G865" s="9"/>
      <c r="H865" s="27">
        <f>WORKDAY(WORKDAY(DATEVALUE("15/"&amp;MONTH(EDATE(C865,0))&amp;"/"&amp;YEAR(EDATE(C865,0))),-1,Feriados!$A$1:$A$936),1,Feriados!$A$1:$A$936)</f>
        <v>37970</v>
      </c>
      <c r="I865" s="27">
        <f>WORKDAY(WORKDAY(DATEVALUE("15/"&amp;MONTH(EDATE(C865,-1))&amp;"/"&amp;YEAR(EDATE(C865,-1))),-1,Feriados!$A$1:$A$936),1,Feriados!$A$1:$A$936)</f>
        <v>37942</v>
      </c>
      <c r="J865" s="27">
        <f>WORKDAY(WORKDAY(DATEVALUE("15/"&amp;MONTH(EDATE(C865,0))&amp;"/"&amp;YEAR(EDATE(C865,0))-1),-1,Feriados!$A$1:$A$936),1,Feriados!$A$1:$A$936)</f>
        <v>37606</v>
      </c>
      <c r="K865" s="28">
        <f t="shared" si="22"/>
        <v>11.018455023700735</v>
      </c>
    </row>
    <row r="866" spans="1:11" x14ac:dyDescent="0.3">
      <c r="A866" s="18" t="str">
        <f t="shared" si="23"/>
        <v>112003</v>
      </c>
      <c r="B866" s="10">
        <v>760199</v>
      </c>
      <c r="C866" s="11">
        <v>37977</v>
      </c>
      <c r="D866" s="13">
        <v>1375.3699434217435</v>
      </c>
      <c r="E866" s="9"/>
      <c r="F866" s="9"/>
      <c r="G866" s="9"/>
      <c r="H866" s="27">
        <f>WORKDAY(WORKDAY(DATEVALUE("15/"&amp;MONTH(EDATE(C866,0))&amp;"/"&amp;YEAR(EDATE(C866,0))),-1,Feriados!$A$1:$A$936),1,Feriados!$A$1:$A$936)</f>
        <v>37970</v>
      </c>
      <c r="I866" s="27">
        <f>WORKDAY(WORKDAY(DATEVALUE("15/"&amp;MONTH(EDATE(C866,-1))&amp;"/"&amp;YEAR(EDATE(C866,-1))),-1,Feriados!$A$1:$A$936),1,Feriados!$A$1:$A$936)</f>
        <v>37942</v>
      </c>
      <c r="J866" s="27">
        <f>WORKDAY(WORKDAY(DATEVALUE("15/"&amp;MONTH(EDATE(C866,0))&amp;"/"&amp;YEAR(EDATE(C866,0))-1),-1,Feriados!$A$1:$A$936),1,Feriados!$A$1:$A$936)</f>
        <v>37606</v>
      </c>
      <c r="K866" s="28">
        <f t="shared" si="22"/>
        <v>11.018455023700735</v>
      </c>
    </row>
    <row r="867" spans="1:11" x14ac:dyDescent="0.3">
      <c r="A867" s="18" t="str">
        <f t="shared" si="23"/>
        <v>112003</v>
      </c>
      <c r="B867" s="10">
        <v>760199</v>
      </c>
      <c r="C867" s="11">
        <v>37978</v>
      </c>
      <c r="D867" s="13">
        <v>1375.7095710810929</v>
      </c>
      <c r="E867" s="9"/>
      <c r="F867" s="9"/>
      <c r="G867" s="9"/>
      <c r="H867" s="27">
        <f>WORKDAY(WORKDAY(DATEVALUE("15/"&amp;MONTH(EDATE(C867,0))&amp;"/"&amp;YEAR(EDATE(C867,0))),-1,Feriados!$A$1:$A$936),1,Feriados!$A$1:$A$936)</f>
        <v>37970</v>
      </c>
      <c r="I867" s="27">
        <f>WORKDAY(WORKDAY(DATEVALUE("15/"&amp;MONTH(EDATE(C867,-1))&amp;"/"&amp;YEAR(EDATE(C867,-1))),-1,Feriados!$A$1:$A$936),1,Feriados!$A$1:$A$936)</f>
        <v>37942</v>
      </c>
      <c r="J867" s="27">
        <f>WORKDAY(WORKDAY(DATEVALUE("15/"&amp;MONTH(EDATE(C867,0))&amp;"/"&amp;YEAR(EDATE(C867,0))-1),-1,Feriados!$A$1:$A$936),1,Feriados!$A$1:$A$936)</f>
        <v>37606</v>
      </c>
      <c r="K867" s="28">
        <f t="shared" si="22"/>
        <v>11.018455023700735</v>
      </c>
    </row>
    <row r="868" spans="1:11" x14ac:dyDescent="0.3">
      <c r="A868" s="18" t="str">
        <f t="shared" si="23"/>
        <v>112003</v>
      </c>
      <c r="B868" s="10">
        <v>760199</v>
      </c>
      <c r="C868" s="11">
        <v>37979</v>
      </c>
      <c r="D868" s="13">
        <v>1376.0492826065667</v>
      </c>
      <c r="E868" s="9"/>
      <c r="F868" s="9"/>
      <c r="G868" s="9"/>
      <c r="H868" s="27">
        <f>WORKDAY(WORKDAY(DATEVALUE("15/"&amp;MONTH(EDATE(C868,0))&amp;"/"&amp;YEAR(EDATE(C868,0))),-1,Feriados!$A$1:$A$936),1,Feriados!$A$1:$A$936)</f>
        <v>37970</v>
      </c>
      <c r="I868" s="27">
        <f>WORKDAY(WORKDAY(DATEVALUE("15/"&amp;MONTH(EDATE(C868,-1))&amp;"/"&amp;YEAR(EDATE(C868,-1))),-1,Feriados!$A$1:$A$936),1,Feriados!$A$1:$A$936)</f>
        <v>37942</v>
      </c>
      <c r="J868" s="27">
        <f>WORKDAY(WORKDAY(DATEVALUE("15/"&amp;MONTH(EDATE(C868,0))&amp;"/"&amp;YEAR(EDATE(C868,0))-1),-1,Feriados!$A$1:$A$936),1,Feriados!$A$1:$A$936)</f>
        <v>37606</v>
      </c>
      <c r="K868" s="28">
        <f t="shared" si="22"/>
        <v>11.018455023700735</v>
      </c>
    </row>
    <row r="869" spans="1:11" x14ac:dyDescent="0.3">
      <c r="A869" s="18" t="str">
        <f t="shared" si="23"/>
        <v>112003</v>
      </c>
      <c r="B869" s="10">
        <v>760199</v>
      </c>
      <c r="C869" s="11">
        <v>37981</v>
      </c>
      <c r="D869" s="13">
        <v>1376.3890780188747</v>
      </c>
      <c r="E869" s="9"/>
      <c r="F869" s="9"/>
      <c r="G869" s="9"/>
      <c r="H869" s="27">
        <f>WORKDAY(WORKDAY(DATEVALUE("15/"&amp;MONTH(EDATE(C869,0))&amp;"/"&amp;YEAR(EDATE(C869,0))),-1,Feriados!$A$1:$A$936),1,Feriados!$A$1:$A$936)</f>
        <v>37970</v>
      </c>
      <c r="I869" s="27">
        <f>WORKDAY(WORKDAY(DATEVALUE("15/"&amp;MONTH(EDATE(C869,-1))&amp;"/"&amp;YEAR(EDATE(C869,-1))),-1,Feriados!$A$1:$A$936),1,Feriados!$A$1:$A$936)</f>
        <v>37942</v>
      </c>
      <c r="J869" s="27">
        <f>WORKDAY(WORKDAY(DATEVALUE("15/"&amp;MONTH(EDATE(C869,0))&amp;"/"&amp;YEAR(EDATE(C869,0))-1),-1,Feriados!$A$1:$A$936),1,Feriados!$A$1:$A$936)</f>
        <v>37606</v>
      </c>
      <c r="K869" s="28">
        <f t="shared" si="22"/>
        <v>11.018455023700735</v>
      </c>
    </row>
    <row r="870" spans="1:11" x14ac:dyDescent="0.3">
      <c r="A870" s="18" t="str">
        <f t="shared" si="23"/>
        <v>112003</v>
      </c>
      <c r="B870" s="10">
        <v>760199</v>
      </c>
      <c r="C870" s="11">
        <v>37984</v>
      </c>
      <c r="D870" s="13">
        <v>1376.7289573387313</v>
      </c>
      <c r="E870" s="9"/>
      <c r="F870" s="9"/>
      <c r="G870" s="9"/>
      <c r="H870" s="27">
        <f>WORKDAY(WORKDAY(DATEVALUE("15/"&amp;MONTH(EDATE(C870,0))&amp;"/"&amp;YEAR(EDATE(C870,0))),-1,Feriados!$A$1:$A$936),1,Feriados!$A$1:$A$936)</f>
        <v>37970</v>
      </c>
      <c r="I870" s="27">
        <f>WORKDAY(WORKDAY(DATEVALUE("15/"&amp;MONTH(EDATE(C870,-1))&amp;"/"&amp;YEAR(EDATE(C870,-1))),-1,Feriados!$A$1:$A$936),1,Feriados!$A$1:$A$936)</f>
        <v>37942</v>
      </c>
      <c r="J870" s="27">
        <f>WORKDAY(WORKDAY(DATEVALUE("15/"&amp;MONTH(EDATE(C870,0))&amp;"/"&amp;YEAR(EDATE(C870,0))-1),-1,Feriados!$A$1:$A$936),1,Feriados!$A$1:$A$936)</f>
        <v>37606</v>
      </c>
      <c r="K870" s="28">
        <f t="shared" si="22"/>
        <v>11.018455023700735</v>
      </c>
    </row>
    <row r="871" spans="1:11" x14ac:dyDescent="0.3">
      <c r="A871" s="18" t="str">
        <f t="shared" si="23"/>
        <v>112003</v>
      </c>
      <c r="B871" s="10">
        <v>760199</v>
      </c>
      <c r="C871" s="11">
        <v>37985</v>
      </c>
      <c r="D871" s="13">
        <v>1377.0689205868564</v>
      </c>
      <c r="E871" s="9"/>
      <c r="F871" s="9"/>
      <c r="G871" s="9"/>
      <c r="H871" s="27">
        <f>WORKDAY(WORKDAY(DATEVALUE("15/"&amp;MONTH(EDATE(C871,0))&amp;"/"&amp;YEAR(EDATE(C871,0))),-1,Feriados!$A$1:$A$936),1,Feriados!$A$1:$A$936)</f>
        <v>37970</v>
      </c>
      <c r="I871" s="27">
        <f>WORKDAY(WORKDAY(DATEVALUE("15/"&amp;MONTH(EDATE(C871,-1))&amp;"/"&amp;YEAR(EDATE(C871,-1))),-1,Feriados!$A$1:$A$936),1,Feriados!$A$1:$A$936)</f>
        <v>37942</v>
      </c>
      <c r="J871" s="27">
        <f>WORKDAY(WORKDAY(DATEVALUE("15/"&amp;MONTH(EDATE(C871,0))&amp;"/"&amp;YEAR(EDATE(C871,0))-1),-1,Feriados!$A$1:$A$936),1,Feriados!$A$1:$A$936)</f>
        <v>37606</v>
      </c>
      <c r="K871" s="28">
        <f t="shared" si="22"/>
        <v>11.018455023700735</v>
      </c>
    </row>
    <row r="872" spans="1:11" x14ac:dyDescent="0.3">
      <c r="A872" s="18" t="str">
        <f t="shared" si="23"/>
        <v>112003</v>
      </c>
      <c r="B872" s="10">
        <v>760199</v>
      </c>
      <c r="C872" s="11">
        <v>37986</v>
      </c>
      <c r="D872" s="13">
        <v>1377.408967783975</v>
      </c>
      <c r="E872" s="9"/>
      <c r="F872" s="9"/>
      <c r="G872" s="9"/>
      <c r="H872" s="27">
        <f>WORKDAY(WORKDAY(DATEVALUE("15/"&amp;MONTH(EDATE(C872,0))&amp;"/"&amp;YEAR(EDATE(C872,0))),-1,Feriados!$A$1:$A$936),1,Feriados!$A$1:$A$936)</f>
        <v>37970</v>
      </c>
      <c r="I872" s="27">
        <f>WORKDAY(WORKDAY(DATEVALUE("15/"&amp;MONTH(EDATE(C872,-1))&amp;"/"&amp;YEAR(EDATE(C872,-1))),-1,Feriados!$A$1:$A$936),1,Feriados!$A$1:$A$936)</f>
        <v>37942</v>
      </c>
      <c r="J872" s="27">
        <f>WORKDAY(WORKDAY(DATEVALUE("15/"&amp;MONTH(EDATE(C872,0))&amp;"/"&amp;YEAR(EDATE(C872,0))-1),-1,Feriados!$A$1:$A$936),1,Feriados!$A$1:$A$936)</f>
        <v>37606</v>
      </c>
      <c r="K872" s="28">
        <f t="shared" si="22"/>
        <v>11.018455023700735</v>
      </c>
    </row>
    <row r="873" spans="1:11" x14ac:dyDescent="0.3">
      <c r="A873" s="18" t="str">
        <f t="shared" si="23"/>
        <v>122003</v>
      </c>
      <c r="B873" s="10">
        <v>760199</v>
      </c>
      <c r="C873" s="11">
        <v>37988</v>
      </c>
      <c r="D873" s="13">
        <v>1377.7490989508169</v>
      </c>
      <c r="E873" s="9"/>
      <c r="F873" s="9"/>
      <c r="G873" s="9"/>
      <c r="H873" s="27">
        <f>WORKDAY(WORKDAY(DATEVALUE("15/"&amp;MONTH(EDATE(C873,0))&amp;"/"&amp;YEAR(EDATE(C873,0))),-1,Feriados!$A$1:$A$936),1,Feriados!$A$1:$A$936)</f>
        <v>38001</v>
      </c>
      <c r="I873" s="27">
        <f>WORKDAY(WORKDAY(DATEVALUE("15/"&amp;MONTH(EDATE(C873,-1))&amp;"/"&amp;YEAR(EDATE(C873,-1))),-1,Feriados!$A$1:$A$936),1,Feriados!$A$1:$A$936)</f>
        <v>37970</v>
      </c>
      <c r="J873" s="27">
        <f>WORKDAY(WORKDAY(DATEVALUE("15/"&amp;MONTH(EDATE(C873,0))&amp;"/"&amp;YEAR(EDATE(C873,0))-1),-1,Feriados!$A$1:$A$936),1,Feriados!$A$1:$A$936)</f>
        <v>37636</v>
      </c>
      <c r="K873" s="28">
        <f t="shared" si="22"/>
        <v>9.3005128004000284</v>
      </c>
    </row>
    <row r="874" spans="1:11" x14ac:dyDescent="0.3">
      <c r="A874" s="18" t="str">
        <f t="shared" si="23"/>
        <v>122003</v>
      </c>
      <c r="B874" s="10">
        <v>760199</v>
      </c>
      <c r="C874" s="11">
        <v>37991</v>
      </c>
      <c r="D874" s="13">
        <v>1378.0893141081169</v>
      </c>
      <c r="E874" s="9"/>
      <c r="F874" s="9"/>
      <c r="G874" s="9"/>
      <c r="H874" s="27">
        <f>WORKDAY(WORKDAY(DATEVALUE("15/"&amp;MONTH(EDATE(C874,0))&amp;"/"&amp;YEAR(EDATE(C874,0))),-1,Feriados!$A$1:$A$936),1,Feriados!$A$1:$A$936)</f>
        <v>38001</v>
      </c>
      <c r="I874" s="27">
        <f>WORKDAY(WORKDAY(DATEVALUE("15/"&amp;MONTH(EDATE(C874,-1))&amp;"/"&amp;YEAR(EDATE(C874,-1))),-1,Feriados!$A$1:$A$936),1,Feriados!$A$1:$A$936)</f>
        <v>37970</v>
      </c>
      <c r="J874" s="27">
        <f>WORKDAY(WORKDAY(DATEVALUE("15/"&amp;MONTH(EDATE(C874,0))&amp;"/"&amp;YEAR(EDATE(C874,0))-1),-1,Feriados!$A$1:$A$936),1,Feriados!$A$1:$A$936)</f>
        <v>37636</v>
      </c>
      <c r="K874" s="28">
        <f t="shared" si="22"/>
        <v>9.3005128004000284</v>
      </c>
    </row>
    <row r="875" spans="1:11" x14ac:dyDescent="0.3">
      <c r="A875" s="18" t="str">
        <f t="shared" si="23"/>
        <v>122003</v>
      </c>
      <c r="B875" s="10">
        <v>760199</v>
      </c>
      <c r="C875" s="11">
        <v>37992</v>
      </c>
      <c r="D875" s="13">
        <v>1378.429613276616</v>
      </c>
      <c r="E875" s="9"/>
      <c r="F875" s="9"/>
      <c r="G875" s="9"/>
      <c r="H875" s="27">
        <f>WORKDAY(WORKDAY(DATEVALUE("15/"&amp;MONTH(EDATE(C875,0))&amp;"/"&amp;YEAR(EDATE(C875,0))),-1,Feriados!$A$1:$A$936),1,Feriados!$A$1:$A$936)</f>
        <v>38001</v>
      </c>
      <c r="I875" s="27">
        <f>WORKDAY(WORKDAY(DATEVALUE("15/"&amp;MONTH(EDATE(C875,-1))&amp;"/"&amp;YEAR(EDATE(C875,-1))),-1,Feriados!$A$1:$A$936),1,Feriados!$A$1:$A$936)</f>
        <v>37970</v>
      </c>
      <c r="J875" s="27">
        <f>WORKDAY(WORKDAY(DATEVALUE("15/"&amp;MONTH(EDATE(C875,0))&amp;"/"&amp;YEAR(EDATE(C875,0))-1),-1,Feriados!$A$1:$A$936),1,Feriados!$A$1:$A$936)</f>
        <v>37636</v>
      </c>
      <c r="K875" s="28">
        <f t="shared" si="22"/>
        <v>9.3005128004000284</v>
      </c>
    </row>
    <row r="876" spans="1:11" x14ac:dyDescent="0.3">
      <c r="A876" s="18" t="str">
        <f t="shared" si="23"/>
        <v>122003</v>
      </c>
      <c r="B876" s="10">
        <v>760199</v>
      </c>
      <c r="C876" s="11">
        <v>37993</v>
      </c>
      <c r="D876" s="13">
        <v>1378.7699964770588</v>
      </c>
      <c r="E876" s="9"/>
      <c r="F876" s="9"/>
      <c r="G876" s="9"/>
      <c r="H876" s="27">
        <f>WORKDAY(WORKDAY(DATEVALUE("15/"&amp;MONTH(EDATE(C876,0))&amp;"/"&amp;YEAR(EDATE(C876,0))),-1,Feriados!$A$1:$A$936),1,Feriados!$A$1:$A$936)</f>
        <v>38001</v>
      </c>
      <c r="I876" s="27">
        <f>WORKDAY(WORKDAY(DATEVALUE("15/"&amp;MONTH(EDATE(C876,-1))&amp;"/"&amp;YEAR(EDATE(C876,-1))),-1,Feriados!$A$1:$A$936),1,Feriados!$A$1:$A$936)</f>
        <v>37970</v>
      </c>
      <c r="J876" s="27">
        <f>WORKDAY(WORKDAY(DATEVALUE("15/"&amp;MONTH(EDATE(C876,0))&amp;"/"&amp;YEAR(EDATE(C876,0))-1),-1,Feriados!$A$1:$A$936),1,Feriados!$A$1:$A$936)</f>
        <v>37636</v>
      </c>
      <c r="K876" s="28">
        <f t="shared" si="22"/>
        <v>9.3005128004000284</v>
      </c>
    </row>
    <row r="877" spans="1:11" x14ac:dyDescent="0.3">
      <c r="A877" s="18" t="str">
        <f t="shared" si="23"/>
        <v>122003</v>
      </c>
      <c r="B877" s="10">
        <v>760199</v>
      </c>
      <c r="C877" s="11">
        <v>37994</v>
      </c>
      <c r="D877" s="13">
        <v>1379.1104637301964</v>
      </c>
      <c r="E877" s="9"/>
      <c r="F877" s="9"/>
      <c r="G877" s="9"/>
      <c r="H877" s="27">
        <f>WORKDAY(WORKDAY(DATEVALUE("15/"&amp;MONTH(EDATE(C877,0))&amp;"/"&amp;YEAR(EDATE(C877,0))),-1,Feriados!$A$1:$A$936),1,Feriados!$A$1:$A$936)</f>
        <v>38001</v>
      </c>
      <c r="I877" s="27">
        <f>WORKDAY(WORKDAY(DATEVALUE("15/"&amp;MONTH(EDATE(C877,-1))&amp;"/"&amp;YEAR(EDATE(C877,-1))),-1,Feriados!$A$1:$A$936),1,Feriados!$A$1:$A$936)</f>
        <v>37970</v>
      </c>
      <c r="J877" s="27">
        <f>WORKDAY(WORKDAY(DATEVALUE("15/"&amp;MONTH(EDATE(C877,0))&amp;"/"&amp;YEAR(EDATE(C877,0))-1),-1,Feriados!$A$1:$A$936),1,Feriados!$A$1:$A$936)</f>
        <v>37636</v>
      </c>
      <c r="K877" s="28">
        <f t="shared" si="22"/>
        <v>9.3005128004000284</v>
      </c>
    </row>
    <row r="878" spans="1:11" x14ac:dyDescent="0.3">
      <c r="A878" s="18" t="str">
        <f t="shared" si="23"/>
        <v>122003</v>
      </c>
      <c r="B878" s="10">
        <v>760199</v>
      </c>
      <c r="C878" s="11">
        <v>37995</v>
      </c>
      <c r="D878" s="13">
        <v>1379.4510150567837</v>
      </c>
      <c r="E878" s="9"/>
      <c r="F878" s="9"/>
      <c r="G878" s="9"/>
      <c r="H878" s="27">
        <f>WORKDAY(WORKDAY(DATEVALUE("15/"&amp;MONTH(EDATE(C878,0))&amp;"/"&amp;YEAR(EDATE(C878,0))),-1,Feriados!$A$1:$A$936),1,Feriados!$A$1:$A$936)</f>
        <v>38001</v>
      </c>
      <c r="I878" s="27">
        <f>WORKDAY(WORKDAY(DATEVALUE("15/"&amp;MONTH(EDATE(C878,-1))&amp;"/"&amp;YEAR(EDATE(C878,-1))),-1,Feriados!$A$1:$A$936),1,Feriados!$A$1:$A$936)</f>
        <v>37970</v>
      </c>
      <c r="J878" s="27">
        <f>WORKDAY(WORKDAY(DATEVALUE("15/"&amp;MONTH(EDATE(C878,0))&amp;"/"&amp;YEAR(EDATE(C878,0))-1),-1,Feriados!$A$1:$A$936),1,Feriados!$A$1:$A$936)</f>
        <v>37636</v>
      </c>
      <c r="K878" s="28">
        <f t="shared" si="22"/>
        <v>9.3005128004000284</v>
      </c>
    </row>
    <row r="879" spans="1:11" x14ac:dyDescent="0.3">
      <c r="A879" s="18" t="str">
        <f t="shared" si="23"/>
        <v>122003</v>
      </c>
      <c r="B879" s="10">
        <v>760199</v>
      </c>
      <c r="C879" s="11">
        <v>37998</v>
      </c>
      <c r="D879" s="13">
        <v>1379.7916504775822</v>
      </c>
      <c r="E879" s="9"/>
      <c r="F879" s="9"/>
      <c r="G879" s="9"/>
      <c r="H879" s="27">
        <f>WORKDAY(WORKDAY(DATEVALUE("15/"&amp;MONTH(EDATE(C879,0))&amp;"/"&amp;YEAR(EDATE(C879,0))),-1,Feriados!$A$1:$A$936),1,Feriados!$A$1:$A$936)</f>
        <v>38001</v>
      </c>
      <c r="I879" s="27">
        <f>WORKDAY(WORKDAY(DATEVALUE("15/"&amp;MONTH(EDATE(C879,-1))&amp;"/"&amp;YEAR(EDATE(C879,-1))),-1,Feriados!$A$1:$A$936),1,Feriados!$A$1:$A$936)</f>
        <v>37970</v>
      </c>
      <c r="J879" s="27">
        <f>WORKDAY(WORKDAY(DATEVALUE("15/"&amp;MONTH(EDATE(C879,0))&amp;"/"&amp;YEAR(EDATE(C879,0))-1),-1,Feriados!$A$1:$A$936),1,Feriados!$A$1:$A$936)</f>
        <v>37636</v>
      </c>
      <c r="K879" s="28">
        <f t="shared" si="22"/>
        <v>9.3005128004000284</v>
      </c>
    </row>
    <row r="880" spans="1:11" x14ac:dyDescent="0.3">
      <c r="A880" s="18" t="str">
        <f t="shared" si="23"/>
        <v>122003</v>
      </c>
      <c r="B880" s="10">
        <v>760199</v>
      </c>
      <c r="C880" s="11">
        <v>37999</v>
      </c>
      <c r="D880" s="13">
        <v>1380.1323700133571</v>
      </c>
      <c r="E880" s="9"/>
      <c r="F880" s="9"/>
      <c r="G880" s="9"/>
      <c r="H880" s="27">
        <f>WORKDAY(WORKDAY(DATEVALUE("15/"&amp;MONTH(EDATE(C880,0))&amp;"/"&amp;YEAR(EDATE(C880,0))),-1,Feriados!$A$1:$A$936),1,Feriados!$A$1:$A$936)</f>
        <v>38001</v>
      </c>
      <c r="I880" s="27">
        <f>WORKDAY(WORKDAY(DATEVALUE("15/"&amp;MONTH(EDATE(C880,-1))&amp;"/"&amp;YEAR(EDATE(C880,-1))),-1,Feriados!$A$1:$A$936),1,Feriados!$A$1:$A$936)</f>
        <v>37970</v>
      </c>
      <c r="J880" s="27">
        <f>WORKDAY(WORKDAY(DATEVALUE("15/"&amp;MONTH(EDATE(C880,0))&amp;"/"&amp;YEAR(EDATE(C880,0))-1),-1,Feriados!$A$1:$A$936),1,Feriados!$A$1:$A$936)</f>
        <v>37636</v>
      </c>
      <c r="K880" s="28">
        <f t="shared" si="22"/>
        <v>9.3005128004000284</v>
      </c>
    </row>
    <row r="881" spans="1:11" x14ac:dyDescent="0.3">
      <c r="A881" s="18" t="str">
        <f t="shared" si="23"/>
        <v>122003</v>
      </c>
      <c r="B881" s="10">
        <v>760199</v>
      </c>
      <c r="C881" s="11">
        <v>38000</v>
      </c>
      <c r="D881" s="13">
        <v>1380.4731736848794</v>
      </c>
      <c r="E881" s="9"/>
      <c r="F881" s="9"/>
      <c r="G881" s="9"/>
      <c r="H881" s="27">
        <f>WORKDAY(WORKDAY(DATEVALUE("15/"&amp;MONTH(EDATE(C881,0))&amp;"/"&amp;YEAR(EDATE(C881,0))),-1,Feriados!$A$1:$A$936),1,Feriados!$A$1:$A$936)</f>
        <v>38001</v>
      </c>
      <c r="I881" s="27">
        <f>WORKDAY(WORKDAY(DATEVALUE("15/"&amp;MONTH(EDATE(C881,-1))&amp;"/"&amp;YEAR(EDATE(C881,-1))),-1,Feriados!$A$1:$A$936),1,Feriados!$A$1:$A$936)</f>
        <v>37970</v>
      </c>
      <c r="J881" s="27">
        <f>WORKDAY(WORKDAY(DATEVALUE("15/"&amp;MONTH(EDATE(C881,0))&amp;"/"&amp;YEAR(EDATE(C881,0))-1),-1,Feriados!$A$1:$A$936),1,Feriados!$A$1:$A$936)</f>
        <v>37636</v>
      </c>
      <c r="K881" s="28">
        <f t="shared" si="22"/>
        <v>9.3005128004000284</v>
      </c>
    </row>
    <row r="882" spans="1:11" x14ac:dyDescent="0.3">
      <c r="A882" s="18" t="str">
        <f t="shared" si="23"/>
        <v>122003</v>
      </c>
      <c r="B882" s="10">
        <v>760199</v>
      </c>
      <c r="C882" s="11">
        <v>38001</v>
      </c>
      <c r="D882" s="13">
        <v>1380.8140615129257</v>
      </c>
      <c r="E882" s="9"/>
      <c r="F882" s="9"/>
      <c r="G882" s="9"/>
      <c r="H882" s="27">
        <f>WORKDAY(WORKDAY(DATEVALUE("15/"&amp;MONTH(EDATE(C882,0))&amp;"/"&amp;YEAR(EDATE(C882,0))),-1,Feriados!$A$1:$A$936),1,Feriados!$A$1:$A$936)</f>
        <v>38001</v>
      </c>
      <c r="I882" s="27">
        <f>WORKDAY(WORKDAY(DATEVALUE("15/"&amp;MONTH(EDATE(C882,-1))&amp;"/"&amp;YEAR(EDATE(C882,-1))),-1,Feriados!$A$1:$A$936),1,Feriados!$A$1:$A$936)</f>
        <v>37970</v>
      </c>
      <c r="J882" s="27">
        <f>WORKDAY(WORKDAY(DATEVALUE("15/"&amp;MONTH(EDATE(C882,0))&amp;"/"&amp;YEAR(EDATE(C882,0))-1),-1,Feriados!$A$1:$A$936),1,Feriados!$A$1:$A$936)</f>
        <v>37636</v>
      </c>
      <c r="K882" s="28">
        <f t="shared" si="22"/>
        <v>9.3005128004000284</v>
      </c>
    </row>
    <row r="883" spans="1:11" x14ac:dyDescent="0.3">
      <c r="A883" s="18" t="str">
        <f t="shared" si="23"/>
        <v>122003</v>
      </c>
      <c r="B883" s="10">
        <v>760199</v>
      </c>
      <c r="C883" s="11">
        <v>38002</v>
      </c>
      <c r="D883" s="13">
        <v>1381.2892330241912</v>
      </c>
      <c r="E883" s="9"/>
      <c r="F883" s="9"/>
      <c r="G883" s="9"/>
      <c r="H883" s="27">
        <f>WORKDAY(WORKDAY(DATEVALUE("15/"&amp;MONTH(EDATE(C883,0))&amp;"/"&amp;YEAR(EDATE(C883,0))),-1,Feriados!$A$1:$A$936),1,Feriados!$A$1:$A$936)</f>
        <v>38001</v>
      </c>
      <c r="I883" s="27">
        <f>WORKDAY(WORKDAY(DATEVALUE("15/"&amp;MONTH(EDATE(C883,-1))&amp;"/"&amp;YEAR(EDATE(C883,-1))),-1,Feriados!$A$1:$A$936),1,Feriados!$A$1:$A$936)</f>
        <v>37970</v>
      </c>
      <c r="J883" s="27">
        <f>WORKDAY(WORKDAY(DATEVALUE("15/"&amp;MONTH(EDATE(C883,0))&amp;"/"&amp;YEAR(EDATE(C883,0))-1),-1,Feriados!$A$1:$A$936),1,Feriados!$A$1:$A$936)</f>
        <v>37636</v>
      </c>
      <c r="K883" s="28">
        <f t="shared" si="22"/>
        <v>9.3005128004000284</v>
      </c>
    </row>
    <row r="884" spans="1:11" x14ac:dyDescent="0.3">
      <c r="A884" s="18" t="str">
        <f t="shared" si="23"/>
        <v>122003</v>
      </c>
      <c r="B884" s="10">
        <v>760199</v>
      </c>
      <c r="C884" s="11">
        <v>38005</v>
      </c>
      <c r="D884" s="13">
        <v>1381.7645680534654</v>
      </c>
      <c r="E884" s="9"/>
      <c r="F884" s="9"/>
      <c r="G884" s="9"/>
      <c r="H884" s="27">
        <f>WORKDAY(WORKDAY(DATEVALUE("15/"&amp;MONTH(EDATE(C884,0))&amp;"/"&amp;YEAR(EDATE(C884,0))),-1,Feriados!$A$1:$A$936),1,Feriados!$A$1:$A$936)</f>
        <v>38001</v>
      </c>
      <c r="I884" s="27">
        <f>WORKDAY(WORKDAY(DATEVALUE("15/"&amp;MONTH(EDATE(C884,-1))&amp;"/"&amp;YEAR(EDATE(C884,-1))),-1,Feriados!$A$1:$A$936),1,Feriados!$A$1:$A$936)</f>
        <v>37970</v>
      </c>
      <c r="J884" s="27">
        <f>WORKDAY(WORKDAY(DATEVALUE("15/"&amp;MONTH(EDATE(C884,0))&amp;"/"&amp;YEAR(EDATE(C884,0))-1),-1,Feriados!$A$1:$A$936),1,Feriados!$A$1:$A$936)</f>
        <v>37636</v>
      </c>
      <c r="K884" s="28">
        <f t="shared" si="22"/>
        <v>9.3005128004000284</v>
      </c>
    </row>
    <row r="885" spans="1:11" x14ac:dyDescent="0.3">
      <c r="A885" s="18" t="str">
        <f t="shared" si="23"/>
        <v>122003</v>
      </c>
      <c r="B885" s="10">
        <v>760199</v>
      </c>
      <c r="C885" s="11">
        <v>38006</v>
      </c>
      <c r="D885" s="13">
        <v>1382.2400666570179</v>
      </c>
      <c r="E885" s="9"/>
      <c r="F885" s="9"/>
      <c r="G885" s="9"/>
      <c r="H885" s="27">
        <f>WORKDAY(WORKDAY(DATEVALUE("15/"&amp;MONTH(EDATE(C885,0))&amp;"/"&amp;YEAR(EDATE(C885,0))),-1,Feriados!$A$1:$A$936),1,Feriados!$A$1:$A$936)</f>
        <v>38001</v>
      </c>
      <c r="I885" s="27">
        <f>WORKDAY(WORKDAY(DATEVALUE("15/"&amp;MONTH(EDATE(C885,-1))&amp;"/"&amp;YEAR(EDATE(C885,-1))),-1,Feriados!$A$1:$A$936),1,Feriados!$A$1:$A$936)</f>
        <v>37970</v>
      </c>
      <c r="J885" s="27">
        <f>WORKDAY(WORKDAY(DATEVALUE("15/"&amp;MONTH(EDATE(C885,0))&amp;"/"&amp;YEAR(EDATE(C885,0))-1),-1,Feriados!$A$1:$A$936),1,Feriados!$A$1:$A$936)</f>
        <v>37636</v>
      </c>
      <c r="K885" s="28">
        <f t="shared" si="22"/>
        <v>9.3005128004000284</v>
      </c>
    </row>
    <row r="886" spans="1:11" x14ac:dyDescent="0.3">
      <c r="A886" s="18" t="str">
        <f t="shared" si="23"/>
        <v>122003</v>
      </c>
      <c r="B886" s="10">
        <v>760199</v>
      </c>
      <c r="C886" s="11">
        <v>38007</v>
      </c>
      <c r="D886" s="13">
        <v>1382.715728891139</v>
      </c>
      <c r="E886" s="9"/>
      <c r="F886" s="9"/>
      <c r="G886" s="9"/>
      <c r="H886" s="27">
        <f>WORKDAY(WORKDAY(DATEVALUE("15/"&amp;MONTH(EDATE(C886,0))&amp;"/"&amp;YEAR(EDATE(C886,0))),-1,Feriados!$A$1:$A$936),1,Feriados!$A$1:$A$936)</f>
        <v>38001</v>
      </c>
      <c r="I886" s="27">
        <f>WORKDAY(WORKDAY(DATEVALUE("15/"&amp;MONTH(EDATE(C886,-1))&amp;"/"&amp;YEAR(EDATE(C886,-1))),-1,Feriados!$A$1:$A$936),1,Feriados!$A$1:$A$936)</f>
        <v>37970</v>
      </c>
      <c r="J886" s="27">
        <f>WORKDAY(WORKDAY(DATEVALUE("15/"&amp;MONTH(EDATE(C886,0))&amp;"/"&amp;YEAR(EDATE(C886,0))-1),-1,Feriados!$A$1:$A$936),1,Feriados!$A$1:$A$936)</f>
        <v>37636</v>
      </c>
      <c r="K886" s="28">
        <f t="shared" si="22"/>
        <v>9.3005128004000284</v>
      </c>
    </row>
    <row r="887" spans="1:11" x14ac:dyDescent="0.3">
      <c r="A887" s="18" t="str">
        <f t="shared" si="23"/>
        <v>122003</v>
      </c>
      <c r="B887" s="10">
        <v>760199</v>
      </c>
      <c r="C887" s="11">
        <v>38008</v>
      </c>
      <c r="D887" s="13">
        <v>1383.1915548121385</v>
      </c>
      <c r="E887" s="9"/>
      <c r="F887" s="9"/>
      <c r="G887" s="9"/>
      <c r="H887" s="27">
        <f>WORKDAY(WORKDAY(DATEVALUE("15/"&amp;MONTH(EDATE(C887,0))&amp;"/"&amp;YEAR(EDATE(C887,0))),-1,Feriados!$A$1:$A$936),1,Feriados!$A$1:$A$936)</f>
        <v>38001</v>
      </c>
      <c r="I887" s="27">
        <f>WORKDAY(WORKDAY(DATEVALUE("15/"&amp;MONTH(EDATE(C887,-1))&amp;"/"&amp;YEAR(EDATE(C887,-1))),-1,Feriados!$A$1:$A$936),1,Feriados!$A$1:$A$936)</f>
        <v>37970</v>
      </c>
      <c r="J887" s="27">
        <f>WORKDAY(WORKDAY(DATEVALUE("15/"&amp;MONTH(EDATE(C887,0))&amp;"/"&amp;YEAR(EDATE(C887,0))-1),-1,Feriados!$A$1:$A$936),1,Feriados!$A$1:$A$936)</f>
        <v>37636</v>
      </c>
      <c r="K887" s="28">
        <f t="shared" si="22"/>
        <v>9.3005128004000284</v>
      </c>
    </row>
    <row r="888" spans="1:11" x14ac:dyDescent="0.3">
      <c r="A888" s="18" t="str">
        <f t="shared" si="23"/>
        <v>122003</v>
      </c>
      <c r="B888" s="10">
        <v>760199</v>
      </c>
      <c r="C888" s="11">
        <v>38009</v>
      </c>
      <c r="D888" s="13">
        <v>1383.6675444763439</v>
      </c>
      <c r="E888" s="9"/>
      <c r="F888" s="9"/>
      <c r="G888" s="9"/>
      <c r="H888" s="27">
        <f>WORKDAY(WORKDAY(DATEVALUE("15/"&amp;MONTH(EDATE(C888,0))&amp;"/"&amp;YEAR(EDATE(C888,0))),-1,Feriados!$A$1:$A$936),1,Feriados!$A$1:$A$936)</f>
        <v>38001</v>
      </c>
      <c r="I888" s="27">
        <f>WORKDAY(WORKDAY(DATEVALUE("15/"&amp;MONTH(EDATE(C888,-1))&amp;"/"&amp;YEAR(EDATE(C888,-1))),-1,Feriados!$A$1:$A$936),1,Feriados!$A$1:$A$936)</f>
        <v>37970</v>
      </c>
      <c r="J888" s="27">
        <f>WORKDAY(WORKDAY(DATEVALUE("15/"&amp;MONTH(EDATE(C888,0))&amp;"/"&amp;YEAR(EDATE(C888,0))-1),-1,Feriados!$A$1:$A$936),1,Feriados!$A$1:$A$936)</f>
        <v>37636</v>
      </c>
      <c r="K888" s="28">
        <f t="shared" si="22"/>
        <v>9.3005128004000284</v>
      </c>
    </row>
    <row r="889" spans="1:11" x14ac:dyDescent="0.3">
      <c r="A889" s="18" t="str">
        <f t="shared" si="23"/>
        <v>122003</v>
      </c>
      <c r="B889" s="10">
        <v>760199</v>
      </c>
      <c r="C889" s="11">
        <v>38012</v>
      </c>
      <c r="D889" s="13">
        <v>1384.1436979401042</v>
      </c>
      <c r="E889" s="9"/>
      <c r="F889" s="9"/>
      <c r="G889" s="9"/>
      <c r="H889" s="27">
        <f>WORKDAY(WORKDAY(DATEVALUE("15/"&amp;MONTH(EDATE(C889,0))&amp;"/"&amp;YEAR(EDATE(C889,0))),-1,Feriados!$A$1:$A$936),1,Feriados!$A$1:$A$936)</f>
        <v>38001</v>
      </c>
      <c r="I889" s="27">
        <f>WORKDAY(WORKDAY(DATEVALUE("15/"&amp;MONTH(EDATE(C889,-1))&amp;"/"&amp;YEAR(EDATE(C889,-1))),-1,Feriados!$A$1:$A$936),1,Feriados!$A$1:$A$936)</f>
        <v>37970</v>
      </c>
      <c r="J889" s="27">
        <f>WORKDAY(WORKDAY(DATEVALUE("15/"&amp;MONTH(EDATE(C889,0))&amp;"/"&amp;YEAR(EDATE(C889,0))-1),-1,Feriados!$A$1:$A$936),1,Feriados!$A$1:$A$936)</f>
        <v>37636</v>
      </c>
      <c r="K889" s="28">
        <f t="shared" si="22"/>
        <v>9.3005128004000284</v>
      </c>
    </row>
    <row r="890" spans="1:11" x14ac:dyDescent="0.3">
      <c r="A890" s="18" t="str">
        <f t="shared" si="23"/>
        <v>122003</v>
      </c>
      <c r="B890" s="10">
        <v>760199</v>
      </c>
      <c r="C890" s="11">
        <v>38013</v>
      </c>
      <c r="D890" s="13">
        <v>1384.620015259786</v>
      </c>
      <c r="E890" s="9"/>
      <c r="F890" s="9"/>
      <c r="G890" s="9"/>
      <c r="H890" s="27">
        <f>WORKDAY(WORKDAY(DATEVALUE("15/"&amp;MONTH(EDATE(C890,0))&amp;"/"&amp;YEAR(EDATE(C890,0))),-1,Feriados!$A$1:$A$936),1,Feriados!$A$1:$A$936)</f>
        <v>38001</v>
      </c>
      <c r="I890" s="27">
        <f>WORKDAY(WORKDAY(DATEVALUE("15/"&amp;MONTH(EDATE(C890,-1))&amp;"/"&amp;YEAR(EDATE(C890,-1))),-1,Feriados!$A$1:$A$936),1,Feriados!$A$1:$A$936)</f>
        <v>37970</v>
      </c>
      <c r="J890" s="27">
        <f>WORKDAY(WORKDAY(DATEVALUE("15/"&amp;MONTH(EDATE(C890,0))&amp;"/"&amp;YEAR(EDATE(C890,0))-1),-1,Feriados!$A$1:$A$936),1,Feriados!$A$1:$A$936)</f>
        <v>37636</v>
      </c>
      <c r="K890" s="28">
        <f t="shared" si="22"/>
        <v>9.3005128004000284</v>
      </c>
    </row>
    <row r="891" spans="1:11" x14ac:dyDescent="0.3">
      <c r="A891" s="18" t="str">
        <f t="shared" si="23"/>
        <v>122003</v>
      </c>
      <c r="B891" s="10">
        <v>760199</v>
      </c>
      <c r="C891" s="11">
        <v>38014</v>
      </c>
      <c r="D891" s="13">
        <v>1385.0964964917769</v>
      </c>
      <c r="E891" s="9"/>
      <c r="F891" s="9"/>
      <c r="G891" s="9"/>
      <c r="H891" s="27">
        <f>WORKDAY(WORKDAY(DATEVALUE("15/"&amp;MONTH(EDATE(C891,0))&amp;"/"&amp;YEAR(EDATE(C891,0))),-1,Feriados!$A$1:$A$936),1,Feriados!$A$1:$A$936)</f>
        <v>38001</v>
      </c>
      <c r="I891" s="27">
        <f>WORKDAY(WORKDAY(DATEVALUE("15/"&amp;MONTH(EDATE(C891,-1))&amp;"/"&amp;YEAR(EDATE(C891,-1))),-1,Feriados!$A$1:$A$936),1,Feriados!$A$1:$A$936)</f>
        <v>37970</v>
      </c>
      <c r="J891" s="27">
        <f>WORKDAY(WORKDAY(DATEVALUE("15/"&amp;MONTH(EDATE(C891,0))&amp;"/"&amp;YEAR(EDATE(C891,0))-1),-1,Feriados!$A$1:$A$936),1,Feriados!$A$1:$A$936)</f>
        <v>37636</v>
      </c>
      <c r="K891" s="28">
        <f t="shared" si="22"/>
        <v>9.3005128004000284</v>
      </c>
    </row>
    <row r="892" spans="1:11" x14ac:dyDescent="0.3">
      <c r="A892" s="18" t="str">
        <f t="shared" si="23"/>
        <v>122003</v>
      </c>
      <c r="B892" s="10">
        <v>760199</v>
      </c>
      <c r="C892" s="11">
        <v>38015</v>
      </c>
      <c r="D892" s="13">
        <v>1385.5731416924821</v>
      </c>
      <c r="E892" s="9"/>
      <c r="F892" s="9"/>
      <c r="G892" s="9"/>
      <c r="H892" s="27">
        <f>WORKDAY(WORKDAY(DATEVALUE("15/"&amp;MONTH(EDATE(C892,0))&amp;"/"&amp;YEAR(EDATE(C892,0))),-1,Feriados!$A$1:$A$936),1,Feriados!$A$1:$A$936)</f>
        <v>38001</v>
      </c>
      <c r="I892" s="27">
        <f>WORKDAY(WORKDAY(DATEVALUE("15/"&amp;MONTH(EDATE(C892,-1))&amp;"/"&amp;YEAR(EDATE(C892,-1))),-1,Feriados!$A$1:$A$936),1,Feriados!$A$1:$A$936)</f>
        <v>37970</v>
      </c>
      <c r="J892" s="27">
        <f>WORKDAY(WORKDAY(DATEVALUE("15/"&amp;MONTH(EDATE(C892,0))&amp;"/"&amp;YEAR(EDATE(C892,0))-1),-1,Feriados!$A$1:$A$936),1,Feriados!$A$1:$A$936)</f>
        <v>37636</v>
      </c>
      <c r="K892" s="28">
        <f t="shared" si="22"/>
        <v>9.3005128004000284</v>
      </c>
    </row>
    <row r="893" spans="1:11" x14ac:dyDescent="0.3">
      <c r="A893" s="18" t="str">
        <f t="shared" si="23"/>
        <v>122003</v>
      </c>
      <c r="B893" s="10">
        <v>760199</v>
      </c>
      <c r="C893" s="11">
        <v>38016</v>
      </c>
      <c r="D893" s="13">
        <v>1386.049950918328</v>
      </c>
      <c r="E893" s="9"/>
      <c r="F893" s="9"/>
      <c r="G893" s="9"/>
      <c r="H893" s="27">
        <f>WORKDAY(WORKDAY(DATEVALUE("15/"&amp;MONTH(EDATE(C893,0))&amp;"/"&amp;YEAR(EDATE(C893,0))),-1,Feriados!$A$1:$A$936),1,Feriados!$A$1:$A$936)</f>
        <v>38001</v>
      </c>
      <c r="I893" s="27">
        <f>WORKDAY(WORKDAY(DATEVALUE("15/"&amp;MONTH(EDATE(C893,-1))&amp;"/"&amp;YEAR(EDATE(C893,-1))),-1,Feriados!$A$1:$A$936),1,Feriados!$A$1:$A$936)</f>
        <v>37970</v>
      </c>
      <c r="J893" s="27">
        <f>WORKDAY(WORKDAY(DATEVALUE("15/"&amp;MONTH(EDATE(C893,0))&amp;"/"&amp;YEAR(EDATE(C893,0))-1),-1,Feriados!$A$1:$A$936),1,Feriados!$A$1:$A$936)</f>
        <v>37636</v>
      </c>
      <c r="K893" s="28">
        <f t="shared" ref="K893:K956" si="24">+(VLOOKUP(H893,C:D,2,FALSE)/VLOOKUP(J893,C:D,2,FALSE)-1)*100</f>
        <v>9.3005128004000284</v>
      </c>
    </row>
    <row r="894" spans="1:11" x14ac:dyDescent="0.3">
      <c r="A894" s="18" t="str">
        <f t="shared" si="23"/>
        <v>12004</v>
      </c>
      <c r="B894" s="10">
        <v>760199</v>
      </c>
      <c r="C894" s="11">
        <v>38019</v>
      </c>
      <c r="D894" s="13">
        <v>1386.5269242257593</v>
      </c>
      <c r="E894" s="9"/>
      <c r="F894" s="9"/>
      <c r="G894" s="9"/>
      <c r="H894" s="27">
        <f>WORKDAY(WORKDAY(DATEVALUE("15/"&amp;MONTH(EDATE(C894,0))&amp;"/"&amp;YEAR(EDATE(C894,0))),-1,Feriados!$A$1:$A$936),1,Feriados!$A$1:$A$936)</f>
        <v>38033</v>
      </c>
      <c r="I894" s="27">
        <f>WORKDAY(WORKDAY(DATEVALUE("15/"&amp;MONTH(EDATE(C894,-1))&amp;"/"&amp;YEAR(EDATE(C894,-1))),-1,Feriados!$A$1:$A$936),1,Feriados!$A$1:$A$936)</f>
        <v>38001</v>
      </c>
      <c r="J894" s="27">
        <f>WORKDAY(WORKDAY(DATEVALUE("15/"&amp;MONTH(EDATE(C894,0))&amp;"/"&amp;YEAR(EDATE(C894,0))-1),-1,Feriados!$A$1:$A$936),1,Feriados!$A$1:$A$936)</f>
        <v>37669</v>
      </c>
      <c r="K894" s="28">
        <f t="shared" si="24"/>
        <v>7.7073184764681058</v>
      </c>
    </row>
    <row r="895" spans="1:11" x14ac:dyDescent="0.3">
      <c r="A895" s="18" t="str">
        <f t="shared" si="23"/>
        <v>12004</v>
      </c>
      <c r="B895" s="10">
        <v>760199</v>
      </c>
      <c r="C895" s="11">
        <v>38020</v>
      </c>
      <c r="D895" s="13">
        <v>1387.0040616712404</v>
      </c>
      <c r="E895" s="9"/>
      <c r="F895" s="9"/>
      <c r="G895" s="9"/>
      <c r="H895" s="27">
        <f>WORKDAY(WORKDAY(DATEVALUE("15/"&amp;MONTH(EDATE(C895,0))&amp;"/"&amp;YEAR(EDATE(C895,0))),-1,Feriados!$A$1:$A$936),1,Feriados!$A$1:$A$936)</f>
        <v>38033</v>
      </c>
      <c r="I895" s="27">
        <f>WORKDAY(WORKDAY(DATEVALUE("15/"&amp;MONTH(EDATE(C895,-1))&amp;"/"&amp;YEAR(EDATE(C895,-1))),-1,Feriados!$A$1:$A$936),1,Feriados!$A$1:$A$936)</f>
        <v>38001</v>
      </c>
      <c r="J895" s="27">
        <f>WORKDAY(WORKDAY(DATEVALUE("15/"&amp;MONTH(EDATE(C895,0))&amp;"/"&amp;YEAR(EDATE(C895,0))-1),-1,Feriados!$A$1:$A$936),1,Feriados!$A$1:$A$936)</f>
        <v>37669</v>
      </c>
      <c r="K895" s="28">
        <f t="shared" si="24"/>
        <v>7.7073184764681058</v>
      </c>
    </row>
    <row r="896" spans="1:11" x14ac:dyDescent="0.3">
      <c r="A896" s="18" t="str">
        <f t="shared" si="23"/>
        <v>12004</v>
      </c>
      <c r="B896" s="10">
        <v>760199</v>
      </c>
      <c r="C896" s="11">
        <v>38021</v>
      </c>
      <c r="D896" s="13">
        <v>1387.4813633112556</v>
      </c>
      <c r="E896" s="9"/>
      <c r="F896" s="9"/>
      <c r="G896" s="9"/>
      <c r="H896" s="27">
        <f>WORKDAY(WORKDAY(DATEVALUE("15/"&amp;MONTH(EDATE(C896,0))&amp;"/"&amp;YEAR(EDATE(C896,0))),-1,Feriados!$A$1:$A$936),1,Feriados!$A$1:$A$936)</f>
        <v>38033</v>
      </c>
      <c r="I896" s="27">
        <f>WORKDAY(WORKDAY(DATEVALUE("15/"&amp;MONTH(EDATE(C896,-1))&amp;"/"&amp;YEAR(EDATE(C896,-1))),-1,Feriados!$A$1:$A$936),1,Feriados!$A$1:$A$936)</f>
        <v>38001</v>
      </c>
      <c r="J896" s="27">
        <f>WORKDAY(WORKDAY(DATEVALUE("15/"&amp;MONTH(EDATE(C896,0))&amp;"/"&amp;YEAR(EDATE(C896,0))-1),-1,Feriados!$A$1:$A$936),1,Feriados!$A$1:$A$936)</f>
        <v>37669</v>
      </c>
      <c r="K896" s="28">
        <f t="shared" si="24"/>
        <v>7.7073184764681058</v>
      </c>
    </row>
    <row r="897" spans="1:11" x14ac:dyDescent="0.3">
      <c r="A897" s="18" t="str">
        <f t="shared" si="23"/>
        <v>12004</v>
      </c>
      <c r="B897" s="10">
        <v>760199</v>
      </c>
      <c r="C897" s="11">
        <v>38022</v>
      </c>
      <c r="D897" s="13">
        <v>1387.9588292023077</v>
      </c>
      <c r="E897" s="9"/>
      <c r="F897" s="9"/>
      <c r="G897" s="9"/>
      <c r="H897" s="27">
        <f>WORKDAY(WORKDAY(DATEVALUE("15/"&amp;MONTH(EDATE(C897,0))&amp;"/"&amp;YEAR(EDATE(C897,0))),-1,Feriados!$A$1:$A$936),1,Feriados!$A$1:$A$936)</f>
        <v>38033</v>
      </c>
      <c r="I897" s="27">
        <f>WORKDAY(WORKDAY(DATEVALUE("15/"&amp;MONTH(EDATE(C897,-1))&amp;"/"&amp;YEAR(EDATE(C897,-1))),-1,Feriados!$A$1:$A$936),1,Feriados!$A$1:$A$936)</f>
        <v>38001</v>
      </c>
      <c r="J897" s="27">
        <f>WORKDAY(WORKDAY(DATEVALUE("15/"&amp;MONTH(EDATE(C897,0))&amp;"/"&amp;YEAR(EDATE(C897,0))-1),-1,Feriados!$A$1:$A$936),1,Feriados!$A$1:$A$936)</f>
        <v>37669</v>
      </c>
      <c r="K897" s="28">
        <f t="shared" si="24"/>
        <v>7.7073184764681058</v>
      </c>
    </row>
    <row r="898" spans="1:11" x14ac:dyDescent="0.3">
      <c r="A898" s="18" t="str">
        <f t="shared" si="23"/>
        <v>12004</v>
      </c>
      <c r="B898" s="10">
        <v>760199</v>
      </c>
      <c r="C898" s="11">
        <v>38023</v>
      </c>
      <c r="D898" s="13">
        <v>1388.4364594009196</v>
      </c>
      <c r="E898" s="9"/>
      <c r="F898" s="9"/>
      <c r="G898" s="9"/>
      <c r="H898" s="27">
        <f>WORKDAY(WORKDAY(DATEVALUE("15/"&amp;MONTH(EDATE(C898,0))&amp;"/"&amp;YEAR(EDATE(C898,0))),-1,Feriados!$A$1:$A$936),1,Feriados!$A$1:$A$936)</f>
        <v>38033</v>
      </c>
      <c r="I898" s="27">
        <f>WORKDAY(WORKDAY(DATEVALUE("15/"&amp;MONTH(EDATE(C898,-1))&amp;"/"&amp;YEAR(EDATE(C898,-1))),-1,Feriados!$A$1:$A$936),1,Feriados!$A$1:$A$936)</f>
        <v>38001</v>
      </c>
      <c r="J898" s="27">
        <f>WORKDAY(WORKDAY(DATEVALUE("15/"&amp;MONTH(EDATE(C898,0))&amp;"/"&amp;YEAR(EDATE(C898,0))-1),-1,Feriados!$A$1:$A$936),1,Feriados!$A$1:$A$936)</f>
        <v>37669</v>
      </c>
      <c r="K898" s="28">
        <f t="shared" si="24"/>
        <v>7.7073184764681058</v>
      </c>
    </row>
    <row r="899" spans="1:11" x14ac:dyDescent="0.3">
      <c r="A899" s="18" t="str">
        <f t="shared" ref="A899:A962" si="25">MONTH(EDATE(C899,-1))&amp;YEAR(EDATE(C899,-1))&amp;F899</f>
        <v>12004</v>
      </c>
      <c r="B899" s="10">
        <v>760199</v>
      </c>
      <c r="C899" s="11">
        <v>38026</v>
      </c>
      <c r="D899" s="13">
        <v>1388.9142539636337</v>
      </c>
      <c r="E899" s="9"/>
      <c r="F899" s="9"/>
      <c r="G899" s="9"/>
      <c r="H899" s="27">
        <f>WORKDAY(WORKDAY(DATEVALUE("15/"&amp;MONTH(EDATE(C899,0))&amp;"/"&amp;YEAR(EDATE(C899,0))),-1,Feriados!$A$1:$A$936),1,Feriados!$A$1:$A$936)</f>
        <v>38033</v>
      </c>
      <c r="I899" s="27">
        <f>WORKDAY(WORKDAY(DATEVALUE("15/"&amp;MONTH(EDATE(C899,-1))&amp;"/"&amp;YEAR(EDATE(C899,-1))),-1,Feriados!$A$1:$A$936),1,Feriados!$A$1:$A$936)</f>
        <v>38001</v>
      </c>
      <c r="J899" s="27">
        <f>WORKDAY(WORKDAY(DATEVALUE("15/"&amp;MONTH(EDATE(C899,0))&amp;"/"&amp;YEAR(EDATE(C899,0))-1),-1,Feriados!$A$1:$A$936),1,Feriados!$A$1:$A$936)</f>
        <v>37669</v>
      </c>
      <c r="K899" s="28">
        <f t="shared" si="24"/>
        <v>7.7073184764681058</v>
      </c>
    </row>
    <row r="900" spans="1:11" x14ac:dyDescent="0.3">
      <c r="A900" s="18" t="str">
        <f t="shared" si="25"/>
        <v>12004</v>
      </c>
      <c r="B900" s="10">
        <v>760199</v>
      </c>
      <c r="C900" s="11">
        <v>38027</v>
      </c>
      <c r="D900" s="13">
        <v>1389.3922129470111</v>
      </c>
      <c r="E900" s="9"/>
      <c r="F900" s="9"/>
      <c r="G900" s="9"/>
      <c r="H900" s="27">
        <f>WORKDAY(WORKDAY(DATEVALUE("15/"&amp;MONTH(EDATE(C900,0))&amp;"/"&amp;YEAR(EDATE(C900,0))),-1,Feriados!$A$1:$A$936),1,Feriados!$A$1:$A$936)</f>
        <v>38033</v>
      </c>
      <c r="I900" s="27">
        <f>WORKDAY(WORKDAY(DATEVALUE("15/"&amp;MONTH(EDATE(C900,-1))&amp;"/"&amp;YEAR(EDATE(C900,-1))),-1,Feriados!$A$1:$A$936),1,Feriados!$A$1:$A$936)</f>
        <v>38001</v>
      </c>
      <c r="J900" s="27">
        <f>WORKDAY(WORKDAY(DATEVALUE("15/"&amp;MONTH(EDATE(C900,0))&amp;"/"&amp;YEAR(EDATE(C900,0))-1),-1,Feriados!$A$1:$A$936),1,Feriados!$A$1:$A$936)</f>
        <v>37669</v>
      </c>
      <c r="K900" s="28">
        <f t="shared" si="24"/>
        <v>7.7073184764681058</v>
      </c>
    </row>
    <row r="901" spans="1:11" x14ac:dyDescent="0.3">
      <c r="A901" s="18" t="str">
        <f t="shared" si="25"/>
        <v>12004</v>
      </c>
      <c r="B901" s="10">
        <v>760199</v>
      </c>
      <c r="C901" s="11">
        <v>38028</v>
      </c>
      <c r="D901" s="13">
        <v>1389.8703364076337</v>
      </c>
      <c r="E901" s="9"/>
      <c r="F901" s="9"/>
      <c r="G901" s="9"/>
      <c r="H901" s="27">
        <f>WORKDAY(WORKDAY(DATEVALUE("15/"&amp;MONTH(EDATE(C901,0))&amp;"/"&amp;YEAR(EDATE(C901,0))),-1,Feriados!$A$1:$A$936),1,Feriados!$A$1:$A$936)</f>
        <v>38033</v>
      </c>
      <c r="I901" s="27">
        <f>WORKDAY(WORKDAY(DATEVALUE("15/"&amp;MONTH(EDATE(C901,-1))&amp;"/"&amp;YEAR(EDATE(C901,-1))),-1,Feriados!$A$1:$A$936),1,Feriados!$A$1:$A$936)</f>
        <v>38001</v>
      </c>
      <c r="J901" s="27">
        <f>WORKDAY(WORKDAY(DATEVALUE("15/"&amp;MONTH(EDATE(C901,0))&amp;"/"&amp;YEAR(EDATE(C901,0))-1),-1,Feriados!$A$1:$A$936),1,Feriados!$A$1:$A$936)</f>
        <v>37669</v>
      </c>
      <c r="K901" s="28">
        <f t="shared" si="24"/>
        <v>7.7073184764681058</v>
      </c>
    </row>
    <row r="902" spans="1:11" x14ac:dyDescent="0.3">
      <c r="A902" s="18" t="str">
        <f t="shared" si="25"/>
        <v>12004</v>
      </c>
      <c r="B902" s="10">
        <v>760199</v>
      </c>
      <c r="C902" s="11">
        <v>38029</v>
      </c>
      <c r="D902" s="13">
        <v>1390.3486244021017</v>
      </c>
      <c r="E902" s="9"/>
      <c r="F902" s="9"/>
      <c r="G902" s="9"/>
      <c r="H902" s="27">
        <f>WORKDAY(WORKDAY(DATEVALUE("15/"&amp;MONTH(EDATE(C902,0))&amp;"/"&amp;YEAR(EDATE(C902,0))),-1,Feriados!$A$1:$A$936),1,Feriados!$A$1:$A$936)</f>
        <v>38033</v>
      </c>
      <c r="I902" s="27">
        <f>WORKDAY(WORKDAY(DATEVALUE("15/"&amp;MONTH(EDATE(C902,-1))&amp;"/"&amp;YEAR(EDATE(C902,-1))),-1,Feriados!$A$1:$A$936),1,Feriados!$A$1:$A$936)</f>
        <v>38001</v>
      </c>
      <c r="J902" s="27">
        <f>WORKDAY(WORKDAY(DATEVALUE("15/"&amp;MONTH(EDATE(C902,0))&amp;"/"&amp;YEAR(EDATE(C902,0))-1),-1,Feriados!$A$1:$A$936),1,Feriados!$A$1:$A$936)</f>
        <v>37669</v>
      </c>
      <c r="K902" s="28">
        <f t="shared" si="24"/>
        <v>7.7073184764681058</v>
      </c>
    </row>
    <row r="903" spans="1:11" x14ac:dyDescent="0.3">
      <c r="A903" s="18" t="str">
        <f t="shared" si="25"/>
        <v>12004</v>
      </c>
      <c r="B903" s="10">
        <v>760199</v>
      </c>
      <c r="C903" s="11">
        <v>38030</v>
      </c>
      <c r="D903" s="13">
        <v>1390.8270769870351</v>
      </c>
      <c r="E903" s="9"/>
      <c r="F903" s="9"/>
      <c r="G903" s="9"/>
      <c r="H903" s="27">
        <f>WORKDAY(WORKDAY(DATEVALUE("15/"&amp;MONTH(EDATE(C903,0))&amp;"/"&amp;YEAR(EDATE(C903,0))),-1,Feriados!$A$1:$A$936),1,Feriados!$A$1:$A$936)</f>
        <v>38033</v>
      </c>
      <c r="I903" s="27">
        <f>WORKDAY(WORKDAY(DATEVALUE("15/"&amp;MONTH(EDATE(C903,-1))&amp;"/"&amp;YEAR(EDATE(C903,-1))),-1,Feriados!$A$1:$A$936),1,Feriados!$A$1:$A$936)</f>
        <v>38001</v>
      </c>
      <c r="J903" s="27">
        <f>WORKDAY(WORKDAY(DATEVALUE("15/"&amp;MONTH(EDATE(C903,0))&amp;"/"&amp;YEAR(EDATE(C903,0))-1),-1,Feriados!$A$1:$A$936),1,Feriados!$A$1:$A$936)</f>
        <v>37669</v>
      </c>
      <c r="K903" s="28">
        <f t="shared" si="24"/>
        <v>7.7073184764681058</v>
      </c>
    </row>
    <row r="904" spans="1:11" x14ac:dyDescent="0.3">
      <c r="A904" s="18" t="str">
        <f t="shared" si="25"/>
        <v>12004</v>
      </c>
      <c r="B904" s="10">
        <v>760199</v>
      </c>
      <c r="C904" s="11">
        <v>38033</v>
      </c>
      <c r="D904" s="13">
        <v>1391.3056942190733</v>
      </c>
      <c r="E904" s="9"/>
      <c r="F904" s="9"/>
      <c r="G904" s="9"/>
      <c r="H904" s="27">
        <f>WORKDAY(WORKDAY(DATEVALUE("15/"&amp;MONTH(EDATE(C904,0))&amp;"/"&amp;YEAR(EDATE(C904,0))),-1,Feriados!$A$1:$A$936),1,Feriados!$A$1:$A$936)</f>
        <v>38033</v>
      </c>
      <c r="I904" s="27">
        <f>WORKDAY(WORKDAY(DATEVALUE("15/"&amp;MONTH(EDATE(C904,-1))&amp;"/"&amp;YEAR(EDATE(C904,-1))),-1,Feriados!$A$1:$A$936),1,Feriados!$A$1:$A$936)</f>
        <v>38001</v>
      </c>
      <c r="J904" s="27">
        <f>WORKDAY(WORKDAY(DATEVALUE("15/"&amp;MONTH(EDATE(C904,0))&amp;"/"&amp;YEAR(EDATE(C904,0))-1),-1,Feriados!$A$1:$A$936),1,Feriados!$A$1:$A$936)</f>
        <v>37669</v>
      </c>
      <c r="K904" s="28">
        <f t="shared" si="24"/>
        <v>7.7073184764681058</v>
      </c>
    </row>
    <row r="905" spans="1:11" x14ac:dyDescent="0.3">
      <c r="A905" s="18" t="str">
        <f t="shared" si="25"/>
        <v>12004</v>
      </c>
      <c r="B905" s="10">
        <v>760199</v>
      </c>
      <c r="C905" s="11">
        <v>38034</v>
      </c>
      <c r="D905" s="13">
        <v>1391.7757291680607</v>
      </c>
      <c r="E905" s="9"/>
      <c r="F905" s="9"/>
      <c r="G905" s="9"/>
      <c r="H905" s="27">
        <f>WORKDAY(WORKDAY(DATEVALUE("15/"&amp;MONTH(EDATE(C905,0))&amp;"/"&amp;YEAR(EDATE(C905,0))),-1,Feriados!$A$1:$A$936),1,Feriados!$A$1:$A$936)</f>
        <v>38033</v>
      </c>
      <c r="I905" s="27">
        <f>WORKDAY(WORKDAY(DATEVALUE("15/"&amp;MONTH(EDATE(C905,-1))&amp;"/"&amp;YEAR(EDATE(C905,-1))),-1,Feriados!$A$1:$A$936),1,Feriados!$A$1:$A$936)</f>
        <v>38001</v>
      </c>
      <c r="J905" s="27">
        <f>WORKDAY(WORKDAY(DATEVALUE("15/"&amp;MONTH(EDATE(C905,0))&amp;"/"&amp;YEAR(EDATE(C905,0))-1),-1,Feriados!$A$1:$A$936),1,Feriados!$A$1:$A$936)</f>
        <v>37669</v>
      </c>
      <c r="K905" s="28">
        <f t="shared" si="24"/>
        <v>7.7073184764681058</v>
      </c>
    </row>
    <row r="906" spans="1:11" x14ac:dyDescent="0.3">
      <c r="A906" s="18" t="str">
        <f t="shared" si="25"/>
        <v>12004</v>
      </c>
      <c r="B906" s="10">
        <v>760199</v>
      </c>
      <c r="C906" s="11">
        <v>38035</v>
      </c>
      <c r="D906" s="13">
        <v>1392.2459229123829</v>
      </c>
      <c r="E906" s="9"/>
      <c r="F906" s="9"/>
      <c r="G906" s="9"/>
      <c r="H906" s="27">
        <f>WORKDAY(WORKDAY(DATEVALUE("15/"&amp;MONTH(EDATE(C906,0))&amp;"/"&amp;YEAR(EDATE(C906,0))),-1,Feriados!$A$1:$A$936),1,Feriados!$A$1:$A$936)</f>
        <v>38033</v>
      </c>
      <c r="I906" s="27">
        <f>WORKDAY(WORKDAY(DATEVALUE("15/"&amp;MONTH(EDATE(C906,-1))&amp;"/"&amp;YEAR(EDATE(C906,-1))),-1,Feriados!$A$1:$A$936),1,Feriados!$A$1:$A$936)</f>
        <v>38001</v>
      </c>
      <c r="J906" s="27">
        <f>WORKDAY(WORKDAY(DATEVALUE("15/"&amp;MONTH(EDATE(C906,0))&amp;"/"&amp;YEAR(EDATE(C906,0))-1),-1,Feriados!$A$1:$A$936),1,Feriados!$A$1:$A$936)</f>
        <v>37669</v>
      </c>
      <c r="K906" s="28">
        <f t="shared" si="24"/>
        <v>7.7073184764681058</v>
      </c>
    </row>
    <row r="907" spans="1:11" x14ac:dyDescent="0.3">
      <c r="A907" s="18" t="str">
        <f t="shared" si="25"/>
        <v>12004</v>
      </c>
      <c r="B907" s="10">
        <v>760199</v>
      </c>
      <c r="C907" s="11">
        <v>38036</v>
      </c>
      <c r="D907" s="13">
        <v>1392.7162755056866</v>
      </c>
      <c r="E907" s="9"/>
      <c r="F907" s="9"/>
      <c r="G907" s="9"/>
      <c r="H907" s="27">
        <f>WORKDAY(WORKDAY(DATEVALUE("15/"&amp;MONTH(EDATE(C907,0))&amp;"/"&amp;YEAR(EDATE(C907,0))),-1,Feriados!$A$1:$A$936),1,Feriados!$A$1:$A$936)</f>
        <v>38033</v>
      </c>
      <c r="I907" s="27">
        <f>WORKDAY(WORKDAY(DATEVALUE("15/"&amp;MONTH(EDATE(C907,-1))&amp;"/"&amp;YEAR(EDATE(C907,-1))),-1,Feriados!$A$1:$A$936),1,Feriados!$A$1:$A$936)</f>
        <v>38001</v>
      </c>
      <c r="J907" s="27">
        <f>WORKDAY(WORKDAY(DATEVALUE("15/"&amp;MONTH(EDATE(C907,0))&amp;"/"&amp;YEAR(EDATE(C907,0))-1),-1,Feriados!$A$1:$A$936),1,Feriados!$A$1:$A$936)</f>
        <v>37669</v>
      </c>
      <c r="K907" s="28">
        <f t="shared" si="24"/>
        <v>7.7073184764681058</v>
      </c>
    </row>
    <row r="908" spans="1:11" x14ac:dyDescent="0.3">
      <c r="A908" s="18" t="str">
        <f t="shared" si="25"/>
        <v>12004</v>
      </c>
      <c r="B908" s="10">
        <v>760199</v>
      </c>
      <c r="C908" s="11">
        <v>38037</v>
      </c>
      <c r="D908" s="13">
        <v>1393.186787001637</v>
      </c>
      <c r="E908" s="9"/>
      <c r="F908" s="9"/>
      <c r="G908" s="9"/>
      <c r="H908" s="27">
        <f>WORKDAY(WORKDAY(DATEVALUE("15/"&amp;MONTH(EDATE(C908,0))&amp;"/"&amp;YEAR(EDATE(C908,0))),-1,Feriados!$A$1:$A$936),1,Feriados!$A$1:$A$936)</f>
        <v>38033</v>
      </c>
      <c r="I908" s="27">
        <f>WORKDAY(WORKDAY(DATEVALUE("15/"&amp;MONTH(EDATE(C908,-1))&amp;"/"&amp;YEAR(EDATE(C908,-1))),-1,Feriados!$A$1:$A$936),1,Feriados!$A$1:$A$936)</f>
        <v>38001</v>
      </c>
      <c r="J908" s="27">
        <f>WORKDAY(WORKDAY(DATEVALUE("15/"&amp;MONTH(EDATE(C908,0))&amp;"/"&amp;YEAR(EDATE(C908,0))-1),-1,Feriados!$A$1:$A$936),1,Feriados!$A$1:$A$936)</f>
        <v>37669</v>
      </c>
      <c r="K908" s="28">
        <f t="shared" si="24"/>
        <v>7.7073184764681058</v>
      </c>
    </row>
    <row r="909" spans="1:11" x14ac:dyDescent="0.3">
      <c r="A909" s="18" t="str">
        <f t="shared" si="25"/>
        <v>12004</v>
      </c>
      <c r="B909" s="10">
        <v>760199</v>
      </c>
      <c r="C909" s="11">
        <v>38042</v>
      </c>
      <c r="D909" s="13">
        <v>1393.6574574539172</v>
      </c>
      <c r="E909" s="9"/>
      <c r="F909" s="9"/>
      <c r="G909" s="9"/>
      <c r="H909" s="27">
        <f>WORKDAY(WORKDAY(DATEVALUE("15/"&amp;MONTH(EDATE(C909,0))&amp;"/"&amp;YEAR(EDATE(C909,0))),-1,Feriados!$A$1:$A$936),1,Feriados!$A$1:$A$936)</f>
        <v>38033</v>
      </c>
      <c r="I909" s="27">
        <f>WORKDAY(WORKDAY(DATEVALUE("15/"&amp;MONTH(EDATE(C909,-1))&amp;"/"&amp;YEAR(EDATE(C909,-1))),-1,Feriados!$A$1:$A$936),1,Feriados!$A$1:$A$936)</f>
        <v>38001</v>
      </c>
      <c r="J909" s="27">
        <f>WORKDAY(WORKDAY(DATEVALUE("15/"&amp;MONTH(EDATE(C909,0))&amp;"/"&amp;YEAR(EDATE(C909,0))-1),-1,Feriados!$A$1:$A$936),1,Feriados!$A$1:$A$936)</f>
        <v>37669</v>
      </c>
      <c r="K909" s="28">
        <f t="shared" si="24"/>
        <v>7.7073184764681058</v>
      </c>
    </row>
    <row r="910" spans="1:11" x14ac:dyDescent="0.3">
      <c r="A910" s="18" t="str">
        <f t="shared" si="25"/>
        <v>12004</v>
      </c>
      <c r="B910" s="10">
        <v>760199</v>
      </c>
      <c r="C910" s="11">
        <v>38043</v>
      </c>
      <c r="D910" s="13">
        <v>1394.1282869162289</v>
      </c>
      <c r="E910" s="9"/>
      <c r="F910" s="9"/>
      <c r="G910" s="9"/>
      <c r="H910" s="27">
        <f>WORKDAY(WORKDAY(DATEVALUE("15/"&amp;MONTH(EDATE(C910,0))&amp;"/"&amp;YEAR(EDATE(C910,0))),-1,Feriados!$A$1:$A$936),1,Feriados!$A$1:$A$936)</f>
        <v>38033</v>
      </c>
      <c r="I910" s="27">
        <f>WORKDAY(WORKDAY(DATEVALUE("15/"&amp;MONTH(EDATE(C910,-1))&amp;"/"&amp;YEAR(EDATE(C910,-1))),-1,Feriados!$A$1:$A$936),1,Feriados!$A$1:$A$936)</f>
        <v>38001</v>
      </c>
      <c r="J910" s="27">
        <f>WORKDAY(WORKDAY(DATEVALUE("15/"&amp;MONTH(EDATE(C910,0))&amp;"/"&amp;YEAR(EDATE(C910,0))-1),-1,Feriados!$A$1:$A$936),1,Feriados!$A$1:$A$936)</f>
        <v>37669</v>
      </c>
      <c r="K910" s="28">
        <f t="shared" si="24"/>
        <v>7.7073184764681058</v>
      </c>
    </row>
    <row r="911" spans="1:11" x14ac:dyDescent="0.3">
      <c r="A911" s="18" t="str">
        <f t="shared" si="25"/>
        <v>12004</v>
      </c>
      <c r="B911" s="10">
        <v>760199</v>
      </c>
      <c r="C911" s="11">
        <v>38044</v>
      </c>
      <c r="D911" s="13">
        <v>1394.5992754422912</v>
      </c>
      <c r="E911" s="9"/>
      <c r="F911" s="9"/>
      <c r="G911" s="9"/>
      <c r="H911" s="27">
        <f>WORKDAY(WORKDAY(DATEVALUE("15/"&amp;MONTH(EDATE(C911,0))&amp;"/"&amp;YEAR(EDATE(C911,0))),-1,Feriados!$A$1:$A$936),1,Feriados!$A$1:$A$936)</f>
        <v>38033</v>
      </c>
      <c r="I911" s="27">
        <f>WORKDAY(WORKDAY(DATEVALUE("15/"&amp;MONTH(EDATE(C911,-1))&amp;"/"&amp;YEAR(EDATE(C911,-1))),-1,Feriados!$A$1:$A$936),1,Feriados!$A$1:$A$936)</f>
        <v>38001</v>
      </c>
      <c r="J911" s="27">
        <f>WORKDAY(WORKDAY(DATEVALUE("15/"&amp;MONTH(EDATE(C911,0))&amp;"/"&amp;YEAR(EDATE(C911,0))-1),-1,Feriados!$A$1:$A$936),1,Feriados!$A$1:$A$936)</f>
        <v>37669</v>
      </c>
      <c r="K911" s="28">
        <f t="shared" si="24"/>
        <v>7.7073184764681058</v>
      </c>
    </row>
    <row r="912" spans="1:11" x14ac:dyDescent="0.3">
      <c r="A912" s="18" t="str">
        <f t="shared" si="25"/>
        <v>22004</v>
      </c>
      <c r="B912" s="10">
        <v>760199</v>
      </c>
      <c r="C912" s="11">
        <v>38047</v>
      </c>
      <c r="D912" s="13">
        <v>1395.0704230858423</v>
      </c>
      <c r="E912" s="9"/>
      <c r="F912" s="9"/>
      <c r="G912" s="9"/>
      <c r="H912" s="27">
        <f>WORKDAY(WORKDAY(DATEVALUE("15/"&amp;MONTH(EDATE(C912,0))&amp;"/"&amp;YEAR(EDATE(C912,0))),-1,Feriados!$A$1:$A$936),1,Feriados!$A$1:$A$936)</f>
        <v>38061</v>
      </c>
      <c r="I912" s="27">
        <f>WORKDAY(WORKDAY(DATEVALUE("15/"&amp;MONTH(EDATE(C912,-1))&amp;"/"&amp;YEAR(EDATE(C912,-1))),-1,Feriados!$A$1:$A$936),1,Feriados!$A$1:$A$936)</f>
        <v>38033</v>
      </c>
      <c r="J912" s="27">
        <f>WORKDAY(WORKDAY(DATEVALUE("15/"&amp;MONTH(EDATE(C912,0))&amp;"/"&amp;YEAR(EDATE(C912,0))-1),-1,Feriados!$A$1:$A$936),1,Feriados!$A$1:$A$936)</f>
        <v>37697</v>
      </c>
      <c r="K912" s="28">
        <f t="shared" si="24"/>
        <v>6.6889158480573085</v>
      </c>
    </row>
    <row r="913" spans="1:11" x14ac:dyDescent="0.3">
      <c r="A913" s="18" t="str">
        <f t="shared" si="25"/>
        <v>22004</v>
      </c>
      <c r="B913" s="10">
        <v>760199</v>
      </c>
      <c r="C913" s="11">
        <v>38048</v>
      </c>
      <c r="D913" s="13">
        <v>1395.5417299006378</v>
      </c>
      <c r="E913" s="9"/>
      <c r="F913" s="9"/>
      <c r="G913" s="9"/>
      <c r="H913" s="27">
        <f>WORKDAY(WORKDAY(DATEVALUE("15/"&amp;MONTH(EDATE(C913,0))&amp;"/"&amp;YEAR(EDATE(C913,0))),-1,Feriados!$A$1:$A$936),1,Feriados!$A$1:$A$936)</f>
        <v>38061</v>
      </c>
      <c r="I913" s="27">
        <f>WORKDAY(WORKDAY(DATEVALUE("15/"&amp;MONTH(EDATE(C913,-1))&amp;"/"&amp;YEAR(EDATE(C913,-1))),-1,Feriados!$A$1:$A$936),1,Feriados!$A$1:$A$936)</f>
        <v>38033</v>
      </c>
      <c r="J913" s="27">
        <f>WORKDAY(WORKDAY(DATEVALUE("15/"&amp;MONTH(EDATE(C913,0))&amp;"/"&amp;YEAR(EDATE(C913,0))-1),-1,Feriados!$A$1:$A$936),1,Feriados!$A$1:$A$936)</f>
        <v>37697</v>
      </c>
      <c r="K913" s="28">
        <f t="shared" si="24"/>
        <v>6.6889158480573085</v>
      </c>
    </row>
    <row r="914" spans="1:11" x14ac:dyDescent="0.3">
      <c r="A914" s="18" t="str">
        <f t="shared" si="25"/>
        <v>22004</v>
      </c>
      <c r="B914" s="10">
        <v>760199</v>
      </c>
      <c r="C914" s="11">
        <v>38049</v>
      </c>
      <c r="D914" s="13">
        <v>1396.0131959404516</v>
      </c>
      <c r="E914" s="9"/>
      <c r="F914" s="9"/>
      <c r="G914" s="9"/>
      <c r="H914" s="27">
        <f>WORKDAY(WORKDAY(DATEVALUE("15/"&amp;MONTH(EDATE(C914,0))&amp;"/"&amp;YEAR(EDATE(C914,0))),-1,Feriados!$A$1:$A$936),1,Feriados!$A$1:$A$936)</f>
        <v>38061</v>
      </c>
      <c r="I914" s="27">
        <f>WORKDAY(WORKDAY(DATEVALUE("15/"&amp;MONTH(EDATE(C914,-1))&amp;"/"&amp;YEAR(EDATE(C914,-1))),-1,Feriados!$A$1:$A$936),1,Feriados!$A$1:$A$936)</f>
        <v>38033</v>
      </c>
      <c r="J914" s="27">
        <f>WORKDAY(WORKDAY(DATEVALUE("15/"&amp;MONTH(EDATE(C914,0))&amp;"/"&amp;YEAR(EDATE(C914,0))-1),-1,Feriados!$A$1:$A$936),1,Feriados!$A$1:$A$936)</f>
        <v>37697</v>
      </c>
      <c r="K914" s="28">
        <f t="shared" si="24"/>
        <v>6.6889158480573085</v>
      </c>
    </row>
    <row r="915" spans="1:11" x14ac:dyDescent="0.3">
      <c r="A915" s="18" t="str">
        <f t="shared" si="25"/>
        <v>22004</v>
      </c>
      <c r="B915" s="10">
        <v>760199</v>
      </c>
      <c r="C915" s="11">
        <v>38050</v>
      </c>
      <c r="D915" s="13">
        <v>1396.4848212590755</v>
      </c>
      <c r="E915" s="9"/>
      <c r="F915" s="9"/>
      <c r="G915" s="9"/>
      <c r="H915" s="27">
        <f>WORKDAY(WORKDAY(DATEVALUE("15/"&amp;MONTH(EDATE(C915,0))&amp;"/"&amp;YEAR(EDATE(C915,0))),-1,Feriados!$A$1:$A$936),1,Feriados!$A$1:$A$936)</f>
        <v>38061</v>
      </c>
      <c r="I915" s="27">
        <f>WORKDAY(WORKDAY(DATEVALUE("15/"&amp;MONTH(EDATE(C915,-1))&amp;"/"&amp;YEAR(EDATE(C915,-1))),-1,Feriados!$A$1:$A$936),1,Feriados!$A$1:$A$936)</f>
        <v>38033</v>
      </c>
      <c r="J915" s="27">
        <f>WORKDAY(WORKDAY(DATEVALUE("15/"&amp;MONTH(EDATE(C915,0))&amp;"/"&amp;YEAR(EDATE(C915,0))-1),-1,Feriados!$A$1:$A$936),1,Feriados!$A$1:$A$936)</f>
        <v>37697</v>
      </c>
      <c r="K915" s="28">
        <f t="shared" si="24"/>
        <v>6.6889158480573085</v>
      </c>
    </row>
    <row r="916" spans="1:11" x14ac:dyDescent="0.3">
      <c r="A916" s="18" t="str">
        <f t="shared" si="25"/>
        <v>22004</v>
      </c>
      <c r="B916" s="10">
        <v>760199</v>
      </c>
      <c r="C916" s="11">
        <v>38051</v>
      </c>
      <c r="D916" s="13">
        <v>1396.9566059103206</v>
      </c>
      <c r="E916" s="9"/>
      <c r="F916" s="9"/>
      <c r="G916" s="9"/>
      <c r="H916" s="27">
        <f>WORKDAY(WORKDAY(DATEVALUE("15/"&amp;MONTH(EDATE(C916,0))&amp;"/"&amp;YEAR(EDATE(C916,0))),-1,Feriados!$A$1:$A$936),1,Feriados!$A$1:$A$936)</f>
        <v>38061</v>
      </c>
      <c r="I916" s="27">
        <f>WORKDAY(WORKDAY(DATEVALUE("15/"&amp;MONTH(EDATE(C916,-1))&amp;"/"&amp;YEAR(EDATE(C916,-1))),-1,Feriados!$A$1:$A$936),1,Feriados!$A$1:$A$936)</f>
        <v>38033</v>
      </c>
      <c r="J916" s="27">
        <f>WORKDAY(WORKDAY(DATEVALUE("15/"&amp;MONTH(EDATE(C916,0))&amp;"/"&amp;YEAR(EDATE(C916,0))-1),-1,Feriados!$A$1:$A$936),1,Feriados!$A$1:$A$936)</f>
        <v>37697</v>
      </c>
      <c r="K916" s="28">
        <f t="shared" si="24"/>
        <v>6.6889158480573085</v>
      </c>
    </row>
    <row r="917" spans="1:11" x14ac:dyDescent="0.3">
      <c r="A917" s="18" t="str">
        <f t="shared" si="25"/>
        <v>22004</v>
      </c>
      <c r="B917" s="10">
        <v>760199</v>
      </c>
      <c r="C917" s="11">
        <v>38054</v>
      </c>
      <c r="D917" s="13">
        <v>1397.4285499480147</v>
      </c>
      <c r="E917" s="9"/>
      <c r="F917" s="9"/>
      <c r="G917" s="9"/>
      <c r="H917" s="27">
        <f>WORKDAY(WORKDAY(DATEVALUE("15/"&amp;MONTH(EDATE(C917,0))&amp;"/"&amp;YEAR(EDATE(C917,0))),-1,Feriados!$A$1:$A$936),1,Feriados!$A$1:$A$936)</f>
        <v>38061</v>
      </c>
      <c r="I917" s="27">
        <f>WORKDAY(WORKDAY(DATEVALUE("15/"&amp;MONTH(EDATE(C917,-1))&amp;"/"&amp;YEAR(EDATE(C917,-1))),-1,Feriados!$A$1:$A$936),1,Feriados!$A$1:$A$936)</f>
        <v>38033</v>
      </c>
      <c r="J917" s="27">
        <f>WORKDAY(WORKDAY(DATEVALUE("15/"&amp;MONTH(EDATE(C917,0))&amp;"/"&amp;YEAR(EDATE(C917,0))-1),-1,Feriados!$A$1:$A$936),1,Feriados!$A$1:$A$936)</f>
        <v>37697</v>
      </c>
      <c r="K917" s="28">
        <f t="shared" si="24"/>
        <v>6.6889158480573085</v>
      </c>
    </row>
    <row r="918" spans="1:11" x14ac:dyDescent="0.3">
      <c r="A918" s="18" t="str">
        <f t="shared" si="25"/>
        <v>22004</v>
      </c>
      <c r="B918" s="10">
        <v>760199</v>
      </c>
      <c r="C918" s="11">
        <v>38055</v>
      </c>
      <c r="D918" s="13">
        <v>1397.900653426005</v>
      </c>
      <c r="E918" s="9"/>
      <c r="F918" s="9"/>
      <c r="G918" s="9"/>
      <c r="H918" s="27">
        <f>WORKDAY(WORKDAY(DATEVALUE("15/"&amp;MONTH(EDATE(C918,0))&amp;"/"&amp;YEAR(EDATE(C918,0))),-1,Feriados!$A$1:$A$936),1,Feriados!$A$1:$A$936)</f>
        <v>38061</v>
      </c>
      <c r="I918" s="27">
        <f>WORKDAY(WORKDAY(DATEVALUE("15/"&amp;MONTH(EDATE(C918,-1))&amp;"/"&amp;YEAR(EDATE(C918,-1))),-1,Feriados!$A$1:$A$936),1,Feriados!$A$1:$A$936)</f>
        <v>38033</v>
      </c>
      <c r="J918" s="27">
        <f>WORKDAY(WORKDAY(DATEVALUE("15/"&amp;MONTH(EDATE(C918,0))&amp;"/"&amp;YEAR(EDATE(C918,0))-1),-1,Feriados!$A$1:$A$936),1,Feriados!$A$1:$A$936)</f>
        <v>37697</v>
      </c>
      <c r="K918" s="28">
        <f t="shared" si="24"/>
        <v>6.6889158480573085</v>
      </c>
    </row>
    <row r="919" spans="1:11" x14ac:dyDescent="0.3">
      <c r="A919" s="18" t="str">
        <f t="shared" si="25"/>
        <v>22004</v>
      </c>
      <c r="B919" s="10">
        <v>760199</v>
      </c>
      <c r="C919" s="11">
        <v>38056</v>
      </c>
      <c r="D919" s="13">
        <v>1398.3729163981561</v>
      </c>
      <c r="E919" s="9"/>
      <c r="F919" s="9"/>
      <c r="G919" s="9"/>
      <c r="H919" s="27">
        <f>WORKDAY(WORKDAY(DATEVALUE("15/"&amp;MONTH(EDATE(C919,0))&amp;"/"&amp;YEAR(EDATE(C919,0))),-1,Feriados!$A$1:$A$936),1,Feriados!$A$1:$A$936)</f>
        <v>38061</v>
      </c>
      <c r="I919" s="27">
        <f>WORKDAY(WORKDAY(DATEVALUE("15/"&amp;MONTH(EDATE(C919,-1))&amp;"/"&amp;YEAR(EDATE(C919,-1))),-1,Feriados!$A$1:$A$936),1,Feriados!$A$1:$A$936)</f>
        <v>38033</v>
      </c>
      <c r="J919" s="27">
        <f>WORKDAY(WORKDAY(DATEVALUE("15/"&amp;MONTH(EDATE(C919,0))&amp;"/"&amp;YEAR(EDATE(C919,0))-1),-1,Feriados!$A$1:$A$936),1,Feriados!$A$1:$A$936)</f>
        <v>37697</v>
      </c>
      <c r="K919" s="28">
        <f t="shared" si="24"/>
        <v>6.6889158480573085</v>
      </c>
    </row>
    <row r="920" spans="1:11" x14ac:dyDescent="0.3">
      <c r="A920" s="18" t="str">
        <f t="shared" si="25"/>
        <v>22004</v>
      </c>
      <c r="B920" s="10">
        <v>760199</v>
      </c>
      <c r="C920" s="11">
        <v>38057</v>
      </c>
      <c r="D920" s="13">
        <v>1398.8453389183512</v>
      </c>
      <c r="E920" s="9"/>
      <c r="F920" s="9"/>
      <c r="G920" s="9"/>
      <c r="H920" s="27">
        <f>WORKDAY(WORKDAY(DATEVALUE("15/"&amp;MONTH(EDATE(C920,0))&amp;"/"&amp;YEAR(EDATE(C920,0))),-1,Feriados!$A$1:$A$936),1,Feriados!$A$1:$A$936)</f>
        <v>38061</v>
      </c>
      <c r="I920" s="27">
        <f>WORKDAY(WORKDAY(DATEVALUE("15/"&amp;MONTH(EDATE(C920,-1))&amp;"/"&amp;YEAR(EDATE(C920,-1))),-1,Feriados!$A$1:$A$936),1,Feriados!$A$1:$A$936)</f>
        <v>38033</v>
      </c>
      <c r="J920" s="27">
        <f>WORKDAY(WORKDAY(DATEVALUE("15/"&amp;MONTH(EDATE(C920,0))&amp;"/"&amp;YEAR(EDATE(C920,0))-1),-1,Feriados!$A$1:$A$936),1,Feriados!$A$1:$A$936)</f>
        <v>37697</v>
      </c>
      <c r="K920" s="28">
        <f t="shared" si="24"/>
        <v>6.6889158480573085</v>
      </c>
    </row>
    <row r="921" spans="1:11" x14ac:dyDescent="0.3">
      <c r="A921" s="18" t="str">
        <f t="shared" si="25"/>
        <v>22004</v>
      </c>
      <c r="B921" s="10">
        <v>760199</v>
      </c>
      <c r="C921" s="11">
        <v>38058</v>
      </c>
      <c r="D921" s="13">
        <v>1399.3179210404912</v>
      </c>
      <c r="E921" s="9"/>
      <c r="F921" s="9"/>
      <c r="G921" s="9"/>
      <c r="H921" s="27">
        <f>WORKDAY(WORKDAY(DATEVALUE("15/"&amp;MONTH(EDATE(C921,0))&amp;"/"&amp;YEAR(EDATE(C921,0))),-1,Feriados!$A$1:$A$936),1,Feriados!$A$1:$A$936)</f>
        <v>38061</v>
      </c>
      <c r="I921" s="27">
        <f>WORKDAY(WORKDAY(DATEVALUE("15/"&amp;MONTH(EDATE(C921,-1))&amp;"/"&amp;YEAR(EDATE(C921,-1))),-1,Feriados!$A$1:$A$936),1,Feriados!$A$1:$A$936)</f>
        <v>38033</v>
      </c>
      <c r="J921" s="27">
        <f>WORKDAY(WORKDAY(DATEVALUE("15/"&amp;MONTH(EDATE(C921,0))&amp;"/"&amp;YEAR(EDATE(C921,0))-1),-1,Feriados!$A$1:$A$936),1,Feriados!$A$1:$A$936)</f>
        <v>37697</v>
      </c>
      <c r="K921" s="28">
        <f t="shared" si="24"/>
        <v>6.6889158480573085</v>
      </c>
    </row>
    <row r="922" spans="1:11" x14ac:dyDescent="0.3">
      <c r="A922" s="18" t="str">
        <f t="shared" si="25"/>
        <v>22004</v>
      </c>
      <c r="B922" s="10">
        <v>760199</v>
      </c>
      <c r="C922" s="11">
        <v>38061</v>
      </c>
      <c r="D922" s="13">
        <v>1399.7906628184962</v>
      </c>
      <c r="E922" s="9"/>
      <c r="F922" s="9"/>
      <c r="G922" s="9"/>
      <c r="H922" s="27">
        <f>WORKDAY(WORKDAY(DATEVALUE("15/"&amp;MONTH(EDATE(C922,0))&amp;"/"&amp;YEAR(EDATE(C922,0))),-1,Feriados!$A$1:$A$936),1,Feriados!$A$1:$A$936)</f>
        <v>38061</v>
      </c>
      <c r="I922" s="27">
        <f>WORKDAY(WORKDAY(DATEVALUE("15/"&amp;MONTH(EDATE(C922,-1))&amp;"/"&amp;YEAR(EDATE(C922,-1))),-1,Feriados!$A$1:$A$936),1,Feriados!$A$1:$A$936)</f>
        <v>38033</v>
      </c>
      <c r="J922" s="27">
        <f>WORKDAY(WORKDAY(DATEVALUE("15/"&amp;MONTH(EDATE(C922,0))&amp;"/"&amp;YEAR(EDATE(C922,0))-1),-1,Feriados!$A$1:$A$936),1,Feriados!$A$1:$A$936)</f>
        <v>37697</v>
      </c>
      <c r="K922" s="28">
        <f t="shared" si="24"/>
        <v>6.6889158480573085</v>
      </c>
    </row>
    <row r="923" spans="1:11" x14ac:dyDescent="0.3">
      <c r="A923" s="18" t="str">
        <f t="shared" si="25"/>
        <v>22004</v>
      </c>
      <c r="B923" s="10">
        <v>760199</v>
      </c>
      <c r="C923" s="11">
        <v>38062</v>
      </c>
      <c r="D923" s="13">
        <v>1400.0889670613262</v>
      </c>
      <c r="E923" s="9"/>
      <c r="F923" s="9"/>
      <c r="G923" s="9"/>
      <c r="H923" s="27">
        <f>WORKDAY(WORKDAY(DATEVALUE("15/"&amp;MONTH(EDATE(C923,0))&amp;"/"&amp;YEAR(EDATE(C923,0))),-1,Feriados!$A$1:$A$936),1,Feriados!$A$1:$A$936)</f>
        <v>38061</v>
      </c>
      <c r="I923" s="27">
        <f>WORKDAY(WORKDAY(DATEVALUE("15/"&amp;MONTH(EDATE(C923,-1))&amp;"/"&amp;YEAR(EDATE(C923,-1))),-1,Feriados!$A$1:$A$936),1,Feriados!$A$1:$A$936)</f>
        <v>38033</v>
      </c>
      <c r="J923" s="27">
        <f>WORKDAY(WORKDAY(DATEVALUE("15/"&amp;MONTH(EDATE(C923,0))&amp;"/"&amp;YEAR(EDATE(C923,0))-1),-1,Feriados!$A$1:$A$936),1,Feriados!$A$1:$A$936)</f>
        <v>37697</v>
      </c>
      <c r="K923" s="28">
        <f t="shared" si="24"/>
        <v>6.6889158480573085</v>
      </c>
    </row>
    <row r="924" spans="1:11" x14ac:dyDescent="0.3">
      <c r="A924" s="18" t="str">
        <f t="shared" si="25"/>
        <v>22004</v>
      </c>
      <c r="B924" s="10">
        <v>760199</v>
      </c>
      <c r="C924" s="11">
        <v>38063</v>
      </c>
      <c r="D924" s="13">
        <v>1400.3873348746772</v>
      </c>
      <c r="E924" s="9"/>
      <c r="F924" s="9"/>
      <c r="G924" s="9"/>
      <c r="H924" s="27">
        <f>WORKDAY(WORKDAY(DATEVALUE("15/"&amp;MONTH(EDATE(C924,0))&amp;"/"&amp;YEAR(EDATE(C924,0))),-1,Feriados!$A$1:$A$936),1,Feriados!$A$1:$A$936)</f>
        <v>38061</v>
      </c>
      <c r="I924" s="27">
        <f>WORKDAY(WORKDAY(DATEVALUE("15/"&amp;MONTH(EDATE(C924,-1))&amp;"/"&amp;YEAR(EDATE(C924,-1))),-1,Feriados!$A$1:$A$936),1,Feriados!$A$1:$A$936)</f>
        <v>38033</v>
      </c>
      <c r="J924" s="27">
        <f>WORKDAY(WORKDAY(DATEVALUE("15/"&amp;MONTH(EDATE(C924,0))&amp;"/"&amp;YEAR(EDATE(C924,0))-1),-1,Feriados!$A$1:$A$936),1,Feriados!$A$1:$A$936)</f>
        <v>37697</v>
      </c>
      <c r="K924" s="28">
        <f t="shared" si="24"/>
        <v>6.6889158480573085</v>
      </c>
    </row>
    <row r="925" spans="1:11" x14ac:dyDescent="0.3">
      <c r="A925" s="18" t="str">
        <f t="shared" si="25"/>
        <v>22004</v>
      </c>
      <c r="B925" s="10">
        <v>760199</v>
      </c>
      <c r="C925" s="11">
        <v>38064</v>
      </c>
      <c r="D925" s="13">
        <v>1400.6857662720956</v>
      </c>
      <c r="E925" s="9"/>
      <c r="F925" s="9"/>
      <c r="G925" s="9"/>
      <c r="H925" s="27">
        <f>WORKDAY(WORKDAY(DATEVALUE("15/"&amp;MONTH(EDATE(C925,0))&amp;"/"&amp;YEAR(EDATE(C925,0))),-1,Feriados!$A$1:$A$936),1,Feriados!$A$1:$A$936)</f>
        <v>38061</v>
      </c>
      <c r="I925" s="27">
        <f>WORKDAY(WORKDAY(DATEVALUE("15/"&amp;MONTH(EDATE(C925,-1))&amp;"/"&amp;YEAR(EDATE(C925,-1))),-1,Feriados!$A$1:$A$936),1,Feriados!$A$1:$A$936)</f>
        <v>38033</v>
      </c>
      <c r="J925" s="27">
        <f>WORKDAY(WORKDAY(DATEVALUE("15/"&amp;MONTH(EDATE(C925,0))&amp;"/"&amp;YEAR(EDATE(C925,0))-1),-1,Feriados!$A$1:$A$936),1,Feriados!$A$1:$A$936)</f>
        <v>37697</v>
      </c>
      <c r="K925" s="28">
        <f t="shared" si="24"/>
        <v>6.6889158480573085</v>
      </c>
    </row>
    <row r="926" spans="1:11" x14ac:dyDescent="0.3">
      <c r="A926" s="18" t="str">
        <f t="shared" si="25"/>
        <v>22004</v>
      </c>
      <c r="B926" s="10">
        <v>760199</v>
      </c>
      <c r="C926" s="11">
        <v>38065</v>
      </c>
      <c r="D926" s="13">
        <v>1400.9842612671328</v>
      </c>
      <c r="E926" s="9"/>
      <c r="F926" s="9"/>
      <c r="G926" s="9"/>
      <c r="H926" s="27">
        <f>WORKDAY(WORKDAY(DATEVALUE("15/"&amp;MONTH(EDATE(C926,0))&amp;"/"&amp;YEAR(EDATE(C926,0))),-1,Feriados!$A$1:$A$936),1,Feriados!$A$1:$A$936)</f>
        <v>38061</v>
      </c>
      <c r="I926" s="27">
        <f>WORKDAY(WORKDAY(DATEVALUE("15/"&amp;MONTH(EDATE(C926,-1))&amp;"/"&amp;YEAR(EDATE(C926,-1))),-1,Feriados!$A$1:$A$936),1,Feriados!$A$1:$A$936)</f>
        <v>38033</v>
      </c>
      <c r="J926" s="27">
        <f>WORKDAY(WORKDAY(DATEVALUE("15/"&amp;MONTH(EDATE(C926,0))&amp;"/"&amp;YEAR(EDATE(C926,0))-1),-1,Feriados!$A$1:$A$936),1,Feriados!$A$1:$A$936)</f>
        <v>37697</v>
      </c>
      <c r="K926" s="28">
        <f t="shared" si="24"/>
        <v>6.6889158480573085</v>
      </c>
    </row>
    <row r="927" spans="1:11" x14ac:dyDescent="0.3">
      <c r="A927" s="18" t="str">
        <f t="shared" si="25"/>
        <v>22004</v>
      </c>
      <c r="B927" s="10">
        <v>760199</v>
      </c>
      <c r="C927" s="11">
        <v>38068</v>
      </c>
      <c r="D927" s="13">
        <v>1401.2828198733407</v>
      </c>
      <c r="E927" s="9"/>
      <c r="F927" s="9"/>
      <c r="G927" s="9"/>
      <c r="H927" s="27">
        <f>WORKDAY(WORKDAY(DATEVALUE("15/"&amp;MONTH(EDATE(C927,0))&amp;"/"&amp;YEAR(EDATE(C927,0))),-1,Feriados!$A$1:$A$936),1,Feriados!$A$1:$A$936)</f>
        <v>38061</v>
      </c>
      <c r="I927" s="27">
        <f>WORKDAY(WORKDAY(DATEVALUE("15/"&amp;MONTH(EDATE(C927,-1))&amp;"/"&amp;YEAR(EDATE(C927,-1))),-1,Feriados!$A$1:$A$936),1,Feriados!$A$1:$A$936)</f>
        <v>38033</v>
      </c>
      <c r="J927" s="27">
        <f>WORKDAY(WORKDAY(DATEVALUE("15/"&amp;MONTH(EDATE(C927,0))&amp;"/"&amp;YEAR(EDATE(C927,0))-1),-1,Feriados!$A$1:$A$936),1,Feriados!$A$1:$A$936)</f>
        <v>37697</v>
      </c>
      <c r="K927" s="28">
        <f t="shared" si="24"/>
        <v>6.6889158480573085</v>
      </c>
    </row>
    <row r="928" spans="1:11" x14ac:dyDescent="0.3">
      <c r="A928" s="18" t="str">
        <f t="shared" si="25"/>
        <v>22004</v>
      </c>
      <c r="B928" s="10">
        <v>760199</v>
      </c>
      <c r="C928" s="11">
        <v>38069</v>
      </c>
      <c r="D928" s="13">
        <v>1401.581442104276</v>
      </c>
      <c r="E928" s="9"/>
      <c r="F928" s="9"/>
      <c r="G928" s="9"/>
      <c r="H928" s="27">
        <f>WORKDAY(WORKDAY(DATEVALUE("15/"&amp;MONTH(EDATE(C928,0))&amp;"/"&amp;YEAR(EDATE(C928,0))),-1,Feriados!$A$1:$A$936),1,Feriados!$A$1:$A$936)</f>
        <v>38061</v>
      </c>
      <c r="I928" s="27">
        <f>WORKDAY(WORKDAY(DATEVALUE("15/"&amp;MONTH(EDATE(C928,-1))&amp;"/"&amp;YEAR(EDATE(C928,-1))),-1,Feriados!$A$1:$A$936),1,Feriados!$A$1:$A$936)</f>
        <v>38033</v>
      </c>
      <c r="J928" s="27">
        <f>WORKDAY(WORKDAY(DATEVALUE("15/"&amp;MONTH(EDATE(C928,0))&amp;"/"&amp;YEAR(EDATE(C928,0))-1),-1,Feriados!$A$1:$A$936),1,Feriados!$A$1:$A$936)</f>
        <v>37697</v>
      </c>
      <c r="K928" s="28">
        <f t="shared" si="24"/>
        <v>6.6889158480573085</v>
      </c>
    </row>
    <row r="929" spans="1:11" x14ac:dyDescent="0.3">
      <c r="A929" s="18" t="str">
        <f t="shared" si="25"/>
        <v>22004</v>
      </c>
      <c r="B929" s="10">
        <v>760199</v>
      </c>
      <c r="C929" s="11">
        <v>38070</v>
      </c>
      <c r="D929" s="13">
        <v>1401.8801279734971</v>
      </c>
      <c r="E929" s="9"/>
      <c r="F929" s="9"/>
      <c r="G929" s="9"/>
      <c r="H929" s="27">
        <f>WORKDAY(WORKDAY(DATEVALUE("15/"&amp;MONTH(EDATE(C929,0))&amp;"/"&amp;YEAR(EDATE(C929,0))),-1,Feriados!$A$1:$A$936),1,Feriados!$A$1:$A$936)</f>
        <v>38061</v>
      </c>
      <c r="I929" s="27">
        <f>WORKDAY(WORKDAY(DATEVALUE("15/"&amp;MONTH(EDATE(C929,-1))&amp;"/"&amp;YEAR(EDATE(C929,-1))),-1,Feriados!$A$1:$A$936),1,Feriados!$A$1:$A$936)</f>
        <v>38033</v>
      </c>
      <c r="J929" s="27">
        <f>WORKDAY(WORKDAY(DATEVALUE("15/"&amp;MONTH(EDATE(C929,0))&amp;"/"&amp;YEAR(EDATE(C929,0))-1),-1,Feriados!$A$1:$A$936),1,Feriados!$A$1:$A$936)</f>
        <v>37697</v>
      </c>
      <c r="K929" s="28">
        <f t="shared" si="24"/>
        <v>6.6889158480573085</v>
      </c>
    </row>
    <row r="930" spans="1:11" x14ac:dyDescent="0.3">
      <c r="A930" s="18" t="str">
        <f t="shared" si="25"/>
        <v>22004</v>
      </c>
      <c r="B930" s="10">
        <v>760199</v>
      </c>
      <c r="C930" s="11">
        <v>38071</v>
      </c>
      <c r="D930" s="13">
        <v>1402.178877494566</v>
      </c>
      <c r="E930" s="9"/>
      <c r="F930" s="9"/>
      <c r="G930" s="9"/>
      <c r="H930" s="27">
        <f>WORKDAY(WORKDAY(DATEVALUE("15/"&amp;MONTH(EDATE(C930,0))&amp;"/"&amp;YEAR(EDATE(C930,0))),-1,Feriados!$A$1:$A$936),1,Feriados!$A$1:$A$936)</f>
        <v>38061</v>
      </c>
      <c r="I930" s="27">
        <f>WORKDAY(WORKDAY(DATEVALUE("15/"&amp;MONTH(EDATE(C930,-1))&amp;"/"&amp;YEAR(EDATE(C930,-1))),-1,Feriados!$A$1:$A$936),1,Feriados!$A$1:$A$936)</f>
        <v>38033</v>
      </c>
      <c r="J930" s="27">
        <f>WORKDAY(WORKDAY(DATEVALUE("15/"&amp;MONTH(EDATE(C930,0))&amp;"/"&amp;YEAR(EDATE(C930,0))-1),-1,Feriados!$A$1:$A$936),1,Feriados!$A$1:$A$936)</f>
        <v>37697</v>
      </c>
      <c r="K930" s="28">
        <f t="shared" si="24"/>
        <v>6.6889158480573085</v>
      </c>
    </row>
    <row r="931" spans="1:11" x14ac:dyDescent="0.3">
      <c r="A931" s="18" t="str">
        <f t="shared" si="25"/>
        <v>22004</v>
      </c>
      <c r="B931" s="10">
        <v>760199</v>
      </c>
      <c r="C931" s="11">
        <v>38072</v>
      </c>
      <c r="D931" s="13">
        <v>1402.4776906810473</v>
      </c>
      <c r="E931" s="9"/>
      <c r="F931" s="9"/>
      <c r="G931" s="9"/>
      <c r="H931" s="27">
        <f>WORKDAY(WORKDAY(DATEVALUE("15/"&amp;MONTH(EDATE(C931,0))&amp;"/"&amp;YEAR(EDATE(C931,0))),-1,Feriados!$A$1:$A$936),1,Feriados!$A$1:$A$936)</f>
        <v>38061</v>
      </c>
      <c r="I931" s="27">
        <f>WORKDAY(WORKDAY(DATEVALUE("15/"&amp;MONTH(EDATE(C931,-1))&amp;"/"&amp;YEAR(EDATE(C931,-1))),-1,Feriados!$A$1:$A$936),1,Feriados!$A$1:$A$936)</f>
        <v>38033</v>
      </c>
      <c r="J931" s="27">
        <f>WORKDAY(WORKDAY(DATEVALUE("15/"&amp;MONTH(EDATE(C931,0))&amp;"/"&amp;YEAR(EDATE(C931,0))-1),-1,Feriados!$A$1:$A$936),1,Feriados!$A$1:$A$936)</f>
        <v>37697</v>
      </c>
      <c r="K931" s="28">
        <f t="shared" si="24"/>
        <v>6.6889158480573085</v>
      </c>
    </row>
    <row r="932" spans="1:11" x14ac:dyDescent="0.3">
      <c r="A932" s="18" t="str">
        <f t="shared" si="25"/>
        <v>22004</v>
      </c>
      <c r="B932" s="10">
        <v>760199</v>
      </c>
      <c r="C932" s="11">
        <v>38075</v>
      </c>
      <c r="D932" s="13">
        <v>1402.7765675465082</v>
      </c>
      <c r="E932" s="9"/>
      <c r="F932" s="9"/>
      <c r="G932" s="9"/>
      <c r="H932" s="27">
        <f>WORKDAY(WORKDAY(DATEVALUE("15/"&amp;MONTH(EDATE(C932,0))&amp;"/"&amp;YEAR(EDATE(C932,0))),-1,Feriados!$A$1:$A$936),1,Feriados!$A$1:$A$936)</f>
        <v>38061</v>
      </c>
      <c r="I932" s="27">
        <f>WORKDAY(WORKDAY(DATEVALUE("15/"&amp;MONTH(EDATE(C932,-1))&amp;"/"&amp;YEAR(EDATE(C932,-1))),-1,Feriados!$A$1:$A$936),1,Feriados!$A$1:$A$936)</f>
        <v>38033</v>
      </c>
      <c r="J932" s="27">
        <f>WORKDAY(WORKDAY(DATEVALUE("15/"&amp;MONTH(EDATE(C932,0))&amp;"/"&amp;YEAR(EDATE(C932,0))-1),-1,Feriados!$A$1:$A$936),1,Feriados!$A$1:$A$936)</f>
        <v>37697</v>
      </c>
      <c r="K932" s="28">
        <f t="shared" si="24"/>
        <v>6.6889158480573085</v>
      </c>
    </row>
    <row r="933" spans="1:11" x14ac:dyDescent="0.3">
      <c r="A933" s="18" t="str">
        <f t="shared" si="25"/>
        <v>22004</v>
      </c>
      <c r="B933" s="10">
        <v>760199</v>
      </c>
      <c r="C933" s="11">
        <v>38076</v>
      </c>
      <c r="D933" s="13">
        <v>1403.0755081045193</v>
      </c>
      <c r="E933" s="9"/>
      <c r="F933" s="9"/>
      <c r="G933" s="9"/>
      <c r="H933" s="27">
        <f>WORKDAY(WORKDAY(DATEVALUE("15/"&amp;MONTH(EDATE(C933,0))&amp;"/"&amp;YEAR(EDATE(C933,0))),-1,Feriados!$A$1:$A$936),1,Feriados!$A$1:$A$936)</f>
        <v>38061</v>
      </c>
      <c r="I933" s="27">
        <f>WORKDAY(WORKDAY(DATEVALUE("15/"&amp;MONTH(EDATE(C933,-1))&amp;"/"&amp;YEAR(EDATE(C933,-1))),-1,Feriados!$A$1:$A$936),1,Feriados!$A$1:$A$936)</f>
        <v>38033</v>
      </c>
      <c r="J933" s="27">
        <f>WORKDAY(WORKDAY(DATEVALUE("15/"&amp;MONTH(EDATE(C933,0))&amp;"/"&amp;YEAR(EDATE(C933,0))-1),-1,Feriados!$A$1:$A$936),1,Feriados!$A$1:$A$936)</f>
        <v>37697</v>
      </c>
      <c r="K933" s="28">
        <f t="shared" si="24"/>
        <v>6.6889158480573085</v>
      </c>
    </row>
    <row r="934" spans="1:11" x14ac:dyDescent="0.3">
      <c r="A934" s="18" t="str">
        <f t="shared" si="25"/>
        <v>22004</v>
      </c>
      <c r="B934" s="10">
        <v>760199</v>
      </c>
      <c r="C934" s="11">
        <v>38077</v>
      </c>
      <c r="D934" s="13">
        <v>1403.3745123686538</v>
      </c>
      <c r="E934" s="9"/>
      <c r="F934" s="9"/>
      <c r="G934" s="9"/>
      <c r="H934" s="27">
        <f>WORKDAY(WORKDAY(DATEVALUE("15/"&amp;MONTH(EDATE(C934,0))&amp;"/"&amp;YEAR(EDATE(C934,0))),-1,Feriados!$A$1:$A$936),1,Feriados!$A$1:$A$936)</f>
        <v>38061</v>
      </c>
      <c r="I934" s="27">
        <f>WORKDAY(WORKDAY(DATEVALUE("15/"&amp;MONTH(EDATE(C934,-1))&amp;"/"&amp;YEAR(EDATE(C934,-1))),-1,Feriados!$A$1:$A$936),1,Feriados!$A$1:$A$936)</f>
        <v>38033</v>
      </c>
      <c r="J934" s="27">
        <f>WORKDAY(WORKDAY(DATEVALUE("15/"&amp;MONTH(EDATE(C934,0))&amp;"/"&amp;YEAR(EDATE(C934,0))-1),-1,Feriados!$A$1:$A$936),1,Feriados!$A$1:$A$936)</f>
        <v>37697</v>
      </c>
      <c r="K934" s="28">
        <f t="shared" si="24"/>
        <v>6.6889158480573085</v>
      </c>
    </row>
    <row r="935" spans="1:11" x14ac:dyDescent="0.3">
      <c r="A935" s="18" t="str">
        <f t="shared" si="25"/>
        <v>32004</v>
      </c>
      <c r="B935" s="10">
        <v>760199</v>
      </c>
      <c r="C935" s="11">
        <v>38078</v>
      </c>
      <c r="D935" s="13">
        <v>1403.6735803524882</v>
      </c>
      <c r="E935" s="9"/>
      <c r="F935" s="9"/>
      <c r="G935" s="9"/>
      <c r="H935" s="27">
        <f>WORKDAY(WORKDAY(DATEVALUE("15/"&amp;MONTH(EDATE(C935,0))&amp;"/"&amp;YEAR(EDATE(C935,0))),-1,Feriados!$A$1:$A$936),1,Feriados!$A$1:$A$936)</f>
        <v>38092</v>
      </c>
      <c r="I935" s="27">
        <f>WORKDAY(WORKDAY(DATEVALUE("15/"&amp;MONTH(EDATE(C935,-1))&amp;"/"&amp;YEAR(EDATE(C935,-1))),-1,Feriados!$A$1:$A$936),1,Feriados!$A$1:$A$936)</f>
        <v>38061</v>
      </c>
      <c r="J935" s="27">
        <f>WORKDAY(WORKDAY(DATEVALUE("15/"&amp;MONTH(EDATE(C935,0))&amp;"/"&amp;YEAR(EDATE(C935,0))-1),-1,Feriados!$A$1:$A$936),1,Feriados!$A$1:$A$936)</f>
        <v>37726</v>
      </c>
      <c r="K935" s="28">
        <f t="shared" si="24"/>
        <v>5.8876469463602144</v>
      </c>
    </row>
    <row r="936" spans="1:11" x14ac:dyDescent="0.3">
      <c r="A936" s="18" t="str">
        <f t="shared" si="25"/>
        <v>32004</v>
      </c>
      <c r="B936" s="10">
        <v>760199</v>
      </c>
      <c r="C936" s="11">
        <v>38079</v>
      </c>
      <c r="D936" s="13">
        <v>1403.9727120696014</v>
      </c>
      <c r="E936" s="9"/>
      <c r="F936" s="9"/>
      <c r="G936" s="9"/>
      <c r="H936" s="27">
        <f>WORKDAY(WORKDAY(DATEVALUE("15/"&amp;MONTH(EDATE(C936,0))&amp;"/"&amp;YEAR(EDATE(C936,0))),-1,Feriados!$A$1:$A$936),1,Feriados!$A$1:$A$936)</f>
        <v>38092</v>
      </c>
      <c r="I936" s="27">
        <f>WORKDAY(WORKDAY(DATEVALUE("15/"&amp;MONTH(EDATE(C936,-1))&amp;"/"&amp;YEAR(EDATE(C936,-1))),-1,Feriados!$A$1:$A$936),1,Feriados!$A$1:$A$936)</f>
        <v>38061</v>
      </c>
      <c r="J936" s="27">
        <f>WORKDAY(WORKDAY(DATEVALUE("15/"&amp;MONTH(EDATE(C936,0))&amp;"/"&amp;YEAR(EDATE(C936,0))-1),-1,Feriados!$A$1:$A$936),1,Feriados!$A$1:$A$936)</f>
        <v>37726</v>
      </c>
      <c r="K936" s="28">
        <f t="shared" si="24"/>
        <v>5.8876469463602144</v>
      </c>
    </row>
    <row r="937" spans="1:11" x14ac:dyDescent="0.3">
      <c r="A937" s="18" t="str">
        <f t="shared" si="25"/>
        <v>32004</v>
      </c>
      <c r="B937" s="10">
        <v>760199</v>
      </c>
      <c r="C937" s="11">
        <v>38082</v>
      </c>
      <c r="D937" s="13">
        <v>1404.2719075335749</v>
      </c>
      <c r="E937" s="9"/>
      <c r="F937" s="9"/>
      <c r="G937" s="9"/>
      <c r="H937" s="27">
        <f>WORKDAY(WORKDAY(DATEVALUE("15/"&amp;MONTH(EDATE(C937,0))&amp;"/"&amp;YEAR(EDATE(C937,0))),-1,Feriados!$A$1:$A$936),1,Feriados!$A$1:$A$936)</f>
        <v>38092</v>
      </c>
      <c r="I937" s="27">
        <f>WORKDAY(WORKDAY(DATEVALUE("15/"&amp;MONTH(EDATE(C937,-1))&amp;"/"&amp;YEAR(EDATE(C937,-1))),-1,Feriados!$A$1:$A$936),1,Feriados!$A$1:$A$936)</f>
        <v>38061</v>
      </c>
      <c r="J937" s="27">
        <f>WORKDAY(WORKDAY(DATEVALUE("15/"&amp;MONTH(EDATE(C937,0))&amp;"/"&amp;YEAR(EDATE(C937,0))-1),-1,Feriados!$A$1:$A$936),1,Feriados!$A$1:$A$936)</f>
        <v>37726</v>
      </c>
      <c r="K937" s="28">
        <f t="shared" si="24"/>
        <v>5.8876469463602144</v>
      </c>
    </row>
    <row r="938" spans="1:11" x14ac:dyDescent="0.3">
      <c r="A938" s="18" t="str">
        <f t="shared" si="25"/>
        <v>32004</v>
      </c>
      <c r="B938" s="10">
        <v>760199</v>
      </c>
      <c r="C938" s="11">
        <v>38083</v>
      </c>
      <c r="D938" s="13">
        <v>1404.5711667579942</v>
      </c>
      <c r="E938" s="9"/>
      <c r="F938" s="9"/>
      <c r="G938" s="9"/>
      <c r="H938" s="27">
        <f>WORKDAY(WORKDAY(DATEVALUE("15/"&amp;MONTH(EDATE(C938,0))&amp;"/"&amp;YEAR(EDATE(C938,0))),-1,Feriados!$A$1:$A$936),1,Feriados!$A$1:$A$936)</f>
        <v>38092</v>
      </c>
      <c r="I938" s="27">
        <f>WORKDAY(WORKDAY(DATEVALUE("15/"&amp;MONTH(EDATE(C938,-1))&amp;"/"&amp;YEAR(EDATE(C938,-1))),-1,Feriados!$A$1:$A$936),1,Feriados!$A$1:$A$936)</f>
        <v>38061</v>
      </c>
      <c r="J938" s="27">
        <f>WORKDAY(WORKDAY(DATEVALUE("15/"&amp;MONTH(EDATE(C938,0))&amp;"/"&amp;YEAR(EDATE(C938,0))-1),-1,Feriados!$A$1:$A$936),1,Feriados!$A$1:$A$936)</f>
        <v>37726</v>
      </c>
      <c r="K938" s="28">
        <f t="shared" si="24"/>
        <v>5.8876469463602144</v>
      </c>
    </row>
    <row r="939" spans="1:11" x14ac:dyDescent="0.3">
      <c r="A939" s="18" t="str">
        <f t="shared" si="25"/>
        <v>32004</v>
      </c>
      <c r="B939" s="10">
        <v>760199</v>
      </c>
      <c r="C939" s="11">
        <v>38084</v>
      </c>
      <c r="D939" s="13">
        <v>1404.8704897564467</v>
      </c>
      <c r="E939" s="9"/>
      <c r="F939" s="9"/>
      <c r="G939" s="9"/>
      <c r="H939" s="27">
        <f>WORKDAY(WORKDAY(DATEVALUE("15/"&amp;MONTH(EDATE(C939,0))&amp;"/"&amp;YEAR(EDATE(C939,0))),-1,Feriados!$A$1:$A$936),1,Feriados!$A$1:$A$936)</f>
        <v>38092</v>
      </c>
      <c r="I939" s="27">
        <f>WORKDAY(WORKDAY(DATEVALUE("15/"&amp;MONTH(EDATE(C939,-1))&amp;"/"&amp;YEAR(EDATE(C939,-1))),-1,Feriados!$A$1:$A$936),1,Feriados!$A$1:$A$936)</f>
        <v>38061</v>
      </c>
      <c r="J939" s="27">
        <f>WORKDAY(WORKDAY(DATEVALUE("15/"&amp;MONTH(EDATE(C939,0))&amp;"/"&amp;YEAR(EDATE(C939,0))-1),-1,Feriados!$A$1:$A$936),1,Feriados!$A$1:$A$936)</f>
        <v>37726</v>
      </c>
      <c r="K939" s="28">
        <f t="shared" si="24"/>
        <v>5.8876469463602144</v>
      </c>
    </row>
    <row r="940" spans="1:11" x14ac:dyDescent="0.3">
      <c r="A940" s="18" t="str">
        <f t="shared" si="25"/>
        <v>32004</v>
      </c>
      <c r="B940" s="10">
        <v>760199</v>
      </c>
      <c r="C940" s="11">
        <v>38085</v>
      </c>
      <c r="D940" s="13">
        <v>1405.1698765425231</v>
      </c>
      <c r="E940" s="9"/>
      <c r="F940" s="9"/>
      <c r="G940" s="9"/>
      <c r="H940" s="27">
        <f>WORKDAY(WORKDAY(DATEVALUE("15/"&amp;MONTH(EDATE(C940,0))&amp;"/"&amp;YEAR(EDATE(C940,0))),-1,Feriados!$A$1:$A$936),1,Feriados!$A$1:$A$936)</f>
        <v>38092</v>
      </c>
      <c r="I940" s="27">
        <f>WORKDAY(WORKDAY(DATEVALUE("15/"&amp;MONTH(EDATE(C940,-1))&amp;"/"&amp;YEAR(EDATE(C940,-1))),-1,Feriados!$A$1:$A$936),1,Feriados!$A$1:$A$936)</f>
        <v>38061</v>
      </c>
      <c r="J940" s="27">
        <f>WORKDAY(WORKDAY(DATEVALUE("15/"&amp;MONTH(EDATE(C940,0))&amp;"/"&amp;YEAR(EDATE(C940,0))-1),-1,Feriados!$A$1:$A$936),1,Feriados!$A$1:$A$936)</f>
        <v>37726</v>
      </c>
      <c r="K940" s="28">
        <f t="shared" si="24"/>
        <v>5.8876469463602144</v>
      </c>
    </row>
    <row r="941" spans="1:11" x14ac:dyDescent="0.3">
      <c r="A941" s="18" t="str">
        <f t="shared" si="25"/>
        <v>32004</v>
      </c>
      <c r="B941" s="10">
        <v>760199</v>
      </c>
      <c r="C941" s="11">
        <v>38089</v>
      </c>
      <c r="D941" s="13">
        <v>1405.4693271298172</v>
      </c>
      <c r="E941" s="9"/>
      <c r="F941" s="9"/>
      <c r="G941" s="9"/>
      <c r="H941" s="27">
        <f>WORKDAY(WORKDAY(DATEVALUE("15/"&amp;MONTH(EDATE(C941,0))&amp;"/"&amp;YEAR(EDATE(C941,0))),-1,Feriados!$A$1:$A$936),1,Feriados!$A$1:$A$936)</f>
        <v>38092</v>
      </c>
      <c r="I941" s="27">
        <f>WORKDAY(WORKDAY(DATEVALUE("15/"&amp;MONTH(EDATE(C941,-1))&amp;"/"&amp;YEAR(EDATE(C941,-1))),-1,Feriados!$A$1:$A$936),1,Feriados!$A$1:$A$936)</f>
        <v>38061</v>
      </c>
      <c r="J941" s="27">
        <f>WORKDAY(WORKDAY(DATEVALUE("15/"&amp;MONTH(EDATE(C941,0))&amp;"/"&amp;YEAR(EDATE(C941,0))-1),-1,Feriados!$A$1:$A$936),1,Feriados!$A$1:$A$936)</f>
        <v>37726</v>
      </c>
      <c r="K941" s="28">
        <f t="shared" si="24"/>
        <v>5.8876469463602144</v>
      </c>
    </row>
    <row r="942" spans="1:11" x14ac:dyDescent="0.3">
      <c r="A942" s="18" t="str">
        <f t="shared" si="25"/>
        <v>32004</v>
      </c>
      <c r="B942" s="10">
        <v>760199</v>
      </c>
      <c r="C942" s="11">
        <v>38090</v>
      </c>
      <c r="D942" s="13">
        <v>1405.7688415319251</v>
      </c>
      <c r="E942" s="9"/>
      <c r="F942" s="9"/>
      <c r="G942" s="9"/>
      <c r="H942" s="27">
        <f>WORKDAY(WORKDAY(DATEVALUE("15/"&amp;MONTH(EDATE(C942,0))&amp;"/"&amp;YEAR(EDATE(C942,0))),-1,Feriados!$A$1:$A$936),1,Feriados!$A$1:$A$936)</f>
        <v>38092</v>
      </c>
      <c r="I942" s="27">
        <f>WORKDAY(WORKDAY(DATEVALUE("15/"&amp;MONTH(EDATE(C942,-1))&amp;"/"&amp;YEAR(EDATE(C942,-1))),-1,Feriados!$A$1:$A$936),1,Feriados!$A$1:$A$936)</f>
        <v>38061</v>
      </c>
      <c r="J942" s="27">
        <f>WORKDAY(WORKDAY(DATEVALUE("15/"&amp;MONTH(EDATE(C942,0))&amp;"/"&amp;YEAR(EDATE(C942,0))-1),-1,Feriados!$A$1:$A$936),1,Feriados!$A$1:$A$936)</f>
        <v>37726</v>
      </c>
      <c r="K942" s="28">
        <f t="shared" si="24"/>
        <v>5.8876469463602144</v>
      </c>
    </row>
    <row r="943" spans="1:11" x14ac:dyDescent="0.3">
      <c r="A943" s="18" t="str">
        <f t="shared" si="25"/>
        <v>32004</v>
      </c>
      <c r="B943" s="10">
        <v>760199</v>
      </c>
      <c r="C943" s="11">
        <v>38091</v>
      </c>
      <c r="D943" s="13">
        <v>1406.0684197624464</v>
      </c>
      <c r="E943" s="9"/>
      <c r="F943" s="9"/>
      <c r="G943" s="9"/>
      <c r="H943" s="27">
        <f>WORKDAY(WORKDAY(DATEVALUE("15/"&amp;MONTH(EDATE(C943,0))&amp;"/"&amp;YEAR(EDATE(C943,0))),-1,Feriados!$A$1:$A$936),1,Feriados!$A$1:$A$936)</f>
        <v>38092</v>
      </c>
      <c r="I943" s="27">
        <f>WORKDAY(WORKDAY(DATEVALUE("15/"&amp;MONTH(EDATE(C943,-1))&amp;"/"&amp;YEAR(EDATE(C943,-1))),-1,Feriados!$A$1:$A$936),1,Feriados!$A$1:$A$936)</f>
        <v>38061</v>
      </c>
      <c r="J943" s="27">
        <f>WORKDAY(WORKDAY(DATEVALUE("15/"&amp;MONTH(EDATE(C943,0))&amp;"/"&amp;YEAR(EDATE(C943,0))-1),-1,Feriados!$A$1:$A$936),1,Feriados!$A$1:$A$936)</f>
        <v>37726</v>
      </c>
      <c r="K943" s="28">
        <f t="shared" si="24"/>
        <v>5.8876469463602144</v>
      </c>
    </row>
    <row r="944" spans="1:11" x14ac:dyDescent="0.3">
      <c r="A944" s="18" t="str">
        <f t="shared" si="25"/>
        <v>32004</v>
      </c>
      <c r="B944" s="10">
        <v>760199</v>
      </c>
      <c r="C944" s="11">
        <v>38092</v>
      </c>
      <c r="D944" s="13">
        <v>1406.3680618349831</v>
      </c>
      <c r="E944" s="9"/>
      <c r="F944" s="9"/>
      <c r="G944" s="9"/>
      <c r="H944" s="27">
        <f>WORKDAY(WORKDAY(DATEVALUE("15/"&amp;MONTH(EDATE(C944,0))&amp;"/"&amp;YEAR(EDATE(C944,0))),-1,Feriados!$A$1:$A$936),1,Feriados!$A$1:$A$936)</f>
        <v>38092</v>
      </c>
      <c r="I944" s="27">
        <f>WORKDAY(WORKDAY(DATEVALUE("15/"&amp;MONTH(EDATE(C944,-1))&amp;"/"&amp;YEAR(EDATE(C944,-1))),-1,Feriados!$A$1:$A$936),1,Feriados!$A$1:$A$936)</f>
        <v>38061</v>
      </c>
      <c r="J944" s="27">
        <f>WORKDAY(WORKDAY(DATEVALUE("15/"&amp;MONTH(EDATE(C944,0))&amp;"/"&amp;YEAR(EDATE(C944,0))-1),-1,Feriados!$A$1:$A$936),1,Feriados!$A$1:$A$936)</f>
        <v>37726</v>
      </c>
      <c r="K944" s="28">
        <f t="shared" si="24"/>
        <v>5.8876469463602144</v>
      </c>
    </row>
    <row r="945" spans="1:11" x14ac:dyDescent="0.3">
      <c r="A945" s="18" t="str">
        <f t="shared" si="25"/>
        <v>32004</v>
      </c>
      <c r="B945" s="10">
        <v>760199</v>
      </c>
      <c r="C945" s="11">
        <v>38093</v>
      </c>
      <c r="D945" s="13">
        <v>1406.6153627966171</v>
      </c>
      <c r="E945" s="9"/>
      <c r="F945" s="9"/>
      <c r="G945" s="9"/>
      <c r="H945" s="27">
        <f>WORKDAY(WORKDAY(DATEVALUE("15/"&amp;MONTH(EDATE(C945,0))&amp;"/"&amp;YEAR(EDATE(C945,0))),-1,Feriados!$A$1:$A$936),1,Feriados!$A$1:$A$936)</f>
        <v>38092</v>
      </c>
      <c r="I945" s="27">
        <f>WORKDAY(WORKDAY(DATEVALUE("15/"&amp;MONTH(EDATE(C945,-1))&amp;"/"&amp;YEAR(EDATE(C945,-1))),-1,Feriados!$A$1:$A$936),1,Feriados!$A$1:$A$936)</f>
        <v>38061</v>
      </c>
      <c r="J945" s="27">
        <f>WORKDAY(WORKDAY(DATEVALUE("15/"&amp;MONTH(EDATE(C945,0))&amp;"/"&amp;YEAR(EDATE(C945,0))-1),-1,Feriados!$A$1:$A$936),1,Feriados!$A$1:$A$936)</f>
        <v>37726</v>
      </c>
      <c r="K945" s="28">
        <f t="shared" si="24"/>
        <v>5.8876469463602144</v>
      </c>
    </row>
    <row r="946" spans="1:11" x14ac:dyDescent="0.3">
      <c r="A946" s="18" t="str">
        <f t="shared" si="25"/>
        <v>32004</v>
      </c>
      <c r="B946" s="10">
        <v>760199</v>
      </c>
      <c r="C946" s="11">
        <v>38096</v>
      </c>
      <c r="D946" s="13">
        <v>1406.8627072445668</v>
      </c>
      <c r="E946" s="9"/>
      <c r="F946" s="9"/>
      <c r="G946" s="9"/>
      <c r="H946" s="27">
        <f>WORKDAY(WORKDAY(DATEVALUE("15/"&amp;MONTH(EDATE(C946,0))&amp;"/"&amp;YEAR(EDATE(C946,0))),-1,Feriados!$A$1:$A$936),1,Feriados!$A$1:$A$936)</f>
        <v>38092</v>
      </c>
      <c r="I946" s="27">
        <f>WORKDAY(WORKDAY(DATEVALUE("15/"&amp;MONTH(EDATE(C946,-1))&amp;"/"&amp;YEAR(EDATE(C946,-1))),-1,Feriados!$A$1:$A$936),1,Feriados!$A$1:$A$936)</f>
        <v>38061</v>
      </c>
      <c r="J946" s="27">
        <f>WORKDAY(WORKDAY(DATEVALUE("15/"&amp;MONTH(EDATE(C946,0))&amp;"/"&amp;YEAR(EDATE(C946,0))-1),-1,Feriados!$A$1:$A$936),1,Feriados!$A$1:$A$936)</f>
        <v>37726</v>
      </c>
      <c r="K946" s="28">
        <f t="shared" si="24"/>
        <v>5.8876469463602144</v>
      </c>
    </row>
    <row r="947" spans="1:11" x14ac:dyDescent="0.3">
      <c r="A947" s="18" t="str">
        <f t="shared" si="25"/>
        <v>32004</v>
      </c>
      <c r="B947" s="10">
        <v>760199</v>
      </c>
      <c r="C947" s="11">
        <v>38097</v>
      </c>
      <c r="D947" s="13">
        <v>1407.1100951864792</v>
      </c>
      <c r="E947" s="9"/>
      <c r="F947" s="9"/>
      <c r="G947" s="9"/>
      <c r="H947" s="27">
        <f>WORKDAY(WORKDAY(DATEVALUE("15/"&amp;MONTH(EDATE(C947,0))&amp;"/"&amp;YEAR(EDATE(C947,0))),-1,Feriados!$A$1:$A$936),1,Feriados!$A$1:$A$936)</f>
        <v>38092</v>
      </c>
      <c r="I947" s="27">
        <f>WORKDAY(WORKDAY(DATEVALUE("15/"&amp;MONTH(EDATE(C947,-1))&amp;"/"&amp;YEAR(EDATE(C947,-1))),-1,Feriados!$A$1:$A$936),1,Feriados!$A$1:$A$936)</f>
        <v>38061</v>
      </c>
      <c r="J947" s="27">
        <f>WORKDAY(WORKDAY(DATEVALUE("15/"&amp;MONTH(EDATE(C947,0))&amp;"/"&amp;YEAR(EDATE(C947,0))-1),-1,Feriados!$A$1:$A$936),1,Feriados!$A$1:$A$936)</f>
        <v>37726</v>
      </c>
      <c r="K947" s="28">
        <f t="shared" si="24"/>
        <v>5.8876469463602144</v>
      </c>
    </row>
    <row r="948" spans="1:11" x14ac:dyDescent="0.3">
      <c r="A948" s="18" t="str">
        <f t="shared" si="25"/>
        <v>32004</v>
      </c>
      <c r="B948" s="10">
        <v>760199</v>
      </c>
      <c r="C948" s="11">
        <v>38099</v>
      </c>
      <c r="D948" s="13">
        <v>1407.3575266300024</v>
      </c>
      <c r="E948" s="9"/>
      <c r="F948" s="9"/>
      <c r="G948" s="9"/>
      <c r="H948" s="27">
        <f>WORKDAY(WORKDAY(DATEVALUE("15/"&amp;MONTH(EDATE(C948,0))&amp;"/"&amp;YEAR(EDATE(C948,0))),-1,Feriados!$A$1:$A$936),1,Feriados!$A$1:$A$936)</f>
        <v>38092</v>
      </c>
      <c r="I948" s="27">
        <f>WORKDAY(WORKDAY(DATEVALUE("15/"&amp;MONTH(EDATE(C948,-1))&amp;"/"&amp;YEAR(EDATE(C948,-1))),-1,Feriados!$A$1:$A$936),1,Feriados!$A$1:$A$936)</f>
        <v>38061</v>
      </c>
      <c r="J948" s="27">
        <f>WORKDAY(WORKDAY(DATEVALUE("15/"&amp;MONTH(EDATE(C948,0))&amp;"/"&amp;YEAR(EDATE(C948,0))-1),-1,Feriados!$A$1:$A$936),1,Feriados!$A$1:$A$936)</f>
        <v>37726</v>
      </c>
      <c r="K948" s="28">
        <f t="shared" si="24"/>
        <v>5.8876469463602144</v>
      </c>
    </row>
    <row r="949" spans="1:11" x14ac:dyDescent="0.3">
      <c r="A949" s="18" t="str">
        <f t="shared" si="25"/>
        <v>32004</v>
      </c>
      <c r="B949" s="10">
        <v>760199</v>
      </c>
      <c r="C949" s="11">
        <v>38100</v>
      </c>
      <c r="D949" s="13">
        <v>1407.6050015827859</v>
      </c>
      <c r="E949" s="9"/>
      <c r="F949" s="9"/>
      <c r="G949" s="9"/>
      <c r="H949" s="27">
        <f>WORKDAY(WORKDAY(DATEVALUE("15/"&amp;MONTH(EDATE(C949,0))&amp;"/"&amp;YEAR(EDATE(C949,0))),-1,Feriados!$A$1:$A$936),1,Feriados!$A$1:$A$936)</f>
        <v>38092</v>
      </c>
      <c r="I949" s="27">
        <f>WORKDAY(WORKDAY(DATEVALUE("15/"&amp;MONTH(EDATE(C949,-1))&amp;"/"&amp;YEAR(EDATE(C949,-1))),-1,Feriados!$A$1:$A$936),1,Feriados!$A$1:$A$936)</f>
        <v>38061</v>
      </c>
      <c r="J949" s="27">
        <f>WORKDAY(WORKDAY(DATEVALUE("15/"&amp;MONTH(EDATE(C949,0))&amp;"/"&amp;YEAR(EDATE(C949,0))-1),-1,Feriados!$A$1:$A$936),1,Feriados!$A$1:$A$936)</f>
        <v>37726</v>
      </c>
      <c r="K949" s="28">
        <f t="shared" si="24"/>
        <v>5.8876469463602144</v>
      </c>
    </row>
    <row r="950" spans="1:11" x14ac:dyDescent="0.3">
      <c r="A950" s="18" t="str">
        <f t="shared" si="25"/>
        <v>32004</v>
      </c>
      <c r="B950" s="10">
        <v>760199</v>
      </c>
      <c r="C950" s="11">
        <v>38103</v>
      </c>
      <c r="D950" s="13">
        <v>1407.85252005248</v>
      </c>
      <c r="E950" s="9"/>
      <c r="F950" s="9"/>
      <c r="G950" s="9"/>
      <c r="H950" s="27">
        <f>WORKDAY(WORKDAY(DATEVALUE("15/"&amp;MONTH(EDATE(C950,0))&amp;"/"&amp;YEAR(EDATE(C950,0))),-1,Feriados!$A$1:$A$936),1,Feriados!$A$1:$A$936)</f>
        <v>38092</v>
      </c>
      <c r="I950" s="27">
        <f>WORKDAY(WORKDAY(DATEVALUE("15/"&amp;MONTH(EDATE(C950,-1))&amp;"/"&amp;YEAR(EDATE(C950,-1))),-1,Feriados!$A$1:$A$936),1,Feriados!$A$1:$A$936)</f>
        <v>38061</v>
      </c>
      <c r="J950" s="27">
        <f>WORKDAY(WORKDAY(DATEVALUE("15/"&amp;MONTH(EDATE(C950,0))&amp;"/"&amp;YEAR(EDATE(C950,0))-1),-1,Feriados!$A$1:$A$936),1,Feriados!$A$1:$A$936)</f>
        <v>37726</v>
      </c>
      <c r="K950" s="28">
        <f t="shared" si="24"/>
        <v>5.8876469463602144</v>
      </c>
    </row>
    <row r="951" spans="1:11" x14ac:dyDescent="0.3">
      <c r="A951" s="18" t="str">
        <f t="shared" si="25"/>
        <v>32004</v>
      </c>
      <c r="B951" s="10">
        <v>760199</v>
      </c>
      <c r="C951" s="11">
        <v>38104</v>
      </c>
      <c r="D951" s="13">
        <v>1408.1000820467377</v>
      </c>
      <c r="E951" s="9"/>
      <c r="F951" s="9"/>
      <c r="G951" s="9"/>
      <c r="H951" s="27">
        <f>WORKDAY(WORKDAY(DATEVALUE("15/"&amp;MONTH(EDATE(C951,0))&amp;"/"&amp;YEAR(EDATE(C951,0))),-1,Feriados!$A$1:$A$936),1,Feriados!$A$1:$A$936)</f>
        <v>38092</v>
      </c>
      <c r="I951" s="27">
        <f>WORKDAY(WORKDAY(DATEVALUE("15/"&amp;MONTH(EDATE(C951,-1))&amp;"/"&amp;YEAR(EDATE(C951,-1))),-1,Feriados!$A$1:$A$936),1,Feriados!$A$1:$A$936)</f>
        <v>38061</v>
      </c>
      <c r="J951" s="27">
        <f>WORKDAY(WORKDAY(DATEVALUE("15/"&amp;MONTH(EDATE(C951,0))&amp;"/"&amp;YEAR(EDATE(C951,0))-1),-1,Feriados!$A$1:$A$936),1,Feriados!$A$1:$A$936)</f>
        <v>37726</v>
      </c>
      <c r="K951" s="28">
        <f t="shared" si="24"/>
        <v>5.8876469463602144</v>
      </c>
    </row>
    <row r="952" spans="1:11" x14ac:dyDescent="0.3">
      <c r="A952" s="18" t="str">
        <f t="shared" si="25"/>
        <v>32004</v>
      </c>
      <c r="B952" s="10">
        <v>760199</v>
      </c>
      <c r="C952" s="11">
        <v>38105</v>
      </c>
      <c r="D952" s="13">
        <v>1408.3476875732117</v>
      </c>
      <c r="E952" s="9"/>
      <c r="F952" s="9"/>
      <c r="G952" s="9"/>
      <c r="H952" s="27">
        <f>WORKDAY(WORKDAY(DATEVALUE("15/"&amp;MONTH(EDATE(C952,0))&amp;"/"&amp;YEAR(EDATE(C952,0))),-1,Feriados!$A$1:$A$936),1,Feriados!$A$1:$A$936)</f>
        <v>38092</v>
      </c>
      <c r="I952" s="27">
        <f>WORKDAY(WORKDAY(DATEVALUE("15/"&amp;MONTH(EDATE(C952,-1))&amp;"/"&amp;YEAR(EDATE(C952,-1))),-1,Feriados!$A$1:$A$936),1,Feriados!$A$1:$A$936)</f>
        <v>38061</v>
      </c>
      <c r="J952" s="27">
        <f>WORKDAY(WORKDAY(DATEVALUE("15/"&amp;MONTH(EDATE(C952,0))&amp;"/"&amp;YEAR(EDATE(C952,0))-1),-1,Feriados!$A$1:$A$936),1,Feriados!$A$1:$A$936)</f>
        <v>37726</v>
      </c>
      <c r="K952" s="28">
        <f t="shared" si="24"/>
        <v>5.8876469463602144</v>
      </c>
    </row>
    <row r="953" spans="1:11" x14ac:dyDescent="0.3">
      <c r="A953" s="18" t="str">
        <f t="shared" si="25"/>
        <v>32004</v>
      </c>
      <c r="B953" s="10">
        <v>760199</v>
      </c>
      <c r="C953" s="11">
        <v>38106</v>
      </c>
      <c r="D953" s="13">
        <v>1408.5953366395574</v>
      </c>
      <c r="E953" s="9"/>
      <c r="F953" s="9"/>
      <c r="G953" s="9"/>
      <c r="H953" s="27">
        <f>WORKDAY(WORKDAY(DATEVALUE("15/"&amp;MONTH(EDATE(C953,0))&amp;"/"&amp;YEAR(EDATE(C953,0))),-1,Feriados!$A$1:$A$936),1,Feriados!$A$1:$A$936)</f>
        <v>38092</v>
      </c>
      <c r="I953" s="27">
        <f>WORKDAY(WORKDAY(DATEVALUE("15/"&amp;MONTH(EDATE(C953,-1))&amp;"/"&amp;YEAR(EDATE(C953,-1))),-1,Feriados!$A$1:$A$936),1,Feriados!$A$1:$A$936)</f>
        <v>38061</v>
      </c>
      <c r="J953" s="27">
        <f>WORKDAY(WORKDAY(DATEVALUE("15/"&amp;MONTH(EDATE(C953,0))&amp;"/"&amp;YEAR(EDATE(C953,0))-1),-1,Feriados!$A$1:$A$936),1,Feriados!$A$1:$A$936)</f>
        <v>37726</v>
      </c>
      <c r="K953" s="28">
        <f t="shared" si="24"/>
        <v>5.8876469463602144</v>
      </c>
    </row>
    <row r="954" spans="1:11" x14ac:dyDescent="0.3">
      <c r="A954" s="18" t="str">
        <f t="shared" si="25"/>
        <v>32004</v>
      </c>
      <c r="B954" s="10">
        <v>760199</v>
      </c>
      <c r="C954" s="11">
        <v>38107</v>
      </c>
      <c r="D954" s="13">
        <v>1408.8430292534313</v>
      </c>
      <c r="E954" s="9"/>
      <c r="F954" s="9"/>
      <c r="G954" s="9"/>
      <c r="H954" s="27">
        <f>WORKDAY(WORKDAY(DATEVALUE("15/"&amp;MONTH(EDATE(C954,0))&amp;"/"&amp;YEAR(EDATE(C954,0))),-1,Feriados!$A$1:$A$936),1,Feriados!$A$1:$A$936)</f>
        <v>38092</v>
      </c>
      <c r="I954" s="27">
        <f>WORKDAY(WORKDAY(DATEVALUE("15/"&amp;MONTH(EDATE(C954,-1))&amp;"/"&amp;YEAR(EDATE(C954,-1))),-1,Feriados!$A$1:$A$936),1,Feriados!$A$1:$A$936)</f>
        <v>38061</v>
      </c>
      <c r="J954" s="27">
        <f>WORKDAY(WORKDAY(DATEVALUE("15/"&amp;MONTH(EDATE(C954,0))&amp;"/"&amp;YEAR(EDATE(C954,0))-1),-1,Feriados!$A$1:$A$936),1,Feriados!$A$1:$A$936)</f>
        <v>37726</v>
      </c>
      <c r="K954" s="28">
        <f t="shared" si="24"/>
        <v>5.8876469463602144</v>
      </c>
    </row>
    <row r="955" spans="1:11" x14ac:dyDescent="0.3">
      <c r="A955" s="18" t="str">
        <f t="shared" si="25"/>
        <v>42004</v>
      </c>
      <c r="B955" s="10">
        <v>760199</v>
      </c>
      <c r="C955" s="11">
        <v>38110</v>
      </c>
      <c r="D955" s="13">
        <v>1409.0907654224898</v>
      </c>
      <c r="E955" s="9"/>
      <c r="F955" s="9"/>
      <c r="G955" s="9"/>
      <c r="H955" s="27">
        <f>WORKDAY(WORKDAY(DATEVALUE("15/"&amp;MONTH(EDATE(C955,0))&amp;"/"&amp;YEAR(EDATE(C955,0))),-1,Feriados!$A$1:$A$936),1,Feriados!$A$1:$A$936)</f>
        <v>38124</v>
      </c>
      <c r="I955" s="27">
        <f>WORKDAY(WORKDAY(DATEVALUE("15/"&amp;MONTH(EDATE(C955,-1))&amp;"/"&amp;YEAR(EDATE(C955,-1))),-1,Feriados!$A$1:$A$936),1,Feriados!$A$1:$A$936)</f>
        <v>38092</v>
      </c>
      <c r="J955" s="27">
        <f>WORKDAY(WORKDAY(DATEVALUE("15/"&amp;MONTH(EDATE(C955,0))&amp;"/"&amp;YEAR(EDATE(C955,0))-1),-1,Feriados!$A$1:$A$936),1,Feriados!$A$1:$A$936)</f>
        <v>37756</v>
      </c>
      <c r="K955" s="28">
        <f t="shared" si="24"/>
        <v>5.2584180410014447</v>
      </c>
    </row>
    <row r="956" spans="1:11" x14ac:dyDescent="0.3">
      <c r="A956" s="18" t="str">
        <f t="shared" si="25"/>
        <v>42004</v>
      </c>
      <c r="B956" s="10">
        <v>760199</v>
      </c>
      <c r="C956" s="11">
        <v>38111</v>
      </c>
      <c r="D956" s="13">
        <v>1409.3385451543932</v>
      </c>
      <c r="E956" s="9"/>
      <c r="F956" s="9"/>
      <c r="G956" s="9"/>
      <c r="H956" s="27">
        <f>WORKDAY(WORKDAY(DATEVALUE("15/"&amp;MONTH(EDATE(C956,0))&amp;"/"&amp;YEAR(EDATE(C956,0))),-1,Feriados!$A$1:$A$936),1,Feriados!$A$1:$A$936)</f>
        <v>38124</v>
      </c>
      <c r="I956" s="27">
        <f>WORKDAY(WORKDAY(DATEVALUE("15/"&amp;MONTH(EDATE(C956,-1))&amp;"/"&amp;YEAR(EDATE(C956,-1))),-1,Feriados!$A$1:$A$936),1,Feriados!$A$1:$A$936)</f>
        <v>38092</v>
      </c>
      <c r="J956" s="27">
        <f>WORKDAY(WORKDAY(DATEVALUE("15/"&amp;MONTH(EDATE(C956,0))&amp;"/"&amp;YEAR(EDATE(C956,0))-1),-1,Feriados!$A$1:$A$936),1,Feriados!$A$1:$A$936)</f>
        <v>37756</v>
      </c>
      <c r="K956" s="28">
        <f t="shared" si="24"/>
        <v>5.2584180410014447</v>
      </c>
    </row>
    <row r="957" spans="1:11" x14ac:dyDescent="0.3">
      <c r="A957" s="18" t="str">
        <f t="shared" si="25"/>
        <v>42004</v>
      </c>
      <c r="B957" s="10">
        <v>760199</v>
      </c>
      <c r="C957" s="11">
        <v>38112</v>
      </c>
      <c r="D957" s="13">
        <v>1409.5863684568008</v>
      </c>
      <c r="E957" s="9"/>
      <c r="F957" s="9"/>
      <c r="G957" s="9"/>
      <c r="H957" s="27">
        <f>WORKDAY(WORKDAY(DATEVALUE("15/"&amp;MONTH(EDATE(C957,0))&amp;"/"&amp;YEAR(EDATE(C957,0))),-1,Feriados!$A$1:$A$936),1,Feriados!$A$1:$A$936)</f>
        <v>38124</v>
      </c>
      <c r="I957" s="27">
        <f>WORKDAY(WORKDAY(DATEVALUE("15/"&amp;MONTH(EDATE(C957,-1))&amp;"/"&amp;YEAR(EDATE(C957,-1))),-1,Feriados!$A$1:$A$936),1,Feriados!$A$1:$A$936)</f>
        <v>38092</v>
      </c>
      <c r="J957" s="27">
        <f>WORKDAY(WORKDAY(DATEVALUE("15/"&amp;MONTH(EDATE(C957,0))&amp;"/"&amp;YEAR(EDATE(C957,0))-1),-1,Feriados!$A$1:$A$936),1,Feriados!$A$1:$A$936)</f>
        <v>37756</v>
      </c>
      <c r="K957" s="28">
        <f t="shared" ref="K957:K1020" si="26">+(VLOOKUP(H957,C:D,2,FALSE)/VLOOKUP(J957,C:D,2,FALSE)-1)*100</f>
        <v>5.2584180410014447</v>
      </c>
    </row>
    <row r="958" spans="1:11" x14ac:dyDescent="0.3">
      <c r="A958" s="18" t="str">
        <f t="shared" si="25"/>
        <v>42004</v>
      </c>
      <c r="B958" s="10">
        <v>760199</v>
      </c>
      <c r="C958" s="11">
        <v>38113</v>
      </c>
      <c r="D958" s="13">
        <v>1409.8342353373746</v>
      </c>
      <c r="E958" s="9"/>
      <c r="F958" s="9"/>
      <c r="G958" s="9"/>
      <c r="H958" s="27">
        <f>WORKDAY(WORKDAY(DATEVALUE("15/"&amp;MONTH(EDATE(C958,0))&amp;"/"&amp;YEAR(EDATE(C958,0))),-1,Feriados!$A$1:$A$936),1,Feriados!$A$1:$A$936)</f>
        <v>38124</v>
      </c>
      <c r="I958" s="27">
        <f>WORKDAY(WORKDAY(DATEVALUE("15/"&amp;MONTH(EDATE(C958,-1))&amp;"/"&amp;YEAR(EDATE(C958,-1))),-1,Feriados!$A$1:$A$936),1,Feriados!$A$1:$A$936)</f>
        <v>38092</v>
      </c>
      <c r="J958" s="27">
        <f>WORKDAY(WORKDAY(DATEVALUE("15/"&amp;MONTH(EDATE(C958,0))&amp;"/"&amp;YEAR(EDATE(C958,0))-1),-1,Feriados!$A$1:$A$936),1,Feriados!$A$1:$A$936)</f>
        <v>37756</v>
      </c>
      <c r="K958" s="28">
        <f t="shared" si="26"/>
        <v>5.2584180410014447</v>
      </c>
    </row>
    <row r="959" spans="1:11" x14ac:dyDescent="0.3">
      <c r="A959" s="18" t="str">
        <f t="shared" si="25"/>
        <v>42004</v>
      </c>
      <c r="B959" s="10">
        <v>760199</v>
      </c>
      <c r="C959" s="11">
        <v>38114</v>
      </c>
      <c r="D959" s="13">
        <v>1410.0821458037776</v>
      </c>
      <c r="E959" s="9"/>
      <c r="F959" s="9"/>
      <c r="G959" s="9"/>
      <c r="H959" s="27">
        <f>WORKDAY(WORKDAY(DATEVALUE("15/"&amp;MONTH(EDATE(C959,0))&amp;"/"&amp;YEAR(EDATE(C959,0))),-1,Feriados!$A$1:$A$936),1,Feriados!$A$1:$A$936)</f>
        <v>38124</v>
      </c>
      <c r="I959" s="27">
        <f>WORKDAY(WORKDAY(DATEVALUE("15/"&amp;MONTH(EDATE(C959,-1))&amp;"/"&amp;YEAR(EDATE(C959,-1))),-1,Feriados!$A$1:$A$936),1,Feriados!$A$1:$A$936)</f>
        <v>38092</v>
      </c>
      <c r="J959" s="27">
        <f>WORKDAY(WORKDAY(DATEVALUE("15/"&amp;MONTH(EDATE(C959,0))&amp;"/"&amp;YEAR(EDATE(C959,0))-1),-1,Feriados!$A$1:$A$936),1,Feriados!$A$1:$A$936)</f>
        <v>37756</v>
      </c>
      <c r="K959" s="28">
        <f t="shared" si="26"/>
        <v>5.2584180410014447</v>
      </c>
    </row>
    <row r="960" spans="1:11" x14ac:dyDescent="0.3">
      <c r="A960" s="18" t="str">
        <f t="shared" si="25"/>
        <v>42004</v>
      </c>
      <c r="B960" s="10">
        <v>760199</v>
      </c>
      <c r="C960" s="11">
        <v>38117</v>
      </c>
      <c r="D960" s="13">
        <v>1410.3300998636737</v>
      </c>
      <c r="E960" s="9"/>
      <c r="F960" s="9"/>
      <c r="G960" s="9"/>
      <c r="H960" s="27">
        <f>WORKDAY(WORKDAY(DATEVALUE("15/"&amp;MONTH(EDATE(C960,0))&amp;"/"&amp;YEAR(EDATE(C960,0))),-1,Feriados!$A$1:$A$936),1,Feriados!$A$1:$A$936)</f>
        <v>38124</v>
      </c>
      <c r="I960" s="27">
        <f>WORKDAY(WORKDAY(DATEVALUE("15/"&amp;MONTH(EDATE(C960,-1))&amp;"/"&amp;YEAR(EDATE(C960,-1))),-1,Feriados!$A$1:$A$936),1,Feriados!$A$1:$A$936)</f>
        <v>38092</v>
      </c>
      <c r="J960" s="27">
        <f>WORKDAY(WORKDAY(DATEVALUE("15/"&amp;MONTH(EDATE(C960,0))&amp;"/"&amp;YEAR(EDATE(C960,0))-1),-1,Feriados!$A$1:$A$936),1,Feriados!$A$1:$A$936)</f>
        <v>37756</v>
      </c>
      <c r="K960" s="28">
        <f t="shared" si="26"/>
        <v>5.2584180410014447</v>
      </c>
    </row>
    <row r="961" spans="1:11" x14ac:dyDescent="0.3">
      <c r="A961" s="18" t="str">
        <f t="shared" si="25"/>
        <v>42004</v>
      </c>
      <c r="B961" s="10">
        <v>760199</v>
      </c>
      <c r="C961" s="11">
        <v>38118</v>
      </c>
      <c r="D961" s="13">
        <v>1410.5780975247287</v>
      </c>
      <c r="E961" s="9"/>
      <c r="F961" s="9"/>
      <c r="G961" s="9"/>
      <c r="H961" s="27">
        <f>WORKDAY(WORKDAY(DATEVALUE("15/"&amp;MONTH(EDATE(C961,0))&amp;"/"&amp;YEAR(EDATE(C961,0))),-1,Feriados!$A$1:$A$936),1,Feriados!$A$1:$A$936)</f>
        <v>38124</v>
      </c>
      <c r="I961" s="27">
        <f>WORKDAY(WORKDAY(DATEVALUE("15/"&amp;MONTH(EDATE(C961,-1))&amp;"/"&amp;YEAR(EDATE(C961,-1))),-1,Feriados!$A$1:$A$936),1,Feriados!$A$1:$A$936)</f>
        <v>38092</v>
      </c>
      <c r="J961" s="27">
        <f>WORKDAY(WORKDAY(DATEVALUE("15/"&amp;MONTH(EDATE(C961,0))&amp;"/"&amp;YEAR(EDATE(C961,0))-1),-1,Feriados!$A$1:$A$936),1,Feriados!$A$1:$A$936)</f>
        <v>37756</v>
      </c>
      <c r="K961" s="28">
        <f t="shared" si="26"/>
        <v>5.2584180410014447</v>
      </c>
    </row>
    <row r="962" spans="1:11" x14ac:dyDescent="0.3">
      <c r="A962" s="18" t="str">
        <f t="shared" si="25"/>
        <v>42004</v>
      </c>
      <c r="B962" s="10">
        <v>760199</v>
      </c>
      <c r="C962" s="11">
        <v>38119</v>
      </c>
      <c r="D962" s="13">
        <v>1410.82613879461</v>
      </c>
      <c r="E962" s="9"/>
      <c r="F962" s="9"/>
      <c r="G962" s="9"/>
      <c r="H962" s="27">
        <f>WORKDAY(WORKDAY(DATEVALUE("15/"&amp;MONTH(EDATE(C962,0))&amp;"/"&amp;YEAR(EDATE(C962,0))),-1,Feriados!$A$1:$A$936),1,Feriados!$A$1:$A$936)</f>
        <v>38124</v>
      </c>
      <c r="I962" s="27">
        <f>WORKDAY(WORKDAY(DATEVALUE("15/"&amp;MONTH(EDATE(C962,-1))&amp;"/"&amp;YEAR(EDATE(C962,-1))),-1,Feriados!$A$1:$A$936),1,Feriados!$A$1:$A$936)</f>
        <v>38092</v>
      </c>
      <c r="J962" s="27">
        <f>WORKDAY(WORKDAY(DATEVALUE("15/"&amp;MONTH(EDATE(C962,0))&amp;"/"&amp;YEAR(EDATE(C962,0))-1),-1,Feriados!$A$1:$A$936),1,Feriados!$A$1:$A$936)</f>
        <v>37756</v>
      </c>
      <c r="K962" s="28">
        <f t="shared" si="26"/>
        <v>5.2584180410014447</v>
      </c>
    </row>
    <row r="963" spans="1:11" x14ac:dyDescent="0.3">
      <c r="A963" s="18" t="str">
        <f t="shared" ref="A963:A1026" si="27">MONTH(EDATE(C963,-1))&amp;YEAR(EDATE(C963,-1))&amp;F963</f>
        <v>42004</v>
      </c>
      <c r="B963" s="10">
        <v>760199</v>
      </c>
      <c r="C963" s="11">
        <v>38120</v>
      </c>
      <c r="D963" s="13">
        <v>1411.0742236809851</v>
      </c>
      <c r="E963" s="9"/>
      <c r="F963" s="9"/>
      <c r="G963" s="9"/>
      <c r="H963" s="27">
        <f>WORKDAY(WORKDAY(DATEVALUE("15/"&amp;MONTH(EDATE(C963,0))&amp;"/"&amp;YEAR(EDATE(C963,0))),-1,Feriados!$A$1:$A$936),1,Feriados!$A$1:$A$936)</f>
        <v>38124</v>
      </c>
      <c r="I963" s="27">
        <f>WORKDAY(WORKDAY(DATEVALUE("15/"&amp;MONTH(EDATE(C963,-1))&amp;"/"&amp;YEAR(EDATE(C963,-1))),-1,Feriados!$A$1:$A$936),1,Feriados!$A$1:$A$936)</f>
        <v>38092</v>
      </c>
      <c r="J963" s="27">
        <f>WORKDAY(WORKDAY(DATEVALUE("15/"&amp;MONTH(EDATE(C963,0))&amp;"/"&amp;YEAR(EDATE(C963,0))-1),-1,Feriados!$A$1:$A$936),1,Feriados!$A$1:$A$936)</f>
        <v>37756</v>
      </c>
      <c r="K963" s="28">
        <f t="shared" si="26"/>
        <v>5.2584180410014447</v>
      </c>
    </row>
    <row r="964" spans="1:11" x14ac:dyDescent="0.3">
      <c r="A964" s="18" t="str">
        <f t="shared" si="27"/>
        <v>42004</v>
      </c>
      <c r="B964" s="10">
        <v>760199</v>
      </c>
      <c r="C964" s="11">
        <v>38121</v>
      </c>
      <c r="D964" s="13">
        <v>1411.3223521915245</v>
      </c>
      <c r="E964" s="9"/>
      <c r="F964" s="9"/>
      <c r="G964" s="9"/>
      <c r="H964" s="27">
        <f>WORKDAY(WORKDAY(DATEVALUE("15/"&amp;MONTH(EDATE(C964,0))&amp;"/"&amp;YEAR(EDATE(C964,0))),-1,Feriados!$A$1:$A$936),1,Feriados!$A$1:$A$936)</f>
        <v>38124</v>
      </c>
      <c r="I964" s="27">
        <f>WORKDAY(WORKDAY(DATEVALUE("15/"&amp;MONTH(EDATE(C964,-1))&amp;"/"&amp;YEAR(EDATE(C964,-1))),-1,Feriados!$A$1:$A$936),1,Feriados!$A$1:$A$936)</f>
        <v>38092</v>
      </c>
      <c r="J964" s="27">
        <f>WORKDAY(WORKDAY(DATEVALUE("15/"&amp;MONTH(EDATE(C964,0))&amp;"/"&amp;YEAR(EDATE(C964,0))-1),-1,Feriados!$A$1:$A$936),1,Feriados!$A$1:$A$936)</f>
        <v>37756</v>
      </c>
      <c r="K964" s="28">
        <f t="shared" si="26"/>
        <v>5.2584180410014447</v>
      </c>
    </row>
    <row r="965" spans="1:11" x14ac:dyDescent="0.3">
      <c r="A965" s="18" t="str">
        <f t="shared" si="27"/>
        <v>42004</v>
      </c>
      <c r="B965" s="10">
        <v>760199</v>
      </c>
      <c r="C965" s="11">
        <v>38124</v>
      </c>
      <c r="D965" s="13">
        <v>1411.5705243338991</v>
      </c>
      <c r="E965" s="9"/>
      <c r="F965" s="9"/>
      <c r="G965" s="9"/>
      <c r="H965" s="27">
        <f>WORKDAY(WORKDAY(DATEVALUE("15/"&amp;MONTH(EDATE(C965,0))&amp;"/"&amp;YEAR(EDATE(C965,0))),-1,Feriados!$A$1:$A$936),1,Feriados!$A$1:$A$936)</f>
        <v>38124</v>
      </c>
      <c r="I965" s="27">
        <f>WORKDAY(WORKDAY(DATEVALUE("15/"&amp;MONTH(EDATE(C965,-1))&amp;"/"&amp;YEAR(EDATE(C965,-1))),-1,Feriados!$A$1:$A$936),1,Feriados!$A$1:$A$936)</f>
        <v>38092</v>
      </c>
      <c r="J965" s="27">
        <f>WORKDAY(WORKDAY(DATEVALUE("15/"&amp;MONTH(EDATE(C965,0))&amp;"/"&amp;YEAR(EDATE(C965,0))-1),-1,Feriados!$A$1:$A$936),1,Feriados!$A$1:$A$936)</f>
        <v>37756</v>
      </c>
      <c r="K965" s="28">
        <f t="shared" si="26"/>
        <v>5.2584180410014447</v>
      </c>
    </row>
    <row r="966" spans="1:11" x14ac:dyDescent="0.3">
      <c r="A966" s="18" t="str">
        <f t="shared" si="27"/>
        <v>42004</v>
      </c>
      <c r="B966" s="10">
        <v>760199</v>
      </c>
      <c r="C966" s="11">
        <v>38125</v>
      </c>
      <c r="D966" s="13">
        <v>1411.9294927702188</v>
      </c>
      <c r="E966" s="9"/>
      <c r="F966" s="9"/>
      <c r="G966" s="9"/>
      <c r="H966" s="27">
        <f>WORKDAY(WORKDAY(DATEVALUE("15/"&amp;MONTH(EDATE(C966,0))&amp;"/"&amp;YEAR(EDATE(C966,0))),-1,Feriados!$A$1:$A$936),1,Feriados!$A$1:$A$936)</f>
        <v>38124</v>
      </c>
      <c r="I966" s="27">
        <f>WORKDAY(WORKDAY(DATEVALUE("15/"&amp;MONTH(EDATE(C966,-1))&amp;"/"&amp;YEAR(EDATE(C966,-1))),-1,Feriados!$A$1:$A$936),1,Feriados!$A$1:$A$936)</f>
        <v>38092</v>
      </c>
      <c r="J966" s="27">
        <f>WORKDAY(WORKDAY(DATEVALUE("15/"&amp;MONTH(EDATE(C966,0))&amp;"/"&amp;YEAR(EDATE(C966,0))-1),-1,Feriados!$A$1:$A$936),1,Feriados!$A$1:$A$936)</f>
        <v>37756</v>
      </c>
      <c r="K966" s="28">
        <f t="shared" si="26"/>
        <v>5.2584180410014447</v>
      </c>
    </row>
    <row r="967" spans="1:11" x14ac:dyDescent="0.3">
      <c r="A967" s="18" t="str">
        <f t="shared" si="27"/>
        <v>42004</v>
      </c>
      <c r="B967" s="10">
        <v>760199</v>
      </c>
      <c r="C967" s="11">
        <v>38126</v>
      </c>
      <c r="D967" s="13">
        <v>1412.288552493751</v>
      </c>
      <c r="E967" s="9"/>
      <c r="F967" s="9"/>
      <c r="G967" s="9"/>
      <c r="H967" s="27">
        <f>WORKDAY(WORKDAY(DATEVALUE("15/"&amp;MONTH(EDATE(C967,0))&amp;"/"&amp;YEAR(EDATE(C967,0))),-1,Feriados!$A$1:$A$936),1,Feriados!$A$1:$A$936)</f>
        <v>38124</v>
      </c>
      <c r="I967" s="27">
        <f>WORKDAY(WORKDAY(DATEVALUE("15/"&amp;MONTH(EDATE(C967,-1))&amp;"/"&amp;YEAR(EDATE(C967,-1))),-1,Feriados!$A$1:$A$936),1,Feriados!$A$1:$A$936)</f>
        <v>38092</v>
      </c>
      <c r="J967" s="27">
        <f>WORKDAY(WORKDAY(DATEVALUE("15/"&amp;MONTH(EDATE(C967,0))&amp;"/"&amp;YEAR(EDATE(C967,0))-1),-1,Feriados!$A$1:$A$936),1,Feriados!$A$1:$A$936)</f>
        <v>37756</v>
      </c>
      <c r="K967" s="28">
        <f t="shared" si="26"/>
        <v>5.2584180410014447</v>
      </c>
    </row>
    <row r="968" spans="1:11" x14ac:dyDescent="0.3">
      <c r="A968" s="18" t="str">
        <f t="shared" si="27"/>
        <v>42004</v>
      </c>
      <c r="B968" s="10">
        <v>760199</v>
      </c>
      <c r="C968" s="11">
        <v>38127</v>
      </c>
      <c r="D968" s="13">
        <v>1412.6477035277101</v>
      </c>
      <c r="E968" s="9"/>
      <c r="F968" s="9"/>
      <c r="G968" s="9"/>
      <c r="H968" s="27">
        <f>WORKDAY(WORKDAY(DATEVALUE("15/"&amp;MONTH(EDATE(C968,0))&amp;"/"&amp;YEAR(EDATE(C968,0))),-1,Feriados!$A$1:$A$936),1,Feriados!$A$1:$A$936)</f>
        <v>38124</v>
      </c>
      <c r="I968" s="27">
        <f>WORKDAY(WORKDAY(DATEVALUE("15/"&amp;MONTH(EDATE(C968,-1))&amp;"/"&amp;YEAR(EDATE(C968,-1))),-1,Feriados!$A$1:$A$936),1,Feriados!$A$1:$A$936)</f>
        <v>38092</v>
      </c>
      <c r="J968" s="27">
        <f>WORKDAY(WORKDAY(DATEVALUE("15/"&amp;MONTH(EDATE(C968,0))&amp;"/"&amp;YEAR(EDATE(C968,0))-1),-1,Feriados!$A$1:$A$936),1,Feriados!$A$1:$A$936)</f>
        <v>37756</v>
      </c>
      <c r="K968" s="28">
        <f t="shared" si="26"/>
        <v>5.2584180410014447</v>
      </c>
    </row>
    <row r="969" spans="1:11" x14ac:dyDescent="0.3">
      <c r="A969" s="18" t="str">
        <f t="shared" si="27"/>
        <v>42004</v>
      </c>
      <c r="B969" s="10">
        <v>760199</v>
      </c>
      <c r="C969" s="11">
        <v>38128</v>
      </c>
      <c r="D969" s="13">
        <v>1413.0069458953169</v>
      </c>
      <c r="E969" s="9"/>
      <c r="F969" s="9"/>
      <c r="G969" s="9"/>
      <c r="H969" s="27">
        <f>WORKDAY(WORKDAY(DATEVALUE("15/"&amp;MONTH(EDATE(C969,0))&amp;"/"&amp;YEAR(EDATE(C969,0))),-1,Feriados!$A$1:$A$936),1,Feriados!$A$1:$A$936)</f>
        <v>38124</v>
      </c>
      <c r="I969" s="27">
        <f>WORKDAY(WORKDAY(DATEVALUE("15/"&amp;MONTH(EDATE(C969,-1))&amp;"/"&amp;YEAR(EDATE(C969,-1))),-1,Feriados!$A$1:$A$936),1,Feriados!$A$1:$A$936)</f>
        <v>38092</v>
      </c>
      <c r="J969" s="27">
        <f>WORKDAY(WORKDAY(DATEVALUE("15/"&amp;MONTH(EDATE(C969,0))&amp;"/"&amp;YEAR(EDATE(C969,0))-1),-1,Feriados!$A$1:$A$936),1,Feriados!$A$1:$A$936)</f>
        <v>37756</v>
      </c>
      <c r="K969" s="28">
        <f t="shared" si="26"/>
        <v>5.2584180410014447</v>
      </c>
    </row>
    <row r="970" spans="1:11" x14ac:dyDescent="0.3">
      <c r="A970" s="18" t="str">
        <f t="shared" si="27"/>
        <v>42004</v>
      </c>
      <c r="B970" s="10">
        <v>760199</v>
      </c>
      <c r="C970" s="11">
        <v>38131</v>
      </c>
      <c r="D970" s="13">
        <v>1413.3662796197982</v>
      </c>
      <c r="E970" s="9"/>
      <c r="F970" s="9"/>
      <c r="G970" s="9"/>
      <c r="H970" s="27">
        <f>WORKDAY(WORKDAY(DATEVALUE("15/"&amp;MONTH(EDATE(C970,0))&amp;"/"&amp;YEAR(EDATE(C970,0))),-1,Feriados!$A$1:$A$936),1,Feriados!$A$1:$A$936)</f>
        <v>38124</v>
      </c>
      <c r="I970" s="27">
        <f>WORKDAY(WORKDAY(DATEVALUE("15/"&amp;MONTH(EDATE(C970,-1))&amp;"/"&amp;YEAR(EDATE(C970,-1))),-1,Feriados!$A$1:$A$936),1,Feriados!$A$1:$A$936)</f>
        <v>38092</v>
      </c>
      <c r="J970" s="27">
        <f>WORKDAY(WORKDAY(DATEVALUE("15/"&amp;MONTH(EDATE(C970,0))&amp;"/"&amp;YEAR(EDATE(C970,0))-1),-1,Feriados!$A$1:$A$936),1,Feriados!$A$1:$A$936)</f>
        <v>37756</v>
      </c>
      <c r="K970" s="28">
        <f t="shared" si="26"/>
        <v>5.2584180410014447</v>
      </c>
    </row>
    <row r="971" spans="1:11" x14ac:dyDescent="0.3">
      <c r="A971" s="18" t="str">
        <f t="shared" si="27"/>
        <v>42004</v>
      </c>
      <c r="B971" s="10">
        <v>760199</v>
      </c>
      <c r="C971" s="11">
        <v>38132</v>
      </c>
      <c r="D971" s="13">
        <v>1413.7257047243863</v>
      </c>
      <c r="E971" s="9"/>
      <c r="F971" s="9"/>
      <c r="G971" s="9"/>
      <c r="H971" s="27">
        <f>WORKDAY(WORKDAY(DATEVALUE("15/"&amp;MONTH(EDATE(C971,0))&amp;"/"&amp;YEAR(EDATE(C971,0))),-1,Feriados!$A$1:$A$936),1,Feriados!$A$1:$A$936)</f>
        <v>38124</v>
      </c>
      <c r="I971" s="27">
        <f>WORKDAY(WORKDAY(DATEVALUE("15/"&amp;MONTH(EDATE(C971,-1))&amp;"/"&amp;YEAR(EDATE(C971,-1))),-1,Feriados!$A$1:$A$936),1,Feriados!$A$1:$A$936)</f>
        <v>38092</v>
      </c>
      <c r="J971" s="27">
        <f>WORKDAY(WORKDAY(DATEVALUE("15/"&amp;MONTH(EDATE(C971,0))&amp;"/"&amp;YEAR(EDATE(C971,0))-1),-1,Feriados!$A$1:$A$936),1,Feriados!$A$1:$A$936)</f>
        <v>37756</v>
      </c>
      <c r="K971" s="28">
        <f t="shared" si="26"/>
        <v>5.2584180410014447</v>
      </c>
    </row>
    <row r="972" spans="1:11" x14ac:dyDescent="0.3">
      <c r="A972" s="18" t="str">
        <f t="shared" si="27"/>
        <v>42004</v>
      </c>
      <c r="B972" s="10">
        <v>760199</v>
      </c>
      <c r="C972" s="11">
        <v>38133</v>
      </c>
      <c r="D972" s="13">
        <v>1414.0852212323193</v>
      </c>
      <c r="E972" s="9"/>
      <c r="F972" s="9"/>
      <c r="G972" s="9"/>
      <c r="H972" s="27">
        <f>WORKDAY(WORKDAY(DATEVALUE("15/"&amp;MONTH(EDATE(C972,0))&amp;"/"&amp;YEAR(EDATE(C972,0))),-1,Feriados!$A$1:$A$936),1,Feriados!$A$1:$A$936)</f>
        <v>38124</v>
      </c>
      <c r="I972" s="27">
        <f>WORKDAY(WORKDAY(DATEVALUE("15/"&amp;MONTH(EDATE(C972,-1))&amp;"/"&amp;YEAR(EDATE(C972,-1))),-1,Feriados!$A$1:$A$936),1,Feriados!$A$1:$A$936)</f>
        <v>38092</v>
      </c>
      <c r="J972" s="27">
        <f>WORKDAY(WORKDAY(DATEVALUE("15/"&amp;MONTH(EDATE(C972,0))&amp;"/"&amp;YEAR(EDATE(C972,0))-1),-1,Feriados!$A$1:$A$936),1,Feriados!$A$1:$A$936)</f>
        <v>37756</v>
      </c>
      <c r="K972" s="28">
        <f t="shared" si="26"/>
        <v>5.2584180410014447</v>
      </c>
    </row>
    <row r="973" spans="1:11" x14ac:dyDescent="0.3">
      <c r="A973" s="18" t="str">
        <f t="shared" si="27"/>
        <v>42004</v>
      </c>
      <c r="B973" s="10">
        <v>760199</v>
      </c>
      <c r="C973" s="11">
        <v>38134</v>
      </c>
      <c r="D973" s="13">
        <v>1414.4448291668418</v>
      </c>
      <c r="E973" s="9"/>
      <c r="F973" s="9"/>
      <c r="G973" s="9"/>
      <c r="H973" s="27">
        <f>WORKDAY(WORKDAY(DATEVALUE("15/"&amp;MONTH(EDATE(C973,0))&amp;"/"&amp;YEAR(EDATE(C973,0))),-1,Feriados!$A$1:$A$936),1,Feriados!$A$1:$A$936)</f>
        <v>38124</v>
      </c>
      <c r="I973" s="27">
        <f>WORKDAY(WORKDAY(DATEVALUE("15/"&amp;MONTH(EDATE(C973,-1))&amp;"/"&amp;YEAR(EDATE(C973,-1))),-1,Feriados!$A$1:$A$936),1,Feriados!$A$1:$A$936)</f>
        <v>38092</v>
      </c>
      <c r="J973" s="27">
        <f>WORKDAY(WORKDAY(DATEVALUE("15/"&amp;MONTH(EDATE(C973,0))&amp;"/"&amp;YEAR(EDATE(C973,0))-1),-1,Feriados!$A$1:$A$936),1,Feriados!$A$1:$A$936)</f>
        <v>37756</v>
      </c>
      <c r="K973" s="28">
        <f t="shared" si="26"/>
        <v>5.2584180410014447</v>
      </c>
    </row>
    <row r="974" spans="1:11" x14ac:dyDescent="0.3">
      <c r="A974" s="18" t="str">
        <f t="shared" si="27"/>
        <v>42004</v>
      </c>
      <c r="B974" s="10">
        <v>760199</v>
      </c>
      <c r="C974" s="11">
        <v>38135</v>
      </c>
      <c r="D974" s="13">
        <v>1414.8045285512039</v>
      </c>
      <c r="E974" s="9"/>
      <c r="F974" s="9"/>
      <c r="G974" s="9"/>
      <c r="H974" s="27">
        <f>WORKDAY(WORKDAY(DATEVALUE("15/"&amp;MONTH(EDATE(C974,0))&amp;"/"&amp;YEAR(EDATE(C974,0))),-1,Feriados!$A$1:$A$936),1,Feriados!$A$1:$A$936)</f>
        <v>38124</v>
      </c>
      <c r="I974" s="27">
        <f>WORKDAY(WORKDAY(DATEVALUE("15/"&amp;MONTH(EDATE(C974,-1))&amp;"/"&amp;YEAR(EDATE(C974,-1))),-1,Feriados!$A$1:$A$936),1,Feriados!$A$1:$A$936)</f>
        <v>38092</v>
      </c>
      <c r="J974" s="27">
        <f>WORKDAY(WORKDAY(DATEVALUE("15/"&amp;MONTH(EDATE(C974,0))&amp;"/"&amp;YEAR(EDATE(C974,0))-1),-1,Feriados!$A$1:$A$936),1,Feriados!$A$1:$A$936)</f>
        <v>37756</v>
      </c>
      <c r="K974" s="28">
        <f t="shared" si="26"/>
        <v>5.2584180410014447</v>
      </c>
    </row>
    <row r="975" spans="1:11" x14ac:dyDescent="0.3">
      <c r="A975" s="18" t="str">
        <f t="shared" si="27"/>
        <v>42004</v>
      </c>
      <c r="B975" s="10">
        <v>760199</v>
      </c>
      <c r="C975" s="11">
        <v>38138</v>
      </c>
      <c r="D975" s="13">
        <v>1415.1643194086614</v>
      </c>
      <c r="E975" s="9"/>
      <c r="F975" s="9"/>
      <c r="G975" s="9"/>
      <c r="H975" s="27">
        <f>WORKDAY(WORKDAY(DATEVALUE("15/"&amp;MONTH(EDATE(C975,0))&amp;"/"&amp;YEAR(EDATE(C975,0))),-1,Feriados!$A$1:$A$936),1,Feriados!$A$1:$A$936)</f>
        <v>38124</v>
      </c>
      <c r="I975" s="27">
        <f>WORKDAY(WORKDAY(DATEVALUE("15/"&amp;MONTH(EDATE(C975,-1))&amp;"/"&amp;YEAR(EDATE(C975,-1))),-1,Feriados!$A$1:$A$936),1,Feriados!$A$1:$A$936)</f>
        <v>38092</v>
      </c>
      <c r="J975" s="27">
        <f>WORKDAY(WORKDAY(DATEVALUE("15/"&amp;MONTH(EDATE(C975,0))&amp;"/"&amp;YEAR(EDATE(C975,0))-1),-1,Feriados!$A$1:$A$936),1,Feriados!$A$1:$A$936)</f>
        <v>37756</v>
      </c>
      <c r="K975" s="28">
        <f t="shared" si="26"/>
        <v>5.2584180410014447</v>
      </c>
    </row>
    <row r="976" spans="1:11" x14ac:dyDescent="0.3">
      <c r="A976" s="18" t="str">
        <f t="shared" si="27"/>
        <v>52004</v>
      </c>
      <c r="B976" s="10">
        <v>760199</v>
      </c>
      <c r="C976" s="11">
        <v>38139</v>
      </c>
      <c r="D976" s="13">
        <v>1415.5242017624767</v>
      </c>
      <c r="E976" s="9"/>
      <c r="F976" s="9"/>
      <c r="G976" s="9"/>
      <c r="H976" s="27">
        <f>WORKDAY(WORKDAY(DATEVALUE("15/"&amp;MONTH(EDATE(C976,0))&amp;"/"&amp;YEAR(EDATE(C976,0))),-1,Feriados!$A$1:$A$936),1,Feriados!$A$1:$A$936)</f>
        <v>38153</v>
      </c>
      <c r="I976" s="27">
        <f>WORKDAY(WORKDAY(DATEVALUE("15/"&amp;MONTH(EDATE(C976,-1))&amp;"/"&amp;YEAR(EDATE(C976,-1))),-1,Feriados!$A$1:$A$936),1,Feriados!$A$1:$A$936)</f>
        <v>38124</v>
      </c>
      <c r="J976" s="27">
        <f>WORKDAY(WORKDAY(DATEVALUE("15/"&amp;MONTH(EDATE(C976,0))&amp;"/"&amp;YEAR(EDATE(C976,0))-1),-1,Feriados!$A$1:$A$936),1,Feriados!$A$1:$A$936)</f>
        <v>37788</v>
      </c>
      <c r="K976" s="28">
        <f t="shared" si="26"/>
        <v>5.1535460179022108</v>
      </c>
    </row>
    <row r="977" spans="1:11" x14ac:dyDescent="0.3">
      <c r="A977" s="18" t="str">
        <f t="shared" si="27"/>
        <v>52004</v>
      </c>
      <c r="B977" s="10">
        <v>760199</v>
      </c>
      <c r="C977" s="11">
        <v>38140</v>
      </c>
      <c r="D977" s="13">
        <v>1415.8841756359175</v>
      </c>
      <c r="E977" s="9"/>
      <c r="F977" s="9"/>
      <c r="G977" s="9"/>
      <c r="H977" s="27">
        <f>WORKDAY(WORKDAY(DATEVALUE("15/"&amp;MONTH(EDATE(C977,0))&amp;"/"&amp;YEAR(EDATE(C977,0))),-1,Feriados!$A$1:$A$936),1,Feriados!$A$1:$A$936)</f>
        <v>38153</v>
      </c>
      <c r="I977" s="27">
        <f>WORKDAY(WORKDAY(DATEVALUE("15/"&amp;MONTH(EDATE(C977,-1))&amp;"/"&amp;YEAR(EDATE(C977,-1))),-1,Feriados!$A$1:$A$936),1,Feriados!$A$1:$A$936)</f>
        <v>38124</v>
      </c>
      <c r="J977" s="27">
        <f>WORKDAY(WORKDAY(DATEVALUE("15/"&amp;MONTH(EDATE(C977,0))&amp;"/"&amp;YEAR(EDATE(C977,0))-1),-1,Feriados!$A$1:$A$936),1,Feriados!$A$1:$A$936)</f>
        <v>37788</v>
      </c>
      <c r="K977" s="28">
        <f t="shared" si="26"/>
        <v>5.1535460179022108</v>
      </c>
    </row>
    <row r="978" spans="1:11" x14ac:dyDescent="0.3">
      <c r="A978" s="18" t="str">
        <f t="shared" si="27"/>
        <v>52004</v>
      </c>
      <c r="B978" s="10">
        <v>760199</v>
      </c>
      <c r="C978" s="11">
        <v>38141</v>
      </c>
      <c r="D978" s="13">
        <v>1416.2442410522576</v>
      </c>
      <c r="E978" s="9"/>
      <c r="F978" s="9"/>
      <c r="G978" s="9"/>
      <c r="H978" s="27">
        <f>WORKDAY(WORKDAY(DATEVALUE("15/"&amp;MONTH(EDATE(C978,0))&amp;"/"&amp;YEAR(EDATE(C978,0))),-1,Feriados!$A$1:$A$936),1,Feriados!$A$1:$A$936)</f>
        <v>38153</v>
      </c>
      <c r="I978" s="27">
        <f>WORKDAY(WORKDAY(DATEVALUE("15/"&amp;MONTH(EDATE(C978,-1))&amp;"/"&amp;YEAR(EDATE(C978,-1))),-1,Feriados!$A$1:$A$936),1,Feriados!$A$1:$A$936)</f>
        <v>38124</v>
      </c>
      <c r="J978" s="27">
        <f>WORKDAY(WORKDAY(DATEVALUE("15/"&amp;MONTH(EDATE(C978,0))&amp;"/"&amp;YEAR(EDATE(C978,0))-1),-1,Feriados!$A$1:$A$936),1,Feriados!$A$1:$A$936)</f>
        <v>37788</v>
      </c>
      <c r="K978" s="28">
        <f t="shared" si="26"/>
        <v>5.1535460179022108</v>
      </c>
    </row>
    <row r="979" spans="1:11" x14ac:dyDescent="0.3">
      <c r="A979" s="18" t="str">
        <f t="shared" si="27"/>
        <v>52004</v>
      </c>
      <c r="B979" s="10">
        <v>760199</v>
      </c>
      <c r="C979" s="11">
        <v>38142</v>
      </c>
      <c r="D979" s="13">
        <v>1416.6043980347768</v>
      </c>
      <c r="E979" s="9"/>
      <c r="F979" s="9"/>
      <c r="G979" s="9"/>
      <c r="H979" s="27">
        <f>WORKDAY(WORKDAY(DATEVALUE("15/"&amp;MONTH(EDATE(C979,0))&amp;"/"&amp;YEAR(EDATE(C979,0))),-1,Feriados!$A$1:$A$936),1,Feriados!$A$1:$A$936)</f>
        <v>38153</v>
      </c>
      <c r="I979" s="27">
        <f>WORKDAY(WORKDAY(DATEVALUE("15/"&amp;MONTH(EDATE(C979,-1))&amp;"/"&amp;YEAR(EDATE(C979,-1))),-1,Feriados!$A$1:$A$936),1,Feriados!$A$1:$A$936)</f>
        <v>38124</v>
      </c>
      <c r="J979" s="27">
        <f>WORKDAY(WORKDAY(DATEVALUE("15/"&amp;MONTH(EDATE(C979,0))&amp;"/"&amp;YEAR(EDATE(C979,0))-1),-1,Feriados!$A$1:$A$936),1,Feriados!$A$1:$A$936)</f>
        <v>37788</v>
      </c>
      <c r="K979" s="28">
        <f t="shared" si="26"/>
        <v>5.1535460179022108</v>
      </c>
    </row>
    <row r="980" spans="1:11" x14ac:dyDescent="0.3">
      <c r="A980" s="18" t="str">
        <f t="shared" si="27"/>
        <v>52004</v>
      </c>
      <c r="B980" s="10">
        <v>760199</v>
      </c>
      <c r="C980" s="11">
        <v>38145</v>
      </c>
      <c r="D980" s="13">
        <v>1416.9646466067609</v>
      </c>
      <c r="E980" s="9"/>
      <c r="F980" s="9"/>
      <c r="G980" s="9"/>
      <c r="H980" s="27">
        <f>WORKDAY(WORKDAY(DATEVALUE("15/"&amp;MONTH(EDATE(C980,0))&amp;"/"&amp;YEAR(EDATE(C980,0))),-1,Feriados!$A$1:$A$936),1,Feriados!$A$1:$A$936)</f>
        <v>38153</v>
      </c>
      <c r="I980" s="27">
        <f>WORKDAY(WORKDAY(DATEVALUE("15/"&amp;MONTH(EDATE(C980,-1))&amp;"/"&amp;YEAR(EDATE(C980,-1))),-1,Feriados!$A$1:$A$936),1,Feriados!$A$1:$A$936)</f>
        <v>38124</v>
      </c>
      <c r="J980" s="27">
        <f>WORKDAY(WORKDAY(DATEVALUE("15/"&amp;MONTH(EDATE(C980,0))&amp;"/"&amp;YEAR(EDATE(C980,0))-1),-1,Feriados!$A$1:$A$936),1,Feriados!$A$1:$A$936)</f>
        <v>37788</v>
      </c>
      <c r="K980" s="28">
        <f t="shared" si="26"/>
        <v>5.1535460179022108</v>
      </c>
    </row>
    <row r="981" spans="1:11" x14ac:dyDescent="0.3">
      <c r="A981" s="18" t="str">
        <f t="shared" si="27"/>
        <v>52004</v>
      </c>
      <c r="B981" s="10">
        <v>760199</v>
      </c>
      <c r="C981" s="11">
        <v>38146</v>
      </c>
      <c r="D981" s="13">
        <v>1417.3249867915015</v>
      </c>
      <c r="E981" s="9"/>
      <c r="F981" s="9"/>
      <c r="G981" s="9"/>
      <c r="H981" s="27">
        <f>WORKDAY(WORKDAY(DATEVALUE("15/"&amp;MONTH(EDATE(C981,0))&amp;"/"&amp;YEAR(EDATE(C981,0))),-1,Feriados!$A$1:$A$936),1,Feriados!$A$1:$A$936)</f>
        <v>38153</v>
      </c>
      <c r="I981" s="27">
        <f>WORKDAY(WORKDAY(DATEVALUE("15/"&amp;MONTH(EDATE(C981,-1))&amp;"/"&amp;YEAR(EDATE(C981,-1))),-1,Feriados!$A$1:$A$936),1,Feriados!$A$1:$A$936)</f>
        <v>38124</v>
      </c>
      <c r="J981" s="27">
        <f>WORKDAY(WORKDAY(DATEVALUE("15/"&amp;MONTH(EDATE(C981,0))&amp;"/"&amp;YEAR(EDATE(C981,0))-1),-1,Feriados!$A$1:$A$936),1,Feriados!$A$1:$A$936)</f>
        <v>37788</v>
      </c>
      <c r="K981" s="28">
        <f t="shared" si="26"/>
        <v>5.1535460179022108</v>
      </c>
    </row>
    <row r="982" spans="1:11" x14ac:dyDescent="0.3">
      <c r="A982" s="18" t="str">
        <f t="shared" si="27"/>
        <v>52004</v>
      </c>
      <c r="B982" s="10">
        <v>760199</v>
      </c>
      <c r="C982" s="11">
        <v>38147</v>
      </c>
      <c r="D982" s="13">
        <v>1417.685418612296</v>
      </c>
      <c r="E982" s="9"/>
      <c r="F982" s="9"/>
      <c r="G982" s="9"/>
      <c r="H982" s="27">
        <f>WORKDAY(WORKDAY(DATEVALUE("15/"&amp;MONTH(EDATE(C982,0))&amp;"/"&amp;YEAR(EDATE(C982,0))),-1,Feriados!$A$1:$A$936),1,Feriados!$A$1:$A$936)</f>
        <v>38153</v>
      </c>
      <c r="I982" s="27">
        <f>WORKDAY(WORKDAY(DATEVALUE("15/"&amp;MONTH(EDATE(C982,-1))&amp;"/"&amp;YEAR(EDATE(C982,-1))),-1,Feriados!$A$1:$A$936),1,Feriados!$A$1:$A$936)</f>
        <v>38124</v>
      </c>
      <c r="J982" s="27">
        <f>WORKDAY(WORKDAY(DATEVALUE("15/"&amp;MONTH(EDATE(C982,0))&amp;"/"&amp;YEAR(EDATE(C982,0))-1),-1,Feriados!$A$1:$A$936),1,Feriados!$A$1:$A$936)</f>
        <v>37788</v>
      </c>
      <c r="K982" s="28">
        <f t="shared" si="26"/>
        <v>5.1535460179022108</v>
      </c>
    </row>
    <row r="983" spans="1:11" x14ac:dyDescent="0.3">
      <c r="A983" s="18" t="str">
        <f t="shared" si="27"/>
        <v>52004</v>
      </c>
      <c r="B983" s="10">
        <v>760199</v>
      </c>
      <c r="C983" s="11">
        <v>38149</v>
      </c>
      <c r="D983" s="13">
        <v>1418.0459420924478</v>
      </c>
      <c r="E983" s="9"/>
      <c r="F983" s="9"/>
      <c r="G983" s="9"/>
      <c r="H983" s="27">
        <f>WORKDAY(WORKDAY(DATEVALUE("15/"&amp;MONTH(EDATE(C983,0))&amp;"/"&amp;YEAR(EDATE(C983,0))),-1,Feriados!$A$1:$A$936),1,Feriados!$A$1:$A$936)</f>
        <v>38153</v>
      </c>
      <c r="I983" s="27">
        <f>WORKDAY(WORKDAY(DATEVALUE("15/"&amp;MONTH(EDATE(C983,-1))&amp;"/"&amp;YEAR(EDATE(C983,-1))),-1,Feriados!$A$1:$A$936),1,Feriados!$A$1:$A$936)</f>
        <v>38124</v>
      </c>
      <c r="J983" s="27">
        <f>WORKDAY(WORKDAY(DATEVALUE("15/"&amp;MONTH(EDATE(C983,0))&amp;"/"&amp;YEAR(EDATE(C983,0))-1),-1,Feriados!$A$1:$A$936),1,Feriados!$A$1:$A$936)</f>
        <v>37788</v>
      </c>
      <c r="K983" s="28">
        <f t="shared" si="26"/>
        <v>5.1535460179022108</v>
      </c>
    </row>
    <row r="984" spans="1:11" x14ac:dyDescent="0.3">
      <c r="A984" s="18" t="str">
        <f t="shared" si="27"/>
        <v>52004</v>
      </c>
      <c r="B984" s="10">
        <v>760199</v>
      </c>
      <c r="C984" s="11">
        <v>38152</v>
      </c>
      <c r="D984" s="13">
        <v>1418.4065572552659</v>
      </c>
      <c r="E984" s="9"/>
      <c r="F984" s="9"/>
      <c r="G984" s="9"/>
      <c r="H984" s="27">
        <f>WORKDAY(WORKDAY(DATEVALUE("15/"&amp;MONTH(EDATE(C984,0))&amp;"/"&amp;YEAR(EDATE(C984,0))),-1,Feriados!$A$1:$A$936),1,Feriados!$A$1:$A$936)</f>
        <v>38153</v>
      </c>
      <c r="I984" s="27">
        <f>WORKDAY(WORKDAY(DATEVALUE("15/"&amp;MONTH(EDATE(C984,-1))&amp;"/"&amp;YEAR(EDATE(C984,-1))),-1,Feriados!$A$1:$A$936),1,Feriados!$A$1:$A$936)</f>
        <v>38124</v>
      </c>
      <c r="J984" s="27">
        <f>WORKDAY(WORKDAY(DATEVALUE("15/"&amp;MONTH(EDATE(C984,0))&amp;"/"&amp;YEAR(EDATE(C984,0))-1),-1,Feriados!$A$1:$A$936),1,Feriados!$A$1:$A$936)</f>
        <v>37788</v>
      </c>
      <c r="K984" s="28">
        <f t="shared" si="26"/>
        <v>5.1535460179022108</v>
      </c>
    </row>
    <row r="985" spans="1:11" x14ac:dyDescent="0.3">
      <c r="A985" s="18" t="str">
        <f t="shared" si="27"/>
        <v>52004</v>
      </c>
      <c r="B985" s="10">
        <v>760199</v>
      </c>
      <c r="C985" s="11">
        <v>38153</v>
      </c>
      <c r="D985" s="13">
        <v>1418.7672641240665</v>
      </c>
      <c r="E985" s="9"/>
      <c r="F985" s="9"/>
      <c r="G985" s="9"/>
      <c r="H985" s="27">
        <f>WORKDAY(WORKDAY(DATEVALUE("15/"&amp;MONTH(EDATE(C985,0))&amp;"/"&amp;YEAR(EDATE(C985,0))),-1,Feriados!$A$1:$A$936),1,Feriados!$A$1:$A$936)</f>
        <v>38153</v>
      </c>
      <c r="I985" s="27">
        <f>WORKDAY(WORKDAY(DATEVALUE("15/"&amp;MONTH(EDATE(C985,-1))&amp;"/"&amp;YEAR(EDATE(C985,-1))),-1,Feriados!$A$1:$A$936),1,Feriados!$A$1:$A$936)</f>
        <v>38124</v>
      </c>
      <c r="J985" s="27">
        <f>WORKDAY(WORKDAY(DATEVALUE("15/"&amp;MONTH(EDATE(C985,0))&amp;"/"&amp;YEAR(EDATE(C985,0))-1),-1,Feriados!$A$1:$A$936),1,Feriados!$A$1:$A$936)</f>
        <v>37788</v>
      </c>
      <c r="K985" s="28">
        <f t="shared" si="26"/>
        <v>5.1535460179022108</v>
      </c>
    </row>
    <row r="986" spans="1:11" x14ac:dyDescent="0.3">
      <c r="A986" s="18" t="str">
        <f t="shared" si="27"/>
        <v>52004</v>
      </c>
      <c r="B986" s="10">
        <v>760199</v>
      </c>
      <c r="C986" s="11">
        <v>38154</v>
      </c>
      <c r="D986" s="13">
        <v>1419.2234696740693</v>
      </c>
      <c r="E986" s="9"/>
      <c r="F986" s="9"/>
      <c r="G986" s="9"/>
      <c r="H986" s="27">
        <f>WORKDAY(WORKDAY(DATEVALUE("15/"&amp;MONTH(EDATE(C986,0))&amp;"/"&amp;YEAR(EDATE(C986,0))),-1,Feriados!$A$1:$A$936),1,Feriados!$A$1:$A$936)</f>
        <v>38153</v>
      </c>
      <c r="I986" s="27">
        <f>WORKDAY(WORKDAY(DATEVALUE("15/"&amp;MONTH(EDATE(C986,-1))&amp;"/"&amp;YEAR(EDATE(C986,-1))),-1,Feriados!$A$1:$A$936),1,Feriados!$A$1:$A$936)</f>
        <v>38124</v>
      </c>
      <c r="J986" s="27">
        <f>WORKDAY(WORKDAY(DATEVALUE("15/"&amp;MONTH(EDATE(C986,0))&amp;"/"&amp;YEAR(EDATE(C986,0))-1),-1,Feriados!$A$1:$A$936),1,Feriados!$A$1:$A$936)</f>
        <v>37788</v>
      </c>
      <c r="K986" s="28">
        <f t="shared" si="26"/>
        <v>5.1535460179022108</v>
      </c>
    </row>
    <row r="987" spans="1:11" x14ac:dyDescent="0.3">
      <c r="A987" s="18" t="str">
        <f t="shared" si="27"/>
        <v>52004</v>
      </c>
      <c r="B987" s="10">
        <v>760199</v>
      </c>
      <c r="C987" s="11">
        <v>38155</v>
      </c>
      <c r="D987" s="13">
        <v>1419.6798219172676</v>
      </c>
      <c r="E987" s="9"/>
      <c r="F987" s="9"/>
      <c r="G987" s="9"/>
      <c r="H987" s="27">
        <f>WORKDAY(WORKDAY(DATEVALUE("15/"&amp;MONTH(EDATE(C987,0))&amp;"/"&amp;YEAR(EDATE(C987,0))),-1,Feriados!$A$1:$A$936),1,Feriados!$A$1:$A$936)</f>
        <v>38153</v>
      </c>
      <c r="I987" s="27">
        <f>WORKDAY(WORKDAY(DATEVALUE("15/"&amp;MONTH(EDATE(C987,-1))&amp;"/"&amp;YEAR(EDATE(C987,-1))),-1,Feriados!$A$1:$A$936),1,Feriados!$A$1:$A$936)</f>
        <v>38124</v>
      </c>
      <c r="J987" s="27">
        <f>WORKDAY(WORKDAY(DATEVALUE("15/"&amp;MONTH(EDATE(C987,0))&amp;"/"&amp;YEAR(EDATE(C987,0))-1),-1,Feriados!$A$1:$A$936),1,Feriados!$A$1:$A$936)</f>
        <v>37788</v>
      </c>
      <c r="K987" s="28">
        <f t="shared" si="26"/>
        <v>5.1535460179022108</v>
      </c>
    </row>
    <row r="988" spans="1:11" x14ac:dyDescent="0.3">
      <c r="A988" s="18" t="str">
        <f t="shared" si="27"/>
        <v>52004</v>
      </c>
      <c r="B988" s="10">
        <v>760199</v>
      </c>
      <c r="C988" s="11">
        <v>38156</v>
      </c>
      <c r="D988" s="13">
        <v>1420.1363209008312</v>
      </c>
      <c r="E988" s="9"/>
      <c r="F988" s="9"/>
      <c r="G988" s="9"/>
      <c r="H988" s="27">
        <f>WORKDAY(WORKDAY(DATEVALUE("15/"&amp;MONTH(EDATE(C988,0))&amp;"/"&amp;YEAR(EDATE(C988,0))),-1,Feriados!$A$1:$A$936),1,Feriados!$A$1:$A$936)</f>
        <v>38153</v>
      </c>
      <c r="I988" s="27">
        <f>WORKDAY(WORKDAY(DATEVALUE("15/"&amp;MONTH(EDATE(C988,-1))&amp;"/"&amp;YEAR(EDATE(C988,-1))),-1,Feriados!$A$1:$A$936),1,Feriados!$A$1:$A$936)</f>
        <v>38124</v>
      </c>
      <c r="J988" s="27">
        <f>WORKDAY(WORKDAY(DATEVALUE("15/"&amp;MONTH(EDATE(C988,0))&amp;"/"&amp;YEAR(EDATE(C988,0))-1),-1,Feriados!$A$1:$A$936),1,Feriados!$A$1:$A$936)</f>
        <v>37788</v>
      </c>
      <c r="K988" s="28">
        <f t="shared" si="26"/>
        <v>5.1535460179022108</v>
      </c>
    </row>
    <row r="989" spans="1:11" x14ac:dyDescent="0.3">
      <c r="A989" s="18" t="str">
        <f t="shared" si="27"/>
        <v>52004</v>
      </c>
      <c r="B989" s="10">
        <v>760199</v>
      </c>
      <c r="C989" s="11">
        <v>38159</v>
      </c>
      <c r="D989" s="13">
        <v>1420.5929666719437</v>
      </c>
      <c r="E989" s="9"/>
      <c r="F989" s="9"/>
      <c r="G989" s="9"/>
      <c r="H989" s="27">
        <f>WORKDAY(WORKDAY(DATEVALUE("15/"&amp;MONTH(EDATE(C989,0))&amp;"/"&amp;YEAR(EDATE(C989,0))),-1,Feriados!$A$1:$A$936),1,Feriados!$A$1:$A$936)</f>
        <v>38153</v>
      </c>
      <c r="I989" s="27">
        <f>WORKDAY(WORKDAY(DATEVALUE("15/"&amp;MONTH(EDATE(C989,-1))&amp;"/"&amp;YEAR(EDATE(C989,-1))),-1,Feriados!$A$1:$A$936),1,Feriados!$A$1:$A$936)</f>
        <v>38124</v>
      </c>
      <c r="J989" s="27">
        <f>WORKDAY(WORKDAY(DATEVALUE("15/"&amp;MONTH(EDATE(C989,0))&amp;"/"&amp;YEAR(EDATE(C989,0))-1),-1,Feriados!$A$1:$A$936),1,Feriados!$A$1:$A$936)</f>
        <v>37788</v>
      </c>
      <c r="K989" s="28">
        <f t="shared" si="26"/>
        <v>5.1535460179022108</v>
      </c>
    </row>
    <row r="990" spans="1:11" x14ac:dyDescent="0.3">
      <c r="A990" s="18" t="str">
        <f t="shared" si="27"/>
        <v>52004</v>
      </c>
      <c r="B990" s="10">
        <v>760199</v>
      </c>
      <c r="C990" s="11">
        <v>38160</v>
      </c>
      <c r="D990" s="13">
        <v>1421.0497592778056</v>
      </c>
      <c r="E990" s="9"/>
      <c r="F990" s="9"/>
      <c r="G990" s="9"/>
      <c r="H990" s="27">
        <f>WORKDAY(WORKDAY(DATEVALUE("15/"&amp;MONTH(EDATE(C990,0))&amp;"/"&amp;YEAR(EDATE(C990,0))),-1,Feriados!$A$1:$A$936),1,Feriados!$A$1:$A$936)</f>
        <v>38153</v>
      </c>
      <c r="I990" s="27">
        <f>WORKDAY(WORKDAY(DATEVALUE("15/"&amp;MONTH(EDATE(C990,-1))&amp;"/"&amp;YEAR(EDATE(C990,-1))),-1,Feriados!$A$1:$A$936),1,Feriados!$A$1:$A$936)</f>
        <v>38124</v>
      </c>
      <c r="J990" s="27">
        <f>WORKDAY(WORKDAY(DATEVALUE("15/"&amp;MONTH(EDATE(C990,0))&amp;"/"&amp;YEAR(EDATE(C990,0))-1),-1,Feriados!$A$1:$A$936),1,Feriados!$A$1:$A$936)</f>
        <v>37788</v>
      </c>
      <c r="K990" s="28">
        <f t="shared" si="26"/>
        <v>5.1535460179022108</v>
      </c>
    </row>
    <row r="991" spans="1:11" x14ac:dyDescent="0.3">
      <c r="A991" s="18" t="str">
        <f t="shared" si="27"/>
        <v>52004</v>
      </c>
      <c r="B991" s="10">
        <v>760199</v>
      </c>
      <c r="C991" s="11">
        <v>38161</v>
      </c>
      <c r="D991" s="13">
        <v>1421.5066987656312</v>
      </c>
      <c r="E991" s="9"/>
      <c r="F991" s="9"/>
      <c r="G991" s="9"/>
      <c r="H991" s="27">
        <f>WORKDAY(WORKDAY(DATEVALUE("15/"&amp;MONTH(EDATE(C991,0))&amp;"/"&amp;YEAR(EDATE(C991,0))),-1,Feriados!$A$1:$A$936),1,Feriados!$A$1:$A$936)</f>
        <v>38153</v>
      </c>
      <c r="I991" s="27">
        <f>WORKDAY(WORKDAY(DATEVALUE("15/"&amp;MONTH(EDATE(C991,-1))&amp;"/"&amp;YEAR(EDATE(C991,-1))),-1,Feriados!$A$1:$A$936),1,Feriados!$A$1:$A$936)</f>
        <v>38124</v>
      </c>
      <c r="J991" s="27">
        <f>WORKDAY(WORKDAY(DATEVALUE("15/"&amp;MONTH(EDATE(C991,0))&amp;"/"&amp;YEAR(EDATE(C991,0))-1),-1,Feriados!$A$1:$A$936),1,Feriados!$A$1:$A$936)</f>
        <v>37788</v>
      </c>
      <c r="K991" s="28">
        <f t="shared" si="26"/>
        <v>5.1535460179022108</v>
      </c>
    </row>
    <row r="992" spans="1:11" x14ac:dyDescent="0.3">
      <c r="A992" s="18" t="str">
        <f t="shared" si="27"/>
        <v>52004</v>
      </c>
      <c r="B992" s="10">
        <v>760199</v>
      </c>
      <c r="C992" s="11">
        <v>38162</v>
      </c>
      <c r="D992" s="13">
        <v>1421.9637851826508</v>
      </c>
      <c r="E992" s="9"/>
      <c r="F992" s="9"/>
      <c r="G992" s="9"/>
      <c r="H992" s="27">
        <f>WORKDAY(WORKDAY(DATEVALUE("15/"&amp;MONTH(EDATE(C992,0))&amp;"/"&amp;YEAR(EDATE(C992,0))),-1,Feriados!$A$1:$A$936),1,Feriados!$A$1:$A$936)</f>
        <v>38153</v>
      </c>
      <c r="I992" s="27">
        <f>WORKDAY(WORKDAY(DATEVALUE("15/"&amp;MONTH(EDATE(C992,-1))&amp;"/"&amp;YEAR(EDATE(C992,-1))),-1,Feriados!$A$1:$A$936),1,Feriados!$A$1:$A$936)</f>
        <v>38124</v>
      </c>
      <c r="J992" s="27">
        <f>WORKDAY(WORKDAY(DATEVALUE("15/"&amp;MONTH(EDATE(C992,0))&amp;"/"&amp;YEAR(EDATE(C992,0))-1),-1,Feriados!$A$1:$A$936),1,Feriados!$A$1:$A$936)</f>
        <v>37788</v>
      </c>
      <c r="K992" s="28">
        <f t="shared" si="26"/>
        <v>5.1535460179022108</v>
      </c>
    </row>
    <row r="993" spans="1:11" x14ac:dyDescent="0.3">
      <c r="A993" s="18" t="str">
        <f t="shared" si="27"/>
        <v>52004</v>
      </c>
      <c r="B993" s="10">
        <v>760199</v>
      </c>
      <c r="C993" s="11">
        <v>38163</v>
      </c>
      <c r="D993" s="13">
        <v>1422.4210185761092</v>
      </c>
      <c r="E993" s="9"/>
      <c r="F993" s="9"/>
      <c r="G993" s="9"/>
      <c r="H993" s="27">
        <f>WORKDAY(WORKDAY(DATEVALUE("15/"&amp;MONTH(EDATE(C993,0))&amp;"/"&amp;YEAR(EDATE(C993,0))),-1,Feriados!$A$1:$A$936),1,Feriados!$A$1:$A$936)</f>
        <v>38153</v>
      </c>
      <c r="I993" s="27">
        <f>WORKDAY(WORKDAY(DATEVALUE("15/"&amp;MONTH(EDATE(C993,-1))&amp;"/"&amp;YEAR(EDATE(C993,-1))),-1,Feriados!$A$1:$A$936),1,Feriados!$A$1:$A$936)</f>
        <v>38124</v>
      </c>
      <c r="J993" s="27">
        <f>WORKDAY(WORKDAY(DATEVALUE("15/"&amp;MONTH(EDATE(C993,0))&amp;"/"&amp;YEAR(EDATE(C993,0))-1),-1,Feriados!$A$1:$A$936),1,Feriados!$A$1:$A$936)</f>
        <v>37788</v>
      </c>
      <c r="K993" s="28">
        <f t="shared" si="26"/>
        <v>5.1535460179022108</v>
      </c>
    </row>
    <row r="994" spans="1:11" x14ac:dyDescent="0.3">
      <c r="A994" s="18" t="str">
        <f t="shared" si="27"/>
        <v>52004</v>
      </c>
      <c r="B994" s="10">
        <v>760199</v>
      </c>
      <c r="C994" s="11">
        <v>38166</v>
      </c>
      <c r="D994" s="13">
        <v>1422.8783989932672</v>
      </c>
      <c r="E994" s="9"/>
      <c r="F994" s="9"/>
      <c r="G994" s="9"/>
      <c r="H994" s="27">
        <f>WORKDAY(WORKDAY(DATEVALUE("15/"&amp;MONTH(EDATE(C994,0))&amp;"/"&amp;YEAR(EDATE(C994,0))),-1,Feriados!$A$1:$A$936),1,Feriados!$A$1:$A$936)</f>
        <v>38153</v>
      </c>
      <c r="I994" s="27">
        <f>WORKDAY(WORKDAY(DATEVALUE("15/"&amp;MONTH(EDATE(C994,-1))&amp;"/"&amp;YEAR(EDATE(C994,-1))),-1,Feriados!$A$1:$A$936),1,Feriados!$A$1:$A$936)</f>
        <v>38124</v>
      </c>
      <c r="J994" s="27">
        <f>WORKDAY(WORKDAY(DATEVALUE("15/"&amp;MONTH(EDATE(C994,0))&amp;"/"&amp;YEAR(EDATE(C994,0))-1),-1,Feriados!$A$1:$A$936),1,Feriados!$A$1:$A$936)</f>
        <v>37788</v>
      </c>
      <c r="K994" s="28">
        <f t="shared" si="26"/>
        <v>5.1535460179022108</v>
      </c>
    </row>
    <row r="995" spans="1:11" x14ac:dyDescent="0.3">
      <c r="A995" s="18" t="str">
        <f t="shared" si="27"/>
        <v>52004</v>
      </c>
      <c r="B995" s="10">
        <v>760199</v>
      </c>
      <c r="C995" s="11">
        <v>38167</v>
      </c>
      <c r="D995" s="13">
        <v>1423.3359264813998</v>
      </c>
      <c r="E995" s="9"/>
      <c r="F995" s="9"/>
      <c r="G995" s="9"/>
      <c r="H995" s="27">
        <f>WORKDAY(WORKDAY(DATEVALUE("15/"&amp;MONTH(EDATE(C995,0))&amp;"/"&amp;YEAR(EDATE(C995,0))),-1,Feriados!$A$1:$A$936),1,Feriados!$A$1:$A$936)</f>
        <v>38153</v>
      </c>
      <c r="I995" s="27">
        <f>WORKDAY(WORKDAY(DATEVALUE("15/"&amp;MONTH(EDATE(C995,-1))&amp;"/"&amp;YEAR(EDATE(C995,-1))),-1,Feriados!$A$1:$A$936),1,Feriados!$A$1:$A$936)</f>
        <v>38124</v>
      </c>
      <c r="J995" s="27">
        <f>WORKDAY(WORKDAY(DATEVALUE("15/"&amp;MONTH(EDATE(C995,0))&amp;"/"&amp;YEAR(EDATE(C995,0))-1),-1,Feriados!$A$1:$A$936),1,Feriados!$A$1:$A$936)</f>
        <v>37788</v>
      </c>
      <c r="K995" s="28">
        <f t="shared" si="26"/>
        <v>5.1535460179022108</v>
      </c>
    </row>
    <row r="996" spans="1:11" x14ac:dyDescent="0.3">
      <c r="A996" s="18" t="str">
        <f t="shared" si="27"/>
        <v>52004</v>
      </c>
      <c r="B996" s="10">
        <v>760199</v>
      </c>
      <c r="C996" s="11">
        <v>38168</v>
      </c>
      <c r="D996" s="13">
        <v>1423.7936010877982</v>
      </c>
      <c r="E996" s="9"/>
      <c r="F996" s="9"/>
      <c r="G996" s="9"/>
      <c r="H996" s="27">
        <f>WORKDAY(WORKDAY(DATEVALUE("15/"&amp;MONTH(EDATE(C996,0))&amp;"/"&amp;YEAR(EDATE(C996,0))),-1,Feriados!$A$1:$A$936),1,Feriados!$A$1:$A$936)</f>
        <v>38153</v>
      </c>
      <c r="I996" s="27">
        <f>WORKDAY(WORKDAY(DATEVALUE("15/"&amp;MONTH(EDATE(C996,-1))&amp;"/"&amp;YEAR(EDATE(C996,-1))),-1,Feriados!$A$1:$A$936),1,Feriados!$A$1:$A$936)</f>
        <v>38124</v>
      </c>
      <c r="J996" s="27">
        <f>WORKDAY(WORKDAY(DATEVALUE("15/"&amp;MONTH(EDATE(C996,0))&amp;"/"&amp;YEAR(EDATE(C996,0))-1),-1,Feriados!$A$1:$A$936),1,Feriados!$A$1:$A$936)</f>
        <v>37788</v>
      </c>
      <c r="K996" s="28">
        <f t="shared" si="26"/>
        <v>5.1535460179022108</v>
      </c>
    </row>
    <row r="997" spans="1:11" x14ac:dyDescent="0.3">
      <c r="A997" s="18" t="str">
        <f t="shared" si="27"/>
        <v>62004</v>
      </c>
      <c r="B997" s="10">
        <v>760199</v>
      </c>
      <c r="C997" s="11">
        <v>38169</v>
      </c>
      <c r="D997" s="13">
        <v>1424.2514228597688</v>
      </c>
      <c r="E997" s="9"/>
      <c r="F997" s="9"/>
      <c r="G997" s="9"/>
      <c r="H997" s="27">
        <f>WORKDAY(WORKDAY(DATEVALUE("15/"&amp;MONTH(EDATE(C997,0))&amp;"/"&amp;YEAR(EDATE(C997,0))),-1,Feriados!$A$1:$A$936),1,Feriados!$A$1:$A$936)</f>
        <v>38183</v>
      </c>
      <c r="I997" s="27">
        <f>WORKDAY(WORKDAY(DATEVALUE("15/"&amp;MONTH(EDATE(C997,-1))&amp;"/"&amp;YEAR(EDATE(C997,-1))),-1,Feriados!$A$1:$A$936),1,Feriados!$A$1:$A$936)</f>
        <v>38153</v>
      </c>
      <c r="J997" s="27">
        <f>WORKDAY(WORKDAY(DATEVALUE("15/"&amp;MONTH(EDATE(C997,0))&amp;"/"&amp;YEAR(EDATE(C997,0))-1),-1,Feriados!$A$1:$A$936),1,Feriados!$A$1:$A$936)</f>
        <v>37817</v>
      </c>
      <c r="K997" s="28">
        <f t="shared" si="26"/>
        <v>6.0591293794219458</v>
      </c>
    </row>
    <row r="998" spans="1:11" x14ac:dyDescent="0.3">
      <c r="A998" s="18" t="str">
        <f t="shared" si="27"/>
        <v>62004</v>
      </c>
      <c r="B998" s="10">
        <v>760199</v>
      </c>
      <c r="C998" s="11">
        <v>38170</v>
      </c>
      <c r="D998" s="13">
        <v>1424.7093918446319</v>
      </c>
      <c r="E998" s="9"/>
      <c r="F998" s="9"/>
      <c r="G998" s="9"/>
      <c r="H998" s="27">
        <f>WORKDAY(WORKDAY(DATEVALUE("15/"&amp;MONTH(EDATE(C998,0))&amp;"/"&amp;YEAR(EDATE(C998,0))),-1,Feriados!$A$1:$A$936),1,Feriados!$A$1:$A$936)</f>
        <v>38183</v>
      </c>
      <c r="I998" s="27">
        <f>WORKDAY(WORKDAY(DATEVALUE("15/"&amp;MONTH(EDATE(C998,-1))&amp;"/"&amp;YEAR(EDATE(C998,-1))),-1,Feriados!$A$1:$A$936),1,Feriados!$A$1:$A$936)</f>
        <v>38153</v>
      </c>
      <c r="J998" s="27">
        <f>WORKDAY(WORKDAY(DATEVALUE("15/"&amp;MONTH(EDATE(C998,0))&amp;"/"&amp;YEAR(EDATE(C998,0))-1),-1,Feriados!$A$1:$A$936),1,Feriados!$A$1:$A$936)</f>
        <v>37817</v>
      </c>
      <c r="K998" s="28">
        <f t="shared" si="26"/>
        <v>6.0591293794219458</v>
      </c>
    </row>
    <row r="999" spans="1:11" x14ac:dyDescent="0.3">
      <c r="A999" s="18" t="str">
        <f t="shared" si="27"/>
        <v>62004</v>
      </c>
      <c r="B999" s="10">
        <v>760199</v>
      </c>
      <c r="C999" s="11">
        <v>38173</v>
      </c>
      <c r="D999" s="13">
        <v>1425.1675080897242</v>
      </c>
      <c r="E999" s="9"/>
      <c r="F999" s="9"/>
      <c r="G999" s="9"/>
      <c r="H999" s="27">
        <f>WORKDAY(WORKDAY(DATEVALUE("15/"&amp;MONTH(EDATE(C999,0))&amp;"/"&amp;YEAR(EDATE(C999,0))),-1,Feriados!$A$1:$A$936),1,Feriados!$A$1:$A$936)</f>
        <v>38183</v>
      </c>
      <c r="I999" s="27">
        <f>WORKDAY(WORKDAY(DATEVALUE("15/"&amp;MONTH(EDATE(C999,-1))&amp;"/"&amp;YEAR(EDATE(C999,-1))),-1,Feriados!$A$1:$A$936),1,Feriados!$A$1:$A$936)</f>
        <v>38153</v>
      </c>
      <c r="J999" s="27">
        <f>WORKDAY(WORKDAY(DATEVALUE("15/"&amp;MONTH(EDATE(C999,0))&amp;"/"&amp;YEAR(EDATE(C999,0))-1),-1,Feriados!$A$1:$A$936),1,Feriados!$A$1:$A$936)</f>
        <v>37817</v>
      </c>
      <c r="K999" s="28">
        <f t="shared" si="26"/>
        <v>6.0591293794219458</v>
      </c>
    </row>
    <row r="1000" spans="1:11" x14ac:dyDescent="0.3">
      <c r="A1000" s="18" t="str">
        <f t="shared" si="27"/>
        <v>62004</v>
      </c>
      <c r="B1000" s="10">
        <v>760199</v>
      </c>
      <c r="C1000" s="11">
        <v>38174</v>
      </c>
      <c r="D1000" s="13">
        <v>1425.6257716423977</v>
      </c>
      <c r="E1000" s="9"/>
      <c r="F1000" s="9"/>
      <c r="G1000" s="9"/>
      <c r="H1000" s="27">
        <f>WORKDAY(WORKDAY(DATEVALUE("15/"&amp;MONTH(EDATE(C1000,0))&amp;"/"&amp;YEAR(EDATE(C1000,0))),-1,Feriados!$A$1:$A$936),1,Feriados!$A$1:$A$936)</f>
        <v>38183</v>
      </c>
      <c r="I1000" s="27">
        <f>WORKDAY(WORKDAY(DATEVALUE("15/"&amp;MONTH(EDATE(C1000,-1))&amp;"/"&amp;YEAR(EDATE(C1000,-1))),-1,Feriados!$A$1:$A$936),1,Feriados!$A$1:$A$936)</f>
        <v>38153</v>
      </c>
      <c r="J1000" s="27">
        <f>WORKDAY(WORKDAY(DATEVALUE("15/"&amp;MONTH(EDATE(C1000,0))&amp;"/"&amp;YEAR(EDATE(C1000,0))-1),-1,Feriados!$A$1:$A$936),1,Feriados!$A$1:$A$936)</f>
        <v>37817</v>
      </c>
      <c r="K1000" s="28">
        <f t="shared" si="26"/>
        <v>6.0591293794219458</v>
      </c>
    </row>
    <row r="1001" spans="1:11" x14ac:dyDescent="0.3">
      <c r="A1001" s="18" t="str">
        <f t="shared" si="27"/>
        <v>62004</v>
      </c>
      <c r="B1001" s="10">
        <v>760199</v>
      </c>
      <c r="C1001" s="11">
        <v>38175</v>
      </c>
      <c r="D1001" s="13">
        <v>1426.0841825500188</v>
      </c>
      <c r="E1001" s="9"/>
      <c r="F1001" s="9"/>
      <c r="G1001" s="9"/>
      <c r="H1001" s="27">
        <f>WORKDAY(WORKDAY(DATEVALUE("15/"&amp;MONTH(EDATE(C1001,0))&amp;"/"&amp;YEAR(EDATE(C1001,0))),-1,Feriados!$A$1:$A$936),1,Feriados!$A$1:$A$936)</f>
        <v>38183</v>
      </c>
      <c r="I1001" s="27">
        <f>WORKDAY(WORKDAY(DATEVALUE("15/"&amp;MONTH(EDATE(C1001,-1))&amp;"/"&amp;YEAR(EDATE(C1001,-1))),-1,Feriados!$A$1:$A$936),1,Feriados!$A$1:$A$936)</f>
        <v>38153</v>
      </c>
      <c r="J1001" s="27">
        <f>WORKDAY(WORKDAY(DATEVALUE("15/"&amp;MONTH(EDATE(C1001,0))&amp;"/"&amp;YEAR(EDATE(C1001,0))-1),-1,Feriados!$A$1:$A$936),1,Feriados!$A$1:$A$936)</f>
        <v>37817</v>
      </c>
      <c r="K1001" s="28">
        <f t="shared" si="26"/>
        <v>6.0591293794219458</v>
      </c>
    </row>
    <row r="1002" spans="1:11" x14ac:dyDescent="0.3">
      <c r="A1002" s="18" t="str">
        <f t="shared" si="27"/>
        <v>62004</v>
      </c>
      <c r="B1002" s="10">
        <v>760199</v>
      </c>
      <c r="C1002" s="11">
        <v>38176</v>
      </c>
      <c r="D1002" s="13">
        <v>1426.5427408599696</v>
      </c>
      <c r="E1002" s="9"/>
      <c r="F1002" s="9"/>
      <c r="G1002" s="9"/>
      <c r="H1002" s="27">
        <f>WORKDAY(WORKDAY(DATEVALUE("15/"&amp;MONTH(EDATE(C1002,0))&amp;"/"&amp;YEAR(EDATE(C1002,0))),-1,Feriados!$A$1:$A$936),1,Feriados!$A$1:$A$936)</f>
        <v>38183</v>
      </c>
      <c r="I1002" s="27">
        <f>WORKDAY(WORKDAY(DATEVALUE("15/"&amp;MONTH(EDATE(C1002,-1))&amp;"/"&amp;YEAR(EDATE(C1002,-1))),-1,Feriados!$A$1:$A$936),1,Feriados!$A$1:$A$936)</f>
        <v>38153</v>
      </c>
      <c r="J1002" s="27">
        <f>WORKDAY(WORKDAY(DATEVALUE("15/"&amp;MONTH(EDATE(C1002,0))&amp;"/"&amp;YEAR(EDATE(C1002,0))-1),-1,Feriados!$A$1:$A$936),1,Feriados!$A$1:$A$936)</f>
        <v>37817</v>
      </c>
      <c r="K1002" s="28">
        <f t="shared" si="26"/>
        <v>6.0591293794219458</v>
      </c>
    </row>
    <row r="1003" spans="1:11" x14ac:dyDescent="0.3">
      <c r="A1003" s="18" t="str">
        <f t="shared" si="27"/>
        <v>62004</v>
      </c>
      <c r="B1003" s="10">
        <v>760199</v>
      </c>
      <c r="C1003" s="11">
        <v>38177</v>
      </c>
      <c r="D1003" s="13">
        <v>1427.0014466196478</v>
      </c>
      <c r="E1003" s="9"/>
      <c r="F1003" s="9"/>
      <c r="G1003" s="9"/>
      <c r="H1003" s="27">
        <f>WORKDAY(WORKDAY(DATEVALUE("15/"&amp;MONTH(EDATE(C1003,0))&amp;"/"&amp;YEAR(EDATE(C1003,0))),-1,Feriados!$A$1:$A$936),1,Feriados!$A$1:$A$936)</f>
        <v>38183</v>
      </c>
      <c r="I1003" s="27">
        <f>WORKDAY(WORKDAY(DATEVALUE("15/"&amp;MONTH(EDATE(C1003,-1))&amp;"/"&amp;YEAR(EDATE(C1003,-1))),-1,Feriados!$A$1:$A$936),1,Feriados!$A$1:$A$936)</f>
        <v>38153</v>
      </c>
      <c r="J1003" s="27">
        <f>WORKDAY(WORKDAY(DATEVALUE("15/"&amp;MONTH(EDATE(C1003,0))&amp;"/"&amp;YEAR(EDATE(C1003,0))-1),-1,Feriados!$A$1:$A$936),1,Feriados!$A$1:$A$936)</f>
        <v>37817</v>
      </c>
      <c r="K1003" s="28">
        <f t="shared" si="26"/>
        <v>6.0591293794219458</v>
      </c>
    </row>
    <row r="1004" spans="1:11" x14ac:dyDescent="0.3">
      <c r="A1004" s="18" t="str">
        <f t="shared" si="27"/>
        <v>62004</v>
      </c>
      <c r="B1004" s="10">
        <v>760199</v>
      </c>
      <c r="C1004" s="11">
        <v>38180</v>
      </c>
      <c r="D1004" s="13">
        <v>1427.4602998764656</v>
      </c>
      <c r="E1004" s="9"/>
      <c r="F1004" s="9"/>
      <c r="G1004" s="9"/>
      <c r="H1004" s="27">
        <f>WORKDAY(WORKDAY(DATEVALUE("15/"&amp;MONTH(EDATE(C1004,0))&amp;"/"&amp;YEAR(EDATE(C1004,0))),-1,Feriados!$A$1:$A$936),1,Feriados!$A$1:$A$936)</f>
        <v>38183</v>
      </c>
      <c r="I1004" s="27">
        <f>WORKDAY(WORKDAY(DATEVALUE("15/"&amp;MONTH(EDATE(C1004,-1))&amp;"/"&amp;YEAR(EDATE(C1004,-1))),-1,Feriados!$A$1:$A$936),1,Feriados!$A$1:$A$936)</f>
        <v>38153</v>
      </c>
      <c r="J1004" s="27">
        <f>WORKDAY(WORKDAY(DATEVALUE("15/"&amp;MONTH(EDATE(C1004,0))&amp;"/"&amp;YEAR(EDATE(C1004,0))-1),-1,Feriados!$A$1:$A$936),1,Feriados!$A$1:$A$936)</f>
        <v>37817</v>
      </c>
      <c r="K1004" s="28">
        <f t="shared" si="26"/>
        <v>6.0591293794219458</v>
      </c>
    </row>
    <row r="1005" spans="1:11" x14ac:dyDescent="0.3">
      <c r="A1005" s="18" t="str">
        <f t="shared" si="27"/>
        <v>62004</v>
      </c>
      <c r="B1005" s="10">
        <v>760199</v>
      </c>
      <c r="C1005" s="11">
        <v>38181</v>
      </c>
      <c r="D1005" s="13">
        <v>1427.9193006778507</v>
      </c>
      <c r="E1005" s="9"/>
      <c r="F1005" s="9"/>
      <c r="G1005" s="9"/>
      <c r="H1005" s="27">
        <f>WORKDAY(WORKDAY(DATEVALUE("15/"&amp;MONTH(EDATE(C1005,0))&amp;"/"&amp;YEAR(EDATE(C1005,0))),-1,Feriados!$A$1:$A$936),1,Feriados!$A$1:$A$936)</f>
        <v>38183</v>
      </c>
      <c r="I1005" s="27">
        <f>WORKDAY(WORKDAY(DATEVALUE("15/"&amp;MONTH(EDATE(C1005,-1))&amp;"/"&amp;YEAR(EDATE(C1005,-1))),-1,Feriados!$A$1:$A$936),1,Feriados!$A$1:$A$936)</f>
        <v>38153</v>
      </c>
      <c r="J1005" s="27">
        <f>WORKDAY(WORKDAY(DATEVALUE("15/"&amp;MONTH(EDATE(C1005,0))&amp;"/"&amp;YEAR(EDATE(C1005,0))-1),-1,Feriados!$A$1:$A$936),1,Feriados!$A$1:$A$936)</f>
        <v>37817</v>
      </c>
      <c r="K1005" s="28">
        <f t="shared" si="26"/>
        <v>6.0591293794219458</v>
      </c>
    </row>
    <row r="1006" spans="1:11" x14ac:dyDescent="0.3">
      <c r="A1006" s="18" t="str">
        <f t="shared" si="27"/>
        <v>62004</v>
      </c>
      <c r="B1006" s="10">
        <v>760199</v>
      </c>
      <c r="C1006" s="11">
        <v>38182</v>
      </c>
      <c r="D1006" s="13">
        <v>1428.3784490712467</v>
      </c>
      <c r="E1006" s="9"/>
      <c r="F1006" s="9"/>
      <c r="G1006" s="9"/>
      <c r="H1006" s="27">
        <f>WORKDAY(WORKDAY(DATEVALUE("15/"&amp;MONTH(EDATE(C1006,0))&amp;"/"&amp;YEAR(EDATE(C1006,0))),-1,Feriados!$A$1:$A$936),1,Feriados!$A$1:$A$936)</f>
        <v>38183</v>
      </c>
      <c r="I1006" s="27">
        <f>WORKDAY(WORKDAY(DATEVALUE("15/"&amp;MONTH(EDATE(C1006,-1))&amp;"/"&amp;YEAR(EDATE(C1006,-1))),-1,Feriados!$A$1:$A$936),1,Feriados!$A$1:$A$936)</f>
        <v>38153</v>
      </c>
      <c r="J1006" s="27">
        <f>WORKDAY(WORKDAY(DATEVALUE("15/"&amp;MONTH(EDATE(C1006,0))&amp;"/"&amp;YEAR(EDATE(C1006,0))-1),-1,Feriados!$A$1:$A$936),1,Feriados!$A$1:$A$936)</f>
        <v>37817</v>
      </c>
      <c r="K1006" s="28">
        <f t="shared" si="26"/>
        <v>6.0591293794219458</v>
      </c>
    </row>
    <row r="1007" spans="1:11" x14ac:dyDescent="0.3">
      <c r="A1007" s="18" t="str">
        <f t="shared" si="27"/>
        <v>62004</v>
      </c>
      <c r="B1007" s="10">
        <v>760199</v>
      </c>
      <c r="C1007" s="11">
        <v>38183</v>
      </c>
      <c r="D1007" s="13">
        <v>1428.8377451041115</v>
      </c>
      <c r="E1007" s="9"/>
      <c r="F1007" s="9"/>
      <c r="G1007" s="9"/>
      <c r="H1007" s="27">
        <f>WORKDAY(WORKDAY(DATEVALUE("15/"&amp;MONTH(EDATE(C1007,0))&amp;"/"&amp;YEAR(EDATE(C1007,0))),-1,Feriados!$A$1:$A$936),1,Feriados!$A$1:$A$936)</f>
        <v>38183</v>
      </c>
      <c r="I1007" s="27">
        <f>WORKDAY(WORKDAY(DATEVALUE("15/"&amp;MONTH(EDATE(C1007,-1))&amp;"/"&amp;YEAR(EDATE(C1007,-1))),-1,Feriados!$A$1:$A$936),1,Feriados!$A$1:$A$936)</f>
        <v>38153</v>
      </c>
      <c r="J1007" s="27">
        <f>WORKDAY(WORKDAY(DATEVALUE("15/"&amp;MONTH(EDATE(C1007,0))&amp;"/"&amp;YEAR(EDATE(C1007,0))-1),-1,Feriados!$A$1:$A$936),1,Feriados!$A$1:$A$936)</f>
        <v>37817</v>
      </c>
      <c r="K1007" s="28">
        <f t="shared" si="26"/>
        <v>6.0591293794219458</v>
      </c>
    </row>
    <row r="1008" spans="1:11" x14ac:dyDescent="0.3">
      <c r="A1008" s="18" t="str">
        <f t="shared" si="27"/>
        <v>62004</v>
      </c>
      <c r="B1008" s="10">
        <v>760199</v>
      </c>
      <c r="C1008" s="11">
        <v>38184</v>
      </c>
      <c r="D1008" s="13">
        <v>1429.426101681812</v>
      </c>
      <c r="E1008" s="9"/>
      <c r="F1008" s="9"/>
      <c r="G1008" s="9"/>
      <c r="H1008" s="27">
        <f>WORKDAY(WORKDAY(DATEVALUE("15/"&amp;MONTH(EDATE(C1008,0))&amp;"/"&amp;YEAR(EDATE(C1008,0))),-1,Feriados!$A$1:$A$936),1,Feriados!$A$1:$A$936)</f>
        <v>38183</v>
      </c>
      <c r="I1008" s="27">
        <f>WORKDAY(WORKDAY(DATEVALUE("15/"&amp;MONTH(EDATE(C1008,-1))&amp;"/"&amp;YEAR(EDATE(C1008,-1))),-1,Feriados!$A$1:$A$936),1,Feriados!$A$1:$A$936)</f>
        <v>38153</v>
      </c>
      <c r="J1008" s="27">
        <f>WORKDAY(WORKDAY(DATEVALUE("15/"&amp;MONTH(EDATE(C1008,0))&amp;"/"&amp;YEAR(EDATE(C1008,0))-1),-1,Feriados!$A$1:$A$936),1,Feriados!$A$1:$A$936)</f>
        <v>37817</v>
      </c>
      <c r="K1008" s="28">
        <f t="shared" si="26"/>
        <v>6.0591293794219458</v>
      </c>
    </row>
    <row r="1009" spans="1:11" x14ac:dyDescent="0.3">
      <c r="A1009" s="18" t="str">
        <f t="shared" si="27"/>
        <v>62004</v>
      </c>
      <c r="B1009" s="10">
        <v>760199</v>
      </c>
      <c r="C1009" s="11">
        <v>38187</v>
      </c>
      <c r="D1009" s="13">
        <v>1430.0147005287722</v>
      </c>
      <c r="E1009" s="9"/>
      <c r="F1009" s="9"/>
      <c r="G1009" s="9"/>
      <c r="H1009" s="27">
        <f>WORKDAY(WORKDAY(DATEVALUE("15/"&amp;MONTH(EDATE(C1009,0))&amp;"/"&amp;YEAR(EDATE(C1009,0))),-1,Feriados!$A$1:$A$936),1,Feriados!$A$1:$A$936)</f>
        <v>38183</v>
      </c>
      <c r="I1009" s="27">
        <f>WORKDAY(WORKDAY(DATEVALUE("15/"&amp;MONTH(EDATE(C1009,-1))&amp;"/"&amp;YEAR(EDATE(C1009,-1))),-1,Feriados!$A$1:$A$936),1,Feriados!$A$1:$A$936)</f>
        <v>38153</v>
      </c>
      <c r="J1009" s="27">
        <f>WORKDAY(WORKDAY(DATEVALUE("15/"&amp;MONTH(EDATE(C1009,0))&amp;"/"&amp;YEAR(EDATE(C1009,0))-1),-1,Feriados!$A$1:$A$936),1,Feriados!$A$1:$A$936)</f>
        <v>37817</v>
      </c>
      <c r="K1009" s="28">
        <f t="shared" si="26"/>
        <v>6.0591293794219458</v>
      </c>
    </row>
    <row r="1010" spans="1:11" x14ac:dyDescent="0.3">
      <c r="A1010" s="18" t="str">
        <f t="shared" si="27"/>
        <v>62004</v>
      </c>
      <c r="B1010" s="10">
        <v>760199</v>
      </c>
      <c r="C1010" s="11">
        <v>38188</v>
      </c>
      <c r="D1010" s="13">
        <v>1430.6035417447522</v>
      </c>
      <c r="E1010" s="9"/>
      <c r="F1010" s="9"/>
      <c r="G1010" s="9"/>
      <c r="H1010" s="27">
        <f>WORKDAY(WORKDAY(DATEVALUE("15/"&amp;MONTH(EDATE(C1010,0))&amp;"/"&amp;YEAR(EDATE(C1010,0))),-1,Feriados!$A$1:$A$936),1,Feriados!$A$1:$A$936)</f>
        <v>38183</v>
      </c>
      <c r="I1010" s="27">
        <f>WORKDAY(WORKDAY(DATEVALUE("15/"&amp;MONTH(EDATE(C1010,-1))&amp;"/"&amp;YEAR(EDATE(C1010,-1))),-1,Feriados!$A$1:$A$936),1,Feriados!$A$1:$A$936)</f>
        <v>38153</v>
      </c>
      <c r="J1010" s="27">
        <f>WORKDAY(WORKDAY(DATEVALUE("15/"&amp;MONTH(EDATE(C1010,0))&amp;"/"&amp;YEAR(EDATE(C1010,0))-1),-1,Feriados!$A$1:$A$936),1,Feriados!$A$1:$A$936)</f>
        <v>37817</v>
      </c>
      <c r="K1010" s="28">
        <f t="shared" si="26"/>
        <v>6.0591293794219458</v>
      </c>
    </row>
    <row r="1011" spans="1:11" x14ac:dyDescent="0.3">
      <c r="A1011" s="18" t="str">
        <f t="shared" si="27"/>
        <v>62004</v>
      </c>
      <c r="B1011" s="10">
        <v>760199</v>
      </c>
      <c r="C1011" s="11">
        <v>38189</v>
      </c>
      <c r="D1011" s="13">
        <v>1431.1926254295522</v>
      </c>
      <c r="E1011" s="9"/>
      <c r="F1011" s="9"/>
      <c r="G1011" s="9"/>
      <c r="H1011" s="27">
        <f>WORKDAY(WORKDAY(DATEVALUE("15/"&amp;MONTH(EDATE(C1011,0))&amp;"/"&amp;YEAR(EDATE(C1011,0))),-1,Feriados!$A$1:$A$936),1,Feriados!$A$1:$A$936)</f>
        <v>38183</v>
      </c>
      <c r="I1011" s="27">
        <f>WORKDAY(WORKDAY(DATEVALUE("15/"&amp;MONTH(EDATE(C1011,-1))&amp;"/"&amp;YEAR(EDATE(C1011,-1))),-1,Feriados!$A$1:$A$936),1,Feriados!$A$1:$A$936)</f>
        <v>38153</v>
      </c>
      <c r="J1011" s="27">
        <f>WORKDAY(WORKDAY(DATEVALUE("15/"&amp;MONTH(EDATE(C1011,0))&amp;"/"&amp;YEAR(EDATE(C1011,0))-1),-1,Feriados!$A$1:$A$936),1,Feriados!$A$1:$A$936)</f>
        <v>37817</v>
      </c>
      <c r="K1011" s="28">
        <f t="shared" si="26"/>
        <v>6.0591293794219458</v>
      </c>
    </row>
    <row r="1012" spans="1:11" x14ac:dyDescent="0.3">
      <c r="A1012" s="18" t="str">
        <f t="shared" si="27"/>
        <v>62004</v>
      </c>
      <c r="B1012" s="10">
        <v>760199</v>
      </c>
      <c r="C1012" s="11">
        <v>38190</v>
      </c>
      <c r="D1012" s="13">
        <v>1431.7819516830148</v>
      </c>
      <c r="E1012" s="9"/>
      <c r="F1012" s="9"/>
      <c r="G1012" s="9"/>
      <c r="H1012" s="27">
        <f>WORKDAY(WORKDAY(DATEVALUE("15/"&amp;MONTH(EDATE(C1012,0))&amp;"/"&amp;YEAR(EDATE(C1012,0))),-1,Feriados!$A$1:$A$936),1,Feriados!$A$1:$A$936)</f>
        <v>38183</v>
      </c>
      <c r="I1012" s="27">
        <f>WORKDAY(WORKDAY(DATEVALUE("15/"&amp;MONTH(EDATE(C1012,-1))&amp;"/"&amp;YEAR(EDATE(C1012,-1))),-1,Feriados!$A$1:$A$936),1,Feriados!$A$1:$A$936)</f>
        <v>38153</v>
      </c>
      <c r="J1012" s="27">
        <f>WORKDAY(WORKDAY(DATEVALUE("15/"&amp;MONTH(EDATE(C1012,0))&amp;"/"&amp;YEAR(EDATE(C1012,0))-1),-1,Feriados!$A$1:$A$936),1,Feriados!$A$1:$A$936)</f>
        <v>37817</v>
      </c>
      <c r="K1012" s="28">
        <f t="shared" si="26"/>
        <v>6.0591293794219458</v>
      </c>
    </row>
    <row r="1013" spans="1:11" x14ac:dyDescent="0.3">
      <c r="A1013" s="18" t="str">
        <f t="shared" si="27"/>
        <v>62004</v>
      </c>
      <c r="B1013" s="10">
        <v>760199</v>
      </c>
      <c r="C1013" s="11">
        <v>38191</v>
      </c>
      <c r="D1013" s="13">
        <v>1432.3715206050231</v>
      </c>
      <c r="E1013" s="9"/>
      <c r="F1013" s="9"/>
      <c r="G1013" s="9"/>
      <c r="H1013" s="27">
        <f>WORKDAY(WORKDAY(DATEVALUE("15/"&amp;MONTH(EDATE(C1013,0))&amp;"/"&amp;YEAR(EDATE(C1013,0))),-1,Feriados!$A$1:$A$936),1,Feriados!$A$1:$A$936)</f>
        <v>38183</v>
      </c>
      <c r="I1013" s="27">
        <f>WORKDAY(WORKDAY(DATEVALUE("15/"&amp;MONTH(EDATE(C1013,-1))&amp;"/"&amp;YEAR(EDATE(C1013,-1))),-1,Feriados!$A$1:$A$936),1,Feriados!$A$1:$A$936)</f>
        <v>38153</v>
      </c>
      <c r="J1013" s="27">
        <f>WORKDAY(WORKDAY(DATEVALUE("15/"&amp;MONTH(EDATE(C1013,0))&amp;"/"&amp;YEAR(EDATE(C1013,0))-1),-1,Feriados!$A$1:$A$936),1,Feriados!$A$1:$A$936)</f>
        <v>37817</v>
      </c>
      <c r="K1013" s="28">
        <f t="shared" si="26"/>
        <v>6.0591293794219458</v>
      </c>
    </row>
    <row r="1014" spans="1:11" x14ac:dyDescent="0.3">
      <c r="A1014" s="18" t="str">
        <f t="shared" si="27"/>
        <v>62004</v>
      </c>
      <c r="B1014" s="10">
        <v>760199</v>
      </c>
      <c r="C1014" s="11">
        <v>38194</v>
      </c>
      <c r="D1014" s="13">
        <v>1432.9613322955015</v>
      </c>
      <c r="E1014" s="9"/>
      <c r="F1014" s="9"/>
      <c r="G1014" s="9"/>
      <c r="H1014" s="27">
        <f>WORKDAY(WORKDAY(DATEVALUE("15/"&amp;MONTH(EDATE(C1014,0))&amp;"/"&amp;YEAR(EDATE(C1014,0))),-1,Feriados!$A$1:$A$936),1,Feriados!$A$1:$A$936)</f>
        <v>38183</v>
      </c>
      <c r="I1014" s="27">
        <f>WORKDAY(WORKDAY(DATEVALUE("15/"&amp;MONTH(EDATE(C1014,-1))&amp;"/"&amp;YEAR(EDATE(C1014,-1))),-1,Feriados!$A$1:$A$936),1,Feriados!$A$1:$A$936)</f>
        <v>38153</v>
      </c>
      <c r="J1014" s="27">
        <f>WORKDAY(WORKDAY(DATEVALUE("15/"&amp;MONTH(EDATE(C1014,0))&amp;"/"&amp;YEAR(EDATE(C1014,0))-1),-1,Feriados!$A$1:$A$936),1,Feriados!$A$1:$A$936)</f>
        <v>37817</v>
      </c>
      <c r="K1014" s="28">
        <f t="shared" si="26"/>
        <v>6.0591293794219458</v>
      </c>
    </row>
    <row r="1015" spans="1:11" x14ac:dyDescent="0.3">
      <c r="A1015" s="18" t="str">
        <f t="shared" si="27"/>
        <v>62004</v>
      </c>
      <c r="B1015" s="10">
        <v>760199</v>
      </c>
      <c r="C1015" s="11">
        <v>38195</v>
      </c>
      <c r="D1015" s="13">
        <v>1433.5513868544151</v>
      </c>
      <c r="E1015" s="9"/>
      <c r="F1015" s="9"/>
      <c r="G1015" s="9"/>
      <c r="H1015" s="27">
        <f>WORKDAY(WORKDAY(DATEVALUE("15/"&amp;MONTH(EDATE(C1015,0))&amp;"/"&amp;YEAR(EDATE(C1015,0))),-1,Feriados!$A$1:$A$936),1,Feriados!$A$1:$A$936)</f>
        <v>38183</v>
      </c>
      <c r="I1015" s="27">
        <f>WORKDAY(WORKDAY(DATEVALUE("15/"&amp;MONTH(EDATE(C1015,-1))&amp;"/"&amp;YEAR(EDATE(C1015,-1))),-1,Feriados!$A$1:$A$936),1,Feriados!$A$1:$A$936)</f>
        <v>38153</v>
      </c>
      <c r="J1015" s="27">
        <f>WORKDAY(WORKDAY(DATEVALUE("15/"&amp;MONTH(EDATE(C1015,0))&amp;"/"&amp;YEAR(EDATE(C1015,0))-1),-1,Feriados!$A$1:$A$936),1,Feriados!$A$1:$A$936)</f>
        <v>37817</v>
      </c>
      <c r="K1015" s="28">
        <f t="shared" si="26"/>
        <v>6.0591293794219458</v>
      </c>
    </row>
    <row r="1016" spans="1:11" x14ac:dyDescent="0.3">
      <c r="A1016" s="18" t="str">
        <f t="shared" si="27"/>
        <v>62004</v>
      </c>
      <c r="B1016" s="10">
        <v>760199</v>
      </c>
      <c r="C1016" s="11">
        <v>38196</v>
      </c>
      <c r="D1016" s="13">
        <v>1434.141684381771</v>
      </c>
      <c r="E1016" s="9"/>
      <c r="F1016" s="9"/>
      <c r="G1016" s="9"/>
      <c r="H1016" s="27">
        <f>WORKDAY(WORKDAY(DATEVALUE("15/"&amp;MONTH(EDATE(C1016,0))&amp;"/"&amp;YEAR(EDATE(C1016,0))),-1,Feriados!$A$1:$A$936),1,Feriados!$A$1:$A$936)</f>
        <v>38183</v>
      </c>
      <c r="I1016" s="27">
        <f>WORKDAY(WORKDAY(DATEVALUE("15/"&amp;MONTH(EDATE(C1016,-1))&amp;"/"&amp;YEAR(EDATE(C1016,-1))),-1,Feriados!$A$1:$A$936),1,Feriados!$A$1:$A$936)</f>
        <v>38153</v>
      </c>
      <c r="J1016" s="27">
        <f>WORKDAY(WORKDAY(DATEVALUE("15/"&amp;MONTH(EDATE(C1016,0))&amp;"/"&amp;YEAR(EDATE(C1016,0))-1),-1,Feriados!$A$1:$A$936),1,Feriados!$A$1:$A$936)</f>
        <v>37817</v>
      </c>
      <c r="K1016" s="28">
        <f t="shared" si="26"/>
        <v>6.0591293794219458</v>
      </c>
    </row>
    <row r="1017" spans="1:11" x14ac:dyDescent="0.3">
      <c r="A1017" s="18" t="str">
        <f t="shared" si="27"/>
        <v>62004</v>
      </c>
      <c r="B1017" s="10">
        <v>760199</v>
      </c>
      <c r="C1017" s="11">
        <v>38197</v>
      </c>
      <c r="D1017" s="13">
        <v>1434.7322249776169</v>
      </c>
      <c r="E1017" s="9"/>
      <c r="F1017" s="9"/>
      <c r="G1017" s="9"/>
      <c r="H1017" s="27">
        <f>WORKDAY(WORKDAY(DATEVALUE("15/"&amp;MONTH(EDATE(C1017,0))&amp;"/"&amp;YEAR(EDATE(C1017,0))),-1,Feriados!$A$1:$A$936),1,Feriados!$A$1:$A$936)</f>
        <v>38183</v>
      </c>
      <c r="I1017" s="27">
        <f>WORKDAY(WORKDAY(DATEVALUE("15/"&amp;MONTH(EDATE(C1017,-1))&amp;"/"&amp;YEAR(EDATE(C1017,-1))),-1,Feriados!$A$1:$A$936),1,Feriados!$A$1:$A$936)</f>
        <v>38153</v>
      </c>
      <c r="J1017" s="27">
        <f>WORKDAY(WORKDAY(DATEVALUE("15/"&amp;MONTH(EDATE(C1017,0))&amp;"/"&amp;YEAR(EDATE(C1017,0))-1),-1,Feriados!$A$1:$A$936),1,Feriados!$A$1:$A$936)</f>
        <v>37817</v>
      </c>
      <c r="K1017" s="28">
        <f t="shared" si="26"/>
        <v>6.0591293794219458</v>
      </c>
    </row>
    <row r="1018" spans="1:11" x14ac:dyDescent="0.3">
      <c r="A1018" s="18" t="str">
        <f t="shared" si="27"/>
        <v>62004</v>
      </c>
      <c r="B1018" s="10">
        <v>760199</v>
      </c>
      <c r="C1018" s="11">
        <v>38198</v>
      </c>
      <c r="D1018" s="13">
        <v>1435.3230087420416</v>
      </c>
      <c r="E1018" s="9"/>
      <c r="F1018" s="9"/>
      <c r="G1018" s="9"/>
      <c r="H1018" s="27">
        <f>WORKDAY(WORKDAY(DATEVALUE("15/"&amp;MONTH(EDATE(C1018,0))&amp;"/"&amp;YEAR(EDATE(C1018,0))),-1,Feriados!$A$1:$A$936),1,Feriados!$A$1:$A$936)</f>
        <v>38183</v>
      </c>
      <c r="I1018" s="27">
        <f>WORKDAY(WORKDAY(DATEVALUE("15/"&amp;MONTH(EDATE(C1018,-1))&amp;"/"&amp;YEAR(EDATE(C1018,-1))),-1,Feriados!$A$1:$A$936),1,Feriados!$A$1:$A$936)</f>
        <v>38153</v>
      </c>
      <c r="J1018" s="27">
        <f>WORKDAY(WORKDAY(DATEVALUE("15/"&amp;MONTH(EDATE(C1018,0))&amp;"/"&amp;YEAR(EDATE(C1018,0))-1),-1,Feriados!$A$1:$A$936),1,Feriados!$A$1:$A$936)</f>
        <v>37817</v>
      </c>
      <c r="K1018" s="28">
        <f t="shared" si="26"/>
        <v>6.0591293794219458</v>
      </c>
    </row>
    <row r="1019" spans="1:11" x14ac:dyDescent="0.3">
      <c r="A1019" s="18" t="str">
        <f t="shared" si="27"/>
        <v>72004</v>
      </c>
      <c r="B1019" s="10">
        <v>760199</v>
      </c>
      <c r="C1019" s="11">
        <v>38201</v>
      </c>
      <c r="D1019" s="13">
        <v>1435.9140357751755</v>
      </c>
      <c r="E1019" s="9"/>
      <c r="F1019" s="9"/>
      <c r="G1019" s="9"/>
      <c r="H1019" s="27">
        <f>WORKDAY(WORKDAY(DATEVALUE("15/"&amp;MONTH(EDATE(C1019,0))&amp;"/"&amp;YEAR(EDATE(C1019,0))),-1,Feriados!$A$1:$A$936),1,Feriados!$A$1:$A$936)</f>
        <v>38215</v>
      </c>
      <c r="I1019" s="27">
        <f>WORKDAY(WORKDAY(DATEVALUE("15/"&amp;MONTH(EDATE(C1019,-1))&amp;"/"&amp;YEAR(EDATE(C1019,-1))),-1,Feriados!$A$1:$A$936),1,Feriados!$A$1:$A$936)</f>
        <v>38183</v>
      </c>
      <c r="J1019" s="27">
        <f>WORKDAY(WORKDAY(DATEVALUE("15/"&amp;MONTH(EDATE(C1019,0))&amp;"/"&amp;YEAR(EDATE(C1019,0))-1),-1,Feriados!$A$1:$A$936),1,Feriados!$A$1:$A$936)</f>
        <v>37848</v>
      </c>
      <c r="K1019" s="28">
        <f t="shared" si="26"/>
        <v>6.8104864239899587</v>
      </c>
    </row>
    <row r="1020" spans="1:11" x14ac:dyDescent="0.3">
      <c r="A1020" s="18" t="str">
        <f t="shared" si="27"/>
        <v>72004</v>
      </c>
      <c r="B1020" s="10">
        <v>760199</v>
      </c>
      <c r="C1020" s="11">
        <v>38202</v>
      </c>
      <c r="D1020" s="13">
        <v>1436.5053061771896</v>
      </c>
      <c r="E1020" s="9"/>
      <c r="F1020" s="9"/>
      <c r="G1020" s="9"/>
      <c r="H1020" s="27">
        <f>WORKDAY(WORKDAY(DATEVALUE("15/"&amp;MONTH(EDATE(C1020,0))&amp;"/"&amp;YEAR(EDATE(C1020,0))),-1,Feriados!$A$1:$A$936),1,Feriados!$A$1:$A$936)</f>
        <v>38215</v>
      </c>
      <c r="I1020" s="27">
        <f>WORKDAY(WORKDAY(DATEVALUE("15/"&amp;MONTH(EDATE(C1020,-1))&amp;"/"&amp;YEAR(EDATE(C1020,-1))),-1,Feriados!$A$1:$A$936),1,Feriados!$A$1:$A$936)</f>
        <v>38183</v>
      </c>
      <c r="J1020" s="27">
        <f>WORKDAY(WORKDAY(DATEVALUE("15/"&amp;MONTH(EDATE(C1020,0))&amp;"/"&amp;YEAR(EDATE(C1020,0))-1),-1,Feriados!$A$1:$A$936),1,Feriados!$A$1:$A$936)</f>
        <v>37848</v>
      </c>
      <c r="K1020" s="28">
        <f t="shared" si="26"/>
        <v>6.8104864239899587</v>
      </c>
    </row>
    <row r="1021" spans="1:11" x14ac:dyDescent="0.3">
      <c r="A1021" s="18" t="str">
        <f t="shared" si="27"/>
        <v>72004</v>
      </c>
      <c r="B1021" s="10">
        <v>760199</v>
      </c>
      <c r="C1021" s="11">
        <v>38203</v>
      </c>
      <c r="D1021" s="13">
        <v>1437.0968200482973</v>
      </c>
      <c r="E1021" s="9"/>
      <c r="F1021" s="9"/>
      <c r="G1021" s="9"/>
      <c r="H1021" s="27">
        <f>WORKDAY(WORKDAY(DATEVALUE("15/"&amp;MONTH(EDATE(C1021,0))&amp;"/"&amp;YEAR(EDATE(C1021,0))),-1,Feriados!$A$1:$A$936),1,Feriados!$A$1:$A$936)</f>
        <v>38215</v>
      </c>
      <c r="I1021" s="27">
        <f>WORKDAY(WORKDAY(DATEVALUE("15/"&amp;MONTH(EDATE(C1021,-1))&amp;"/"&amp;YEAR(EDATE(C1021,-1))),-1,Feriados!$A$1:$A$936),1,Feriados!$A$1:$A$936)</f>
        <v>38183</v>
      </c>
      <c r="J1021" s="27">
        <f>WORKDAY(WORKDAY(DATEVALUE("15/"&amp;MONTH(EDATE(C1021,0))&amp;"/"&amp;YEAR(EDATE(C1021,0))-1),-1,Feriados!$A$1:$A$936),1,Feriados!$A$1:$A$936)</f>
        <v>37848</v>
      </c>
      <c r="K1021" s="28">
        <f t="shared" ref="K1021:K1084" si="28">+(VLOOKUP(H1021,C:D,2,FALSE)/VLOOKUP(J1021,C:D,2,FALSE)-1)*100</f>
        <v>6.8104864239899587</v>
      </c>
    </row>
    <row r="1022" spans="1:11" x14ac:dyDescent="0.3">
      <c r="A1022" s="18" t="str">
        <f t="shared" si="27"/>
        <v>72004</v>
      </c>
      <c r="B1022" s="10">
        <v>760199</v>
      </c>
      <c r="C1022" s="11">
        <v>38204</v>
      </c>
      <c r="D1022" s="13">
        <v>1437.6885774887523</v>
      </c>
      <c r="E1022" s="9"/>
      <c r="F1022" s="9"/>
      <c r="G1022" s="9"/>
      <c r="H1022" s="27">
        <f>WORKDAY(WORKDAY(DATEVALUE("15/"&amp;MONTH(EDATE(C1022,0))&amp;"/"&amp;YEAR(EDATE(C1022,0))),-1,Feriados!$A$1:$A$936),1,Feriados!$A$1:$A$936)</f>
        <v>38215</v>
      </c>
      <c r="I1022" s="27">
        <f>WORKDAY(WORKDAY(DATEVALUE("15/"&amp;MONTH(EDATE(C1022,-1))&amp;"/"&amp;YEAR(EDATE(C1022,-1))),-1,Feriados!$A$1:$A$936),1,Feriados!$A$1:$A$936)</f>
        <v>38183</v>
      </c>
      <c r="J1022" s="27">
        <f>WORKDAY(WORKDAY(DATEVALUE("15/"&amp;MONTH(EDATE(C1022,0))&amp;"/"&amp;YEAR(EDATE(C1022,0))-1),-1,Feriados!$A$1:$A$936),1,Feriados!$A$1:$A$936)</f>
        <v>37848</v>
      </c>
      <c r="K1022" s="28">
        <f t="shared" si="28"/>
        <v>6.8104864239899587</v>
      </c>
    </row>
    <row r="1023" spans="1:11" x14ac:dyDescent="0.3">
      <c r="A1023" s="18" t="str">
        <f t="shared" si="27"/>
        <v>72004</v>
      </c>
      <c r="B1023" s="10">
        <v>760199</v>
      </c>
      <c r="C1023" s="11">
        <v>38205</v>
      </c>
      <c r="D1023" s="13">
        <v>1438.2805785988498</v>
      </c>
      <c r="E1023" s="9"/>
      <c r="F1023" s="9"/>
      <c r="G1023" s="9"/>
      <c r="H1023" s="27">
        <f>WORKDAY(WORKDAY(DATEVALUE("15/"&amp;MONTH(EDATE(C1023,0))&amp;"/"&amp;YEAR(EDATE(C1023,0))),-1,Feriados!$A$1:$A$936),1,Feriados!$A$1:$A$936)</f>
        <v>38215</v>
      </c>
      <c r="I1023" s="27">
        <f>WORKDAY(WORKDAY(DATEVALUE("15/"&amp;MONTH(EDATE(C1023,-1))&amp;"/"&amp;YEAR(EDATE(C1023,-1))),-1,Feriados!$A$1:$A$936),1,Feriados!$A$1:$A$936)</f>
        <v>38183</v>
      </c>
      <c r="J1023" s="27">
        <f>WORKDAY(WORKDAY(DATEVALUE("15/"&amp;MONTH(EDATE(C1023,0))&amp;"/"&amp;YEAR(EDATE(C1023,0))-1),-1,Feriados!$A$1:$A$936),1,Feriados!$A$1:$A$936)</f>
        <v>37848</v>
      </c>
      <c r="K1023" s="28">
        <f t="shared" si="28"/>
        <v>6.8104864239899587</v>
      </c>
    </row>
    <row r="1024" spans="1:11" x14ac:dyDescent="0.3">
      <c r="A1024" s="18" t="str">
        <f t="shared" si="27"/>
        <v>72004</v>
      </c>
      <c r="B1024" s="10">
        <v>760199</v>
      </c>
      <c r="C1024" s="11">
        <v>38208</v>
      </c>
      <c r="D1024" s="13">
        <v>1438.8728234789262</v>
      </c>
      <c r="E1024" s="9"/>
      <c r="F1024" s="9"/>
      <c r="G1024" s="9"/>
      <c r="H1024" s="27">
        <f>WORKDAY(WORKDAY(DATEVALUE("15/"&amp;MONTH(EDATE(C1024,0))&amp;"/"&amp;YEAR(EDATE(C1024,0))),-1,Feriados!$A$1:$A$936),1,Feriados!$A$1:$A$936)</f>
        <v>38215</v>
      </c>
      <c r="I1024" s="27">
        <f>WORKDAY(WORKDAY(DATEVALUE("15/"&amp;MONTH(EDATE(C1024,-1))&amp;"/"&amp;YEAR(EDATE(C1024,-1))),-1,Feriados!$A$1:$A$936),1,Feriados!$A$1:$A$936)</f>
        <v>38183</v>
      </c>
      <c r="J1024" s="27">
        <f>WORKDAY(WORKDAY(DATEVALUE("15/"&amp;MONTH(EDATE(C1024,0))&amp;"/"&amp;YEAR(EDATE(C1024,0))-1),-1,Feriados!$A$1:$A$936),1,Feriados!$A$1:$A$936)</f>
        <v>37848</v>
      </c>
      <c r="K1024" s="28">
        <f t="shared" si="28"/>
        <v>6.8104864239899587</v>
      </c>
    </row>
    <row r="1025" spans="1:11" x14ac:dyDescent="0.3">
      <c r="A1025" s="18" t="str">
        <f t="shared" si="27"/>
        <v>72004</v>
      </c>
      <c r="B1025" s="10">
        <v>760199</v>
      </c>
      <c r="C1025" s="11">
        <v>38209</v>
      </c>
      <c r="D1025" s="13">
        <v>1439.4653122293594</v>
      </c>
      <c r="E1025" s="9"/>
      <c r="F1025" s="9"/>
      <c r="G1025" s="9"/>
      <c r="H1025" s="27">
        <f>WORKDAY(WORKDAY(DATEVALUE("15/"&amp;MONTH(EDATE(C1025,0))&amp;"/"&amp;YEAR(EDATE(C1025,0))),-1,Feriados!$A$1:$A$936),1,Feriados!$A$1:$A$936)</f>
        <v>38215</v>
      </c>
      <c r="I1025" s="27">
        <f>WORKDAY(WORKDAY(DATEVALUE("15/"&amp;MONTH(EDATE(C1025,-1))&amp;"/"&amp;YEAR(EDATE(C1025,-1))),-1,Feriados!$A$1:$A$936),1,Feriados!$A$1:$A$936)</f>
        <v>38183</v>
      </c>
      <c r="J1025" s="27">
        <f>WORKDAY(WORKDAY(DATEVALUE("15/"&amp;MONTH(EDATE(C1025,0))&amp;"/"&amp;YEAR(EDATE(C1025,0))-1),-1,Feriados!$A$1:$A$936),1,Feriados!$A$1:$A$936)</f>
        <v>37848</v>
      </c>
      <c r="K1025" s="28">
        <f t="shared" si="28"/>
        <v>6.8104864239899587</v>
      </c>
    </row>
    <row r="1026" spans="1:11" x14ac:dyDescent="0.3">
      <c r="A1026" s="18" t="str">
        <f t="shared" si="27"/>
        <v>72004</v>
      </c>
      <c r="B1026" s="10">
        <v>760199</v>
      </c>
      <c r="C1026" s="11">
        <v>38210</v>
      </c>
      <c r="D1026" s="13">
        <v>1440.0580449505685</v>
      </c>
      <c r="E1026" s="9"/>
      <c r="F1026" s="9"/>
      <c r="G1026" s="9"/>
      <c r="H1026" s="27">
        <f>WORKDAY(WORKDAY(DATEVALUE("15/"&amp;MONTH(EDATE(C1026,0))&amp;"/"&amp;YEAR(EDATE(C1026,0))),-1,Feriados!$A$1:$A$936),1,Feriados!$A$1:$A$936)</f>
        <v>38215</v>
      </c>
      <c r="I1026" s="27">
        <f>WORKDAY(WORKDAY(DATEVALUE("15/"&amp;MONTH(EDATE(C1026,-1))&amp;"/"&amp;YEAR(EDATE(C1026,-1))),-1,Feriados!$A$1:$A$936),1,Feriados!$A$1:$A$936)</f>
        <v>38183</v>
      </c>
      <c r="J1026" s="27">
        <f>WORKDAY(WORKDAY(DATEVALUE("15/"&amp;MONTH(EDATE(C1026,0))&amp;"/"&amp;YEAR(EDATE(C1026,0))-1),-1,Feriados!$A$1:$A$936),1,Feriados!$A$1:$A$936)</f>
        <v>37848</v>
      </c>
      <c r="K1026" s="28">
        <f t="shared" si="28"/>
        <v>6.8104864239899587</v>
      </c>
    </row>
    <row r="1027" spans="1:11" x14ac:dyDescent="0.3">
      <c r="A1027" s="18" t="str">
        <f t="shared" ref="A1027:A1090" si="29">MONTH(EDATE(C1027,-1))&amp;YEAR(EDATE(C1027,-1))&amp;F1027</f>
        <v>72004</v>
      </c>
      <c r="B1027" s="10">
        <v>760199</v>
      </c>
      <c r="C1027" s="11">
        <v>38211</v>
      </c>
      <c r="D1027" s="13">
        <v>1440.6510217430143</v>
      </c>
      <c r="E1027" s="9"/>
      <c r="F1027" s="9"/>
      <c r="G1027" s="9"/>
      <c r="H1027" s="27">
        <f>WORKDAY(WORKDAY(DATEVALUE("15/"&amp;MONTH(EDATE(C1027,0))&amp;"/"&amp;YEAR(EDATE(C1027,0))),-1,Feriados!$A$1:$A$936),1,Feriados!$A$1:$A$936)</f>
        <v>38215</v>
      </c>
      <c r="I1027" s="27">
        <f>WORKDAY(WORKDAY(DATEVALUE("15/"&amp;MONTH(EDATE(C1027,-1))&amp;"/"&amp;YEAR(EDATE(C1027,-1))),-1,Feriados!$A$1:$A$936),1,Feriados!$A$1:$A$936)</f>
        <v>38183</v>
      </c>
      <c r="J1027" s="27">
        <f>WORKDAY(WORKDAY(DATEVALUE("15/"&amp;MONTH(EDATE(C1027,0))&amp;"/"&amp;YEAR(EDATE(C1027,0))-1),-1,Feriados!$A$1:$A$936),1,Feriados!$A$1:$A$936)</f>
        <v>37848</v>
      </c>
      <c r="K1027" s="28">
        <f t="shared" si="28"/>
        <v>6.8104864239899587</v>
      </c>
    </row>
    <row r="1028" spans="1:11" x14ac:dyDescent="0.3">
      <c r="A1028" s="18" t="str">
        <f t="shared" si="29"/>
        <v>72004</v>
      </c>
      <c r="B1028" s="10">
        <v>760199</v>
      </c>
      <c r="C1028" s="11">
        <v>38212</v>
      </c>
      <c r="D1028" s="13">
        <v>1441.2442427071987</v>
      </c>
      <c r="E1028" s="9"/>
      <c r="F1028" s="9"/>
      <c r="G1028" s="9"/>
      <c r="H1028" s="27">
        <f>WORKDAY(WORKDAY(DATEVALUE("15/"&amp;MONTH(EDATE(C1028,0))&amp;"/"&amp;YEAR(EDATE(C1028,0))),-1,Feriados!$A$1:$A$936),1,Feriados!$A$1:$A$936)</f>
        <v>38215</v>
      </c>
      <c r="I1028" s="27">
        <f>WORKDAY(WORKDAY(DATEVALUE("15/"&amp;MONTH(EDATE(C1028,-1))&amp;"/"&amp;YEAR(EDATE(C1028,-1))),-1,Feriados!$A$1:$A$936),1,Feriados!$A$1:$A$936)</f>
        <v>38183</v>
      </c>
      <c r="J1028" s="27">
        <f>WORKDAY(WORKDAY(DATEVALUE("15/"&amp;MONTH(EDATE(C1028,0))&amp;"/"&amp;YEAR(EDATE(C1028,0))-1),-1,Feriados!$A$1:$A$936),1,Feriados!$A$1:$A$936)</f>
        <v>37848</v>
      </c>
      <c r="K1028" s="28">
        <f t="shared" si="28"/>
        <v>6.8104864239899587</v>
      </c>
    </row>
    <row r="1029" spans="1:11" x14ac:dyDescent="0.3">
      <c r="A1029" s="18" t="str">
        <f t="shared" si="29"/>
        <v>72004</v>
      </c>
      <c r="B1029" s="10">
        <v>760199</v>
      </c>
      <c r="C1029" s="11">
        <v>38215</v>
      </c>
      <c r="D1029" s="13">
        <v>1441.837707943665</v>
      </c>
      <c r="E1029" s="9"/>
      <c r="F1029" s="9"/>
      <c r="G1029" s="9"/>
      <c r="H1029" s="27">
        <f>WORKDAY(WORKDAY(DATEVALUE("15/"&amp;MONTH(EDATE(C1029,0))&amp;"/"&amp;YEAR(EDATE(C1029,0))),-1,Feriados!$A$1:$A$936),1,Feriados!$A$1:$A$936)</f>
        <v>38215</v>
      </c>
      <c r="I1029" s="27">
        <f>WORKDAY(WORKDAY(DATEVALUE("15/"&amp;MONTH(EDATE(C1029,-1))&amp;"/"&amp;YEAR(EDATE(C1029,-1))),-1,Feriados!$A$1:$A$936),1,Feriados!$A$1:$A$936)</f>
        <v>38183</v>
      </c>
      <c r="J1029" s="27">
        <f>WORKDAY(WORKDAY(DATEVALUE("15/"&amp;MONTH(EDATE(C1029,0))&amp;"/"&amp;YEAR(EDATE(C1029,0))-1),-1,Feriados!$A$1:$A$936),1,Feriados!$A$1:$A$936)</f>
        <v>37848</v>
      </c>
      <c r="K1029" s="28">
        <f t="shared" si="28"/>
        <v>6.8104864239899587</v>
      </c>
    </row>
    <row r="1030" spans="1:11" x14ac:dyDescent="0.3">
      <c r="A1030" s="18" t="str">
        <f t="shared" si="29"/>
        <v>72004</v>
      </c>
      <c r="B1030" s="10">
        <v>760199</v>
      </c>
      <c r="C1030" s="11">
        <v>38216</v>
      </c>
      <c r="D1030" s="13">
        <v>1442.3098071742095</v>
      </c>
      <c r="E1030" s="9"/>
      <c r="F1030" s="9"/>
      <c r="G1030" s="9"/>
      <c r="H1030" s="27">
        <f>WORKDAY(WORKDAY(DATEVALUE("15/"&amp;MONTH(EDATE(C1030,0))&amp;"/"&amp;YEAR(EDATE(C1030,0))),-1,Feriados!$A$1:$A$936),1,Feriados!$A$1:$A$936)</f>
        <v>38215</v>
      </c>
      <c r="I1030" s="27">
        <f>WORKDAY(WORKDAY(DATEVALUE("15/"&amp;MONTH(EDATE(C1030,-1))&amp;"/"&amp;YEAR(EDATE(C1030,-1))),-1,Feriados!$A$1:$A$936),1,Feriados!$A$1:$A$936)</f>
        <v>38183</v>
      </c>
      <c r="J1030" s="27">
        <f>WORKDAY(WORKDAY(DATEVALUE("15/"&amp;MONTH(EDATE(C1030,0))&amp;"/"&amp;YEAR(EDATE(C1030,0))-1),-1,Feriados!$A$1:$A$936),1,Feriados!$A$1:$A$936)</f>
        <v>37848</v>
      </c>
      <c r="K1030" s="28">
        <f t="shared" si="28"/>
        <v>6.8104864239899587</v>
      </c>
    </row>
    <row r="1031" spans="1:11" x14ac:dyDescent="0.3">
      <c r="A1031" s="18" t="str">
        <f t="shared" si="29"/>
        <v>72004</v>
      </c>
      <c r="B1031" s="10">
        <v>760199</v>
      </c>
      <c r="C1031" s="11">
        <v>38217</v>
      </c>
      <c r="D1031" s="13">
        <v>1442.7820609836517</v>
      </c>
      <c r="E1031" s="9"/>
      <c r="F1031" s="9"/>
      <c r="G1031" s="9"/>
      <c r="H1031" s="27">
        <f>WORKDAY(WORKDAY(DATEVALUE("15/"&amp;MONTH(EDATE(C1031,0))&amp;"/"&amp;YEAR(EDATE(C1031,0))),-1,Feriados!$A$1:$A$936),1,Feriados!$A$1:$A$936)</f>
        <v>38215</v>
      </c>
      <c r="I1031" s="27">
        <f>WORKDAY(WORKDAY(DATEVALUE("15/"&amp;MONTH(EDATE(C1031,-1))&amp;"/"&amp;YEAR(EDATE(C1031,-1))),-1,Feriados!$A$1:$A$936),1,Feriados!$A$1:$A$936)</f>
        <v>38183</v>
      </c>
      <c r="J1031" s="27">
        <f>WORKDAY(WORKDAY(DATEVALUE("15/"&amp;MONTH(EDATE(C1031,0))&amp;"/"&amp;YEAR(EDATE(C1031,0))-1),-1,Feriados!$A$1:$A$936),1,Feriados!$A$1:$A$936)</f>
        <v>37848</v>
      </c>
      <c r="K1031" s="28">
        <f t="shared" si="28"/>
        <v>6.8104864239899587</v>
      </c>
    </row>
    <row r="1032" spans="1:11" x14ac:dyDescent="0.3">
      <c r="A1032" s="18" t="str">
        <f t="shared" si="29"/>
        <v>72004</v>
      </c>
      <c r="B1032" s="10">
        <v>760199</v>
      </c>
      <c r="C1032" s="11">
        <v>38218</v>
      </c>
      <c r="D1032" s="13">
        <v>1443.2544694226051</v>
      </c>
      <c r="E1032" s="9"/>
      <c r="F1032" s="9"/>
      <c r="G1032" s="9"/>
      <c r="H1032" s="27">
        <f>WORKDAY(WORKDAY(DATEVALUE("15/"&amp;MONTH(EDATE(C1032,0))&amp;"/"&amp;YEAR(EDATE(C1032,0))),-1,Feriados!$A$1:$A$936),1,Feriados!$A$1:$A$936)</f>
        <v>38215</v>
      </c>
      <c r="I1032" s="27">
        <f>WORKDAY(WORKDAY(DATEVALUE("15/"&amp;MONTH(EDATE(C1032,-1))&amp;"/"&amp;YEAR(EDATE(C1032,-1))),-1,Feriados!$A$1:$A$936),1,Feriados!$A$1:$A$936)</f>
        <v>38183</v>
      </c>
      <c r="J1032" s="27">
        <f>WORKDAY(WORKDAY(DATEVALUE("15/"&amp;MONTH(EDATE(C1032,0))&amp;"/"&amp;YEAR(EDATE(C1032,0))-1),-1,Feriados!$A$1:$A$936),1,Feriados!$A$1:$A$936)</f>
        <v>37848</v>
      </c>
      <c r="K1032" s="28">
        <f t="shared" si="28"/>
        <v>6.8104864239899587</v>
      </c>
    </row>
    <row r="1033" spans="1:11" x14ac:dyDescent="0.3">
      <c r="A1033" s="18" t="str">
        <f t="shared" si="29"/>
        <v>72004</v>
      </c>
      <c r="B1033" s="10">
        <v>760199</v>
      </c>
      <c r="C1033" s="11">
        <v>38219</v>
      </c>
      <c r="D1033" s="13">
        <v>1443.7270325417001</v>
      </c>
      <c r="E1033" s="9"/>
      <c r="F1033" s="9"/>
      <c r="G1033" s="9"/>
      <c r="H1033" s="27">
        <f>WORKDAY(WORKDAY(DATEVALUE("15/"&amp;MONTH(EDATE(C1033,0))&amp;"/"&amp;YEAR(EDATE(C1033,0))),-1,Feriados!$A$1:$A$936),1,Feriados!$A$1:$A$936)</f>
        <v>38215</v>
      </c>
      <c r="I1033" s="27">
        <f>WORKDAY(WORKDAY(DATEVALUE("15/"&amp;MONTH(EDATE(C1033,-1))&amp;"/"&amp;YEAR(EDATE(C1033,-1))),-1,Feriados!$A$1:$A$936),1,Feriados!$A$1:$A$936)</f>
        <v>38183</v>
      </c>
      <c r="J1033" s="27">
        <f>WORKDAY(WORKDAY(DATEVALUE("15/"&amp;MONTH(EDATE(C1033,0))&amp;"/"&amp;YEAR(EDATE(C1033,0))-1),-1,Feriados!$A$1:$A$936),1,Feriados!$A$1:$A$936)</f>
        <v>37848</v>
      </c>
      <c r="K1033" s="28">
        <f t="shared" si="28"/>
        <v>6.8104864239899587</v>
      </c>
    </row>
    <row r="1034" spans="1:11" x14ac:dyDescent="0.3">
      <c r="A1034" s="18" t="str">
        <f t="shared" si="29"/>
        <v>72004</v>
      </c>
      <c r="B1034" s="10">
        <v>760199</v>
      </c>
      <c r="C1034" s="11">
        <v>38222</v>
      </c>
      <c r="D1034" s="13">
        <v>1444.1997503915829</v>
      </c>
      <c r="E1034" s="9"/>
      <c r="F1034" s="9"/>
      <c r="G1034" s="9"/>
      <c r="H1034" s="27">
        <f>WORKDAY(WORKDAY(DATEVALUE("15/"&amp;MONTH(EDATE(C1034,0))&amp;"/"&amp;YEAR(EDATE(C1034,0))),-1,Feriados!$A$1:$A$936),1,Feriados!$A$1:$A$936)</f>
        <v>38215</v>
      </c>
      <c r="I1034" s="27">
        <f>WORKDAY(WORKDAY(DATEVALUE("15/"&amp;MONTH(EDATE(C1034,-1))&amp;"/"&amp;YEAR(EDATE(C1034,-1))),-1,Feriados!$A$1:$A$936),1,Feriados!$A$1:$A$936)</f>
        <v>38183</v>
      </c>
      <c r="J1034" s="27">
        <f>WORKDAY(WORKDAY(DATEVALUE("15/"&amp;MONTH(EDATE(C1034,0))&amp;"/"&amp;YEAR(EDATE(C1034,0))-1),-1,Feriados!$A$1:$A$936),1,Feriados!$A$1:$A$936)</f>
        <v>37848</v>
      </c>
      <c r="K1034" s="28">
        <f t="shared" si="28"/>
        <v>6.8104864239899587</v>
      </c>
    </row>
    <row r="1035" spans="1:11" x14ac:dyDescent="0.3">
      <c r="A1035" s="18" t="str">
        <f t="shared" si="29"/>
        <v>72004</v>
      </c>
      <c r="B1035" s="10">
        <v>760199</v>
      </c>
      <c r="C1035" s="11">
        <v>38223</v>
      </c>
      <c r="D1035" s="13">
        <v>1444.6726230229174</v>
      </c>
      <c r="E1035" s="9"/>
      <c r="F1035" s="9"/>
      <c r="G1035" s="9"/>
      <c r="H1035" s="27">
        <f>WORKDAY(WORKDAY(DATEVALUE("15/"&amp;MONTH(EDATE(C1035,0))&amp;"/"&amp;YEAR(EDATE(C1035,0))),-1,Feriados!$A$1:$A$936),1,Feriados!$A$1:$A$936)</f>
        <v>38215</v>
      </c>
      <c r="I1035" s="27">
        <f>WORKDAY(WORKDAY(DATEVALUE("15/"&amp;MONTH(EDATE(C1035,-1))&amp;"/"&amp;YEAR(EDATE(C1035,-1))),-1,Feriados!$A$1:$A$936),1,Feriados!$A$1:$A$936)</f>
        <v>38183</v>
      </c>
      <c r="J1035" s="27">
        <f>WORKDAY(WORKDAY(DATEVALUE("15/"&amp;MONTH(EDATE(C1035,0))&amp;"/"&amp;YEAR(EDATE(C1035,0))-1),-1,Feriados!$A$1:$A$936),1,Feriados!$A$1:$A$936)</f>
        <v>37848</v>
      </c>
      <c r="K1035" s="28">
        <f t="shared" si="28"/>
        <v>6.8104864239899587</v>
      </c>
    </row>
    <row r="1036" spans="1:11" x14ac:dyDescent="0.3">
      <c r="A1036" s="18" t="str">
        <f t="shared" si="29"/>
        <v>72004</v>
      </c>
      <c r="B1036" s="10">
        <v>760199</v>
      </c>
      <c r="C1036" s="11">
        <v>38224</v>
      </c>
      <c r="D1036" s="13">
        <v>1445.1456504863831</v>
      </c>
      <c r="E1036" s="9"/>
      <c r="F1036" s="9"/>
      <c r="G1036" s="9"/>
      <c r="H1036" s="27">
        <f>WORKDAY(WORKDAY(DATEVALUE("15/"&amp;MONTH(EDATE(C1036,0))&amp;"/"&amp;YEAR(EDATE(C1036,0))),-1,Feriados!$A$1:$A$936),1,Feriados!$A$1:$A$936)</f>
        <v>38215</v>
      </c>
      <c r="I1036" s="27">
        <f>WORKDAY(WORKDAY(DATEVALUE("15/"&amp;MONTH(EDATE(C1036,-1))&amp;"/"&amp;YEAR(EDATE(C1036,-1))),-1,Feriados!$A$1:$A$936),1,Feriados!$A$1:$A$936)</f>
        <v>38183</v>
      </c>
      <c r="J1036" s="27">
        <f>WORKDAY(WORKDAY(DATEVALUE("15/"&amp;MONTH(EDATE(C1036,0))&amp;"/"&amp;YEAR(EDATE(C1036,0))-1),-1,Feriados!$A$1:$A$936),1,Feriados!$A$1:$A$936)</f>
        <v>37848</v>
      </c>
      <c r="K1036" s="28">
        <f t="shared" si="28"/>
        <v>6.8104864239899587</v>
      </c>
    </row>
    <row r="1037" spans="1:11" x14ac:dyDescent="0.3">
      <c r="A1037" s="18" t="str">
        <f t="shared" si="29"/>
        <v>72004</v>
      </c>
      <c r="B1037" s="10">
        <v>760199</v>
      </c>
      <c r="C1037" s="11">
        <v>38225</v>
      </c>
      <c r="D1037" s="13">
        <v>1445.6188328326768</v>
      </c>
      <c r="E1037" s="9"/>
      <c r="F1037" s="9"/>
      <c r="G1037" s="9"/>
      <c r="H1037" s="27">
        <f>WORKDAY(WORKDAY(DATEVALUE("15/"&amp;MONTH(EDATE(C1037,0))&amp;"/"&amp;YEAR(EDATE(C1037,0))),-1,Feriados!$A$1:$A$936),1,Feriados!$A$1:$A$936)</f>
        <v>38215</v>
      </c>
      <c r="I1037" s="27">
        <f>WORKDAY(WORKDAY(DATEVALUE("15/"&amp;MONTH(EDATE(C1037,-1))&amp;"/"&amp;YEAR(EDATE(C1037,-1))),-1,Feriados!$A$1:$A$936),1,Feriados!$A$1:$A$936)</f>
        <v>38183</v>
      </c>
      <c r="J1037" s="27">
        <f>WORKDAY(WORKDAY(DATEVALUE("15/"&amp;MONTH(EDATE(C1037,0))&amp;"/"&amp;YEAR(EDATE(C1037,0))-1),-1,Feriados!$A$1:$A$936),1,Feriados!$A$1:$A$936)</f>
        <v>37848</v>
      </c>
      <c r="K1037" s="28">
        <f t="shared" si="28"/>
        <v>6.8104864239899587</v>
      </c>
    </row>
    <row r="1038" spans="1:11" x14ac:dyDescent="0.3">
      <c r="A1038" s="18" t="str">
        <f t="shared" si="29"/>
        <v>72004</v>
      </c>
      <c r="B1038" s="10">
        <v>760199</v>
      </c>
      <c r="C1038" s="11">
        <v>38226</v>
      </c>
      <c r="D1038" s="13">
        <v>1446.0921701125112</v>
      </c>
      <c r="E1038" s="9"/>
      <c r="F1038" s="9"/>
      <c r="G1038" s="9"/>
      <c r="H1038" s="27">
        <f>WORKDAY(WORKDAY(DATEVALUE("15/"&amp;MONTH(EDATE(C1038,0))&amp;"/"&amp;YEAR(EDATE(C1038,0))),-1,Feriados!$A$1:$A$936),1,Feriados!$A$1:$A$936)</f>
        <v>38215</v>
      </c>
      <c r="I1038" s="27">
        <f>WORKDAY(WORKDAY(DATEVALUE("15/"&amp;MONTH(EDATE(C1038,-1))&amp;"/"&amp;YEAR(EDATE(C1038,-1))),-1,Feriados!$A$1:$A$936),1,Feriados!$A$1:$A$936)</f>
        <v>38183</v>
      </c>
      <c r="J1038" s="27">
        <f>WORKDAY(WORKDAY(DATEVALUE("15/"&amp;MONTH(EDATE(C1038,0))&amp;"/"&amp;YEAR(EDATE(C1038,0))-1),-1,Feriados!$A$1:$A$936),1,Feriados!$A$1:$A$936)</f>
        <v>37848</v>
      </c>
      <c r="K1038" s="28">
        <f t="shared" si="28"/>
        <v>6.8104864239899587</v>
      </c>
    </row>
    <row r="1039" spans="1:11" x14ac:dyDescent="0.3">
      <c r="A1039" s="18" t="str">
        <f t="shared" si="29"/>
        <v>72004</v>
      </c>
      <c r="B1039" s="10">
        <v>760199</v>
      </c>
      <c r="C1039" s="11">
        <v>38229</v>
      </c>
      <c r="D1039" s="13">
        <v>1446.5656623766167</v>
      </c>
      <c r="E1039" s="9"/>
      <c r="F1039" s="9"/>
      <c r="G1039" s="9"/>
      <c r="H1039" s="27">
        <f>WORKDAY(WORKDAY(DATEVALUE("15/"&amp;MONTH(EDATE(C1039,0))&amp;"/"&amp;YEAR(EDATE(C1039,0))),-1,Feriados!$A$1:$A$936),1,Feriados!$A$1:$A$936)</f>
        <v>38215</v>
      </c>
      <c r="I1039" s="27">
        <f>WORKDAY(WORKDAY(DATEVALUE("15/"&amp;MONTH(EDATE(C1039,-1))&amp;"/"&amp;YEAR(EDATE(C1039,-1))),-1,Feriados!$A$1:$A$936),1,Feriados!$A$1:$A$936)</f>
        <v>38183</v>
      </c>
      <c r="J1039" s="27">
        <f>WORKDAY(WORKDAY(DATEVALUE("15/"&amp;MONTH(EDATE(C1039,0))&amp;"/"&amp;YEAR(EDATE(C1039,0))-1),-1,Feriados!$A$1:$A$936),1,Feriados!$A$1:$A$936)</f>
        <v>37848</v>
      </c>
      <c r="K1039" s="28">
        <f t="shared" si="28"/>
        <v>6.8104864239899587</v>
      </c>
    </row>
    <row r="1040" spans="1:11" x14ac:dyDescent="0.3">
      <c r="A1040" s="18" t="str">
        <f t="shared" si="29"/>
        <v>72004</v>
      </c>
      <c r="B1040" s="10">
        <v>760199</v>
      </c>
      <c r="C1040" s="11">
        <v>38230</v>
      </c>
      <c r="D1040" s="13">
        <v>1447.0393096757389</v>
      </c>
      <c r="E1040" s="9"/>
      <c r="F1040" s="9"/>
      <c r="G1040" s="9"/>
      <c r="H1040" s="27">
        <f>WORKDAY(WORKDAY(DATEVALUE("15/"&amp;MONTH(EDATE(C1040,0))&amp;"/"&amp;YEAR(EDATE(C1040,0))),-1,Feriados!$A$1:$A$936),1,Feriados!$A$1:$A$936)</f>
        <v>38215</v>
      </c>
      <c r="I1040" s="27">
        <f>WORKDAY(WORKDAY(DATEVALUE("15/"&amp;MONTH(EDATE(C1040,-1))&amp;"/"&amp;YEAR(EDATE(C1040,-1))),-1,Feriados!$A$1:$A$936),1,Feriados!$A$1:$A$936)</f>
        <v>38183</v>
      </c>
      <c r="J1040" s="27">
        <f>WORKDAY(WORKDAY(DATEVALUE("15/"&amp;MONTH(EDATE(C1040,0))&amp;"/"&amp;YEAR(EDATE(C1040,0))-1),-1,Feriados!$A$1:$A$936),1,Feriados!$A$1:$A$936)</f>
        <v>37848</v>
      </c>
      <c r="K1040" s="28">
        <f t="shared" si="28"/>
        <v>6.8104864239899587</v>
      </c>
    </row>
    <row r="1041" spans="1:11" x14ac:dyDescent="0.3">
      <c r="A1041" s="18" t="str">
        <f t="shared" si="29"/>
        <v>82004</v>
      </c>
      <c r="B1041" s="10">
        <v>760199</v>
      </c>
      <c r="C1041" s="11">
        <v>38231</v>
      </c>
      <c r="D1041" s="13">
        <v>1447.5131120606413</v>
      </c>
      <c r="E1041" s="9"/>
      <c r="F1041" s="9"/>
      <c r="G1041" s="9"/>
      <c r="H1041" s="27">
        <f>WORKDAY(WORKDAY(DATEVALUE("15/"&amp;MONTH(EDATE(C1041,0))&amp;"/"&amp;YEAR(EDATE(C1041,0))),-1,Feriados!$A$1:$A$936),1,Feriados!$A$1:$A$936)</f>
        <v>38245</v>
      </c>
      <c r="I1041" s="27">
        <f>WORKDAY(WORKDAY(DATEVALUE("15/"&amp;MONTH(EDATE(C1041,-1))&amp;"/"&amp;YEAR(EDATE(C1041,-1))),-1,Feriados!$A$1:$A$936),1,Feriados!$A$1:$A$936)</f>
        <v>38215</v>
      </c>
      <c r="J1041" s="27">
        <f>WORKDAY(WORKDAY(DATEVALUE("15/"&amp;MONTH(EDATE(C1041,0))&amp;"/"&amp;YEAR(EDATE(C1041,0))-1),-1,Feriados!$A$1:$A$936),1,Feriados!$A$1:$A$936)</f>
        <v>37879</v>
      </c>
      <c r="K1041" s="28">
        <f t="shared" si="28"/>
        <v>7.1829317920978131</v>
      </c>
    </row>
    <row r="1042" spans="1:11" x14ac:dyDescent="0.3">
      <c r="A1042" s="18" t="str">
        <f t="shared" si="29"/>
        <v>82004</v>
      </c>
      <c r="B1042" s="10">
        <v>760199</v>
      </c>
      <c r="C1042" s="11">
        <v>38232</v>
      </c>
      <c r="D1042" s="13">
        <v>1447.987069582103</v>
      </c>
      <c r="E1042" s="9"/>
      <c r="F1042" s="9"/>
      <c r="G1042" s="9"/>
      <c r="H1042" s="27">
        <f>WORKDAY(WORKDAY(DATEVALUE("15/"&amp;MONTH(EDATE(C1042,0))&amp;"/"&amp;YEAR(EDATE(C1042,0))),-1,Feriados!$A$1:$A$936),1,Feriados!$A$1:$A$936)</f>
        <v>38245</v>
      </c>
      <c r="I1042" s="27">
        <f>WORKDAY(WORKDAY(DATEVALUE("15/"&amp;MONTH(EDATE(C1042,-1))&amp;"/"&amp;YEAR(EDATE(C1042,-1))),-1,Feriados!$A$1:$A$936),1,Feriados!$A$1:$A$936)</f>
        <v>38215</v>
      </c>
      <c r="J1042" s="27">
        <f>WORKDAY(WORKDAY(DATEVALUE("15/"&amp;MONTH(EDATE(C1042,0))&amp;"/"&amp;YEAR(EDATE(C1042,0))-1),-1,Feriados!$A$1:$A$936),1,Feriados!$A$1:$A$936)</f>
        <v>37879</v>
      </c>
      <c r="K1042" s="28">
        <f t="shared" si="28"/>
        <v>7.1829317920978131</v>
      </c>
    </row>
    <row r="1043" spans="1:11" x14ac:dyDescent="0.3">
      <c r="A1043" s="18" t="str">
        <f t="shared" si="29"/>
        <v>82004</v>
      </c>
      <c r="B1043" s="10">
        <v>760199</v>
      </c>
      <c r="C1043" s="11">
        <v>38233</v>
      </c>
      <c r="D1043" s="13">
        <v>1448.4611822909201</v>
      </c>
      <c r="E1043" s="9"/>
      <c r="F1043" s="9"/>
      <c r="G1043" s="9"/>
      <c r="H1043" s="27">
        <f>WORKDAY(WORKDAY(DATEVALUE("15/"&amp;MONTH(EDATE(C1043,0))&amp;"/"&amp;YEAR(EDATE(C1043,0))),-1,Feriados!$A$1:$A$936),1,Feriados!$A$1:$A$936)</f>
        <v>38245</v>
      </c>
      <c r="I1043" s="27">
        <f>WORKDAY(WORKDAY(DATEVALUE("15/"&amp;MONTH(EDATE(C1043,-1))&amp;"/"&amp;YEAR(EDATE(C1043,-1))),-1,Feriados!$A$1:$A$936),1,Feriados!$A$1:$A$936)</f>
        <v>38215</v>
      </c>
      <c r="J1043" s="27">
        <f>WORKDAY(WORKDAY(DATEVALUE("15/"&amp;MONTH(EDATE(C1043,0))&amp;"/"&amp;YEAR(EDATE(C1043,0))-1),-1,Feriados!$A$1:$A$936),1,Feriados!$A$1:$A$936)</f>
        <v>37879</v>
      </c>
      <c r="K1043" s="28">
        <f t="shared" si="28"/>
        <v>7.1829317920978131</v>
      </c>
    </row>
    <row r="1044" spans="1:11" x14ac:dyDescent="0.3">
      <c r="A1044" s="18" t="str">
        <f t="shared" si="29"/>
        <v>82004</v>
      </c>
      <c r="B1044" s="10">
        <v>760199</v>
      </c>
      <c r="C1044" s="11">
        <v>38236</v>
      </c>
      <c r="D1044" s="13">
        <v>1448.935450237906</v>
      </c>
      <c r="E1044" s="9"/>
      <c r="F1044" s="9"/>
      <c r="G1044" s="9"/>
      <c r="H1044" s="27">
        <f>WORKDAY(WORKDAY(DATEVALUE("15/"&amp;MONTH(EDATE(C1044,0))&amp;"/"&amp;YEAR(EDATE(C1044,0))),-1,Feriados!$A$1:$A$936),1,Feriados!$A$1:$A$936)</f>
        <v>38245</v>
      </c>
      <c r="I1044" s="27">
        <f>WORKDAY(WORKDAY(DATEVALUE("15/"&amp;MONTH(EDATE(C1044,-1))&amp;"/"&amp;YEAR(EDATE(C1044,-1))),-1,Feriados!$A$1:$A$936),1,Feriados!$A$1:$A$936)</f>
        <v>38215</v>
      </c>
      <c r="J1044" s="27">
        <f>WORKDAY(WORKDAY(DATEVALUE("15/"&amp;MONTH(EDATE(C1044,0))&amp;"/"&amp;YEAR(EDATE(C1044,0))-1),-1,Feriados!$A$1:$A$936),1,Feriados!$A$1:$A$936)</f>
        <v>37879</v>
      </c>
      <c r="K1044" s="28">
        <f t="shared" si="28"/>
        <v>7.1829317920978131</v>
      </c>
    </row>
    <row r="1045" spans="1:11" x14ac:dyDescent="0.3">
      <c r="A1045" s="18" t="str">
        <f t="shared" si="29"/>
        <v>82004</v>
      </c>
      <c r="B1045" s="10">
        <v>760199</v>
      </c>
      <c r="C1045" s="11">
        <v>38238</v>
      </c>
      <c r="D1045" s="13">
        <v>1449.4098734738895</v>
      </c>
      <c r="E1045" s="9"/>
      <c r="F1045" s="9"/>
      <c r="G1045" s="9"/>
      <c r="H1045" s="27">
        <f>WORKDAY(WORKDAY(DATEVALUE("15/"&amp;MONTH(EDATE(C1045,0))&amp;"/"&amp;YEAR(EDATE(C1045,0))),-1,Feriados!$A$1:$A$936),1,Feriados!$A$1:$A$936)</f>
        <v>38245</v>
      </c>
      <c r="I1045" s="27">
        <f>WORKDAY(WORKDAY(DATEVALUE("15/"&amp;MONTH(EDATE(C1045,-1))&amp;"/"&amp;YEAR(EDATE(C1045,-1))),-1,Feriados!$A$1:$A$936),1,Feriados!$A$1:$A$936)</f>
        <v>38215</v>
      </c>
      <c r="J1045" s="27">
        <f>WORKDAY(WORKDAY(DATEVALUE("15/"&amp;MONTH(EDATE(C1045,0))&amp;"/"&amp;YEAR(EDATE(C1045,0))-1),-1,Feriados!$A$1:$A$936),1,Feriados!$A$1:$A$936)</f>
        <v>37879</v>
      </c>
      <c r="K1045" s="28">
        <f t="shared" si="28"/>
        <v>7.1829317920978131</v>
      </c>
    </row>
    <row r="1046" spans="1:11" x14ac:dyDescent="0.3">
      <c r="A1046" s="18" t="str">
        <f t="shared" si="29"/>
        <v>82004</v>
      </c>
      <c r="B1046" s="10">
        <v>760199</v>
      </c>
      <c r="C1046" s="11">
        <v>38239</v>
      </c>
      <c r="D1046" s="13">
        <v>1449.8844520497175</v>
      </c>
      <c r="E1046" s="9"/>
      <c r="F1046" s="9"/>
      <c r="G1046" s="9"/>
      <c r="H1046" s="27">
        <f>WORKDAY(WORKDAY(DATEVALUE("15/"&amp;MONTH(EDATE(C1046,0))&amp;"/"&amp;YEAR(EDATE(C1046,0))),-1,Feriados!$A$1:$A$936),1,Feriados!$A$1:$A$936)</f>
        <v>38245</v>
      </c>
      <c r="I1046" s="27">
        <f>WORKDAY(WORKDAY(DATEVALUE("15/"&amp;MONTH(EDATE(C1046,-1))&amp;"/"&amp;YEAR(EDATE(C1046,-1))),-1,Feriados!$A$1:$A$936),1,Feriados!$A$1:$A$936)</f>
        <v>38215</v>
      </c>
      <c r="J1046" s="27">
        <f>WORKDAY(WORKDAY(DATEVALUE("15/"&amp;MONTH(EDATE(C1046,0))&amp;"/"&amp;YEAR(EDATE(C1046,0))-1),-1,Feriados!$A$1:$A$936),1,Feriados!$A$1:$A$936)</f>
        <v>37879</v>
      </c>
      <c r="K1046" s="28">
        <f t="shared" si="28"/>
        <v>7.1829317920978131</v>
      </c>
    </row>
    <row r="1047" spans="1:11" x14ac:dyDescent="0.3">
      <c r="A1047" s="18" t="str">
        <f t="shared" si="29"/>
        <v>82004</v>
      </c>
      <c r="B1047" s="10">
        <v>760199</v>
      </c>
      <c r="C1047" s="11">
        <v>38240</v>
      </c>
      <c r="D1047" s="13">
        <v>1450.3591860162519</v>
      </c>
      <c r="E1047" s="9"/>
      <c r="F1047" s="9"/>
      <c r="G1047" s="9"/>
      <c r="H1047" s="27">
        <f>WORKDAY(WORKDAY(DATEVALUE("15/"&amp;MONTH(EDATE(C1047,0))&amp;"/"&amp;YEAR(EDATE(C1047,0))),-1,Feriados!$A$1:$A$936),1,Feriados!$A$1:$A$936)</f>
        <v>38245</v>
      </c>
      <c r="I1047" s="27">
        <f>WORKDAY(WORKDAY(DATEVALUE("15/"&amp;MONTH(EDATE(C1047,-1))&amp;"/"&amp;YEAR(EDATE(C1047,-1))),-1,Feriados!$A$1:$A$936),1,Feriados!$A$1:$A$936)</f>
        <v>38215</v>
      </c>
      <c r="J1047" s="27">
        <f>WORKDAY(WORKDAY(DATEVALUE("15/"&amp;MONTH(EDATE(C1047,0))&amp;"/"&amp;YEAR(EDATE(C1047,0))-1),-1,Feriados!$A$1:$A$936),1,Feriados!$A$1:$A$936)</f>
        <v>37879</v>
      </c>
      <c r="K1047" s="28">
        <f t="shared" si="28"/>
        <v>7.1829317920978131</v>
      </c>
    </row>
    <row r="1048" spans="1:11" x14ac:dyDescent="0.3">
      <c r="A1048" s="18" t="str">
        <f t="shared" si="29"/>
        <v>82004</v>
      </c>
      <c r="B1048" s="10">
        <v>760199</v>
      </c>
      <c r="C1048" s="11">
        <v>38243</v>
      </c>
      <c r="D1048" s="13">
        <v>1450.8340754243727</v>
      </c>
      <c r="E1048" s="9"/>
      <c r="F1048" s="9"/>
      <c r="G1048" s="9"/>
      <c r="H1048" s="27">
        <f>WORKDAY(WORKDAY(DATEVALUE("15/"&amp;MONTH(EDATE(C1048,0))&amp;"/"&amp;YEAR(EDATE(C1048,0))),-1,Feriados!$A$1:$A$936),1,Feriados!$A$1:$A$936)</f>
        <v>38245</v>
      </c>
      <c r="I1048" s="27">
        <f>WORKDAY(WORKDAY(DATEVALUE("15/"&amp;MONTH(EDATE(C1048,-1))&amp;"/"&amp;YEAR(EDATE(C1048,-1))),-1,Feriados!$A$1:$A$936),1,Feriados!$A$1:$A$936)</f>
        <v>38215</v>
      </c>
      <c r="J1048" s="27">
        <f>WORKDAY(WORKDAY(DATEVALUE("15/"&amp;MONTH(EDATE(C1048,0))&amp;"/"&amp;YEAR(EDATE(C1048,0))-1),-1,Feriados!$A$1:$A$936),1,Feriados!$A$1:$A$936)</f>
        <v>37879</v>
      </c>
      <c r="K1048" s="28">
        <f t="shared" si="28"/>
        <v>7.1829317920978131</v>
      </c>
    </row>
    <row r="1049" spans="1:11" x14ac:dyDescent="0.3">
      <c r="A1049" s="18" t="str">
        <f t="shared" si="29"/>
        <v>82004</v>
      </c>
      <c r="B1049" s="10">
        <v>760199</v>
      </c>
      <c r="C1049" s="11">
        <v>38244</v>
      </c>
      <c r="D1049" s="13">
        <v>1451.3091203249755</v>
      </c>
      <c r="E1049" s="9"/>
      <c r="F1049" s="9"/>
      <c r="G1049" s="9"/>
      <c r="H1049" s="27">
        <f>WORKDAY(WORKDAY(DATEVALUE("15/"&amp;MONTH(EDATE(C1049,0))&amp;"/"&amp;YEAR(EDATE(C1049,0))),-1,Feriados!$A$1:$A$936),1,Feriados!$A$1:$A$936)</f>
        <v>38245</v>
      </c>
      <c r="I1049" s="27">
        <f>WORKDAY(WORKDAY(DATEVALUE("15/"&amp;MONTH(EDATE(C1049,-1))&amp;"/"&amp;YEAR(EDATE(C1049,-1))),-1,Feriados!$A$1:$A$936),1,Feriados!$A$1:$A$936)</f>
        <v>38215</v>
      </c>
      <c r="J1049" s="27">
        <f>WORKDAY(WORKDAY(DATEVALUE("15/"&amp;MONTH(EDATE(C1049,0))&amp;"/"&amp;YEAR(EDATE(C1049,0))-1),-1,Feriados!$A$1:$A$936),1,Feriados!$A$1:$A$936)</f>
        <v>37879</v>
      </c>
      <c r="K1049" s="28">
        <f t="shared" si="28"/>
        <v>7.1829317920978131</v>
      </c>
    </row>
    <row r="1050" spans="1:11" x14ac:dyDescent="0.3">
      <c r="A1050" s="18" t="str">
        <f t="shared" si="29"/>
        <v>82004</v>
      </c>
      <c r="B1050" s="10">
        <v>760199</v>
      </c>
      <c r="C1050" s="11">
        <v>38245</v>
      </c>
      <c r="D1050" s="13">
        <v>1451.7843207689737</v>
      </c>
      <c r="E1050" s="9"/>
      <c r="F1050" s="9"/>
      <c r="G1050" s="9"/>
      <c r="H1050" s="27">
        <f>WORKDAY(WORKDAY(DATEVALUE("15/"&amp;MONTH(EDATE(C1050,0))&amp;"/"&amp;YEAR(EDATE(C1050,0))),-1,Feriados!$A$1:$A$936),1,Feriados!$A$1:$A$936)</f>
        <v>38245</v>
      </c>
      <c r="I1050" s="27">
        <f>WORKDAY(WORKDAY(DATEVALUE("15/"&amp;MONTH(EDATE(C1050,-1))&amp;"/"&amp;YEAR(EDATE(C1050,-1))),-1,Feriados!$A$1:$A$936),1,Feriados!$A$1:$A$936)</f>
        <v>38215</v>
      </c>
      <c r="J1050" s="27">
        <f>WORKDAY(WORKDAY(DATEVALUE("15/"&amp;MONTH(EDATE(C1050,0))&amp;"/"&amp;YEAR(EDATE(C1050,0))-1),-1,Feriados!$A$1:$A$936),1,Feriados!$A$1:$A$936)</f>
        <v>37879</v>
      </c>
      <c r="K1050" s="28">
        <f t="shared" si="28"/>
        <v>7.1829317920978131</v>
      </c>
    </row>
    <row r="1051" spans="1:11" x14ac:dyDescent="0.3">
      <c r="A1051" s="18" t="str">
        <f t="shared" si="29"/>
        <v>82004</v>
      </c>
      <c r="B1051" s="10">
        <v>760199</v>
      </c>
      <c r="C1051" s="11">
        <v>38246</v>
      </c>
      <c r="D1051" s="13">
        <v>1452.0122339296979</v>
      </c>
      <c r="E1051" s="9"/>
      <c r="F1051" s="9"/>
      <c r="G1051" s="9"/>
      <c r="H1051" s="27">
        <f>WORKDAY(WORKDAY(DATEVALUE("15/"&amp;MONTH(EDATE(C1051,0))&amp;"/"&amp;YEAR(EDATE(C1051,0))),-1,Feriados!$A$1:$A$936),1,Feriados!$A$1:$A$936)</f>
        <v>38245</v>
      </c>
      <c r="I1051" s="27">
        <f>WORKDAY(WORKDAY(DATEVALUE("15/"&amp;MONTH(EDATE(C1051,-1))&amp;"/"&amp;YEAR(EDATE(C1051,-1))),-1,Feriados!$A$1:$A$936),1,Feriados!$A$1:$A$936)</f>
        <v>38215</v>
      </c>
      <c r="J1051" s="27">
        <f>WORKDAY(WORKDAY(DATEVALUE("15/"&amp;MONTH(EDATE(C1051,0))&amp;"/"&amp;YEAR(EDATE(C1051,0))-1),-1,Feriados!$A$1:$A$936),1,Feriados!$A$1:$A$936)</f>
        <v>37879</v>
      </c>
      <c r="K1051" s="28">
        <f t="shared" si="28"/>
        <v>7.1829317920978131</v>
      </c>
    </row>
    <row r="1052" spans="1:11" x14ac:dyDescent="0.3">
      <c r="A1052" s="18" t="str">
        <f t="shared" si="29"/>
        <v>82004</v>
      </c>
      <c r="B1052" s="10">
        <v>760199</v>
      </c>
      <c r="C1052" s="11">
        <v>38247</v>
      </c>
      <c r="D1052" s="13">
        <v>1452.2401828701229</v>
      </c>
      <c r="E1052" s="9"/>
      <c r="F1052" s="9"/>
      <c r="G1052" s="9"/>
      <c r="H1052" s="27">
        <f>WORKDAY(WORKDAY(DATEVALUE("15/"&amp;MONTH(EDATE(C1052,0))&amp;"/"&amp;YEAR(EDATE(C1052,0))),-1,Feriados!$A$1:$A$936),1,Feriados!$A$1:$A$936)</f>
        <v>38245</v>
      </c>
      <c r="I1052" s="27">
        <f>WORKDAY(WORKDAY(DATEVALUE("15/"&amp;MONTH(EDATE(C1052,-1))&amp;"/"&amp;YEAR(EDATE(C1052,-1))),-1,Feriados!$A$1:$A$936),1,Feriados!$A$1:$A$936)</f>
        <v>38215</v>
      </c>
      <c r="J1052" s="27">
        <f>WORKDAY(WORKDAY(DATEVALUE("15/"&amp;MONTH(EDATE(C1052,0))&amp;"/"&amp;YEAR(EDATE(C1052,0))-1),-1,Feriados!$A$1:$A$936),1,Feriados!$A$1:$A$936)</f>
        <v>37879</v>
      </c>
      <c r="K1052" s="28">
        <f t="shared" si="28"/>
        <v>7.1829317920978131</v>
      </c>
    </row>
    <row r="1053" spans="1:11" x14ac:dyDescent="0.3">
      <c r="A1053" s="18" t="str">
        <f t="shared" si="29"/>
        <v>82004</v>
      </c>
      <c r="B1053" s="10">
        <v>760199</v>
      </c>
      <c r="C1053" s="11">
        <v>38250</v>
      </c>
      <c r="D1053" s="13">
        <v>1452.4681675958657</v>
      </c>
      <c r="E1053" s="9"/>
      <c r="F1053" s="9"/>
      <c r="G1053" s="9"/>
      <c r="H1053" s="27">
        <f>WORKDAY(WORKDAY(DATEVALUE("15/"&amp;MONTH(EDATE(C1053,0))&amp;"/"&amp;YEAR(EDATE(C1053,0))),-1,Feriados!$A$1:$A$936),1,Feriados!$A$1:$A$936)</f>
        <v>38245</v>
      </c>
      <c r="I1053" s="27">
        <f>WORKDAY(WORKDAY(DATEVALUE("15/"&amp;MONTH(EDATE(C1053,-1))&amp;"/"&amp;YEAR(EDATE(C1053,-1))),-1,Feriados!$A$1:$A$936),1,Feriados!$A$1:$A$936)</f>
        <v>38215</v>
      </c>
      <c r="J1053" s="27">
        <f>WORKDAY(WORKDAY(DATEVALUE("15/"&amp;MONTH(EDATE(C1053,0))&amp;"/"&amp;YEAR(EDATE(C1053,0))-1),-1,Feriados!$A$1:$A$936),1,Feriados!$A$1:$A$936)</f>
        <v>37879</v>
      </c>
      <c r="K1053" s="28">
        <f t="shared" si="28"/>
        <v>7.1829317920978131</v>
      </c>
    </row>
    <row r="1054" spans="1:11" x14ac:dyDescent="0.3">
      <c r="A1054" s="18" t="str">
        <f t="shared" si="29"/>
        <v>82004</v>
      </c>
      <c r="B1054" s="10">
        <v>760199</v>
      </c>
      <c r="C1054" s="11">
        <v>38251</v>
      </c>
      <c r="D1054" s="13">
        <v>1452.6961881125446</v>
      </c>
      <c r="E1054" s="9"/>
      <c r="F1054" s="9"/>
      <c r="G1054" s="9"/>
      <c r="H1054" s="27">
        <f>WORKDAY(WORKDAY(DATEVALUE("15/"&amp;MONTH(EDATE(C1054,0))&amp;"/"&amp;YEAR(EDATE(C1054,0))),-1,Feriados!$A$1:$A$936),1,Feriados!$A$1:$A$936)</f>
        <v>38245</v>
      </c>
      <c r="I1054" s="27">
        <f>WORKDAY(WORKDAY(DATEVALUE("15/"&amp;MONTH(EDATE(C1054,-1))&amp;"/"&amp;YEAR(EDATE(C1054,-1))),-1,Feriados!$A$1:$A$936),1,Feriados!$A$1:$A$936)</f>
        <v>38215</v>
      </c>
      <c r="J1054" s="27">
        <f>WORKDAY(WORKDAY(DATEVALUE("15/"&amp;MONTH(EDATE(C1054,0))&amp;"/"&amp;YEAR(EDATE(C1054,0))-1),-1,Feriados!$A$1:$A$936),1,Feriados!$A$1:$A$936)</f>
        <v>37879</v>
      </c>
      <c r="K1054" s="28">
        <f t="shared" si="28"/>
        <v>7.1829317920978131</v>
      </c>
    </row>
    <row r="1055" spans="1:11" x14ac:dyDescent="0.3">
      <c r="A1055" s="18" t="str">
        <f t="shared" si="29"/>
        <v>82004</v>
      </c>
      <c r="B1055" s="10">
        <v>760199</v>
      </c>
      <c r="C1055" s="11">
        <v>38252</v>
      </c>
      <c r="D1055" s="13">
        <v>1452.9242444257779</v>
      </c>
      <c r="E1055" s="9"/>
      <c r="F1055" s="9"/>
      <c r="G1055" s="9"/>
      <c r="H1055" s="27">
        <f>WORKDAY(WORKDAY(DATEVALUE("15/"&amp;MONTH(EDATE(C1055,0))&amp;"/"&amp;YEAR(EDATE(C1055,0))),-1,Feriados!$A$1:$A$936),1,Feriados!$A$1:$A$936)</f>
        <v>38245</v>
      </c>
      <c r="I1055" s="27">
        <f>WORKDAY(WORKDAY(DATEVALUE("15/"&amp;MONTH(EDATE(C1055,-1))&amp;"/"&amp;YEAR(EDATE(C1055,-1))),-1,Feriados!$A$1:$A$936),1,Feriados!$A$1:$A$936)</f>
        <v>38215</v>
      </c>
      <c r="J1055" s="27">
        <f>WORKDAY(WORKDAY(DATEVALUE("15/"&amp;MONTH(EDATE(C1055,0))&amp;"/"&amp;YEAR(EDATE(C1055,0))-1),-1,Feriados!$A$1:$A$936),1,Feriados!$A$1:$A$936)</f>
        <v>37879</v>
      </c>
      <c r="K1055" s="28">
        <f t="shared" si="28"/>
        <v>7.1829317920978131</v>
      </c>
    </row>
    <row r="1056" spans="1:11" x14ac:dyDescent="0.3">
      <c r="A1056" s="18" t="str">
        <f t="shared" si="29"/>
        <v>82004</v>
      </c>
      <c r="B1056" s="10">
        <v>760199</v>
      </c>
      <c r="C1056" s="11">
        <v>38253</v>
      </c>
      <c r="D1056" s="13">
        <v>1453.1523365411854</v>
      </c>
      <c r="E1056" s="9"/>
      <c r="F1056" s="9"/>
      <c r="G1056" s="9"/>
      <c r="H1056" s="27">
        <f>WORKDAY(WORKDAY(DATEVALUE("15/"&amp;MONTH(EDATE(C1056,0))&amp;"/"&amp;YEAR(EDATE(C1056,0))),-1,Feriados!$A$1:$A$936),1,Feriados!$A$1:$A$936)</f>
        <v>38245</v>
      </c>
      <c r="I1056" s="27">
        <f>WORKDAY(WORKDAY(DATEVALUE("15/"&amp;MONTH(EDATE(C1056,-1))&amp;"/"&amp;YEAR(EDATE(C1056,-1))),-1,Feriados!$A$1:$A$936),1,Feriados!$A$1:$A$936)</f>
        <v>38215</v>
      </c>
      <c r="J1056" s="27">
        <f>WORKDAY(WORKDAY(DATEVALUE("15/"&amp;MONTH(EDATE(C1056,0))&amp;"/"&amp;YEAR(EDATE(C1056,0))-1),-1,Feriados!$A$1:$A$936),1,Feriados!$A$1:$A$936)</f>
        <v>37879</v>
      </c>
      <c r="K1056" s="28">
        <f t="shared" si="28"/>
        <v>7.1829317920978131</v>
      </c>
    </row>
    <row r="1057" spans="1:11" x14ac:dyDescent="0.3">
      <c r="A1057" s="18" t="str">
        <f t="shared" si="29"/>
        <v>82004</v>
      </c>
      <c r="B1057" s="10">
        <v>760199</v>
      </c>
      <c r="C1057" s="11">
        <v>38254</v>
      </c>
      <c r="D1057" s="13">
        <v>1453.3804644643878</v>
      </c>
      <c r="E1057" s="9"/>
      <c r="F1057" s="9"/>
      <c r="G1057" s="9"/>
      <c r="H1057" s="27">
        <f>WORKDAY(WORKDAY(DATEVALUE("15/"&amp;MONTH(EDATE(C1057,0))&amp;"/"&amp;YEAR(EDATE(C1057,0))),-1,Feriados!$A$1:$A$936),1,Feriados!$A$1:$A$936)</f>
        <v>38245</v>
      </c>
      <c r="I1057" s="27">
        <f>WORKDAY(WORKDAY(DATEVALUE("15/"&amp;MONTH(EDATE(C1057,-1))&amp;"/"&amp;YEAR(EDATE(C1057,-1))),-1,Feriados!$A$1:$A$936),1,Feriados!$A$1:$A$936)</f>
        <v>38215</v>
      </c>
      <c r="J1057" s="27">
        <f>WORKDAY(WORKDAY(DATEVALUE("15/"&amp;MONTH(EDATE(C1057,0))&amp;"/"&amp;YEAR(EDATE(C1057,0))-1),-1,Feriados!$A$1:$A$936),1,Feriados!$A$1:$A$936)</f>
        <v>37879</v>
      </c>
      <c r="K1057" s="28">
        <f t="shared" si="28"/>
        <v>7.1829317920978131</v>
      </c>
    </row>
    <row r="1058" spans="1:11" x14ac:dyDescent="0.3">
      <c r="A1058" s="18" t="str">
        <f t="shared" si="29"/>
        <v>82004</v>
      </c>
      <c r="B1058" s="10">
        <v>760199</v>
      </c>
      <c r="C1058" s="11">
        <v>38257</v>
      </c>
      <c r="D1058" s="13">
        <v>1453.6086282010062</v>
      </c>
      <c r="E1058" s="9"/>
      <c r="F1058" s="9"/>
      <c r="G1058" s="9"/>
      <c r="H1058" s="27">
        <f>WORKDAY(WORKDAY(DATEVALUE("15/"&amp;MONTH(EDATE(C1058,0))&amp;"/"&amp;YEAR(EDATE(C1058,0))),-1,Feriados!$A$1:$A$936),1,Feriados!$A$1:$A$936)</f>
        <v>38245</v>
      </c>
      <c r="I1058" s="27">
        <f>WORKDAY(WORKDAY(DATEVALUE("15/"&amp;MONTH(EDATE(C1058,-1))&amp;"/"&amp;YEAR(EDATE(C1058,-1))),-1,Feriados!$A$1:$A$936),1,Feriados!$A$1:$A$936)</f>
        <v>38215</v>
      </c>
      <c r="J1058" s="27">
        <f>WORKDAY(WORKDAY(DATEVALUE("15/"&amp;MONTH(EDATE(C1058,0))&amp;"/"&amp;YEAR(EDATE(C1058,0))-1),-1,Feriados!$A$1:$A$936),1,Feriados!$A$1:$A$936)</f>
        <v>37879</v>
      </c>
      <c r="K1058" s="28">
        <f t="shared" si="28"/>
        <v>7.1829317920978131</v>
      </c>
    </row>
    <row r="1059" spans="1:11" x14ac:dyDescent="0.3">
      <c r="A1059" s="18" t="str">
        <f t="shared" si="29"/>
        <v>82004</v>
      </c>
      <c r="B1059" s="10">
        <v>760199</v>
      </c>
      <c r="C1059" s="11">
        <v>38258</v>
      </c>
      <c r="D1059" s="13">
        <v>1453.8368277566633</v>
      </c>
      <c r="E1059" s="9"/>
      <c r="F1059" s="9"/>
      <c r="G1059" s="9"/>
      <c r="H1059" s="27">
        <f>WORKDAY(WORKDAY(DATEVALUE("15/"&amp;MONTH(EDATE(C1059,0))&amp;"/"&amp;YEAR(EDATE(C1059,0))),-1,Feriados!$A$1:$A$936),1,Feriados!$A$1:$A$936)</f>
        <v>38245</v>
      </c>
      <c r="I1059" s="27">
        <f>WORKDAY(WORKDAY(DATEVALUE("15/"&amp;MONTH(EDATE(C1059,-1))&amp;"/"&amp;YEAR(EDATE(C1059,-1))),-1,Feriados!$A$1:$A$936),1,Feriados!$A$1:$A$936)</f>
        <v>38215</v>
      </c>
      <c r="J1059" s="27">
        <f>WORKDAY(WORKDAY(DATEVALUE("15/"&amp;MONTH(EDATE(C1059,0))&amp;"/"&amp;YEAR(EDATE(C1059,0))-1),-1,Feriados!$A$1:$A$936),1,Feriados!$A$1:$A$936)</f>
        <v>37879</v>
      </c>
      <c r="K1059" s="28">
        <f t="shared" si="28"/>
        <v>7.1829317920978131</v>
      </c>
    </row>
    <row r="1060" spans="1:11" x14ac:dyDescent="0.3">
      <c r="A1060" s="18" t="str">
        <f t="shared" si="29"/>
        <v>82004</v>
      </c>
      <c r="B1060" s="10">
        <v>760199</v>
      </c>
      <c r="C1060" s="11">
        <v>38259</v>
      </c>
      <c r="D1060" s="13">
        <v>1454.0650631369817</v>
      </c>
      <c r="E1060" s="9"/>
      <c r="F1060" s="9"/>
      <c r="G1060" s="9"/>
      <c r="H1060" s="27">
        <f>WORKDAY(WORKDAY(DATEVALUE("15/"&amp;MONTH(EDATE(C1060,0))&amp;"/"&amp;YEAR(EDATE(C1060,0))),-1,Feriados!$A$1:$A$936),1,Feriados!$A$1:$A$936)</f>
        <v>38245</v>
      </c>
      <c r="I1060" s="27">
        <f>WORKDAY(WORKDAY(DATEVALUE("15/"&amp;MONTH(EDATE(C1060,-1))&amp;"/"&amp;YEAR(EDATE(C1060,-1))),-1,Feriados!$A$1:$A$936),1,Feriados!$A$1:$A$936)</f>
        <v>38215</v>
      </c>
      <c r="J1060" s="27">
        <f>WORKDAY(WORKDAY(DATEVALUE("15/"&amp;MONTH(EDATE(C1060,0))&amp;"/"&amp;YEAR(EDATE(C1060,0))-1),-1,Feriados!$A$1:$A$936),1,Feriados!$A$1:$A$936)</f>
        <v>37879</v>
      </c>
      <c r="K1060" s="28">
        <f t="shared" si="28"/>
        <v>7.1829317920978131</v>
      </c>
    </row>
    <row r="1061" spans="1:11" x14ac:dyDescent="0.3">
      <c r="A1061" s="18" t="str">
        <f t="shared" si="29"/>
        <v>82004</v>
      </c>
      <c r="B1061" s="10">
        <v>760199</v>
      </c>
      <c r="C1061" s="11">
        <v>38260</v>
      </c>
      <c r="D1061" s="13">
        <v>1454.2933343475856</v>
      </c>
      <c r="E1061" s="9"/>
      <c r="F1061" s="9"/>
      <c r="G1061" s="9"/>
      <c r="H1061" s="27">
        <f>WORKDAY(WORKDAY(DATEVALUE("15/"&amp;MONTH(EDATE(C1061,0))&amp;"/"&amp;YEAR(EDATE(C1061,0))),-1,Feriados!$A$1:$A$936),1,Feriados!$A$1:$A$936)</f>
        <v>38245</v>
      </c>
      <c r="I1061" s="27">
        <f>WORKDAY(WORKDAY(DATEVALUE("15/"&amp;MONTH(EDATE(C1061,-1))&amp;"/"&amp;YEAR(EDATE(C1061,-1))),-1,Feriados!$A$1:$A$936),1,Feriados!$A$1:$A$936)</f>
        <v>38215</v>
      </c>
      <c r="J1061" s="27">
        <f>WORKDAY(WORKDAY(DATEVALUE("15/"&amp;MONTH(EDATE(C1061,0))&amp;"/"&amp;YEAR(EDATE(C1061,0))-1),-1,Feriados!$A$1:$A$936),1,Feriados!$A$1:$A$936)</f>
        <v>37879</v>
      </c>
      <c r="K1061" s="28">
        <f t="shared" si="28"/>
        <v>7.1829317920978131</v>
      </c>
    </row>
    <row r="1062" spans="1:11" x14ac:dyDescent="0.3">
      <c r="A1062" s="18" t="str">
        <f t="shared" si="29"/>
        <v>92004</v>
      </c>
      <c r="B1062" s="10">
        <v>760199</v>
      </c>
      <c r="C1062" s="11">
        <v>38261</v>
      </c>
      <c r="D1062" s="13">
        <v>1454.5216413941005</v>
      </c>
      <c r="E1062" s="9"/>
      <c r="F1062" s="9"/>
      <c r="G1062" s="9"/>
      <c r="H1062" s="27">
        <f>WORKDAY(WORKDAY(DATEVALUE("15/"&amp;MONTH(EDATE(C1062,0))&amp;"/"&amp;YEAR(EDATE(C1062,0))),-1,Feriados!$A$1:$A$936),1,Feriados!$A$1:$A$936)</f>
        <v>38275</v>
      </c>
      <c r="I1062" s="27">
        <f>WORKDAY(WORKDAY(DATEVALUE("15/"&amp;MONTH(EDATE(C1062,-1))&amp;"/"&amp;YEAR(EDATE(C1062,-1))),-1,Feriados!$A$1:$A$936),1,Feriados!$A$1:$A$936)</f>
        <v>38245</v>
      </c>
      <c r="J1062" s="27">
        <f>WORKDAY(WORKDAY(DATEVALUE("15/"&amp;MONTH(EDATE(C1062,0))&amp;"/"&amp;YEAR(EDATE(C1062,0))-1),-1,Feriados!$A$1:$A$936),1,Feriados!$A$1:$A$936)</f>
        <v>37909</v>
      </c>
      <c r="K1062" s="28">
        <f t="shared" si="28"/>
        <v>6.7044758512738056</v>
      </c>
    </row>
    <row r="1063" spans="1:11" x14ac:dyDescent="0.3">
      <c r="A1063" s="18" t="str">
        <f t="shared" si="29"/>
        <v>92004</v>
      </c>
      <c r="B1063" s="10">
        <v>760199</v>
      </c>
      <c r="C1063" s="11">
        <v>38264</v>
      </c>
      <c r="D1063" s="13">
        <v>1454.7499842821514</v>
      </c>
      <c r="E1063" s="9"/>
      <c r="F1063" s="9"/>
      <c r="G1063" s="9"/>
      <c r="H1063" s="27">
        <f>WORKDAY(WORKDAY(DATEVALUE("15/"&amp;MONTH(EDATE(C1063,0))&amp;"/"&amp;YEAR(EDATE(C1063,0))),-1,Feriados!$A$1:$A$936),1,Feriados!$A$1:$A$936)</f>
        <v>38275</v>
      </c>
      <c r="I1063" s="27">
        <f>WORKDAY(WORKDAY(DATEVALUE("15/"&amp;MONTH(EDATE(C1063,-1))&amp;"/"&amp;YEAR(EDATE(C1063,-1))),-1,Feriados!$A$1:$A$936),1,Feriados!$A$1:$A$936)</f>
        <v>38245</v>
      </c>
      <c r="J1063" s="27">
        <f>WORKDAY(WORKDAY(DATEVALUE("15/"&amp;MONTH(EDATE(C1063,0))&amp;"/"&amp;YEAR(EDATE(C1063,0))-1),-1,Feriados!$A$1:$A$936),1,Feriados!$A$1:$A$936)</f>
        <v>37909</v>
      </c>
      <c r="K1063" s="28">
        <f t="shared" si="28"/>
        <v>6.7044758512738056</v>
      </c>
    </row>
    <row r="1064" spans="1:11" x14ac:dyDescent="0.3">
      <c r="A1064" s="18" t="str">
        <f t="shared" si="29"/>
        <v>92004</v>
      </c>
      <c r="B1064" s="10">
        <v>760199</v>
      </c>
      <c r="C1064" s="11">
        <v>38265</v>
      </c>
      <c r="D1064" s="13">
        <v>1454.9783630173658</v>
      </c>
      <c r="E1064" s="9"/>
      <c r="F1064" s="9"/>
      <c r="G1064" s="9"/>
      <c r="H1064" s="27">
        <f>WORKDAY(WORKDAY(DATEVALUE("15/"&amp;MONTH(EDATE(C1064,0))&amp;"/"&amp;YEAR(EDATE(C1064,0))),-1,Feriados!$A$1:$A$936),1,Feriados!$A$1:$A$936)</f>
        <v>38275</v>
      </c>
      <c r="I1064" s="27">
        <f>WORKDAY(WORKDAY(DATEVALUE("15/"&amp;MONTH(EDATE(C1064,-1))&amp;"/"&amp;YEAR(EDATE(C1064,-1))),-1,Feriados!$A$1:$A$936),1,Feriados!$A$1:$A$936)</f>
        <v>38245</v>
      </c>
      <c r="J1064" s="27">
        <f>WORKDAY(WORKDAY(DATEVALUE("15/"&amp;MONTH(EDATE(C1064,0))&amp;"/"&amp;YEAR(EDATE(C1064,0))-1),-1,Feriados!$A$1:$A$936),1,Feriados!$A$1:$A$936)</f>
        <v>37909</v>
      </c>
      <c r="K1064" s="28">
        <f t="shared" si="28"/>
        <v>6.7044758512738056</v>
      </c>
    </row>
    <row r="1065" spans="1:11" x14ac:dyDescent="0.3">
      <c r="A1065" s="18" t="str">
        <f t="shared" si="29"/>
        <v>92004</v>
      </c>
      <c r="B1065" s="10">
        <v>760199</v>
      </c>
      <c r="C1065" s="11">
        <v>38266</v>
      </c>
      <c r="D1065" s="13">
        <v>1455.2067776053709</v>
      </c>
      <c r="E1065" s="9"/>
      <c r="F1065" s="9"/>
      <c r="G1065" s="9"/>
      <c r="H1065" s="27">
        <f>WORKDAY(WORKDAY(DATEVALUE("15/"&amp;MONTH(EDATE(C1065,0))&amp;"/"&amp;YEAR(EDATE(C1065,0))),-1,Feriados!$A$1:$A$936),1,Feriados!$A$1:$A$936)</f>
        <v>38275</v>
      </c>
      <c r="I1065" s="27">
        <f>WORKDAY(WORKDAY(DATEVALUE("15/"&amp;MONTH(EDATE(C1065,-1))&amp;"/"&amp;YEAR(EDATE(C1065,-1))),-1,Feriados!$A$1:$A$936),1,Feriados!$A$1:$A$936)</f>
        <v>38245</v>
      </c>
      <c r="J1065" s="27">
        <f>WORKDAY(WORKDAY(DATEVALUE("15/"&amp;MONTH(EDATE(C1065,0))&amp;"/"&amp;YEAR(EDATE(C1065,0))-1),-1,Feriados!$A$1:$A$936),1,Feriados!$A$1:$A$936)</f>
        <v>37909</v>
      </c>
      <c r="K1065" s="28">
        <f t="shared" si="28"/>
        <v>6.7044758512738056</v>
      </c>
    </row>
    <row r="1066" spans="1:11" x14ac:dyDescent="0.3">
      <c r="A1066" s="18" t="str">
        <f t="shared" si="29"/>
        <v>92004</v>
      </c>
      <c r="B1066" s="10">
        <v>760199</v>
      </c>
      <c r="C1066" s="11">
        <v>38267</v>
      </c>
      <c r="D1066" s="13">
        <v>1455.4352280517949</v>
      </c>
      <c r="E1066" s="9"/>
      <c r="F1066" s="9"/>
      <c r="G1066" s="9"/>
      <c r="H1066" s="27">
        <f>WORKDAY(WORKDAY(DATEVALUE("15/"&amp;MONTH(EDATE(C1066,0))&amp;"/"&amp;YEAR(EDATE(C1066,0))),-1,Feriados!$A$1:$A$936),1,Feriados!$A$1:$A$936)</f>
        <v>38275</v>
      </c>
      <c r="I1066" s="27">
        <f>WORKDAY(WORKDAY(DATEVALUE("15/"&amp;MONTH(EDATE(C1066,-1))&amp;"/"&amp;YEAR(EDATE(C1066,-1))),-1,Feriados!$A$1:$A$936),1,Feriados!$A$1:$A$936)</f>
        <v>38245</v>
      </c>
      <c r="J1066" s="27">
        <f>WORKDAY(WORKDAY(DATEVALUE("15/"&amp;MONTH(EDATE(C1066,0))&amp;"/"&amp;YEAR(EDATE(C1066,0))-1),-1,Feriados!$A$1:$A$936),1,Feriados!$A$1:$A$936)</f>
        <v>37909</v>
      </c>
      <c r="K1066" s="28">
        <f t="shared" si="28"/>
        <v>6.7044758512738056</v>
      </c>
    </row>
    <row r="1067" spans="1:11" x14ac:dyDescent="0.3">
      <c r="A1067" s="18" t="str">
        <f t="shared" si="29"/>
        <v>92004</v>
      </c>
      <c r="B1067" s="10">
        <v>760199</v>
      </c>
      <c r="C1067" s="11">
        <v>38268</v>
      </c>
      <c r="D1067" s="13">
        <v>1455.6637143622675</v>
      </c>
      <c r="E1067" s="9"/>
      <c r="F1067" s="9"/>
      <c r="G1067" s="9"/>
      <c r="H1067" s="27">
        <f>WORKDAY(WORKDAY(DATEVALUE("15/"&amp;MONTH(EDATE(C1067,0))&amp;"/"&amp;YEAR(EDATE(C1067,0))),-1,Feriados!$A$1:$A$936),1,Feriados!$A$1:$A$936)</f>
        <v>38275</v>
      </c>
      <c r="I1067" s="27">
        <f>WORKDAY(WORKDAY(DATEVALUE("15/"&amp;MONTH(EDATE(C1067,-1))&amp;"/"&amp;YEAR(EDATE(C1067,-1))),-1,Feriados!$A$1:$A$936),1,Feriados!$A$1:$A$936)</f>
        <v>38245</v>
      </c>
      <c r="J1067" s="27">
        <f>WORKDAY(WORKDAY(DATEVALUE("15/"&amp;MONTH(EDATE(C1067,0))&amp;"/"&amp;YEAR(EDATE(C1067,0))-1),-1,Feriados!$A$1:$A$936),1,Feriados!$A$1:$A$936)</f>
        <v>37909</v>
      </c>
      <c r="K1067" s="28">
        <f t="shared" si="28"/>
        <v>6.7044758512738056</v>
      </c>
    </row>
    <row r="1068" spans="1:11" x14ac:dyDescent="0.3">
      <c r="A1068" s="18" t="str">
        <f t="shared" si="29"/>
        <v>92004</v>
      </c>
      <c r="B1068" s="10">
        <v>760199</v>
      </c>
      <c r="C1068" s="11">
        <v>38271</v>
      </c>
      <c r="D1068" s="13">
        <v>1455.8922365424187</v>
      </c>
      <c r="E1068" s="9"/>
      <c r="F1068" s="9"/>
      <c r="G1068" s="9"/>
      <c r="H1068" s="27">
        <f>WORKDAY(WORKDAY(DATEVALUE("15/"&amp;MONTH(EDATE(C1068,0))&amp;"/"&amp;YEAR(EDATE(C1068,0))),-1,Feriados!$A$1:$A$936),1,Feriados!$A$1:$A$936)</f>
        <v>38275</v>
      </c>
      <c r="I1068" s="27">
        <f>WORKDAY(WORKDAY(DATEVALUE("15/"&amp;MONTH(EDATE(C1068,-1))&amp;"/"&amp;YEAR(EDATE(C1068,-1))),-1,Feriados!$A$1:$A$936),1,Feriados!$A$1:$A$936)</f>
        <v>38245</v>
      </c>
      <c r="J1068" s="27">
        <f>WORKDAY(WORKDAY(DATEVALUE("15/"&amp;MONTH(EDATE(C1068,0))&amp;"/"&amp;YEAR(EDATE(C1068,0))-1),-1,Feriados!$A$1:$A$936),1,Feriados!$A$1:$A$936)</f>
        <v>37909</v>
      </c>
      <c r="K1068" s="28">
        <f t="shared" si="28"/>
        <v>6.7044758512738056</v>
      </c>
    </row>
    <row r="1069" spans="1:11" x14ac:dyDescent="0.3">
      <c r="A1069" s="18" t="str">
        <f t="shared" si="29"/>
        <v>92004</v>
      </c>
      <c r="B1069" s="10">
        <v>760199</v>
      </c>
      <c r="C1069" s="11">
        <v>38273</v>
      </c>
      <c r="D1069" s="13">
        <v>1456.1207945978799</v>
      </c>
      <c r="E1069" s="9"/>
      <c r="F1069" s="9"/>
      <c r="G1069" s="9"/>
      <c r="H1069" s="27">
        <f>WORKDAY(WORKDAY(DATEVALUE("15/"&amp;MONTH(EDATE(C1069,0))&amp;"/"&amp;YEAR(EDATE(C1069,0))),-1,Feriados!$A$1:$A$936),1,Feriados!$A$1:$A$936)</f>
        <v>38275</v>
      </c>
      <c r="I1069" s="27">
        <f>WORKDAY(WORKDAY(DATEVALUE("15/"&amp;MONTH(EDATE(C1069,-1))&amp;"/"&amp;YEAR(EDATE(C1069,-1))),-1,Feriados!$A$1:$A$936),1,Feriados!$A$1:$A$936)</f>
        <v>38245</v>
      </c>
      <c r="J1069" s="27">
        <f>WORKDAY(WORKDAY(DATEVALUE("15/"&amp;MONTH(EDATE(C1069,0))&amp;"/"&amp;YEAR(EDATE(C1069,0))-1),-1,Feriados!$A$1:$A$936),1,Feriados!$A$1:$A$936)</f>
        <v>37909</v>
      </c>
      <c r="K1069" s="28">
        <f t="shared" si="28"/>
        <v>6.7044758512738056</v>
      </c>
    </row>
    <row r="1070" spans="1:11" x14ac:dyDescent="0.3">
      <c r="A1070" s="18" t="str">
        <f t="shared" si="29"/>
        <v>92004</v>
      </c>
      <c r="B1070" s="10">
        <v>760199</v>
      </c>
      <c r="C1070" s="11">
        <v>38274</v>
      </c>
      <c r="D1070" s="13">
        <v>1456.3493885342832</v>
      </c>
      <c r="E1070" s="9"/>
      <c r="F1070" s="9"/>
      <c r="G1070" s="9"/>
      <c r="H1070" s="27">
        <f>WORKDAY(WORKDAY(DATEVALUE("15/"&amp;MONTH(EDATE(C1070,0))&amp;"/"&amp;YEAR(EDATE(C1070,0))),-1,Feriados!$A$1:$A$936),1,Feriados!$A$1:$A$936)</f>
        <v>38275</v>
      </c>
      <c r="I1070" s="27">
        <f>WORKDAY(WORKDAY(DATEVALUE("15/"&amp;MONTH(EDATE(C1070,-1))&amp;"/"&amp;YEAR(EDATE(C1070,-1))),-1,Feriados!$A$1:$A$936),1,Feriados!$A$1:$A$936)</f>
        <v>38245</v>
      </c>
      <c r="J1070" s="27">
        <f>WORKDAY(WORKDAY(DATEVALUE("15/"&amp;MONTH(EDATE(C1070,0))&amp;"/"&amp;YEAR(EDATE(C1070,0))-1),-1,Feriados!$A$1:$A$936),1,Feriados!$A$1:$A$936)</f>
        <v>37909</v>
      </c>
      <c r="K1070" s="28">
        <f t="shared" si="28"/>
        <v>6.7044758512738056</v>
      </c>
    </row>
    <row r="1071" spans="1:11" x14ac:dyDescent="0.3">
      <c r="A1071" s="18" t="str">
        <f t="shared" si="29"/>
        <v>92004</v>
      </c>
      <c r="B1071" s="10">
        <v>760199</v>
      </c>
      <c r="C1071" s="11">
        <v>38275</v>
      </c>
      <c r="D1071" s="13">
        <v>1456.5780183572608</v>
      </c>
      <c r="E1071" s="9"/>
      <c r="F1071" s="9"/>
      <c r="G1071" s="9"/>
      <c r="H1071" s="27">
        <f>WORKDAY(WORKDAY(DATEVALUE("15/"&amp;MONTH(EDATE(C1071,0))&amp;"/"&amp;YEAR(EDATE(C1071,0))),-1,Feriados!$A$1:$A$936),1,Feriados!$A$1:$A$936)</f>
        <v>38275</v>
      </c>
      <c r="I1071" s="27">
        <f>WORKDAY(WORKDAY(DATEVALUE("15/"&amp;MONTH(EDATE(C1071,-1))&amp;"/"&amp;YEAR(EDATE(C1071,-1))),-1,Feriados!$A$1:$A$936),1,Feriados!$A$1:$A$936)</f>
        <v>38245</v>
      </c>
      <c r="J1071" s="27">
        <f>WORKDAY(WORKDAY(DATEVALUE("15/"&amp;MONTH(EDATE(C1071,0))&amp;"/"&amp;YEAR(EDATE(C1071,0))-1),-1,Feriados!$A$1:$A$936),1,Feriados!$A$1:$A$936)</f>
        <v>37909</v>
      </c>
      <c r="K1071" s="28">
        <f t="shared" si="28"/>
        <v>6.7044758512738056</v>
      </c>
    </row>
    <row r="1072" spans="1:11" x14ac:dyDescent="0.3">
      <c r="A1072" s="18" t="str">
        <f t="shared" si="29"/>
        <v>92004</v>
      </c>
      <c r="B1072" s="10">
        <v>760199</v>
      </c>
      <c r="C1072" s="11">
        <v>38278</v>
      </c>
      <c r="D1072" s="13">
        <v>1456.8978591255423</v>
      </c>
      <c r="E1072" s="9"/>
      <c r="F1072" s="9"/>
      <c r="G1072" s="9"/>
      <c r="H1072" s="27">
        <f>WORKDAY(WORKDAY(DATEVALUE("15/"&amp;MONTH(EDATE(C1072,0))&amp;"/"&amp;YEAR(EDATE(C1072,0))),-1,Feriados!$A$1:$A$936),1,Feriados!$A$1:$A$936)</f>
        <v>38275</v>
      </c>
      <c r="I1072" s="27">
        <f>WORKDAY(WORKDAY(DATEVALUE("15/"&amp;MONTH(EDATE(C1072,-1))&amp;"/"&amp;YEAR(EDATE(C1072,-1))),-1,Feriados!$A$1:$A$936),1,Feriados!$A$1:$A$936)</f>
        <v>38245</v>
      </c>
      <c r="J1072" s="27">
        <f>WORKDAY(WORKDAY(DATEVALUE("15/"&amp;MONTH(EDATE(C1072,0))&amp;"/"&amp;YEAR(EDATE(C1072,0))-1),-1,Feriados!$A$1:$A$936),1,Feriados!$A$1:$A$936)</f>
        <v>37909</v>
      </c>
      <c r="K1072" s="28">
        <f t="shared" si="28"/>
        <v>6.7044758512738056</v>
      </c>
    </row>
    <row r="1073" spans="1:11" x14ac:dyDescent="0.3">
      <c r="A1073" s="18" t="str">
        <f t="shared" si="29"/>
        <v>92004</v>
      </c>
      <c r="B1073" s="10">
        <v>760199</v>
      </c>
      <c r="C1073" s="11">
        <v>38279</v>
      </c>
      <c r="D1073" s="13">
        <v>1457.2177701256383</v>
      </c>
      <c r="E1073" s="9"/>
      <c r="F1073" s="9"/>
      <c r="G1073" s="9"/>
      <c r="H1073" s="27">
        <f>WORKDAY(WORKDAY(DATEVALUE("15/"&amp;MONTH(EDATE(C1073,0))&amp;"/"&amp;YEAR(EDATE(C1073,0))),-1,Feriados!$A$1:$A$936),1,Feriados!$A$1:$A$936)</f>
        <v>38275</v>
      </c>
      <c r="I1073" s="27">
        <f>WORKDAY(WORKDAY(DATEVALUE("15/"&amp;MONTH(EDATE(C1073,-1))&amp;"/"&amp;YEAR(EDATE(C1073,-1))),-1,Feriados!$A$1:$A$936),1,Feriados!$A$1:$A$936)</f>
        <v>38245</v>
      </c>
      <c r="J1073" s="27">
        <f>WORKDAY(WORKDAY(DATEVALUE("15/"&amp;MONTH(EDATE(C1073,0))&amp;"/"&amp;YEAR(EDATE(C1073,0))-1),-1,Feriados!$A$1:$A$936),1,Feriados!$A$1:$A$936)</f>
        <v>37909</v>
      </c>
      <c r="K1073" s="28">
        <f t="shared" si="28"/>
        <v>6.7044758512738056</v>
      </c>
    </row>
    <row r="1074" spans="1:11" x14ac:dyDescent="0.3">
      <c r="A1074" s="18" t="str">
        <f t="shared" si="29"/>
        <v>92004</v>
      </c>
      <c r="B1074" s="10">
        <v>760199</v>
      </c>
      <c r="C1074" s="11">
        <v>38280</v>
      </c>
      <c r="D1074" s="13">
        <v>1457.5377513729702</v>
      </c>
      <c r="E1074" s="9"/>
      <c r="F1074" s="9"/>
      <c r="G1074" s="9"/>
      <c r="H1074" s="27">
        <f>WORKDAY(WORKDAY(DATEVALUE("15/"&amp;MONTH(EDATE(C1074,0))&amp;"/"&amp;YEAR(EDATE(C1074,0))),-1,Feriados!$A$1:$A$936),1,Feriados!$A$1:$A$936)</f>
        <v>38275</v>
      </c>
      <c r="I1074" s="27">
        <f>WORKDAY(WORKDAY(DATEVALUE("15/"&amp;MONTH(EDATE(C1074,-1))&amp;"/"&amp;YEAR(EDATE(C1074,-1))),-1,Feriados!$A$1:$A$936),1,Feriados!$A$1:$A$936)</f>
        <v>38245</v>
      </c>
      <c r="J1074" s="27">
        <f>WORKDAY(WORKDAY(DATEVALUE("15/"&amp;MONTH(EDATE(C1074,0))&amp;"/"&amp;YEAR(EDATE(C1074,0))-1),-1,Feriados!$A$1:$A$936),1,Feriados!$A$1:$A$936)</f>
        <v>37909</v>
      </c>
      <c r="K1074" s="28">
        <f t="shared" si="28"/>
        <v>6.7044758512738056</v>
      </c>
    </row>
    <row r="1075" spans="1:11" x14ac:dyDescent="0.3">
      <c r="A1075" s="18" t="str">
        <f t="shared" si="29"/>
        <v>92004</v>
      </c>
      <c r="B1075" s="10">
        <v>760199</v>
      </c>
      <c r="C1075" s="11">
        <v>38281</v>
      </c>
      <c r="D1075" s="13">
        <v>1457.8578028829636</v>
      </c>
      <c r="E1075" s="9"/>
      <c r="F1075" s="9"/>
      <c r="G1075" s="9"/>
      <c r="H1075" s="27">
        <f>WORKDAY(WORKDAY(DATEVALUE("15/"&amp;MONTH(EDATE(C1075,0))&amp;"/"&amp;YEAR(EDATE(C1075,0))),-1,Feriados!$A$1:$A$936),1,Feriados!$A$1:$A$936)</f>
        <v>38275</v>
      </c>
      <c r="I1075" s="27">
        <f>WORKDAY(WORKDAY(DATEVALUE("15/"&amp;MONTH(EDATE(C1075,-1))&amp;"/"&amp;YEAR(EDATE(C1075,-1))),-1,Feriados!$A$1:$A$936),1,Feriados!$A$1:$A$936)</f>
        <v>38245</v>
      </c>
      <c r="J1075" s="27">
        <f>WORKDAY(WORKDAY(DATEVALUE("15/"&amp;MONTH(EDATE(C1075,0))&amp;"/"&amp;YEAR(EDATE(C1075,0))-1),-1,Feriados!$A$1:$A$936),1,Feriados!$A$1:$A$936)</f>
        <v>37909</v>
      </c>
      <c r="K1075" s="28">
        <f t="shared" si="28"/>
        <v>6.7044758512738056</v>
      </c>
    </row>
    <row r="1076" spans="1:11" x14ac:dyDescent="0.3">
      <c r="A1076" s="18" t="str">
        <f t="shared" si="29"/>
        <v>92004</v>
      </c>
      <c r="B1076" s="10">
        <v>760199</v>
      </c>
      <c r="C1076" s="11">
        <v>38282</v>
      </c>
      <c r="D1076" s="13">
        <v>1458.1779246710471</v>
      </c>
      <c r="E1076" s="9"/>
      <c r="F1076" s="9"/>
      <c r="G1076" s="9"/>
      <c r="H1076" s="27">
        <f>WORKDAY(WORKDAY(DATEVALUE("15/"&amp;MONTH(EDATE(C1076,0))&amp;"/"&amp;YEAR(EDATE(C1076,0))),-1,Feriados!$A$1:$A$936),1,Feriados!$A$1:$A$936)</f>
        <v>38275</v>
      </c>
      <c r="I1076" s="27">
        <f>WORKDAY(WORKDAY(DATEVALUE("15/"&amp;MONTH(EDATE(C1076,-1))&amp;"/"&amp;YEAR(EDATE(C1076,-1))),-1,Feriados!$A$1:$A$936),1,Feriados!$A$1:$A$936)</f>
        <v>38245</v>
      </c>
      <c r="J1076" s="27">
        <f>WORKDAY(WORKDAY(DATEVALUE("15/"&amp;MONTH(EDATE(C1076,0))&amp;"/"&amp;YEAR(EDATE(C1076,0))-1),-1,Feriados!$A$1:$A$936),1,Feriados!$A$1:$A$936)</f>
        <v>37909</v>
      </c>
      <c r="K1076" s="28">
        <f t="shared" si="28"/>
        <v>6.7044758512738056</v>
      </c>
    </row>
    <row r="1077" spans="1:11" x14ac:dyDescent="0.3">
      <c r="A1077" s="18" t="str">
        <f t="shared" si="29"/>
        <v>92004</v>
      </c>
      <c r="B1077" s="10">
        <v>760199</v>
      </c>
      <c r="C1077" s="11">
        <v>38285</v>
      </c>
      <c r="D1077" s="13">
        <v>1458.4981167526521</v>
      </c>
      <c r="E1077" s="9"/>
      <c r="F1077" s="9"/>
      <c r="G1077" s="9"/>
      <c r="H1077" s="27">
        <f>WORKDAY(WORKDAY(DATEVALUE("15/"&amp;MONTH(EDATE(C1077,0))&amp;"/"&amp;YEAR(EDATE(C1077,0))),-1,Feriados!$A$1:$A$936),1,Feriados!$A$1:$A$936)</f>
        <v>38275</v>
      </c>
      <c r="I1077" s="27">
        <f>WORKDAY(WORKDAY(DATEVALUE("15/"&amp;MONTH(EDATE(C1077,-1))&amp;"/"&amp;YEAR(EDATE(C1077,-1))),-1,Feriados!$A$1:$A$936),1,Feriados!$A$1:$A$936)</f>
        <v>38245</v>
      </c>
      <c r="J1077" s="27">
        <f>WORKDAY(WORKDAY(DATEVALUE("15/"&amp;MONTH(EDATE(C1077,0))&amp;"/"&amp;YEAR(EDATE(C1077,0))-1),-1,Feriados!$A$1:$A$936),1,Feriados!$A$1:$A$936)</f>
        <v>37909</v>
      </c>
      <c r="K1077" s="28">
        <f t="shared" si="28"/>
        <v>6.7044758512738056</v>
      </c>
    </row>
    <row r="1078" spans="1:11" x14ac:dyDescent="0.3">
      <c r="A1078" s="18" t="str">
        <f t="shared" si="29"/>
        <v>92004</v>
      </c>
      <c r="B1078" s="10">
        <v>760199</v>
      </c>
      <c r="C1078" s="11">
        <v>38286</v>
      </c>
      <c r="D1078" s="13">
        <v>1458.8183791432143</v>
      </c>
      <c r="E1078" s="9"/>
      <c r="F1078" s="9"/>
      <c r="G1078" s="9"/>
      <c r="H1078" s="27">
        <f>WORKDAY(WORKDAY(DATEVALUE("15/"&amp;MONTH(EDATE(C1078,0))&amp;"/"&amp;YEAR(EDATE(C1078,0))),-1,Feriados!$A$1:$A$936),1,Feriados!$A$1:$A$936)</f>
        <v>38275</v>
      </c>
      <c r="I1078" s="27">
        <f>WORKDAY(WORKDAY(DATEVALUE("15/"&amp;MONTH(EDATE(C1078,-1))&amp;"/"&amp;YEAR(EDATE(C1078,-1))),-1,Feriados!$A$1:$A$936),1,Feriados!$A$1:$A$936)</f>
        <v>38245</v>
      </c>
      <c r="J1078" s="27">
        <f>WORKDAY(WORKDAY(DATEVALUE("15/"&amp;MONTH(EDATE(C1078,0))&amp;"/"&amp;YEAR(EDATE(C1078,0))-1),-1,Feriados!$A$1:$A$936),1,Feriados!$A$1:$A$936)</f>
        <v>37909</v>
      </c>
      <c r="K1078" s="28">
        <f t="shared" si="28"/>
        <v>6.7044758512738056</v>
      </c>
    </row>
    <row r="1079" spans="1:11" x14ac:dyDescent="0.3">
      <c r="A1079" s="18" t="str">
        <f t="shared" si="29"/>
        <v>92004</v>
      </c>
      <c r="B1079" s="10">
        <v>760199</v>
      </c>
      <c r="C1079" s="11">
        <v>38287</v>
      </c>
      <c r="D1079" s="13">
        <v>1459.138711858172</v>
      </c>
      <c r="E1079" s="9"/>
      <c r="F1079" s="9"/>
      <c r="G1079" s="9"/>
      <c r="H1079" s="27">
        <f>WORKDAY(WORKDAY(DATEVALUE("15/"&amp;MONTH(EDATE(C1079,0))&amp;"/"&amp;YEAR(EDATE(C1079,0))),-1,Feriados!$A$1:$A$936),1,Feriados!$A$1:$A$936)</f>
        <v>38275</v>
      </c>
      <c r="I1079" s="27">
        <f>WORKDAY(WORKDAY(DATEVALUE("15/"&amp;MONTH(EDATE(C1079,-1))&amp;"/"&amp;YEAR(EDATE(C1079,-1))),-1,Feriados!$A$1:$A$936),1,Feriados!$A$1:$A$936)</f>
        <v>38245</v>
      </c>
      <c r="J1079" s="27">
        <f>WORKDAY(WORKDAY(DATEVALUE("15/"&amp;MONTH(EDATE(C1079,0))&amp;"/"&amp;YEAR(EDATE(C1079,0))-1),-1,Feriados!$A$1:$A$936),1,Feriados!$A$1:$A$936)</f>
        <v>37909</v>
      </c>
      <c r="K1079" s="28">
        <f t="shared" si="28"/>
        <v>6.7044758512738056</v>
      </c>
    </row>
    <row r="1080" spans="1:11" x14ac:dyDescent="0.3">
      <c r="A1080" s="18" t="str">
        <f t="shared" si="29"/>
        <v>92004</v>
      </c>
      <c r="B1080" s="10">
        <v>760199</v>
      </c>
      <c r="C1080" s="11">
        <v>38288</v>
      </c>
      <c r="D1080" s="13">
        <v>1459.4591149129676</v>
      </c>
      <c r="E1080" s="9"/>
      <c r="F1080" s="9"/>
      <c r="G1080" s="9"/>
      <c r="H1080" s="27">
        <f>WORKDAY(WORKDAY(DATEVALUE("15/"&amp;MONTH(EDATE(C1080,0))&amp;"/"&amp;YEAR(EDATE(C1080,0))),-1,Feriados!$A$1:$A$936),1,Feriados!$A$1:$A$936)</f>
        <v>38275</v>
      </c>
      <c r="I1080" s="27">
        <f>WORKDAY(WORKDAY(DATEVALUE("15/"&amp;MONTH(EDATE(C1080,-1))&amp;"/"&amp;YEAR(EDATE(C1080,-1))),-1,Feriados!$A$1:$A$936),1,Feriados!$A$1:$A$936)</f>
        <v>38245</v>
      </c>
      <c r="J1080" s="27">
        <f>WORKDAY(WORKDAY(DATEVALUE("15/"&amp;MONTH(EDATE(C1080,0))&amp;"/"&amp;YEAR(EDATE(C1080,0))-1),-1,Feriados!$A$1:$A$936),1,Feriados!$A$1:$A$936)</f>
        <v>37909</v>
      </c>
      <c r="K1080" s="28">
        <f t="shared" si="28"/>
        <v>6.7044758512738056</v>
      </c>
    </row>
    <row r="1081" spans="1:11" x14ac:dyDescent="0.3">
      <c r="A1081" s="18" t="str">
        <f t="shared" si="29"/>
        <v>92004</v>
      </c>
      <c r="B1081" s="10">
        <v>760199</v>
      </c>
      <c r="C1081" s="11">
        <v>38289</v>
      </c>
      <c r="D1081" s="13">
        <v>1459.7795883230467</v>
      </c>
      <c r="E1081" s="9"/>
      <c r="F1081" s="9"/>
      <c r="G1081" s="9"/>
      <c r="H1081" s="27">
        <f>WORKDAY(WORKDAY(DATEVALUE("15/"&amp;MONTH(EDATE(C1081,0))&amp;"/"&amp;YEAR(EDATE(C1081,0))),-1,Feriados!$A$1:$A$936),1,Feriados!$A$1:$A$936)</f>
        <v>38275</v>
      </c>
      <c r="I1081" s="27">
        <f>WORKDAY(WORKDAY(DATEVALUE("15/"&amp;MONTH(EDATE(C1081,-1))&amp;"/"&amp;YEAR(EDATE(C1081,-1))),-1,Feriados!$A$1:$A$936),1,Feriados!$A$1:$A$936)</f>
        <v>38245</v>
      </c>
      <c r="J1081" s="27">
        <f>WORKDAY(WORKDAY(DATEVALUE("15/"&amp;MONTH(EDATE(C1081,0))&amp;"/"&amp;YEAR(EDATE(C1081,0))-1),-1,Feriados!$A$1:$A$936),1,Feriados!$A$1:$A$936)</f>
        <v>37909</v>
      </c>
      <c r="K1081" s="28">
        <f t="shared" si="28"/>
        <v>6.7044758512738056</v>
      </c>
    </row>
    <row r="1082" spans="1:11" x14ac:dyDescent="0.3">
      <c r="A1082" s="18" t="str">
        <f t="shared" si="29"/>
        <v>102004</v>
      </c>
      <c r="B1082" s="10">
        <v>760199</v>
      </c>
      <c r="C1082" s="11">
        <v>38292</v>
      </c>
      <c r="D1082" s="13">
        <v>1460.1001321038582</v>
      </c>
      <c r="E1082" s="9"/>
      <c r="F1082" s="9"/>
      <c r="G1082" s="9"/>
      <c r="H1082" s="27">
        <f>WORKDAY(WORKDAY(DATEVALUE("15/"&amp;MONTH(EDATE(C1082,0))&amp;"/"&amp;YEAR(EDATE(C1082,0))),-1,Feriados!$A$1:$A$936),1,Feriados!$A$1:$A$936)</f>
        <v>38307</v>
      </c>
      <c r="I1082" s="27">
        <f>WORKDAY(WORKDAY(DATEVALUE("15/"&amp;MONTH(EDATE(C1082,-1))&amp;"/"&amp;YEAR(EDATE(C1082,-1))),-1,Feriados!$A$1:$A$936),1,Feriados!$A$1:$A$936)</f>
        <v>38275</v>
      </c>
      <c r="J1082" s="27">
        <f>WORKDAY(WORKDAY(DATEVALUE("15/"&amp;MONTH(EDATE(C1082,0))&amp;"/"&amp;YEAR(EDATE(C1082,0))-1),-1,Feriados!$A$1:$A$936),1,Feriados!$A$1:$A$936)</f>
        <v>37942</v>
      </c>
      <c r="K1082" s="28">
        <f t="shared" si="28"/>
        <v>6.8642442228696643</v>
      </c>
    </row>
    <row r="1083" spans="1:11" x14ac:dyDescent="0.3">
      <c r="A1083" s="18" t="str">
        <f t="shared" si="29"/>
        <v>102004</v>
      </c>
      <c r="B1083" s="10">
        <v>760199</v>
      </c>
      <c r="C1083" s="11">
        <v>38294</v>
      </c>
      <c r="D1083" s="13">
        <v>1460.4207462708541</v>
      </c>
      <c r="E1083" s="9"/>
      <c r="F1083" s="9"/>
      <c r="G1083" s="9"/>
      <c r="H1083" s="27">
        <f>WORKDAY(WORKDAY(DATEVALUE("15/"&amp;MONTH(EDATE(C1083,0))&amp;"/"&amp;YEAR(EDATE(C1083,0))),-1,Feriados!$A$1:$A$936),1,Feriados!$A$1:$A$936)</f>
        <v>38307</v>
      </c>
      <c r="I1083" s="27">
        <f>WORKDAY(WORKDAY(DATEVALUE("15/"&amp;MONTH(EDATE(C1083,-1))&amp;"/"&amp;YEAR(EDATE(C1083,-1))),-1,Feriados!$A$1:$A$936),1,Feriados!$A$1:$A$936)</f>
        <v>38275</v>
      </c>
      <c r="J1083" s="27">
        <f>WORKDAY(WORKDAY(DATEVALUE("15/"&amp;MONTH(EDATE(C1083,0))&amp;"/"&amp;YEAR(EDATE(C1083,0))-1),-1,Feriados!$A$1:$A$936),1,Feriados!$A$1:$A$936)</f>
        <v>37942</v>
      </c>
      <c r="K1083" s="28">
        <f t="shared" si="28"/>
        <v>6.8642442228696643</v>
      </c>
    </row>
    <row r="1084" spans="1:11" x14ac:dyDescent="0.3">
      <c r="A1084" s="18" t="str">
        <f t="shared" si="29"/>
        <v>102004</v>
      </c>
      <c r="B1084" s="10">
        <v>760199</v>
      </c>
      <c r="C1084" s="11">
        <v>38295</v>
      </c>
      <c r="D1084" s="13">
        <v>1460.7414308394898</v>
      </c>
      <c r="E1084" s="9"/>
      <c r="F1084" s="9"/>
      <c r="G1084" s="9"/>
      <c r="H1084" s="27">
        <f>WORKDAY(WORKDAY(DATEVALUE("15/"&amp;MONTH(EDATE(C1084,0))&amp;"/"&amp;YEAR(EDATE(C1084,0))),-1,Feriados!$A$1:$A$936),1,Feriados!$A$1:$A$936)</f>
        <v>38307</v>
      </c>
      <c r="I1084" s="27">
        <f>WORKDAY(WORKDAY(DATEVALUE("15/"&amp;MONTH(EDATE(C1084,-1))&amp;"/"&amp;YEAR(EDATE(C1084,-1))),-1,Feriados!$A$1:$A$936),1,Feriados!$A$1:$A$936)</f>
        <v>38275</v>
      </c>
      <c r="J1084" s="27">
        <f>WORKDAY(WORKDAY(DATEVALUE("15/"&amp;MONTH(EDATE(C1084,0))&amp;"/"&amp;YEAR(EDATE(C1084,0))-1),-1,Feriados!$A$1:$A$936),1,Feriados!$A$1:$A$936)</f>
        <v>37942</v>
      </c>
      <c r="K1084" s="28">
        <f t="shared" si="28"/>
        <v>6.8642442228696643</v>
      </c>
    </row>
    <row r="1085" spans="1:11" x14ac:dyDescent="0.3">
      <c r="A1085" s="18" t="str">
        <f t="shared" si="29"/>
        <v>102004</v>
      </c>
      <c r="B1085" s="10">
        <v>760199</v>
      </c>
      <c r="C1085" s="11">
        <v>38296</v>
      </c>
      <c r="D1085" s="13">
        <v>1461.0621858252252</v>
      </c>
      <c r="E1085" s="9"/>
      <c r="F1085" s="9"/>
      <c r="G1085" s="9"/>
      <c r="H1085" s="27">
        <f>WORKDAY(WORKDAY(DATEVALUE("15/"&amp;MONTH(EDATE(C1085,0))&amp;"/"&amp;YEAR(EDATE(C1085,0))),-1,Feriados!$A$1:$A$936),1,Feriados!$A$1:$A$936)</f>
        <v>38307</v>
      </c>
      <c r="I1085" s="27">
        <f>WORKDAY(WORKDAY(DATEVALUE("15/"&amp;MONTH(EDATE(C1085,-1))&amp;"/"&amp;YEAR(EDATE(C1085,-1))),-1,Feriados!$A$1:$A$936),1,Feriados!$A$1:$A$936)</f>
        <v>38275</v>
      </c>
      <c r="J1085" s="27">
        <f>WORKDAY(WORKDAY(DATEVALUE("15/"&amp;MONTH(EDATE(C1085,0))&amp;"/"&amp;YEAR(EDATE(C1085,0))-1),-1,Feriados!$A$1:$A$936),1,Feriados!$A$1:$A$936)</f>
        <v>37942</v>
      </c>
      <c r="K1085" s="28">
        <f t="shared" ref="K1085:K1148" si="30">+(VLOOKUP(H1085,C:D,2,FALSE)/VLOOKUP(J1085,C:D,2,FALSE)-1)*100</f>
        <v>6.8642442228696643</v>
      </c>
    </row>
    <row r="1086" spans="1:11" x14ac:dyDescent="0.3">
      <c r="A1086" s="18" t="str">
        <f t="shared" si="29"/>
        <v>102004</v>
      </c>
      <c r="B1086" s="10">
        <v>760199</v>
      </c>
      <c r="C1086" s="11">
        <v>38299</v>
      </c>
      <c r="D1086" s="13">
        <v>1461.3830112435219</v>
      </c>
      <c r="E1086" s="9"/>
      <c r="F1086" s="9"/>
      <c r="G1086" s="9"/>
      <c r="H1086" s="27">
        <f>WORKDAY(WORKDAY(DATEVALUE("15/"&amp;MONTH(EDATE(C1086,0))&amp;"/"&amp;YEAR(EDATE(C1086,0))),-1,Feriados!$A$1:$A$936),1,Feriados!$A$1:$A$936)</f>
        <v>38307</v>
      </c>
      <c r="I1086" s="27">
        <f>WORKDAY(WORKDAY(DATEVALUE("15/"&amp;MONTH(EDATE(C1086,-1))&amp;"/"&amp;YEAR(EDATE(C1086,-1))),-1,Feriados!$A$1:$A$936),1,Feriados!$A$1:$A$936)</f>
        <v>38275</v>
      </c>
      <c r="J1086" s="27">
        <f>WORKDAY(WORKDAY(DATEVALUE("15/"&amp;MONTH(EDATE(C1086,0))&amp;"/"&amp;YEAR(EDATE(C1086,0))-1),-1,Feriados!$A$1:$A$936),1,Feriados!$A$1:$A$936)</f>
        <v>37942</v>
      </c>
      <c r="K1086" s="28">
        <f t="shared" si="30"/>
        <v>6.8642442228696643</v>
      </c>
    </row>
    <row r="1087" spans="1:11" x14ac:dyDescent="0.3">
      <c r="A1087" s="18" t="str">
        <f t="shared" si="29"/>
        <v>102004</v>
      </c>
      <c r="B1087" s="10">
        <v>760199</v>
      </c>
      <c r="C1087" s="11">
        <v>38300</v>
      </c>
      <c r="D1087" s="13">
        <v>1461.7039071098463</v>
      </c>
      <c r="E1087" s="9"/>
      <c r="F1087" s="9"/>
      <c r="G1087" s="9"/>
      <c r="H1087" s="27">
        <f>WORKDAY(WORKDAY(DATEVALUE("15/"&amp;MONTH(EDATE(C1087,0))&amp;"/"&amp;YEAR(EDATE(C1087,0))),-1,Feriados!$A$1:$A$936),1,Feriados!$A$1:$A$936)</f>
        <v>38307</v>
      </c>
      <c r="I1087" s="27">
        <f>WORKDAY(WORKDAY(DATEVALUE("15/"&amp;MONTH(EDATE(C1087,-1))&amp;"/"&amp;YEAR(EDATE(C1087,-1))),-1,Feriados!$A$1:$A$936),1,Feriados!$A$1:$A$936)</f>
        <v>38275</v>
      </c>
      <c r="J1087" s="27">
        <f>WORKDAY(WORKDAY(DATEVALUE("15/"&amp;MONTH(EDATE(C1087,0))&amp;"/"&amp;YEAR(EDATE(C1087,0))-1),-1,Feriados!$A$1:$A$936),1,Feriados!$A$1:$A$936)</f>
        <v>37942</v>
      </c>
      <c r="K1087" s="28">
        <f t="shared" si="30"/>
        <v>6.8642442228696643</v>
      </c>
    </row>
    <row r="1088" spans="1:11" x14ac:dyDescent="0.3">
      <c r="A1088" s="18" t="str">
        <f t="shared" si="29"/>
        <v>102004</v>
      </c>
      <c r="B1088" s="10">
        <v>760199</v>
      </c>
      <c r="C1088" s="11">
        <v>38301</v>
      </c>
      <c r="D1088" s="13">
        <v>1462.0248734396671</v>
      </c>
      <c r="E1088" s="9"/>
      <c r="F1088" s="9"/>
      <c r="G1088" s="9"/>
      <c r="H1088" s="27">
        <f>WORKDAY(WORKDAY(DATEVALUE("15/"&amp;MONTH(EDATE(C1088,0))&amp;"/"&amp;YEAR(EDATE(C1088,0))),-1,Feriados!$A$1:$A$936),1,Feriados!$A$1:$A$936)</f>
        <v>38307</v>
      </c>
      <c r="I1088" s="27">
        <f>WORKDAY(WORKDAY(DATEVALUE("15/"&amp;MONTH(EDATE(C1088,-1))&amp;"/"&amp;YEAR(EDATE(C1088,-1))),-1,Feriados!$A$1:$A$936),1,Feriados!$A$1:$A$936)</f>
        <v>38275</v>
      </c>
      <c r="J1088" s="27">
        <f>WORKDAY(WORKDAY(DATEVALUE("15/"&amp;MONTH(EDATE(C1088,0))&amp;"/"&amp;YEAR(EDATE(C1088,0))-1),-1,Feriados!$A$1:$A$936),1,Feriados!$A$1:$A$936)</f>
        <v>37942</v>
      </c>
      <c r="K1088" s="28">
        <f t="shared" si="30"/>
        <v>6.8642442228696643</v>
      </c>
    </row>
    <row r="1089" spans="1:11" x14ac:dyDescent="0.3">
      <c r="A1089" s="18" t="str">
        <f t="shared" si="29"/>
        <v>102004</v>
      </c>
      <c r="B1089" s="10">
        <v>760199</v>
      </c>
      <c r="C1089" s="11">
        <v>38302</v>
      </c>
      <c r="D1089" s="13">
        <v>1462.3459102484576</v>
      </c>
      <c r="E1089" s="9"/>
      <c r="F1089" s="9"/>
      <c r="G1089" s="9"/>
      <c r="H1089" s="27">
        <f>WORKDAY(WORKDAY(DATEVALUE("15/"&amp;MONTH(EDATE(C1089,0))&amp;"/"&amp;YEAR(EDATE(C1089,0))),-1,Feriados!$A$1:$A$936),1,Feriados!$A$1:$A$936)</f>
        <v>38307</v>
      </c>
      <c r="I1089" s="27">
        <f>WORKDAY(WORKDAY(DATEVALUE("15/"&amp;MONTH(EDATE(C1089,-1))&amp;"/"&amp;YEAR(EDATE(C1089,-1))),-1,Feriados!$A$1:$A$936),1,Feriados!$A$1:$A$936)</f>
        <v>38275</v>
      </c>
      <c r="J1089" s="27">
        <f>WORKDAY(WORKDAY(DATEVALUE("15/"&amp;MONTH(EDATE(C1089,0))&amp;"/"&amp;YEAR(EDATE(C1089,0))-1),-1,Feriados!$A$1:$A$936),1,Feriados!$A$1:$A$936)</f>
        <v>37942</v>
      </c>
      <c r="K1089" s="28">
        <f t="shared" si="30"/>
        <v>6.8642442228696643</v>
      </c>
    </row>
    <row r="1090" spans="1:11" x14ac:dyDescent="0.3">
      <c r="A1090" s="18" t="str">
        <f t="shared" si="29"/>
        <v>102004</v>
      </c>
      <c r="B1090" s="10">
        <v>760199</v>
      </c>
      <c r="C1090" s="11">
        <v>38303</v>
      </c>
      <c r="D1090" s="13">
        <v>1462.6670175516933</v>
      </c>
      <c r="E1090" s="9"/>
      <c r="F1090" s="9"/>
      <c r="G1090" s="9"/>
      <c r="H1090" s="27">
        <f>WORKDAY(WORKDAY(DATEVALUE("15/"&amp;MONTH(EDATE(C1090,0))&amp;"/"&amp;YEAR(EDATE(C1090,0))),-1,Feriados!$A$1:$A$936),1,Feriados!$A$1:$A$936)</f>
        <v>38307</v>
      </c>
      <c r="I1090" s="27">
        <f>WORKDAY(WORKDAY(DATEVALUE("15/"&amp;MONTH(EDATE(C1090,-1))&amp;"/"&amp;YEAR(EDATE(C1090,-1))),-1,Feriados!$A$1:$A$936),1,Feriados!$A$1:$A$936)</f>
        <v>38275</v>
      </c>
      <c r="J1090" s="27">
        <f>WORKDAY(WORKDAY(DATEVALUE("15/"&amp;MONTH(EDATE(C1090,0))&amp;"/"&amp;YEAR(EDATE(C1090,0))-1),-1,Feriados!$A$1:$A$936),1,Feriados!$A$1:$A$936)</f>
        <v>37942</v>
      </c>
      <c r="K1090" s="28">
        <f t="shared" si="30"/>
        <v>6.8642442228696643</v>
      </c>
    </row>
    <row r="1091" spans="1:11" x14ac:dyDescent="0.3">
      <c r="A1091" s="18" t="str">
        <f t="shared" ref="A1091:A1154" si="31">MONTH(EDATE(C1091,-1))&amp;YEAR(EDATE(C1091,-1))&amp;F1091</f>
        <v>102004</v>
      </c>
      <c r="B1091" s="10">
        <v>760199</v>
      </c>
      <c r="C1091" s="11">
        <v>38307</v>
      </c>
      <c r="D1091" s="13">
        <v>1462.9881953648539</v>
      </c>
      <c r="E1091" s="9"/>
      <c r="F1091" s="9"/>
      <c r="G1091" s="9"/>
      <c r="H1091" s="27">
        <f>WORKDAY(WORKDAY(DATEVALUE("15/"&amp;MONTH(EDATE(C1091,0))&amp;"/"&amp;YEAR(EDATE(C1091,0))),-1,Feriados!$A$1:$A$936),1,Feriados!$A$1:$A$936)</f>
        <v>38307</v>
      </c>
      <c r="I1091" s="27">
        <f>WORKDAY(WORKDAY(DATEVALUE("15/"&amp;MONTH(EDATE(C1091,-1))&amp;"/"&amp;YEAR(EDATE(C1091,-1))),-1,Feriados!$A$1:$A$936),1,Feriados!$A$1:$A$936)</f>
        <v>38275</v>
      </c>
      <c r="J1091" s="27">
        <f>WORKDAY(WORKDAY(DATEVALUE("15/"&amp;MONTH(EDATE(C1091,0))&amp;"/"&amp;YEAR(EDATE(C1091,0))-1),-1,Feriados!$A$1:$A$936),1,Feriados!$A$1:$A$936)</f>
        <v>37942</v>
      </c>
      <c r="K1091" s="28">
        <f t="shared" si="30"/>
        <v>6.8642442228696643</v>
      </c>
    </row>
    <row r="1092" spans="1:11" x14ac:dyDescent="0.3">
      <c r="A1092" s="18" t="str">
        <f t="shared" si="31"/>
        <v>102004</v>
      </c>
      <c r="B1092" s="10">
        <v>760199</v>
      </c>
      <c r="C1092" s="11">
        <v>38308</v>
      </c>
      <c r="D1092" s="13">
        <v>1463.4673492035422</v>
      </c>
      <c r="E1092" s="9"/>
      <c r="F1092" s="9"/>
      <c r="G1092" s="9"/>
      <c r="H1092" s="27">
        <f>WORKDAY(WORKDAY(DATEVALUE("15/"&amp;MONTH(EDATE(C1092,0))&amp;"/"&amp;YEAR(EDATE(C1092,0))),-1,Feriados!$A$1:$A$936),1,Feriados!$A$1:$A$936)</f>
        <v>38307</v>
      </c>
      <c r="I1092" s="27">
        <f>WORKDAY(WORKDAY(DATEVALUE("15/"&amp;MONTH(EDATE(C1092,-1))&amp;"/"&amp;YEAR(EDATE(C1092,-1))),-1,Feriados!$A$1:$A$936),1,Feriados!$A$1:$A$936)</f>
        <v>38275</v>
      </c>
      <c r="J1092" s="27">
        <f>WORKDAY(WORKDAY(DATEVALUE("15/"&amp;MONTH(EDATE(C1092,0))&amp;"/"&amp;YEAR(EDATE(C1092,0))-1),-1,Feriados!$A$1:$A$936),1,Feriados!$A$1:$A$936)</f>
        <v>37942</v>
      </c>
      <c r="K1092" s="28">
        <f t="shared" si="30"/>
        <v>6.8642442228696643</v>
      </c>
    </row>
    <row r="1093" spans="1:11" x14ac:dyDescent="0.3">
      <c r="A1093" s="18" t="str">
        <f t="shared" si="31"/>
        <v>102004</v>
      </c>
      <c r="B1093" s="10">
        <v>760199</v>
      </c>
      <c r="C1093" s="11">
        <v>38309</v>
      </c>
      <c r="D1093" s="13">
        <v>1463.9466599733676</v>
      </c>
      <c r="E1093" s="9"/>
      <c r="F1093" s="9"/>
      <c r="G1093" s="9"/>
      <c r="H1093" s="27">
        <f>WORKDAY(WORKDAY(DATEVALUE("15/"&amp;MONTH(EDATE(C1093,0))&amp;"/"&amp;YEAR(EDATE(C1093,0))),-1,Feriados!$A$1:$A$936),1,Feriados!$A$1:$A$936)</f>
        <v>38307</v>
      </c>
      <c r="I1093" s="27">
        <f>WORKDAY(WORKDAY(DATEVALUE("15/"&amp;MONTH(EDATE(C1093,-1))&amp;"/"&amp;YEAR(EDATE(C1093,-1))),-1,Feriados!$A$1:$A$936),1,Feriados!$A$1:$A$936)</f>
        <v>38275</v>
      </c>
      <c r="J1093" s="27">
        <f>WORKDAY(WORKDAY(DATEVALUE("15/"&amp;MONTH(EDATE(C1093,0))&amp;"/"&amp;YEAR(EDATE(C1093,0))-1),-1,Feriados!$A$1:$A$936),1,Feriados!$A$1:$A$936)</f>
        <v>37942</v>
      </c>
      <c r="K1093" s="28">
        <f t="shared" si="30"/>
        <v>6.8642442228696643</v>
      </c>
    </row>
    <row r="1094" spans="1:11" x14ac:dyDescent="0.3">
      <c r="A1094" s="18" t="str">
        <f t="shared" si="31"/>
        <v>102004</v>
      </c>
      <c r="B1094" s="10">
        <v>760199</v>
      </c>
      <c r="C1094" s="11">
        <v>38310</v>
      </c>
      <c r="D1094" s="13">
        <v>1464.4261277257278</v>
      </c>
      <c r="E1094" s="9"/>
      <c r="F1094" s="9"/>
      <c r="G1094" s="9"/>
      <c r="H1094" s="27">
        <f>WORKDAY(WORKDAY(DATEVALUE("15/"&amp;MONTH(EDATE(C1094,0))&amp;"/"&amp;YEAR(EDATE(C1094,0))),-1,Feriados!$A$1:$A$936),1,Feriados!$A$1:$A$936)</f>
        <v>38307</v>
      </c>
      <c r="I1094" s="27">
        <f>WORKDAY(WORKDAY(DATEVALUE("15/"&amp;MONTH(EDATE(C1094,-1))&amp;"/"&amp;YEAR(EDATE(C1094,-1))),-1,Feriados!$A$1:$A$936),1,Feriados!$A$1:$A$936)</f>
        <v>38275</v>
      </c>
      <c r="J1094" s="27">
        <f>WORKDAY(WORKDAY(DATEVALUE("15/"&amp;MONTH(EDATE(C1094,0))&amp;"/"&amp;YEAR(EDATE(C1094,0))-1),-1,Feriados!$A$1:$A$936),1,Feriados!$A$1:$A$936)</f>
        <v>37942</v>
      </c>
      <c r="K1094" s="28">
        <f t="shared" si="30"/>
        <v>6.8642442228696643</v>
      </c>
    </row>
    <row r="1095" spans="1:11" x14ac:dyDescent="0.3">
      <c r="A1095" s="18" t="str">
        <f t="shared" si="31"/>
        <v>102004</v>
      </c>
      <c r="B1095" s="10">
        <v>760199</v>
      </c>
      <c r="C1095" s="11">
        <v>38313</v>
      </c>
      <c r="D1095" s="13">
        <v>1464.9057525120372</v>
      </c>
      <c r="E1095" s="9"/>
      <c r="F1095" s="9"/>
      <c r="G1095" s="9"/>
      <c r="H1095" s="27">
        <f>WORKDAY(WORKDAY(DATEVALUE("15/"&amp;MONTH(EDATE(C1095,0))&amp;"/"&amp;YEAR(EDATE(C1095,0))),-1,Feriados!$A$1:$A$936),1,Feriados!$A$1:$A$936)</f>
        <v>38307</v>
      </c>
      <c r="I1095" s="27">
        <f>WORKDAY(WORKDAY(DATEVALUE("15/"&amp;MONTH(EDATE(C1095,-1))&amp;"/"&amp;YEAR(EDATE(C1095,-1))),-1,Feriados!$A$1:$A$936),1,Feriados!$A$1:$A$936)</f>
        <v>38275</v>
      </c>
      <c r="J1095" s="27">
        <f>WORKDAY(WORKDAY(DATEVALUE("15/"&amp;MONTH(EDATE(C1095,0))&amp;"/"&amp;YEAR(EDATE(C1095,0))-1),-1,Feriados!$A$1:$A$936),1,Feriados!$A$1:$A$936)</f>
        <v>37942</v>
      </c>
      <c r="K1095" s="28">
        <f t="shared" si="30"/>
        <v>6.8642442228696643</v>
      </c>
    </row>
    <row r="1096" spans="1:11" x14ac:dyDescent="0.3">
      <c r="A1096" s="18" t="str">
        <f t="shared" si="31"/>
        <v>102004</v>
      </c>
      <c r="B1096" s="10">
        <v>760199</v>
      </c>
      <c r="C1096" s="11">
        <v>38314</v>
      </c>
      <c r="D1096" s="13">
        <v>1465.3855343837276</v>
      </c>
      <c r="E1096" s="9"/>
      <c r="F1096" s="9"/>
      <c r="G1096" s="9"/>
      <c r="H1096" s="27">
        <f>WORKDAY(WORKDAY(DATEVALUE("15/"&amp;MONTH(EDATE(C1096,0))&amp;"/"&amp;YEAR(EDATE(C1096,0))),-1,Feriados!$A$1:$A$936),1,Feriados!$A$1:$A$936)</f>
        <v>38307</v>
      </c>
      <c r="I1096" s="27">
        <f>WORKDAY(WORKDAY(DATEVALUE("15/"&amp;MONTH(EDATE(C1096,-1))&amp;"/"&amp;YEAR(EDATE(C1096,-1))),-1,Feriados!$A$1:$A$936),1,Feriados!$A$1:$A$936)</f>
        <v>38275</v>
      </c>
      <c r="J1096" s="27">
        <f>WORKDAY(WORKDAY(DATEVALUE("15/"&amp;MONTH(EDATE(C1096,0))&amp;"/"&amp;YEAR(EDATE(C1096,0))-1),-1,Feriados!$A$1:$A$936),1,Feriados!$A$1:$A$936)</f>
        <v>37942</v>
      </c>
      <c r="K1096" s="28">
        <f t="shared" si="30"/>
        <v>6.8642442228696643</v>
      </c>
    </row>
    <row r="1097" spans="1:11" x14ac:dyDescent="0.3">
      <c r="A1097" s="18" t="str">
        <f t="shared" si="31"/>
        <v>102004</v>
      </c>
      <c r="B1097" s="10">
        <v>760199</v>
      </c>
      <c r="C1097" s="11">
        <v>38315</v>
      </c>
      <c r="D1097" s="13">
        <v>1465.8654733922463</v>
      </c>
      <c r="E1097" s="9"/>
      <c r="F1097" s="9"/>
      <c r="G1097" s="9"/>
      <c r="H1097" s="27">
        <f>WORKDAY(WORKDAY(DATEVALUE("15/"&amp;MONTH(EDATE(C1097,0))&amp;"/"&amp;YEAR(EDATE(C1097,0))),-1,Feriados!$A$1:$A$936),1,Feriados!$A$1:$A$936)</f>
        <v>38307</v>
      </c>
      <c r="I1097" s="27">
        <f>WORKDAY(WORKDAY(DATEVALUE("15/"&amp;MONTH(EDATE(C1097,-1))&amp;"/"&amp;YEAR(EDATE(C1097,-1))),-1,Feriados!$A$1:$A$936),1,Feriados!$A$1:$A$936)</f>
        <v>38275</v>
      </c>
      <c r="J1097" s="27">
        <f>WORKDAY(WORKDAY(DATEVALUE("15/"&amp;MONTH(EDATE(C1097,0))&amp;"/"&amp;YEAR(EDATE(C1097,0))-1),-1,Feriados!$A$1:$A$936),1,Feriados!$A$1:$A$936)</f>
        <v>37942</v>
      </c>
      <c r="K1097" s="28">
        <f t="shared" si="30"/>
        <v>6.8642442228696643</v>
      </c>
    </row>
    <row r="1098" spans="1:11" x14ac:dyDescent="0.3">
      <c r="A1098" s="18" t="str">
        <f t="shared" si="31"/>
        <v>102004</v>
      </c>
      <c r="B1098" s="10">
        <v>760199</v>
      </c>
      <c r="C1098" s="11">
        <v>38316</v>
      </c>
      <c r="D1098" s="13">
        <v>1466.3455695890591</v>
      </c>
      <c r="E1098" s="9"/>
      <c r="F1098" s="9"/>
      <c r="G1098" s="9"/>
      <c r="H1098" s="27">
        <f>WORKDAY(WORKDAY(DATEVALUE("15/"&amp;MONTH(EDATE(C1098,0))&amp;"/"&amp;YEAR(EDATE(C1098,0))),-1,Feriados!$A$1:$A$936),1,Feriados!$A$1:$A$936)</f>
        <v>38307</v>
      </c>
      <c r="I1098" s="27">
        <f>WORKDAY(WORKDAY(DATEVALUE("15/"&amp;MONTH(EDATE(C1098,-1))&amp;"/"&amp;YEAR(EDATE(C1098,-1))),-1,Feriados!$A$1:$A$936),1,Feriados!$A$1:$A$936)</f>
        <v>38275</v>
      </c>
      <c r="J1098" s="27">
        <f>WORKDAY(WORKDAY(DATEVALUE("15/"&amp;MONTH(EDATE(C1098,0))&amp;"/"&amp;YEAR(EDATE(C1098,0))-1),-1,Feriados!$A$1:$A$936),1,Feriados!$A$1:$A$936)</f>
        <v>37942</v>
      </c>
      <c r="K1098" s="28">
        <f t="shared" si="30"/>
        <v>6.8642442228696643</v>
      </c>
    </row>
    <row r="1099" spans="1:11" x14ac:dyDescent="0.3">
      <c r="A1099" s="18" t="str">
        <f t="shared" si="31"/>
        <v>102004</v>
      </c>
      <c r="B1099" s="10">
        <v>760199</v>
      </c>
      <c r="C1099" s="11">
        <v>38317</v>
      </c>
      <c r="D1099" s="13">
        <v>1466.8258230256474</v>
      </c>
      <c r="E1099" s="9"/>
      <c r="F1099" s="9"/>
      <c r="G1099" s="9"/>
      <c r="H1099" s="27">
        <f>WORKDAY(WORKDAY(DATEVALUE("15/"&amp;MONTH(EDATE(C1099,0))&amp;"/"&amp;YEAR(EDATE(C1099,0))),-1,Feriados!$A$1:$A$936),1,Feriados!$A$1:$A$936)</f>
        <v>38307</v>
      </c>
      <c r="I1099" s="27">
        <f>WORKDAY(WORKDAY(DATEVALUE("15/"&amp;MONTH(EDATE(C1099,-1))&amp;"/"&amp;YEAR(EDATE(C1099,-1))),-1,Feriados!$A$1:$A$936),1,Feriados!$A$1:$A$936)</f>
        <v>38275</v>
      </c>
      <c r="J1099" s="27">
        <f>WORKDAY(WORKDAY(DATEVALUE("15/"&amp;MONTH(EDATE(C1099,0))&amp;"/"&amp;YEAR(EDATE(C1099,0))-1),-1,Feriados!$A$1:$A$936),1,Feriados!$A$1:$A$936)</f>
        <v>37942</v>
      </c>
      <c r="K1099" s="28">
        <f t="shared" si="30"/>
        <v>6.8642442228696643</v>
      </c>
    </row>
    <row r="1100" spans="1:11" x14ac:dyDescent="0.3">
      <c r="A1100" s="18" t="str">
        <f t="shared" si="31"/>
        <v>102004</v>
      </c>
      <c r="B1100" s="10">
        <v>760199</v>
      </c>
      <c r="C1100" s="11">
        <v>38320</v>
      </c>
      <c r="D1100" s="13">
        <v>1467.3062337535102</v>
      </c>
      <c r="E1100" s="9"/>
      <c r="F1100" s="9"/>
      <c r="G1100" s="9"/>
      <c r="H1100" s="27">
        <f>WORKDAY(WORKDAY(DATEVALUE("15/"&amp;MONTH(EDATE(C1100,0))&amp;"/"&amp;YEAR(EDATE(C1100,0))),-1,Feriados!$A$1:$A$936),1,Feriados!$A$1:$A$936)</f>
        <v>38307</v>
      </c>
      <c r="I1100" s="27">
        <f>WORKDAY(WORKDAY(DATEVALUE("15/"&amp;MONTH(EDATE(C1100,-1))&amp;"/"&amp;YEAR(EDATE(C1100,-1))),-1,Feriados!$A$1:$A$936),1,Feriados!$A$1:$A$936)</f>
        <v>38275</v>
      </c>
      <c r="J1100" s="27">
        <f>WORKDAY(WORKDAY(DATEVALUE("15/"&amp;MONTH(EDATE(C1100,0))&amp;"/"&amp;YEAR(EDATE(C1100,0))-1),-1,Feriados!$A$1:$A$936),1,Feriados!$A$1:$A$936)</f>
        <v>37942</v>
      </c>
      <c r="K1100" s="28">
        <f t="shared" si="30"/>
        <v>6.8642442228696643</v>
      </c>
    </row>
    <row r="1101" spans="1:11" x14ac:dyDescent="0.3">
      <c r="A1101" s="18" t="str">
        <f t="shared" si="31"/>
        <v>102004</v>
      </c>
      <c r="B1101" s="10">
        <v>760199</v>
      </c>
      <c r="C1101" s="11">
        <v>38321</v>
      </c>
      <c r="D1101" s="13">
        <v>1467.7868018241627</v>
      </c>
      <c r="E1101" s="9"/>
      <c r="F1101" s="9"/>
      <c r="G1101" s="9"/>
      <c r="H1101" s="27">
        <f>WORKDAY(WORKDAY(DATEVALUE("15/"&amp;MONTH(EDATE(C1101,0))&amp;"/"&amp;YEAR(EDATE(C1101,0))),-1,Feriados!$A$1:$A$936),1,Feriados!$A$1:$A$936)</f>
        <v>38307</v>
      </c>
      <c r="I1101" s="27">
        <f>WORKDAY(WORKDAY(DATEVALUE("15/"&amp;MONTH(EDATE(C1101,-1))&amp;"/"&amp;YEAR(EDATE(C1101,-1))),-1,Feriados!$A$1:$A$936),1,Feriados!$A$1:$A$936)</f>
        <v>38275</v>
      </c>
      <c r="J1101" s="27">
        <f>WORKDAY(WORKDAY(DATEVALUE("15/"&amp;MONTH(EDATE(C1101,0))&amp;"/"&amp;YEAR(EDATE(C1101,0))-1),-1,Feriados!$A$1:$A$936),1,Feriados!$A$1:$A$936)</f>
        <v>37942</v>
      </c>
      <c r="K1101" s="28">
        <f t="shared" si="30"/>
        <v>6.8642442228696643</v>
      </c>
    </row>
    <row r="1102" spans="1:11" x14ac:dyDescent="0.3">
      <c r="A1102" s="18" t="str">
        <f t="shared" si="31"/>
        <v>112004</v>
      </c>
      <c r="B1102" s="10">
        <v>760199</v>
      </c>
      <c r="C1102" s="11">
        <v>38322</v>
      </c>
      <c r="D1102" s="13">
        <v>1468.2675272891381</v>
      </c>
      <c r="E1102" s="9"/>
      <c r="F1102" s="9"/>
      <c r="G1102" s="9"/>
      <c r="H1102" s="27">
        <f>WORKDAY(WORKDAY(DATEVALUE("15/"&amp;MONTH(EDATE(C1102,0))&amp;"/"&amp;YEAR(EDATE(C1102,0))),-1,Feriados!$A$1:$A$936),1,Feriados!$A$1:$A$936)</f>
        <v>38336</v>
      </c>
      <c r="I1102" s="27">
        <f>WORKDAY(WORKDAY(DATEVALUE("15/"&amp;MONTH(EDATE(C1102,-1))&amp;"/"&amp;YEAR(EDATE(C1102,-1))),-1,Feriados!$A$1:$A$936),1,Feriados!$A$1:$A$936)</f>
        <v>38307</v>
      </c>
      <c r="J1102" s="27">
        <f>WORKDAY(WORKDAY(DATEVALUE("15/"&amp;MONTH(EDATE(C1102,0))&amp;"/"&amp;YEAR(EDATE(C1102,0))-1),-1,Feriados!$A$1:$A$936),1,Feriados!$A$1:$A$936)</f>
        <v>37970</v>
      </c>
      <c r="K1102" s="28">
        <f t="shared" si="30"/>
        <v>7.2368302404010709</v>
      </c>
    </row>
    <row r="1103" spans="1:11" x14ac:dyDescent="0.3">
      <c r="A1103" s="18" t="str">
        <f t="shared" si="31"/>
        <v>112004</v>
      </c>
      <c r="B1103" s="10">
        <v>760199</v>
      </c>
      <c r="C1103" s="11">
        <v>38323</v>
      </c>
      <c r="D1103" s="13">
        <v>1468.7484101999853</v>
      </c>
      <c r="E1103" s="9"/>
      <c r="F1103" s="9"/>
      <c r="G1103" s="9"/>
      <c r="H1103" s="27">
        <f>WORKDAY(WORKDAY(DATEVALUE("15/"&amp;MONTH(EDATE(C1103,0))&amp;"/"&amp;YEAR(EDATE(C1103,0))),-1,Feriados!$A$1:$A$936),1,Feriados!$A$1:$A$936)</f>
        <v>38336</v>
      </c>
      <c r="I1103" s="27">
        <f>WORKDAY(WORKDAY(DATEVALUE("15/"&amp;MONTH(EDATE(C1103,-1))&amp;"/"&amp;YEAR(EDATE(C1103,-1))),-1,Feriados!$A$1:$A$936),1,Feriados!$A$1:$A$936)</f>
        <v>38307</v>
      </c>
      <c r="J1103" s="27">
        <f>WORKDAY(WORKDAY(DATEVALUE("15/"&amp;MONTH(EDATE(C1103,0))&amp;"/"&amp;YEAR(EDATE(C1103,0))-1),-1,Feriados!$A$1:$A$936),1,Feriados!$A$1:$A$936)</f>
        <v>37970</v>
      </c>
      <c r="K1103" s="28">
        <f t="shared" si="30"/>
        <v>7.2368302404010709</v>
      </c>
    </row>
    <row r="1104" spans="1:11" x14ac:dyDescent="0.3">
      <c r="A1104" s="18" t="str">
        <f t="shared" si="31"/>
        <v>112004</v>
      </c>
      <c r="B1104" s="10">
        <v>760199</v>
      </c>
      <c r="C1104" s="11">
        <v>38324</v>
      </c>
      <c r="D1104" s="13">
        <v>1469.2294506082703</v>
      </c>
      <c r="E1104" s="9"/>
      <c r="F1104" s="9"/>
      <c r="G1104" s="9"/>
      <c r="H1104" s="27">
        <f>WORKDAY(WORKDAY(DATEVALUE("15/"&amp;MONTH(EDATE(C1104,0))&amp;"/"&amp;YEAR(EDATE(C1104,0))),-1,Feriados!$A$1:$A$936),1,Feriados!$A$1:$A$936)</f>
        <v>38336</v>
      </c>
      <c r="I1104" s="27">
        <f>WORKDAY(WORKDAY(DATEVALUE("15/"&amp;MONTH(EDATE(C1104,-1))&amp;"/"&amp;YEAR(EDATE(C1104,-1))),-1,Feriados!$A$1:$A$936),1,Feriados!$A$1:$A$936)</f>
        <v>38307</v>
      </c>
      <c r="J1104" s="27">
        <f>WORKDAY(WORKDAY(DATEVALUE("15/"&amp;MONTH(EDATE(C1104,0))&amp;"/"&amp;YEAR(EDATE(C1104,0))-1),-1,Feriados!$A$1:$A$936),1,Feriados!$A$1:$A$936)</f>
        <v>37970</v>
      </c>
      <c r="K1104" s="28">
        <f t="shared" si="30"/>
        <v>7.2368302404010709</v>
      </c>
    </row>
    <row r="1105" spans="1:11" x14ac:dyDescent="0.3">
      <c r="A1105" s="18" t="str">
        <f t="shared" si="31"/>
        <v>112004</v>
      </c>
      <c r="B1105" s="10">
        <v>760199</v>
      </c>
      <c r="C1105" s="11">
        <v>38327</v>
      </c>
      <c r="D1105" s="13">
        <v>1469.7106485655768</v>
      </c>
      <c r="E1105" s="9"/>
      <c r="F1105" s="9"/>
      <c r="G1105" s="9"/>
      <c r="H1105" s="27">
        <f>WORKDAY(WORKDAY(DATEVALUE("15/"&amp;MONTH(EDATE(C1105,0))&amp;"/"&amp;YEAR(EDATE(C1105,0))),-1,Feriados!$A$1:$A$936),1,Feriados!$A$1:$A$936)</f>
        <v>38336</v>
      </c>
      <c r="I1105" s="27">
        <f>WORKDAY(WORKDAY(DATEVALUE("15/"&amp;MONTH(EDATE(C1105,-1))&amp;"/"&amp;YEAR(EDATE(C1105,-1))),-1,Feriados!$A$1:$A$936),1,Feriados!$A$1:$A$936)</f>
        <v>38307</v>
      </c>
      <c r="J1105" s="27">
        <f>WORKDAY(WORKDAY(DATEVALUE("15/"&amp;MONTH(EDATE(C1105,0))&amp;"/"&amp;YEAR(EDATE(C1105,0))-1),-1,Feriados!$A$1:$A$936),1,Feriados!$A$1:$A$936)</f>
        <v>37970</v>
      </c>
      <c r="K1105" s="28">
        <f t="shared" si="30"/>
        <v>7.2368302404010709</v>
      </c>
    </row>
    <row r="1106" spans="1:11" x14ac:dyDescent="0.3">
      <c r="A1106" s="18" t="str">
        <f t="shared" si="31"/>
        <v>112004</v>
      </c>
      <c r="B1106" s="10">
        <v>760199</v>
      </c>
      <c r="C1106" s="11">
        <v>38328</v>
      </c>
      <c r="D1106" s="13">
        <v>1470.1920041235044</v>
      </c>
      <c r="E1106" s="9"/>
      <c r="F1106" s="9"/>
      <c r="G1106" s="9"/>
      <c r="H1106" s="27">
        <f>WORKDAY(WORKDAY(DATEVALUE("15/"&amp;MONTH(EDATE(C1106,0))&amp;"/"&amp;YEAR(EDATE(C1106,0))),-1,Feriados!$A$1:$A$936),1,Feriados!$A$1:$A$936)</f>
        <v>38336</v>
      </c>
      <c r="I1106" s="27">
        <f>WORKDAY(WORKDAY(DATEVALUE("15/"&amp;MONTH(EDATE(C1106,-1))&amp;"/"&amp;YEAR(EDATE(C1106,-1))),-1,Feriados!$A$1:$A$936),1,Feriados!$A$1:$A$936)</f>
        <v>38307</v>
      </c>
      <c r="J1106" s="27">
        <f>WORKDAY(WORKDAY(DATEVALUE("15/"&amp;MONTH(EDATE(C1106,0))&amp;"/"&amp;YEAR(EDATE(C1106,0))-1),-1,Feriados!$A$1:$A$936),1,Feriados!$A$1:$A$936)</f>
        <v>37970</v>
      </c>
      <c r="K1106" s="28">
        <f t="shared" si="30"/>
        <v>7.2368302404010709</v>
      </c>
    </row>
    <row r="1107" spans="1:11" x14ac:dyDescent="0.3">
      <c r="A1107" s="18" t="str">
        <f t="shared" si="31"/>
        <v>112004</v>
      </c>
      <c r="B1107" s="10">
        <v>760199</v>
      </c>
      <c r="C1107" s="11">
        <v>38329</v>
      </c>
      <c r="D1107" s="13">
        <v>1470.6735173336697</v>
      </c>
      <c r="E1107" s="9"/>
      <c r="F1107" s="9"/>
      <c r="G1107" s="9"/>
      <c r="H1107" s="27">
        <f>WORKDAY(WORKDAY(DATEVALUE("15/"&amp;MONTH(EDATE(C1107,0))&amp;"/"&amp;YEAR(EDATE(C1107,0))),-1,Feriados!$A$1:$A$936),1,Feriados!$A$1:$A$936)</f>
        <v>38336</v>
      </c>
      <c r="I1107" s="27">
        <f>WORKDAY(WORKDAY(DATEVALUE("15/"&amp;MONTH(EDATE(C1107,-1))&amp;"/"&amp;YEAR(EDATE(C1107,-1))),-1,Feriados!$A$1:$A$936),1,Feriados!$A$1:$A$936)</f>
        <v>38307</v>
      </c>
      <c r="J1107" s="27">
        <f>WORKDAY(WORKDAY(DATEVALUE("15/"&amp;MONTH(EDATE(C1107,0))&amp;"/"&amp;YEAR(EDATE(C1107,0))-1),-1,Feriados!$A$1:$A$936),1,Feriados!$A$1:$A$936)</f>
        <v>37970</v>
      </c>
      <c r="K1107" s="28">
        <f t="shared" si="30"/>
        <v>7.2368302404010709</v>
      </c>
    </row>
    <row r="1108" spans="1:11" x14ac:dyDescent="0.3">
      <c r="A1108" s="18" t="str">
        <f t="shared" si="31"/>
        <v>112004</v>
      </c>
      <c r="B1108" s="10">
        <v>760199</v>
      </c>
      <c r="C1108" s="11">
        <v>38330</v>
      </c>
      <c r="D1108" s="13">
        <v>1471.1551882477074</v>
      </c>
      <c r="E1108" s="9"/>
      <c r="F1108" s="9"/>
      <c r="G1108" s="9"/>
      <c r="H1108" s="27">
        <f>WORKDAY(WORKDAY(DATEVALUE("15/"&amp;MONTH(EDATE(C1108,0))&amp;"/"&amp;YEAR(EDATE(C1108,0))),-1,Feriados!$A$1:$A$936),1,Feriados!$A$1:$A$936)</f>
        <v>38336</v>
      </c>
      <c r="I1108" s="27">
        <f>WORKDAY(WORKDAY(DATEVALUE("15/"&amp;MONTH(EDATE(C1108,-1))&amp;"/"&amp;YEAR(EDATE(C1108,-1))),-1,Feriados!$A$1:$A$936),1,Feriados!$A$1:$A$936)</f>
        <v>38307</v>
      </c>
      <c r="J1108" s="27">
        <f>WORKDAY(WORKDAY(DATEVALUE("15/"&amp;MONTH(EDATE(C1108,0))&amp;"/"&amp;YEAR(EDATE(C1108,0))-1),-1,Feriados!$A$1:$A$936),1,Feriados!$A$1:$A$936)</f>
        <v>37970</v>
      </c>
      <c r="K1108" s="28">
        <f t="shared" si="30"/>
        <v>7.2368302404010709</v>
      </c>
    </row>
    <row r="1109" spans="1:11" x14ac:dyDescent="0.3">
      <c r="A1109" s="18" t="str">
        <f t="shared" si="31"/>
        <v>112004</v>
      </c>
      <c r="B1109" s="10">
        <v>760199</v>
      </c>
      <c r="C1109" s="11">
        <v>38331</v>
      </c>
      <c r="D1109" s="13">
        <v>1471.6370169172678</v>
      </c>
      <c r="E1109" s="9"/>
      <c r="F1109" s="9"/>
      <c r="G1109" s="9"/>
      <c r="H1109" s="27">
        <f>WORKDAY(WORKDAY(DATEVALUE("15/"&amp;MONTH(EDATE(C1109,0))&amp;"/"&amp;YEAR(EDATE(C1109,0))),-1,Feriados!$A$1:$A$936),1,Feriados!$A$1:$A$936)</f>
        <v>38336</v>
      </c>
      <c r="I1109" s="27">
        <f>WORKDAY(WORKDAY(DATEVALUE("15/"&amp;MONTH(EDATE(C1109,-1))&amp;"/"&amp;YEAR(EDATE(C1109,-1))),-1,Feriados!$A$1:$A$936),1,Feriados!$A$1:$A$936)</f>
        <v>38307</v>
      </c>
      <c r="J1109" s="27">
        <f>WORKDAY(WORKDAY(DATEVALUE("15/"&amp;MONTH(EDATE(C1109,0))&amp;"/"&amp;YEAR(EDATE(C1109,0))-1),-1,Feriados!$A$1:$A$936),1,Feriados!$A$1:$A$936)</f>
        <v>37970</v>
      </c>
      <c r="K1109" s="28">
        <f t="shared" si="30"/>
        <v>7.2368302404010709</v>
      </c>
    </row>
    <row r="1110" spans="1:11" x14ac:dyDescent="0.3">
      <c r="A1110" s="18" t="str">
        <f t="shared" si="31"/>
        <v>112004</v>
      </c>
      <c r="B1110" s="10">
        <v>760199</v>
      </c>
      <c r="C1110" s="11">
        <v>38334</v>
      </c>
      <c r="D1110" s="13">
        <v>1472.1190033940184</v>
      </c>
      <c r="E1110" s="9"/>
      <c r="F1110" s="9"/>
      <c r="G1110" s="9"/>
      <c r="H1110" s="27">
        <f>WORKDAY(WORKDAY(DATEVALUE("15/"&amp;MONTH(EDATE(C1110,0))&amp;"/"&amp;YEAR(EDATE(C1110,0))),-1,Feriados!$A$1:$A$936),1,Feriados!$A$1:$A$936)</f>
        <v>38336</v>
      </c>
      <c r="I1110" s="27">
        <f>WORKDAY(WORKDAY(DATEVALUE("15/"&amp;MONTH(EDATE(C1110,-1))&amp;"/"&amp;YEAR(EDATE(C1110,-1))),-1,Feriados!$A$1:$A$936),1,Feriados!$A$1:$A$936)</f>
        <v>38307</v>
      </c>
      <c r="J1110" s="27">
        <f>WORKDAY(WORKDAY(DATEVALUE("15/"&amp;MONTH(EDATE(C1110,0))&amp;"/"&amp;YEAR(EDATE(C1110,0))-1),-1,Feriados!$A$1:$A$936),1,Feriados!$A$1:$A$936)</f>
        <v>37970</v>
      </c>
      <c r="K1110" s="28">
        <f t="shared" si="30"/>
        <v>7.2368302404010709</v>
      </c>
    </row>
    <row r="1111" spans="1:11" x14ac:dyDescent="0.3">
      <c r="A1111" s="18" t="str">
        <f t="shared" si="31"/>
        <v>112004</v>
      </c>
      <c r="B1111" s="10">
        <v>760199</v>
      </c>
      <c r="C1111" s="11">
        <v>38335</v>
      </c>
      <c r="D1111" s="13">
        <v>1472.6011477296438</v>
      </c>
      <c r="E1111" s="9"/>
      <c r="F1111" s="9"/>
      <c r="G1111" s="9"/>
      <c r="H1111" s="27">
        <f>WORKDAY(WORKDAY(DATEVALUE("15/"&amp;MONTH(EDATE(C1111,0))&amp;"/"&amp;YEAR(EDATE(C1111,0))),-1,Feriados!$A$1:$A$936),1,Feriados!$A$1:$A$936)</f>
        <v>38336</v>
      </c>
      <c r="I1111" s="27">
        <f>WORKDAY(WORKDAY(DATEVALUE("15/"&amp;MONTH(EDATE(C1111,-1))&amp;"/"&amp;YEAR(EDATE(C1111,-1))),-1,Feriados!$A$1:$A$936),1,Feriados!$A$1:$A$936)</f>
        <v>38307</v>
      </c>
      <c r="J1111" s="27">
        <f>WORKDAY(WORKDAY(DATEVALUE("15/"&amp;MONTH(EDATE(C1111,0))&amp;"/"&amp;YEAR(EDATE(C1111,0))-1),-1,Feriados!$A$1:$A$936),1,Feriados!$A$1:$A$936)</f>
        <v>37970</v>
      </c>
      <c r="K1111" s="28">
        <f t="shared" si="30"/>
        <v>7.2368302404010709</v>
      </c>
    </row>
    <row r="1112" spans="1:11" x14ac:dyDescent="0.3">
      <c r="A1112" s="18" t="str">
        <f t="shared" si="31"/>
        <v>112004</v>
      </c>
      <c r="B1112" s="10">
        <v>760199</v>
      </c>
      <c r="C1112" s="11">
        <v>38336</v>
      </c>
      <c r="D1112" s="13">
        <v>1473.0834499758457</v>
      </c>
      <c r="E1112" s="9"/>
      <c r="F1112" s="9"/>
      <c r="G1112" s="9"/>
      <c r="H1112" s="27">
        <f>WORKDAY(WORKDAY(DATEVALUE("15/"&amp;MONTH(EDATE(C1112,0))&amp;"/"&amp;YEAR(EDATE(C1112,0))),-1,Feriados!$A$1:$A$936),1,Feriados!$A$1:$A$936)</f>
        <v>38336</v>
      </c>
      <c r="I1112" s="27">
        <f>WORKDAY(WORKDAY(DATEVALUE("15/"&amp;MONTH(EDATE(C1112,-1))&amp;"/"&amp;YEAR(EDATE(C1112,-1))),-1,Feriados!$A$1:$A$936),1,Feriados!$A$1:$A$936)</f>
        <v>38307</v>
      </c>
      <c r="J1112" s="27">
        <f>WORKDAY(WORKDAY(DATEVALUE("15/"&amp;MONTH(EDATE(C1112,0))&amp;"/"&amp;YEAR(EDATE(C1112,0))-1),-1,Feriados!$A$1:$A$936),1,Feriados!$A$1:$A$936)</f>
        <v>37970</v>
      </c>
      <c r="K1112" s="28">
        <f t="shared" si="30"/>
        <v>7.2368302404010709</v>
      </c>
    </row>
    <row r="1113" spans="1:11" x14ac:dyDescent="0.3">
      <c r="A1113" s="18" t="str">
        <f t="shared" si="31"/>
        <v>112004</v>
      </c>
      <c r="B1113" s="10">
        <v>760199</v>
      </c>
      <c r="C1113" s="11">
        <v>38337</v>
      </c>
      <c r="D1113" s="13">
        <v>1473.6318729115151</v>
      </c>
      <c r="E1113" s="9"/>
      <c r="F1113" s="9"/>
      <c r="G1113" s="9"/>
      <c r="H1113" s="27">
        <f>WORKDAY(WORKDAY(DATEVALUE("15/"&amp;MONTH(EDATE(C1113,0))&amp;"/"&amp;YEAR(EDATE(C1113,0))),-1,Feriados!$A$1:$A$936),1,Feriados!$A$1:$A$936)</f>
        <v>38336</v>
      </c>
      <c r="I1113" s="27">
        <f>WORKDAY(WORKDAY(DATEVALUE("15/"&amp;MONTH(EDATE(C1113,-1))&amp;"/"&amp;YEAR(EDATE(C1113,-1))),-1,Feriados!$A$1:$A$936),1,Feriados!$A$1:$A$936)</f>
        <v>38307</v>
      </c>
      <c r="J1113" s="27">
        <f>WORKDAY(WORKDAY(DATEVALUE("15/"&amp;MONTH(EDATE(C1113,0))&amp;"/"&amp;YEAR(EDATE(C1113,0))-1),-1,Feriados!$A$1:$A$936),1,Feriados!$A$1:$A$936)</f>
        <v>37970</v>
      </c>
      <c r="K1113" s="28">
        <f t="shared" si="30"/>
        <v>7.2368302404010709</v>
      </c>
    </row>
    <row r="1114" spans="1:11" x14ac:dyDescent="0.3">
      <c r="A1114" s="18" t="str">
        <f t="shared" si="31"/>
        <v>112004</v>
      </c>
      <c r="B1114" s="10">
        <v>760199</v>
      </c>
      <c r="C1114" s="11">
        <v>38338</v>
      </c>
      <c r="D1114" s="13">
        <v>1474.1805000227971</v>
      </c>
      <c r="E1114" s="9"/>
      <c r="F1114" s="9"/>
      <c r="G1114" s="9"/>
      <c r="H1114" s="27">
        <f>WORKDAY(WORKDAY(DATEVALUE("15/"&amp;MONTH(EDATE(C1114,0))&amp;"/"&amp;YEAR(EDATE(C1114,0))),-1,Feriados!$A$1:$A$936),1,Feriados!$A$1:$A$936)</f>
        <v>38336</v>
      </c>
      <c r="I1114" s="27">
        <f>WORKDAY(WORKDAY(DATEVALUE("15/"&amp;MONTH(EDATE(C1114,-1))&amp;"/"&amp;YEAR(EDATE(C1114,-1))),-1,Feriados!$A$1:$A$936),1,Feriados!$A$1:$A$936)</f>
        <v>38307</v>
      </c>
      <c r="J1114" s="27">
        <f>WORKDAY(WORKDAY(DATEVALUE("15/"&amp;MONTH(EDATE(C1114,0))&amp;"/"&amp;YEAR(EDATE(C1114,0))-1),-1,Feriados!$A$1:$A$936),1,Feriados!$A$1:$A$936)</f>
        <v>37970</v>
      </c>
      <c r="K1114" s="28">
        <f t="shared" si="30"/>
        <v>7.2368302404010709</v>
      </c>
    </row>
    <row r="1115" spans="1:11" x14ac:dyDescent="0.3">
      <c r="A1115" s="18" t="str">
        <f t="shared" si="31"/>
        <v>112004</v>
      </c>
      <c r="B1115" s="10">
        <v>760199</v>
      </c>
      <c r="C1115" s="11">
        <v>38341</v>
      </c>
      <c r="D1115" s="13">
        <v>1474.729331385706</v>
      </c>
      <c r="E1115" s="9"/>
      <c r="F1115" s="9"/>
      <c r="G1115" s="9"/>
      <c r="H1115" s="27">
        <f>WORKDAY(WORKDAY(DATEVALUE("15/"&amp;MONTH(EDATE(C1115,0))&amp;"/"&amp;YEAR(EDATE(C1115,0))),-1,Feriados!$A$1:$A$936),1,Feriados!$A$1:$A$936)</f>
        <v>38336</v>
      </c>
      <c r="I1115" s="27">
        <f>WORKDAY(WORKDAY(DATEVALUE("15/"&amp;MONTH(EDATE(C1115,-1))&amp;"/"&amp;YEAR(EDATE(C1115,-1))),-1,Feriados!$A$1:$A$936),1,Feriados!$A$1:$A$936)</f>
        <v>38307</v>
      </c>
      <c r="J1115" s="27">
        <f>WORKDAY(WORKDAY(DATEVALUE("15/"&amp;MONTH(EDATE(C1115,0))&amp;"/"&amp;YEAR(EDATE(C1115,0))-1),-1,Feriados!$A$1:$A$936),1,Feriados!$A$1:$A$936)</f>
        <v>37970</v>
      </c>
      <c r="K1115" s="28">
        <f t="shared" si="30"/>
        <v>7.2368302404010709</v>
      </c>
    </row>
    <row r="1116" spans="1:11" x14ac:dyDescent="0.3">
      <c r="A1116" s="18" t="str">
        <f t="shared" si="31"/>
        <v>112004</v>
      </c>
      <c r="B1116" s="10">
        <v>760199</v>
      </c>
      <c r="C1116" s="11">
        <v>38342</v>
      </c>
      <c r="D1116" s="13">
        <v>1475.278367076284</v>
      </c>
      <c r="E1116" s="9"/>
      <c r="F1116" s="9"/>
      <c r="G1116" s="9"/>
      <c r="H1116" s="27">
        <f>WORKDAY(WORKDAY(DATEVALUE("15/"&amp;MONTH(EDATE(C1116,0))&amp;"/"&amp;YEAR(EDATE(C1116,0))),-1,Feriados!$A$1:$A$936),1,Feriados!$A$1:$A$936)</f>
        <v>38336</v>
      </c>
      <c r="I1116" s="27">
        <f>WORKDAY(WORKDAY(DATEVALUE("15/"&amp;MONTH(EDATE(C1116,-1))&amp;"/"&amp;YEAR(EDATE(C1116,-1))),-1,Feriados!$A$1:$A$936),1,Feriados!$A$1:$A$936)</f>
        <v>38307</v>
      </c>
      <c r="J1116" s="27">
        <f>WORKDAY(WORKDAY(DATEVALUE("15/"&amp;MONTH(EDATE(C1116,0))&amp;"/"&amp;YEAR(EDATE(C1116,0))-1),-1,Feriados!$A$1:$A$936),1,Feriados!$A$1:$A$936)</f>
        <v>37970</v>
      </c>
      <c r="K1116" s="28">
        <f t="shared" si="30"/>
        <v>7.2368302404010709</v>
      </c>
    </row>
    <row r="1117" spans="1:11" x14ac:dyDescent="0.3">
      <c r="A1117" s="18" t="str">
        <f t="shared" si="31"/>
        <v>112004</v>
      </c>
      <c r="B1117" s="10">
        <v>760199</v>
      </c>
      <c r="C1117" s="11">
        <v>38343</v>
      </c>
      <c r="D1117" s="13">
        <v>1475.8276071706009</v>
      </c>
      <c r="E1117" s="9"/>
      <c r="F1117" s="9"/>
      <c r="G1117" s="9"/>
      <c r="H1117" s="27">
        <f>WORKDAY(WORKDAY(DATEVALUE("15/"&amp;MONTH(EDATE(C1117,0))&amp;"/"&amp;YEAR(EDATE(C1117,0))),-1,Feriados!$A$1:$A$936),1,Feriados!$A$1:$A$936)</f>
        <v>38336</v>
      </c>
      <c r="I1117" s="27">
        <f>WORKDAY(WORKDAY(DATEVALUE("15/"&amp;MONTH(EDATE(C1117,-1))&amp;"/"&amp;YEAR(EDATE(C1117,-1))),-1,Feriados!$A$1:$A$936),1,Feriados!$A$1:$A$936)</f>
        <v>38307</v>
      </c>
      <c r="J1117" s="27">
        <f>WORKDAY(WORKDAY(DATEVALUE("15/"&amp;MONTH(EDATE(C1117,0))&amp;"/"&amp;YEAR(EDATE(C1117,0))-1),-1,Feriados!$A$1:$A$936),1,Feriados!$A$1:$A$936)</f>
        <v>37970</v>
      </c>
      <c r="K1117" s="28">
        <f t="shared" si="30"/>
        <v>7.2368302404010709</v>
      </c>
    </row>
    <row r="1118" spans="1:11" x14ac:dyDescent="0.3">
      <c r="A1118" s="18" t="str">
        <f t="shared" si="31"/>
        <v>112004</v>
      </c>
      <c r="B1118" s="10">
        <v>760199</v>
      </c>
      <c r="C1118" s="11">
        <v>38344</v>
      </c>
      <c r="D1118" s="13">
        <v>1476.3770517447554</v>
      </c>
      <c r="E1118" s="9"/>
      <c r="F1118" s="9"/>
      <c r="G1118" s="9"/>
      <c r="H1118" s="27">
        <f>WORKDAY(WORKDAY(DATEVALUE("15/"&amp;MONTH(EDATE(C1118,0))&amp;"/"&amp;YEAR(EDATE(C1118,0))),-1,Feriados!$A$1:$A$936),1,Feriados!$A$1:$A$936)</f>
        <v>38336</v>
      </c>
      <c r="I1118" s="27">
        <f>WORKDAY(WORKDAY(DATEVALUE("15/"&amp;MONTH(EDATE(C1118,-1))&amp;"/"&amp;YEAR(EDATE(C1118,-1))),-1,Feriados!$A$1:$A$936),1,Feriados!$A$1:$A$936)</f>
        <v>38307</v>
      </c>
      <c r="J1118" s="27">
        <f>WORKDAY(WORKDAY(DATEVALUE("15/"&amp;MONTH(EDATE(C1118,0))&amp;"/"&amp;YEAR(EDATE(C1118,0))-1),-1,Feriados!$A$1:$A$936),1,Feriados!$A$1:$A$936)</f>
        <v>37970</v>
      </c>
      <c r="K1118" s="28">
        <f t="shared" si="30"/>
        <v>7.2368302404010709</v>
      </c>
    </row>
    <row r="1119" spans="1:11" x14ac:dyDescent="0.3">
      <c r="A1119" s="18" t="str">
        <f t="shared" si="31"/>
        <v>112004</v>
      </c>
      <c r="B1119" s="10">
        <v>760199</v>
      </c>
      <c r="C1119" s="11">
        <v>38345</v>
      </c>
      <c r="D1119" s="13">
        <v>1476.9267008748748</v>
      </c>
      <c r="E1119" s="9"/>
      <c r="F1119" s="9"/>
      <c r="G1119" s="9"/>
      <c r="H1119" s="27">
        <f>WORKDAY(WORKDAY(DATEVALUE("15/"&amp;MONTH(EDATE(C1119,0))&amp;"/"&amp;YEAR(EDATE(C1119,0))),-1,Feriados!$A$1:$A$936),1,Feriados!$A$1:$A$936)</f>
        <v>38336</v>
      </c>
      <c r="I1119" s="27">
        <f>WORKDAY(WORKDAY(DATEVALUE("15/"&amp;MONTH(EDATE(C1119,-1))&amp;"/"&amp;YEAR(EDATE(C1119,-1))),-1,Feriados!$A$1:$A$936),1,Feriados!$A$1:$A$936)</f>
        <v>38307</v>
      </c>
      <c r="J1119" s="27">
        <f>WORKDAY(WORKDAY(DATEVALUE("15/"&amp;MONTH(EDATE(C1119,0))&amp;"/"&amp;YEAR(EDATE(C1119,0))-1),-1,Feriados!$A$1:$A$936),1,Feriados!$A$1:$A$936)</f>
        <v>37970</v>
      </c>
      <c r="K1119" s="28">
        <f t="shared" si="30"/>
        <v>7.2368302404010709</v>
      </c>
    </row>
    <row r="1120" spans="1:11" x14ac:dyDescent="0.3">
      <c r="A1120" s="18" t="str">
        <f t="shared" si="31"/>
        <v>112004</v>
      </c>
      <c r="B1120" s="10">
        <v>760199</v>
      </c>
      <c r="C1120" s="11">
        <v>38348</v>
      </c>
      <c r="D1120" s="13">
        <v>1477.4765546371145</v>
      </c>
      <c r="E1120" s="9"/>
      <c r="F1120" s="9"/>
      <c r="G1120" s="9"/>
      <c r="H1120" s="27">
        <f>WORKDAY(WORKDAY(DATEVALUE("15/"&amp;MONTH(EDATE(C1120,0))&amp;"/"&amp;YEAR(EDATE(C1120,0))),-1,Feriados!$A$1:$A$936),1,Feriados!$A$1:$A$936)</f>
        <v>38336</v>
      </c>
      <c r="I1120" s="27">
        <f>WORKDAY(WORKDAY(DATEVALUE("15/"&amp;MONTH(EDATE(C1120,-1))&amp;"/"&amp;YEAR(EDATE(C1120,-1))),-1,Feriados!$A$1:$A$936),1,Feriados!$A$1:$A$936)</f>
        <v>38307</v>
      </c>
      <c r="J1120" s="27">
        <f>WORKDAY(WORKDAY(DATEVALUE("15/"&amp;MONTH(EDATE(C1120,0))&amp;"/"&amp;YEAR(EDATE(C1120,0))-1),-1,Feriados!$A$1:$A$936),1,Feriados!$A$1:$A$936)</f>
        <v>37970</v>
      </c>
      <c r="K1120" s="28">
        <f t="shared" si="30"/>
        <v>7.2368302404010709</v>
      </c>
    </row>
    <row r="1121" spans="1:11" x14ac:dyDescent="0.3">
      <c r="A1121" s="18" t="str">
        <f t="shared" si="31"/>
        <v>112004</v>
      </c>
      <c r="B1121" s="10">
        <v>760199</v>
      </c>
      <c r="C1121" s="11">
        <v>38349</v>
      </c>
      <c r="D1121" s="13">
        <v>1478.026613107658</v>
      </c>
      <c r="E1121" s="9"/>
      <c r="F1121" s="9"/>
      <c r="G1121" s="9"/>
      <c r="H1121" s="27">
        <f>WORKDAY(WORKDAY(DATEVALUE("15/"&amp;MONTH(EDATE(C1121,0))&amp;"/"&amp;YEAR(EDATE(C1121,0))),-1,Feriados!$A$1:$A$936),1,Feriados!$A$1:$A$936)</f>
        <v>38336</v>
      </c>
      <c r="I1121" s="27">
        <f>WORKDAY(WORKDAY(DATEVALUE("15/"&amp;MONTH(EDATE(C1121,-1))&amp;"/"&amp;YEAR(EDATE(C1121,-1))),-1,Feriados!$A$1:$A$936),1,Feriados!$A$1:$A$936)</f>
        <v>38307</v>
      </c>
      <c r="J1121" s="27">
        <f>WORKDAY(WORKDAY(DATEVALUE("15/"&amp;MONTH(EDATE(C1121,0))&amp;"/"&amp;YEAR(EDATE(C1121,0))-1),-1,Feriados!$A$1:$A$936),1,Feriados!$A$1:$A$936)</f>
        <v>37970</v>
      </c>
      <c r="K1121" s="28">
        <f t="shared" si="30"/>
        <v>7.2368302404010709</v>
      </c>
    </row>
    <row r="1122" spans="1:11" x14ac:dyDescent="0.3">
      <c r="A1122" s="18" t="str">
        <f t="shared" si="31"/>
        <v>112004</v>
      </c>
      <c r="B1122" s="10">
        <v>760199</v>
      </c>
      <c r="C1122" s="11">
        <v>38350</v>
      </c>
      <c r="D1122" s="13">
        <v>1478.5768763627173</v>
      </c>
      <c r="E1122" s="9"/>
      <c r="F1122" s="9"/>
      <c r="G1122" s="9"/>
      <c r="H1122" s="27">
        <f>WORKDAY(WORKDAY(DATEVALUE("15/"&amp;MONTH(EDATE(C1122,0))&amp;"/"&amp;YEAR(EDATE(C1122,0))),-1,Feriados!$A$1:$A$936),1,Feriados!$A$1:$A$936)</f>
        <v>38336</v>
      </c>
      <c r="I1122" s="27">
        <f>WORKDAY(WORKDAY(DATEVALUE("15/"&amp;MONTH(EDATE(C1122,-1))&amp;"/"&amp;YEAR(EDATE(C1122,-1))),-1,Feriados!$A$1:$A$936),1,Feriados!$A$1:$A$936)</f>
        <v>38307</v>
      </c>
      <c r="J1122" s="27">
        <f>WORKDAY(WORKDAY(DATEVALUE("15/"&amp;MONTH(EDATE(C1122,0))&amp;"/"&amp;YEAR(EDATE(C1122,0))-1),-1,Feriados!$A$1:$A$936),1,Feriados!$A$1:$A$936)</f>
        <v>37970</v>
      </c>
      <c r="K1122" s="28">
        <f t="shared" si="30"/>
        <v>7.2368302404010709</v>
      </c>
    </row>
    <row r="1123" spans="1:11" x14ac:dyDescent="0.3">
      <c r="A1123" s="18" t="str">
        <f t="shared" si="31"/>
        <v>112004</v>
      </c>
      <c r="B1123" s="10">
        <v>760199</v>
      </c>
      <c r="C1123" s="11">
        <v>38351</v>
      </c>
      <c r="D1123" s="13">
        <v>1479.1273444785329</v>
      </c>
      <c r="E1123" s="9"/>
      <c r="F1123" s="9"/>
      <c r="G1123" s="9"/>
      <c r="H1123" s="27">
        <f>WORKDAY(WORKDAY(DATEVALUE("15/"&amp;MONTH(EDATE(C1123,0))&amp;"/"&amp;YEAR(EDATE(C1123,0))),-1,Feriados!$A$1:$A$936),1,Feriados!$A$1:$A$936)</f>
        <v>38336</v>
      </c>
      <c r="I1123" s="27">
        <f>WORKDAY(WORKDAY(DATEVALUE("15/"&amp;MONTH(EDATE(C1123,-1))&amp;"/"&amp;YEAR(EDATE(C1123,-1))),-1,Feriados!$A$1:$A$936),1,Feriados!$A$1:$A$936)</f>
        <v>38307</v>
      </c>
      <c r="J1123" s="27">
        <f>WORKDAY(WORKDAY(DATEVALUE("15/"&amp;MONTH(EDATE(C1123,0))&amp;"/"&amp;YEAR(EDATE(C1123,0))-1),-1,Feriados!$A$1:$A$936),1,Feriados!$A$1:$A$936)</f>
        <v>37970</v>
      </c>
      <c r="K1123" s="28">
        <f t="shared" si="30"/>
        <v>7.2368302404010709</v>
      </c>
    </row>
    <row r="1124" spans="1:11" x14ac:dyDescent="0.3">
      <c r="A1124" s="18" t="str">
        <f t="shared" si="31"/>
        <v>112004</v>
      </c>
      <c r="B1124" s="10">
        <v>760199</v>
      </c>
      <c r="C1124" s="11">
        <v>38352</v>
      </c>
      <c r="D1124" s="13">
        <v>1479.6780175313738</v>
      </c>
      <c r="E1124" s="9"/>
      <c r="F1124" s="9"/>
      <c r="G1124" s="9"/>
      <c r="H1124" s="27">
        <f>WORKDAY(WORKDAY(DATEVALUE("15/"&amp;MONTH(EDATE(C1124,0))&amp;"/"&amp;YEAR(EDATE(C1124,0))),-1,Feriados!$A$1:$A$936),1,Feriados!$A$1:$A$936)</f>
        <v>38336</v>
      </c>
      <c r="I1124" s="27">
        <f>WORKDAY(WORKDAY(DATEVALUE("15/"&amp;MONTH(EDATE(C1124,-1))&amp;"/"&amp;YEAR(EDATE(C1124,-1))),-1,Feriados!$A$1:$A$936),1,Feriados!$A$1:$A$936)</f>
        <v>38307</v>
      </c>
      <c r="J1124" s="27">
        <f>WORKDAY(WORKDAY(DATEVALUE("15/"&amp;MONTH(EDATE(C1124,0))&amp;"/"&amp;YEAR(EDATE(C1124,0))-1),-1,Feriados!$A$1:$A$936),1,Feriados!$A$1:$A$936)</f>
        <v>37970</v>
      </c>
      <c r="K1124" s="28">
        <f t="shared" si="30"/>
        <v>7.2368302404010709</v>
      </c>
    </row>
    <row r="1125" spans="1:11" x14ac:dyDescent="0.3">
      <c r="A1125" s="18" t="str">
        <f t="shared" si="31"/>
        <v>122004</v>
      </c>
      <c r="B1125" s="10">
        <v>760199</v>
      </c>
      <c r="C1125" s="11">
        <v>38355</v>
      </c>
      <c r="D1125" s="13">
        <v>1480.2288955975373</v>
      </c>
      <c r="E1125" s="9"/>
      <c r="F1125" s="9"/>
      <c r="G1125" s="9"/>
      <c r="H1125" s="27">
        <f>WORKDAY(WORKDAY(DATEVALUE("15/"&amp;MONTH(EDATE(C1125,0))&amp;"/"&amp;YEAR(EDATE(C1125,0))),-1,Feriados!$A$1:$A$936),1,Feriados!$A$1:$A$936)</f>
        <v>38369</v>
      </c>
      <c r="I1125" s="27">
        <f>WORKDAY(WORKDAY(DATEVALUE("15/"&amp;MONTH(EDATE(C1125,-1))&amp;"/"&amp;YEAR(EDATE(C1125,-1))),-1,Feriados!$A$1:$A$936),1,Feriados!$A$1:$A$936)</f>
        <v>38336</v>
      </c>
      <c r="J1125" s="27">
        <f>WORKDAY(WORKDAY(DATEVALUE("15/"&amp;MONTH(EDATE(C1125,0))&amp;"/"&amp;YEAR(EDATE(C1125,0))-1),-1,Feriados!$A$1:$A$936),1,Feriados!$A$1:$A$936)</f>
        <v>38001</v>
      </c>
      <c r="K1125" s="28">
        <f t="shared" si="30"/>
        <v>7.5994958488264208</v>
      </c>
    </row>
    <row r="1126" spans="1:11" x14ac:dyDescent="0.3">
      <c r="A1126" s="18" t="str">
        <f t="shared" si="31"/>
        <v>122004</v>
      </c>
      <c r="B1126" s="10">
        <v>760199</v>
      </c>
      <c r="C1126" s="11">
        <v>38356</v>
      </c>
      <c r="D1126" s="13">
        <v>1480.7799787533484</v>
      </c>
      <c r="E1126" s="9"/>
      <c r="F1126" s="9"/>
      <c r="G1126" s="9"/>
      <c r="H1126" s="27">
        <f>WORKDAY(WORKDAY(DATEVALUE("15/"&amp;MONTH(EDATE(C1126,0))&amp;"/"&amp;YEAR(EDATE(C1126,0))),-1,Feriados!$A$1:$A$936),1,Feriados!$A$1:$A$936)</f>
        <v>38369</v>
      </c>
      <c r="I1126" s="27">
        <f>WORKDAY(WORKDAY(DATEVALUE("15/"&amp;MONTH(EDATE(C1126,-1))&amp;"/"&amp;YEAR(EDATE(C1126,-1))),-1,Feriados!$A$1:$A$936),1,Feriados!$A$1:$A$936)</f>
        <v>38336</v>
      </c>
      <c r="J1126" s="27">
        <f>WORKDAY(WORKDAY(DATEVALUE("15/"&amp;MONTH(EDATE(C1126,0))&amp;"/"&amp;YEAR(EDATE(C1126,0))-1),-1,Feriados!$A$1:$A$936),1,Feriados!$A$1:$A$936)</f>
        <v>38001</v>
      </c>
      <c r="K1126" s="28">
        <f t="shared" si="30"/>
        <v>7.5994958488264208</v>
      </c>
    </row>
    <row r="1127" spans="1:11" x14ac:dyDescent="0.3">
      <c r="A1127" s="18" t="str">
        <f t="shared" si="31"/>
        <v>122004</v>
      </c>
      <c r="B1127" s="10">
        <v>760199</v>
      </c>
      <c r="C1127" s="11">
        <v>38357</v>
      </c>
      <c r="D1127" s="13">
        <v>1481.3312670751618</v>
      </c>
      <c r="E1127" s="9"/>
      <c r="F1127" s="9"/>
      <c r="G1127" s="9"/>
      <c r="H1127" s="27">
        <f>WORKDAY(WORKDAY(DATEVALUE("15/"&amp;MONTH(EDATE(C1127,0))&amp;"/"&amp;YEAR(EDATE(C1127,0))),-1,Feriados!$A$1:$A$936),1,Feriados!$A$1:$A$936)</f>
        <v>38369</v>
      </c>
      <c r="I1127" s="27">
        <f>WORKDAY(WORKDAY(DATEVALUE("15/"&amp;MONTH(EDATE(C1127,-1))&amp;"/"&amp;YEAR(EDATE(C1127,-1))),-1,Feriados!$A$1:$A$936),1,Feriados!$A$1:$A$936)</f>
        <v>38336</v>
      </c>
      <c r="J1127" s="27">
        <f>WORKDAY(WORKDAY(DATEVALUE("15/"&amp;MONTH(EDATE(C1127,0))&amp;"/"&amp;YEAR(EDATE(C1127,0))-1),-1,Feriados!$A$1:$A$936),1,Feriados!$A$1:$A$936)</f>
        <v>38001</v>
      </c>
      <c r="K1127" s="28">
        <f t="shared" si="30"/>
        <v>7.5994958488264208</v>
      </c>
    </row>
    <row r="1128" spans="1:11" x14ac:dyDescent="0.3">
      <c r="A1128" s="18" t="str">
        <f t="shared" si="31"/>
        <v>122004</v>
      </c>
      <c r="B1128" s="10">
        <v>760199</v>
      </c>
      <c r="C1128" s="11">
        <v>38358</v>
      </c>
      <c r="D1128" s="13">
        <v>1481.8827606393595</v>
      </c>
      <c r="E1128" s="9"/>
      <c r="F1128" s="9"/>
      <c r="G1128" s="9"/>
      <c r="H1128" s="27">
        <f>WORKDAY(WORKDAY(DATEVALUE("15/"&amp;MONTH(EDATE(C1128,0))&amp;"/"&amp;YEAR(EDATE(C1128,0))),-1,Feriados!$A$1:$A$936),1,Feriados!$A$1:$A$936)</f>
        <v>38369</v>
      </c>
      <c r="I1128" s="27">
        <f>WORKDAY(WORKDAY(DATEVALUE("15/"&amp;MONTH(EDATE(C1128,-1))&amp;"/"&amp;YEAR(EDATE(C1128,-1))),-1,Feriados!$A$1:$A$936),1,Feriados!$A$1:$A$936)</f>
        <v>38336</v>
      </c>
      <c r="J1128" s="27">
        <f>WORKDAY(WORKDAY(DATEVALUE("15/"&amp;MONTH(EDATE(C1128,0))&amp;"/"&amp;YEAR(EDATE(C1128,0))-1),-1,Feriados!$A$1:$A$936),1,Feriados!$A$1:$A$936)</f>
        <v>38001</v>
      </c>
      <c r="K1128" s="28">
        <f t="shared" si="30"/>
        <v>7.5994958488264208</v>
      </c>
    </row>
    <row r="1129" spans="1:11" x14ac:dyDescent="0.3">
      <c r="A1129" s="18" t="str">
        <f t="shared" si="31"/>
        <v>122004</v>
      </c>
      <c r="B1129" s="10">
        <v>760199</v>
      </c>
      <c r="C1129" s="11">
        <v>38359</v>
      </c>
      <c r="D1129" s="13">
        <v>1482.4344595223527</v>
      </c>
      <c r="E1129" s="9"/>
      <c r="F1129" s="9"/>
      <c r="G1129" s="9"/>
      <c r="H1129" s="27">
        <f>WORKDAY(WORKDAY(DATEVALUE("15/"&amp;MONTH(EDATE(C1129,0))&amp;"/"&amp;YEAR(EDATE(C1129,0))),-1,Feriados!$A$1:$A$936),1,Feriados!$A$1:$A$936)</f>
        <v>38369</v>
      </c>
      <c r="I1129" s="27">
        <f>WORKDAY(WORKDAY(DATEVALUE("15/"&amp;MONTH(EDATE(C1129,-1))&amp;"/"&amp;YEAR(EDATE(C1129,-1))),-1,Feriados!$A$1:$A$936),1,Feriados!$A$1:$A$936)</f>
        <v>38336</v>
      </c>
      <c r="J1129" s="27">
        <f>WORKDAY(WORKDAY(DATEVALUE("15/"&amp;MONTH(EDATE(C1129,0))&amp;"/"&amp;YEAR(EDATE(C1129,0))-1),-1,Feriados!$A$1:$A$936),1,Feriados!$A$1:$A$936)</f>
        <v>38001</v>
      </c>
      <c r="K1129" s="28">
        <f t="shared" si="30"/>
        <v>7.5994958488264208</v>
      </c>
    </row>
    <row r="1130" spans="1:11" x14ac:dyDescent="0.3">
      <c r="A1130" s="18" t="str">
        <f t="shared" si="31"/>
        <v>122004</v>
      </c>
      <c r="B1130" s="10">
        <v>760199</v>
      </c>
      <c r="C1130" s="11">
        <v>38362</v>
      </c>
      <c r="D1130" s="13">
        <v>1482.9863638005806</v>
      </c>
      <c r="E1130" s="9"/>
      <c r="F1130" s="9"/>
      <c r="G1130" s="9"/>
      <c r="H1130" s="27">
        <f>WORKDAY(WORKDAY(DATEVALUE("15/"&amp;MONTH(EDATE(C1130,0))&amp;"/"&amp;YEAR(EDATE(C1130,0))),-1,Feriados!$A$1:$A$936),1,Feriados!$A$1:$A$936)</f>
        <v>38369</v>
      </c>
      <c r="I1130" s="27">
        <f>WORKDAY(WORKDAY(DATEVALUE("15/"&amp;MONTH(EDATE(C1130,-1))&amp;"/"&amp;YEAR(EDATE(C1130,-1))),-1,Feriados!$A$1:$A$936),1,Feriados!$A$1:$A$936)</f>
        <v>38336</v>
      </c>
      <c r="J1130" s="27">
        <f>WORKDAY(WORKDAY(DATEVALUE("15/"&amp;MONTH(EDATE(C1130,0))&amp;"/"&amp;YEAR(EDATE(C1130,0))-1),-1,Feriados!$A$1:$A$936),1,Feriados!$A$1:$A$936)</f>
        <v>38001</v>
      </c>
      <c r="K1130" s="28">
        <f t="shared" si="30"/>
        <v>7.5994958488264208</v>
      </c>
    </row>
    <row r="1131" spans="1:11" x14ac:dyDescent="0.3">
      <c r="A1131" s="18" t="str">
        <f t="shared" si="31"/>
        <v>122004</v>
      </c>
      <c r="B1131" s="10">
        <v>760199</v>
      </c>
      <c r="C1131" s="11">
        <v>38363</v>
      </c>
      <c r="D1131" s="13">
        <v>1483.5384735505113</v>
      </c>
      <c r="E1131" s="9"/>
      <c r="F1131" s="9"/>
      <c r="G1131" s="9"/>
      <c r="H1131" s="27">
        <f>WORKDAY(WORKDAY(DATEVALUE("15/"&amp;MONTH(EDATE(C1131,0))&amp;"/"&amp;YEAR(EDATE(C1131,0))),-1,Feriados!$A$1:$A$936),1,Feriados!$A$1:$A$936)</f>
        <v>38369</v>
      </c>
      <c r="I1131" s="27">
        <f>WORKDAY(WORKDAY(DATEVALUE("15/"&amp;MONTH(EDATE(C1131,-1))&amp;"/"&amp;YEAR(EDATE(C1131,-1))),-1,Feriados!$A$1:$A$936),1,Feriados!$A$1:$A$936)</f>
        <v>38336</v>
      </c>
      <c r="J1131" s="27">
        <f>WORKDAY(WORKDAY(DATEVALUE("15/"&amp;MONTH(EDATE(C1131,0))&amp;"/"&amp;YEAR(EDATE(C1131,0))-1),-1,Feriados!$A$1:$A$936),1,Feriados!$A$1:$A$936)</f>
        <v>38001</v>
      </c>
      <c r="K1131" s="28">
        <f t="shared" si="30"/>
        <v>7.5994958488264208</v>
      </c>
    </row>
    <row r="1132" spans="1:11" x14ac:dyDescent="0.3">
      <c r="A1132" s="18" t="str">
        <f t="shared" si="31"/>
        <v>122004</v>
      </c>
      <c r="B1132" s="10">
        <v>760199</v>
      </c>
      <c r="C1132" s="11">
        <v>38364</v>
      </c>
      <c r="D1132" s="13">
        <v>1484.0907888486406</v>
      </c>
      <c r="E1132" s="9"/>
      <c r="F1132" s="9"/>
      <c r="G1132" s="9"/>
      <c r="H1132" s="27">
        <f>WORKDAY(WORKDAY(DATEVALUE("15/"&amp;MONTH(EDATE(C1132,0))&amp;"/"&amp;YEAR(EDATE(C1132,0))),-1,Feriados!$A$1:$A$936),1,Feriados!$A$1:$A$936)</f>
        <v>38369</v>
      </c>
      <c r="I1132" s="27">
        <f>WORKDAY(WORKDAY(DATEVALUE("15/"&amp;MONTH(EDATE(C1132,-1))&amp;"/"&amp;YEAR(EDATE(C1132,-1))),-1,Feriados!$A$1:$A$936),1,Feriados!$A$1:$A$936)</f>
        <v>38336</v>
      </c>
      <c r="J1132" s="27">
        <f>WORKDAY(WORKDAY(DATEVALUE("15/"&amp;MONTH(EDATE(C1132,0))&amp;"/"&amp;YEAR(EDATE(C1132,0))-1),-1,Feriados!$A$1:$A$936),1,Feriados!$A$1:$A$936)</f>
        <v>38001</v>
      </c>
      <c r="K1132" s="28">
        <f t="shared" si="30"/>
        <v>7.5994958488264208</v>
      </c>
    </row>
    <row r="1133" spans="1:11" x14ac:dyDescent="0.3">
      <c r="A1133" s="18" t="str">
        <f t="shared" si="31"/>
        <v>122004</v>
      </c>
      <c r="B1133" s="10">
        <v>760199</v>
      </c>
      <c r="C1133" s="11">
        <v>38365</v>
      </c>
      <c r="D1133" s="13">
        <v>1484.6433097714937</v>
      </c>
      <c r="E1133" s="9"/>
      <c r="F1133" s="9"/>
      <c r="G1133" s="9"/>
      <c r="H1133" s="27">
        <f>WORKDAY(WORKDAY(DATEVALUE("15/"&amp;MONTH(EDATE(C1133,0))&amp;"/"&amp;YEAR(EDATE(C1133,0))),-1,Feriados!$A$1:$A$936),1,Feriados!$A$1:$A$936)</f>
        <v>38369</v>
      </c>
      <c r="I1133" s="27">
        <f>WORKDAY(WORKDAY(DATEVALUE("15/"&amp;MONTH(EDATE(C1133,-1))&amp;"/"&amp;YEAR(EDATE(C1133,-1))),-1,Feriados!$A$1:$A$936),1,Feriados!$A$1:$A$936)</f>
        <v>38336</v>
      </c>
      <c r="J1133" s="27">
        <f>WORKDAY(WORKDAY(DATEVALUE("15/"&amp;MONTH(EDATE(C1133,0))&amp;"/"&amp;YEAR(EDATE(C1133,0))-1),-1,Feriados!$A$1:$A$936),1,Feriados!$A$1:$A$936)</f>
        <v>38001</v>
      </c>
      <c r="K1133" s="28">
        <f t="shared" si="30"/>
        <v>7.5994958488264208</v>
      </c>
    </row>
    <row r="1134" spans="1:11" x14ac:dyDescent="0.3">
      <c r="A1134" s="18" t="str">
        <f t="shared" si="31"/>
        <v>122004</v>
      </c>
      <c r="B1134" s="10">
        <v>760199</v>
      </c>
      <c r="C1134" s="11">
        <v>38366</v>
      </c>
      <c r="D1134" s="13">
        <v>1485.1960363956234</v>
      </c>
      <c r="E1134" s="9"/>
      <c r="F1134" s="9"/>
      <c r="G1134" s="9"/>
      <c r="H1134" s="27">
        <f>WORKDAY(WORKDAY(DATEVALUE("15/"&amp;MONTH(EDATE(C1134,0))&amp;"/"&amp;YEAR(EDATE(C1134,0))),-1,Feriados!$A$1:$A$936),1,Feriados!$A$1:$A$936)</f>
        <v>38369</v>
      </c>
      <c r="I1134" s="27">
        <f>WORKDAY(WORKDAY(DATEVALUE("15/"&amp;MONTH(EDATE(C1134,-1))&amp;"/"&amp;YEAR(EDATE(C1134,-1))),-1,Feriados!$A$1:$A$936),1,Feriados!$A$1:$A$936)</f>
        <v>38336</v>
      </c>
      <c r="J1134" s="27">
        <f>WORKDAY(WORKDAY(DATEVALUE("15/"&amp;MONTH(EDATE(C1134,0))&amp;"/"&amp;YEAR(EDATE(C1134,0))-1),-1,Feriados!$A$1:$A$936),1,Feriados!$A$1:$A$936)</f>
        <v>38001</v>
      </c>
      <c r="K1134" s="28">
        <f t="shared" si="30"/>
        <v>7.5994958488264208</v>
      </c>
    </row>
    <row r="1135" spans="1:11" x14ac:dyDescent="0.3">
      <c r="A1135" s="18" t="str">
        <f t="shared" si="31"/>
        <v>122004</v>
      </c>
      <c r="B1135" s="10">
        <v>760199</v>
      </c>
      <c r="C1135" s="11">
        <v>38369</v>
      </c>
      <c r="D1135" s="13">
        <v>1485.748968797612</v>
      </c>
      <c r="E1135" s="9"/>
      <c r="F1135" s="9"/>
      <c r="G1135" s="9"/>
      <c r="H1135" s="27">
        <f>WORKDAY(WORKDAY(DATEVALUE("15/"&amp;MONTH(EDATE(C1135,0))&amp;"/"&amp;YEAR(EDATE(C1135,0))),-1,Feriados!$A$1:$A$936),1,Feriados!$A$1:$A$936)</f>
        <v>38369</v>
      </c>
      <c r="I1135" s="27">
        <f>WORKDAY(WORKDAY(DATEVALUE("15/"&amp;MONTH(EDATE(C1135,-1))&amp;"/"&amp;YEAR(EDATE(C1135,-1))),-1,Feriados!$A$1:$A$936),1,Feriados!$A$1:$A$936)</f>
        <v>38336</v>
      </c>
      <c r="J1135" s="27">
        <f>WORKDAY(WORKDAY(DATEVALUE("15/"&amp;MONTH(EDATE(C1135,0))&amp;"/"&amp;YEAR(EDATE(C1135,0))-1),-1,Feriados!$A$1:$A$936),1,Feriados!$A$1:$A$936)</f>
        <v>38001</v>
      </c>
      <c r="K1135" s="28">
        <f t="shared" si="30"/>
        <v>7.5994958488264208</v>
      </c>
    </row>
    <row r="1136" spans="1:11" x14ac:dyDescent="0.3">
      <c r="A1136" s="18" t="str">
        <f t="shared" si="31"/>
        <v>122004</v>
      </c>
      <c r="B1136" s="10">
        <v>760199</v>
      </c>
      <c r="C1136" s="11">
        <v>38370</v>
      </c>
      <c r="D1136" s="13">
        <v>1486.2011507207274</v>
      </c>
      <c r="E1136" s="9"/>
      <c r="F1136" s="9"/>
      <c r="G1136" s="9"/>
      <c r="H1136" s="27">
        <f>WORKDAY(WORKDAY(DATEVALUE("15/"&amp;MONTH(EDATE(C1136,0))&amp;"/"&amp;YEAR(EDATE(C1136,0))),-1,Feriados!$A$1:$A$936),1,Feriados!$A$1:$A$936)</f>
        <v>38369</v>
      </c>
      <c r="I1136" s="27">
        <f>WORKDAY(WORKDAY(DATEVALUE("15/"&amp;MONTH(EDATE(C1136,-1))&amp;"/"&amp;YEAR(EDATE(C1136,-1))),-1,Feriados!$A$1:$A$936),1,Feriados!$A$1:$A$936)</f>
        <v>38336</v>
      </c>
      <c r="J1136" s="27">
        <f>WORKDAY(WORKDAY(DATEVALUE("15/"&amp;MONTH(EDATE(C1136,0))&amp;"/"&amp;YEAR(EDATE(C1136,0))-1),-1,Feriados!$A$1:$A$936),1,Feriados!$A$1:$A$936)</f>
        <v>38001</v>
      </c>
      <c r="K1136" s="28">
        <f t="shared" si="30"/>
        <v>7.5994958488264208</v>
      </c>
    </row>
    <row r="1137" spans="1:11" x14ac:dyDescent="0.3">
      <c r="A1137" s="18" t="str">
        <f t="shared" si="31"/>
        <v>122004</v>
      </c>
      <c r="B1137" s="10">
        <v>760199</v>
      </c>
      <c r="C1137" s="11">
        <v>38371</v>
      </c>
      <c r="D1137" s="13">
        <v>1486.6534702636534</v>
      </c>
      <c r="E1137" s="9"/>
      <c r="F1137" s="9"/>
      <c r="G1137" s="9"/>
      <c r="H1137" s="27">
        <f>WORKDAY(WORKDAY(DATEVALUE("15/"&amp;MONTH(EDATE(C1137,0))&amp;"/"&amp;YEAR(EDATE(C1137,0))),-1,Feriados!$A$1:$A$936),1,Feriados!$A$1:$A$936)</f>
        <v>38369</v>
      </c>
      <c r="I1137" s="27">
        <f>WORKDAY(WORKDAY(DATEVALUE("15/"&amp;MONTH(EDATE(C1137,-1))&amp;"/"&amp;YEAR(EDATE(C1137,-1))),-1,Feriados!$A$1:$A$936),1,Feriados!$A$1:$A$936)</f>
        <v>38336</v>
      </c>
      <c r="J1137" s="27">
        <f>WORKDAY(WORKDAY(DATEVALUE("15/"&amp;MONTH(EDATE(C1137,0))&amp;"/"&amp;YEAR(EDATE(C1137,0))-1),-1,Feriados!$A$1:$A$936),1,Feriados!$A$1:$A$936)</f>
        <v>38001</v>
      </c>
      <c r="K1137" s="28">
        <f t="shared" si="30"/>
        <v>7.5994958488264208</v>
      </c>
    </row>
    <row r="1138" spans="1:11" x14ac:dyDescent="0.3">
      <c r="A1138" s="18" t="str">
        <f t="shared" si="31"/>
        <v>122004</v>
      </c>
      <c r="B1138" s="10">
        <v>760199</v>
      </c>
      <c r="C1138" s="11">
        <v>38372</v>
      </c>
      <c r="D1138" s="13">
        <v>1487.1059274682736</v>
      </c>
      <c r="E1138" s="9"/>
      <c r="F1138" s="9"/>
      <c r="G1138" s="9"/>
      <c r="H1138" s="27">
        <f>WORKDAY(WORKDAY(DATEVALUE("15/"&amp;MONTH(EDATE(C1138,0))&amp;"/"&amp;YEAR(EDATE(C1138,0))),-1,Feriados!$A$1:$A$936),1,Feriados!$A$1:$A$936)</f>
        <v>38369</v>
      </c>
      <c r="I1138" s="27">
        <f>WORKDAY(WORKDAY(DATEVALUE("15/"&amp;MONTH(EDATE(C1138,-1))&amp;"/"&amp;YEAR(EDATE(C1138,-1))),-1,Feriados!$A$1:$A$936),1,Feriados!$A$1:$A$936)</f>
        <v>38336</v>
      </c>
      <c r="J1138" s="27">
        <f>WORKDAY(WORKDAY(DATEVALUE("15/"&amp;MONTH(EDATE(C1138,0))&amp;"/"&amp;YEAR(EDATE(C1138,0))-1),-1,Feriados!$A$1:$A$936),1,Feriados!$A$1:$A$936)</f>
        <v>38001</v>
      </c>
      <c r="K1138" s="28">
        <f t="shared" si="30"/>
        <v>7.5994958488264208</v>
      </c>
    </row>
    <row r="1139" spans="1:11" x14ac:dyDescent="0.3">
      <c r="A1139" s="18" t="str">
        <f t="shared" si="31"/>
        <v>122004</v>
      </c>
      <c r="B1139" s="10">
        <v>760199</v>
      </c>
      <c r="C1139" s="11">
        <v>38373</v>
      </c>
      <c r="D1139" s="13">
        <v>1487.5585223764856</v>
      </c>
      <c r="E1139" s="9"/>
      <c r="F1139" s="9"/>
      <c r="G1139" s="9"/>
      <c r="H1139" s="27">
        <f>WORKDAY(WORKDAY(DATEVALUE("15/"&amp;MONTH(EDATE(C1139,0))&amp;"/"&amp;YEAR(EDATE(C1139,0))),-1,Feriados!$A$1:$A$936),1,Feriados!$A$1:$A$936)</f>
        <v>38369</v>
      </c>
      <c r="I1139" s="27">
        <f>WORKDAY(WORKDAY(DATEVALUE("15/"&amp;MONTH(EDATE(C1139,-1))&amp;"/"&amp;YEAR(EDATE(C1139,-1))),-1,Feriados!$A$1:$A$936),1,Feriados!$A$1:$A$936)</f>
        <v>38336</v>
      </c>
      <c r="J1139" s="27">
        <f>WORKDAY(WORKDAY(DATEVALUE("15/"&amp;MONTH(EDATE(C1139,0))&amp;"/"&amp;YEAR(EDATE(C1139,0))-1),-1,Feriados!$A$1:$A$936),1,Feriados!$A$1:$A$936)</f>
        <v>38001</v>
      </c>
      <c r="K1139" s="28">
        <f t="shared" si="30"/>
        <v>7.5994958488264208</v>
      </c>
    </row>
    <row r="1140" spans="1:11" x14ac:dyDescent="0.3">
      <c r="A1140" s="18" t="str">
        <f t="shared" si="31"/>
        <v>122004</v>
      </c>
      <c r="B1140" s="10">
        <v>760199</v>
      </c>
      <c r="C1140" s="11">
        <v>38376</v>
      </c>
      <c r="D1140" s="13">
        <v>1488.0112550301985</v>
      </c>
      <c r="E1140" s="9"/>
      <c r="F1140" s="9"/>
      <c r="G1140" s="9"/>
      <c r="H1140" s="27">
        <f>WORKDAY(WORKDAY(DATEVALUE("15/"&amp;MONTH(EDATE(C1140,0))&amp;"/"&amp;YEAR(EDATE(C1140,0))),-1,Feriados!$A$1:$A$936),1,Feriados!$A$1:$A$936)</f>
        <v>38369</v>
      </c>
      <c r="I1140" s="27">
        <f>WORKDAY(WORKDAY(DATEVALUE("15/"&amp;MONTH(EDATE(C1140,-1))&amp;"/"&amp;YEAR(EDATE(C1140,-1))),-1,Feriados!$A$1:$A$936),1,Feriados!$A$1:$A$936)</f>
        <v>38336</v>
      </c>
      <c r="J1140" s="27">
        <f>WORKDAY(WORKDAY(DATEVALUE("15/"&amp;MONTH(EDATE(C1140,0))&amp;"/"&amp;YEAR(EDATE(C1140,0))-1),-1,Feriados!$A$1:$A$936),1,Feriados!$A$1:$A$936)</f>
        <v>38001</v>
      </c>
      <c r="K1140" s="28">
        <f t="shared" si="30"/>
        <v>7.5994958488264208</v>
      </c>
    </row>
    <row r="1141" spans="1:11" x14ac:dyDescent="0.3">
      <c r="A1141" s="18" t="str">
        <f t="shared" si="31"/>
        <v>122004</v>
      </c>
      <c r="B1141" s="10">
        <v>760199</v>
      </c>
      <c r="C1141" s="11">
        <v>38377</v>
      </c>
      <c r="D1141" s="13">
        <v>1488.4641254713345</v>
      </c>
      <c r="E1141" s="9"/>
      <c r="F1141" s="9"/>
      <c r="G1141" s="9"/>
      <c r="H1141" s="27">
        <f>WORKDAY(WORKDAY(DATEVALUE("15/"&amp;MONTH(EDATE(C1141,0))&amp;"/"&amp;YEAR(EDATE(C1141,0))),-1,Feriados!$A$1:$A$936),1,Feriados!$A$1:$A$936)</f>
        <v>38369</v>
      </c>
      <c r="I1141" s="27">
        <f>WORKDAY(WORKDAY(DATEVALUE("15/"&amp;MONTH(EDATE(C1141,-1))&amp;"/"&amp;YEAR(EDATE(C1141,-1))),-1,Feriados!$A$1:$A$936),1,Feriados!$A$1:$A$936)</f>
        <v>38336</v>
      </c>
      <c r="J1141" s="27">
        <f>WORKDAY(WORKDAY(DATEVALUE("15/"&amp;MONTH(EDATE(C1141,0))&amp;"/"&amp;YEAR(EDATE(C1141,0))-1),-1,Feriados!$A$1:$A$936),1,Feriados!$A$1:$A$936)</f>
        <v>38001</v>
      </c>
      <c r="K1141" s="28">
        <f t="shared" si="30"/>
        <v>7.5994958488264208</v>
      </c>
    </row>
    <row r="1142" spans="1:11" x14ac:dyDescent="0.3">
      <c r="A1142" s="18" t="str">
        <f t="shared" si="31"/>
        <v>122004</v>
      </c>
      <c r="B1142" s="10">
        <v>760199</v>
      </c>
      <c r="C1142" s="11">
        <v>38378</v>
      </c>
      <c r="D1142" s="13">
        <v>1488.9171337418288</v>
      </c>
      <c r="E1142" s="9"/>
      <c r="F1142" s="9"/>
      <c r="G1142" s="9"/>
      <c r="H1142" s="27">
        <f>WORKDAY(WORKDAY(DATEVALUE("15/"&amp;MONTH(EDATE(C1142,0))&amp;"/"&amp;YEAR(EDATE(C1142,0))),-1,Feriados!$A$1:$A$936),1,Feriados!$A$1:$A$936)</f>
        <v>38369</v>
      </c>
      <c r="I1142" s="27">
        <f>WORKDAY(WORKDAY(DATEVALUE("15/"&amp;MONTH(EDATE(C1142,-1))&amp;"/"&amp;YEAR(EDATE(C1142,-1))),-1,Feriados!$A$1:$A$936),1,Feriados!$A$1:$A$936)</f>
        <v>38336</v>
      </c>
      <c r="J1142" s="27">
        <f>WORKDAY(WORKDAY(DATEVALUE("15/"&amp;MONTH(EDATE(C1142,0))&amp;"/"&amp;YEAR(EDATE(C1142,0))-1),-1,Feriados!$A$1:$A$936),1,Feriados!$A$1:$A$936)</f>
        <v>38001</v>
      </c>
      <c r="K1142" s="28">
        <f t="shared" si="30"/>
        <v>7.5994958488264208</v>
      </c>
    </row>
    <row r="1143" spans="1:11" x14ac:dyDescent="0.3">
      <c r="A1143" s="18" t="str">
        <f t="shared" si="31"/>
        <v>122004</v>
      </c>
      <c r="B1143" s="10">
        <v>760199</v>
      </c>
      <c r="C1143" s="11">
        <v>38379</v>
      </c>
      <c r="D1143" s="13">
        <v>1489.3702798836293</v>
      </c>
      <c r="E1143" s="9"/>
      <c r="F1143" s="9"/>
      <c r="G1143" s="9"/>
      <c r="H1143" s="27">
        <f>WORKDAY(WORKDAY(DATEVALUE("15/"&amp;MONTH(EDATE(C1143,0))&amp;"/"&amp;YEAR(EDATE(C1143,0))),-1,Feriados!$A$1:$A$936),1,Feriados!$A$1:$A$936)</f>
        <v>38369</v>
      </c>
      <c r="I1143" s="27">
        <f>WORKDAY(WORKDAY(DATEVALUE("15/"&amp;MONTH(EDATE(C1143,-1))&amp;"/"&amp;YEAR(EDATE(C1143,-1))),-1,Feriados!$A$1:$A$936),1,Feriados!$A$1:$A$936)</f>
        <v>38336</v>
      </c>
      <c r="J1143" s="27">
        <f>WORKDAY(WORKDAY(DATEVALUE("15/"&amp;MONTH(EDATE(C1143,0))&amp;"/"&amp;YEAR(EDATE(C1143,0))-1),-1,Feriados!$A$1:$A$936),1,Feriados!$A$1:$A$936)</f>
        <v>38001</v>
      </c>
      <c r="K1143" s="28">
        <f t="shared" si="30"/>
        <v>7.5994958488264208</v>
      </c>
    </row>
    <row r="1144" spans="1:11" x14ac:dyDescent="0.3">
      <c r="A1144" s="18" t="str">
        <f t="shared" si="31"/>
        <v>122004</v>
      </c>
      <c r="B1144" s="10">
        <v>760199</v>
      </c>
      <c r="C1144" s="11">
        <v>38380</v>
      </c>
      <c r="D1144" s="13">
        <v>1489.8235639386967</v>
      </c>
      <c r="E1144" s="9"/>
      <c r="F1144" s="9"/>
      <c r="G1144" s="9"/>
      <c r="H1144" s="27">
        <f>WORKDAY(WORKDAY(DATEVALUE("15/"&amp;MONTH(EDATE(C1144,0))&amp;"/"&amp;YEAR(EDATE(C1144,0))),-1,Feriados!$A$1:$A$936),1,Feriados!$A$1:$A$936)</f>
        <v>38369</v>
      </c>
      <c r="I1144" s="27">
        <f>WORKDAY(WORKDAY(DATEVALUE("15/"&amp;MONTH(EDATE(C1144,-1))&amp;"/"&amp;YEAR(EDATE(C1144,-1))),-1,Feriados!$A$1:$A$936),1,Feriados!$A$1:$A$936)</f>
        <v>38336</v>
      </c>
      <c r="J1144" s="27">
        <f>WORKDAY(WORKDAY(DATEVALUE("15/"&amp;MONTH(EDATE(C1144,0))&amp;"/"&amp;YEAR(EDATE(C1144,0))-1),-1,Feriados!$A$1:$A$936),1,Feriados!$A$1:$A$936)</f>
        <v>38001</v>
      </c>
      <c r="K1144" s="28">
        <f t="shared" si="30"/>
        <v>7.5994958488264208</v>
      </c>
    </row>
    <row r="1145" spans="1:11" x14ac:dyDescent="0.3">
      <c r="A1145" s="18" t="str">
        <f t="shared" si="31"/>
        <v>122004</v>
      </c>
      <c r="B1145" s="10">
        <v>760199</v>
      </c>
      <c r="C1145" s="11">
        <v>38383</v>
      </c>
      <c r="D1145" s="13">
        <v>1490.2769859490043</v>
      </c>
      <c r="E1145" s="9"/>
      <c r="F1145" s="9"/>
      <c r="G1145" s="9"/>
      <c r="H1145" s="27">
        <f>WORKDAY(WORKDAY(DATEVALUE("15/"&amp;MONTH(EDATE(C1145,0))&amp;"/"&amp;YEAR(EDATE(C1145,0))),-1,Feriados!$A$1:$A$936),1,Feriados!$A$1:$A$936)</f>
        <v>38369</v>
      </c>
      <c r="I1145" s="27">
        <f>WORKDAY(WORKDAY(DATEVALUE("15/"&amp;MONTH(EDATE(C1145,-1))&amp;"/"&amp;YEAR(EDATE(C1145,-1))),-1,Feriados!$A$1:$A$936),1,Feriados!$A$1:$A$936)</f>
        <v>38336</v>
      </c>
      <c r="J1145" s="27">
        <f>WORKDAY(WORKDAY(DATEVALUE("15/"&amp;MONTH(EDATE(C1145,0))&amp;"/"&amp;YEAR(EDATE(C1145,0))-1),-1,Feriados!$A$1:$A$936),1,Feriados!$A$1:$A$936)</f>
        <v>38001</v>
      </c>
      <c r="K1145" s="28">
        <f t="shared" si="30"/>
        <v>7.5994958488264208</v>
      </c>
    </row>
    <row r="1146" spans="1:11" x14ac:dyDescent="0.3">
      <c r="A1146" s="18" t="str">
        <f t="shared" si="31"/>
        <v>12005</v>
      </c>
      <c r="B1146" s="10">
        <v>760199</v>
      </c>
      <c r="C1146" s="11">
        <v>38384</v>
      </c>
      <c r="D1146" s="13">
        <v>1490.7305459565375</v>
      </c>
      <c r="E1146" s="9"/>
      <c r="F1146" s="9"/>
      <c r="G1146" s="9"/>
      <c r="H1146" s="27">
        <f>WORKDAY(WORKDAY(DATEVALUE("15/"&amp;MONTH(EDATE(C1146,0))&amp;"/"&amp;YEAR(EDATE(C1146,0))),-1,Feriados!$A$1:$A$936),1,Feriados!$A$1:$A$936)</f>
        <v>38398</v>
      </c>
      <c r="I1146" s="27">
        <f>WORKDAY(WORKDAY(DATEVALUE("15/"&amp;MONTH(EDATE(C1146,-1))&amp;"/"&amp;YEAR(EDATE(C1146,-1))),-1,Feriados!$A$1:$A$936),1,Feriados!$A$1:$A$936)</f>
        <v>38369</v>
      </c>
      <c r="J1146" s="27">
        <f>WORKDAY(WORKDAY(DATEVALUE("15/"&amp;MONTH(EDATE(C1146,0))&amp;"/"&amp;YEAR(EDATE(C1146,0))-1),-1,Feriados!$A$1:$A$936),1,Feriados!$A$1:$A$936)</f>
        <v>38033</v>
      </c>
      <c r="K1146" s="28">
        <f t="shared" si="30"/>
        <v>7.407308485018449</v>
      </c>
    </row>
    <row r="1147" spans="1:11" x14ac:dyDescent="0.3">
      <c r="A1147" s="18" t="str">
        <f t="shared" si="31"/>
        <v>12005</v>
      </c>
      <c r="B1147" s="10">
        <v>760199</v>
      </c>
      <c r="C1147" s="11">
        <v>38385</v>
      </c>
      <c r="D1147" s="13">
        <v>1491.1842440032967</v>
      </c>
      <c r="E1147" s="9"/>
      <c r="F1147" s="9"/>
      <c r="G1147" s="9"/>
      <c r="H1147" s="27">
        <f>WORKDAY(WORKDAY(DATEVALUE("15/"&amp;MONTH(EDATE(C1147,0))&amp;"/"&amp;YEAR(EDATE(C1147,0))),-1,Feriados!$A$1:$A$936),1,Feriados!$A$1:$A$936)</f>
        <v>38398</v>
      </c>
      <c r="I1147" s="27">
        <f>WORKDAY(WORKDAY(DATEVALUE("15/"&amp;MONTH(EDATE(C1147,-1))&amp;"/"&amp;YEAR(EDATE(C1147,-1))),-1,Feriados!$A$1:$A$936),1,Feriados!$A$1:$A$936)</f>
        <v>38369</v>
      </c>
      <c r="J1147" s="27">
        <f>WORKDAY(WORKDAY(DATEVALUE("15/"&amp;MONTH(EDATE(C1147,0))&amp;"/"&amp;YEAR(EDATE(C1147,0))-1),-1,Feriados!$A$1:$A$936),1,Feriados!$A$1:$A$936)</f>
        <v>38033</v>
      </c>
      <c r="K1147" s="28">
        <f t="shared" si="30"/>
        <v>7.407308485018449</v>
      </c>
    </row>
    <row r="1148" spans="1:11" x14ac:dyDescent="0.3">
      <c r="A1148" s="18" t="str">
        <f t="shared" si="31"/>
        <v>12005</v>
      </c>
      <c r="B1148" s="10">
        <v>760199</v>
      </c>
      <c r="C1148" s="11">
        <v>38386</v>
      </c>
      <c r="D1148" s="13">
        <v>1491.6380801312921</v>
      </c>
      <c r="E1148" s="9"/>
      <c r="F1148" s="9"/>
      <c r="G1148" s="9"/>
      <c r="H1148" s="27">
        <f>WORKDAY(WORKDAY(DATEVALUE("15/"&amp;MONTH(EDATE(C1148,0))&amp;"/"&amp;YEAR(EDATE(C1148,0))),-1,Feriados!$A$1:$A$936),1,Feriados!$A$1:$A$936)</f>
        <v>38398</v>
      </c>
      <c r="I1148" s="27">
        <f>WORKDAY(WORKDAY(DATEVALUE("15/"&amp;MONTH(EDATE(C1148,-1))&amp;"/"&amp;YEAR(EDATE(C1148,-1))),-1,Feriados!$A$1:$A$936),1,Feriados!$A$1:$A$936)</f>
        <v>38369</v>
      </c>
      <c r="J1148" s="27">
        <f>WORKDAY(WORKDAY(DATEVALUE("15/"&amp;MONTH(EDATE(C1148,0))&amp;"/"&amp;YEAR(EDATE(C1148,0))-1),-1,Feriados!$A$1:$A$936),1,Feriados!$A$1:$A$936)</f>
        <v>38033</v>
      </c>
      <c r="K1148" s="28">
        <f t="shared" si="30"/>
        <v>7.407308485018449</v>
      </c>
    </row>
    <row r="1149" spans="1:11" x14ac:dyDescent="0.3">
      <c r="A1149" s="18" t="str">
        <f t="shared" si="31"/>
        <v>12005</v>
      </c>
      <c r="B1149" s="10">
        <v>760199</v>
      </c>
      <c r="C1149" s="11">
        <v>38387</v>
      </c>
      <c r="D1149" s="13">
        <v>1492.0920543825491</v>
      </c>
      <c r="E1149" s="9"/>
      <c r="F1149" s="9"/>
      <c r="G1149" s="9"/>
      <c r="H1149" s="27">
        <f>WORKDAY(WORKDAY(DATEVALUE("15/"&amp;MONTH(EDATE(C1149,0))&amp;"/"&amp;YEAR(EDATE(C1149,0))),-1,Feriados!$A$1:$A$936),1,Feriados!$A$1:$A$936)</f>
        <v>38398</v>
      </c>
      <c r="I1149" s="27">
        <f>WORKDAY(WORKDAY(DATEVALUE("15/"&amp;MONTH(EDATE(C1149,-1))&amp;"/"&amp;YEAR(EDATE(C1149,-1))),-1,Feriados!$A$1:$A$936),1,Feriados!$A$1:$A$936)</f>
        <v>38369</v>
      </c>
      <c r="J1149" s="27">
        <f>WORKDAY(WORKDAY(DATEVALUE("15/"&amp;MONTH(EDATE(C1149,0))&amp;"/"&amp;YEAR(EDATE(C1149,0))-1),-1,Feriados!$A$1:$A$936),1,Feriados!$A$1:$A$936)</f>
        <v>38033</v>
      </c>
      <c r="K1149" s="28">
        <f t="shared" ref="K1149:K1212" si="32">+(VLOOKUP(H1149,C:D,2,FALSE)/VLOOKUP(J1149,C:D,2,FALSE)-1)*100</f>
        <v>7.407308485018449</v>
      </c>
    </row>
    <row r="1150" spans="1:11" x14ac:dyDescent="0.3">
      <c r="A1150" s="18" t="str">
        <f t="shared" si="31"/>
        <v>12005</v>
      </c>
      <c r="B1150" s="10">
        <v>760199</v>
      </c>
      <c r="C1150" s="11">
        <v>38392</v>
      </c>
      <c r="D1150" s="13">
        <v>1492.5461667991051</v>
      </c>
      <c r="E1150" s="9"/>
      <c r="F1150" s="9"/>
      <c r="G1150" s="9"/>
      <c r="H1150" s="27">
        <f>WORKDAY(WORKDAY(DATEVALUE("15/"&amp;MONTH(EDATE(C1150,0))&amp;"/"&amp;YEAR(EDATE(C1150,0))),-1,Feriados!$A$1:$A$936),1,Feriados!$A$1:$A$936)</f>
        <v>38398</v>
      </c>
      <c r="I1150" s="27">
        <f>WORKDAY(WORKDAY(DATEVALUE("15/"&amp;MONTH(EDATE(C1150,-1))&amp;"/"&amp;YEAR(EDATE(C1150,-1))),-1,Feriados!$A$1:$A$936),1,Feriados!$A$1:$A$936)</f>
        <v>38369</v>
      </c>
      <c r="J1150" s="27">
        <f>WORKDAY(WORKDAY(DATEVALUE("15/"&amp;MONTH(EDATE(C1150,0))&amp;"/"&amp;YEAR(EDATE(C1150,0))-1),-1,Feriados!$A$1:$A$936),1,Feriados!$A$1:$A$936)</f>
        <v>38033</v>
      </c>
      <c r="K1150" s="28">
        <f t="shared" si="32"/>
        <v>7.407308485018449</v>
      </c>
    </row>
    <row r="1151" spans="1:11" x14ac:dyDescent="0.3">
      <c r="A1151" s="18" t="str">
        <f t="shared" si="31"/>
        <v>12005</v>
      </c>
      <c r="B1151" s="10">
        <v>760199</v>
      </c>
      <c r="C1151" s="11">
        <v>38393</v>
      </c>
      <c r="D1151" s="13">
        <v>1493.0004174230094</v>
      </c>
      <c r="E1151" s="9"/>
      <c r="F1151" s="9"/>
      <c r="G1151" s="9"/>
      <c r="H1151" s="27">
        <f>WORKDAY(WORKDAY(DATEVALUE("15/"&amp;MONTH(EDATE(C1151,0))&amp;"/"&amp;YEAR(EDATE(C1151,0))),-1,Feriados!$A$1:$A$936),1,Feriados!$A$1:$A$936)</f>
        <v>38398</v>
      </c>
      <c r="I1151" s="27">
        <f>WORKDAY(WORKDAY(DATEVALUE("15/"&amp;MONTH(EDATE(C1151,-1))&amp;"/"&amp;YEAR(EDATE(C1151,-1))),-1,Feriados!$A$1:$A$936),1,Feriados!$A$1:$A$936)</f>
        <v>38369</v>
      </c>
      <c r="J1151" s="27">
        <f>WORKDAY(WORKDAY(DATEVALUE("15/"&amp;MONTH(EDATE(C1151,0))&amp;"/"&amp;YEAR(EDATE(C1151,0))-1),-1,Feriados!$A$1:$A$936),1,Feriados!$A$1:$A$936)</f>
        <v>38033</v>
      </c>
      <c r="K1151" s="28">
        <f t="shared" si="32"/>
        <v>7.407308485018449</v>
      </c>
    </row>
    <row r="1152" spans="1:11" x14ac:dyDescent="0.3">
      <c r="A1152" s="18" t="str">
        <f t="shared" si="31"/>
        <v>12005</v>
      </c>
      <c r="B1152" s="10">
        <v>760199</v>
      </c>
      <c r="C1152" s="11">
        <v>38394</v>
      </c>
      <c r="D1152" s="13">
        <v>1493.4548062963254</v>
      </c>
      <c r="E1152" s="9"/>
      <c r="F1152" s="9"/>
      <c r="G1152" s="9"/>
      <c r="H1152" s="27">
        <f>WORKDAY(WORKDAY(DATEVALUE("15/"&amp;MONTH(EDATE(C1152,0))&amp;"/"&amp;YEAR(EDATE(C1152,0))),-1,Feriados!$A$1:$A$936),1,Feriados!$A$1:$A$936)</f>
        <v>38398</v>
      </c>
      <c r="I1152" s="27">
        <f>WORKDAY(WORKDAY(DATEVALUE("15/"&amp;MONTH(EDATE(C1152,-1))&amp;"/"&amp;YEAR(EDATE(C1152,-1))),-1,Feriados!$A$1:$A$936),1,Feriados!$A$1:$A$936)</f>
        <v>38369</v>
      </c>
      <c r="J1152" s="27">
        <f>WORKDAY(WORKDAY(DATEVALUE("15/"&amp;MONTH(EDATE(C1152,0))&amp;"/"&amp;YEAR(EDATE(C1152,0))-1),-1,Feriados!$A$1:$A$936),1,Feriados!$A$1:$A$936)</f>
        <v>38033</v>
      </c>
      <c r="K1152" s="28">
        <f t="shared" si="32"/>
        <v>7.407308485018449</v>
      </c>
    </row>
    <row r="1153" spans="1:11" x14ac:dyDescent="0.3">
      <c r="A1153" s="18" t="str">
        <f t="shared" si="31"/>
        <v>12005</v>
      </c>
      <c r="B1153" s="10">
        <v>760199</v>
      </c>
      <c r="C1153" s="11">
        <v>38397</v>
      </c>
      <c r="D1153" s="13">
        <v>1493.9093334611284</v>
      </c>
      <c r="E1153" s="9"/>
      <c r="F1153" s="9"/>
      <c r="G1153" s="9"/>
      <c r="H1153" s="27">
        <f>WORKDAY(WORKDAY(DATEVALUE("15/"&amp;MONTH(EDATE(C1153,0))&amp;"/"&amp;YEAR(EDATE(C1153,0))),-1,Feriados!$A$1:$A$936),1,Feriados!$A$1:$A$936)</f>
        <v>38398</v>
      </c>
      <c r="I1153" s="27">
        <f>WORKDAY(WORKDAY(DATEVALUE("15/"&amp;MONTH(EDATE(C1153,-1))&amp;"/"&amp;YEAR(EDATE(C1153,-1))),-1,Feriados!$A$1:$A$936),1,Feriados!$A$1:$A$936)</f>
        <v>38369</v>
      </c>
      <c r="J1153" s="27">
        <f>WORKDAY(WORKDAY(DATEVALUE("15/"&amp;MONTH(EDATE(C1153,0))&amp;"/"&amp;YEAR(EDATE(C1153,0))-1),-1,Feriados!$A$1:$A$936),1,Feriados!$A$1:$A$936)</f>
        <v>38033</v>
      </c>
      <c r="K1153" s="28">
        <f t="shared" si="32"/>
        <v>7.407308485018449</v>
      </c>
    </row>
    <row r="1154" spans="1:11" x14ac:dyDescent="0.3">
      <c r="A1154" s="18" t="str">
        <f t="shared" si="31"/>
        <v>12005</v>
      </c>
      <c r="B1154" s="10">
        <v>760199</v>
      </c>
      <c r="C1154" s="11">
        <v>38398</v>
      </c>
      <c r="D1154" s="13">
        <v>1494.3639989595076</v>
      </c>
      <c r="E1154" s="9"/>
      <c r="F1154" s="9"/>
      <c r="G1154" s="9"/>
      <c r="H1154" s="27">
        <f>WORKDAY(WORKDAY(DATEVALUE("15/"&amp;MONTH(EDATE(C1154,0))&amp;"/"&amp;YEAR(EDATE(C1154,0))),-1,Feriados!$A$1:$A$936),1,Feriados!$A$1:$A$936)</f>
        <v>38398</v>
      </c>
      <c r="I1154" s="27">
        <f>WORKDAY(WORKDAY(DATEVALUE("15/"&amp;MONTH(EDATE(C1154,-1))&amp;"/"&amp;YEAR(EDATE(C1154,-1))),-1,Feriados!$A$1:$A$936),1,Feriados!$A$1:$A$936)</f>
        <v>38369</v>
      </c>
      <c r="J1154" s="27">
        <f>WORKDAY(WORKDAY(DATEVALUE("15/"&amp;MONTH(EDATE(C1154,0))&amp;"/"&amp;YEAR(EDATE(C1154,0))-1),-1,Feriados!$A$1:$A$936),1,Feriados!$A$1:$A$936)</f>
        <v>38033</v>
      </c>
      <c r="K1154" s="28">
        <f t="shared" si="32"/>
        <v>7.407308485018449</v>
      </c>
    </row>
    <row r="1155" spans="1:11" x14ac:dyDescent="0.3">
      <c r="A1155" s="18" t="str">
        <f t="shared" ref="A1155:A1218" si="33">MONTH(EDATE(C1155,-1))&amp;YEAR(EDATE(C1155,-1))&amp;F1155</f>
        <v>12005</v>
      </c>
      <c r="B1155" s="10">
        <v>760199</v>
      </c>
      <c r="C1155" s="11">
        <v>38399</v>
      </c>
      <c r="D1155" s="13">
        <v>1494.8037381183169</v>
      </c>
      <c r="E1155" s="9"/>
      <c r="F1155" s="9"/>
      <c r="G1155" s="9"/>
      <c r="H1155" s="27">
        <f>WORKDAY(WORKDAY(DATEVALUE("15/"&amp;MONTH(EDATE(C1155,0))&amp;"/"&amp;YEAR(EDATE(C1155,0))),-1,Feriados!$A$1:$A$936),1,Feriados!$A$1:$A$936)</f>
        <v>38398</v>
      </c>
      <c r="I1155" s="27">
        <f>WORKDAY(WORKDAY(DATEVALUE("15/"&amp;MONTH(EDATE(C1155,-1))&amp;"/"&amp;YEAR(EDATE(C1155,-1))),-1,Feriados!$A$1:$A$936),1,Feriados!$A$1:$A$936)</f>
        <v>38369</v>
      </c>
      <c r="J1155" s="27">
        <f>WORKDAY(WORKDAY(DATEVALUE("15/"&amp;MONTH(EDATE(C1155,0))&amp;"/"&amp;YEAR(EDATE(C1155,0))-1),-1,Feriados!$A$1:$A$936),1,Feriados!$A$1:$A$936)</f>
        <v>38033</v>
      </c>
      <c r="K1155" s="28">
        <f t="shared" si="32"/>
        <v>7.407308485018449</v>
      </c>
    </row>
    <row r="1156" spans="1:11" x14ac:dyDescent="0.3">
      <c r="A1156" s="18" t="str">
        <f t="shared" si="33"/>
        <v>12005</v>
      </c>
      <c r="B1156" s="10">
        <v>760199</v>
      </c>
      <c r="C1156" s="11">
        <v>38400</v>
      </c>
      <c r="D1156" s="13">
        <v>1495.2436066770097</v>
      </c>
      <c r="E1156" s="9"/>
      <c r="F1156" s="9"/>
      <c r="G1156" s="9"/>
      <c r="H1156" s="27">
        <f>WORKDAY(WORKDAY(DATEVALUE("15/"&amp;MONTH(EDATE(C1156,0))&amp;"/"&amp;YEAR(EDATE(C1156,0))),-1,Feriados!$A$1:$A$936),1,Feriados!$A$1:$A$936)</f>
        <v>38398</v>
      </c>
      <c r="I1156" s="27">
        <f>WORKDAY(WORKDAY(DATEVALUE("15/"&amp;MONTH(EDATE(C1156,-1))&amp;"/"&amp;YEAR(EDATE(C1156,-1))),-1,Feriados!$A$1:$A$936),1,Feriados!$A$1:$A$936)</f>
        <v>38369</v>
      </c>
      <c r="J1156" s="27">
        <f>WORKDAY(WORKDAY(DATEVALUE("15/"&amp;MONTH(EDATE(C1156,0))&amp;"/"&amp;YEAR(EDATE(C1156,0))-1),-1,Feriados!$A$1:$A$936),1,Feriados!$A$1:$A$936)</f>
        <v>38033</v>
      </c>
      <c r="K1156" s="28">
        <f t="shared" si="32"/>
        <v>7.407308485018449</v>
      </c>
    </row>
    <row r="1157" spans="1:11" x14ac:dyDescent="0.3">
      <c r="A1157" s="18" t="str">
        <f t="shared" si="33"/>
        <v>12005</v>
      </c>
      <c r="B1157" s="10">
        <v>760199</v>
      </c>
      <c r="C1157" s="11">
        <v>38401</v>
      </c>
      <c r="D1157" s="13">
        <v>1495.6836046736641</v>
      </c>
      <c r="E1157" s="9"/>
      <c r="F1157" s="9"/>
      <c r="G1157" s="9"/>
      <c r="H1157" s="27">
        <f>WORKDAY(WORKDAY(DATEVALUE("15/"&amp;MONTH(EDATE(C1157,0))&amp;"/"&amp;YEAR(EDATE(C1157,0))),-1,Feriados!$A$1:$A$936),1,Feriados!$A$1:$A$936)</f>
        <v>38398</v>
      </c>
      <c r="I1157" s="27">
        <f>WORKDAY(WORKDAY(DATEVALUE("15/"&amp;MONTH(EDATE(C1157,-1))&amp;"/"&amp;YEAR(EDATE(C1157,-1))),-1,Feriados!$A$1:$A$936),1,Feriados!$A$1:$A$936)</f>
        <v>38369</v>
      </c>
      <c r="J1157" s="27">
        <f>WORKDAY(WORKDAY(DATEVALUE("15/"&amp;MONTH(EDATE(C1157,0))&amp;"/"&amp;YEAR(EDATE(C1157,0))-1),-1,Feriados!$A$1:$A$936),1,Feriados!$A$1:$A$936)</f>
        <v>38033</v>
      </c>
      <c r="K1157" s="28">
        <f t="shared" si="32"/>
        <v>7.407308485018449</v>
      </c>
    </row>
    <row r="1158" spans="1:11" x14ac:dyDescent="0.3">
      <c r="A1158" s="18" t="str">
        <f t="shared" si="33"/>
        <v>12005</v>
      </c>
      <c r="B1158" s="10">
        <v>760199</v>
      </c>
      <c r="C1158" s="11">
        <v>38404</v>
      </c>
      <c r="D1158" s="13">
        <v>1496.1237321463695</v>
      </c>
      <c r="E1158" s="9"/>
      <c r="F1158" s="9"/>
      <c r="G1158" s="9"/>
      <c r="H1158" s="27">
        <f>WORKDAY(WORKDAY(DATEVALUE("15/"&amp;MONTH(EDATE(C1158,0))&amp;"/"&amp;YEAR(EDATE(C1158,0))),-1,Feriados!$A$1:$A$936),1,Feriados!$A$1:$A$936)</f>
        <v>38398</v>
      </c>
      <c r="I1158" s="27">
        <f>WORKDAY(WORKDAY(DATEVALUE("15/"&amp;MONTH(EDATE(C1158,-1))&amp;"/"&amp;YEAR(EDATE(C1158,-1))),-1,Feriados!$A$1:$A$936),1,Feriados!$A$1:$A$936)</f>
        <v>38369</v>
      </c>
      <c r="J1158" s="27">
        <f>WORKDAY(WORKDAY(DATEVALUE("15/"&amp;MONTH(EDATE(C1158,0))&amp;"/"&amp;YEAR(EDATE(C1158,0))-1),-1,Feriados!$A$1:$A$936),1,Feriados!$A$1:$A$936)</f>
        <v>38033</v>
      </c>
      <c r="K1158" s="28">
        <f t="shared" si="32"/>
        <v>7.407308485018449</v>
      </c>
    </row>
    <row r="1159" spans="1:11" x14ac:dyDescent="0.3">
      <c r="A1159" s="18" t="str">
        <f t="shared" si="33"/>
        <v>12005</v>
      </c>
      <c r="B1159" s="10">
        <v>760199</v>
      </c>
      <c r="C1159" s="11">
        <v>38405</v>
      </c>
      <c r="D1159" s="13">
        <v>1496.5639891332257</v>
      </c>
      <c r="E1159" s="9"/>
      <c r="F1159" s="9"/>
      <c r="G1159" s="9"/>
      <c r="H1159" s="27">
        <f>WORKDAY(WORKDAY(DATEVALUE("15/"&amp;MONTH(EDATE(C1159,0))&amp;"/"&amp;YEAR(EDATE(C1159,0))),-1,Feriados!$A$1:$A$936),1,Feriados!$A$1:$A$936)</f>
        <v>38398</v>
      </c>
      <c r="I1159" s="27">
        <f>WORKDAY(WORKDAY(DATEVALUE("15/"&amp;MONTH(EDATE(C1159,-1))&amp;"/"&amp;YEAR(EDATE(C1159,-1))),-1,Feriados!$A$1:$A$936),1,Feriados!$A$1:$A$936)</f>
        <v>38369</v>
      </c>
      <c r="J1159" s="27">
        <f>WORKDAY(WORKDAY(DATEVALUE("15/"&amp;MONTH(EDATE(C1159,0))&amp;"/"&amp;YEAR(EDATE(C1159,0))-1),-1,Feriados!$A$1:$A$936),1,Feriados!$A$1:$A$936)</f>
        <v>38033</v>
      </c>
      <c r="K1159" s="28">
        <f t="shared" si="32"/>
        <v>7.407308485018449</v>
      </c>
    </row>
    <row r="1160" spans="1:11" x14ac:dyDescent="0.3">
      <c r="A1160" s="18" t="str">
        <f t="shared" si="33"/>
        <v>12005</v>
      </c>
      <c r="B1160" s="10">
        <v>760199</v>
      </c>
      <c r="C1160" s="11">
        <v>38406</v>
      </c>
      <c r="D1160" s="13">
        <v>1497.0043756723446</v>
      </c>
      <c r="E1160" s="9"/>
      <c r="F1160" s="9"/>
      <c r="G1160" s="9"/>
      <c r="H1160" s="27">
        <f>WORKDAY(WORKDAY(DATEVALUE("15/"&amp;MONTH(EDATE(C1160,0))&amp;"/"&amp;YEAR(EDATE(C1160,0))),-1,Feriados!$A$1:$A$936),1,Feriados!$A$1:$A$936)</f>
        <v>38398</v>
      </c>
      <c r="I1160" s="27">
        <f>WORKDAY(WORKDAY(DATEVALUE("15/"&amp;MONTH(EDATE(C1160,-1))&amp;"/"&amp;YEAR(EDATE(C1160,-1))),-1,Feriados!$A$1:$A$936),1,Feriados!$A$1:$A$936)</f>
        <v>38369</v>
      </c>
      <c r="J1160" s="27">
        <f>WORKDAY(WORKDAY(DATEVALUE("15/"&amp;MONTH(EDATE(C1160,0))&amp;"/"&amp;YEAR(EDATE(C1160,0))-1),-1,Feriados!$A$1:$A$936),1,Feriados!$A$1:$A$936)</f>
        <v>38033</v>
      </c>
      <c r="K1160" s="28">
        <f t="shared" si="32"/>
        <v>7.407308485018449</v>
      </c>
    </row>
    <row r="1161" spans="1:11" x14ac:dyDescent="0.3">
      <c r="A1161" s="18" t="str">
        <f t="shared" si="33"/>
        <v>12005</v>
      </c>
      <c r="B1161" s="10">
        <v>760199</v>
      </c>
      <c r="C1161" s="11">
        <v>38407</v>
      </c>
      <c r="D1161" s="13">
        <v>1497.4448918018486</v>
      </c>
      <c r="E1161" s="9"/>
      <c r="F1161" s="9"/>
      <c r="G1161" s="9"/>
      <c r="H1161" s="27">
        <f>WORKDAY(WORKDAY(DATEVALUE("15/"&amp;MONTH(EDATE(C1161,0))&amp;"/"&amp;YEAR(EDATE(C1161,0))),-1,Feriados!$A$1:$A$936),1,Feriados!$A$1:$A$936)</f>
        <v>38398</v>
      </c>
      <c r="I1161" s="27">
        <f>WORKDAY(WORKDAY(DATEVALUE("15/"&amp;MONTH(EDATE(C1161,-1))&amp;"/"&amp;YEAR(EDATE(C1161,-1))),-1,Feriados!$A$1:$A$936),1,Feriados!$A$1:$A$936)</f>
        <v>38369</v>
      </c>
      <c r="J1161" s="27">
        <f>WORKDAY(WORKDAY(DATEVALUE("15/"&amp;MONTH(EDATE(C1161,0))&amp;"/"&amp;YEAR(EDATE(C1161,0))-1),-1,Feriados!$A$1:$A$936),1,Feriados!$A$1:$A$936)</f>
        <v>38033</v>
      </c>
      <c r="K1161" s="28">
        <f t="shared" si="32"/>
        <v>7.407308485018449</v>
      </c>
    </row>
    <row r="1162" spans="1:11" x14ac:dyDescent="0.3">
      <c r="A1162" s="18" t="str">
        <f t="shared" si="33"/>
        <v>12005</v>
      </c>
      <c r="B1162" s="10">
        <v>760199</v>
      </c>
      <c r="C1162" s="11">
        <v>38408</v>
      </c>
      <c r="D1162" s="13">
        <v>1497.8855375598719</v>
      </c>
      <c r="E1162" s="9"/>
      <c r="F1162" s="9"/>
      <c r="G1162" s="9"/>
      <c r="H1162" s="27">
        <f>WORKDAY(WORKDAY(DATEVALUE("15/"&amp;MONTH(EDATE(C1162,0))&amp;"/"&amp;YEAR(EDATE(C1162,0))),-1,Feriados!$A$1:$A$936),1,Feriados!$A$1:$A$936)</f>
        <v>38398</v>
      </c>
      <c r="I1162" s="27">
        <f>WORKDAY(WORKDAY(DATEVALUE("15/"&amp;MONTH(EDATE(C1162,-1))&amp;"/"&amp;YEAR(EDATE(C1162,-1))),-1,Feriados!$A$1:$A$936),1,Feriados!$A$1:$A$936)</f>
        <v>38369</v>
      </c>
      <c r="J1162" s="27">
        <f>WORKDAY(WORKDAY(DATEVALUE("15/"&amp;MONTH(EDATE(C1162,0))&amp;"/"&amp;YEAR(EDATE(C1162,0))-1),-1,Feriados!$A$1:$A$936),1,Feriados!$A$1:$A$936)</f>
        <v>38033</v>
      </c>
      <c r="K1162" s="28">
        <f t="shared" si="32"/>
        <v>7.407308485018449</v>
      </c>
    </row>
    <row r="1163" spans="1:11" x14ac:dyDescent="0.3">
      <c r="A1163" s="18" t="str">
        <f t="shared" si="33"/>
        <v>12005</v>
      </c>
      <c r="B1163" s="10">
        <v>760199</v>
      </c>
      <c r="C1163" s="11">
        <v>38411</v>
      </c>
      <c r="D1163" s="13">
        <v>1498.3263129845593</v>
      </c>
      <c r="E1163" s="9"/>
      <c r="F1163" s="9"/>
      <c r="G1163" s="9"/>
      <c r="H1163" s="27">
        <f>WORKDAY(WORKDAY(DATEVALUE("15/"&amp;MONTH(EDATE(C1163,0))&amp;"/"&amp;YEAR(EDATE(C1163,0))),-1,Feriados!$A$1:$A$936),1,Feriados!$A$1:$A$936)</f>
        <v>38398</v>
      </c>
      <c r="I1163" s="27">
        <f>WORKDAY(WORKDAY(DATEVALUE("15/"&amp;MONTH(EDATE(C1163,-1))&amp;"/"&amp;YEAR(EDATE(C1163,-1))),-1,Feriados!$A$1:$A$936),1,Feriados!$A$1:$A$936)</f>
        <v>38369</v>
      </c>
      <c r="J1163" s="27">
        <f>WORKDAY(WORKDAY(DATEVALUE("15/"&amp;MONTH(EDATE(C1163,0))&amp;"/"&amp;YEAR(EDATE(C1163,0))-1),-1,Feriados!$A$1:$A$936),1,Feriados!$A$1:$A$936)</f>
        <v>38033</v>
      </c>
      <c r="K1163" s="28">
        <f t="shared" si="32"/>
        <v>7.407308485018449</v>
      </c>
    </row>
    <row r="1164" spans="1:11" x14ac:dyDescent="0.3">
      <c r="A1164" s="18" t="str">
        <f t="shared" si="33"/>
        <v>22005</v>
      </c>
      <c r="B1164" s="10">
        <v>760199</v>
      </c>
      <c r="C1164" s="11">
        <v>38412</v>
      </c>
      <c r="D1164" s="13">
        <v>1498.7672181140672</v>
      </c>
      <c r="E1164" s="9"/>
      <c r="F1164" s="9"/>
      <c r="G1164" s="9"/>
      <c r="H1164" s="27">
        <f>WORKDAY(WORKDAY(DATEVALUE("15/"&amp;MONTH(EDATE(C1164,0))&amp;"/"&amp;YEAR(EDATE(C1164,0))),-1,Feriados!$A$1:$A$936),1,Feriados!$A$1:$A$936)</f>
        <v>38426</v>
      </c>
      <c r="I1164" s="27">
        <f>WORKDAY(WORKDAY(DATEVALUE("15/"&amp;MONTH(EDATE(C1164,-1))&amp;"/"&amp;YEAR(EDATE(C1164,-1))),-1,Feriados!$A$1:$A$936),1,Feriados!$A$1:$A$936)</f>
        <v>38398</v>
      </c>
      <c r="J1164" s="27">
        <f>WORKDAY(WORKDAY(DATEVALUE("15/"&amp;MONTH(EDATE(C1164,0))&amp;"/"&amp;YEAR(EDATE(C1164,0))-1),-1,Feriados!$A$1:$A$936),1,Feriados!$A$1:$A$936)</f>
        <v>38061</v>
      </c>
      <c r="K1164" s="28">
        <f t="shared" si="32"/>
        <v>7.3863007880077713</v>
      </c>
    </row>
    <row r="1165" spans="1:11" x14ac:dyDescent="0.3">
      <c r="A1165" s="18" t="str">
        <f t="shared" si="33"/>
        <v>22005</v>
      </c>
      <c r="B1165" s="10">
        <v>760199</v>
      </c>
      <c r="C1165" s="11">
        <v>38413</v>
      </c>
      <c r="D1165" s="13">
        <v>1499.2082529865636</v>
      </c>
      <c r="E1165" s="9"/>
      <c r="F1165" s="9"/>
      <c r="G1165" s="9"/>
      <c r="H1165" s="27">
        <f>WORKDAY(WORKDAY(DATEVALUE("15/"&amp;MONTH(EDATE(C1165,0))&amp;"/"&amp;YEAR(EDATE(C1165,0))),-1,Feriados!$A$1:$A$936),1,Feriados!$A$1:$A$936)</f>
        <v>38426</v>
      </c>
      <c r="I1165" s="27">
        <f>WORKDAY(WORKDAY(DATEVALUE("15/"&amp;MONTH(EDATE(C1165,-1))&amp;"/"&amp;YEAR(EDATE(C1165,-1))),-1,Feriados!$A$1:$A$936),1,Feriados!$A$1:$A$936)</f>
        <v>38398</v>
      </c>
      <c r="J1165" s="27">
        <f>WORKDAY(WORKDAY(DATEVALUE("15/"&amp;MONTH(EDATE(C1165,0))&amp;"/"&amp;YEAR(EDATE(C1165,0))-1),-1,Feriados!$A$1:$A$936),1,Feriados!$A$1:$A$936)</f>
        <v>38061</v>
      </c>
      <c r="K1165" s="28">
        <f t="shared" si="32"/>
        <v>7.3863007880077713</v>
      </c>
    </row>
    <row r="1166" spans="1:11" x14ac:dyDescent="0.3">
      <c r="A1166" s="18" t="str">
        <f t="shared" si="33"/>
        <v>22005</v>
      </c>
      <c r="B1166" s="10">
        <v>760199</v>
      </c>
      <c r="C1166" s="11">
        <v>38414</v>
      </c>
      <c r="D1166" s="13">
        <v>1499.6494176402268</v>
      </c>
      <c r="E1166" s="9"/>
      <c r="F1166" s="9"/>
      <c r="G1166" s="9"/>
      <c r="H1166" s="27">
        <f>WORKDAY(WORKDAY(DATEVALUE("15/"&amp;MONTH(EDATE(C1166,0))&amp;"/"&amp;YEAR(EDATE(C1166,0))),-1,Feriados!$A$1:$A$936),1,Feriados!$A$1:$A$936)</f>
        <v>38426</v>
      </c>
      <c r="I1166" s="27">
        <f>WORKDAY(WORKDAY(DATEVALUE("15/"&amp;MONTH(EDATE(C1166,-1))&amp;"/"&amp;YEAR(EDATE(C1166,-1))),-1,Feriados!$A$1:$A$936),1,Feriados!$A$1:$A$936)</f>
        <v>38398</v>
      </c>
      <c r="J1166" s="27">
        <f>WORKDAY(WORKDAY(DATEVALUE("15/"&amp;MONTH(EDATE(C1166,0))&amp;"/"&amp;YEAR(EDATE(C1166,0))-1),-1,Feriados!$A$1:$A$936),1,Feriados!$A$1:$A$936)</f>
        <v>38061</v>
      </c>
      <c r="K1166" s="28">
        <f t="shared" si="32"/>
        <v>7.3863007880077713</v>
      </c>
    </row>
    <row r="1167" spans="1:11" x14ac:dyDescent="0.3">
      <c r="A1167" s="18" t="str">
        <f t="shared" si="33"/>
        <v>22005</v>
      </c>
      <c r="B1167" s="10">
        <v>760199</v>
      </c>
      <c r="C1167" s="11">
        <v>38415</v>
      </c>
      <c r="D1167" s="13">
        <v>1500.0907121132477</v>
      </c>
      <c r="E1167" s="9"/>
      <c r="F1167" s="9"/>
      <c r="G1167" s="9"/>
      <c r="H1167" s="27">
        <f>WORKDAY(WORKDAY(DATEVALUE("15/"&amp;MONTH(EDATE(C1167,0))&amp;"/"&amp;YEAR(EDATE(C1167,0))),-1,Feriados!$A$1:$A$936),1,Feriados!$A$1:$A$936)</f>
        <v>38426</v>
      </c>
      <c r="I1167" s="27">
        <f>WORKDAY(WORKDAY(DATEVALUE("15/"&amp;MONTH(EDATE(C1167,-1))&amp;"/"&amp;YEAR(EDATE(C1167,-1))),-1,Feriados!$A$1:$A$936),1,Feriados!$A$1:$A$936)</f>
        <v>38398</v>
      </c>
      <c r="J1167" s="27">
        <f>WORKDAY(WORKDAY(DATEVALUE("15/"&amp;MONTH(EDATE(C1167,0))&amp;"/"&amp;YEAR(EDATE(C1167,0))-1),-1,Feriados!$A$1:$A$936),1,Feriados!$A$1:$A$936)</f>
        <v>38061</v>
      </c>
      <c r="K1167" s="28">
        <f t="shared" si="32"/>
        <v>7.3863007880077713</v>
      </c>
    </row>
    <row r="1168" spans="1:11" x14ac:dyDescent="0.3">
      <c r="A1168" s="18" t="str">
        <f t="shared" si="33"/>
        <v>22005</v>
      </c>
      <c r="B1168" s="10">
        <v>760199</v>
      </c>
      <c r="C1168" s="11">
        <v>38418</v>
      </c>
      <c r="D1168" s="13">
        <v>1500.5321364438266</v>
      </c>
      <c r="E1168" s="9"/>
      <c r="F1168" s="9"/>
      <c r="G1168" s="9"/>
      <c r="H1168" s="27">
        <f>WORKDAY(WORKDAY(DATEVALUE("15/"&amp;MONTH(EDATE(C1168,0))&amp;"/"&amp;YEAR(EDATE(C1168,0))),-1,Feriados!$A$1:$A$936),1,Feriados!$A$1:$A$936)</f>
        <v>38426</v>
      </c>
      <c r="I1168" s="27">
        <f>WORKDAY(WORKDAY(DATEVALUE("15/"&amp;MONTH(EDATE(C1168,-1))&amp;"/"&amp;YEAR(EDATE(C1168,-1))),-1,Feriados!$A$1:$A$936),1,Feriados!$A$1:$A$936)</f>
        <v>38398</v>
      </c>
      <c r="J1168" s="27">
        <f>WORKDAY(WORKDAY(DATEVALUE("15/"&amp;MONTH(EDATE(C1168,0))&amp;"/"&amp;YEAR(EDATE(C1168,0))-1),-1,Feriados!$A$1:$A$936),1,Feriados!$A$1:$A$936)</f>
        <v>38061</v>
      </c>
      <c r="K1168" s="28">
        <f t="shared" si="32"/>
        <v>7.3863007880077713</v>
      </c>
    </row>
    <row r="1169" spans="1:11" x14ac:dyDescent="0.3">
      <c r="A1169" s="18" t="str">
        <f t="shared" si="33"/>
        <v>22005</v>
      </c>
      <c r="B1169" s="10">
        <v>760199</v>
      </c>
      <c r="C1169" s="11">
        <v>38419</v>
      </c>
      <c r="D1169" s="13">
        <v>1500.9736906701767</v>
      </c>
      <c r="E1169" s="9"/>
      <c r="F1169" s="9"/>
      <c r="G1169" s="9"/>
      <c r="H1169" s="27">
        <f>WORKDAY(WORKDAY(DATEVALUE("15/"&amp;MONTH(EDATE(C1169,0))&amp;"/"&amp;YEAR(EDATE(C1169,0))),-1,Feriados!$A$1:$A$936),1,Feriados!$A$1:$A$936)</f>
        <v>38426</v>
      </c>
      <c r="I1169" s="27">
        <f>WORKDAY(WORKDAY(DATEVALUE("15/"&amp;MONTH(EDATE(C1169,-1))&amp;"/"&amp;YEAR(EDATE(C1169,-1))),-1,Feriados!$A$1:$A$936),1,Feriados!$A$1:$A$936)</f>
        <v>38398</v>
      </c>
      <c r="J1169" s="27">
        <f>WORKDAY(WORKDAY(DATEVALUE("15/"&amp;MONTH(EDATE(C1169,0))&amp;"/"&amp;YEAR(EDATE(C1169,0))-1),-1,Feriados!$A$1:$A$936),1,Feriados!$A$1:$A$936)</f>
        <v>38061</v>
      </c>
      <c r="K1169" s="28">
        <f t="shared" si="32"/>
        <v>7.3863007880077713</v>
      </c>
    </row>
    <row r="1170" spans="1:11" x14ac:dyDescent="0.3">
      <c r="A1170" s="18" t="str">
        <f t="shared" si="33"/>
        <v>22005</v>
      </c>
      <c r="B1170" s="10">
        <v>760199</v>
      </c>
      <c r="C1170" s="11">
        <v>38420</v>
      </c>
      <c r="D1170" s="13">
        <v>1501.4153748305212</v>
      </c>
      <c r="E1170" s="9"/>
      <c r="F1170" s="9"/>
      <c r="G1170" s="9"/>
      <c r="H1170" s="27">
        <f>WORKDAY(WORKDAY(DATEVALUE("15/"&amp;MONTH(EDATE(C1170,0))&amp;"/"&amp;YEAR(EDATE(C1170,0))),-1,Feriados!$A$1:$A$936),1,Feriados!$A$1:$A$936)</f>
        <v>38426</v>
      </c>
      <c r="I1170" s="27">
        <f>WORKDAY(WORKDAY(DATEVALUE("15/"&amp;MONTH(EDATE(C1170,-1))&amp;"/"&amp;YEAR(EDATE(C1170,-1))),-1,Feriados!$A$1:$A$936),1,Feriados!$A$1:$A$936)</f>
        <v>38398</v>
      </c>
      <c r="J1170" s="27">
        <f>WORKDAY(WORKDAY(DATEVALUE("15/"&amp;MONTH(EDATE(C1170,0))&amp;"/"&amp;YEAR(EDATE(C1170,0))-1),-1,Feriados!$A$1:$A$936),1,Feriados!$A$1:$A$936)</f>
        <v>38061</v>
      </c>
      <c r="K1170" s="28">
        <f t="shared" si="32"/>
        <v>7.3863007880077713</v>
      </c>
    </row>
    <row r="1171" spans="1:11" x14ac:dyDescent="0.3">
      <c r="A1171" s="18" t="str">
        <f t="shared" si="33"/>
        <v>22005</v>
      </c>
      <c r="B1171" s="10">
        <v>760199</v>
      </c>
      <c r="C1171" s="11">
        <v>38421</v>
      </c>
      <c r="D1171" s="13">
        <v>1501.8571889630962</v>
      </c>
      <c r="E1171" s="9"/>
      <c r="F1171" s="9"/>
      <c r="G1171" s="9"/>
      <c r="H1171" s="27">
        <f>WORKDAY(WORKDAY(DATEVALUE("15/"&amp;MONTH(EDATE(C1171,0))&amp;"/"&amp;YEAR(EDATE(C1171,0))),-1,Feriados!$A$1:$A$936),1,Feriados!$A$1:$A$936)</f>
        <v>38426</v>
      </c>
      <c r="I1171" s="27">
        <f>WORKDAY(WORKDAY(DATEVALUE("15/"&amp;MONTH(EDATE(C1171,-1))&amp;"/"&amp;YEAR(EDATE(C1171,-1))),-1,Feriados!$A$1:$A$936),1,Feriados!$A$1:$A$936)</f>
        <v>38398</v>
      </c>
      <c r="J1171" s="27">
        <f>WORKDAY(WORKDAY(DATEVALUE("15/"&amp;MONTH(EDATE(C1171,0))&amp;"/"&amp;YEAR(EDATE(C1171,0))-1),-1,Feriados!$A$1:$A$936),1,Feriados!$A$1:$A$936)</f>
        <v>38061</v>
      </c>
      <c r="K1171" s="28">
        <f t="shared" si="32"/>
        <v>7.3863007880077713</v>
      </c>
    </row>
    <row r="1172" spans="1:11" x14ac:dyDescent="0.3">
      <c r="A1172" s="18" t="str">
        <f t="shared" si="33"/>
        <v>22005</v>
      </c>
      <c r="B1172" s="10">
        <v>760199</v>
      </c>
      <c r="C1172" s="11">
        <v>38422</v>
      </c>
      <c r="D1172" s="13">
        <v>1502.2991331061467</v>
      </c>
      <c r="E1172" s="9"/>
      <c r="F1172" s="9"/>
      <c r="G1172" s="9"/>
      <c r="H1172" s="27">
        <f>WORKDAY(WORKDAY(DATEVALUE("15/"&amp;MONTH(EDATE(C1172,0))&amp;"/"&amp;YEAR(EDATE(C1172,0))),-1,Feriados!$A$1:$A$936),1,Feriados!$A$1:$A$936)</f>
        <v>38426</v>
      </c>
      <c r="I1172" s="27">
        <f>WORKDAY(WORKDAY(DATEVALUE("15/"&amp;MONTH(EDATE(C1172,-1))&amp;"/"&amp;YEAR(EDATE(C1172,-1))),-1,Feriados!$A$1:$A$936),1,Feriados!$A$1:$A$936)</f>
        <v>38398</v>
      </c>
      <c r="J1172" s="27">
        <f>WORKDAY(WORKDAY(DATEVALUE("15/"&amp;MONTH(EDATE(C1172,0))&amp;"/"&amp;YEAR(EDATE(C1172,0))-1),-1,Feriados!$A$1:$A$936),1,Feriados!$A$1:$A$936)</f>
        <v>38061</v>
      </c>
      <c r="K1172" s="28">
        <f t="shared" si="32"/>
        <v>7.3863007880077713</v>
      </c>
    </row>
    <row r="1173" spans="1:11" x14ac:dyDescent="0.3">
      <c r="A1173" s="18" t="str">
        <f t="shared" si="33"/>
        <v>22005</v>
      </c>
      <c r="B1173" s="10">
        <v>760199</v>
      </c>
      <c r="C1173" s="11">
        <v>38425</v>
      </c>
      <c r="D1173" s="13">
        <v>1502.7412072979314</v>
      </c>
      <c r="E1173" s="9"/>
      <c r="F1173" s="9"/>
      <c r="G1173" s="9"/>
      <c r="H1173" s="27">
        <f>WORKDAY(WORKDAY(DATEVALUE("15/"&amp;MONTH(EDATE(C1173,0))&amp;"/"&amp;YEAR(EDATE(C1173,0))),-1,Feriados!$A$1:$A$936),1,Feriados!$A$1:$A$936)</f>
        <v>38426</v>
      </c>
      <c r="I1173" s="27">
        <f>WORKDAY(WORKDAY(DATEVALUE("15/"&amp;MONTH(EDATE(C1173,-1))&amp;"/"&amp;YEAR(EDATE(C1173,-1))),-1,Feriados!$A$1:$A$936),1,Feriados!$A$1:$A$936)</f>
        <v>38398</v>
      </c>
      <c r="J1173" s="27">
        <f>WORKDAY(WORKDAY(DATEVALUE("15/"&amp;MONTH(EDATE(C1173,0))&amp;"/"&amp;YEAR(EDATE(C1173,0))-1),-1,Feriados!$A$1:$A$936),1,Feriados!$A$1:$A$936)</f>
        <v>38061</v>
      </c>
      <c r="K1173" s="28">
        <f t="shared" si="32"/>
        <v>7.3863007880077713</v>
      </c>
    </row>
    <row r="1174" spans="1:11" x14ac:dyDescent="0.3">
      <c r="A1174" s="18" t="str">
        <f t="shared" si="33"/>
        <v>22005</v>
      </c>
      <c r="B1174" s="10">
        <v>760199</v>
      </c>
      <c r="C1174" s="11">
        <v>38426</v>
      </c>
      <c r="D1174" s="13">
        <v>1503.1834115767181</v>
      </c>
      <c r="E1174" s="9"/>
      <c r="F1174" s="9"/>
      <c r="G1174" s="9"/>
      <c r="H1174" s="27">
        <f>WORKDAY(WORKDAY(DATEVALUE("15/"&amp;MONTH(EDATE(C1174,0))&amp;"/"&amp;YEAR(EDATE(C1174,0))),-1,Feriados!$A$1:$A$936),1,Feriados!$A$1:$A$936)</f>
        <v>38426</v>
      </c>
      <c r="I1174" s="27">
        <f>WORKDAY(WORKDAY(DATEVALUE("15/"&amp;MONTH(EDATE(C1174,-1))&amp;"/"&amp;YEAR(EDATE(C1174,-1))),-1,Feriados!$A$1:$A$936),1,Feriados!$A$1:$A$936)</f>
        <v>38398</v>
      </c>
      <c r="J1174" s="27">
        <f>WORKDAY(WORKDAY(DATEVALUE("15/"&amp;MONTH(EDATE(C1174,0))&amp;"/"&amp;YEAR(EDATE(C1174,0))-1),-1,Feriados!$A$1:$A$936),1,Feriados!$A$1:$A$936)</f>
        <v>38061</v>
      </c>
      <c r="K1174" s="28">
        <f t="shared" si="32"/>
        <v>7.3863007880077713</v>
      </c>
    </row>
    <row r="1175" spans="1:11" x14ac:dyDescent="0.3">
      <c r="A1175" s="18" t="str">
        <f t="shared" si="33"/>
        <v>22005</v>
      </c>
      <c r="B1175" s="10">
        <v>760199</v>
      </c>
      <c r="C1175" s="11">
        <v>38427</v>
      </c>
      <c r="D1175" s="13">
        <v>1503.598851210046</v>
      </c>
      <c r="E1175" s="9"/>
      <c r="F1175" s="9"/>
      <c r="G1175" s="9"/>
      <c r="H1175" s="27">
        <f>WORKDAY(WORKDAY(DATEVALUE("15/"&amp;MONTH(EDATE(C1175,0))&amp;"/"&amp;YEAR(EDATE(C1175,0))),-1,Feriados!$A$1:$A$936),1,Feriados!$A$1:$A$936)</f>
        <v>38426</v>
      </c>
      <c r="I1175" s="27">
        <f>WORKDAY(WORKDAY(DATEVALUE("15/"&amp;MONTH(EDATE(C1175,-1))&amp;"/"&amp;YEAR(EDATE(C1175,-1))),-1,Feriados!$A$1:$A$936),1,Feriados!$A$1:$A$936)</f>
        <v>38398</v>
      </c>
      <c r="J1175" s="27">
        <f>WORKDAY(WORKDAY(DATEVALUE("15/"&amp;MONTH(EDATE(C1175,0))&amp;"/"&amp;YEAR(EDATE(C1175,0))-1),-1,Feriados!$A$1:$A$936),1,Feriados!$A$1:$A$936)</f>
        <v>38061</v>
      </c>
      <c r="K1175" s="28">
        <f t="shared" si="32"/>
        <v>7.3863007880077713</v>
      </c>
    </row>
    <row r="1176" spans="1:11" x14ac:dyDescent="0.3">
      <c r="A1176" s="18" t="str">
        <f t="shared" si="33"/>
        <v>22005</v>
      </c>
      <c r="B1176" s="10">
        <v>760199</v>
      </c>
      <c r="C1176" s="11">
        <v>38428</v>
      </c>
      <c r="D1176" s="13">
        <v>1504.0144056597612</v>
      </c>
      <c r="E1176" s="9"/>
      <c r="F1176" s="9"/>
      <c r="G1176" s="9"/>
      <c r="H1176" s="27">
        <f>WORKDAY(WORKDAY(DATEVALUE("15/"&amp;MONTH(EDATE(C1176,0))&amp;"/"&amp;YEAR(EDATE(C1176,0))),-1,Feriados!$A$1:$A$936),1,Feriados!$A$1:$A$936)</f>
        <v>38426</v>
      </c>
      <c r="I1176" s="27">
        <f>WORKDAY(WORKDAY(DATEVALUE("15/"&amp;MONTH(EDATE(C1176,-1))&amp;"/"&amp;YEAR(EDATE(C1176,-1))),-1,Feriados!$A$1:$A$936),1,Feriados!$A$1:$A$936)</f>
        <v>38398</v>
      </c>
      <c r="J1176" s="27">
        <f>WORKDAY(WORKDAY(DATEVALUE("15/"&amp;MONTH(EDATE(C1176,0))&amp;"/"&amp;YEAR(EDATE(C1176,0))-1),-1,Feriados!$A$1:$A$936),1,Feriados!$A$1:$A$936)</f>
        <v>38061</v>
      </c>
      <c r="K1176" s="28">
        <f t="shared" si="32"/>
        <v>7.3863007880077713</v>
      </c>
    </row>
    <row r="1177" spans="1:11" x14ac:dyDescent="0.3">
      <c r="A1177" s="18" t="str">
        <f t="shared" si="33"/>
        <v>22005</v>
      </c>
      <c r="B1177" s="10">
        <v>760199</v>
      </c>
      <c r="C1177" s="11">
        <v>38429</v>
      </c>
      <c r="D1177" s="13">
        <v>1504.4300749575962</v>
      </c>
      <c r="E1177" s="9"/>
      <c r="F1177" s="9"/>
      <c r="G1177" s="9"/>
      <c r="H1177" s="27">
        <f>WORKDAY(WORKDAY(DATEVALUE("15/"&amp;MONTH(EDATE(C1177,0))&amp;"/"&amp;YEAR(EDATE(C1177,0))),-1,Feriados!$A$1:$A$936),1,Feriados!$A$1:$A$936)</f>
        <v>38426</v>
      </c>
      <c r="I1177" s="27">
        <f>WORKDAY(WORKDAY(DATEVALUE("15/"&amp;MONTH(EDATE(C1177,-1))&amp;"/"&amp;YEAR(EDATE(C1177,-1))),-1,Feriados!$A$1:$A$936),1,Feriados!$A$1:$A$936)</f>
        <v>38398</v>
      </c>
      <c r="J1177" s="27">
        <f>WORKDAY(WORKDAY(DATEVALUE("15/"&amp;MONTH(EDATE(C1177,0))&amp;"/"&amp;YEAR(EDATE(C1177,0))-1),-1,Feriados!$A$1:$A$936),1,Feriados!$A$1:$A$936)</f>
        <v>38061</v>
      </c>
      <c r="K1177" s="28">
        <f t="shared" si="32"/>
        <v>7.3863007880077713</v>
      </c>
    </row>
    <row r="1178" spans="1:11" x14ac:dyDescent="0.3">
      <c r="A1178" s="18" t="str">
        <f t="shared" si="33"/>
        <v>22005</v>
      </c>
      <c r="B1178" s="10">
        <v>760199</v>
      </c>
      <c r="C1178" s="11">
        <v>38432</v>
      </c>
      <c r="D1178" s="13">
        <v>1504.8458591352917</v>
      </c>
      <c r="E1178" s="9"/>
      <c r="F1178" s="9"/>
      <c r="G1178" s="9"/>
      <c r="H1178" s="27">
        <f>WORKDAY(WORKDAY(DATEVALUE("15/"&amp;MONTH(EDATE(C1178,0))&amp;"/"&amp;YEAR(EDATE(C1178,0))),-1,Feriados!$A$1:$A$936),1,Feriados!$A$1:$A$936)</f>
        <v>38426</v>
      </c>
      <c r="I1178" s="27">
        <f>WORKDAY(WORKDAY(DATEVALUE("15/"&amp;MONTH(EDATE(C1178,-1))&amp;"/"&amp;YEAR(EDATE(C1178,-1))),-1,Feriados!$A$1:$A$936),1,Feriados!$A$1:$A$936)</f>
        <v>38398</v>
      </c>
      <c r="J1178" s="27">
        <f>WORKDAY(WORKDAY(DATEVALUE("15/"&amp;MONTH(EDATE(C1178,0))&amp;"/"&amp;YEAR(EDATE(C1178,0))-1),-1,Feriados!$A$1:$A$936),1,Feriados!$A$1:$A$936)</f>
        <v>38061</v>
      </c>
      <c r="K1178" s="28">
        <f t="shared" si="32"/>
        <v>7.3863007880077713</v>
      </c>
    </row>
    <row r="1179" spans="1:11" x14ac:dyDescent="0.3">
      <c r="A1179" s="18" t="str">
        <f t="shared" si="33"/>
        <v>22005</v>
      </c>
      <c r="B1179" s="10">
        <v>760199</v>
      </c>
      <c r="C1179" s="11">
        <v>38433</v>
      </c>
      <c r="D1179" s="13">
        <v>1505.2617582245973</v>
      </c>
      <c r="E1179" s="9"/>
      <c r="F1179" s="9"/>
      <c r="G1179" s="9"/>
      <c r="H1179" s="27">
        <f>WORKDAY(WORKDAY(DATEVALUE("15/"&amp;MONTH(EDATE(C1179,0))&amp;"/"&amp;YEAR(EDATE(C1179,0))),-1,Feriados!$A$1:$A$936),1,Feriados!$A$1:$A$936)</f>
        <v>38426</v>
      </c>
      <c r="I1179" s="27">
        <f>WORKDAY(WORKDAY(DATEVALUE("15/"&amp;MONTH(EDATE(C1179,-1))&amp;"/"&amp;YEAR(EDATE(C1179,-1))),-1,Feriados!$A$1:$A$936),1,Feriados!$A$1:$A$936)</f>
        <v>38398</v>
      </c>
      <c r="J1179" s="27">
        <f>WORKDAY(WORKDAY(DATEVALUE("15/"&amp;MONTH(EDATE(C1179,0))&amp;"/"&amp;YEAR(EDATE(C1179,0))-1),-1,Feriados!$A$1:$A$936),1,Feriados!$A$1:$A$936)</f>
        <v>38061</v>
      </c>
      <c r="K1179" s="28">
        <f t="shared" si="32"/>
        <v>7.3863007880077713</v>
      </c>
    </row>
    <row r="1180" spans="1:11" x14ac:dyDescent="0.3">
      <c r="A1180" s="18" t="str">
        <f t="shared" si="33"/>
        <v>22005</v>
      </c>
      <c r="B1180" s="10">
        <v>760199</v>
      </c>
      <c r="C1180" s="11">
        <v>38434</v>
      </c>
      <c r="D1180" s="13">
        <v>1505.6777722572717</v>
      </c>
      <c r="E1180" s="9"/>
      <c r="F1180" s="9"/>
      <c r="G1180" s="9"/>
      <c r="H1180" s="27">
        <f>WORKDAY(WORKDAY(DATEVALUE("15/"&amp;MONTH(EDATE(C1180,0))&amp;"/"&amp;YEAR(EDATE(C1180,0))),-1,Feriados!$A$1:$A$936),1,Feriados!$A$1:$A$936)</f>
        <v>38426</v>
      </c>
      <c r="I1180" s="27">
        <f>WORKDAY(WORKDAY(DATEVALUE("15/"&amp;MONTH(EDATE(C1180,-1))&amp;"/"&amp;YEAR(EDATE(C1180,-1))),-1,Feriados!$A$1:$A$936),1,Feriados!$A$1:$A$936)</f>
        <v>38398</v>
      </c>
      <c r="J1180" s="27">
        <f>WORKDAY(WORKDAY(DATEVALUE("15/"&amp;MONTH(EDATE(C1180,0))&amp;"/"&amp;YEAR(EDATE(C1180,0))-1),-1,Feriados!$A$1:$A$936),1,Feriados!$A$1:$A$936)</f>
        <v>38061</v>
      </c>
      <c r="K1180" s="28">
        <f t="shared" si="32"/>
        <v>7.3863007880077713</v>
      </c>
    </row>
    <row r="1181" spans="1:11" x14ac:dyDescent="0.3">
      <c r="A1181" s="18" t="str">
        <f t="shared" si="33"/>
        <v>22005</v>
      </c>
      <c r="B1181" s="10">
        <v>760199</v>
      </c>
      <c r="C1181" s="11">
        <v>38435</v>
      </c>
      <c r="D1181" s="13">
        <v>1506.0939012650824</v>
      </c>
      <c r="E1181" s="9"/>
      <c r="F1181" s="9"/>
      <c r="G1181" s="9"/>
      <c r="H1181" s="27">
        <f>WORKDAY(WORKDAY(DATEVALUE("15/"&amp;MONTH(EDATE(C1181,0))&amp;"/"&amp;YEAR(EDATE(C1181,0))),-1,Feriados!$A$1:$A$936),1,Feriados!$A$1:$A$936)</f>
        <v>38426</v>
      </c>
      <c r="I1181" s="27">
        <f>WORKDAY(WORKDAY(DATEVALUE("15/"&amp;MONTH(EDATE(C1181,-1))&amp;"/"&amp;YEAR(EDATE(C1181,-1))),-1,Feriados!$A$1:$A$936),1,Feriados!$A$1:$A$936)</f>
        <v>38398</v>
      </c>
      <c r="J1181" s="27">
        <f>WORKDAY(WORKDAY(DATEVALUE("15/"&amp;MONTH(EDATE(C1181,0))&amp;"/"&amp;YEAR(EDATE(C1181,0))-1),-1,Feriados!$A$1:$A$936),1,Feriados!$A$1:$A$936)</f>
        <v>38061</v>
      </c>
      <c r="K1181" s="28">
        <f t="shared" si="32"/>
        <v>7.3863007880077713</v>
      </c>
    </row>
    <row r="1182" spans="1:11" x14ac:dyDescent="0.3">
      <c r="A1182" s="18" t="str">
        <f t="shared" si="33"/>
        <v>22005</v>
      </c>
      <c r="B1182" s="10">
        <v>760199</v>
      </c>
      <c r="C1182" s="11">
        <v>38439</v>
      </c>
      <c r="D1182" s="13">
        <v>1506.5101452798049</v>
      </c>
      <c r="E1182" s="9"/>
      <c r="F1182" s="9"/>
      <c r="G1182" s="9"/>
      <c r="H1182" s="27">
        <f>WORKDAY(WORKDAY(DATEVALUE("15/"&amp;MONTH(EDATE(C1182,0))&amp;"/"&amp;YEAR(EDATE(C1182,0))),-1,Feriados!$A$1:$A$936),1,Feriados!$A$1:$A$936)</f>
        <v>38426</v>
      </c>
      <c r="I1182" s="27">
        <f>WORKDAY(WORKDAY(DATEVALUE("15/"&amp;MONTH(EDATE(C1182,-1))&amp;"/"&amp;YEAR(EDATE(C1182,-1))),-1,Feriados!$A$1:$A$936),1,Feriados!$A$1:$A$936)</f>
        <v>38398</v>
      </c>
      <c r="J1182" s="27">
        <f>WORKDAY(WORKDAY(DATEVALUE("15/"&amp;MONTH(EDATE(C1182,0))&amp;"/"&amp;YEAR(EDATE(C1182,0))-1),-1,Feriados!$A$1:$A$936),1,Feriados!$A$1:$A$936)</f>
        <v>38061</v>
      </c>
      <c r="K1182" s="28">
        <f t="shared" si="32"/>
        <v>7.3863007880077713</v>
      </c>
    </row>
    <row r="1183" spans="1:11" x14ac:dyDescent="0.3">
      <c r="A1183" s="18" t="str">
        <f t="shared" si="33"/>
        <v>22005</v>
      </c>
      <c r="B1183" s="10">
        <v>760199</v>
      </c>
      <c r="C1183" s="11">
        <v>38440</v>
      </c>
      <c r="D1183" s="13">
        <v>1506.9265043332241</v>
      </c>
      <c r="E1183" s="9"/>
      <c r="F1183" s="9"/>
      <c r="G1183" s="9"/>
      <c r="H1183" s="27">
        <f>WORKDAY(WORKDAY(DATEVALUE("15/"&amp;MONTH(EDATE(C1183,0))&amp;"/"&amp;YEAR(EDATE(C1183,0))),-1,Feriados!$A$1:$A$936),1,Feriados!$A$1:$A$936)</f>
        <v>38426</v>
      </c>
      <c r="I1183" s="27">
        <f>WORKDAY(WORKDAY(DATEVALUE("15/"&amp;MONTH(EDATE(C1183,-1))&amp;"/"&amp;YEAR(EDATE(C1183,-1))),-1,Feriados!$A$1:$A$936),1,Feriados!$A$1:$A$936)</f>
        <v>38398</v>
      </c>
      <c r="J1183" s="27">
        <f>WORKDAY(WORKDAY(DATEVALUE("15/"&amp;MONTH(EDATE(C1183,0))&amp;"/"&amp;YEAR(EDATE(C1183,0))-1),-1,Feriados!$A$1:$A$936),1,Feriados!$A$1:$A$936)</f>
        <v>38061</v>
      </c>
      <c r="K1183" s="28">
        <f t="shared" si="32"/>
        <v>7.3863007880077713</v>
      </c>
    </row>
    <row r="1184" spans="1:11" x14ac:dyDescent="0.3">
      <c r="A1184" s="18" t="str">
        <f t="shared" si="33"/>
        <v>22005</v>
      </c>
      <c r="B1184" s="10">
        <v>760199</v>
      </c>
      <c r="C1184" s="11">
        <v>38441</v>
      </c>
      <c r="D1184" s="13">
        <v>1507.342978457134</v>
      </c>
      <c r="E1184" s="9"/>
      <c r="F1184" s="9"/>
      <c r="G1184" s="9"/>
      <c r="H1184" s="27">
        <f>WORKDAY(WORKDAY(DATEVALUE("15/"&amp;MONTH(EDATE(C1184,0))&amp;"/"&amp;YEAR(EDATE(C1184,0))),-1,Feriados!$A$1:$A$936),1,Feriados!$A$1:$A$936)</f>
        <v>38426</v>
      </c>
      <c r="I1184" s="27">
        <f>WORKDAY(WORKDAY(DATEVALUE("15/"&amp;MONTH(EDATE(C1184,-1))&amp;"/"&amp;YEAR(EDATE(C1184,-1))),-1,Feriados!$A$1:$A$936),1,Feriados!$A$1:$A$936)</f>
        <v>38398</v>
      </c>
      <c r="J1184" s="27">
        <f>WORKDAY(WORKDAY(DATEVALUE("15/"&amp;MONTH(EDATE(C1184,0))&amp;"/"&amp;YEAR(EDATE(C1184,0))-1),-1,Feriados!$A$1:$A$936),1,Feriados!$A$1:$A$936)</f>
        <v>38061</v>
      </c>
      <c r="K1184" s="28">
        <f t="shared" si="32"/>
        <v>7.3863007880077713</v>
      </c>
    </row>
    <row r="1185" spans="1:11" x14ac:dyDescent="0.3">
      <c r="A1185" s="18" t="str">
        <f t="shared" si="33"/>
        <v>22005</v>
      </c>
      <c r="B1185" s="10">
        <v>760199</v>
      </c>
      <c r="C1185" s="11">
        <v>38442</v>
      </c>
      <c r="D1185" s="13">
        <v>1507.7595676833369</v>
      </c>
      <c r="E1185" s="9"/>
      <c r="F1185" s="9"/>
      <c r="G1185" s="9"/>
      <c r="H1185" s="27">
        <f>WORKDAY(WORKDAY(DATEVALUE("15/"&amp;MONTH(EDATE(C1185,0))&amp;"/"&amp;YEAR(EDATE(C1185,0))),-1,Feriados!$A$1:$A$936),1,Feriados!$A$1:$A$936)</f>
        <v>38426</v>
      </c>
      <c r="I1185" s="27">
        <f>WORKDAY(WORKDAY(DATEVALUE("15/"&amp;MONTH(EDATE(C1185,-1))&amp;"/"&amp;YEAR(EDATE(C1185,-1))),-1,Feriados!$A$1:$A$936),1,Feriados!$A$1:$A$936)</f>
        <v>38398</v>
      </c>
      <c r="J1185" s="27">
        <f>WORKDAY(WORKDAY(DATEVALUE("15/"&amp;MONTH(EDATE(C1185,0))&amp;"/"&amp;YEAR(EDATE(C1185,0))-1),-1,Feriados!$A$1:$A$936),1,Feriados!$A$1:$A$936)</f>
        <v>38061</v>
      </c>
      <c r="K1185" s="28">
        <f t="shared" si="32"/>
        <v>7.3863007880077713</v>
      </c>
    </row>
    <row r="1186" spans="1:11" x14ac:dyDescent="0.3">
      <c r="A1186" s="18" t="str">
        <f t="shared" si="33"/>
        <v>32005</v>
      </c>
      <c r="B1186" s="10">
        <v>760199</v>
      </c>
      <c r="C1186" s="11">
        <v>38443</v>
      </c>
      <c r="D1186" s="13">
        <v>1508.1762720436438</v>
      </c>
      <c r="E1186" s="9"/>
      <c r="F1186" s="9"/>
      <c r="G1186" s="9"/>
      <c r="H1186" s="27">
        <f>WORKDAY(WORKDAY(DATEVALUE("15/"&amp;MONTH(EDATE(C1186,0))&amp;"/"&amp;YEAR(EDATE(C1186,0))),-1,Feriados!$A$1:$A$936),1,Feriados!$A$1:$A$936)</f>
        <v>38457</v>
      </c>
      <c r="I1186" s="27">
        <f>WORKDAY(WORKDAY(DATEVALUE("15/"&amp;MONTH(EDATE(C1186,-1))&amp;"/"&amp;YEAR(EDATE(C1186,-1))),-1,Feriados!$A$1:$A$936),1,Feriados!$A$1:$A$936)</f>
        <v>38426</v>
      </c>
      <c r="J1186" s="27">
        <f>WORKDAY(WORKDAY(DATEVALUE("15/"&amp;MONTH(EDATE(C1186,0))&amp;"/"&amp;YEAR(EDATE(C1186,0))-1),-1,Feriados!$A$1:$A$936),1,Feriados!$A$1:$A$936)</f>
        <v>38092</v>
      </c>
      <c r="K1186" s="28">
        <f t="shared" si="32"/>
        <v>7.5358361774743754</v>
      </c>
    </row>
    <row r="1187" spans="1:11" x14ac:dyDescent="0.3">
      <c r="A1187" s="18" t="str">
        <f t="shared" si="33"/>
        <v>32005</v>
      </c>
      <c r="B1187" s="10">
        <v>760199</v>
      </c>
      <c r="C1187" s="11">
        <v>38446</v>
      </c>
      <c r="D1187" s="13">
        <v>1508.5930915698746</v>
      </c>
      <c r="E1187" s="9"/>
      <c r="F1187" s="9"/>
      <c r="G1187" s="9"/>
      <c r="H1187" s="27">
        <f>WORKDAY(WORKDAY(DATEVALUE("15/"&amp;MONTH(EDATE(C1187,0))&amp;"/"&amp;YEAR(EDATE(C1187,0))),-1,Feriados!$A$1:$A$936),1,Feriados!$A$1:$A$936)</f>
        <v>38457</v>
      </c>
      <c r="I1187" s="27">
        <f>WORKDAY(WORKDAY(DATEVALUE("15/"&amp;MONTH(EDATE(C1187,-1))&amp;"/"&amp;YEAR(EDATE(C1187,-1))),-1,Feriados!$A$1:$A$936),1,Feriados!$A$1:$A$936)</f>
        <v>38426</v>
      </c>
      <c r="J1187" s="27">
        <f>WORKDAY(WORKDAY(DATEVALUE("15/"&amp;MONTH(EDATE(C1187,0))&amp;"/"&amp;YEAR(EDATE(C1187,0))-1),-1,Feriados!$A$1:$A$936),1,Feriados!$A$1:$A$936)</f>
        <v>38092</v>
      </c>
      <c r="K1187" s="28">
        <f t="shared" si="32"/>
        <v>7.5358361774743754</v>
      </c>
    </row>
    <row r="1188" spans="1:11" x14ac:dyDescent="0.3">
      <c r="A1188" s="18" t="str">
        <f t="shared" si="33"/>
        <v>32005</v>
      </c>
      <c r="B1188" s="10">
        <v>760199</v>
      </c>
      <c r="C1188" s="11">
        <v>38447</v>
      </c>
      <c r="D1188" s="13">
        <v>1509.0100262938586</v>
      </c>
      <c r="E1188" s="9"/>
      <c r="F1188" s="9"/>
      <c r="G1188" s="9"/>
      <c r="H1188" s="27">
        <f>WORKDAY(WORKDAY(DATEVALUE("15/"&amp;MONTH(EDATE(C1188,0))&amp;"/"&amp;YEAR(EDATE(C1188,0))),-1,Feriados!$A$1:$A$936),1,Feriados!$A$1:$A$936)</f>
        <v>38457</v>
      </c>
      <c r="I1188" s="27">
        <f>WORKDAY(WORKDAY(DATEVALUE("15/"&amp;MONTH(EDATE(C1188,-1))&amp;"/"&amp;YEAR(EDATE(C1188,-1))),-1,Feriados!$A$1:$A$936),1,Feriados!$A$1:$A$936)</f>
        <v>38426</v>
      </c>
      <c r="J1188" s="27">
        <f>WORKDAY(WORKDAY(DATEVALUE("15/"&amp;MONTH(EDATE(C1188,0))&amp;"/"&amp;YEAR(EDATE(C1188,0))-1),-1,Feriados!$A$1:$A$936),1,Feriados!$A$1:$A$936)</f>
        <v>38092</v>
      </c>
      <c r="K1188" s="28">
        <f t="shared" si="32"/>
        <v>7.5358361774743754</v>
      </c>
    </row>
    <row r="1189" spans="1:11" x14ac:dyDescent="0.3">
      <c r="A1189" s="18" t="str">
        <f t="shared" si="33"/>
        <v>32005</v>
      </c>
      <c r="B1189" s="10">
        <v>760199</v>
      </c>
      <c r="C1189" s="11">
        <v>38448</v>
      </c>
      <c r="D1189" s="13">
        <v>1509.427076247433</v>
      </c>
      <c r="E1189" s="9"/>
      <c r="F1189" s="9"/>
      <c r="G1189" s="9"/>
      <c r="H1189" s="27">
        <f>WORKDAY(WORKDAY(DATEVALUE("15/"&amp;MONTH(EDATE(C1189,0))&amp;"/"&amp;YEAR(EDATE(C1189,0))),-1,Feriados!$A$1:$A$936),1,Feriados!$A$1:$A$936)</f>
        <v>38457</v>
      </c>
      <c r="I1189" s="27">
        <f>WORKDAY(WORKDAY(DATEVALUE("15/"&amp;MONTH(EDATE(C1189,-1))&amp;"/"&amp;YEAR(EDATE(C1189,-1))),-1,Feriados!$A$1:$A$936),1,Feriados!$A$1:$A$936)</f>
        <v>38426</v>
      </c>
      <c r="J1189" s="27">
        <f>WORKDAY(WORKDAY(DATEVALUE("15/"&amp;MONTH(EDATE(C1189,0))&amp;"/"&amp;YEAR(EDATE(C1189,0))-1),-1,Feriados!$A$1:$A$936),1,Feriados!$A$1:$A$936)</f>
        <v>38092</v>
      </c>
      <c r="K1189" s="28">
        <f t="shared" si="32"/>
        <v>7.5358361774743754</v>
      </c>
    </row>
    <row r="1190" spans="1:11" x14ac:dyDescent="0.3">
      <c r="A1190" s="18" t="str">
        <f t="shared" si="33"/>
        <v>32005</v>
      </c>
      <c r="B1190" s="10">
        <v>760199</v>
      </c>
      <c r="C1190" s="11">
        <v>38449</v>
      </c>
      <c r="D1190" s="13">
        <v>1509.8442414624437</v>
      </c>
      <c r="E1190" s="9"/>
      <c r="F1190" s="9"/>
      <c r="G1190" s="9"/>
      <c r="H1190" s="27">
        <f>WORKDAY(WORKDAY(DATEVALUE("15/"&amp;MONTH(EDATE(C1190,0))&amp;"/"&amp;YEAR(EDATE(C1190,0))),-1,Feriados!$A$1:$A$936),1,Feriados!$A$1:$A$936)</f>
        <v>38457</v>
      </c>
      <c r="I1190" s="27">
        <f>WORKDAY(WORKDAY(DATEVALUE("15/"&amp;MONTH(EDATE(C1190,-1))&amp;"/"&amp;YEAR(EDATE(C1190,-1))),-1,Feriados!$A$1:$A$936),1,Feriados!$A$1:$A$936)</f>
        <v>38426</v>
      </c>
      <c r="J1190" s="27">
        <f>WORKDAY(WORKDAY(DATEVALUE("15/"&amp;MONTH(EDATE(C1190,0))&amp;"/"&amp;YEAR(EDATE(C1190,0))-1),-1,Feriados!$A$1:$A$936),1,Feriados!$A$1:$A$936)</f>
        <v>38092</v>
      </c>
      <c r="K1190" s="28">
        <f t="shared" si="32"/>
        <v>7.5358361774743754</v>
      </c>
    </row>
    <row r="1191" spans="1:11" x14ac:dyDescent="0.3">
      <c r="A1191" s="18" t="str">
        <f t="shared" si="33"/>
        <v>32005</v>
      </c>
      <c r="B1191" s="10">
        <v>760199</v>
      </c>
      <c r="C1191" s="11">
        <v>38450</v>
      </c>
      <c r="D1191" s="13">
        <v>1510.261521970747</v>
      </c>
      <c r="E1191" s="9"/>
      <c r="F1191" s="9"/>
      <c r="G1191" s="9"/>
      <c r="H1191" s="27">
        <f>WORKDAY(WORKDAY(DATEVALUE("15/"&amp;MONTH(EDATE(C1191,0))&amp;"/"&amp;YEAR(EDATE(C1191,0))),-1,Feriados!$A$1:$A$936),1,Feriados!$A$1:$A$936)</f>
        <v>38457</v>
      </c>
      <c r="I1191" s="27">
        <f>WORKDAY(WORKDAY(DATEVALUE("15/"&amp;MONTH(EDATE(C1191,-1))&amp;"/"&amp;YEAR(EDATE(C1191,-1))),-1,Feriados!$A$1:$A$936),1,Feriados!$A$1:$A$936)</f>
        <v>38426</v>
      </c>
      <c r="J1191" s="27">
        <f>WORKDAY(WORKDAY(DATEVALUE("15/"&amp;MONTH(EDATE(C1191,0))&amp;"/"&amp;YEAR(EDATE(C1191,0))-1),-1,Feriados!$A$1:$A$936),1,Feriados!$A$1:$A$936)</f>
        <v>38092</v>
      </c>
      <c r="K1191" s="28">
        <f t="shared" si="32"/>
        <v>7.5358361774743754</v>
      </c>
    </row>
    <row r="1192" spans="1:11" x14ac:dyDescent="0.3">
      <c r="A1192" s="18" t="str">
        <f t="shared" si="33"/>
        <v>32005</v>
      </c>
      <c r="B1192" s="10">
        <v>760199</v>
      </c>
      <c r="C1192" s="11">
        <v>38453</v>
      </c>
      <c r="D1192" s="13">
        <v>1510.6789178042059</v>
      </c>
      <c r="E1192" s="9"/>
      <c r="F1192" s="9"/>
      <c r="G1192" s="9"/>
      <c r="H1192" s="27">
        <f>WORKDAY(WORKDAY(DATEVALUE("15/"&amp;MONTH(EDATE(C1192,0))&amp;"/"&amp;YEAR(EDATE(C1192,0))),-1,Feriados!$A$1:$A$936),1,Feriados!$A$1:$A$936)</f>
        <v>38457</v>
      </c>
      <c r="I1192" s="27">
        <f>WORKDAY(WORKDAY(DATEVALUE("15/"&amp;MONTH(EDATE(C1192,-1))&amp;"/"&amp;YEAR(EDATE(C1192,-1))),-1,Feriados!$A$1:$A$936),1,Feriados!$A$1:$A$936)</f>
        <v>38426</v>
      </c>
      <c r="J1192" s="27">
        <f>WORKDAY(WORKDAY(DATEVALUE("15/"&amp;MONTH(EDATE(C1192,0))&amp;"/"&amp;YEAR(EDATE(C1192,0))-1),-1,Feriados!$A$1:$A$936),1,Feriados!$A$1:$A$936)</f>
        <v>38092</v>
      </c>
      <c r="K1192" s="28">
        <f t="shared" si="32"/>
        <v>7.5358361774743754</v>
      </c>
    </row>
    <row r="1193" spans="1:11" x14ac:dyDescent="0.3">
      <c r="A1193" s="18" t="str">
        <f t="shared" si="33"/>
        <v>32005</v>
      </c>
      <c r="B1193" s="10">
        <v>760199</v>
      </c>
      <c r="C1193" s="11">
        <v>38454</v>
      </c>
      <c r="D1193" s="13">
        <v>1511.0964289946937</v>
      </c>
      <c r="E1193" s="9"/>
      <c r="F1193" s="9"/>
      <c r="G1193" s="9"/>
      <c r="H1193" s="27">
        <f>WORKDAY(WORKDAY(DATEVALUE("15/"&amp;MONTH(EDATE(C1193,0))&amp;"/"&amp;YEAR(EDATE(C1193,0))),-1,Feriados!$A$1:$A$936),1,Feriados!$A$1:$A$936)</f>
        <v>38457</v>
      </c>
      <c r="I1193" s="27">
        <f>WORKDAY(WORKDAY(DATEVALUE("15/"&amp;MONTH(EDATE(C1193,-1))&amp;"/"&amp;YEAR(EDATE(C1193,-1))),-1,Feriados!$A$1:$A$936),1,Feriados!$A$1:$A$936)</f>
        <v>38426</v>
      </c>
      <c r="J1193" s="27">
        <f>WORKDAY(WORKDAY(DATEVALUE("15/"&amp;MONTH(EDATE(C1193,0))&amp;"/"&amp;YEAR(EDATE(C1193,0))-1),-1,Feriados!$A$1:$A$936),1,Feriados!$A$1:$A$936)</f>
        <v>38092</v>
      </c>
      <c r="K1193" s="28">
        <f t="shared" si="32"/>
        <v>7.5358361774743754</v>
      </c>
    </row>
    <row r="1194" spans="1:11" x14ac:dyDescent="0.3">
      <c r="A1194" s="18" t="str">
        <f t="shared" si="33"/>
        <v>32005</v>
      </c>
      <c r="B1194" s="10">
        <v>760199</v>
      </c>
      <c r="C1194" s="11">
        <v>38455</v>
      </c>
      <c r="D1194" s="13">
        <v>1511.5140555740916</v>
      </c>
      <c r="E1194" s="9"/>
      <c r="F1194" s="9"/>
      <c r="G1194" s="9"/>
      <c r="H1194" s="27">
        <f>WORKDAY(WORKDAY(DATEVALUE("15/"&amp;MONTH(EDATE(C1194,0))&amp;"/"&amp;YEAR(EDATE(C1194,0))),-1,Feriados!$A$1:$A$936),1,Feriados!$A$1:$A$936)</f>
        <v>38457</v>
      </c>
      <c r="I1194" s="27">
        <f>WORKDAY(WORKDAY(DATEVALUE("15/"&amp;MONTH(EDATE(C1194,-1))&amp;"/"&amp;YEAR(EDATE(C1194,-1))),-1,Feriados!$A$1:$A$936),1,Feriados!$A$1:$A$936)</f>
        <v>38426</v>
      </c>
      <c r="J1194" s="27">
        <f>WORKDAY(WORKDAY(DATEVALUE("15/"&amp;MONTH(EDATE(C1194,0))&amp;"/"&amp;YEAR(EDATE(C1194,0))-1),-1,Feriados!$A$1:$A$936),1,Feriados!$A$1:$A$936)</f>
        <v>38092</v>
      </c>
      <c r="K1194" s="28">
        <f t="shared" si="32"/>
        <v>7.5358361774743754</v>
      </c>
    </row>
    <row r="1195" spans="1:11" x14ac:dyDescent="0.3">
      <c r="A1195" s="18" t="str">
        <f t="shared" si="33"/>
        <v>32005</v>
      </c>
      <c r="B1195" s="10">
        <v>760199</v>
      </c>
      <c r="C1195" s="11">
        <v>38456</v>
      </c>
      <c r="D1195" s="13">
        <v>1511.9317975742906</v>
      </c>
      <c r="E1195" s="9"/>
      <c r="F1195" s="9"/>
      <c r="G1195" s="9"/>
      <c r="H1195" s="27">
        <f>WORKDAY(WORKDAY(DATEVALUE("15/"&amp;MONTH(EDATE(C1195,0))&amp;"/"&amp;YEAR(EDATE(C1195,0))),-1,Feriados!$A$1:$A$936),1,Feriados!$A$1:$A$936)</f>
        <v>38457</v>
      </c>
      <c r="I1195" s="27">
        <f>WORKDAY(WORKDAY(DATEVALUE("15/"&amp;MONTH(EDATE(C1195,-1))&amp;"/"&amp;YEAR(EDATE(C1195,-1))),-1,Feriados!$A$1:$A$936),1,Feriados!$A$1:$A$936)</f>
        <v>38426</v>
      </c>
      <c r="J1195" s="27">
        <f>WORKDAY(WORKDAY(DATEVALUE("15/"&amp;MONTH(EDATE(C1195,0))&amp;"/"&amp;YEAR(EDATE(C1195,0))-1),-1,Feriados!$A$1:$A$936),1,Feriados!$A$1:$A$936)</f>
        <v>38092</v>
      </c>
      <c r="K1195" s="28">
        <f t="shared" si="32"/>
        <v>7.5358361774743754</v>
      </c>
    </row>
    <row r="1196" spans="1:11" x14ac:dyDescent="0.3">
      <c r="A1196" s="18" t="str">
        <f t="shared" si="33"/>
        <v>32005</v>
      </c>
      <c r="B1196" s="10">
        <v>760199</v>
      </c>
      <c r="C1196" s="11">
        <v>38457</v>
      </c>
      <c r="D1196" s="13">
        <v>1512.3496550271891</v>
      </c>
      <c r="E1196" s="9"/>
      <c r="F1196" s="9"/>
      <c r="G1196" s="9"/>
      <c r="H1196" s="27">
        <f>WORKDAY(WORKDAY(DATEVALUE("15/"&amp;MONTH(EDATE(C1196,0))&amp;"/"&amp;YEAR(EDATE(C1196,0))),-1,Feriados!$A$1:$A$936),1,Feriados!$A$1:$A$936)</f>
        <v>38457</v>
      </c>
      <c r="I1196" s="27">
        <f>WORKDAY(WORKDAY(DATEVALUE("15/"&amp;MONTH(EDATE(C1196,-1))&amp;"/"&amp;YEAR(EDATE(C1196,-1))),-1,Feriados!$A$1:$A$936),1,Feriados!$A$1:$A$936)</f>
        <v>38426</v>
      </c>
      <c r="J1196" s="27">
        <f>WORKDAY(WORKDAY(DATEVALUE("15/"&amp;MONTH(EDATE(C1196,0))&amp;"/"&amp;YEAR(EDATE(C1196,0))-1),-1,Feriados!$A$1:$A$936),1,Feriados!$A$1:$A$936)</f>
        <v>38092</v>
      </c>
      <c r="K1196" s="28">
        <f t="shared" si="32"/>
        <v>7.5358361774743754</v>
      </c>
    </row>
    <row r="1197" spans="1:11" x14ac:dyDescent="0.3">
      <c r="A1197" s="18" t="str">
        <f t="shared" si="33"/>
        <v>32005</v>
      </c>
      <c r="B1197" s="10">
        <v>760199</v>
      </c>
      <c r="C1197" s="11">
        <v>38460</v>
      </c>
      <c r="D1197" s="13">
        <v>1513.0046926317382</v>
      </c>
      <c r="E1197" s="9"/>
      <c r="F1197" s="9"/>
      <c r="G1197" s="9"/>
      <c r="H1197" s="27">
        <f>WORKDAY(WORKDAY(DATEVALUE("15/"&amp;MONTH(EDATE(C1197,0))&amp;"/"&amp;YEAR(EDATE(C1197,0))),-1,Feriados!$A$1:$A$936),1,Feriados!$A$1:$A$936)</f>
        <v>38457</v>
      </c>
      <c r="I1197" s="27">
        <f>WORKDAY(WORKDAY(DATEVALUE("15/"&amp;MONTH(EDATE(C1197,-1))&amp;"/"&amp;YEAR(EDATE(C1197,-1))),-1,Feriados!$A$1:$A$936),1,Feriados!$A$1:$A$936)</f>
        <v>38426</v>
      </c>
      <c r="J1197" s="27">
        <f>WORKDAY(WORKDAY(DATEVALUE("15/"&amp;MONTH(EDATE(C1197,0))&amp;"/"&amp;YEAR(EDATE(C1197,0))-1),-1,Feriados!$A$1:$A$936),1,Feriados!$A$1:$A$936)</f>
        <v>38092</v>
      </c>
      <c r="K1197" s="28">
        <f t="shared" si="32"/>
        <v>7.5358361774743754</v>
      </c>
    </row>
    <row r="1198" spans="1:11" x14ac:dyDescent="0.3">
      <c r="A1198" s="18" t="str">
        <f t="shared" si="33"/>
        <v>32005</v>
      </c>
      <c r="B1198" s="10">
        <v>760199</v>
      </c>
      <c r="C1198" s="11">
        <v>38461</v>
      </c>
      <c r="D1198" s="13">
        <v>1513.6600139499519</v>
      </c>
      <c r="E1198" s="9"/>
      <c r="F1198" s="9"/>
      <c r="G1198" s="9"/>
      <c r="H1198" s="27">
        <f>WORKDAY(WORKDAY(DATEVALUE("15/"&amp;MONTH(EDATE(C1198,0))&amp;"/"&amp;YEAR(EDATE(C1198,0))),-1,Feriados!$A$1:$A$936),1,Feriados!$A$1:$A$936)</f>
        <v>38457</v>
      </c>
      <c r="I1198" s="27">
        <f>WORKDAY(WORKDAY(DATEVALUE("15/"&amp;MONTH(EDATE(C1198,-1))&amp;"/"&amp;YEAR(EDATE(C1198,-1))),-1,Feriados!$A$1:$A$936),1,Feriados!$A$1:$A$936)</f>
        <v>38426</v>
      </c>
      <c r="J1198" s="27">
        <f>WORKDAY(WORKDAY(DATEVALUE("15/"&amp;MONTH(EDATE(C1198,0))&amp;"/"&amp;YEAR(EDATE(C1198,0))-1),-1,Feriados!$A$1:$A$936),1,Feriados!$A$1:$A$936)</f>
        <v>38092</v>
      </c>
      <c r="K1198" s="28">
        <f t="shared" si="32"/>
        <v>7.5358361774743754</v>
      </c>
    </row>
    <row r="1199" spans="1:11" x14ac:dyDescent="0.3">
      <c r="A1199" s="18" t="str">
        <f t="shared" si="33"/>
        <v>32005</v>
      </c>
      <c r="B1199" s="10">
        <v>760199</v>
      </c>
      <c r="C1199" s="11">
        <v>38462</v>
      </c>
      <c r="D1199" s="13">
        <v>1514.3156191047151</v>
      </c>
      <c r="E1199" s="9"/>
      <c r="F1199" s="9"/>
      <c r="G1199" s="9"/>
      <c r="H1199" s="27">
        <f>WORKDAY(WORKDAY(DATEVALUE("15/"&amp;MONTH(EDATE(C1199,0))&amp;"/"&amp;YEAR(EDATE(C1199,0))),-1,Feriados!$A$1:$A$936),1,Feriados!$A$1:$A$936)</f>
        <v>38457</v>
      </c>
      <c r="I1199" s="27">
        <f>WORKDAY(WORKDAY(DATEVALUE("15/"&amp;MONTH(EDATE(C1199,-1))&amp;"/"&amp;YEAR(EDATE(C1199,-1))),-1,Feriados!$A$1:$A$936),1,Feriados!$A$1:$A$936)</f>
        <v>38426</v>
      </c>
      <c r="J1199" s="27">
        <f>WORKDAY(WORKDAY(DATEVALUE("15/"&amp;MONTH(EDATE(C1199,0))&amp;"/"&amp;YEAR(EDATE(C1199,0))-1),-1,Feriados!$A$1:$A$936),1,Feriados!$A$1:$A$936)</f>
        <v>38092</v>
      </c>
      <c r="K1199" s="28">
        <f t="shared" si="32"/>
        <v>7.5358361774743754</v>
      </c>
    </row>
    <row r="1200" spans="1:11" x14ac:dyDescent="0.3">
      <c r="A1200" s="18" t="str">
        <f t="shared" si="33"/>
        <v>32005</v>
      </c>
      <c r="B1200" s="10">
        <v>760199</v>
      </c>
      <c r="C1200" s="11">
        <v>38464</v>
      </c>
      <c r="D1200" s="13">
        <v>1514.9715082189632</v>
      </c>
      <c r="E1200" s="9"/>
      <c r="F1200" s="9"/>
      <c r="G1200" s="9"/>
      <c r="H1200" s="27">
        <f>WORKDAY(WORKDAY(DATEVALUE("15/"&amp;MONTH(EDATE(C1200,0))&amp;"/"&amp;YEAR(EDATE(C1200,0))),-1,Feriados!$A$1:$A$936),1,Feriados!$A$1:$A$936)</f>
        <v>38457</v>
      </c>
      <c r="I1200" s="27">
        <f>WORKDAY(WORKDAY(DATEVALUE("15/"&amp;MONTH(EDATE(C1200,-1))&amp;"/"&amp;YEAR(EDATE(C1200,-1))),-1,Feriados!$A$1:$A$936),1,Feriados!$A$1:$A$936)</f>
        <v>38426</v>
      </c>
      <c r="J1200" s="27">
        <f>WORKDAY(WORKDAY(DATEVALUE("15/"&amp;MONTH(EDATE(C1200,0))&amp;"/"&amp;YEAR(EDATE(C1200,0))-1),-1,Feriados!$A$1:$A$936),1,Feriados!$A$1:$A$936)</f>
        <v>38092</v>
      </c>
      <c r="K1200" s="28">
        <f t="shared" si="32"/>
        <v>7.5358361774743754</v>
      </c>
    </row>
    <row r="1201" spans="1:11" x14ac:dyDescent="0.3">
      <c r="A1201" s="18" t="str">
        <f t="shared" si="33"/>
        <v>32005</v>
      </c>
      <c r="B1201" s="10">
        <v>760199</v>
      </c>
      <c r="C1201" s="11">
        <v>38467</v>
      </c>
      <c r="D1201" s="13">
        <v>1515.6276814156872</v>
      </c>
      <c r="E1201" s="9"/>
      <c r="F1201" s="9"/>
      <c r="G1201" s="9"/>
      <c r="H1201" s="27">
        <f>WORKDAY(WORKDAY(DATEVALUE("15/"&amp;MONTH(EDATE(C1201,0))&amp;"/"&amp;YEAR(EDATE(C1201,0))),-1,Feriados!$A$1:$A$936),1,Feriados!$A$1:$A$936)</f>
        <v>38457</v>
      </c>
      <c r="I1201" s="27">
        <f>WORKDAY(WORKDAY(DATEVALUE("15/"&amp;MONTH(EDATE(C1201,-1))&amp;"/"&amp;YEAR(EDATE(C1201,-1))),-1,Feriados!$A$1:$A$936),1,Feriados!$A$1:$A$936)</f>
        <v>38426</v>
      </c>
      <c r="J1201" s="27">
        <f>WORKDAY(WORKDAY(DATEVALUE("15/"&amp;MONTH(EDATE(C1201,0))&amp;"/"&amp;YEAR(EDATE(C1201,0))-1),-1,Feriados!$A$1:$A$936),1,Feriados!$A$1:$A$936)</f>
        <v>38092</v>
      </c>
      <c r="K1201" s="28">
        <f t="shared" si="32"/>
        <v>7.5358361774743754</v>
      </c>
    </row>
    <row r="1202" spans="1:11" x14ac:dyDescent="0.3">
      <c r="A1202" s="18" t="str">
        <f t="shared" si="33"/>
        <v>32005</v>
      </c>
      <c r="B1202" s="10">
        <v>760199</v>
      </c>
      <c r="C1202" s="11">
        <v>38468</v>
      </c>
      <c r="D1202" s="13">
        <v>1516.2841388179306</v>
      </c>
      <c r="E1202" s="9"/>
      <c r="F1202" s="9"/>
      <c r="G1202" s="9"/>
      <c r="H1202" s="27">
        <f>WORKDAY(WORKDAY(DATEVALUE("15/"&amp;MONTH(EDATE(C1202,0))&amp;"/"&amp;YEAR(EDATE(C1202,0))),-1,Feriados!$A$1:$A$936),1,Feriados!$A$1:$A$936)</f>
        <v>38457</v>
      </c>
      <c r="I1202" s="27">
        <f>WORKDAY(WORKDAY(DATEVALUE("15/"&amp;MONTH(EDATE(C1202,-1))&amp;"/"&amp;YEAR(EDATE(C1202,-1))),-1,Feriados!$A$1:$A$936),1,Feriados!$A$1:$A$936)</f>
        <v>38426</v>
      </c>
      <c r="J1202" s="27">
        <f>WORKDAY(WORKDAY(DATEVALUE("15/"&amp;MONTH(EDATE(C1202,0))&amp;"/"&amp;YEAR(EDATE(C1202,0))-1),-1,Feriados!$A$1:$A$936),1,Feriados!$A$1:$A$936)</f>
        <v>38092</v>
      </c>
      <c r="K1202" s="28">
        <f t="shared" si="32"/>
        <v>7.5358361774743754</v>
      </c>
    </row>
    <row r="1203" spans="1:11" x14ac:dyDescent="0.3">
      <c r="A1203" s="18" t="str">
        <f t="shared" si="33"/>
        <v>32005</v>
      </c>
      <c r="B1203" s="10">
        <v>760199</v>
      </c>
      <c r="C1203" s="11">
        <v>38469</v>
      </c>
      <c r="D1203" s="13">
        <v>1516.9408805487899</v>
      </c>
      <c r="E1203" s="9"/>
      <c r="F1203" s="9"/>
      <c r="G1203" s="9"/>
      <c r="H1203" s="27">
        <f>WORKDAY(WORKDAY(DATEVALUE("15/"&amp;MONTH(EDATE(C1203,0))&amp;"/"&amp;YEAR(EDATE(C1203,0))),-1,Feriados!$A$1:$A$936),1,Feriados!$A$1:$A$936)</f>
        <v>38457</v>
      </c>
      <c r="I1203" s="27">
        <f>WORKDAY(WORKDAY(DATEVALUE("15/"&amp;MONTH(EDATE(C1203,-1))&amp;"/"&amp;YEAR(EDATE(C1203,-1))),-1,Feriados!$A$1:$A$936),1,Feriados!$A$1:$A$936)</f>
        <v>38426</v>
      </c>
      <c r="J1203" s="27">
        <f>WORKDAY(WORKDAY(DATEVALUE("15/"&amp;MONTH(EDATE(C1203,0))&amp;"/"&amp;YEAR(EDATE(C1203,0))-1),-1,Feriados!$A$1:$A$936),1,Feriados!$A$1:$A$936)</f>
        <v>38092</v>
      </c>
      <c r="K1203" s="28">
        <f t="shared" si="32"/>
        <v>7.5358361774743754</v>
      </c>
    </row>
    <row r="1204" spans="1:11" x14ac:dyDescent="0.3">
      <c r="A1204" s="18" t="str">
        <f t="shared" si="33"/>
        <v>32005</v>
      </c>
      <c r="B1204" s="10">
        <v>760199</v>
      </c>
      <c r="C1204" s="11">
        <v>38470</v>
      </c>
      <c r="D1204" s="13">
        <v>1517.5979067314152</v>
      </c>
      <c r="E1204" s="9"/>
      <c r="F1204" s="9"/>
      <c r="G1204" s="9"/>
      <c r="H1204" s="27">
        <f>WORKDAY(WORKDAY(DATEVALUE("15/"&amp;MONTH(EDATE(C1204,0))&amp;"/"&amp;YEAR(EDATE(C1204,0))),-1,Feriados!$A$1:$A$936),1,Feriados!$A$1:$A$936)</f>
        <v>38457</v>
      </c>
      <c r="I1204" s="27">
        <f>WORKDAY(WORKDAY(DATEVALUE("15/"&amp;MONTH(EDATE(C1204,-1))&amp;"/"&amp;YEAR(EDATE(C1204,-1))),-1,Feriados!$A$1:$A$936),1,Feriados!$A$1:$A$936)</f>
        <v>38426</v>
      </c>
      <c r="J1204" s="27">
        <f>WORKDAY(WORKDAY(DATEVALUE("15/"&amp;MONTH(EDATE(C1204,0))&amp;"/"&amp;YEAR(EDATE(C1204,0))-1),-1,Feriados!$A$1:$A$936),1,Feriados!$A$1:$A$936)</f>
        <v>38092</v>
      </c>
      <c r="K1204" s="28">
        <f t="shared" si="32"/>
        <v>7.5358361774743754</v>
      </c>
    </row>
    <row r="1205" spans="1:11" x14ac:dyDescent="0.3">
      <c r="A1205" s="18" t="str">
        <f t="shared" si="33"/>
        <v>32005</v>
      </c>
      <c r="B1205" s="10">
        <v>760199</v>
      </c>
      <c r="C1205" s="11">
        <v>38471</v>
      </c>
      <c r="D1205" s="13">
        <v>1518.25521748901</v>
      </c>
      <c r="E1205" s="9"/>
      <c r="F1205" s="9"/>
      <c r="G1205" s="9"/>
      <c r="H1205" s="27">
        <f>WORKDAY(WORKDAY(DATEVALUE("15/"&amp;MONTH(EDATE(C1205,0))&amp;"/"&amp;YEAR(EDATE(C1205,0))),-1,Feriados!$A$1:$A$936),1,Feriados!$A$1:$A$936)</f>
        <v>38457</v>
      </c>
      <c r="I1205" s="27">
        <f>WORKDAY(WORKDAY(DATEVALUE("15/"&amp;MONTH(EDATE(C1205,-1))&amp;"/"&amp;YEAR(EDATE(C1205,-1))),-1,Feriados!$A$1:$A$936),1,Feriados!$A$1:$A$936)</f>
        <v>38426</v>
      </c>
      <c r="J1205" s="27">
        <f>WORKDAY(WORKDAY(DATEVALUE("15/"&amp;MONTH(EDATE(C1205,0))&amp;"/"&amp;YEAR(EDATE(C1205,0))-1),-1,Feriados!$A$1:$A$936),1,Feriados!$A$1:$A$936)</f>
        <v>38092</v>
      </c>
      <c r="K1205" s="28">
        <f t="shared" si="32"/>
        <v>7.5358361774743754</v>
      </c>
    </row>
    <row r="1206" spans="1:11" x14ac:dyDescent="0.3">
      <c r="A1206" s="18" t="str">
        <f t="shared" si="33"/>
        <v>42005</v>
      </c>
      <c r="B1206" s="10">
        <v>760199</v>
      </c>
      <c r="C1206" s="11">
        <v>38474</v>
      </c>
      <c r="D1206" s="13">
        <v>1518.9128129448309</v>
      </c>
      <c r="E1206" s="9"/>
      <c r="F1206" s="9"/>
      <c r="G1206" s="9"/>
      <c r="H1206" s="27">
        <f>WORKDAY(WORKDAY(DATEVALUE("15/"&amp;MONTH(EDATE(C1206,0))&amp;"/"&amp;YEAR(EDATE(C1206,0))),-1,Feriados!$A$1:$A$936),1,Feriados!$A$1:$A$936)</f>
        <v>38488</v>
      </c>
      <c r="I1206" s="27">
        <f>WORKDAY(WORKDAY(DATEVALUE("15/"&amp;MONTH(EDATE(C1206,-1))&amp;"/"&amp;YEAR(EDATE(C1206,-1))),-1,Feriados!$A$1:$A$936),1,Feriados!$A$1:$A$936)</f>
        <v>38457</v>
      </c>
      <c r="J1206" s="27">
        <f>WORKDAY(WORKDAY(DATEVALUE("15/"&amp;MONTH(EDATE(C1206,0))&amp;"/"&amp;YEAR(EDATE(C1206,0))-1),-1,Feriados!$A$1:$A$936),1,Feriados!$A$1:$A$936)</f>
        <v>38124</v>
      </c>
      <c r="K1206" s="28">
        <f t="shared" si="32"/>
        <v>8.0714301384288145</v>
      </c>
    </row>
    <row r="1207" spans="1:11" x14ac:dyDescent="0.3">
      <c r="A1207" s="18" t="str">
        <f t="shared" si="33"/>
        <v>42005</v>
      </c>
      <c r="B1207" s="10">
        <v>760199</v>
      </c>
      <c r="C1207" s="11">
        <v>38475</v>
      </c>
      <c r="D1207" s="13">
        <v>1519.5706932221879</v>
      </c>
      <c r="E1207" s="9"/>
      <c r="F1207" s="9"/>
      <c r="G1207" s="9"/>
      <c r="H1207" s="27">
        <f>WORKDAY(WORKDAY(DATEVALUE("15/"&amp;MONTH(EDATE(C1207,0))&amp;"/"&amp;YEAR(EDATE(C1207,0))),-1,Feriados!$A$1:$A$936),1,Feriados!$A$1:$A$936)</f>
        <v>38488</v>
      </c>
      <c r="I1207" s="27">
        <f>WORKDAY(WORKDAY(DATEVALUE("15/"&amp;MONTH(EDATE(C1207,-1))&amp;"/"&amp;YEAR(EDATE(C1207,-1))),-1,Feriados!$A$1:$A$936),1,Feriados!$A$1:$A$936)</f>
        <v>38457</v>
      </c>
      <c r="J1207" s="27">
        <f>WORKDAY(WORKDAY(DATEVALUE("15/"&amp;MONTH(EDATE(C1207,0))&amp;"/"&amp;YEAR(EDATE(C1207,0))-1),-1,Feriados!$A$1:$A$936),1,Feriados!$A$1:$A$936)</f>
        <v>38124</v>
      </c>
      <c r="K1207" s="28">
        <f t="shared" si="32"/>
        <v>8.0714301384288145</v>
      </c>
    </row>
    <row r="1208" spans="1:11" x14ac:dyDescent="0.3">
      <c r="A1208" s="18" t="str">
        <f t="shared" si="33"/>
        <v>42005</v>
      </c>
      <c r="B1208" s="10">
        <v>760199</v>
      </c>
      <c r="C1208" s="11">
        <v>38476</v>
      </c>
      <c r="D1208" s="13">
        <v>1520.228858444445</v>
      </c>
      <c r="E1208" s="9"/>
      <c r="F1208" s="9"/>
      <c r="G1208" s="9"/>
      <c r="H1208" s="27">
        <f>WORKDAY(WORKDAY(DATEVALUE("15/"&amp;MONTH(EDATE(C1208,0))&amp;"/"&amp;YEAR(EDATE(C1208,0))),-1,Feriados!$A$1:$A$936),1,Feriados!$A$1:$A$936)</f>
        <v>38488</v>
      </c>
      <c r="I1208" s="27">
        <f>WORKDAY(WORKDAY(DATEVALUE("15/"&amp;MONTH(EDATE(C1208,-1))&amp;"/"&amp;YEAR(EDATE(C1208,-1))),-1,Feriados!$A$1:$A$936),1,Feriados!$A$1:$A$936)</f>
        <v>38457</v>
      </c>
      <c r="J1208" s="27">
        <f>WORKDAY(WORKDAY(DATEVALUE("15/"&amp;MONTH(EDATE(C1208,0))&amp;"/"&amp;YEAR(EDATE(C1208,0))-1),-1,Feriados!$A$1:$A$936),1,Feriados!$A$1:$A$936)</f>
        <v>38124</v>
      </c>
      <c r="K1208" s="28">
        <f t="shared" si="32"/>
        <v>8.0714301384288145</v>
      </c>
    </row>
    <row r="1209" spans="1:11" x14ac:dyDescent="0.3">
      <c r="A1209" s="18" t="str">
        <f t="shared" si="33"/>
        <v>42005</v>
      </c>
      <c r="B1209" s="10">
        <v>760199</v>
      </c>
      <c r="C1209" s="11">
        <v>38477</v>
      </c>
      <c r="D1209" s="13">
        <v>1520.8873087350185</v>
      </c>
      <c r="E1209" s="9"/>
      <c r="F1209" s="9"/>
      <c r="G1209" s="9"/>
      <c r="H1209" s="27">
        <f>WORKDAY(WORKDAY(DATEVALUE("15/"&amp;MONTH(EDATE(C1209,0))&amp;"/"&amp;YEAR(EDATE(C1209,0))),-1,Feriados!$A$1:$A$936),1,Feriados!$A$1:$A$936)</f>
        <v>38488</v>
      </c>
      <c r="I1209" s="27">
        <f>WORKDAY(WORKDAY(DATEVALUE("15/"&amp;MONTH(EDATE(C1209,-1))&amp;"/"&amp;YEAR(EDATE(C1209,-1))),-1,Feriados!$A$1:$A$936),1,Feriados!$A$1:$A$936)</f>
        <v>38457</v>
      </c>
      <c r="J1209" s="27">
        <f>WORKDAY(WORKDAY(DATEVALUE("15/"&amp;MONTH(EDATE(C1209,0))&amp;"/"&amp;YEAR(EDATE(C1209,0))-1),-1,Feriados!$A$1:$A$936),1,Feriados!$A$1:$A$936)</f>
        <v>38124</v>
      </c>
      <c r="K1209" s="28">
        <f t="shared" si="32"/>
        <v>8.0714301384288145</v>
      </c>
    </row>
    <row r="1210" spans="1:11" x14ac:dyDescent="0.3">
      <c r="A1210" s="18" t="str">
        <f t="shared" si="33"/>
        <v>42005</v>
      </c>
      <c r="B1210" s="10">
        <v>760199</v>
      </c>
      <c r="C1210" s="11">
        <v>38478</v>
      </c>
      <c r="D1210" s="13">
        <v>1521.5460442173796</v>
      </c>
      <c r="E1210" s="9"/>
      <c r="F1210" s="9"/>
      <c r="G1210" s="9"/>
      <c r="H1210" s="27">
        <f>WORKDAY(WORKDAY(DATEVALUE("15/"&amp;MONTH(EDATE(C1210,0))&amp;"/"&amp;YEAR(EDATE(C1210,0))),-1,Feriados!$A$1:$A$936),1,Feriados!$A$1:$A$936)</f>
        <v>38488</v>
      </c>
      <c r="I1210" s="27">
        <f>WORKDAY(WORKDAY(DATEVALUE("15/"&amp;MONTH(EDATE(C1210,-1))&amp;"/"&amp;YEAR(EDATE(C1210,-1))),-1,Feriados!$A$1:$A$936),1,Feriados!$A$1:$A$936)</f>
        <v>38457</v>
      </c>
      <c r="J1210" s="27">
        <f>WORKDAY(WORKDAY(DATEVALUE("15/"&amp;MONTH(EDATE(C1210,0))&amp;"/"&amp;YEAR(EDATE(C1210,0))-1),-1,Feriados!$A$1:$A$936),1,Feriados!$A$1:$A$936)</f>
        <v>38124</v>
      </c>
      <c r="K1210" s="28">
        <f t="shared" si="32"/>
        <v>8.0714301384288145</v>
      </c>
    </row>
    <row r="1211" spans="1:11" x14ac:dyDescent="0.3">
      <c r="A1211" s="18" t="str">
        <f t="shared" si="33"/>
        <v>42005</v>
      </c>
      <c r="B1211" s="10">
        <v>760199</v>
      </c>
      <c r="C1211" s="11">
        <v>38481</v>
      </c>
      <c r="D1211" s="13">
        <v>1522.205065015052</v>
      </c>
      <c r="E1211" s="9"/>
      <c r="F1211" s="9"/>
      <c r="G1211" s="9"/>
      <c r="H1211" s="27">
        <f>WORKDAY(WORKDAY(DATEVALUE("15/"&amp;MONTH(EDATE(C1211,0))&amp;"/"&amp;YEAR(EDATE(C1211,0))),-1,Feriados!$A$1:$A$936),1,Feriados!$A$1:$A$936)</f>
        <v>38488</v>
      </c>
      <c r="I1211" s="27">
        <f>WORKDAY(WORKDAY(DATEVALUE("15/"&amp;MONTH(EDATE(C1211,-1))&amp;"/"&amp;YEAR(EDATE(C1211,-1))),-1,Feriados!$A$1:$A$936),1,Feriados!$A$1:$A$936)</f>
        <v>38457</v>
      </c>
      <c r="J1211" s="27">
        <f>WORKDAY(WORKDAY(DATEVALUE("15/"&amp;MONTH(EDATE(C1211,0))&amp;"/"&amp;YEAR(EDATE(C1211,0))-1),-1,Feriados!$A$1:$A$936),1,Feriados!$A$1:$A$936)</f>
        <v>38124</v>
      </c>
      <c r="K1211" s="28">
        <f t="shared" si="32"/>
        <v>8.0714301384288145</v>
      </c>
    </row>
    <row r="1212" spans="1:11" x14ac:dyDescent="0.3">
      <c r="A1212" s="18" t="str">
        <f t="shared" si="33"/>
        <v>42005</v>
      </c>
      <c r="B1212" s="10">
        <v>760199</v>
      </c>
      <c r="C1212" s="11">
        <v>38482</v>
      </c>
      <c r="D1212" s="13">
        <v>1522.8643712516127</v>
      </c>
      <c r="E1212" s="9"/>
      <c r="F1212" s="9"/>
      <c r="G1212" s="9"/>
      <c r="H1212" s="27">
        <f>WORKDAY(WORKDAY(DATEVALUE("15/"&amp;MONTH(EDATE(C1212,0))&amp;"/"&amp;YEAR(EDATE(C1212,0))),-1,Feriados!$A$1:$A$936),1,Feriados!$A$1:$A$936)</f>
        <v>38488</v>
      </c>
      <c r="I1212" s="27">
        <f>WORKDAY(WORKDAY(DATEVALUE("15/"&amp;MONTH(EDATE(C1212,-1))&amp;"/"&amp;YEAR(EDATE(C1212,-1))),-1,Feriados!$A$1:$A$936),1,Feriados!$A$1:$A$936)</f>
        <v>38457</v>
      </c>
      <c r="J1212" s="27">
        <f>WORKDAY(WORKDAY(DATEVALUE("15/"&amp;MONTH(EDATE(C1212,0))&amp;"/"&amp;YEAR(EDATE(C1212,0))-1),-1,Feriados!$A$1:$A$936),1,Feriados!$A$1:$A$936)</f>
        <v>38124</v>
      </c>
      <c r="K1212" s="28">
        <f t="shared" si="32"/>
        <v>8.0714301384288145</v>
      </c>
    </row>
    <row r="1213" spans="1:11" x14ac:dyDescent="0.3">
      <c r="A1213" s="18" t="str">
        <f t="shared" si="33"/>
        <v>42005</v>
      </c>
      <c r="B1213" s="10">
        <v>760199</v>
      </c>
      <c r="C1213" s="11">
        <v>38483</v>
      </c>
      <c r="D1213" s="13">
        <v>1523.5239630506928</v>
      </c>
      <c r="E1213" s="9"/>
      <c r="F1213" s="9"/>
      <c r="G1213" s="9"/>
      <c r="H1213" s="27">
        <f>WORKDAY(WORKDAY(DATEVALUE("15/"&amp;MONTH(EDATE(C1213,0))&amp;"/"&amp;YEAR(EDATE(C1213,0))),-1,Feriados!$A$1:$A$936),1,Feriados!$A$1:$A$936)</f>
        <v>38488</v>
      </c>
      <c r="I1213" s="27">
        <f>WORKDAY(WORKDAY(DATEVALUE("15/"&amp;MONTH(EDATE(C1213,-1))&amp;"/"&amp;YEAR(EDATE(C1213,-1))),-1,Feriados!$A$1:$A$936),1,Feriados!$A$1:$A$936)</f>
        <v>38457</v>
      </c>
      <c r="J1213" s="27">
        <f>WORKDAY(WORKDAY(DATEVALUE("15/"&amp;MONTH(EDATE(C1213,0))&amp;"/"&amp;YEAR(EDATE(C1213,0))-1),-1,Feriados!$A$1:$A$936),1,Feriados!$A$1:$A$936)</f>
        <v>38124</v>
      </c>
      <c r="K1213" s="28">
        <f t="shared" ref="K1213:K1276" si="34">+(VLOOKUP(H1213,C:D,2,FALSE)/VLOOKUP(J1213,C:D,2,FALSE)-1)*100</f>
        <v>8.0714301384288145</v>
      </c>
    </row>
    <row r="1214" spans="1:11" x14ac:dyDescent="0.3">
      <c r="A1214" s="18" t="str">
        <f t="shared" si="33"/>
        <v>42005</v>
      </c>
      <c r="B1214" s="10">
        <v>760199</v>
      </c>
      <c r="C1214" s="11">
        <v>38484</v>
      </c>
      <c r="D1214" s="13">
        <v>1524.1838405359767</v>
      </c>
      <c r="E1214" s="9"/>
      <c r="F1214" s="9"/>
      <c r="G1214" s="9"/>
      <c r="H1214" s="27">
        <f>WORKDAY(WORKDAY(DATEVALUE("15/"&amp;MONTH(EDATE(C1214,0))&amp;"/"&amp;YEAR(EDATE(C1214,0))),-1,Feriados!$A$1:$A$936),1,Feriados!$A$1:$A$936)</f>
        <v>38488</v>
      </c>
      <c r="I1214" s="27">
        <f>WORKDAY(WORKDAY(DATEVALUE("15/"&amp;MONTH(EDATE(C1214,-1))&amp;"/"&amp;YEAR(EDATE(C1214,-1))),-1,Feriados!$A$1:$A$936),1,Feriados!$A$1:$A$936)</f>
        <v>38457</v>
      </c>
      <c r="J1214" s="27">
        <f>WORKDAY(WORKDAY(DATEVALUE("15/"&amp;MONTH(EDATE(C1214,0))&amp;"/"&amp;YEAR(EDATE(C1214,0))-1),-1,Feriados!$A$1:$A$936),1,Feriados!$A$1:$A$936)</f>
        <v>38124</v>
      </c>
      <c r="K1214" s="28">
        <f t="shared" si="34"/>
        <v>8.0714301384288145</v>
      </c>
    </row>
    <row r="1215" spans="1:11" x14ac:dyDescent="0.3">
      <c r="A1215" s="18" t="str">
        <f t="shared" si="33"/>
        <v>42005</v>
      </c>
      <c r="B1215" s="10">
        <v>760199</v>
      </c>
      <c r="C1215" s="11">
        <v>38485</v>
      </c>
      <c r="D1215" s="13">
        <v>1524.8440038312033</v>
      </c>
      <c r="E1215" s="9"/>
      <c r="F1215" s="9"/>
      <c r="G1215" s="9"/>
      <c r="H1215" s="27">
        <f>WORKDAY(WORKDAY(DATEVALUE("15/"&amp;MONTH(EDATE(C1215,0))&amp;"/"&amp;YEAR(EDATE(C1215,0))),-1,Feriados!$A$1:$A$936),1,Feriados!$A$1:$A$936)</f>
        <v>38488</v>
      </c>
      <c r="I1215" s="27">
        <f>WORKDAY(WORKDAY(DATEVALUE("15/"&amp;MONTH(EDATE(C1215,-1))&amp;"/"&amp;YEAR(EDATE(C1215,-1))),-1,Feriados!$A$1:$A$936),1,Feriados!$A$1:$A$936)</f>
        <v>38457</v>
      </c>
      <c r="J1215" s="27">
        <f>WORKDAY(WORKDAY(DATEVALUE("15/"&amp;MONTH(EDATE(C1215,0))&amp;"/"&amp;YEAR(EDATE(C1215,0))-1),-1,Feriados!$A$1:$A$936),1,Feriados!$A$1:$A$936)</f>
        <v>38124</v>
      </c>
      <c r="K1215" s="28">
        <f t="shared" si="34"/>
        <v>8.0714301384288145</v>
      </c>
    </row>
    <row r="1216" spans="1:11" x14ac:dyDescent="0.3">
      <c r="A1216" s="18" t="str">
        <f t="shared" si="33"/>
        <v>42005</v>
      </c>
      <c r="B1216" s="10">
        <v>760199</v>
      </c>
      <c r="C1216" s="11">
        <v>38488</v>
      </c>
      <c r="D1216" s="13">
        <v>1525.5044530601631</v>
      </c>
      <c r="E1216" s="9"/>
      <c r="F1216" s="9"/>
      <c r="G1216" s="9"/>
      <c r="H1216" s="27">
        <f>WORKDAY(WORKDAY(DATEVALUE("15/"&amp;MONTH(EDATE(C1216,0))&amp;"/"&amp;YEAR(EDATE(C1216,0))),-1,Feriados!$A$1:$A$936),1,Feriados!$A$1:$A$936)</f>
        <v>38488</v>
      </c>
      <c r="I1216" s="27">
        <f>WORKDAY(WORKDAY(DATEVALUE("15/"&amp;MONTH(EDATE(C1216,-1))&amp;"/"&amp;YEAR(EDATE(C1216,-1))),-1,Feriados!$A$1:$A$936),1,Feriados!$A$1:$A$936)</f>
        <v>38457</v>
      </c>
      <c r="J1216" s="27">
        <f>WORKDAY(WORKDAY(DATEVALUE("15/"&amp;MONTH(EDATE(C1216,0))&amp;"/"&amp;YEAR(EDATE(C1216,0))-1),-1,Feriados!$A$1:$A$936),1,Feriados!$A$1:$A$936)</f>
        <v>38124</v>
      </c>
      <c r="K1216" s="28">
        <f t="shared" si="34"/>
        <v>8.0714301384288145</v>
      </c>
    </row>
    <row r="1217" spans="1:11" x14ac:dyDescent="0.3">
      <c r="A1217" s="18" t="str">
        <f t="shared" si="33"/>
        <v>42005</v>
      </c>
      <c r="B1217" s="10">
        <v>760199</v>
      </c>
      <c r="C1217" s="11">
        <v>38489</v>
      </c>
      <c r="D1217" s="13">
        <v>1525.8595985252712</v>
      </c>
      <c r="E1217" s="9"/>
      <c r="F1217" s="9"/>
      <c r="G1217" s="9"/>
      <c r="H1217" s="27">
        <f>WORKDAY(WORKDAY(DATEVALUE("15/"&amp;MONTH(EDATE(C1217,0))&amp;"/"&amp;YEAR(EDATE(C1217,0))),-1,Feriados!$A$1:$A$936),1,Feriados!$A$1:$A$936)</f>
        <v>38488</v>
      </c>
      <c r="I1217" s="27">
        <f>WORKDAY(WORKDAY(DATEVALUE("15/"&amp;MONTH(EDATE(C1217,-1))&amp;"/"&amp;YEAR(EDATE(C1217,-1))),-1,Feriados!$A$1:$A$936),1,Feriados!$A$1:$A$936)</f>
        <v>38457</v>
      </c>
      <c r="J1217" s="27">
        <f>WORKDAY(WORKDAY(DATEVALUE("15/"&amp;MONTH(EDATE(C1217,0))&amp;"/"&amp;YEAR(EDATE(C1217,0))-1),-1,Feriados!$A$1:$A$936),1,Feriados!$A$1:$A$936)</f>
        <v>38124</v>
      </c>
      <c r="K1217" s="28">
        <f t="shared" si="34"/>
        <v>8.0714301384288145</v>
      </c>
    </row>
    <row r="1218" spans="1:11" x14ac:dyDescent="0.3">
      <c r="A1218" s="18" t="str">
        <f t="shared" si="33"/>
        <v>42005</v>
      </c>
      <c r="B1218" s="10">
        <v>760199</v>
      </c>
      <c r="C1218" s="11">
        <v>38490</v>
      </c>
      <c r="D1218" s="13">
        <v>1526.2148266701129</v>
      </c>
      <c r="E1218" s="9"/>
      <c r="F1218" s="9"/>
      <c r="G1218" s="9"/>
      <c r="H1218" s="27">
        <f>WORKDAY(WORKDAY(DATEVALUE("15/"&amp;MONTH(EDATE(C1218,0))&amp;"/"&amp;YEAR(EDATE(C1218,0))),-1,Feriados!$A$1:$A$936),1,Feriados!$A$1:$A$936)</f>
        <v>38488</v>
      </c>
      <c r="I1218" s="27">
        <f>WORKDAY(WORKDAY(DATEVALUE("15/"&amp;MONTH(EDATE(C1218,-1))&amp;"/"&amp;YEAR(EDATE(C1218,-1))),-1,Feriados!$A$1:$A$936),1,Feriados!$A$1:$A$936)</f>
        <v>38457</v>
      </c>
      <c r="J1218" s="27">
        <f>WORKDAY(WORKDAY(DATEVALUE("15/"&amp;MONTH(EDATE(C1218,0))&amp;"/"&amp;YEAR(EDATE(C1218,0))-1),-1,Feriados!$A$1:$A$936),1,Feriados!$A$1:$A$936)</f>
        <v>38124</v>
      </c>
      <c r="K1218" s="28">
        <f t="shared" si="34"/>
        <v>8.0714301384288145</v>
      </c>
    </row>
    <row r="1219" spans="1:11" x14ac:dyDescent="0.3">
      <c r="A1219" s="18" t="str">
        <f t="shared" ref="A1219:A1282" si="35">MONTH(EDATE(C1219,-1))&amp;YEAR(EDATE(C1219,-1))&amp;F1219</f>
        <v>42005</v>
      </c>
      <c r="B1219" s="10">
        <v>760199</v>
      </c>
      <c r="C1219" s="11">
        <v>38491</v>
      </c>
      <c r="D1219" s="13">
        <v>1526.5701375139361</v>
      </c>
      <c r="E1219" s="9"/>
      <c r="F1219" s="9"/>
      <c r="G1219" s="9"/>
      <c r="H1219" s="27">
        <f>WORKDAY(WORKDAY(DATEVALUE("15/"&amp;MONTH(EDATE(C1219,0))&amp;"/"&amp;YEAR(EDATE(C1219,0))),-1,Feriados!$A$1:$A$936),1,Feriados!$A$1:$A$936)</f>
        <v>38488</v>
      </c>
      <c r="I1219" s="27">
        <f>WORKDAY(WORKDAY(DATEVALUE("15/"&amp;MONTH(EDATE(C1219,-1))&amp;"/"&amp;YEAR(EDATE(C1219,-1))),-1,Feriados!$A$1:$A$936),1,Feriados!$A$1:$A$936)</f>
        <v>38457</v>
      </c>
      <c r="J1219" s="27">
        <f>WORKDAY(WORKDAY(DATEVALUE("15/"&amp;MONTH(EDATE(C1219,0))&amp;"/"&amp;YEAR(EDATE(C1219,0))-1),-1,Feriados!$A$1:$A$936),1,Feriados!$A$1:$A$936)</f>
        <v>38124</v>
      </c>
      <c r="K1219" s="28">
        <f t="shared" si="34"/>
        <v>8.0714301384288145</v>
      </c>
    </row>
    <row r="1220" spans="1:11" x14ac:dyDescent="0.3">
      <c r="A1220" s="18" t="str">
        <f t="shared" si="35"/>
        <v>42005</v>
      </c>
      <c r="B1220" s="10">
        <v>760199</v>
      </c>
      <c r="C1220" s="11">
        <v>38492</v>
      </c>
      <c r="D1220" s="13">
        <v>1526.9255310759938</v>
      </c>
      <c r="E1220" s="9"/>
      <c r="F1220" s="9"/>
      <c r="G1220" s="9"/>
      <c r="H1220" s="27">
        <f>WORKDAY(WORKDAY(DATEVALUE("15/"&amp;MONTH(EDATE(C1220,0))&amp;"/"&amp;YEAR(EDATE(C1220,0))),-1,Feriados!$A$1:$A$936),1,Feriados!$A$1:$A$936)</f>
        <v>38488</v>
      </c>
      <c r="I1220" s="27">
        <f>WORKDAY(WORKDAY(DATEVALUE("15/"&amp;MONTH(EDATE(C1220,-1))&amp;"/"&amp;YEAR(EDATE(C1220,-1))),-1,Feriados!$A$1:$A$936),1,Feriados!$A$1:$A$936)</f>
        <v>38457</v>
      </c>
      <c r="J1220" s="27">
        <f>WORKDAY(WORKDAY(DATEVALUE("15/"&amp;MONTH(EDATE(C1220,0))&amp;"/"&amp;YEAR(EDATE(C1220,0))-1),-1,Feriados!$A$1:$A$936),1,Feriados!$A$1:$A$936)</f>
        <v>38124</v>
      </c>
      <c r="K1220" s="28">
        <f t="shared" si="34"/>
        <v>8.0714301384288145</v>
      </c>
    </row>
    <row r="1221" spans="1:11" x14ac:dyDescent="0.3">
      <c r="A1221" s="18" t="str">
        <f t="shared" si="35"/>
        <v>42005</v>
      </c>
      <c r="B1221" s="10">
        <v>760199</v>
      </c>
      <c r="C1221" s="11">
        <v>38495</v>
      </c>
      <c r="D1221" s="13">
        <v>1527.2810073755429</v>
      </c>
      <c r="E1221" s="9"/>
      <c r="F1221" s="9"/>
      <c r="G1221" s="9"/>
      <c r="H1221" s="27">
        <f>WORKDAY(WORKDAY(DATEVALUE("15/"&amp;MONTH(EDATE(C1221,0))&amp;"/"&amp;YEAR(EDATE(C1221,0))),-1,Feriados!$A$1:$A$936),1,Feriados!$A$1:$A$936)</f>
        <v>38488</v>
      </c>
      <c r="I1221" s="27">
        <f>WORKDAY(WORKDAY(DATEVALUE("15/"&amp;MONTH(EDATE(C1221,-1))&amp;"/"&amp;YEAR(EDATE(C1221,-1))),-1,Feriados!$A$1:$A$936),1,Feriados!$A$1:$A$936)</f>
        <v>38457</v>
      </c>
      <c r="J1221" s="27">
        <f>WORKDAY(WORKDAY(DATEVALUE("15/"&amp;MONTH(EDATE(C1221,0))&amp;"/"&amp;YEAR(EDATE(C1221,0))-1),-1,Feriados!$A$1:$A$936),1,Feriados!$A$1:$A$936)</f>
        <v>38124</v>
      </c>
      <c r="K1221" s="28">
        <f t="shared" si="34"/>
        <v>8.0714301384288145</v>
      </c>
    </row>
    <row r="1222" spans="1:11" x14ac:dyDescent="0.3">
      <c r="A1222" s="18" t="str">
        <f t="shared" si="35"/>
        <v>42005</v>
      </c>
      <c r="B1222" s="10">
        <v>760199</v>
      </c>
      <c r="C1222" s="11">
        <v>38496</v>
      </c>
      <c r="D1222" s="13">
        <v>1527.6365664318455</v>
      </c>
      <c r="E1222" s="9"/>
      <c r="F1222" s="9"/>
      <c r="G1222" s="9"/>
      <c r="H1222" s="27">
        <f>WORKDAY(WORKDAY(DATEVALUE("15/"&amp;MONTH(EDATE(C1222,0))&amp;"/"&amp;YEAR(EDATE(C1222,0))),-1,Feriados!$A$1:$A$936),1,Feriados!$A$1:$A$936)</f>
        <v>38488</v>
      </c>
      <c r="I1222" s="27">
        <f>WORKDAY(WORKDAY(DATEVALUE("15/"&amp;MONTH(EDATE(C1222,-1))&amp;"/"&amp;YEAR(EDATE(C1222,-1))),-1,Feriados!$A$1:$A$936),1,Feriados!$A$1:$A$936)</f>
        <v>38457</v>
      </c>
      <c r="J1222" s="27">
        <f>WORKDAY(WORKDAY(DATEVALUE("15/"&amp;MONTH(EDATE(C1222,0))&amp;"/"&amp;YEAR(EDATE(C1222,0))-1),-1,Feriados!$A$1:$A$936),1,Feriados!$A$1:$A$936)</f>
        <v>38124</v>
      </c>
      <c r="K1222" s="28">
        <f t="shared" si="34"/>
        <v>8.0714301384288145</v>
      </c>
    </row>
    <row r="1223" spans="1:11" x14ac:dyDescent="0.3">
      <c r="A1223" s="18" t="str">
        <f t="shared" si="35"/>
        <v>42005</v>
      </c>
      <c r="B1223" s="10">
        <v>760199</v>
      </c>
      <c r="C1223" s="11">
        <v>38497</v>
      </c>
      <c r="D1223" s="13">
        <v>1527.9922082641674</v>
      </c>
      <c r="E1223" s="9"/>
      <c r="F1223" s="9"/>
      <c r="G1223" s="9"/>
      <c r="H1223" s="27">
        <f>WORKDAY(WORKDAY(DATEVALUE("15/"&amp;MONTH(EDATE(C1223,0))&amp;"/"&amp;YEAR(EDATE(C1223,0))),-1,Feriados!$A$1:$A$936),1,Feriados!$A$1:$A$936)</f>
        <v>38488</v>
      </c>
      <c r="I1223" s="27">
        <f>WORKDAY(WORKDAY(DATEVALUE("15/"&amp;MONTH(EDATE(C1223,-1))&amp;"/"&amp;YEAR(EDATE(C1223,-1))),-1,Feriados!$A$1:$A$936),1,Feriados!$A$1:$A$936)</f>
        <v>38457</v>
      </c>
      <c r="J1223" s="27">
        <f>WORKDAY(WORKDAY(DATEVALUE("15/"&amp;MONTH(EDATE(C1223,0))&amp;"/"&amp;YEAR(EDATE(C1223,0))-1),-1,Feriados!$A$1:$A$936),1,Feriados!$A$1:$A$936)</f>
        <v>38124</v>
      </c>
      <c r="K1223" s="28">
        <f t="shared" si="34"/>
        <v>8.0714301384288145</v>
      </c>
    </row>
    <row r="1224" spans="1:11" x14ac:dyDescent="0.3">
      <c r="A1224" s="18" t="str">
        <f t="shared" si="35"/>
        <v>42005</v>
      </c>
      <c r="B1224" s="10">
        <v>760199</v>
      </c>
      <c r="C1224" s="11">
        <v>38499</v>
      </c>
      <c r="D1224" s="13">
        <v>1528.3479328917795</v>
      </c>
      <c r="E1224" s="9"/>
      <c r="F1224" s="9"/>
      <c r="G1224" s="9"/>
      <c r="H1224" s="27">
        <f>WORKDAY(WORKDAY(DATEVALUE("15/"&amp;MONTH(EDATE(C1224,0))&amp;"/"&amp;YEAR(EDATE(C1224,0))),-1,Feriados!$A$1:$A$936),1,Feriados!$A$1:$A$936)</f>
        <v>38488</v>
      </c>
      <c r="I1224" s="27">
        <f>WORKDAY(WORKDAY(DATEVALUE("15/"&amp;MONTH(EDATE(C1224,-1))&amp;"/"&amp;YEAR(EDATE(C1224,-1))),-1,Feriados!$A$1:$A$936),1,Feriados!$A$1:$A$936)</f>
        <v>38457</v>
      </c>
      <c r="J1224" s="27">
        <f>WORKDAY(WORKDAY(DATEVALUE("15/"&amp;MONTH(EDATE(C1224,0))&amp;"/"&amp;YEAR(EDATE(C1224,0))-1),-1,Feriados!$A$1:$A$936),1,Feriados!$A$1:$A$936)</f>
        <v>38124</v>
      </c>
      <c r="K1224" s="28">
        <f t="shared" si="34"/>
        <v>8.0714301384288145</v>
      </c>
    </row>
    <row r="1225" spans="1:11" x14ac:dyDescent="0.3">
      <c r="A1225" s="18" t="str">
        <f t="shared" si="35"/>
        <v>42005</v>
      </c>
      <c r="B1225" s="10">
        <v>760199</v>
      </c>
      <c r="C1225" s="11">
        <v>38502</v>
      </c>
      <c r="D1225" s="13">
        <v>1528.7037403339573</v>
      </c>
      <c r="E1225" s="9"/>
      <c r="F1225" s="9"/>
      <c r="G1225" s="9"/>
      <c r="H1225" s="27">
        <f>WORKDAY(WORKDAY(DATEVALUE("15/"&amp;MONTH(EDATE(C1225,0))&amp;"/"&amp;YEAR(EDATE(C1225,0))),-1,Feriados!$A$1:$A$936),1,Feriados!$A$1:$A$936)</f>
        <v>38488</v>
      </c>
      <c r="I1225" s="27">
        <f>WORKDAY(WORKDAY(DATEVALUE("15/"&amp;MONTH(EDATE(C1225,-1))&amp;"/"&amp;YEAR(EDATE(C1225,-1))),-1,Feriados!$A$1:$A$936),1,Feriados!$A$1:$A$936)</f>
        <v>38457</v>
      </c>
      <c r="J1225" s="27">
        <f>WORKDAY(WORKDAY(DATEVALUE("15/"&amp;MONTH(EDATE(C1225,0))&amp;"/"&amp;YEAR(EDATE(C1225,0))-1),-1,Feriados!$A$1:$A$936),1,Feriados!$A$1:$A$936)</f>
        <v>38124</v>
      </c>
      <c r="K1225" s="28">
        <f t="shared" si="34"/>
        <v>8.0714301384288145</v>
      </c>
    </row>
    <row r="1226" spans="1:11" x14ac:dyDescent="0.3">
      <c r="A1226" s="18" t="str">
        <f t="shared" si="35"/>
        <v>42005</v>
      </c>
      <c r="B1226" s="10">
        <v>760199</v>
      </c>
      <c r="C1226" s="11">
        <v>38503</v>
      </c>
      <c r="D1226" s="13">
        <v>1529.0596306099801</v>
      </c>
      <c r="E1226" s="9"/>
      <c r="F1226" s="9"/>
      <c r="G1226" s="9"/>
      <c r="H1226" s="27">
        <f>WORKDAY(WORKDAY(DATEVALUE("15/"&amp;MONTH(EDATE(C1226,0))&amp;"/"&amp;YEAR(EDATE(C1226,0))),-1,Feriados!$A$1:$A$936),1,Feriados!$A$1:$A$936)</f>
        <v>38488</v>
      </c>
      <c r="I1226" s="27">
        <f>WORKDAY(WORKDAY(DATEVALUE("15/"&amp;MONTH(EDATE(C1226,-1))&amp;"/"&amp;YEAR(EDATE(C1226,-1))),-1,Feriados!$A$1:$A$936),1,Feriados!$A$1:$A$936)</f>
        <v>38457</v>
      </c>
      <c r="J1226" s="27">
        <f>WORKDAY(WORKDAY(DATEVALUE("15/"&amp;MONTH(EDATE(C1226,0))&amp;"/"&amp;YEAR(EDATE(C1226,0))-1),-1,Feriados!$A$1:$A$936),1,Feriados!$A$1:$A$936)</f>
        <v>38124</v>
      </c>
      <c r="K1226" s="28">
        <f t="shared" si="34"/>
        <v>8.0714301384288145</v>
      </c>
    </row>
    <row r="1227" spans="1:11" x14ac:dyDescent="0.3">
      <c r="A1227" s="18" t="str">
        <f t="shared" si="35"/>
        <v>52005</v>
      </c>
      <c r="B1227" s="10">
        <v>760199</v>
      </c>
      <c r="C1227" s="11">
        <v>38504</v>
      </c>
      <c r="D1227" s="13">
        <v>1529.4156037391322</v>
      </c>
      <c r="E1227" s="9"/>
      <c r="F1227" s="9"/>
      <c r="G1227" s="9"/>
      <c r="H1227" s="27">
        <f>WORKDAY(WORKDAY(DATEVALUE("15/"&amp;MONTH(EDATE(C1227,0))&amp;"/"&amp;YEAR(EDATE(C1227,0))),-1,Feriados!$A$1:$A$936),1,Feriados!$A$1:$A$936)</f>
        <v>38518</v>
      </c>
      <c r="I1227" s="27">
        <f>WORKDAY(WORKDAY(DATEVALUE("15/"&amp;MONTH(EDATE(C1227,-1))&amp;"/"&amp;YEAR(EDATE(C1227,-1))),-1,Feriados!$A$1:$A$936),1,Feriados!$A$1:$A$936)</f>
        <v>38488</v>
      </c>
      <c r="J1227" s="27">
        <f>WORKDAY(WORKDAY(DATEVALUE("15/"&amp;MONTH(EDATE(C1227,0))&amp;"/"&amp;YEAR(EDATE(C1227,0))-1),-1,Feriados!$A$1:$A$936),1,Feriados!$A$1:$A$936)</f>
        <v>38153</v>
      </c>
      <c r="K1227" s="28">
        <f t="shared" si="34"/>
        <v>8.0501316151337718</v>
      </c>
    </row>
    <row r="1228" spans="1:11" x14ac:dyDescent="0.3">
      <c r="A1228" s="18" t="str">
        <f t="shared" si="35"/>
        <v>52005</v>
      </c>
      <c r="B1228" s="10">
        <v>760199</v>
      </c>
      <c r="C1228" s="11">
        <v>38505</v>
      </c>
      <c r="D1228" s="13">
        <v>1529.7716597407023</v>
      </c>
      <c r="E1228" s="9"/>
      <c r="F1228" s="9"/>
      <c r="G1228" s="9"/>
      <c r="H1228" s="27">
        <f>WORKDAY(WORKDAY(DATEVALUE("15/"&amp;MONTH(EDATE(C1228,0))&amp;"/"&amp;YEAR(EDATE(C1228,0))),-1,Feriados!$A$1:$A$936),1,Feriados!$A$1:$A$936)</f>
        <v>38518</v>
      </c>
      <c r="I1228" s="27">
        <f>WORKDAY(WORKDAY(DATEVALUE("15/"&amp;MONTH(EDATE(C1228,-1))&amp;"/"&amp;YEAR(EDATE(C1228,-1))),-1,Feriados!$A$1:$A$936),1,Feriados!$A$1:$A$936)</f>
        <v>38488</v>
      </c>
      <c r="J1228" s="27">
        <f>WORKDAY(WORKDAY(DATEVALUE("15/"&amp;MONTH(EDATE(C1228,0))&amp;"/"&amp;YEAR(EDATE(C1228,0))-1),-1,Feriados!$A$1:$A$936),1,Feriados!$A$1:$A$936)</f>
        <v>38153</v>
      </c>
      <c r="K1228" s="28">
        <f t="shared" si="34"/>
        <v>8.0501316151337718</v>
      </c>
    </row>
    <row r="1229" spans="1:11" x14ac:dyDescent="0.3">
      <c r="A1229" s="18" t="str">
        <f t="shared" si="35"/>
        <v>52005</v>
      </c>
      <c r="B1229" s="10">
        <v>760199</v>
      </c>
      <c r="C1229" s="11">
        <v>38506</v>
      </c>
      <c r="D1229" s="13">
        <v>1530.1277986339833</v>
      </c>
      <c r="E1229" s="9"/>
      <c r="F1229" s="9"/>
      <c r="G1229" s="9"/>
      <c r="H1229" s="27">
        <f>WORKDAY(WORKDAY(DATEVALUE("15/"&amp;MONTH(EDATE(C1229,0))&amp;"/"&amp;YEAR(EDATE(C1229,0))),-1,Feriados!$A$1:$A$936),1,Feriados!$A$1:$A$936)</f>
        <v>38518</v>
      </c>
      <c r="I1229" s="27">
        <f>WORKDAY(WORKDAY(DATEVALUE("15/"&amp;MONTH(EDATE(C1229,-1))&amp;"/"&amp;YEAR(EDATE(C1229,-1))),-1,Feriados!$A$1:$A$936),1,Feriados!$A$1:$A$936)</f>
        <v>38488</v>
      </c>
      <c r="J1229" s="27">
        <f>WORKDAY(WORKDAY(DATEVALUE("15/"&amp;MONTH(EDATE(C1229,0))&amp;"/"&amp;YEAR(EDATE(C1229,0))-1),-1,Feriados!$A$1:$A$936),1,Feriados!$A$1:$A$936)</f>
        <v>38153</v>
      </c>
      <c r="K1229" s="28">
        <f t="shared" si="34"/>
        <v>8.0501316151337718</v>
      </c>
    </row>
    <row r="1230" spans="1:11" x14ac:dyDescent="0.3">
      <c r="A1230" s="18" t="str">
        <f t="shared" si="35"/>
        <v>52005</v>
      </c>
      <c r="B1230" s="10">
        <v>760199</v>
      </c>
      <c r="C1230" s="11">
        <v>38509</v>
      </c>
      <c r="D1230" s="13">
        <v>1530.4840204382726</v>
      </c>
      <c r="E1230" s="9"/>
      <c r="F1230" s="9"/>
      <c r="G1230" s="9"/>
      <c r="H1230" s="27">
        <f>WORKDAY(WORKDAY(DATEVALUE("15/"&amp;MONTH(EDATE(C1230,0))&amp;"/"&amp;YEAR(EDATE(C1230,0))),-1,Feriados!$A$1:$A$936),1,Feriados!$A$1:$A$936)</f>
        <v>38518</v>
      </c>
      <c r="I1230" s="27">
        <f>WORKDAY(WORKDAY(DATEVALUE("15/"&amp;MONTH(EDATE(C1230,-1))&amp;"/"&amp;YEAR(EDATE(C1230,-1))),-1,Feriados!$A$1:$A$936),1,Feriados!$A$1:$A$936)</f>
        <v>38488</v>
      </c>
      <c r="J1230" s="27">
        <f>WORKDAY(WORKDAY(DATEVALUE("15/"&amp;MONTH(EDATE(C1230,0))&amp;"/"&amp;YEAR(EDATE(C1230,0))-1),-1,Feriados!$A$1:$A$936),1,Feriados!$A$1:$A$936)</f>
        <v>38153</v>
      </c>
      <c r="K1230" s="28">
        <f t="shared" si="34"/>
        <v>8.0501316151337718</v>
      </c>
    </row>
    <row r="1231" spans="1:11" x14ac:dyDescent="0.3">
      <c r="A1231" s="18" t="str">
        <f t="shared" si="35"/>
        <v>52005</v>
      </c>
      <c r="B1231" s="10">
        <v>760199</v>
      </c>
      <c r="C1231" s="11">
        <v>38510</v>
      </c>
      <c r="D1231" s="13">
        <v>1530.840325172873</v>
      </c>
      <c r="E1231" s="9"/>
      <c r="F1231" s="9"/>
      <c r="G1231" s="9"/>
      <c r="H1231" s="27">
        <f>WORKDAY(WORKDAY(DATEVALUE("15/"&amp;MONTH(EDATE(C1231,0))&amp;"/"&amp;YEAR(EDATE(C1231,0))),-1,Feriados!$A$1:$A$936),1,Feriados!$A$1:$A$936)</f>
        <v>38518</v>
      </c>
      <c r="I1231" s="27">
        <f>WORKDAY(WORKDAY(DATEVALUE("15/"&amp;MONTH(EDATE(C1231,-1))&amp;"/"&amp;YEAR(EDATE(C1231,-1))),-1,Feriados!$A$1:$A$936),1,Feriados!$A$1:$A$936)</f>
        <v>38488</v>
      </c>
      <c r="J1231" s="27">
        <f>WORKDAY(WORKDAY(DATEVALUE("15/"&amp;MONTH(EDATE(C1231,0))&amp;"/"&amp;YEAR(EDATE(C1231,0))-1),-1,Feriados!$A$1:$A$936),1,Feriados!$A$1:$A$936)</f>
        <v>38153</v>
      </c>
      <c r="K1231" s="28">
        <f t="shared" si="34"/>
        <v>8.0501316151337718</v>
      </c>
    </row>
    <row r="1232" spans="1:11" x14ac:dyDescent="0.3">
      <c r="A1232" s="18" t="str">
        <f t="shared" si="35"/>
        <v>52005</v>
      </c>
      <c r="B1232" s="10">
        <v>760199</v>
      </c>
      <c r="C1232" s="11">
        <v>38511</v>
      </c>
      <c r="D1232" s="13">
        <v>1531.1967128570909</v>
      </c>
      <c r="E1232" s="9"/>
      <c r="F1232" s="9"/>
      <c r="G1232" s="9"/>
      <c r="H1232" s="27">
        <f>WORKDAY(WORKDAY(DATEVALUE("15/"&amp;MONTH(EDATE(C1232,0))&amp;"/"&amp;YEAR(EDATE(C1232,0))),-1,Feriados!$A$1:$A$936),1,Feriados!$A$1:$A$936)</f>
        <v>38518</v>
      </c>
      <c r="I1232" s="27">
        <f>WORKDAY(WORKDAY(DATEVALUE("15/"&amp;MONTH(EDATE(C1232,-1))&amp;"/"&amp;YEAR(EDATE(C1232,-1))),-1,Feriados!$A$1:$A$936),1,Feriados!$A$1:$A$936)</f>
        <v>38488</v>
      </c>
      <c r="J1232" s="27">
        <f>WORKDAY(WORKDAY(DATEVALUE("15/"&amp;MONTH(EDATE(C1232,0))&amp;"/"&amp;YEAR(EDATE(C1232,0))-1),-1,Feriados!$A$1:$A$936),1,Feriados!$A$1:$A$936)</f>
        <v>38153</v>
      </c>
      <c r="K1232" s="28">
        <f t="shared" si="34"/>
        <v>8.0501316151337718</v>
      </c>
    </row>
    <row r="1233" spans="1:11" x14ac:dyDescent="0.3">
      <c r="A1233" s="18" t="str">
        <f t="shared" si="35"/>
        <v>52005</v>
      </c>
      <c r="B1233" s="10">
        <v>760199</v>
      </c>
      <c r="C1233" s="11">
        <v>38512</v>
      </c>
      <c r="D1233" s="13">
        <v>1531.553183510237</v>
      </c>
      <c r="E1233" s="9"/>
      <c r="F1233" s="9"/>
      <c r="G1233" s="9"/>
      <c r="H1233" s="27">
        <f>WORKDAY(WORKDAY(DATEVALUE("15/"&amp;MONTH(EDATE(C1233,0))&amp;"/"&amp;YEAR(EDATE(C1233,0))),-1,Feriados!$A$1:$A$936),1,Feriados!$A$1:$A$936)</f>
        <v>38518</v>
      </c>
      <c r="I1233" s="27">
        <f>WORKDAY(WORKDAY(DATEVALUE("15/"&amp;MONTH(EDATE(C1233,-1))&amp;"/"&amp;YEAR(EDATE(C1233,-1))),-1,Feriados!$A$1:$A$936),1,Feriados!$A$1:$A$936)</f>
        <v>38488</v>
      </c>
      <c r="J1233" s="27">
        <f>WORKDAY(WORKDAY(DATEVALUE("15/"&amp;MONTH(EDATE(C1233,0))&amp;"/"&amp;YEAR(EDATE(C1233,0))-1),-1,Feriados!$A$1:$A$936),1,Feriados!$A$1:$A$936)</f>
        <v>38153</v>
      </c>
      <c r="K1233" s="28">
        <f t="shared" si="34"/>
        <v>8.0501316151337718</v>
      </c>
    </row>
    <row r="1234" spans="1:11" x14ac:dyDescent="0.3">
      <c r="A1234" s="18" t="str">
        <f t="shared" si="35"/>
        <v>52005</v>
      </c>
      <c r="B1234" s="10">
        <v>760199</v>
      </c>
      <c r="C1234" s="11">
        <v>38513</v>
      </c>
      <c r="D1234" s="13">
        <v>1531.9097371516275</v>
      </c>
      <c r="E1234" s="9"/>
      <c r="F1234" s="9"/>
      <c r="G1234" s="9"/>
      <c r="H1234" s="27">
        <f>WORKDAY(WORKDAY(DATEVALUE("15/"&amp;MONTH(EDATE(C1234,0))&amp;"/"&amp;YEAR(EDATE(C1234,0))),-1,Feriados!$A$1:$A$936),1,Feriados!$A$1:$A$936)</f>
        <v>38518</v>
      </c>
      <c r="I1234" s="27">
        <f>WORKDAY(WORKDAY(DATEVALUE("15/"&amp;MONTH(EDATE(C1234,-1))&amp;"/"&amp;YEAR(EDATE(C1234,-1))),-1,Feriados!$A$1:$A$936),1,Feriados!$A$1:$A$936)</f>
        <v>38488</v>
      </c>
      <c r="J1234" s="27">
        <f>WORKDAY(WORKDAY(DATEVALUE("15/"&amp;MONTH(EDATE(C1234,0))&amp;"/"&amp;YEAR(EDATE(C1234,0))-1),-1,Feriados!$A$1:$A$936),1,Feriados!$A$1:$A$936)</f>
        <v>38153</v>
      </c>
      <c r="K1234" s="28">
        <f t="shared" si="34"/>
        <v>8.0501316151337718</v>
      </c>
    </row>
    <row r="1235" spans="1:11" x14ac:dyDescent="0.3">
      <c r="A1235" s="18" t="str">
        <f t="shared" si="35"/>
        <v>52005</v>
      </c>
      <c r="B1235" s="10">
        <v>760199</v>
      </c>
      <c r="C1235" s="11">
        <v>38516</v>
      </c>
      <c r="D1235" s="13">
        <v>1532.2663738005817</v>
      </c>
      <c r="E1235" s="9"/>
      <c r="F1235" s="9"/>
      <c r="G1235" s="9"/>
      <c r="H1235" s="27">
        <f>WORKDAY(WORKDAY(DATEVALUE("15/"&amp;MONTH(EDATE(C1235,0))&amp;"/"&amp;YEAR(EDATE(C1235,0))),-1,Feriados!$A$1:$A$936),1,Feriados!$A$1:$A$936)</f>
        <v>38518</v>
      </c>
      <c r="I1235" s="27">
        <f>WORKDAY(WORKDAY(DATEVALUE("15/"&amp;MONTH(EDATE(C1235,-1))&amp;"/"&amp;YEAR(EDATE(C1235,-1))),-1,Feriados!$A$1:$A$936),1,Feriados!$A$1:$A$936)</f>
        <v>38488</v>
      </c>
      <c r="J1235" s="27">
        <f>WORKDAY(WORKDAY(DATEVALUE("15/"&amp;MONTH(EDATE(C1235,0))&amp;"/"&amp;YEAR(EDATE(C1235,0))-1),-1,Feriados!$A$1:$A$936),1,Feriados!$A$1:$A$936)</f>
        <v>38153</v>
      </c>
      <c r="K1235" s="28">
        <f t="shared" si="34"/>
        <v>8.0501316151337718</v>
      </c>
    </row>
    <row r="1236" spans="1:11" x14ac:dyDescent="0.3">
      <c r="A1236" s="18" t="str">
        <f t="shared" si="35"/>
        <v>52005</v>
      </c>
      <c r="B1236" s="10">
        <v>760199</v>
      </c>
      <c r="C1236" s="11">
        <v>38517</v>
      </c>
      <c r="D1236" s="13">
        <v>1532.6230934764251</v>
      </c>
      <c r="E1236" s="9"/>
      <c r="F1236" s="9"/>
      <c r="G1236" s="9"/>
      <c r="H1236" s="27">
        <f>WORKDAY(WORKDAY(DATEVALUE("15/"&amp;MONTH(EDATE(C1236,0))&amp;"/"&amp;YEAR(EDATE(C1236,0))),-1,Feriados!$A$1:$A$936),1,Feriados!$A$1:$A$936)</f>
        <v>38518</v>
      </c>
      <c r="I1236" s="27">
        <f>WORKDAY(WORKDAY(DATEVALUE("15/"&amp;MONTH(EDATE(C1236,-1))&amp;"/"&amp;YEAR(EDATE(C1236,-1))),-1,Feriados!$A$1:$A$936),1,Feriados!$A$1:$A$936)</f>
        <v>38488</v>
      </c>
      <c r="J1236" s="27">
        <f>WORKDAY(WORKDAY(DATEVALUE("15/"&amp;MONTH(EDATE(C1236,0))&amp;"/"&amp;YEAR(EDATE(C1236,0))-1),-1,Feriados!$A$1:$A$936),1,Feriados!$A$1:$A$936)</f>
        <v>38153</v>
      </c>
      <c r="K1236" s="28">
        <f t="shared" si="34"/>
        <v>8.0501316151337718</v>
      </c>
    </row>
    <row r="1237" spans="1:11" x14ac:dyDescent="0.3">
      <c r="A1237" s="18" t="str">
        <f t="shared" si="35"/>
        <v>52005</v>
      </c>
      <c r="B1237" s="10">
        <v>760199</v>
      </c>
      <c r="C1237" s="11">
        <v>38518</v>
      </c>
      <c r="D1237" s="13">
        <v>1532.9798961984864</v>
      </c>
      <c r="E1237" s="9"/>
      <c r="F1237" s="9"/>
      <c r="G1237" s="9"/>
      <c r="H1237" s="27">
        <f>WORKDAY(WORKDAY(DATEVALUE("15/"&amp;MONTH(EDATE(C1237,0))&amp;"/"&amp;YEAR(EDATE(C1237,0))),-1,Feriados!$A$1:$A$936),1,Feriados!$A$1:$A$936)</f>
        <v>38518</v>
      </c>
      <c r="I1237" s="27">
        <f>WORKDAY(WORKDAY(DATEVALUE("15/"&amp;MONTH(EDATE(C1237,-1))&amp;"/"&amp;YEAR(EDATE(C1237,-1))),-1,Feriados!$A$1:$A$936),1,Feriados!$A$1:$A$936)</f>
        <v>38488</v>
      </c>
      <c r="J1237" s="27">
        <f>WORKDAY(WORKDAY(DATEVALUE("15/"&amp;MONTH(EDATE(C1237,0))&amp;"/"&amp;YEAR(EDATE(C1237,0))-1),-1,Feriados!$A$1:$A$936),1,Feriados!$A$1:$A$936)</f>
        <v>38153</v>
      </c>
      <c r="K1237" s="28">
        <f t="shared" si="34"/>
        <v>8.0501316151337718</v>
      </c>
    </row>
    <row r="1238" spans="1:11" x14ac:dyDescent="0.3">
      <c r="A1238" s="18" t="str">
        <f t="shared" si="35"/>
        <v>52005</v>
      </c>
      <c r="B1238" s="10">
        <v>760199</v>
      </c>
      <c r="C1238" s="11">
        <v>38519</v>
      </c>
      <c r="D1238" s="13">
        <v>1532.9658189145489</v>
      </c>
      <c r="E1238" s="9"/>
      <c r="F1238" s="9"/>
      <c r="G1238" s="9"/>
      <c r="H1238" s="27">
        <f>WORKDAY(WORKDAY(DATEVALUE("15/"&amp;MONTH(EDATE(C1238,0))&amp;"/"&amp;YEAR(EDATE(C1238,0))),-1,Feriados!$A$1:$A$936),1,Feriados!$A$1:$A$936)</f>
        <v>38518</v>
      </c>
      <c r="I1238" s="27">
        <f>WORKDAY(WORKDAY(DATEVALUE("15/"&amp;MONTH(EDATE(C1238,-1))&amp;"/"&amp;YEAR(EDATE(C1238,-1))),-1,Feriados!$A$1:$A$936),1,Feriados!$A$1:$A$936)</f>
        <v>38488</v>
      </c>
      <c r="J1238" s="27">
        <f>WORKDAY(WORKDAY(DATEVALUE("15/"&amp;MONTH(EDATE(C1238,0))&amp;"/"&amp;YEAR(EDATE(C1238,0))-1),-1,Feriados!$A$1:$A$936),1,Feriados!$A$1:$A$936)</f>
        <v>38153</v>
      </c>
      <c r="K1238" s="28">
        <f t="shared" si="34"/>
        <v>8.0501316151337718</v>
      </c>
    </row>
    <row r="1239" spans="1:11" x14ac:dyDescent="0.3">
      <c r="A1239" s="18" t="str">
        <f t="shared" si="35"/>
        <v>52005</v>
      </c>
      <c r="B1239" s="10">
        <v>760199</v>
      </c>
      <c r="C1239" s="11">
        <v>38520</v>
      </c>
      <c r="D1239" s="13">
        <v>1532.9517417598825</v>
      </c>
      <c r="E1239" s="9"/>
      <c r="F1239" s="9"/>
      <c r="G1239" s="9"/>
      <c r="H1239" s="27">
        <f>WORKDAY(WORKDAY(DATEVALUE("15/"&amp;MONTH(EDATE(C1239,0))&amp;"/"&amp;YEAR(EDATE(C1239,0))),-1,Feriados!$A$1:$A$936),1,Feriados!$A$1:$A$936)</f>
        <v>38518</v>
      </c>
      <c r="I1239" s="27">
        <f>WORKDAY(WORKDAY(DATEVALUE("15/"&amp;MONTH(EDATE(C1239,-1))&amp;"/"&amp;YEAR(EDATE(C1239,-1))),-1,Feriados!$A$1:$A$936),1,Feriados!$A$1:$A$936)</f>
        <v>38488</v>
      </c>
      <c r="J1239" s="27">
        <f>WORKDAY(WORKDAY(DATEVALUE("15/"&amp;MONTH(EDATE(C1239,0))&amp;"/"&amp;YEAR(EDATE(C1239,0))-1),-1,Feriados!$A$1:$A$936),1,Feriados!$A$1:$A$936)</f>
        <v>38153</v>
      </c>
      <c r="K1239" s="28">
        <f t="shared" si="34"/>
        <v>8.0501316151337718</v>
      </c>
    </row>
    <row r="1240" spans="1:11" x14ac:dyDescent="0.3">
      <c r="A1240" s="18" t="str">
        <f t="shared" si="35"/>
        <v>52005</v>
      </c>
      <c r="B1240" s="10">
        <v>760199</v>
      </c>
      <c r="C1240" s="11">
        <v>38523</v>
      </c>
      <c r="D1240" s="13">
        <v>1532.9376647344857</v>
      </c>
      <c r="E1240" s="9"/>
      <c r="F1240" s="9"/>
      <c r="G1240" s="9"/>
      <c r="H1240" s="27">
        <f>WORKDAY(WORKDAY(DATEVALUE("15/"&amp;MONTH(EDATE(C1240,0))&amp;"/"&amp;YEAR(EDATE(C1240,0))),-1,Feriados!$A$1:$A$936),1,Feriados!$A$1:$A$936)</f>
        <v>38518</v>
      </c>
      <c r="I1240" s="27">
        <f>WORKDAY(WORKDAY(DATEVALUE("15/"&amp;MONTH(EDATE(C1240,-1))&amp;"/"&amp;YEAR(EDATE(C1240,-1))),-1,Feriados!$A$1:$A$936),1,Feriados!$A$1:$A$936)</f>
        <v>38488</v>
      </c>
      <c r="J1240" s="27">
        <f>WORKDAY(WORKDAY(DATEVALUE("15/"&amp;MONTH(EDATE(C1240,0))&amp;"/"&amp;YEAR(EDATE(C1240,0))-1),-1,Feriados!$A$1:$A$936),1,Feriados!$A$1:$A$936)</f>
        <v>38153</v>
      </c>
      <c r="K1240" s="28">
        <f t="shared" si="34"/>
        <v>8.0501316151337718</v>
      </c>
    </row>
    <row r="1241" spans="1:11" x14ac:dyDescent="0.3">
      <c r="A1241" s="18" t="str">
        <f t="shared" si="35"/>
        <v>52005</v>
      </c>
      <c r="B1241" s="10">
        <v>760199</v>
      </c>
      <c r="C1241" s="11">
        <v>38524</v>
      </c>
      <c r="D1241" s="13">
        <v>1532.9235878383579</v>
      </c>
      <c r="E1241" s="9"/>
      <c r="F1241" s="9"/>
      <c r="G1241" s="9"/>
      <c r="H1241" s="27">
        <f>WORKDAY(WORKDAY(DATEVALUE("15/"&amp;MONTH(EDATE(C1241,0))&amp;"/"&amp;YEAR(EDATE(C1241,0))),-1,Feriados!$A$1:$A$936),1,Feriados!$A$1:$A$936)</f>
        <v>38518</v>
      </c>
      <c r="I1241" s="27">
        <f>WORKDAY(WORKDAY(DATEVALUE("15/"&amp;MONTH(EDATE(C1241,-1))&amp;"/"&amp;YEAR(EDATE(C1241,-1))),-1,Feriados!$A$1:$A$936),1,Feriados!$A$1:$A$936)</f>
        <v>38488</v>
      </c>
      <c r="J1241" s="27">
        <f>WORKDAY(WORKDAY(DATEVALUE("15/"&amp;MONTH(EDATE(C1241,0))&amp;"/"&amp;YEAR(EDATE(C1241,0))-1),-1,Feriados!$A$1:$A$936),1,Feriados!$A$1:$A$936)</f>
        <v>38153</v>
      </c>
      <c r="K1241" s="28">
        <f t="shared" si="34"/>
        <v>8.0501316151337718</v>
      </c>
    </row>
    <row r="1242" spans="1:11" x14ac:dyDescent="0.3">
      <c r="A1242" s="18" t="str">
        <f t="shared" si="35"/>
        <v>52005</v>
      </c>
      <c r="B1242" s="10">
        <v>760199</v>
      </c>
      <c r="C1242" s="11">
        <v>38525</v>
      </c>
      <c r="D1242" s="13">
        <v>1532.9095110714975</v>
      </c>
      <c r="E1242" s="9"/>
      <c r="F1242" s="9"/>
      <c r="G1242" s="9"/>
      <c r="H1242" s="27">
        <f>WORKDAY(WORKDAY(DATEVALUE("15/"&amp;MONTH(EDATE(C1242,0))&amp;"/"&amp;YEAR(EDATE(C1242,0))),-1,Feriados!$A$1:$A$936),1,Feriados!$A$1:$A$936)</f>
        <v>38518</v>
      </c>
      <c r="I1242" s="27">
        <f>WORKDAY(WORKDAY(DATEVALUE("15/"&amp;MONTH(EDATE(C1242,-1))&amp;"/"&amp;YEAR(EDATE(C1242,-1))),-1,Feriados!$A$1:$A$936),1,Feriados!$A$1:$A$936)</f>
        <v>38488</v>
      </c>
      <c r="J1242" s="27">
        <f>WORKDAY(WORKDAY(DATEVALUE("15/"&amp;MONTH(EDATE(C1242,0))&amp;"/"&amp;YEAR(EDATE(C1242,0))-1),-1,Feriados!$A$1:$A$936),1,Feriados!$A$1:$A$936)</f>
        <v>38153</v>
      </c>
      <c r="K1242" s="28">
        <f t="shared" si="34"/>
        <v>8.0501316151337718</v>
      </c>
    </row>
    <row r="1243" spans="1:11" x14ac:dyDescent="0.3">
      <c r="A1243" s="18" t="str">
        <f t="shared" si="35"/>
        <v>52005</v>
      </c>
      <c r="B1243" s="10">
        <v>760199</v>
      </c>
      <c r="C1243" s="11">
        <v>38526</v>
      </c>
      <c r="D1243" s="13">
        <v>1532.8954344339033</v>
      </c>
      <c r="E1243" s="9"/>
      <c r="F1243" s="9"/>
      <c r="G1243" s="9"/>
      <c r="H1243" s="27">
        <f>WORKDAY(WORKDAY(DATEVALUE("15/"&amp;MONTH(EDATE(C1243,0))&amp;"/"&amp;YEAR(EDATE(C1243,0))),-1,Feriados!$A$1:$A$936),1,Feriados!$A$1:$A$936)</f>
        <v>38518</v>
      </c>
      <c r="I1243" s="27">
        <f>WORKDAY(WORKDAY(DATEVALUE("15/"&amp;MONTH(EDATE(C1243,-1))&amp;"/"&amp;YEAR(EDATE(C1243,-1))),-1,Feriados!$A$1:$A$936),1,Feriados!$A$1:$A$936)</f>
        <v>38488</v>
      </c>
      <c r="J1243" s="27">
        <f>WORKDAY(WORKDAY(DATEVALUE("15/"&amp;MONTH(EDATE(C1243,0))&amp;"/"&amp;YEAR(EDATE(C1243,0))-1),-1,Feriados!$A$1:$A$936),1,Feriados!$A$1:$A$936)</f>
        <v>38153</v>
      </c>
      <c r="K1243" s="28">
        <f t="shared" si="34"/>
        <v>8.0501316151337718</v>
      </c>
    </row>
    <row r="1244" spans="1:11" x14ac:dyDescent="0.3">
      <c r="A1244" s="18" t="str">
        <f t="shared" si="35"/>
        <v>52005</v>
      </c>
      <c r="B1244" s="10">
        <v>760199</v>
      </c>
      <c r="C1244" s="11">
        <v>38527</v>
      </c>
      <c r="D1244" s="13">
        <v>1532.8813579255743</v>
      </c>
      <c r="E1244" s="9"/>
      <c r="F1244" s="9"/>
      <c r="G1244" s="9"/>
      <c r="H1244" s="27">
        <f>WORKDAY(WORKDAY(DATEVALUE("15/"&amp;MONTH(EDATE(C1244,0))&amp;"/"&amp;YEAR(EDATE(C1244,0))),-1,Feriados!$A$1:$A$936),1,Feriados!$A$1:$A$936)</f>
        <v>38518</v>
      </c>
      <c r="I1244" s="27">
        <f>WORKDAY(WORKDAY(DATEVALUE("15/"&amp;MONTH(EDATE(C1244,-1))&amp;"/"&amp;YEAR(EDATE(C1244,-1))),-1,Feriados!$A$1:$A$936),1,Feriados!$A$1:$A$936)</f>
        <v>38488</v>
      </c>
      <c r="J1244" s="27">
        <f>WORKDAY(WORKDAY(DATEVALUE("15/"&amp;MONTH(EDATE(C1244,0))&amp;"/"&amp;YEAR(EDATE(C1244,0))-1),-1,Feriados!$A$1:$A$936),1,Feriados!$A$1:$A$936)</f>
        <v>38153</v>
      </c>
      <c r="K1244" s="28">
        <f t="shared" si="34"/>
        <v>8.0501316151337718</v>
      </c>
    </row>
    <row r="1245" spans="1:11" x14ac:dyDescent="0.3">
      <c r="A1245" s="18" t="str">
        <f t="shared" si="35"/>
        <v>52005</v>
      </c>
      <c r="B1245" s="10">
        <v>760199</v>
      </c>
      <c r="C1245" s="11">
        <v>38530</v>
      </c>
      <c r="D1245" s="13">
        <v>1532.8672815465093</v>
      </c>
      <c r="E1245" s="9"/>
      <c r="F1245" s="9"/>
      <c r="G1245" s="9"/>
      <c r="H1245" s="27">
        <f>WORKDAY(WORKDAY(DATEVALUE("15/"&amp;MONTH(EDATE(C1245,0))&amp;"/"&amp;YEAR(EDATE(C1245,0))),-1,Feriados!$A$1:$A$936),1,Feriados!$A$1:$A$936)</f>
        <v>38518</v>
      </c>
      <c r="I1245" s="27">
        <f>WORKDAY(WORKDAY(DATEVALUE("15/"&amp;MONTH(EDATE(C1245,-1))&amp;"/"&amp;YEAR(EDATE(C1245,-1))),-1,Feriados!$A$1:$A$936),1,Feriados!$A$1:$A$936)</f>
        <v>38488</v>
      </c>
      <c r="J1245" s="27">
        <f>WORKDAY(WORKDAY(DATEVALUE("15/"&amp;MONTH(EDATE(C1245,0))&amp;"/"&amp;YEAR(EDATE(C1245,0))-1),-1,Feriados!$A$1:$A$936),1,Feriados!$A$1:$A$936)</f>
        <v>38153</v>
      </c>
      <c r="K1245" s="28">
        <f t="shared" si="34"/>
        <v>8.0501316151337718</v>
      </c>
    </row>
    <row r="1246" spans="1:11" x14ac:dyDescent="0.3">
      <c r="A1246" s="18" t="str">
        <f t="shared" si="35"/>
        <v>52005</v>
      </c>
      <c r="B1246" s="10">
        <v>760199</v>
      </c>
      <c r="C1246" s="11">
        <v>38531</v>
      </c>
      <c r="D1246" s="13">
        <v>1532.8532052967068</v>
      </c>
      <c r="E1246" s="9"/>
      <c r="F1246" s="9"/>
      <c r="G1246" s="9"/>
      <c r="H1246" s="27">
        <f>WORKDAY(WORKDAY(DATEVALUE("15/"&amp;MONTH(EDATE(C1246,0))&amp;"/"&amp;YEAR(EDATE(C1246,0))),-1,Feriados!$A$1:$A$936),1,Feriados!$A$1:$A$936)</f>
        <v>38518</v>
      </c>
      <c r="I1246" s="27">
        <f>WORKDAY(WORKDAY(DATEVALUE("15/"&amp;MONTH(EDATE(C1246,-1))&amp;"/"&amp;YEAR(EDATE(C1246,-1))),-1,Feriados!$A$1:$A$936),1,Feriados!$A$1:$A$936)</f>
        <v>38488</v>
      </c>
      <c r="J1246" s="27">
        <f>WORKDAY(WORKDAY(DATEVALUE("15/"&amp;MONTH(EDATE(C1246,0))&amp;"/"&amp;YEAR(EDATE(C1246,0))-1),-1,Feriados!$A$1:$A$936),1,Feriados!$A$1:$A$936)</f>
        <v>38153</v>
      </c>
      <c r="K1246" s="28">
        <f t="shared" si="34"/>
        <v>8.0501316151337718</v>
      </c>
    </row>
    <row r="1247" spans="1:11" x14ac:dyDescent="0.3">
      <c r="A1247" s="18" t="str">
        <f t="shared" si="35"/>
        <v>52005</v>
      </c>
      <c r="B1247" s="10">
        <v>760199</v>
      </c>
      <c r="C1247" s="11">
        <v>38532</v>
      </c>
      <c r="D1247" s="13">
        <v>1532.8391291761661</v>
      </c>
      <c r="E1247" s="9"/>
      <c r="F1247" s="9"/>
      <c r="G1247" s="9"/>
      <c r="H1247" s="27">
        <f>WORKDAY(WORKDAY(DATEVALUE("15/"&amp;MONTH(EDATE(C1247,0))&amp;"/"&amp;YEAR(EDATE(C1247,0))),-1,Feriados!$A$1:$A$936),1,Feriados!$A$1:$A$936)</f>
        <v>38518</v>
      </c>
      <c r="I1247" s="27">
        <f>WORKDAY(WORKDAY(DATEVALUE("15/"&amp;MONTH(EDATE(C1247,-1))&amp;"/"&amp;YEAR(EDATE(C1247,-1))),-1,Feriados!$A$1:$A$936),1,Feriados!$A$1:$A$936)</f>
        <v>38488</v>
      </c>
      <c r="J1247" s="27">
        <f>WORKDAY(WORKDAY(DATEVALUE("15/"&amp;MONTH(EDATE(C1247,0))&amp;"/"&amp;YEAR(EDATE(C1247,0))-1),-1,Feriados!$A$1:$A$936),1,Feriados!$A$1:$A$936)</f>
        <v>38153</v>
      </c>
      <c r="K1247" s="28">
        <f t="shared" si="34"/>
        <v>8.0501316151337718</v>
      </c>
    </row>
    <row r="1248" spans="1:11" x14ac:dyDescent="0.3">
      <c r="A1248" s="18" t="str">
        <f t="shared" si="35"/>
        <v>52005</v>
      </c>
      <c r="B1248" s="10">
        <v>760199</v>
      </c>
      <c r="C1248" s="11">
        <v>38533</v>
      </c>
      <c r="D1248" s="13">
        <v>1532.8250531848857</v>
      </c>
      <c r="E1248" s="9"/>
      <c r="F1248" s="9"/>
      <c r="G1248" s="9"/>
      <c r="H1248" s="27">
        <f>WORKDAY(WORKDAY(DATEVALUE("15/"&amp;MONTH(EDATE(C1248,0))&amp;"/"&amp;YEAR(EDATE(C1248,0))),-1,Feriados!$A$1:$A$936),1,Feriados!$A$1:$A$936)</f>
        <v>38518</v>
      </c>
      <c r="I1248" s="27">
        <f>WORKDAY(WORKDAY(DATEVALUE("15/"&amp;MONTH(EDATE(C1248,-1))&amp;"/"&amp;YEAR(EDATE(C1248,-1))),-1,Feriados!$A$1:$A$936),1,Feriados!$A$1:$A$936)</f>
        <v>38488</v>
      </c>
      <c r="J1248" s="27">
        <f>WORKDAY(WORKDAY(DATEVALUE("15/"&amp;MONTH(EDATE(C1248,0))&amp;"/"&amp;YEAR(EDATE(C1248,0))-1),-1,Feriados!$A$1:$A$936),1,Feriados!$A$1:$A$936)</f>
        <v>38153</v>
      </c>
      <c r="K1248" s="28">
        <f t="shared" si="34"/>
        <v>8.0501316151337718</v>
      </c>
    </row>
    <row r="1249" spans="1:11" x14ac:dyDescent="0.3">
      <c r="A1249" s="18" t="str">
        <f t="shared" si="35"/>
        <v>62005</v>
      </c>
      <c r="B1249" s="10">
        <v>760199</v>
      </c>
      <c r="C1249" s="11">
        <v>38534</v>
      </c>
      <c r="D1249" s="13">
        <v>1532.8109773228646</v>
      </c>
      <c r="E1249" s="9"/>
      <c r="F1249" s="9"/>
      <c r="G1249" s="9"/>
      <c r="H1249" s="27">
        <f>WORKDAY(WORKDAY(DATEVALUE("15/"&amp;MONTH(EDATE(C1249,0))&amp;"/"&amp;YEAR(EDATE(C1249,0))),-1,Feriados!$A$1:$A$936),1,Feriados!$A$1:$A$936)</f>
        <v>38548</v>
      </c>
      <c r="I1249" s="27">
        <f>WORKDAY(WORKDAY(DATEVALUE("15/"&amp;MONTH(EDATE(C1249,-1))&amp;"/"&amp;YEAR(EDATE(C1249,-1))),-1,Feriados!$A$1:$A$936),1,Feriados!$A$1:$A$936)</f>
        <v>38518</v>
      </c>
      <c r="J1249" s="27">
        <f>WORKDAY(WORKDAY(DATEVALUE("15/"&amp;MONTH(EDATE(C1249,0))&amp;"/"&amp;YEAR(EDATE(C1249,0))-1),-1,Feriados!$A$1:$A$936),1,Feriados!$A$1:$A$936)</f>
        <v>38183</v>
      </c>
      <c r="K1249" s="28">
        <f t="shared" si="34"/>
        <v>7.2669189390688338</v>
      </c>
    </row>
    <row r="1250" spans="1:11" x14ac:dyDescent="0.3">
      <c r="A1250" s="18" t="str">
        <f t="shared" si="35"/>
        <v>62005</v>
      </c>
      <c r="B1250" s="10">
        <v>760199</v>
      </c>
      <c r="C1250" s="11">
        <v>38537</v>
      </c>
      <c r="D1250" s="13">
        <v>1532.7969015901012</v>
      </c>
      <c r="E1250" s="9"/>
      <c r="F1250" s="9"/>
      <c r="G1250" s="9"/>
      <c r="H1250" s="27">
        <f>WORKDAY(WORKDAY(DATEVALUE("15/"&amp;MONTH(EDATE(C1250,0))&amp;"/"&amp;YEAR(EDATE(C1250,0))),-1,Feriados!$A$1:$A$936),1,Feriados!$A$1:$A$936)</f>
        <v>38548</v>
      </c>
      <c r="I1250" s="27">
        <f>WORKDAY(WORKDAY(DATEVALUE("15/"&amp;MONTH(EDATE(C1250,-1))&amp;"/"&amp;YEAR(EDATE(C1250,-1))),-1,Feriados!$A$1:$A$936),1,Feriados!$A$1:$A$936)</f>
        <v>38518</v>
      </c>
      <c r="J1250" s="27">
        <f>WORKDAY(WORKDAY(DATEVALUE("15/"&amp;MONTH(EDATE(C1250,0))&amp;"/"&amp;YEAR(EDATE(C1250,0))-1),-1,Feriados!$A$1:$A$936),1,Feriados!$A$1:$A$936)</f>
        <v>38183</v>
      </c>
      <c r="K1250" s="28">
        <f t="shared" si="34"/>
        <v>7.2669189390688338</v>
      </c>
    </row>
    <row r="1251" spans="1:11" x14ac:dyDescent="0.3">
      <c r="A1251" s="18" t="str">
        <f t="shared" si="35"/>
        <v>62005</v>
      </c>
      <c r="B1251" s="10">
        <v>760199</v>
      </c>
      <c r="C1251" s="11">
        <v>38538</v>
      </c>
      <c r="D1251" s="13">
        <v>1532.7828259865948</v>
      </c>
      <c r="E1251" s="9"/>
      <c r="F1251" s="9"/>
      <c r="G1251" s="9"/>
      <c r="H1251" s="27">
        <f>WORKDAY(WORKDAY(DATEVALUE("15/"&amp;MONTH(EDATE(C1251,0))&amp;"/"&amp;YEAR(EDATE(C1251,0))),-1,Feriados!$A$1:$A$936),1,Feriados!$A$1:$A$936)</f>
        <v>38548</v>
      </c>
      <c r="I1251" s="27">
        <f>WORKDAY(WORKDAY(DATEVALUE("15/"&amp;MONTH(EDATE(C1251,-1))&amp;"/"&amp;YEAR(EDATE(C1251,-1))),-1,Feriados!$A$1:$A$936),1,Feriados!$A$1:$A$936)</f>
        <v>38518</v>
      </c>
      <c r="J1251" s="27">
        <f>WORKDAY(WORKDAY(DATEVALUE("15/"&amp;MONTH(EDATE(C1251,0))&amp;"/"&amp;YEAR(EDATE(C1251,0))-1),-1,Feriados!$A$1:$A$936),1,Feriados!$A$1:$A$936)</f>
        <v>38183</v>
      </c>
      <c r="K1251" s="28">
        <f t="shared" si="34"/>
        <v>7.2669189390688338</v>
      </c>
    </row>
    <row r="1252" spans="1:11" x14ac:dyDescent="0.3">
      <c r="A1252" s="18" t="str">
        <f t="shared" si="35"/>
        <v>62005</v>
      </c>
      <c r="B1252" s="10">
        <v>760199</v>
      </c>
      <c r="C1252" s="11">
        <v>38539</v>
      </c>
      <c r="D1252" s="13">
        <v>1532.768750512344</v>
      </c>
      <c r="E1252" s="9"/>
      <c r="F1252" s="9"/>
      <c r="G1252" s="9"/>
      <c r="H1252" s="27">
        <f>WORKDAY(WORKDAY(DATEVALUE("15/"&amp;MONTH(EDATE(C1252,0))&amp;"/"&amp;YEAR(EDATE(C1252,0))),-1,Feriados!$A$1:$A$936),1,Feriados!$A$1:$A$936)</f>
        <v>38548</v>
      </c>
      <c r="I1252" s="27">
        <f>WORKDAY(WORKDAY(DATEVALUE("15/"&amp;MONTH(EDATE(C1252,-1))&amp;"/"&amp;YEAR(EDATE(C1252,-1))),-1,Feriados!$A$1:$A$936),1,Feriados!$A$1:$A$936)</f>
        <v>38518</v>
      </c>
      <c r="J1252" s="27">
        <f>WORKDAY(WORKDAY(DATEVALUE("15/"&amp;MONTH(EDATE(C1252,0))&amp;"/"&amp;YEAR(EDATE(C1252,0))-1),-1,Feriados!$A$1:$A$936),1,Feriados!$A$1:$A$936)</f>
        <v>38183</v>
      </c>
      <c r="K1252" s="28">
        <f t="shared" si="34"/>
        <v>7.2669189390688338</v>
      </c>
    </row>
    <row r="1253" spans="1:11" x14ac:dyDescent="0.3">
      <c r="A1253" s="18" t="str">
        <f t="shared" si="35"/>
        <v>62005</v>
      </c>
      <c r="B1253" s="10">
        <v>760199</v>
      </c>
      <c r="C1253" s="11">
        <v>38540</v>
      </c>
      <c r="D1253" s="13">
        <v>1532.7546751673476</v>
      </c>
      <c r="E1253" s="9"/>
      <c r="F1253" s="9"/>
      <c r="G1253" s="9"/>
      <c r="H1253" s="27">
        <f>WORKDAY(WORKDAY(DATEVALUE("15/"&amp;MONTH(EDATE(C1253,0))&amp;"/"&amp;YEAR(EDATE(C1253,0))),-1,Feriados!$A$1:$A$936),1,Feriados!$A$1:$A$936)</f>
        <v>38548</v>
      </c>
      <c r="I1253" s="27">
        <f>WORKDAY(WORKDAY(DATEVALUE("15/"&amp;MONTH(EDATE(C1253,-1))&amp;"/"&amp;YEAR(EDATE(C1253,-1))),-1,Feriados!$A$1:$A$936),1,Feriados!$A$1:$A$936)</f>
        <v>38518</v>
      </c>
      <c r="J1253" s="27">
        <f>WORKDAY(WORKDAY(DATEVALUE("15/"&amp;MONTH(EDATE(C1253,0))&amp;"/"&amp;YEAR(EDATE(C1253,0))-1),-1,Feriados!$A$1:$A$936),1,Feriados!$A$1:$A$936)</f>
        <v>38183</v>
      </c>
      <c r="K1253" s="28">
        <f t="shared" si="34"/>
        <v>7.2669189390688338</v>
      </c>
    </row>
    <row r="1254" spans="1:11" x14ac:dyDescent="0.3">
      <c r="A1254" s="18" t="str">
        <f t="shared" si="35"/>
        <v>62005</v>
      </c>
      <c r="B1254" s="10">
        <v>760199</v>
      </c>
      <c r="C1254" s="11">
        <v>38541</v>
      </c>
      <c r="D1254" s="13">
        <v>1532.7405999516045</v>
      </c>
      <c r="E1254" s="9"/>
      <c r="F1254" s="9"/>
      <c r="G1254" s="9"/>
      <c r="H1254" s="27">
        <f>WORKDAY(WORKDAY(DATEVALUE("15/"&amp;MONTH(EDATE(C1254,0))&amp;"/"&amp;YEAR(EDATE(C1254,0))),-1,Feriados!$A$1:$A$936),1,Feriados!$A$1:$A$936)</f>
        <v>38548</v>
      </c>
      <c r="I1254" s="27">
        <f>WORKDAY(WORKDAY(DATEVALUE("15/"&amp;MONTH(EDATE(C1254,-1))&amp;"/"&amp;YEAR(EDATE(C1254,-1))),-1,Feriados!$A$1:$A$936),1,Feriados!$A$1:$A$936)</f>
        <v>38518</v>
      </c>
      <c r="J1254" s="27">
        <f>WORKDAY(WORKDAY(DATEVALUE("15/"&amp;MONTH(EDATE(C1254,0))&amp;"/"&amp;YEAR(EDATE(C1254,0))-1),-1,Feriados!$A$1:$A$936),1,Feriados!$A$1:$A$936)</f>
        <v>38183</v>
      </c>
      <c r="K1254" s="28">
        <f t="shared" si="34"/>
        <v>7.2669189390688338</v>
      </c>
    </row>
    <row r="1255" spans="1:11" x14ac:dyDescent="0.3">
      <c r="A1255" s="18" t="str">
        <f t="shared" si="35"/>
        <v>62005</v>
      </c>
      <c r="B1255" s="10">
        <v>760199</v>
      </c>
      <c r="C1255" s="11">
        <v>38544</v>
      </c>
      <c r="D1255" s="13">
        <v>1532.7265248651136</v>
      </c>
      <c r="E1255" s="9"/>
      <c r="F1255" s="9"/>
      <c r="G1255" s="9"/>
      <c r="H1255" s="27">
        <f>WORKDAY(WORKDAY(DATEVALUE("15/"&amp;MONTH(EDATE(C1255,0))&amp;"/"&amp;YEAR(EDATE(C1255,0))),-1,Feriados!$A$1:$A$936),1,Feriados!$A$1:$A$936)</f>
        <v>38548</v>
      </c>
      <c r="I1255" s="27">
        <f>WORKDAY(WORKDAY(DATEVALUE("15/"&amp;MONTH(EDATE(C1255,-1))&amp;"/"&amp;YEAR(EDATE(C1255,-1))),-1,Feriados!$A$1:$A$936),1,Feriados!$A$1:$A$936)</f>
        <v>38518</v>
      </c>
      <c r="J1255" s="27">
        <f>WORKDAY(WORKDAY(DATEVALUE("15/"&amp;MONTH(EDATE(C1255,0))&amp;"/"&amp;YEAR(EDATE(C1255,0))-1),-1,Feriados!$A$1:$A$936),1,Feriados!$A$1:$A$936)</f>
        <v>38183</v>
      </c>
      <c r="K1255" s="28">
        <f t="shared" si="34"/>
        <v>7.2669189390688338</v>
      </c>
    </row>
    <row r="1256" spans="1:11" x14ac:dyDescent="0.3">
      <c r="A1256" s="18" t="str">
        <f t="shared" si="35"/>
        <v>62005</v>
      </c>
      <c r="B1256" s="10">
        <v>760199</v>
      </c>
      <c r="C1256" s="11">
        <v>38545</v>
      </c>
      <c r="D1256" s="13">
        <v>1532.7124499078732</v>
      </c>
      <c r="E1256" s="9"/>
      <c r="F1256" s="9"/>
      <c r="G1256" s="9"/>
      <c r="H1256" s="27">
        <f>WORKDAY(WORKDAY(DATEVALUE("15/"&amp;MONTH(EDATE(C1256,0))&amp;"/"&amp;YEAR(EDATE(C1256,0))),-1,Feriados!$A$1:$A$936),1,Feriados!$A$1:$A$936)</f>
        <v>38548</v>
      </c>
      <c r="I1256" s="27">
        <f>WORKDAY(WORKDAY(DATEVALUE("15/"&amp;MONTH(EDATE(C1256,-1))&amp;"/"&amp;YEAR(EDATE(C1256,-1))),-1,Feriados!$A$1:$A$936),1,Feriados!$A$1:$A$936)</f>
        <v>38518</v>
      </c>
      <c r="J1256" s="27">
        <f>WORKDAY(WORKDAY(DATEVALUE("15/"&amp;MONTH(EDATE(C1256,0))&amp;"/"&amp;YEAR(EDATE(C1256,0))-1),-1,Feriados!$A$1:$A$936),1,Feriados!$A$1:$A$936)</f>
        <v>38183</v>
      </c>
      <c r="K1256" s="28">
        <f t="shared" si="34"/>
        <v>7.2669189390688338</v>
      </c>
    </row>
    <row r="1257" spans="1:11" x14ac:dyDescent="0.3">
      <c r="A1257" s="18" t="str">
        <f t="shared" si="35"/>
        <v>62005</v>
      </c>
      <c r="B1257" s="10">
        <v>760199</v>
      </c>
      <c r="C1257" s="11">
        <v>38546</v>
      </c>
      <c r="D1257" s="13">
        <v>1532.6983750798827</v>
      </c>
      <c r="E1257" s="9"/>
      <c r="F1257" s="9"/>
      <c r="G1257" s="9"/>
      <c r="H1257" s="27">
        <f>WORKDAY(WORKDAY(DATEVALUE("15/"&amp;MONTH(EDATE(C1257,0))&amp;"/"&amp;YEAR(EDATE(C1257,0))),-1,Feriados!$A$1:$A$936),1,Feriados!$A$1:$A$936)</f>
        <v>38548</v>
      </c>
      <c r="I1257" s="27">
        <f>WORKDAY(WORKDAY(DATEVALUE("15/"&amp;MONTH(EDATE(C1257,-1))&amp;"/"&amp;YEAR(EDATE(C1257,-1))),-1,Feriados!$A$1:$A$936),1,Feriados!$A$1:$A$936)</f>
        <v>38518</v>
      </c>
      <c r="J1257" s="27">
        <f>WORKDAY(WORKDAY(DATEVALUE("15/"&amp;MONTH(EDATE(C1257,0))&amp;"/"&amp;YEAR(EDATE(C1257,0))-1),-1,Feriados!$A$1:$A$936),1,Feriados!$A$1:$A$936)</f>
        <v>38183</v>
      </c>
      <c r="K1257" s="28">
        <f t="shared" si="34"/>
        <v>7.2669189390688338</v>
      </c>
    </row>
    <row r="1258" spans="1:11" x14ac:dyDescent="0.3">
      <c r="A1258" s="18" t="str">
        <f t="shared" si="35"/>
        <v>62005</v>
      </c>
      <c r="B1258" s="10">
        <v>760199</v>
      </c>
      <c r="C1258" s="11">
        <v>38547</v>
      </c>
      <c r="D1258" s="13">
        <v>1532.6843003811407</v>
      </c>
      <c r="E1258" s="9"/>
      <c r="F1258" s="9"/>
      <c r="G1258" s="9"/>
      <c r="H1258" s="27">
        <f>WORKDAY(WORKDAY(DATEVALUE("15/"&amp;MONTH(EDATE(C1258,0))&amp;"/"&amp;YEAR(EDATE(C1258,0))),-1,Feriados!$A$1:$A$936),1,Feriados!$A$1:$A$936)</f>
        <v>38548</v>
      </c>
      <c r="I1258" s="27">
        <f>WORKDAY(WORKDAY(DATEVALUE("15/"&amp;MONTH(EDATE(C1258,-1))&amp;"/"&amp;YEAR(EDATE(C1258,-1))),-1,Feriados!$A$1:$A$936),1,Feriados!$A$1:$A$936)</f>
        <v>38518</v>
      </c>
      <c r="J1258" s="27">
        <f>WORKDAY(WORKDAY(DATEVALUE("15/"&amp;MONTH(EDATE(C1258,0))&amp;"/"&amp;YEAR(EDATE(C1258,0))-1),-1,Feriados!$A$1:$A$936),1,Feriados!$A$1:$A$936)</f>
        <v>38183</v>
      </c>
      <c r="K1258" s="28">
        <f t="shared" si="34"/>
        <v>7.2669189390688338</v>
      </c>
    </row>
    <row r="1259" spans="1:11" x14ac:dyDescent="0.3">
      <c r="A1259" s="18" t="str">
        <f t="shared" si="35"/>
        <v>62005</v>
      </c>
      <c r="B1259" s="10">
        <v>760199</v>
      </c>
      <c r="C1259" s="11">
        <v>38548</v>
      </c>
      <c r="D1259" s="13">
        <v>1532.6702258116461</v>
      </c>
      <c r="E1259" s="9"/>
      <c r="F1259" s="9"/>
      <c r="G1259" s="9"/>
      <c r="H1259" s="27">
        <f>WORKDAY(WORKDAY(DATEVALUE("15/"&amp;MONTH(EDATE(C1259,0))&amp;"/"&amp;YEAR(EDATE(C1259,0))),-1,Feriados!$A$1:$A$936),1,Feriados!$A$1:$A$936)</f>
        <v>38548</v>
      </c>
      <c r="I1259" s="27">
        <f>WORKDAY(WORKDAY(DATEVALUE("15/"&amp;MONTH(EDATE(C1259,-1))&amp;"/"&amp;YEAR(EDATE(C1259,-1))),-1,Feriados!$A$1:$A$936),1,Feriados!$A$1:$A$936)</f>
        <v>38518</v>
      </c>
      <c r="J1259" s="27">
        <f>WORKDAY(WORKDAY(DATEVALUE("15/"&amp;MONTH(EDATE(C1259,0))&amp;"/"&amp;YEAR(EDATE(C1259,0))-1),-1,Feriados!$A$1:$A$936),1,Feriados!$A$1:$A$936)</f>
        <v>38183</v>
      </c>
      <c r="K1259" s="28">
        <f t="shared" si="34"/>
        <v>7.2669189390688338</v>
      </c>
    </row>
    <row r="1260" spans="1:11" x14ac:dyDescent="0.3">
      <c r="A1260" s="18" t="str">
        <f t="shared" si="35"/>
        <v>62005</v>
      </c>
      <c r="B1260" s="10">
        <v>760199</v>
      </c>
      <c r="C1260" s="11">
        <v>38551</v>
      </c>
      <c r="D1260" s="13">
        <v>1532.8525667841561</v>
      </c>
      <c r="E1260" s="9"/>
      <c r="F1260" s="9"/>
      <c r="G1260" s="9"/>
      <c r="H1260" s="27">
        <f>WORKDAY(WORKDAY(DATEVALUE("15/"&amp;MONTH(EDATE(C1260,0))&amp;"/"&amp;YEAR(EDATE(C1260,0))),-1,Feriados!$A$1:$A$936),1,Feriados!$A$1:$A$936)</f>
        <v>38548</v>
      </c>
      <c r="I1260" s="27">
        <f>WORKDAY(WORKDAY(DATEVALUE("15/"&amp;MONTH(EDATE(C1260,-1))&amp;"/"&amp;YEAR(EDATE(C1260,-1))),-1,Feriados!$A$1:$A$936),1,Feriados!$A$1:$A$936)</f>
        <v>38518</v>
      </c>
      <c r="J1260" s="27">
        <f>WORKDAY(WORKDAY(DATEVALUE("15/"&amp;MONTH(EDATE(C1260,0))&amp;"/"&amp;YEAR(EDATE(C1260,0))-1),-1,Feriados!$A$1:$A$936),1,Feriados!$A$1:$A$936)</f>
        <v>38183</v>
      </c>
      <c r="K1260" s="28">
        <f t="shared" si="34"/>
        <v>7.2669189390688338</v>
      </c>
    </row>
    <row r="1261" spans="1:11" x14ac:dyDescent="0.3">
      <c r="A1261" s="18" t="str">
        <f t="shared" si="35"/>
        <v>62005</v>
      </c>
      <c r="B1261" s="10">
        <v>760199</v>
      </c>
      <c r="C1261" s="11">
        <v>38552</v>
      </c>
      <c r="D1261" s="13">
        <v>1533.0349294496759</v>
      </c>
      <c r="E1261" s="9"/>
      <c r="F1261" s="9"/>
      <c r="G1261" s="9"/>
      <c r="H1261" s="27">
        <f>WORKDAY(WORKDAY(DATEVALUE("15/"&amp;MONTH(EDATE(C1261,0))&amp;"/"&amp;YEAR(EDATE(C1261,0))),-1,Feriados!$A$1:$A$936),1,Feriados!$A$1:$A$936)</f>
        <v>38548</v>
      </c>
      <c r="I1261" s="27">
        <f>WORKDAY(WORKDAY(DATEVALUE("15/"&amp;MONTH(EDATE(C1261,-1))&amp;"/"&amp;YEAR(EDATE(C1261,-1))),-1,Feriados!$A$1:$A$936),1,Feriados!$A$1:$A$936)</f>
        <v>38518</v>
      </c>
      <c r="J1261" s="27">
        <f>WORKDAY(WORKDAY(DATEVALUE("15/"&amp;MONTH(EDATE(C1261,0))&amp;"/"&amp;YEAR(EDATE(C1261,0))-1),-1,Feriados!$A$1:$A$936),1,Feriados!$A$1:$A$936)</f>
        <v>38183</v>
      </c>
      <c r="K1261" s="28">
        <f t="shared" si="34"/>
        <v>7.2669189390688338</v>
      </c>
    </row>
    <row r="1262" spans="1:11" x14ac:dyDescent="0.3">
      <c r="A1262" s="18" t="str">
        <f t="shared" si="35"/>
        <v>62005</v>
      </c>
      <c r="B1262" s="10">
        <v>760199</v>
      </c>
      <c r="C1262" s="11">
        <v>38553</v>
      </c>
      <c r="D1262" s="13">
        <v>1533.2173138107864</v>
      </c>
      <c r="E1262" s="9"/>
      <c r="F1262" s="9"/>
      <c r="G1262" s="9"/>
      <c r="H1262" s="27">
        <f>WORKDAY(WORKDAY(DATEVALUE("15/"&amp;MONTH(EDATE(C1262,0))&amp;"/"&amp;YEAR(EDATE(C1262,0))),-1,Feriados!$A$1:$A$936),1,Feriados!$A$1:$A$936)</f>
        <v>38548</v>
      </c>
      <c r="I1262" s="27">
        <f>WORKDAY(WORKDAY(DATEVALUE("15/"&amp;MONTH(EDATE(C1262,-1))&amp;"/"&amp;YEAR(EDATE(C1262,-1))),-1,Feriados!$A$1:$A$936),1,Feriados!$A$1:$A$936)</f>
        <v>38518</v>
      </c>
      <c r="J1262" s="27">
        <f>WORKDAY(WORKDAY(DATEVALUE("15/"&amp;MONTH(EDATE(C1262,0))&amp;"/"&amp;YEAR(EDATE(C1262,0))-1),-1,Feriados!$A$1:$A$936),1,Feriados!$A$1:$A$936)</f>
        <v>38183</v>
      </c>
      <c r="K1262" s="28">
        <f t="shared" si="34"/>
        <v>7.2669189390688338</v>
      </c>
    </row>
    <row r="1263" spans="1:11" x14ac:dyDescent="0.3">
      <c r="A1263" s="18" t="str">
        <f t="shared" si="35"/>
        <v>62005</v>
      </c>
      <c r="B1263" s="10">
        <v>760199</v>
      </c>
      <c r="C1263" s="11">
        <v>38554</v>
      </c>
      <c r="D1263" s="13">
        <v>1533.3997198700686</v>
      </c>
      <c r="E1263" s="9"/>
      <c r="F1263" s="9"/>
      <c r="G1263" s="9"/>
      <c r="H1263" s="27">
        <f>WORKDAY(WORKDAY(DATEVALUE("15/"&amp;MONTH(EDATE(C1263,0))&amp;"/"&amp;YEAR(EDATE(C1263,0))),-1,Feriados!$A$1:$A$936),1,Feriados!$A$1:$A$936)</f>
        <v>38548</v>
      </c>
      <c r="I1263" s="27">
        <f>WORKDAY(WORKDAY(DATEVALUE("15/"&amp;MONTH(EDATE(C1263,-1))&amp;"/"&amp;YEAR(EDATE(C1263,-1))),-1,Feriados!$A$1:$A$936),1,Feriados!$A$1:$A$936)</f>
        <v>38518</v>
      </c>
      <c r="J1263" s="27">
        <f>WORKDAY(WORKDAY(DATEVALUE("15/"&amp;MONTH(EDATE(C1263,0))&amp;"/"&amp;YEAR(EDATE(C1263,0))-1),-1,Feriados!$A$1:$A$936),1,Feriados!$A$1:$A$936)</f>
        <v>38183</v>
      </c>
      <c r="K1263" s="28">
        <f t="shared" si="34"/>
        <v>7.2669189390688338</v>
      </c>
    </row>
    <row r="1264" spans="1:11" x14ac:dyDescent="0.3">
      <c r="A1264" s="18" t="str">
        <f t="shared" si="35"/>
        <v>62005</v>
      </c>
      <c r="B1264" s="10">
        <v>760199</v>
      </c>
      <c r="C1264" s="11">
        <v>38555</v>
      </c>
      <c r="D1264" s="13">
        <v>1533.5821476301041</v>
      </c>
      <c r="E1264" s="9"/>
      <c r="F1264" s="9"/>
      <c r="G1264" s="9"/>
      <c r="H1264" s="27">
        <f>WORKDAY(WORKDAY(DATEVALUE("15/"&amp;MONTH(EDATE(C1264,0))&amp;"/"&amp;YEAR(EDATE(C1264,0))),-1,Feriados!$A$1:$A$936),1,Feriados!$A$1:$A$936)</f>
        <v>38548</v>
      </c>
      <c r="I1264" s="27">
        <f>WORKDAY(WORKDAY(DATEVALUE("15/"&amp;MONTH(EDATE(C1264,-1))&amp;"/"&amp;YEAR(EDATE(C1264,-1))),-1,Feriados!$A$1:$A$936),1,Feriados!$A$1:$A$936)</f>
        <v>38518</v>
      </c>
      <c r="J1264" s="27">
        <f>WORKDAY(WORKDAY(DATEVALUE("15/"&amp;MONTH(EDATE(C1264,0))&amp;"/"&amp;YEAR(EDATE(C1264,0))-1),-1,Feriados!$A$1:$A$936),1,Feriados!$A$1:$A$936)</f>
        <v>38183</v>
      </c>
      <c r="K1264" s="28">
        <f t="shared" si="34"/>
        <v>7.2669189390688338</v>
      </c>
    </row>
    <row r="1265" spans="1:11" x14ac:dyDescent="0.3">
      <c r="A1265" s="18" t="str">
        <f t="shared" si="35"/>
        <v>62005</v>
      </c>
      <c r="B1265" s="10">
        <v>760199</v>
      </c>
      <c r="C1265" s="11">
        <v>38558</v>
      </c>
      <c r="D1265" s="13">
        <v>1533.7645970934741</v>
      </c>
      <c r="E1265" s="9"/>
      <c r="F1265" s="9"/>
      <c r="G1265" s="9"/>
      <c r="H1265" s="27">
        <f>WORKDAY(WORKDAY(DATEVALUE("15/"&amp;MONTH(EDATE(C1265,0))&amp;"/"&amp;YEAR(EDATE(C1265,0))),-1,Feriados!$A$1:$A$936),1,Feriados!$A$1:$A$936)</f>
        <v>38548</v>
      </c>
      <c r="I1265" s="27">
        <f>WORKDAY(WORKDAY(DATEVALUE("15/"&amp;MONTH(EDATE(C1265,-1))&amp;"/"&amp;YEAR(EDATE(C1265,-1))),-1,Feriados!$A$1:$A$936),1,Feriados!$A$1:$A$936)</f>
        <v>38518</v>
      </c>
      <c r="J1265" s="27">
        <f>WORKDAY(WORKDAY(DATEVALUE("15/"&amp;MONTH(EDATE(C1265,0))&amp;"/"&amp;YEAR(EDATE(C1265,0))-1),-1,Feriados!$A$1:$A$936),1,Feriados!$A$1:$A$936)</f>
        <v>38183</v>
      </c>
      <c r="K1265" s="28">
        <f t="shared" si="34"/>
        <v>7.2669189390688338</v>
      </c>
    </row>
    <row r="1266" spans="1:11" x14ac:dyDescent="0.3">
      <c r="A1266" s="18" t="str">
        <f t="shared" si="35"/>
        <v>62005</v>
      </c>
      <c r="B1266" s="10">
        <v>760199</v>
      </c>
      <c r="C1266" s="11">
        <v>38559</v>
      </c>
      <c r="D1266" s="13">
        <v>1533.9470682627611</v>
      </c>
      <c r="E1266" s="9"/>
      <c r="F1266" s="9"/>
      <c r="G1266" s="9"/>
      <c r="H1266" s="27">
        <f>WORKDAY(WORKDAY(DATEVALUE("15/"&amp;MONTH(EDATE(C1266,0))&amp;"/"&amp;YEAR(EDATE(C1266,0))),-1,Feriados!$A$1:$A$936),1,Feriados!$A$1:$A$936)</f>
        <v>38548</v>
      </c>
      <c r="I1266" s="27">
        <f>WORKDAY(WORKDAY(DATEVALUE("15/"&amp;MONTH(EDATE(C1266,-1))&amp;"/"&amp;YEAR(EDATE(C1266,-1))),-1,Feriados!$A$1:$A$936),1,Feriados!$A$1:$A$936)</f>
        <v>38518</v>
      </c>
      <c r="J1266" s="27">
        <f>WORKDAY(WORKDAY(DATEVALUE("15/"&amp;MONTH(EDATE(C1266,0))&amp;"/"&amp;YEAR(EDATE(C1266,0))-1),-1,Feriados!$A$1:$A$936),1,Feriados!$A$1:$A$936)</f>
        <v>38183</v>
      </c>
      <c r="K1266" s="28">
        <f t="shared" si="34"/>
        <v>7.2669189390688338</v>
      </c>
    </row>
    <row r="1267" spans="1:11" x14ac:dyDescent="0.3">
      <c r="A1267" s="18" t="str">
        <f t="shared" si="35"/>
        <v>62005</v>
      </c>
      <c r="B1267" s="10">
        <v>760199</v>
      </c>
      <c r="C1267" s="11">
        <v>38560</v>
      </c>
      <c r="D1267" s="13">
        <v>1534.1295611405478</v>
      </c>
      <c r="E1267" s="9"/>
      <c r="F1267" s="9"/>
      <c r="G1267" s="9"/>
      <c r="H1267" s="27">
        <f>WORKDAY(WORKDAY(DATEVALUE("15/"&amp;MONTH(EDATE(C1267,0))&amp;"/"&amp;YEAR(EDATE(C1267,0))),-1,Feriados!$A$1:$A$936),1,Feriados!$A$1:$A$936)</f>
        <v>38548</v>
      </c>
      <c r="I1267" s="27">
        <f>WORKDAY(WORKDAY(DATEVALUE("15/"&amp;MONTH(EDATE(C1267,-1))&amp;"/"&amp;YEAR(EDATE(C1267,-1))),-1,Feriados!$A$1:$A$936),1,Feriados!$A$1:$A$936)</f>
        <v>38518</v>
      </c>
      <c r="J1267" s="27">
        <f>WORKDAY(WORKDAY(DATEVALUE("15/"&amp;MONTH(EDATE(C1267,0))&amp;"/"&amp;YEAR(EDATE(C1267,0))-1),-1,Feriados!$A$1:$A$936),1,Feriados!$A$1:$A$936)</f>
        <v>38183</v>
      </c>
      <c r="K1267" s="28">
        <f t="shared" si="34"/>
        <v>7.2669189390688338</v>
      </c>
    </row>
    <row r="1268" spans="1:11" x14ac:dyDescent="0.3">
      <c r="A1268" s="18" t="str">
        <f t="shared" si="35"/>
        <v>62005</v>
      </c>
      <c r="B1268" s="10">
        <v>760199</v>
      </c>
      <c r="C1268" s="11">
        <v>38561</v>
      </c>
      <c r="D1268" s="13">
        <v>1534.3120757294159</v>
      </c>
      <c r="E1268" s="9"/>
      <c r="F1268" s="9"/>
      <c r="G1268" s="9"/>
      <c r="H1268" s="27">
        <f>WORKDAY(WORKDAY(DATEVALUE("15/"&amp;MONTH(EDATE(C1268,0))&amp;"/"&amp;YEAR(EDATE(C1268,0))),-1,Feriados!$A$1:$A$936),1,Feriados!$A$1:$A$936)</f>
        <v>38548</v>
      </c>
      <c r="I1268" s="27">
        <f>WORKDAY(WORKDAY(DATEVALUE("15/"&amp;MONTH(EDATE(C1268,-1))&amp;"/"&amp;YEAR(EDATE(C1268,-1))),-1,Feriados!$A$1:$A$936),1,Feriados!$A$1:$A$936)</f>
        <v>38518</v>
      </c>
      <c r="J1268" s="27">
        <f>WORKDAY(WORKDAY(DATEVALUE("15/"&amp;MONTH(EDATE(C1268,0))&amp;"/"&amp;YEAR(EDATE(C1268,0))-1),-1,Feriados!$A$1:$A$936),1,Feriados!$A$1:$A$936)</f>
        <v>38183</v>
      </c>
      <c r="K1268" s="28">
        <f t="shared" si="34"/>
        <v>7.2669189390688338</v>
      </c>
    </row>
    <row r="1269" spans="1:11" x14ac:dyDescent="0.3">
      <c r="A1269" s="18" t="str">
        <f t="shared" si="35"/>
        <v>62005</v>
      </c>
      <c r="B1269" s="10">
        <v>760199</v>
      </c>
      <c r="C1269" s="11">
        <v>38562</v>
      </c>
      <c r="D1269" s="13">
        <v>1534.4946120319491</v>
      </c>
      <c r="E1269" s="9"/>
      <c r="F1269" s="9"/>
      <c r="G1269" s="9"/>
      <c r="H1269" s="27">
        <f>WORKDAY(WORKDAY(DATEVALUE("15/"&amp;MONTH(EDATE(C1269,0))&amp;"/"&amp;YEAR(EDATE(C1269,0))),-1,Feriados!$A$1:$A$936),1,Feriados!$A$1:$A$936)</f>
        <v>38548</v>
      </c>
      <c r="I1269" s="27">
        <f>WORKDAY(WORKDAY(DATEVALUE("15/"&amp;MONTH(EDATE(C1269,-1))&amp;"/"&amp;YEAR(EDATE(C1269,-1))),-1,Feriados!$A$1:$A$936),1,Feriados!$A$1:$A$936)</f>
        <v>38518</v>
      </c>
      <c r="J1269" s="27">
        <f>WORKDAY(WORKDAY(DATEVALUE("15/"&amp;MONTH(EDATE(C1269,0))&amp;"/"&amp;YEAR(EDATE(C1269,0))-1),-1,Feriados!$A$1:$A$936),1,Feriados!$A$1:$A$936)</f>
        <v>38183</v>
      </c>
      <c r="K1269" s="28">
        <f t="shared" si="34"/>
        <v>7.2669189390688338</v>
      </c>
    </row>
    <row r="1270" spans="1:11" x14ac:dyDescent="0.3">
      <c r="A1270" s="18" t="str">
        <f t="shared" si="35"/>
        <v>72005</v>
      </c>
      <c r="B1270" s="10">
        <v>760199</v>
      </c>
      <c r="C1270" s="11">
        <v>38565</v>
      </c>
      <c r="D1270" s="13">
        <v>1534.6771700507306</v>
      </c>
      <c r="E1270" s="9"/>
      <c r="F1270" s="9"/>
      <c r="G1270" s="9"/>
      <c r="H1270" s="27">
        <f>WORKDAY(WORKDAY(DATEVALUE("15/"&amp;MONTH(EDATE(C1270,0))&amp;"/"&amp;YEAR(EDATE(C1270,0))),-1,Feriados!$A$1:$A$936),1,Feriados!$A$1:$A$936)</f>
        <v>38579</v>
      </c>
      <c r="I1270" s="27">
        <f>WORKDAY(WORKDAY(DATEVALUE("15/"&amp;MONTH(EDATE(C1270,-1))&amp;"/"&amp;YEAR(EDATE(C1270,-1))),-1,Feriados!$A$1:$A$936),1,Feriados!$A$1:$A$936)</f>
        <v>38548</v>
      </c>
      <c r="J1270" s="27">
        <f>WORKDAY(WORKDAY(DATEVALUE("15/"&amp;MONTH(EDATE(C1270,0))&amp;"/"&amp;YEAR(EDATE(C1270,0))-1),-1,Feriados!$A$1:$A$936),1,Feriados!$A$1:$A$936)</f>
        <v>38215</v>
      </c>
      <c r="K1270" s="28">
        <f t="shared" si="34"/>
        <v>6.5656652434257223</v>
      </c>
    </row>
    <row r="1271" spans="1:11" x14ac:dyDescent="0.3">
      <c r="A1271" s="18" t="str">
        <f t="shared" si="35"/>
        <v>72005</v>
      </c>
      <c r="B1271" s="10">
        <v>760199</v>
      </c>
      <c r="C1271" s="11">
        <v>38566</v>
      </c>
      <c r="D1271" s="13">
        <v>1534.8597497883436</v>
      </c>
      <c r="E1271" s="9"/>
      <c r="F1271" s="9"/>
      <c r="G1271" s="9"/>
      <c r="H1271" s="27">
        <f>WORKDAY(WORKDAY(DATEVALUE("15/"&amp;MONTH(EDATE(C1271,0))&amp;"/"&amp;YEAR(EDATE(C1271,0))),-1,Feriados!$A$1:$A$936),1,Feriados!$A$1:$A$936)</f>
        <v>38579</v>
      </c>
      <c r="I1271" s="27">
        <f>WORKDAY(WORKDAY(DATEVALUE("15/"&amp;MONTH(EDATE(C1271,-1))&amp;"/"&amp;YEAR(EDATE(C1271,-1))),-1,Feriados!$A$1:$A$936),1,Feriados!$A$1:$A$936)</f>
        <v>38548</v>
      </c>
      <c r="J1271" s="27">
        <f>WORKDAY(WORKDAY(DATEVALUE("15/"&amp;MONTH(EDATE(C1271,0))&amp;"/"&amp;YEAR(EDATE(C1271,0))-1),-1,Feriados!$A$1:$A$936),1,Feriados!$A$1:$A$936)</f>
        <v>38215</v>
      </c>
      <c r="K1271" s="28">
        <f t="shared" si="34"/>
        <v>6.5656652434257223</v>
      </c>
    </row>
    <row r="1272" spans="1:11" x14ac:dyDescent="0.3">
      <c r="A1272" s="18" t="str">
        <f t="shared" si="35"/>
        <v>72005</v>
      </c>
      <c r="B1272" s="10">
        <v>760199</v>
      </c>
      <c r="C1272" s="11">
        <v>38567</v>
      </c>
      <c r="D1272" s="13">
        <v>1535.0423512473719</v>
      </c>
      <c r="E1272" s="9"/>
      <c r="F1272" s="9"/>
      <c r="G1272" s="9"/>
      <c r="H1272" s="27">
        <f>WORKDAY(WORKDAY(DATEVALUE("15/"&amp;MONTH(EDATE(C1272,0))&amp;"/"&amp;YEAR(EDATE(C1272,0))),-1,Feriados!$A$1:$A$936),1,Feriados!$A$1:$A$936)</f>
        <v>38579</v>
      </c>
      <c r="I1272" s="27">
        <f>WORKDAY(WORKDAY(DATEVALUE("15/"&amp;MONTH(EDATE(C1272,-1))&amp;"/"&amp;YEAR(EDATE(C1272,-1))),-1,Feriados!$A$1:$A$936),1,Feriados!$A$1:$A$936)</f>
        <v>38548</v>
      </c>
      <c r="J1272" s="27">
        <f>WORKDAY(WORKDAY(DATEVALUE("15/"&amp;MONTH(EDATE(C1272,0))&amp;"/"&amp;YEAR(EDATE(C1272,0))-1),-1,Feriados!$A$1:$A$936),1,Feriados!$A$1:$A$936)</f>
        <v>38215</v>
      </c>
      <c r="K1272" s="28">
        <f t="shared" si="34"/>
        <v>6.5656652434257223</v>
      </c>
    </row>
    <row r="1273" spans="1:11" x14ac:dyDescent="0.3">
      <c r="A1273" s="18" t="str">
        <f t="shared" si="35"/>
        <v>72005</v>
      </c>
      <c r="B1273" s="10">
        <v>760199</v>
      </c>
      <c r="C1273" s="11">
        <v>38568</v>
      </c>
      <c r="D1273" s="13">
        <v>1535.2249744304004</v>
      </c>
      <c r="E1273" s="9"/>
      <c r="F1273" s="9"/>
      <c r="G1273" s="9"/>
      <c r="H1273" s="27">
        <f>WORKDAY(WORKDAY(DATEVALUE("15/"&amp;MONTH(EDATE(C1273,0))&amp;"/"&amp;YEAR(EDATE(C1273,0))),-1,Feriados!$A$1:$A$936),1,Feriados!$A$1:$A$936)</f>
        <v>38579</v>
      </c>
      <c r="I1273" s="27">
        <f>WORKDAY(WORKDAY(DATEVALUE("15/"&amp;MONTH(EDATE(C1273,-1))&amp;"/"&amp;YEAR(EDATE(C1273,-1))),-1,Feriados!$A$1:$A$936),1,Feriados!$A$1:$A$936)</f>
        <v>38548</v>
      </c>
      <c r="J1273" s="27">
        <f>WORKDAY(WORKDAY(DATEVALUE("15/"&amp;MONTH(EDATE(C1273,0))&amp;"/"&amp;YEAR(EDATE(C1273,0))-1),-1,Feriados!$A$1:$A$936),1,Feriados!$A$1:$A$936)</f>
        <v>38215</v>
      </c>
      <c r="K1273" s="28">
        <f t="shared" si="34"/>
        <v>6.5656652434257223</v>
      </c>
    </row>
    <row r="1274" spans="1:11" x14ac:dyDescent="0.3">
      <c r="A1274" s="18" t="str">
        <f t="shared" si="35"/>
        <v>72005</v>
      </c>
      <c r="B1274" s="10">
        <v>760199</v>
      </c>
      <c r="C1274" s="11">
        <v>38569</v>
      </c>
      <c r="D1274" s="13">
        <v>1535.4076193400128</v>
      </c>
      <c r="E1274" s="9"/>
      <c r="F1274" s="9"/>
      <c r="G1274" s="9"/>
      <c r="H1274" s="27">
        <f>WORKDAY(WORKDAY(DATEVALUE("15/"&amp;MONTH(EDATE(C1274,0))&amp;"/"&amp;YEAR(EDATE(C1274,0))),-1,Feriados!$A$1:$A$936),1,Feriados!$A$1:$A$936)</f>
        <v>38579</v>
      </c>
      <c r="I1274" s="27">
        <f>WORKDAY(WORKDAY(DATEVALUE("15/"&amp;MONTH(EDATE(C1274,-1))&amp;"/"&amp;YEAR(EDATE(C1274,-1))),-1,Feriados!$A$1:$A$936),1,Feriados!$A$1:$A$936)</f>
        <v>38548</v>
      </c>
      <c r="J1274" s="27">
        <f>WORKDAY(WORKDAY(DATEVALUE("15/"&amp;MONTH(EDATE(C1274,0))&amp;"/"&amp;YEAR(EDATE(C1274,0))-1),-1,Feriados!$A$1:$A$936),1,Feriados!$A$1:$A$936)</f>
        <v>38215</v>
      </c>
      <c r="K1274" s="28">
        <f t="shared" si="34"/>
        <v>6.5656652434257223</v>
      </c>
    </row>
    <row r="1275" spans="1:11" x14ac:dyDescent="0.3">
      <c r="A1275" s="18" t="str">
        <f t="shared" si="35"/>
        <v>72005</v>
      </c>
      <c r="B1275" s="10">
        <v>760199</v>
      </c>
      <c r="C1275" s="11">
        <v>38572</v>
      </c>
      <c r="D1275" s="13">
        <v>1535.5902859787946</v>
      </c>
      <c r="E1275" s="9"/>
      <c r="F1275" s="9"/>
      <c r="G1275" s="9"/>
      <c r="H1275" s="27">
        <f>WORKDAY(WORKDAY(DATEVALUE("15/"&amp;MONTH(EDATE(C1275,0))&amp;"/"&amp;YEAR(EDATE(C1275,0))),-1,Feriados!$A$1:$A$936),1,Feriados!$A$1:$A$936)</f>
        <v>38579</v>
      </c>
      <c r="I1275" s="27">
        <f>WORKDAY(WORKDAY(DATEVALUE("15/"&amp;MONTH(EDATE(C1275,-1))&amp;"/"&amp;YEAR(EDATE(C1275,-1))),-1,Feriados!$A$1:$A$936),1,Feriados!$A$1:$A$936)</f>
        <v>38548</v>
      </c>
      <c r="J1275" s="27">
        <f>WORKDAY(WORKDAY(DATEVALUE("15/"&amp;MONTH(EDATE(C1275,0))&amp;"/"&amp;YEAR(EDATE(C1275,0))-1),-1,Feriados!$A$1:$A$936),1,Feriados!$A$1:$A$936)</f>
        <v>38215</v>
      </c>
      <c r="K1275" s="28">
        <f t="shared" si="34"/>
        <v>6.5656652434257223</v>
      </c>
    </row>
    <row r="1276" spans="1:11" x14ac:dyDescent="0.3">
      <c r="A1276" s="18" t="str">
        <f t="shared" si="35"/>
        <v>72005</v>
      </c>
      <c r="B1276" s="10">
        <v>760199</v>
      </c>
      <c r="C1276" s="11">
        <v>38573</v>
      </c>
      <c r="D1276" s="13">
        <v>1535.7729743493305</v>
      </c>
      <c r="E1276" s="9"/>
      <c r="F1276" s="9"/>
      <c r="G1276" s="9"/>
      <c r="H1276" s="27">
        <f>WORKDAY(WORKDAY(DATEVALUE("15/"&amp;MONTH(EDATE(C1276,0))&amp;"/"&amp;YEAR(EDATE(C1276,0))),-1,Feriados!$A$1:$A$936),1,Feriados!$A$1:$A$936)</f>
        <v>38579</v>
      </c>
      <c r="I1276" s="27">
        <f>WORKDAY(WORKDAY(DATEVALUE("15/"&amp;MONTH(EDATE(C1276,-1))&amp;"/"&amp;YEAR(EDATE(C1276,-1))),-1,Feriados!$A$1:$A$936),1,Feriados!$A$1:$A$936)</f>
        <v>38548</v>
      </c>
      <c r="J1276" s="27">
        <f>WORKDAY(WORKDAY(DATEVALUE("15/"&amp;MONTH(EDATE(C1276,0))&amp;"/"&amp;YEAR(EDATE(C1276,0))-1),-1,Feriados!$A$1:$A$936),1,Feriados!$A$1:$A$936)</f>
        <v>38215</v>
      </c>
      <c r="K1276" s="28">
        <f t="shared" si="34"/>
        <v>6.5656652434257223</v>
      </c>
    </row>
    <row r="1277" spans="1:11" x14ac:dyDescent="0.3">
      <c r="A1277" s="18" t="str">
        <f t="shared" si="35"/>
        <v>72005</v>
      </c>
      <c r="B1277" s="10">
        <v>760199</v>
      </c>
      <c r="C1277" s="11">
        <v>38574</v>
      </c>
      <c r="D1277" s="13">
        <v>1535.9556844542058</v>
      </c>
      <c r="E1277" s="9"/>
      <c r="F1277" s="9"/>
      <c r="G1277" s="9"/>
      <c r="H1277" s="27">
        <f>WORKDAY(WORKDAY(DATEVALUE("15/"&amp;MONTH(EDATE(C1277,0))&amp;"/"&amp;YEAR(EDATE(C1277,0))),-1,Feriados!$A$1:$A$936),1,Feriados!$A$1:$A$936)</f>
        <v>38579</v>
      </c>
      <c r="I1277" s="27">
        <f>WORKDAY(WORKDAY(DATEVALUE("15/"&amp;MONTH(EDATE(C1277,-1))&amp;"/"&amp;YEAR(EDATE(C1277,-1))),-1,Feriados!$A$1:$A$936),1,Feriados!$A$1:$A$936)</f>
        <v>38548</v>
      </c>
      <c r="J1277" s="27">
        <f>WORKDAY(WORKDAY(DATEVALUE("15/"&amp;MONTH(EDATE(C1277,0))&amp;"/"&amp;YEAR(EDATE(C1277,0))-1),-1,Feriados!$A$1:$A$936),1,Feriados!$A$1:$A$936)</f>
        <v>38215</v>
      </c>
      <c r="K1277" s="28">
        <f t="shared" ref="K1277:K1340" si="36">+(VLOOKUP(H1277,C:D,2,FALSE)/VLOOKUP(J1277,C:D,2,FALSE)-1)*100</f>
        <v>6.5656652434257223</v>
      </c>
    </row>
    <row r="1278" spans="1:11" x14ac:dyDescent="0.3">
      <c r="A1278" s="18" t="str">
        <f t="shared" si="35"/>
        <v>72005</v>
      </c>
      <c r="B1278" s="10">
        <v>760199</v>
      </c>
      <c r="C1278" s="11">
        <v>38575</v>
      </c>
      <c r="D1278" s="13">
        <v>1536.1384162960069</v>
      </c>
      <c r="E1278" s="9"/>
      <c r="F1278" s="9"/>
      <c r="G1278" s="9"/>
      <c r="H1278" s="27">
        <f>WORKDAY(WORKDAY(DATEVALUE("15/"&amp;MONTH(EDATE(C1278,0))&amp;"/"&amp;YEAR(EDATE(C1278,0))),-1,Feriados!$A$1:$A$936),1,Feriados!$A$1:$A$936)</f>
        <v>38579</v>
      </c>
      <c r="I1278" s="27">
        <f>WORKDAY(WORKDAY(DATEVALUE("15/"&amp;MONTH(EDATE(C1278,-1))&amp;"/"&amp;YEAR(EDATE(C1278,-1))),-1,Feriados!$A$1:$A$936),1,Feriados!$A$1:$A$936)</f>
        <v>38548</v>
      </c>
      <c r="J1278" s="27">
        <f>WORKDAY(WORKDAY(DATEVALUE("15/"&amp;MONTH(EDATE(C1278,0))&amp;"/"&amp;YEAR(EDATE(C1278,0))-1),-1,Feriados!$A$1:$A$936),1,Feriados!$A$1:$A$936)</f>
        <v>38215</v>
      </c>
      <c r="K1278" s="28">
        <f t="shared" si="36"/>
        <v>6.5656652434257223</v>
      </c>
    </row>
    <row r="1279" spans="1:11" x14ac:dyDescent="0.3">
      <c r="A1279" s="18" t="str">
        <f t="shared" si="35"/>
        <v>72005</v>
      </c>
      <c r="B1279" s="10">
        <v>760199</v>
      </c>
      <c r="C1279" s="11">
        <v>38576</v>
      </c>
      <c r="D1279" s="13">
        <v>1536.3211698773187</v>
      </c>
      <c r="E1279" s="9"/>
      <c r="F1279" s="9"/>
      <c r="G1279" s="9"/>
      <c r="H1279" s="27">
        <f>WORKDAY(WORKDAY(DATEVALUE("15/"&amp;MONTH(EDATE(C1279,0))&amp;"/"&amp;YEAR(EDATE(C1279,0))),-1,Feriados!$A$1:$A$936),1,Feriados!$A$1:$A$936)</f>
        <v>38579</v>
      </c>
      <c r="I1279" s="27">
        <f>WORKDAY(WORKDAY(DATEVALUE("15/"&amp;MONTH(EDATE(C1279,-1))&amp;"/"&amp;YEAR(EDATE(C1279,-1))),-1,Feriados!$A$1:$A$936),1,Feriados!$A$1:$A$936)</f>
        <v>38548</v>
      </c>
      <c r="J1279" s="27">
        <f>WORKDAY(WORKDAY(DATEVALUE("15/"&amp;MONTH(EDATE(C1279,0))&amp;"/"&amp;YEAR(EDATE(C1279,0))-1),-1,Feriados!$A$1:$A$936),1,Feriados!$A$1:$A$936)</f>
        <v>38215</v>
      </c>
      <c r="K1279" s="28">
        <f t="shared" si="36"/>
        <v>6.5656652434257223</v>
      </c>
    </row>
    <row r="1280" spans="1:11" x14ac:dyDescent="0.3">
      <c r="A1280" s="18" t="str">
        <f t="shared" si="35"/>
        <v>72005</v>
      </c>
      <c r="B1280" s="10">
        <v>760199</v>
      </c>
      <c r="C1280" s="11">
        <v>38579</v>
      </c>
      <c r="D1280" s="13">
        <v>1536.5039452007284</v>
      </c>
      <c r="E1280" s="9"/>
      <c r="F1280" s="9"/>
      <c r="G1280" s="9"/>
      <c r="H1280" s="27">
        <f>WORKDAY(WORKDAY(DATEVALUE("15/"&amp;MONTH(EDATE(C1280,0))&amp;"/"&amp;YEAR(EDATE(C1280,0))),-1,Feriados!$A$1:$A$936),1,Feriados!$A$1:$A$936)</f>
        <v>38579</v>
      </c>
      <c r="I1280" s="27">
        <f>WORKDAY(WORKDAY(DATEVALUE("15/"&amp;MONTH(EDATE(C1280,-1))&amp;"/"&amp;YEAR(EDATE(C1280,-1))),-1,Feriados!$A$1:$A$936),1,Feriados!$A$1:$A$936)</f>
        <v>38548</v>
      </c>
      <c r="J1280" s="27">
        <f>WORKDAY(WORKDAY(DATEVALUE("15/"&amp;MONTH(EDATE(C1280,0))&amp;"/"&amp;YEAR(EDATE(C1280,0))-1),-1,Feriados!$A$1:$A$936),1,Feriados!$A$1:$A$936)</f>
        <v>38215</v>
      </c>
      <c r="K1280" s="28">
        <f t="shared" si="36"/>
        <v>6.5656652434257223</v>
      </c>
    </row>
    <row r="1281" spans="1:11" x14ac:dyDescent="0.3">
      <c r="A1281" s="18" t="str">
        <f t="shared" si="35"/>
        <v>72005</v>
      </c>
      <c r="B1281" s="10">
        <v>760199</v>
      </c>
      <c r="C1281" s="11">
        <v>38580</v>
      </c>
      <c r="D1281" s="13">
        <v>1536.6226496803315</v>
      </c>
      <c r="E1281" s="9"/>
      <c r="F1281" s="9"/>
      <c r="G1281" s="9"/>
      <c r="H1281" s="27">
        <f>WORKDAY(WORKDAY(DATEVALUE("15/"&amp;MONTH(EDATE(C1281,0))&amp;"/"&amp;YEAR(EDATE(C1281,0))),-1,Feriados!$A$1:$A$936),1,Feriados!$A$1:$A$936)</f>
        <v>38579</v>
      </c>
      <c r="I1281" s="27">
        <f>WORKDAY(WORKDAY(DATEVALUE("15/"&amp;MONTH(EDATE(C1281,-1))&amp;"/"&amp;YEAR(EDATE(C1281,-1))),-1,Feriados!$A$1:$A$936),1,Feriados!$A$1:$A$936)</f>
        <v>38548</v>
      </c>
      <c r="J1281" s="27">
        <f>WORKDAY(WORKDAY(DATEVALUE("15/"&amp;MONTH(EDATE(C1281,0))&amp;"/"&amp;YEAR(EDATE(C1281,0))-1),-1,Feriados!$A$1:$A$936),1,Feriados!$A$1:$A$936)</f>
        <v>38215</v>
      </c>
      <c r="K1281" s="28">
        <f t="shared" si="36"/>
        <v>6.5656652434257223</v>
      </c>
    </row>
    <row r="1282" spans="1:11" x14ac:dyDescent="0.3">
      <c r="A1282" s="18" t="str">
        <f t="shared" si="35"/>
        <v>72005</v>
      </c>
      <c r="B1282" s="10">
        <v>760199</v>
      </c>
      <c r="C1282" s="11">
        <v>38581</v>
      </c>
      <c r="D1282" s="13">
        <v>1536.741363330593</v>
      </c>
      <c r="E1282" s="9"/>
      <c r="F1282" s="9"/>
      <c r="G1282" s="9"/>
      <c r="H1282" s="27">
        <f>WORKDAY(WORKDAY(DATEVALUE("15/"&amp;MONTH(EDATE(C1282,0))&amp;"/"&amp;YEAR(EDATE(C1282,0))),-1,Feriados!$A$1:$A$936),1,Feriados!$A$1:$A$936)</f>
        <v>38579</v>
      </c>
      <c r="I1282" s="27">
        <f>WORKDAY(WORKDAY(DATEVALUE("15/"&amp;MONTH(EDATE(C1282,-1))&amp;"/"&amp;YEAR(EDATE(C1282,-1))),-1,Feriados!$A$1:$A$936),1,Feriados!$A$1:$A$936)</f>
        <v>38548</v>
      </c>
      <c r="J1282" s="27">
        <f>WORKDAY(WORKDAY(DATEVALUE("15/"&amp;MONTH(EDATE(C1282,0))&amp;"/"&amp;YEAR(EDATE(C1282,0))-1),-1,Feriados!$A$1:$A$936),1,Feriados!$A$1:$A$936)</f>
        <v>38215</v>
      </c>
      <c r="K1282" s="28">
        <f t="shared" si="36"/>
        <v>6.5656652434257223</v>
      </c>
    </row>
    <row r="1283" spans="1:11" x14ac:dyDescent="0.3">
      <c r="A1283" s="18" t="str">
        <f t="shared" ref="A1283:A1346" si="37">MONTH(EDATE(C1283,-1))&amp;YEAR(EDATE(C1283,-1))&amp;F1283</f>
        <v>72005</v>
      </c>
      <c r="B1283" s="10">
        <v>760199</v>
      </c>
      <c r="C1283" s="11">
        <v>38582</v>
      </c>
      <c r="D1283" s="13">
        <v>1536.8600861522223</v>
      </c>
      <c r="E1283" s="9"/>
      <c r="F1283" s="9"/>
      <c r="G1283" s="9"/>
      <c r="H1283" s="27">
        <f>WORKDAY(WORKDAY(DATEVALUE("15/"&amp;MONTH(EDATE(C1283,0))&amp;"/"&amp;YEAR(EDATE(C1283,0))),-1,Feriados!$A$1:$A$936),1,Feriados!$A$1:$A$936)</f>
        <v>38579</v>
      </c>
      <c r="I1283" s="27">
        <f>WORKDAY(WORKDAY(DATEVALUE("15/"&amp;MONTH(EDATE(C1283,-1))&amp;"/"&amp;YEAR(EDATE(C1283,-1))),-1,Feriados!$A$1:$A$936),1,Feriados!$A$1:$A$936)</f>
        <v>38548</v>
      </c>
      <c r="J1283" s="27">
        <f>WORKDAY(WORKDAY(DATEVALUE("15/"&amp;MONTH(EDATE(C1283,0))&amp;"/"&amp;YEAR(EDATE(C1283,0))-1),-1,Feriados!$A$1:$A$936),1,Feriados!$A$1:$A$936)</f>
        <v>38215</v>
      </c>
      <c r="K1283" s="28">
        <f t="shared" si="36"/>
        <v>6.5656652434257223</v>
      </c>
    </row>
    <row r="1284" spans="1:11" x14ac:dyDescent="0.3">
      <c r="A1284" s="18" t="str">
        <f t="shared" si="37"/>
        <v>72005</v>
      </c>
      <c r="B1284" s="10">
        <v>760199</v>
      </c>
      <c r="C1284" s="11">
        <v>38583</v>
      </c>
      <c r="D1284" s="13">
        <v>1536.9788181459273</v>
      </c>
      <c r="E1284" s="9"/>
      <c r="F1284" s="9"/>
      <c r="G1284" s="9"/>
      <c r="H1284" s="27">
        <f>WORKDAY(WORKDAY(DATEVALUE("15/"&amp;MONTH(EDATE(C1284,0))&amp;"/"&amp;YEAR(EDATE(C1284,0))),-1,Feriados!$A$1:$A$936),1,Feriados!$A$1:$A$936)</f>
        <v>38579</v>
      </c>
      <c r="I1284" s="27">
        <f>WORKDAY(WORKDAY(DATEVALUE("15/"&amp;MONTH(EDATE(C1284,-1))&amp;"/"&amp;YEAR(EDATE(C1284,-1))),-1,Feriados!$A$1:$A$936),1,Feriados!$A$1:$A$936)</f>
        <v>38548</v>
      </c>
      <c r="J1284" s="27">
        <f>WORKDAY(WORKDAY(DATEVALUE("15/"&amp;MONTH(EDATE(C1284,0))&amp;"/"&amp;YEAR(EDATE(C1284,0))-1),-1,Feriados!$A$1:$A$936),1,Feriados!$A$1:$A$936)</f>
        <v>38215</v>
      </c>
      <c r="K1284" s="28">
        <f t="shared" si="36"/>
        <v>6.5656652434257223</v>
      </c>
    </row>
    <row r="1285" spans="1:11" x14ac:dyDescent="0.3">
      <c r="A1285" s="18" t="str">
        <f t="shared" si="37"/>
        <v>72005</v>
      </c>
      <c r="B1285" s="10">
        <v>760199</v>
      </c>
      <c r="C1285" s="11">
        <v>38586</v>
      </c>
      <c r="D1285" s="13">
        <v>1537.0975593124167</v>
      </c>
      <c r="E1285" s="9"/>
      <c r="F1285" s="9"/>
      <c r="G1285" s="9"/>
      <c r="H1285" s="27">
        <f>WORKDAY(WORKDAY(DATEVALUE("15/"&amp;MONTH(EDATE(C1285,0))&amp;"/"&amp;YEAR(EDATE(C1285,0))),-1,Feriados!$A$1:$A$936),1,Feriados!$A$1:$A$936)</f>
        <v>38579</v>
      </c>
      <c r="I1285" s="27">
        <f>WORKDAY(WORKDAY(DATEVALUE("15/"&amp;MONTH(EDATE(C1285,-1))&amp;"/"&amp;YEAR(EDATE(C1285,-1))),-1,Feriados!$A$1:$A$936),1,Feriados!$A$1:$A$936)</f>
        <v>38548</v>
      </c>
      <c r="J1285" s="27">
        <f>WORKDAY(WORKDAY(DATEVALUE("15/"&amp;MONTH(EDATE(C1285,0))&amp;"/"&amp;YEAR(EDATE(C1285,0))-1),-1,Feriados!$A$1:$A$936),1,Feriados!$A$1:$A$936)</f>
        <v>38215</v>
      </c>
      <c r="K1285" s="28">
        <f t="shared" si="36"/>
        <v>6.5656652434257223</v>
      </c>
    </row>
    <row r="1286" spans="1:11" x14ac:dyDescent="0.3">
      <c r="A1286" s="18" t="str">
        <f t="shared" si="37"/>
        <v>72005</v>
      </c>
      <c r="B1286" s="10">
        <v>760199</v>
      </c>
      <c r="C1286" s="11">
        <v>38587</v>
      </c>
      <c r="D1286" s="13">
        <v>1537.2163096523993</v>
      </c>
      <c r="E1286" s="9"/>
      <c r="F1286" s="9"/>
      <c r="G1286" s="9"/>
      <c r="H1286" s="27">
        <f>WORKDAY(WORKDAY(DATEVALUE("15/"&amp;MONTH(EDATE(C1286,0))&amp;"/"&amp;YEAR(EDATE(C1286,0))),-1,Feriados!$A$1:$A$936),1,Feriados!$A$1:$A$936)</f>
        <v>38579</v>
      </c>
      <c r="I1286" s="27">
        <f>WORKDAY(WORKDAY(DATEVALUE("15/"&amp;MONTH(EDATE(C1286,-1))&amp;"/"&amp;YEAR(EDATE(C1286,-1))),-1,Feriados!$A$1:$A$936),1,Feriados!$A$1:$A$936)</f>
        <v>38548</v>
      </c>
      <c r="J1286" s="27">
        <f>WORKDAY(WORKDAY(DATEVALUE("15/"&amp;MONTH(EDATE(C1286,0))&amp;"/"&amp;YEAR(EDATE(C1286,0))-1),-1,Feriados!$A$1:$A$936),1,Feriados!$A$1:$A$936)</f>
        <v>38215</v>
      </c>
      <c r="K1286" s="28">
        <f t="shared" si="36"/>
        <v>6.5656652434257223</v>
      </c>
    </row>
    <row r="1287" spans="1:11" x14ac:dyDescent="0.3">
      <c r="A1287" s="18" t="str">
        <f t="shared" si="37"/>
        <v>72005</v>
      </c>
      <c r="B1287" s="10">
        <v>760199</v>
      </c>
      <c r="C1287" s="11">
        <v>38588</v>
      </c>
      <c r="D1287" s="13">
        <v>1537.3350691665837</v>
      </c>
      <c r="E1287" s="9"/>
      <c r="F1287" s="9"/>
      <c r="G1287" s="9"/>
      <c r="H1287" s="27">
        <f>WORKDAY(WORKDAY(DATEVALUE("15/"&amp;MONTH(EDATE(C1287,0))&amp;"/"&amp;YEAR(EDATE(C1287,0))),-1,Feriados!$A$1:$A$936),1,Feriados!$A$1:$A$936)</f>
        <v>38579</v>
      </c>
      <c r="I1287" s="27">
        <f>WORKDAY(WORKDAY(DATEVALUE("15/"&amp;MONTH(EDATE(C1287,-1))&amp;"/"&amp;YEAR(EDATE(C1287,-1))),-1,Feriados!$A$1:$A$936),1,Feriados!$A$1:$A$936)</f>
        <v>38548</v>
      </c>
      <c r="J1287" s="27">
        <f>WORKDAY(WORKDAY(DATEVALUE("15/"&amp;MONTH(EDATE(C1287,0))&amp;"/"&amp;YEAR(EDATE(C1287,0))-1),-1,Feriados!$A$1:$A$936),1,Feriados!$A$1:$A$936)</f>
        <v>38215</v>
      </c>
      <c r="K1287" s="28">
        <f t="shared" si="36"/>
        <v>6.5656652434257223</v>
      </c>
    </row>
    <row r="1288" spans="1:11" x14ac:dyDescent="0.3">
      <c r="A1288" s="18" t="str">
        <f t="shared" si="37"/>
        <v>72005</v>
      </c>
      <c r="B1288" s="10">
        <v>760199</v>
      </c>
      <c r="C1288" s="11">
        <v>38589</v>
      </c>
      <c r="D1288" s="13">
        <v>1537.4538378556788</v>
      </c>
      <c r="E1288" s="9"/>
      <c r="F1288" s="9"/>
      <c r="G1288" s="9"/>
      <c r="H1288" s="27">
        <f>WORKDAY(WORKDAY(DATEVALUE("15/"&amp;MONTH(EDATE(C1288,0))&amp;"/"&amp;YEAR(EDATE(C1288,0))),-1,Feriados!$A$1:$A$936),1,Feriados!$A$1:$A$936)</f>
        <v>38579</v>
      </c>
      <c r="I1288" s="27">
        <f>WORKDAY(WORKDAY(DATEVALUE("15/"&amp;MONTH(EDATE(C1288,-1))&amp;"/"&amp;YEAR(EDATE(C1288,-1))),-1,Feriados!$A$1:$A$936),1,Feriados!$A$1:$A$936)</f>
        <v>38548</v>
      </c>
      <c r="J1288" s="27">
        <f>WORKDAY(WORKDAY(DATEVALUE("15/"&amp;MONTH(EDATE(C1288,0))&amp;"/"&amp;YEAR(EDATE(C1288,0))-1),-1,Feriados!$A$1:$A$936),1,Feriados!$A$1:$A$936)</f>
        <v>38215</v>
      </c>
      <c r="K1288" s="28">
        <f t="shared" si="36"/>
        <v>6.5656652434257223</v>
      </c>
    </row>
    <row r="1289" spans="1:11" x14ac:dyDescent="0.3">
      <c r="A1289" s="18" t="str">
        <f t="shared" si="37"/>
        <v>72005</v>
      </c>
      <c r="B1289" s="10">
        <v>760199</v>
      </c>
      <c r="C1289" s="11">
        <v>38590</v>
      </c>
      <c r="D1289" s="13">
        <v>1537.5726157203933</v>
      </c>
      <c r="E1289" s="9"/>
      <c r="F1289" s="9"/>
      <c r="G1289" s="9"/>
      <c r="H1289" s="27">
        <f>WORKDAY(WORKDAY(DATEVALUE("15/"&amp;MONTH(EDATE(C1289,0))&amp;"/"&amp;YEAR(EDATE(C1289,0))),-1,Feriados!$A$1:$A$936),1,Feriados!$A$1:$A$936)</f>
        <v>38579</v>
      </c>
      <c r="I1289" s="27">
        <f>WORKDAY(WORKDAY(DATEVALUE("15/"&amp;MONTH(EDATE(C1289,-1))&amp;"/"&amp;YEAR(EDATE(C1289,-1))),-1,Feriados!$A$1:$A$936),1,Feriados!$A$1:$A$936)</f>
        <v>38548</v>
      </c>
      <c r="J1289" s="27">
        <f>WORKDAY(WORKDAY(DATEVALUE("15/"&amp;MONTH(EDATE(C1289,0))&amp;"/"&amp;YEAR(EDATE(C1289,0))-1),-1,Feriados!$A$1:$A$936),1,Feriados!$A$1:$A$936)</f>
        <v>38215</v>
      </c>
      <c r="K1289" s="28">
        <f t="shared" si="36"/>
        <v>6.5656652434257223</v>
      </c>
    </row>
    <row r="1290" spans="1:11" x14ac:dyDescent="0.3">
      <c r="A1290" s="18" t="str">
        <f t="shared" si="37"/>
        <v>72005</v>
      </c>
      <c r="B1290" s="10">
        <v>760199</v>
      </c>
      <c r="C1290" s="11">
        <v>38593</v>
      </c>
      <c r="D1290" s="13">
        <v>1537.6914027614362</v>
      </c>
      <c r="E1290" s="9"/>
      <c r="F1290" s="9"/>
      <c r="G1290" s="9"/>
      <c r="H1290" s="27">
        <f>WORKDAY(WORKDAY(DATEVALUE("15/"&amp;MONTH(EDATE(C1290,0))&amp;"/"&amp;YEAR(EDATE(C1290,0))),-1,Feriados!$A$1:$A$936),1,Feriados!$A$1:$A$936)</f>
        <v>38579</v>
      </c>
      <c r="I1290" s="27">
        <f>WORKDAY(WORKDAY(DATEVALUE("15/"&amp;MONTH(EDATE(C1290,-1))&amp;"/"&amp;YEAR(EDATE(C1290,-1))),-1,Feriados!$A$1:$A$936),1,Feriados!$A$1:$A$936)</f>
        <v>38548</v>
      </c>
      <c r="J1290" s="27">
        <f>WORKDAY(WORKDAY(DATEVALUE("15/"&amp;MONTH(EDATE(C1290,0))&amp;"/"&amp;YEAR(EDATE(C1290,0))-1),-1,Feriados!$A$1:$A$936),1,Feriados!$A$1:$A$936)</f>
        <v>38215</v>
      </c>
      <c r="K1290" s="28">
        <f t="shared" si="36"/>
        <v>6.5656652434257223</v>
      </c>
    </row>
    <row r="1291" spans="1:11" x14ac:dyDescent="0.3">
      <c r="A1291" s="18" t="str">
        <f t="shared" si="37"/>
        <v>72005</v>
      </c>
      <c r="B1291" s="10">
        <v>760199</v>
      </c>
      <c r="C1291" s="11">
        <v>38594</v>
      </c>
      <c r="D1291" s="13">
        <v>1537.8101989795159</v>
      </c>
      <c r="E1291" s="9"/>
      <c r="F1291" s="9"/>
      <c r="G1291" s="9"/>
      <c r="H1291" s="27">
        <f>WORKDAY(WORKDAY(DATEVALUE("15/"&amp;MONTH(EDATE(C1291,0))&amp;"/"&amp;YEAR(EDATE(C1291,0))),-1,Feriados!$A$1:$A$936),1,Feriados!$A$1:$A$936)</f>
        <v>38579</v>
      </c>
      <c r="I1291" s="27">
        <f>WORKDAY(WORKDAY(DATEVALUE("15/"&amp;MONTH(EDATE(C1291,-1))&amp;"/"&amp;YEAR(EDATE(C1291,-1))),-1,Feriados!$A$1:$A$936),1,Feriados!$A$1:$A$936)</f>
        <v>38548</v>
      </c>
      <c r="J1291" s="27">
        <f>WORKDAY(WORKDAY(DATEVALUE("15/"&amp;MONTH(EDATE(C1291,0))&amp;"/"&amp;YEAR(EDATE(C1291,0))-1),-1,Feriados!$A$1:$A$936),1,Feriados!$A$1:$A$936)</f>
        <v>38215</v>
      </c>
      <c r="K1291" s="28">
        <f t="shared" si="36"/>
        <v>6.5656652434257223</v>
      </c>
    </row>
    <row r="1292" spans="1:11" x14ac:dyDescent="0.3">
      <c r="A1292" s="18" t="str">
        <f t="shared" si="37"/>
        <v>72005</v>
      </c>
      <c r="B1292" s="10">
        <v>760199</v>
      </c>
      <c r="C1292" s="11">
        <v>38595</v>
      </c>
      <c r="D1292" s="13">
        <v>1537.9290043753422</v>
      </c>
      <c r="E1292" s="9"/>
      <c r="F1292" s="9"/>
      <c r="G1292" s="9"/>
      <c r="H1292" s="27">
        <f>WORKDAY(WORKDAY(DATEVALUE("15/"&amp;MONTH(EDATE(C1292,0))&amp;"/"&amp;YEAR(EDATE(C1292,0))),-1,Feriados!$A$1:$A$936),1,Feriados!$A$1:$A$936)</f>
        <v>38579</v>
      </c>
      <c r="I1292" s="27">
        <f>WORKDAY(WORKDAY(DATEVALUE("15/"&amp;MONTH(EDATE(C1292,-1))&amp;"/"&amp;YEAR(EDATE(C1292,-1))),-1,Feriados!$A$1:$A$936),1,Feriados!$A$1:$A$936)</f>
        <v>38548</v>
      </c>
      <c r="J1292" s="27">
        <f>WORKDAY(WORKDAY(DATEVALUE("15/"&amp;MONTH(EDATE(C1292,0))&amp;"/"&amp;YEAR(EDATE(C1292,0))-1),-1,Feriados!$A$1:$A$936),1,Feriados!$A$1:$A$936)</f>
        <v>38215</v>
      </c>
      <c r="K1292" s="28">
        <f t="shared" si="36"/>
        <v>6.5656652434257223</v>
      </c>
    </row>
    <row r="1293" spans="1:11" x14ac:dyDescent="0.3">
      <c r="A1293" s="18" t="str">
        <f t="shared" si="37"/>
        <v>82005</v>
      </c>
      <c r="B1293" s="10">
        <v>760199</v>
      </c>
      <c r="C1293" s="11">
        <v>38596</v>
      </c>
      <c r="D1293" s="13">
        <v>1538.0478189496234</v>
      </c>
      <c r="E1293" s="9"/>
      <c r="F1293" s="9"/>
      <c r="G1293" s="9"/>
      <c r="H1293" s="27">
        <f>WORKDAY(WORKDAY(DATEVALUE("15/"&amp;MONTH(EDATE(C1293,0))&amp;"/"&amp;YEAR(EDATE(C1293,0))),-1,Feriados!$A$1:$A$936),1,Feriados!$A$1:$A$936)</f>
        <v>38610</v>
      </c>
      <c r="I1293" s="27">
        <f>WORKDAY(WORKDAY(DATEVALUE("15/"&amp;MONTH(EDATE(C1293,-1))&amp;"/"&amp;YEAR(EDATE(C1293,-1))),-1,Feriados!$A$1:$A$936),1,Feriados!$A$1:$A$936)</f>
        <v>38579</v>
      </c>
      <c r="J1293" s="27">
        <f>WORKDAY(WORKDAY(DATEVALUE("15/"&amp;MONTH(EDATE(C1293,0))&amp;"/"&amp;YEAR(EDATE(C1293,0))-1),-1,Feriados!$A$1:$A$936),1,Feriados!$A$1:$A$936)</f>
        <v>38245</v>
      </c>
      <c r="K1293" s="28">
        <f t="shared" si="36"/>
        <v>6.0155796730487099</v>
      </c>
    </row>
    <row r="1294" spans="1:11" x14ac:dyDescent="0.3">
      <c r="A1294" s="18" t="str">
        <f t="shared" si="37"/>
        <v>82005</v>
      </c>
      <c r="B1294" s="10">
        <v>760199</v>
      </c>
      <c r="C1294" s="11">
        <v>38597</v>
      </c>
      <c r="D1294" s="13">
        <v>1538.1666427030691</v>
      </c>
      <c r="E1294" s="9"/>
      <c r="F1294" s="9"/>
      <c r="G1294" s="9"/>
      <c r="H1294" s="27">
        <f>WORKDAY(WORKDAY(DATEVALUE("15/"&amp;MONTH(EDATE(C1294,0))&amp;"/"&amp;YEAR(EDATE(C1294,0))),-1,Feriados!$A$1:$A$936),1,Feriados!$A$1:$A$936)</f>
        <v>38610</v>
      </c>
      <c r="I1294" s="27">
        <f>WORKDAY(WORKDAY(DATEVALUE("15/"&amp;MONTH(EDATE(C1294,-1))&amp;"/"&amp;YEAR(EDATE(C1294,-1))),-1,Feriados!$A$1:$A$936),1,Feriados!$A$1:$A$936)</f>
        <v>38579</v>
      </c>
      <c r="J1294" s="27">
        <f>WORKDAY(WORKDAY(DATEVALUE("15/"&amp;MONTH(EDATE(C1294,0))&amp;"/"&amp;YEAR(EDATE(C1294,0))-1),-1,Feriados!$A$1:$A$936),1,Feriados!$A$1:$A$936)</f>
        <v>38245</v>
      </c>
      <c r="K1294" s="28">
        <f t="shared" si="36"/>
        <v>6.0155796730487099</v>
      </c>
    </row>
    <row r="1295" spans="1:11" x14ac:dyDescent="0.3">
      <c r="A1295" s="18" t="str">
        <f t="shared" si="37"/>
        <v>82005</v>
      </c>
      <c r="B1295" s="10">
        <v>760199</v>
      </c>
      <c r="C1295" s="11">
        <v>38600</v>
      </c>
      <c r="D1295" s="13">
        <v>1538.2854756363884</v>
      </c>
      <c r="E1295" s="9"/>
      <c r="F1295" s="9"/>
      <c r="G1295" s="9"/>
      <c r="H1295" s="27">
        <f>WORKDAY(WORKDAY(DATEVALUE("15/"&amp;MONTH(EDATE(C1295,0))&amp;"/"&amp;YEAR(EDATE(C1295,0))),-1,Feriados!$A$1:$A$936),1,Feriados!$A$1:$A$936)</f>
        <v>38610</v>
      </c>
      <c r="I1295" s="27">
        <f>WORKDAY(WORKDAY(DATEVALUE("15/"&amp;MONTH(EDATE(C1295,-1))&amp;"/"&amp;YEAR(EDATE(C1295,-1))),-1,Feriados!$A$1:$A$936),1,Feriados!$A$1:$A$936)</f>
        <v>38579</v>
      </c>
      <c r="J1295" s="27">
        <f>WORKDAY(WORKDAY(DATEVALUE("15/"&amp;MONTH(EDATE(C1295,0))&amp;"/"&amp;YEAR(EDATE(C1295,0))-1),-1,Feriados!$A$1:$A$936),1,Feriados!$A$1:$A$936)</f>
        <v>38245</v>
      </c>
      <c r="K1295" s="28">
        <f t="shared" si="36"/>
        <v>6.0155796730487099</v>
      </c>
    </row>
    <row r="1296" spans="1:11" x14ac:dyDescent="0.3">
      <c r="A1296" s="18" t="str">
        <f t="shared" si="37"/>
        <v>82005</v>
      </c>
      <c r="B1296" s="10">
        <v>760199</v>
      </c>
      <c r="C1296" s="11">
        <v>38601</v>
      </c>
      <c r="D1296" s="13">
        <v>1538.4043177502904</v>
      </c>
      <c r="E1296" s="9"/>
      <c r="F1296" s="9"/>
      <c r="G1296" s="9"/>
      <c r="H1296" s="27">
        <f>WORKDAY(WORKDAY(DATEVALUE("15/"&amp;MONTH(EDATE(C1296,0))&amp;"/"&amp;YEAR(EDATE(C1296,0))),-1,Feriados!$A$1:$A$936),1,Feriados!$A$1:$A$936)</f>
        <v>38610</v>
      </c>
      <c r="I1296" s="27">
        <f>WORKDAY(WORKDAY(DATEVALUE("15/"&amp;MONTH(EDATE(C1296,-1))&amp;"/"&amp;YEAR(EDATE(C1296,-1))),-1,Feriados!$A$1:$A$936),1,Feriados!$A$1:$A$936)</f>
        <v>38579</v>
      </c>
      <c r="J1296" s="27">
        <f>WORKDAY(WORKDAY(DATEVALUE("15/"&amp;MONTH(EDATE(C1296,0))&amp;"/"&amp;YEAR(EDATE(C1296,0))-1),-1,Feriados!$A$1:$A$936),1,Feriados!$A$1:$A$936)</f>
        <v>38245</v>
      </c>
      <c r="K1296" s="28">
        <f t="shared" si="36"/>
        <v>6.0155796730487099</v>
      </c>
    </row>
    <row r="1297" spans="1:11" x14ac:dyDescent="0.3">
      <c r="A1297" s="18" t="str">
        <f t="shared" si="37"/>
        <v>82005</v>
      </c>
      <c r="B1297" s="10">
        <v>760199</v>
      </c>
      <c r="C1297" s="11">
        <v>38603</v>
      </c>
      <c r="D1297" s="13">
        <v>1538.5231690454841</v>
      </c>
      <c r="E1297" s="9"/>
      <c r="F1297" s="9"/>
      <c r="G1297" s="9"/>
      <c r="H1297" s="27">
        <f>WORKDAY(WORKDAY(DATEVALUE("15/"&amp;MONTH(EDATE(C1297,0))&amp;"/"&amp;YEAR(EDATE(C1297,0))),-1,Feriados!$A$1:$A$936),1,Feriados!$A$1:$A$936)</f>
        <v>38610</v>
      </c>
      <c r="I1297" s="27">
        <f>WORKDAY(WORKDAY(DATEVALUE("15/"&amp;MONTH(EDATE(C1297,-1))&amp;"/"&amp;YEAR(EDATE(C1297,-1))),-1,Feriados!$A$1:$A$936),1,Feriados!$A$1:$A$936)</f>
        <v>38579</v>
      </c>
      <c r="J1297" s="27">
        <f>WORKDAY(WORKDAY(DATEVALUE("15/"&amp;MONTH(EDATE(C1297,0))&amp;"/"&amp;YEAR(EDATE(C1297,0))-1),-1,Feriados!$A$1:$A$936),1,Feriados!$A$1:$A$936)</f>
        <v>38245</v>
      </c>
      <c r="K1297" s="28">
        <f t="shared" si="36"/>
        <v>6.0155796730487099</v>
      </c>
    </row>
    <row r="1298" spans="1:11" x14ac:dyDescent="0.3">
      <c r="A1298" s="18" t="str">
        <f t="shared" si="37"/>
        <v>82005</v>
      </c>
      <c r="B1298" s="10">
        <v>760199</v>
      </c>
      <c r="C1298" s="11">
        <v>38604</v>
      </c>
      <c r="D1298" s="13">
        <v>1538.6420295226794</v>
      </c>
      <c r="E1298" s="9"/>
      <c r="F1298" s="9"/>
      <c r="G1298" s="9"/>
      <c r="H1298" s="27">
        <f>WORKDAY(WORKDAY(DATEVALUE("15/"&amp;MONTH(EDATE(C1298,0))&amp;"/"&amp;YEAR(EDATE(C1298,0))),-1,Feriados!$A$1:$A$936),1,Feriados!$A$1:$A$936)</f>
        <v>38610</v>
      </c>
      <c r="I1298" s="27">
        <f>WORKDAY(WORKDAY(DATEVALUE("15/"&amp;MONTH(EDATE(C1298,-1))&amp;"/"&amp;YEAR(EDATE(C1298,-1))),-1,Feriados!$A$1:$A$936),1,Feriados!$A$1:$A$936)</f>
        <v>38579</v>
      </c>
      <c r="J1298" s="27">
        <f>WORKDAY(WORKDAY(DATEVALUE("15/"&amp;MONTH(EDATE(C1298,0))&amp;"/"&amp;YEAR(EDATE(C1298,0))-1),-1,Feriados!$A$1:$A$936),1,Feriados!$A$1:$A$936)</f>
        <v>38245</v>
      </c>
      <c r="K1298" s="28">
        <f t="shared" si="36"/>
        <v>6.0155796730487099</v>
      </c>
    </row>
    <row r="1299" spans="1:11" x14ac:dyDescent="0.3">
      <c r="A1299" s="18" t="str">
        <f t="shared" si="37"/>
        <v>82005</v>
      </c>
      <c r="B1299" s="10">
        <v>760199</v>
      </c>
      <c r="C1299" s="11">
        <v>38607</v>
      </c>
      <c r="D1299" s="13">
        <v>1538.760899182585</v>
      </c>
      <c r="E1299" s="9"/>
      <c r="F1299" s="9"/>
      <c r="G1299" s="9"/>
      <c r="H1299" s="27">
        <f>WORKDAY(WORKDAY(DATEVALUE("15/"&amp;MONTH(EDATE(C1299,0))&amp;"/"&amp;YEAR(EDATE(C1299,0))),-1,Feriados!$A$1:$A$936),1,Feriados!$A$1:$A$936)</f>
        <v>38610</v>
      </c>
      <c r="I1299" s="27">
        <f>WORKDAY(WORKDAY(DATEVALUE("15/"&amp;MONTH(EDATE(C1299,-1))&amp;"/"&amp;YEAR(EDATE(C1299,-1))),-1,Feriados!$A$1:$A$936),1,Feriados!$A$1:$A$936)</f>
        <v>38579</v>
      </c>
      <c r="J1299" s="27">
        <f>WORKDAY(WORKDAY(DATEVALUE("15/"&amp;MONTH(EDATE(C1299,0))&amp;"/"&amp;YEAR(EDATE(C1299,0))-1),-1,Feriados!$A$1:$A$936),1,Feriados!$A$1:$A$936)</f>
        <v>38245</v>
      </c>
      <c r="K1299" s="28">
        <f t="shared" si="36"/>
        <v>6.0155796730487099</v>
      </c>
    </row>
    <row r="1300" spans="1:11" x14ac:dyDescent="0.3">
      <c r="A1300" s="18" t="str">
        <f t="shared" si="37"/>
        <v>82005</v>
      </c>
      <c r="B1300" s="10">
        <v>760199</v>
      </c>
      <c r="C1300" s="11">
        <v>38608</v>
      </c>
      <c r="D1300" s="13">
        <v>1538.8797780259108</v>
      </c>
      <c r="E1300" s="9"/>
      <c r="F1300" s="9"/>
      <c r="G1300" s="9"/>
      <c r="H1300" s="27">
        <f>WORKDAY(WORKDAY(DATEVALUE("15/"&amp;MONTH(EDATE(C1300,0))&amp;"/"&amp;YEAR(EDATE(C1300,0))),-1,Feriados!$A$1:$A$936),1,Feriados!$A$1:$A$936)</f>
        <v>38610</v>
      </c>
      <c r="I1300" s="27">
        <f>WORKDAY(WORKDAY(DATEVALUE("15/"&amp;MONTH(EDATE(C1300,-1))&amp;"/"&amp;YEAR(EDATE(C1300,-1))),-1,Feriados!$A$1:$A$936),1,Feriados!$A$1:$A$936)</f>
        <v>38579</v>
      </c>
      <c r="J1300" s="27">
        <f>WORKDAY(WORKDAY(DATEVALUE("15/"&amp;MONTH(EDATE(C1300,0))&amp;"/"&amp;YEAR(EDATE(C1300,0))-1),-1,Feriados!$A$1:$A$936),1,Feriados!$A$1:$A$936)</f>
        <v>38245</v>
      </c>
      <c r="K1300" s="28">
        <f t="shared" si="36"/>
        <v>6.0155796730487099</v>
      </c>
    </row>
    <row r="1301" spans="1:11" x14ac:dyDescent="0.3">
      <c r="A1301" s="18" t="str">
        <f t="shared" si="37"/>
        <v>82005</v>
      </c>
      <c r="B1301" s="10">
        <v>760199</v>
      </c>
      <c r="C1301" s="11">
        <v>38609</v>
      </c>
      <c r="D1301" s="13">
        <v>1538.9986660533659</v>
      </c>
      <c r="E1301" s="9"/>
      <c r="F1301" s="9"/>
      <c r="G1301" s="9"/>
      <c r="H1301" s="27">
        <f>WORKDAY(WORKDAY(DATEVALUE("15/"&amp;MONTH(EDATE(C1301,0))&amp;"/"&amp;YEAR(EDATE(C1301,0))),-1,Feriados!$A$1:$A$936),1,Feriados!$A$1:$A$936)</f>
        <v>38610</v>
      </c>
      <c r="I1301" s="27">
        <f>WORKDAY(WORKDAY(DATEVALUE("15/"&amp;MONTH(EDATE(C1301,-1))&amp;"/"&amp;YEAR(EDATE(C1301,-1))),-1,Feriados!$A$1:$A$936),1,Feriados!$A$1:$A$936)</f>
        <v>38579</v>
      </c>
      <c r="J1301" s="27">
        <f>WORKDAY(WORKDAY(DATEVALUE("15/"&amp;MONTH(EDATE(C1301,0))&amp;"/"&amp;YEAR(EDATE(C1301,0))-1),-1,Feriados!$A$1:$A$936),1,Feriados!$A$1:$A$936)</f>
        <v>38245</v>
      </c>
      <c r="K1301" s="28">
        <f t="shared" si="36"/>
        <v>6.0155796730487099</v>
      </c>
    </row>
    <row r="1302" spans="1:11" x14ac:dyDescent="0.3">
      <c r="A1302" s="18" t="str">
        <f t="shared" si="37"/>
        <v>82005</v>
      </c>
      <c r="B1302" s="10">
        <v>760199</v>
      </c>
      <c r="C1302" s="11">
        <v>38610</v>
      </c>
      <c r="D1302" s="13">
        <v>1539.1175632656602</v>
      </c>
      <c r="E1302" s="9"/>
      <c r="F1302" s="9"/>
      <c r="G1302" s="9"/>
      <c r="H1302" s="27">
        <f>WORKDAY(WORKDAY(DATEVALUE("15/"&amp;MONTH(EDATE(C1302,0))&amp;"/"&amp;YEAR(EDATE(C1302,0))),-1,Feriados!$A$1:$A$936),1,Feriados!$A$1:$A$936)</f>
        <v>38610</v>
      </c>
      <c r="I1302" s="27">
        <f>WORKDAY(WORKDAY(DATEVALUE("15/"&amp;MONTH(EDATE(C1302,-1))&amp;"/"&amp;YEAR(EDATE(C1302,-1))),-1,Feriados!$A$1:$A$936),1,Feriados!$A$1:$A$936)</f>
        <v>38579</v>
      </c>
      <c r="J1302" s="27">
        <f>WORKDAY(WORKDAY(DATEVALUE("15/"&amp;MONTH(EDATE(C1302,0))&amp;"/"&amp;YEAR(EDATE(C1302,0))-1),-1,Feriados!$A$1:$A$936),1,Feriados!$A$1:$A$936)</f>
        <v>38245</v>
      </c>
      <c r="K1302" s="28">
        <f t="shared" si="36"/>
        <v>6.0155796730487099</v>
      </c>
    </row>
    <row r="1303" spans="1:11" x14ac:dyDescent="0.3">
      <c r="A1303" s="18" t="str">
        <f t="shared" si="37"/>
        <v>82005</v>
      </c>
      <c r="B1303" s="10">
        <v>760199</v>
      </c>
      <c r="C1303" s="11">
        <v>38611</v>
      </c>
      <c r="D1303" s="13">
        <v>1539.3737205250313</v>
      </c>
      <c r="E1303" s="9"/>
      <c r="F1303" s="9"/>
      <c r="G1303" s="9"/>
      <c r="H1303" s="27">
        <f>WORKDAY(WORKDAY(DATEVALUE("15/"&amp;MONTH(EDATE(C1303,0))&amp;"/"&amp;YEAR(EDATE(C1303,0))),-1,Feriados!$A$1:$A$936),1,Feriados!$A$1:$A$936)</f>
        <v>38610</v>
      </c>
      <c r="I1303" s="27">
        <f>WORKDAY(WORKDAY(DATEVALUE("15/"&amp;MONTH(EDATE(C1303,-1))&amp;"/"&amp;YEAR(EDATE(C1303,-1))),-1,Feriados!$A$1:$A$936),1,Feriados!$A$1:$A$936)</f>
        <v>38579</v>
      </c>
      <c r="J1303" s="27">
        <f>WORKDAY(WORKDAY(DATEVALUE("15/"&amp;MONTH(EDATE(C1303,0))&amp;"/"&amp;YEAR(EDATE(C1303,0))-1),-1,Feriados!$A$1:$A$936),1,Feriados!$A$1:$A$936)</f>
        <v>38245</v>
      </c>
      <c r="K1303" s="28">
        <f t="shared" si="36"/>
        <v>6.0155796730487099</v>
      </c>
    </row>
    <row r="1304" spans="1:11" x14ac:dyDescent="0.3">
      <c r="A1304" s="18" t="str">
        <f t="shared" si="37"/>
        <v>82005</v>
      </c>
      <c r="B1304" s="10">
        <v>760199</v>
      </c>
      <c r="C1304" s="11">
        <v>38614</v>
      </c>
      <c r="D1304" s="13">
        <v>1539.6299204169754</v>
      </c>
      <c r="E1304" s="9"/>
      <c r="F1304" s="9"/>
      <c r="G1304" s="9"/>
      <c r="H1304" s="27">
        <f>WORKDAY(WORKDAY(DATEVALUE("15/"&amp;MONTH(EDATE(C1304,0))&amp;"/"&amp;YEAR(EDATE(C1304,0))),-1,Feriados!$A$1:$A$936),1,Feriados!$A$1:$A$936)</f>
        <v>38610</v>
      </c>
      <c r="I1304" s="27">
        <f>WORKDAY(WORKDAY(DATEVALUE("15/"&amp;MONTH(EDATE(C1304,-1))&amp;"/"&amp;YEAR(EDATE(C1304,-1))),-1,Feriados!$A$1:$A$936),1,Feriados!$A$1:$A$936)</f>
        <v>38579</v>
      </c>
      <c r="J1304" s="27">
        <f>WORKDAY(WORKDAY(DATEVALUE("15/"&amp;MONTH(EDATE(C1304,0))&amp;"/"&amp;YEAR(EDATE(C1304,0))-1),-1,Feriados!$A$1:$A$936),1,Feriados!$A$1:$A$936)</f>
        <v>38245</v>
      </c>
      <c r="K1304" s="28">
        <f t="shared" si="36"/>
        <v>6.0155796730487099</v>
      </c>
    </row>
    <row r="1305" spans="1:11" x14ac:dyDescent="0.3">
      <c r="A1305" s="18" t="str">
        <f t="shared" si="37"/>
        <v>82005</v>
      </c>
      <c r="B1305" s="10">
        <v>760199</v>
      </c>
      <c r="C1305" s="11">
        <v>38615</v>
      </c>
      <c r="D1305" s="13">
        <v>1539.8861629485873</v>
      </c>
      <c r="E1305" s="9"/>
      <c r="F1305" s="9"/>
      <c r="G1305" s="9"/>
      <c r="H1305" s="27">
        <f>WORKDAY(WORKDAY(DATEVALUE("15/"&amp;MONTH(EDATE(C1305,0))&amp;"/"&amp;YEAR(EDATE(C1305,0))),-1,Feriados!$A$1:$A$936),1,Feriados!$A$1:$A$936)</f>
        <v>38610</v>
      </c>
      <c r="I1305" s="27">
        <f>WORKDAY(WORKDAY(DATEVALUE("15/"&amp;MONTH(EDATE(C1305,-1))&amp;"/"&amp;YEAR(EDATE(C1305,-1))),-1,Feriados!$A$1:$A$936),1,Feriados!$A$1:$A$936)</f>
        <v>38579</v>
      </c>
      <c r="J1305" s="27">
        <f>WORKDAY(WORKDAY(DATEVALUE("15/"&amp;MONTH(EDATE(C1305,0))&amp;"/"&amp;YEAR(EDATE(C1305,0))-1),-1,Feriados!$A$1:$A$936),1,Feriados!$A$1:$A$936)</f>
        <v>38245</v>
      </c>
      <c r="K1305" s="28">
        <f t="shared" si="36"/>
        <v>6.0155796730487099</v>
      </c>
    </row>
    <row r="1306" spans="1:11" x14ac:dyDescent="0.3">
      <c r="A1306" s="18" t="str">
        <f t="shared" si="37"/>
        <v>82005</v>
      </c>
      <c r="B1306" s="10">
        <v>760199</v>
      </c>
      <c r="C1306" s="11">
        <v>38616</v>
      </c>
      <c r="D1306" s="13">
        <v>1540.1424481269642</v>
      </c>
      <c r="E1306" s="9"/>
      <c r="F1306" s="9"/>
      <c r="G1306" s="9"/>
      <c r="H1306" s="27">
        <f>WORKDAY(WORKDAY(DATEVALUE("15/"&amp;MONTH(EDATE(C1306,0))&amp;"/"&amp;YEAR(EDATE(C1306,0))),-1,Feriados!$A$1:$A$936),1,Feriados!$A$1:$A$936)</f>
        <v>38610</v>
      </c>
      <c r="I1306" s="27">
        <f>WORKDAY(WORKDAY(DATEVALUE("15/"&amp;MONTH(EDATE(C1306,-1))&amp;"/"&amp;YEAR(EDATE(C1306,-1))),-1,Feriados!$A$1:$A$936),1,Feriados!$A$1:$A$936)</f>
        <v>38579</v>
      </c>
      <c r="J1306" s="27">
        <f>WORKDAY(WORKDAY(DATEVALUE("15/"&amp;MONTH(EDATE(C1306,0))&amp;"/"&amp;YEAR(EDATE(C1306,0))-1),-1,Feriados!$A$1:$A$936),1,Feriados!$A$1:$A$936)</f>
        <v>38245</v>
      </c>
      <c r="K1306" s="28">
        <f t="shared" si="36"/>
        <v>6.0155796730487099</v>
      </c>
    </row>
    <row r="1307" spans="1:11" x14ac:dyDescent="0.3">
      <c r="A1307" s="18" t="str">
        <f t="shared" si="37"/>
        <v>82005</v>
      </c>
      <c r="B1307" s="10">
        <v>760199</v>
      </c>
      <c r="C1307" s="11">
        <v>38617</v>
      </c>
      <c r="D1307" s="13">
        <v>1540.3987759592032</v>
      </c>
      <c r="E1307" s="9"/>
      <c r="F1307" s="9"/>
      <c r="G1307" s="9"/>
      <c r="H1307" s="27">
        <f>WORKDAY(WORKDAY(DATEVALUE("15/"&amp;MONTH(EDATE(C1307,0))&amp;"/"&amp;YEAR(EDATE(C1307,0))),-1,Feriados!$A$1:$A$936),1,Feriados!$A$1:$A$936)</f>
        <v>38610</v>
      </c>
      <c r="I1307" s="27">
        <f>WORKDAY(WORKDAY(DATEVALUE("15/"&amp;MONTH(EDATE(C1307,-1))&amp;"/"&amp;YEAR(EDATE(C1307,-1))),-1,Feriados!$A$1:$A$936),1,Feriados!$A$1:$A$936)</f>
        <v>38579</v>
      </c>
      <c r="J1307" s="27">
        <f>WORKDAY(WORKDAY(DATEVALUE("15/"&amp;MONTH(EDATE(C1307,0))&amp;"/"&amp;YEAR(EDATE(C1307,0))-1),-1,Feriados!$A$1:$A$936),1,Feriados!$A$1:$A$936)</f>
        <v>38245</v>
      </c>
      <c r="K1307" s="28">
        <f t="shared" si="36"/>
        <v>6.0155796730487099</v>
      </c>
    </row>
    <row r="1308" spans="1:11" x14ac:dyDescent="0.3">
      <c r="A1308" s="18" t="str">
        <f t="shared" si="37"/>
        <v>82005</v>
      </c>
      <c r="B1308" s="10">
        <v>760199</v>
      </c>
      <c r="C1308" s="11">
        <v>38618</v>
      </c>
      <c r="D1308" s="13">
        <v>1540.6551464524041</v>
      </c>
      <c r="E1308" s="9"/>
      <c r="F1308" s="9"/>
      <c r="G1308" s="9"/>
      <c r="H1308" s="27">
        <f>WORKDAY(WORKDAY(DATEVALUE("15/"&amp;MONTH(EDATE(C1308,0))&amp;"/"&amp;YEAR(EDATE(C1308,0))),-1,Feriados!$A$1:$A$936),1,Feriados!$A$1:$A$936)</f>
        <v>38610</v>
      </c>
      <c r="I1308" s="27">
        <f>WORKDAY(WORKDAY(DATEVALUE("15/"&amp;MONTH(EDATE(C1308,-1))&amp;"/"&amp;YEAR(EDATE(C1308,-1))),-1,Feriados!$A$1:$A$936),1,Feriados!$A$1:$A$936)</f>
        <v>38579</v>
      </c>
      <c r="J1308" s="27">
        <f>WORKDAY(WORKDAY(DATEVALUE("15/"&amp;MONTH(EDATE(C1308,0))&amp;"/"&amp;YEAR(EDATE(C1308,0))-1),-1,Feriados!$A$1:$A$936),1,Feriados!$A$1:$A$936)</f>
        <v>38245</v>
      </c>
      <c r="K1308" s="28">
        <f t="shared" si="36"/>
        <v>6.0155796730487099</v>
      </c>
    </row>
    <row r="1309" spans="1:11" x14ac:dyDescent="0.3">
      <c r="A1309" s="18" t="str">
        <f t="shared" si="37"/>
        <v>82005</v>
      </c>
      <c r="B1309" s="10">
        <v>760199</v>
      </c>
      <c r="C1309" s="11">
        <v>38621</v>
      </c>
      <c r="D1309" s="13">
        <v>1540.9115596136664</v>
      </c>
      <c r="E1309" s="9"/>
      <c r="F1309" s="9"/>
      <c r="G1309" s="9"/>
      <c r="H1309" s="27">
        <f>WORKDAY(WORKDAY(DATEVALUE("15/"&amp;MONTH(EDATE(C1309,0))&amp;"/"&amp;YEAR(EDATE(C1309,0))),-1,Feriados!$A$1:$A$936),1,Feriados!$A$1:$A$936)</f>
        <v>38610</v>
      </c>
      <c r="I1309" s="27">
        <f>WORKDAY(WORKDAY(DATEVALUE("15/"&amp;MONTH(EDATE(C1309,-1))&amp;"/"&amp;YEAR(EDATE(C1309,-1))),-1,Feriados!$A$1:$A$936),1,Feriados!$A$1:$A$936)</f>
        <v>38579</v>
      </c>
      <c r="J1309" s="27">
        <f>WORKDAY(WORKDAY(DATEVALUE("15/"&amp;MONTH(EDATE(C1309,0))&amp;"/"&amp;YEAR(EDATE(C1309,0))-1),-1,Feriados!$A$1:$A$936),1,Feriados!$A$1:$A$936)</f>
        <v>38245</v>
      </c>
      <c r="K1309" s="28">
        <f t="shared" si="36"/>
        <v>6.0155796730487099</v>
      </c>
    </row>
    <row r="1310" spans="1:11" x14ac:dyDescent="0.3">
      <c r="A1310" s="18" t="str">
        <f t="shared" si="37"/>
        <v>82005</v>
      </c>
      <c r="B1310" s="10">
        <v>760199</v>
      </c>
      <c r="C1310" s="11">
        <v>38622</v>
      </c>
      <c r="D1310" s="13">
        <v>1541.1680154500916</v>
      </c>
      <c r="E1310" s="9"/>
      <c r="F1310" s="9"/>
      <c r="G1310" s="9"/>
      <c r="H1310" s="27">
        <f>WORKDAY(WORKDAY(DATEVALUE("15/"&amp;MONTH(EDATE(C1310,0))&amp;"/"&amp;YEAR(EDATE(C1310,0))),-1,Feriados!$A$1:$A$936),1,Feriados!$A$1:$A$936)</f>
        <v>38610</v>
      </c>
      <c r="I1310" s="27">
        <f>WORKDAY(WORKDAY(DATEVALUE("15/"&amp;MONTH(EDATE(C1310,-1))&amp;"/"&amp;YEAR(EDATE(C1310,-1))),-1,Feriados!$A$1:$A$936),1,Feriados!$A$1:$A$936)</f>
        <v>38579</v>
      </c>
      <c r="J1310" s="27">
        <f>WORKDAY(WORKDAY(DATEVALUE("15/"&amp;MONTH(EDATE(C1310,0))&amp;"/"&amp;YEAR(EDATE(C1310,0))-1),-1,Feriados!$A$1:$A$936),1,Feriados!$A$1:$A$936)</f>
        <v>38245</v>
      </c>
      <c r="K1310" s="28">
        <f t="shared" si="36"/>
        <v>6.0155796730487099</v>
      </c>
    </row>
    <row r="1311" spans="1:11" x14ac:dyDescent="0.3">
      <c r="A1311" s="18" t="str">
        <f t="shared" si="37"/>
        <v>82005</v>
      </c>
      <c r="B1311" s="10">
        <v>760199</v>
      </c>
      <c r="C1311" s="11">
        <v>38623</v>
      </c>
      <c r="D1311" s="13">
        <v>1541.4245139687821</v>
      </c>
      <c r="E1311" s="9"/>
      <c r="F1311" s="9"/>
      <c r="G1311" s="9"/>
      <c r="H1311" s="27">
        <f>WORKDAY(WORKDAY(DATEVALUE("15/"&amp;MONTH(EDATE(C1311,0))&amp;"/"&amp;YEAR(EDATE(C1311,0))),-1,Feriados!$A$1:$A$936),1,Feriados!$A$1:$A$936)</f>
        <v>38610</v>
      </c>
      <c r="I1311" s="27">
        <f>WORKDAY(WORKDAY(DATEVALUE("15/"&amp;MONTH(EDATE(C1311,-1))&amp;"/"&amp;YEAR(EDATE(C1311,-1))),-1,Feriados!$A$1:$A$936),1,Feriados!$A$1:$A$936)</f>
        <v>38579</v>
      </c>
      <c r="J1311" s="27">
        <f>WORKDAY(WORKDAY(DATEVALUE("15/"&amp;MONTH(EDATE(C1311,0))&amp;"/"&amp;YEAR(EDATE(C1311,0))-1),-1,Feriados!$A$1:$A$936),1,Feriados!$A$1:$A$936)</f>
        <v>38245</v>
      </c>
      <c r="K1311" s="28">
        <f t="shared" si="36"/>
        <v>6.0155796730487099</v>
      </c>
    </row>
    <row r="1312" spans="1:11" x14ac:dyDescent="0.3">
      <c r="A1312" s="18" t="str">
        <f t="shared" si="37"/>
        <v>82005</v>
      </c>
      <c r="B1312" s="10">
        <v>760199</v>
      </c>
      <c r="C1312" s="11">
        <v>38624</v>
      </c>
      <c r="D1312" s="13">
        <v>1541.6810551768415</v>
      </c>
      <c r="E1312" s="9"/>
      <c r="F1312" s="9"/>
      <c r="G1312" s="9"/>
      <c r="H1312" s="27">
        <f>WORKDAY(WORKDAY(DATEVALUE("15/"&amp;MONTH(EDATE(C1312,0))&amp;"/"&amp;YEAR(EDATE(C1312,0))),-1,Feriados!$A$1:$A$936),1,Feriados!$A$1:$A$936)</f>
        <v>38610</v>
      </c>
      <c r="I1312" s="27">
        <f>WORKDAY(WORKDAY(DATEVALUE("15/"&amp;MONTH(EDATE(C1312,-1))&amp;"/"&amp;YEAR(EDATE(C1312,-1))),-1,Feriados!$A$1:$A$936),1,Feriados!$A$1:$A$936)</f>
        <v>38579</v>
      </c>
      <c r="J1312" s="27">
        <f>WORKDAY(WORKDAY(DATEVALUE("15/"&amp;MONTH(EDATE(C1312,0))&amp;"/"&amp;YEAR(EDATE(C1312,0))-1),-1,Feriados!$A$1:$A$936),1,Feriados!$A$1:$A$936)</f>
        <v>38245</v>
      </c>
      <c r="K1312" s="28">
        <f t="shared" si="36"/>
        <v>6.0155796730487099</v>
      </c>
    </row>
    <row r="1313" spans="1:11" x14ac:dyDescent="0.3">
      <c r="A1313" s="18" t="str">
        <f t="shared" si="37"/>
        <v>82005</v>
      </c>
      <c r="B1313" s="10">
        <v>760199</v>
      </c>
      <c r="C1313" s="11">
        <v>38625</v>
      </c>
      <c r="D1313" s="13">
        <v>1541.9376390813748</v>
      </c>
      <c r="E1313" s="9"/>
      <c r="F1313" s="9"/>
      <c r="G1313" s="9"/>
      <c r="H1313" s="27">
        <f>WORKDAY(WORKDAY(DATEVALUE("15/"&amp;MONTH(EDATE(C1313,0))&amp;"/"&amp;YEAR(EDATE(C1313,0))),-1,Feriados!$A$1:$A$936),1,Feriados!$A$1:$A$936)</f>
        <v>38610</v>
      </c>
      <c r="I1313" s="27">
        <f>WORKDAY(WORKDAY(DATEVALUE("15/"&amp;MONTH(EDATE(C1313,-1))&amp;"/"&amp;YEAR(EDATE(C1313,-1))),-1,Feriados!$A$1:$A$936),1,Feriados!$A$1:$A$936)</f>
        <v>38579</v>
      </c>
      <c r="J1313" s="27">
        <f>WORKDAY(WORKDAY(DATEVALUE("15/"&amp;MONTH(EDATE(C1313,0))&amp;"/"&amp;YEAR(EDATE(C1313,0))-1),-1,Feriados!$A$1:$A$936),1,Feriados!$A$1:$A$936)</f>
        <v>38245</v>
      </c>
      <c r="K1313" s="28">
        <f t="shared" si="36"/>
        <v>6.0155796730487099</v>
      </c>
    </row>
    <row r="1314" spans="1:11" x14ac:dyDescent="0.3">
      <c r="A1314" s="18" t="str">
        <f t="shared" si="37"/>
        <v>92005</v>
      </c>
      <c r="B1314" s="10">
        <v>760199</v>
      </c>
      <c r="C1314" s="11">
        <v>38628</v>
      </c>
      <c r="D1314" s="13">
        <v>1542.1942656894878</v>
      </c>
      <c r="E1314" s="9"/>
      <c r="F1314" s="9"/>
      <c r="G1314" s="9"/>
      <c r="H1314" s="27">
        <f>WORKDAY(WORKDAY(DATEVALUE("15/"&amp;MONTH(EDATE(C1314,0))&amp;"/"&amp;YEAR(EDATE(C1314,0))),-1,Feriados!$A$1:$A$936),1,Feriados!$A$1:$A$936)</f>
        <v>38642</v>
      </c>
      <c r="I1314" s="27">
        <f>WORKDAY(WORKDAY(DATEVALUE("15/"&amp;MONTH(EDATE(C1314,-1))&amp;"/"&amp;YEAR(EDATE(C1314,-1))),-1,Feriados!$A$1:$A$936),1,Feriados!$A$1:$A$936)</f>
        <v>38610</v>
      </c>
      <c r="J1314" s="27">
        <f>WORKDAY(WORKDAY(DATEVALUE("15/"&amp;MONTH(EDATE(C1314,0))&amp;"/"&amp;YEAR(EDATE(C1314,0))-1),-1,Feriados!$A$1:$A$936),1,Feriados!$A$1:$A$936)</f>
        <v>38275</v>
      </c>
      <c r="K1314" s="28">
        <f t="shared" si="36"/>
        <v>6.0366014405864199</v>
      </c>
    </row>
    <row r="1315" spans="1:11" x14ac:dyDescent="0.3">
      <c r="A1315" s="18" t="str">
        <f t="shared" si="37"/>
        <v>92005</v>
      </c>
      <c r="B1315" s="10">
        <v>760199</v>
      </c>
      <c r="C1315" s="11">
        <v>38629</v>
      </c>
      <c r="D1315" s="13">
        <v>1542.4509350082883</v>
      </c>
      <c r="E1315" s="9"/>
      <c r="F1315" s="9"/>
      <c r="G1315" s="9"/>
      <c r="H1315" s="27">
        <f>WORKDAY(WORKDAY(DATEVALUE("15/"&amp;MONTH(EDATE(C1315,0))&amp;"/"&amp;YEAR(EDATE(C1315,0))),-1,Feriados!$A$1:$A$936),1,Feriados!$A$1:$A$936)</f>
        <v>38642</v>
      </c>
      <c r="I1315" s="27">
        <f>WORKDAY(WORKDAY(DATEVALUE("15/"&amp;MONTH(EDATE(C1315,-1))&amp;"/"&amp;YEAR(EDATE(C1315,-1))),-1,Feriados!$A$1:$A$936),1,Feriados!$A$1:$A$936)</f>
        <v>38610</v>
      </c>
      <c r="J1315" s="27">
        <f>WORKDAY(WORKDAY(DATEVALUE("15/"&amp;MONTH(EDATE(C1315,0))&amp;"/"&amp;YEAR(EDATE(C1315,0))-1),-1,Feriados!$A$1:$A$936),1,Feriados!$A$1:$A$936)</f>
        <v>38275</v>
      </c>
      <c r="K1315" s="28">
        <f t="shared" si="36"/>
        <v>6.0366014405864199</v>
      </c>
    </row>
    <row r="1316" spans="1:11" x14ac:dyDescent="0.3">
      <c r="A1316" s="18" t="str">
        <f t="shared" si="37"/>
        <v>92005</v>
      </c>
      <c r="B1316" s="10">
        <v>760199</v>
      </c>
      <c r="C1316" s="11">
        <v>38630</v>
      </c>
      <c r="D1316" s="13">
        <v>1542.7076470448837</v>
      </c>
      <c r="E1316" s="9"/>
      <c r="F1316" s="9"/>
      <c r="G1316" s="9"/>
      <c r="H1316" s="27">
        <f>WORKDAY(WORKDAY(DATEVALUE("15/"&amp;MONTH(EDATE(C1316,0))&amp;"/"&amp;YEAR(EDATE(C1316,0))),-1,Feriados!$A$1:$A$936),1,Feriados!$A$1:$A$936)</f>
        <v>38642</v>
      </c>
      <c r="I1316" s="27">
        <f>WORKDAY(WORKDAY(DATEVALUE("15/"&amp;MONTH(EDATE(C1316,-1))&amp;"/"&amp;YEAR(EDATE(C1316,-1))),-1,Feriados!$A$1:$A$936),1,Feriados!$A$1:$A$936)</f>
        <v>38610</v>
      </c>
      <c r="J1316" s="27">
        <f>WORKDAY(WORKDAY(DATEVALUE("15/"&amp;MONTH(EDATE(C1316,0))&amp;"/"&amp;YEAR(EDATE(C1316,0))-1),-1,Feriados!$A$1:$A$936),1,Feriados!$A$1:$A$936)</f>
        <v>38275</v>
      </c>
      <c r="K1316" s="28">
        <f t="shared" si="36"/>
        <v>6.0366014405864199</v>
      </c>
    </row>
    <row r="1317" spans="1:11" x14ac:dyDescent="0.3">
      <c r="A1317" s="18" t="str">
        <f t="shared" si="37"/>
        <v>92005</v>
      </c>
      <c r="B1317" s="10">
        <v>760199</v>
      </c>
      <c r="C1317" s="11">
        <v>38631</v>
      </c>
      <c r="D1317" s="13">
        <v>1542.9644018063848</v>
      </c>
      <c r="E1317" s="9"/>
      <c r="F1317" s="9"/>
      <c r="G1317" s="9"/>
      <c r="H1317" s="27">
        <f>WORKDAY(WORKDAY(DATEVALUE("15/"&amp;MONTH(EDATE(C1317,0))&amp;"/"&amp;YEAR(EDATE(C1317,0))),-1,Feriados!$A$1:$A$936),1,Feriados!$A$1:$A$936)</f>
        <v>38642</v>
      </c>
      <c r="I1317" s="27">
        <f>WORKDAY(WORKDAY(DATEVALUE("15/"&amp;MONTH(EDATE(C1317,-1))&amp;"/"&amp;YEAR(EDATE(C1317,-1))),-1,Feriados!$A$1:$A$936),1,Feriados!$A$1:$A$936)</f>
        <v>38610</v>
      </c>
      <c r="J1317" s="27">
        <f>WORKDAY(WORKDAY(DATEVALUE("15/"&amp;MONTH(EDATE(C1317,0))&amp;"/"&amp;YEAR(EDATE(C1317,0))-1),-1,Feriados!$A$1:$A$936),1,Feriados!$A$1:$A$936)</f>
        <v>38275</v>
      </c>
      <c r="K1317" s="28">
        <f t="shared" si="36"/>
        <v>6.0366014405864199</v>
      </c>
    </row>
    <row r="1318" spans="1:11" x14ac:dyDescent="0.3">
      <c r="A1318" s="18" t="str">
        <f t="shared" si="37"/>
        <v>92005</v>
      </c>
      <c r="B1318" s="10">
        <v>760199</v>
      </c>
      <c r="C1318" s="11">
        <v>38632</v>
      </c>
      <c r="D1318" s="13">
        <v>1543.2211992999012</v>
      </c>
      <c r="E1318" s="9"/>
      <c r="F1318" s="9"/>
      <c r="G1318" s="9"/>
      <c r="H1318" s="27">
        <f>WORKDAY(WORKDAY(DATEVALUE("15/"&amp;MONTH(EDATE(C1318,0))&amp;"/"&amp;YEAR(EDATE(C1318,0))),-1,Feriados!$A$1:$A$936),1,Feriados!$A$1:$A$936)</f>
        <v>38642</v>
      </c>
      <c r="I1318" s="27">
        <f>WORKDAY(WORKDAY(DATEVALUE("15/"&amp;MONTH(EDATE(C1318,-1))&amp;"/"&amp;YEAR(EDATE(C1318,-1))),-1,Feriados!$A$1:$A$936),1,Feriados!$A$1:$A$936)</f>
        <v>38610</v>
      </c>
      <c r="J1318" s="27">
        <f>WORKDAY(WORKDAY(DATEVALUE("15/"&amp;MONTH(EDATE(C1318,0))&amp;"/"&amp;YEAR(EDATE(C1318,0))-1),-1,Feriados!$A$1:$A$936),1,Feriados!$A$1:$A$936)</f>
        <v>38275</v>
      </c>
      <c r="K1318" s="28">
        <f t="shared" si="36"/>
        <v>6.0366014405864199</v>
      </c>
    </row>
    <row r="1319" spans="1:11" x14ac:dyDescent="0.3">
      <c r="A1319" s="18" t="str">
        <f t="shared" si="37"/>
        <v>92005</v>
      </c>
      <c r="B1319" s="10">
        <v>760199</v>
      </c>
      <c r="C1319" s="11">
        <v>38635</v>
      </c>
      <c r="D1319" s="13">
        <v>1543.4780395325456</v>
      </c>
      <c r="E1319" s="9"/>
      <c r="F1319" s="9"/>
      <c r="G1319" s="9"/>
      <c r="H1319" s="27">
        <f>WORKDAY(WORKDAY(DATEVALUE("15/"&amp;MONTH(EDATE(C1319,0))&amp;"/"&amp;YEAR(EDATE(C1319,0))),-1,Feriados!$A$1:$A$936),1,Feriados!$A$1:$A$936)</f>
        <v>38642</v>
      </c>
      <c r="I1319" s="27">
        <f>WORKDAY(WORKDAY(DATEVALUE("15/"&amp;MONTH(EDATE(C1319,-1))&amp;"/"&amp;YEAR(EDATE(C1319,-1))),-1,Feriados!$A$1:$A$936),1,Feriados!$A$1:$A$936)</f>
        <v>38610</v>
      </c>
      <c r="J1319" s="27">
        <f>WORKDAY(WORKDAY(DATEVALUE("15/"&amp;MONTH(EDATE(C1319,0))&amp;"/"&amp;YEAR(EDATE(C1319,0))-1),-1,Feriados!$A$1:$A$936),1,Feriados!$A$1:$A$936)</f>
        <v>38275</v>
      </c>
      <c r="K1319" s="28">
        <f t="shared" si="36"/>
        <v>6.0366014405864199</v>
      </c>
    </row>
    <row r="1320" spans="1:11" x14ac:dyDescent="0.3">
      <c r="A1320" s="18" t="str">
        <f t="shared" si="37"/>
        <v>92005</v>
      </c>
      <c r="B1320" s="10">
        <v>760199</v>
      </c>
      <c r="C1320" s="11">
        <v>38636</v>
      </c>
      <c r="D1320" s="13">
        <v>1543.7349225114306</v>
      </c>
      <c r="E1320" s="9"/>
      <c r="F1320" s="9"/>
      <c r="G1320" s="9"/>
      <c r="H1320" s="27">
        <f>WORKDAY(WORKDAY(DATEVALUE("15/"&amp;MONTH(EDATE(C1320,0))&amp;"/"&amp;YEAR(EDATE(C1320,0))),-1,Feriados!$A$1:$A$936),1,Feriados!$A$1:$A$936)</f>
        <v>38642</v>
      </c>
      <c r="I1320" s="27">
        <f>WORKDAY(WORKDAY(DATEVALUE("15/"&amp;MONTH(EDATE(C1320,-1))&amp;"/"&amp;YEAR(EDATE(C1320,-1))),-1,Feriados!$A$1:$A$936),1,Feriados!$A$1:$A$936)</f>
        <v>38610</v>
      </c>
      <c r="J1320" s="27">
        <f>WORKDAY(WORKDAY(DATEVALUE("15/"&amp;MONTH(EDATE(C1320,0))&amp;"/"&amp;YEAR(EDATE(C1320,0))-1),-1,Feriados!$A$1:$A$936),1,Feriados!$A$1:$A$936)</f>
        <v>38275</v>
      </c>
      <c r="K1320" s="28">
        <f t="shared" si="36"/>
        <v>6.0366014405864199</v>
      </c>
    </row>
    <row r="1321" spans="1:11" x14ac:dyDescent="0.3">
      <c r="A1321" s="18" t="str">
        <f t="shared" si="37"/>
        <v>92005</v>
      </c>
      <c r="B1321" s="10">
        <v>760199</v>
      </c>
      <c r="C1321" s="11">
        <v>38638</v>
      </c>
      <c r="D1321" s="13">
        <v>1543.9918482436713</v>
      </c>
      <c r="E1321" s="9"/>
      <c r="F1321" s="9"/>
      <c r="G1321" s="9"/>
      <c r="H1321" s="27">
        <f>WORKDAY(WORKDAY(DATEVALUE("15/"&amp;MONTH(EDATE(C1321,0))&amp;"/"&amp;YEAR(EDATE(C1321,0))),-1,Feriados!$A$1:$A$936),1,Feriados!$A$1:$A$936)</f>
        <v>38642</v>
      </c>
      <c r="I1321" s="27">
        <f>WORKDAY(WORKDAY(DATEVALUE("15/"&amp;MONTH(EDATE(C1321,-1))&amp;"/"&amp;YEAR(EDATE(C1321,-1))),-1,Feriados!$A$1:$A$936),1,Feriados!$A$1:$A$936)</f>
        <v>38610</v>
      </c>
      <c r="J1321" s="27">
        <f>WORKDAY(WORKDAY(DATEVALUE("15/"&amp;MONTH(EDATE(C1321,0))&amp;"/"&amp;YEAR(EDATE(C1321,0))-1),-1,Feriados!$A$1:$A$936),1,Feriados!$A$1:$A$936)</f>
        <v>38275</v>
      </c>
      <c r="K1321" s="28">
        <f t="shared" si="36"/>
        <v>6.0366014405864199</v>
      </c>
    </row>
    <row r="1322" spans="1:11" x14ac:dyDescent="0.3">
      <c r="A1322" s="18" t="str">
        <f t="shared" si="37"/>
        <v>92005</v>
      </c>
      <c r="B1322" s="10">
        <v>760199</v>
      </c>
      <c r="C1322" s="11">
        <v>38639</v>
      </c>
      <c r="D1322" s="13">
        <v>1544.248816736382</v>
      </c>
      <c r="E1322" s="9"/>
      <c r="F1322" s="9"/>
      <c r="G1322" s="9"/>
      <c r="H1322" s="27">
        <f>WORKDAY(WORKDAY(DATEVALUE("15/"&amp;MONTH(EDATE(C1322,0))&amp;"/"&amp;YEAR(EDATE(C1322,0))),-1,Feriados!$A$1:$A$936),1,Feriados!$A$1:$A$936)</f>
        <v>38642</v>
      </c>
      <c r="I1322" s="27">
        <f>WORKDAY(WORKDAY(DATEVALUE("15/"&amp;MONTH(EDATE(C1322,-1))&amp;"/"&amp;YEAR(EDATE(C1322,-1))),-1,Feriados!$A$1:$A$936),1,Feriados!$A$1:$A$936)</f>
        <v>38610</v>
      </c>
      <c r="J1322" s="27">
        <f>WORKDAY(WORKDAY(DATEVALUE("15/"&amp;MONTH(EDATE(C1322,0))&amp;"/"&amp;YEAR(EDATE(C1322,0))-1),-1,Feriados!$A$1:$A$936),1,Feriados!$A$1:$A$936)</f>
        <v>38275</v>
      </c>
      <c r="K1322" s="28">
        <f t="shared" si="36"/>
        <v>6.0366014405864199</v>
      </c>
    </row>
    <row r="1323" spans="1:11" x14ac:dyDescent="0.3">
      <c r="A1323" s="18" t="str">
        <f t="shared" si="37"/>
        <v>92005</v>
      </c>
      <c r="B1323" s="10">
        <v>760199</v>
      </c>
      <c r="C1323" s="11">
        <v>38642</v>
      </c>
      <c r="D1323" s="13">
        <v>1544.5058279966804</v>
      </c>
      <c r="E1323" s="9"/>
      <c r="F1323" s="9"/>
      <c r="G1323" s="9"/>
      <c r="H1323" s="27">
        <f>WORKDAY(WORKDAY(DATEVALUE("15/"&amp;MONTH(EDATE(C1323,0))&amp;"/"&amp;YEAR(EDATE(C1323,0))),-1,Feriados!$A$1:$A$936),1,Feriados!$A$1:$A$936)</f>
        <v>38642</v>
      </c>
      <c r="I1323" s="27">
        <f>WORKDAY(WORKDAY(DATEVALUE("15/"&amp;MONTH(EDATE(C1323,-1))&amp;"/"&amp;YEAR(EDATE(C1323,-1))),-1,Feriados!$A$1:$A$936),1,Feriados!$A$1:$A$936)</f>
        <v>38610</v>
      </c>
      <c r="J1323" s="27">
        <f>WORKDAY(WORKDAY(DATEVALUE("15/"&amp;MONTH(EDATE(C1323,0))&amp;"/"&amp;YEAR(EDATE(C1323,0))-1),-1,Feriados!$A$1:$A$936),1,Feriados!$A$1:$A$936)</f>
        <v>38275</v>
      </c>
      <c r="K1323" s="28">
        <f t="shared" si="36"/>
        <v>6.0366014405864199</v>
      </c>
    </row>
    <row r="1324" spans="1:11" x14ac:dyDescent="0.3">
      <c r="A1324" s="18" t="str">
        <f t="shared" si="37"/>
        <v>92005</v>
      </c>
      <c r="B1324" s="10">
        <v>760199</v>
      </c>
      <c r="C1324" s="11">
        <v>38643</v>
      </c>
      <c r="D1324" s="13">
        <v>1545.0828590105411</v>
      </c>
      <c r="E1324" s="9"/>
      <c r="F1324" s="9"/>
      <c r="G1324" s="9"/>
      <c r="H1324" s="27">
        <f>WORKDAY(WORKDAY(DATEVALUE("15/"&amp;MONTH(EDATE(C1324,0))&amp;"/"&amp;YEAR(EDATE(C1324,0))),-1,Feriados!$A$1:$A$936),1,Feriados!$A$1:$A$936)</f>
        <v>38642</v>
      </c>
      <c r="I1324" s="27">
        <f>WORKDAY(WORKDAY(DATEVALUE("15/"&amp;MONTH(EDATE(C1324,-1))&amp;"/"&amp;YEAR(EDATE(C1324,-1))),-1,Feriados!$A$1:$A$936),1,Feriados!$A$1:$A$936)</f>
        <v>38610</v>
      </c>
      <c r="J1324" s="27">
        <f>WORKDAY(WORKDAY(DATEVALUE("15/"&amp;MONTH(EDATE(C1324,0))&amp;"/"&amp;YEAR(EDATE(C1324,0))-1),-1,Feriados!$A$1:$A$936),1,Feriados!$A$1:$A$936)</f>
        <v>38275</v>
      </c>
      <c r="K1324" s="28">
        <f t="shared" si="36"/>
        <v>6.0366014405864199</v>
      </c>
    </row>
    <row r="1325" spans="1:11" x14ac:dyDescent="0.3">
      <c r="A1325" s="18" t="str">
        <f t="shared" si="37"/>
        <v>92005</v>
      </c>
      <c r="B1325" s="10">
        <v>760199</v>
      </c>
      <c r="C1325" s="11">
        <v>38644</v>
      </c>
      <c r="D1325" s="13">
        <v>1545.6601056045472</v>
      </c>
      <c r="E1325" s="9"/>
      <c r="F1325" s="9"/>
      <c r="G1325" s="9"/>
      <c r="H1325" s="27">
        <f>WORKDAY(WORKDAY(DATEVALUE("15/"&amp;MONTH(EDATE(C1325,0))&amp;"/"&amp;YEAR(EDATE(C1325,0))),-1,Feriados!$A$1:$A$936),1,Feriados!$A$1:$A$936)</f>
        <v>38642</v>
      </c>
      <c r="I1325" s="27">
        <f>WORKDAY(WORKDAY(DATEVALUE("15/"&amp;MONTH(EDATE(C1325,-1))&amp;"/"&amp;YEAR(EDATE(C1325,-1))),-1,Feriados!$A$1:$A$936),1,Feriados!$A$1:$A$936)</f>
        <v>38610</v>
      </c>
      <c r="J1325" s="27">
        <f>WORKDAY(WORKDAY(DATEVALUE("15/"&amp;MONTH(EDATE(C1325,0))&amp;"/"&amp;YEAR(EDATE(C1325,0))-1),-1,Feriados!$A$1:$A$936),1,Feriados!$A$1:$A$936)</f>
        <v>38275</v>
      </c>
      <c r="K1325" s="28">
        <f t="shared" si="36"/>
        <v>6.0366014405864199</v>
      </c>
    </row>
    <row r="1326" spans="1:11" x14ac:dyDescent="0.3">
      <c r="A1326" s="18" t="str">
        <f t="shared" si="37"/>
        <v>92005</v>
      </c>
      <c r="B1326" s="10">
        <v>760199</v>
      </c>
      <c r="C1326" s="11">
        <v>38645</v>
      </c>
      <c r="D1326" s="13">
        <v>1546.2375678592398</v>
      </c>
      <c r="E1326" s="9"/>
      <c r="F1326" s="9"/>
      <c r="G1326" s="9"/>
      <c r="H1326" s="27">
        <f>WORKDAY(WORKDAY(DATEVALUE("15/"&amp;MONTH(EDATE(C1326,0))&amp;"/"&amp;YEAR(EDATE(C1326,0))),-1,Feriados!$A$1:$A$936),1,Feriados!$A$1:$A$936)</f>
        <v>38642</v>
      </c>
      <c r="I1326" s="27">
        <f>WORKDAY(WORKDAY(DATEVALUE("15/"&amp;MONTH(EDATE(C1326,-1))&amp;"/"&amp;YEAR(EDATE(C1326,-1))),-1,Feriados!$A$1:$A$936),1,Feriados!$A$1:$A$936)</f>
        <v>38610</v>
      </c>
      <c r="J1326" s="27">
        <f>WORKDAY(WORKDAY(DATEVALUE("15/"&amp;MONTH(EDATE(C1326,0))&amp;"/"&amp;YEAR(EDATE(C1326,0))-1),-1,Feriados!$A$1:$A$936),1,Feriados!$A$1:$A$936)</f>
        <v>38275</v>
      </c>
      <c r="K1326" s="28">
        <f t="shared" si="36"/>
        <v>6.0366014405864199</v>
      </c>
    </row>
    <row r="1327" spans="1:11" x14ac:dyDescent="0.3">
      <c r="A1327" s="18" t="str">
        <f t="shared" si="37"/>
        <v>92005</v>
      </c>
      <c r="B1327" s="10">
        <v>760199</v>
      </c>
      <c r="C1327" s="11">
        <v>38646</v>
      </c>
      <c r="D1327" s="13">
        <v>1546.8152458551906</v>
      </c>
      <c r="E1327" s="9"/>
      <c r="F1327" s="9"/>
      <c r="G1327" s="9"/>
      <c r="H1327" s="27">
        <f>WORKDAY(WORKDAY(DATEVALUE("15/"&amp;MONTH(EDATE(C1327,0))&amp;"/"&amp;YEAR(EDATE(C1327,0))),-1,Feriados!$A$1:$A$936),1,Feriados!$A$1:$A$936)</f>
        <v>38642</v>
      </c>
      <c r="I1327" s="27">
        <f>WORKDAY(WORKDAY(DATEVALUE("15/"&amp;MONTH(EDATE(C1327,-1))&amp;"/"&amp;YEAR(EDATE(C1327,-1))),-1,Feriados!$A$1:$A$936),1,Feriados!$A$1:$A$936)</f>
        <v>38610</v>
      </c>
      <c r="J1327" s="27">
        <f>WORKDAY(WORKDAY(DATEVALUE("15/"&amp;MONTH(EDATE(C1327,0))&amp;"/"&amp;YEAR(EDATE(C1327,0))-1),-1,Feriados!$A$1:$A$936),1,Feriados!$A$1:$A$936)</f>
        <v>38275</v>
      </c>
      <c r="K1327" s="28">
        <f t="shared" si="36"/>
        <v>6.0366014405864199</v>
      </c>
    </row>
    <row r="1328" spans="1:11" x14ac:dyDescent="0.3">
      <c r="A1328" s="18" t="str">
        <f t="shared" si="37"/>
        <v>92005</v>
      </c>
      <c r="B1328" s="10">
        <v>760199</v>
      </c>
      <c r="C1328" s="11">
        <v>38649</v>
      </c>
      <c r="D1328" s="13">
        <v>1547.3931396730006</v>
      </c>
      <c r="E1328" s="9"/>
      <c r="F1328" s="9"/>
      <c r="G1328" s="9"/>
      <c r="H1328" s="27">
        <f>WORKDAY(WORKDAY(DATEVALUE("15/"&amp;MONTH(EDATE(C1328,0))&amp;"/"&amp;YEAR(EDATE(C1328,0))),-1,Feriados!$A$1:$A$936),1,Feriados!$A$1:$A$936)</f>
        <v>38642</v>
      </c>
      <c r="I1328" s="27">
        <f>WORKDAY(WORKDAY(DATEVALUE("15/"&amp;MONTH(EDATE(C1328,-1))&amp;"/"&amp;YEAR(EDATE(C1328,-1))),-1,Feriados!$A$1:$A$936),1,Feriados!$A$1:$A$936)</f>
        <v>38610</v>
      </c>
      <c r="J1328" s="27">
        <f>WORKDAY(WORKDAY(DATEVALUE("15/"&amp;MONTH(EDATE(C1328,0))&amp;"/"&amp;YEAR(EDATE(C1328,0))-1),-1,Feriados!$A$1:$A$936),1,Feriados!$A$1:$A$936)</f>
        <v>38275</v>
      </c>
      <c r="K1328" s="28">
        <f t="shared" si="36"/>
        <v>6.0366014405864199</v>
      </c>
    </row>
    <row r="1329" spans="1:11" x14ac:dyDescent="0.3">
      <c r="A1329" s="18" t="str">
        <f t="shared" si="37"/>
        <v>92005</v>
      </c>
      <c r="B1329" s="10">
        <v>760199</v>
      </c>
      <c r="C1329" s="11">
        <v>38650</v>
      </c>
      <c r="D1329" s="13">
        <v>1547.9712493933016</v>
      </c>
      <c r="E1329" s="9"/>
      <c r="F1329" s="9"/>
      <c r="G1329" s="9"/>
      <c r="H1329" s="27">
        <f>WORKDAY(WORKDAY(DATEVALUE("15/"&amp;MONTH(EDATE(C1329,0))&amp;"/"&amp;YEAR(EDATE(C1329,0))),-1,Feriados!$A$1:$A$936),1,Feriados!$A$1:$A$936)</f>
        <v>38642</v>
      </c>
      <c r="I1329" s="27">
        <f>WORKDAY(WORKDAY(DATEVALUE("15/"&amp;MONTH(EDATE(C1329,-1))&amp;"/"&amp;YEAR(EDATE(C1329,-1))),-1,Feriados!$A$1:$A$936),1,Feriados!$A$1:$A$936)</f>
        <v>38610</v>
      </c>
      <c r="J1329" s="27">
        <f>WORKDAY(WORKDAY(DATEVALUE("15/"&amp;MONTH(EDATE(C1329,0))&amp;"/"&amp;YEAR(EDATE(C1329,0))-1),-1,Feriados!$A$1:$A$936),1,Feriados!$A$1:$A$936)</f>
        <v>38275</v>
      </c>
      <c r="K1329" s="28">
        <f t="shared" si="36"/>
        <v>6.0366014405864199</v>
      </c>
    </row>
    <row r="1330" spans="1:11" x14ac:dyDescent="0.3">
      <c r="A1330" s="18" t="str">
        <f t="shared" si="37"/>
        <v>92005</v>
      </c>
      <c r="B1330" s="10">
        <v>760199</v>
      </c>
      <c r="C1330" s="11">
        <v>38651</v>
      </c>
      <c r="D1330" s="13">
        <v>1548.5495750967555</v>
      </c>
      <c r="E1330" s="9"/>
      <c r="F1330" s="9"/>
      <c r="G1330" s="9"/>
      <c r="H1330" s="27">
        <f>WORKDAY(WORKDAY(DATEVALUE("15/"&amp;MONTH(EDATE(C1330,0))&amp;"/"&amp;YEAR(EDATE(C1330,0))),-1,Feriados!$A$1:$A$936),1,Feriados!$A$1:$A$936)</f>
        <v>38642</v>
      </c>
      <c r="I1330" s="27">
        <f>WORKDAY(WORKDAY(DATEVALUE("15/"&amp;MONTH(EDATE(C1330,-1))&amp;"/"&amp;YEAR(EDATE(C1330,-1))),-1,Feriados!$A$1:$A$936),1,Feriados!$A$1:$A$936)</f>
        <v>38610</v>
      </c>
      <c r="J1330" s="27">
        <f>WORKDAY(WORKDAY(DATEVALUE("15/"&amp;MONTH(EDATE(C1330,0))&amp;"/"&amp;YEAR(EDATE(C1330,0))-1),-1,Feriados!$A$1:$A$936),1,Feriados!$A$1:$A$936)</f>
        <v>38275</v>
      </c>
      <c r="K1330" s="28">
        <f t="shared" si="36"/>
        <v>6.0366014405864199</v>
      </c>
    </row>
    <row r="1331" spans="1:11" x14ac:dyDescent="0.3">
      <c r="A1331" s="18" t="str">
        <f t="shared" si="37"/>
        <v>92005</v>
      </c>
      <c r="B1331" s="10">
        <v>760199</v>
      </c>
      <c r="C1331" s="11">
        <v>38652</v>
      </c>
      <c r="D1331" s="13">
        <v>1549.1281168640535</v>
      </c>
      <c r="E1331" s="9"/>
      <c r="F1331" s="9"/>
      <c r="G1331" s="9"/>
      <c r="H1331" s="27">
        <f>WORKDAY(WORKDAY(DATEVALUE("15/"&amp;MONTH(EDATE(C1331,0))&amp;"/"&amp;YEAR(EDATE(C1331,0))),-1,Feriados!$A$1:$A$936),1,Feriados!$A$1:$A$936)</f>
        <v>38642</v>
      </c>
      <c r="I1331" s="27">
        <f>WORKDAY(WORKDAY(DATEVALUE("15/"&amp;MONTH(EDATE(C1331,-1))&amp;"/"&amp;YEAR(EDATE(C1331,-1))),-1,Feriados!$A$1:$A$936),1,Feriados!$A$1:$A$936)</f>
        <v>38610</v>
      </c>
      <c r="J1331" s="27">
        <f>WORKDAY(WORKDAY(DATEVALUE("15/"&amp;MONTH(EDATE(C1331,0))&amp;"/"&amp;YEAR(EDATE(C1331,0))-1),-1,Feriados!$A$1:$A$936),1,Feriados!$A$1:$A$936)</f>
        <v>38275</v>
      </c>
      <c r="K1331" s="28">
        <f t="shared" si="36"/>
        <v>6.0366014405864199</v>
      </c>
    </row>
    <row r="1332" spans="1:11" x14ac:dyDescent="0.3">
      <c r="A1332" s="18" t="str">
        <f t="shared" si="37"/>
        <v>92005</v>
      </c>
      <c r="B1332" s="10">
        <v>760199</v>
      </c>
      <c r="C1332" s="11">
        <v>38653</v>
      </c>
      <c r="D1332" s="13">
        <v>1549.7068747759183</v>
      </c>
      <c r="E1332" s="9"/>
      <c r="F1332" s="9"/>
      <c r="G1332" s="9"/>
      <c r="H1332" s="27">
        <f>WORKDAY(WORKDAY(DATEVALUE("15/"&amp;MONTH(EDATE(C1332,0))&amp;"/"&amp;YEAR(EDATE(C1332,0))),-1,Feriados!$A$1:$A$936),1,Feriados!$A$1:$A$936)</f>
        <v>38642</v>
      </c>
      <c r="I1332" s="27">
        <f>WORKDAY(WORKDAY(DATEVALUE("15/"&amp;MONTH(EDATE(C1332,-1))&amp;"/"&amp;YEAR(EDATE(C1332,-1))),-1,Feriados!$A$1:$A$936),1,Feriados!$A$1:$A$936)</f>
        <v>38610</v>
      </c>
      <c r="J1332" s="27">
        <f>WORKDAY(WORKDAY(DATEVALUE("15/"&amp;MONTH(EDATE(C1332,0))&amp;"/"&amp;YEAR(EDATE(C1332,0))-1),-1,Feriados!$A$1:$A$936),1,Feriados!$A$1:$A$936)</f>
        <v>38275</v>
      </c>
      <c r="K1332" s="28">
        <f t="shared" si="36"/>
        <v>6.0366014405864199</v>
      </c>
    </row>
    <row r="1333" spans="1:11" x14ac:dyDescent="0.3">
      <c r="A1333" s="18" t="str">
        <f t="shared" si="37"/>
        <v>92005</v>
      </c>
      <c r="B1333" s="10">
        <v>760199</v>
      </c>
      <c r="C1333" s="11">
        <v>38656</v>
      </c>
      <c r="D1333" s="13">
        <v>1550.2858489131015</v>
      </c>
      <c r="E1333" s="9"/>
      <c r="F1333" s="9"/>
      <c r="G1333" s="9"/>
      <c r="H1333" s="27">
        <f>WORKDAY(WORKDAY(DATEVALUE("15/"&amp;MONTH(EDATE(C1333,0))&amp;"/"&amp;YEAR(EDATE(C1333,0))),-1,Feriados!$A$1:$A$936),1,Feriados!$A$1:$A$936)</f>
        <v>38642</v>
      </c>
      <c r="I1333" s="27">
        <f>WORKDAY(WORKDAY(DATEVALUE("15/"&amp;MONTH(EDATE(C1333,-1))&amp;"/"&amp;YEAR(EDATE(C1333,-1))),-1,Feriados!$A$1:$A$936),1,Feriados!$A$1:$A$936)</f>
        <v>38610</v>
      </c>
      <c r="J1333" s="27">
        <f>WORKDAY(WORKDAY(DATEVALUE("15/"&amp;MONTH(EDATE(C1333,0))&amp;"/"&amp;YEAR(EDATE(C1333,0))-1),-1,Feriados!$A$1:$A$936),1,Feriados!$A$1:$A$936)</f>
        <v>38275</v>
      </c>
      <c r="K1333" s="28">
        <f t="shared" si="36"/>
        <v>6.0366014405864199</v>
      </c>
    </row>
    <row r="1334" spans="1:11" x14ac:dyDescent="0.3">
      <c r="A1334" s="18" t="str">
        <f t="shared" si="37"/>
        <v>102005</v>
      </c>
      <c r="B1334" s="10">
        <v>760199</v>
      </c>
      <c r="C1334" s="11">
        <v>38657</v>
      </c>
      <c r="D1334" s="13">
        <v>1550.8650393563855</v>
      </c>
      <c r="E1334" s="9"/>
      <c r="F1334" s="9"/>
      <c r="G1334" s="9"/>
      <c r="H1334" s="27">
        <f>WORKDAY(WORKDAY(DATEVALUE("15/"&amp;MONTH(EDATE(C1334,0))&amp;"/"&amp;YEAR(EDATE(C1334,0))),-1,Feriados!$A$1:$A$936),1,Feriados!$A$1:$A$936)</f>
        <v>38672</v>
      </c>
      <c r="I1334" s="27">
        <f>WORKDAY(WORKDAY(DATEVALUE("15/"&amp;MONTH(EDATE(C1334,-1))&amp;"/"&amp;YEAR(EDATE(C1334,-1))),-1,Feriados!$A$1:$A$936),1,Feriados!$A$1:$A$936)</f>
        <v>38642</v>
      </c>
      <c r="J1334" s="27">
        <f>WORKDAY(WORKDAY(DATEVALUE("15/"&amp;MONTH(EDATE(C1334,0))&amp;"/"&amp;YEAR(EDATE(C1334,0))-1),-1,Feriados!$A$1:$A$936),1,Feriados!$A$1:$A$936)</f>
        <v>38307</v>
      </c>
      <c r="K1334" s="28">
        <f t="shared" si="36"/>
        <v>6.363640212177768</v>
      </c>
    </row>
    <row r="1335" spans="1:11" x14ac:dyDescent="0.3">
      <c r="A1335" s="18" t="str">
        <f t="shared" si="37"/>
        <v>102005</v>
      </c>
      <c r="B1335" s="10">
        <v>760199</v>
      </c>
      <c r="C1335" s="11">
        <v>38659</v>
      </c>
      <c r="D1335" s="13">
        <v>1551.4444461865828</v>
      </c>
      <c r="E1335" s="9"/>
      <c r="F1335" s="9"/>
      <c r="G1335" s="9"/>
      <c r="H1335" s="27">
        <f>WORKDAY(WORKDAY(DATEVALUE("15/"&amp;MONTH(EDATE(C1335,0))&amp;"/"&amp;YEAR(EDATE(C1335,0))),-1,Feriados!$A$1:$A$936),1,Feriados!$A$1:$A$936)</f>
        <v>38672</v>
      </c>
      <c r="I1335" s="27">
        <f>WORKDAY(WORKDAY(DATEVALUE("15/"&amp;MONTH(EDATE(C1335,-1))&amp;"/"&amp;YEAR(EDATE(C1335,-1))),-1,Feriados!$A$1:$A$936),1,Feriados!$A$1:$A$936)</f>
        <v>38642</v>
      </c>
      <c r="J1335" s="27">
        <f>WORKDAY(WORKDAY(DATEVALUE("15/"&amp;MONTH(EDATE(C1335,0))&amp;"/"&amp;YEAR(EDATE(C1335,0))-1),-1,Feriados!$A$1:$A$936),1,Feriados!$A$1:$A$936)</f>
        <v>38307</v>
      </c>
      <c r="K1335" s="28">
        <f t="shared" si="36"/>
        <v>6.363640212177768</v>
      </c>
    </row>
    <row r="1336" spans="1:11" x14ac:dyDescent="0.3">
      <c r="A1336" s="18" t="str">
        <f t="shared" si="37"/>
        <v>102005</v>
      </c>
      <c r="B1336" s="10">
        <v>760199</v>
      </c>
      <c r="C1336" s="11">
        <v>38660</v>
      </c>
      <c r="D1336" s="13">
        <v>1552.0240694845361</v>
      </c>
      <c r="E1336" s="9"/>
      <c r="F1336" s="9"/>
      <c r="G1336" s="9"/>
      <c r="H1336" s="27">
        <f>WORKDAY(WORKDAY(DATEVALUE("15/"&amp;MONTH(EDATE(C1336,0))&amp;"/"&amp;YEAR(EDATE(C1336,0))),-1,Feriados!$A$1:$A$936),1,Feriados!$A$1:$A$936)</f>
        <v>38672</v>
      </c>
      <c r="I1336" s="27">
        <f>WORKDAY(WORKDAY(DATEVALUE("15/"&amp;MONTH(EDATE(C1336,-1))&amp;"/"&amp;YEAR(EDATE(C1336,-1))),-1,Feriados!$A$1:$A$936),1,Feriados!$A$1:$A$936)</f>
        <v>38642</v>
      </c>
      <c r="J1336" s="27">
        <f>WORKDAY(WORKDAY(DATEVALUE("15/"&amp;MONTH(EDATE(C1336,0))&amp;"/"&amp;YEAR(EDATE(C1336,0))-1),-1,Feriados!$A$1:$A$936),1,Feriados!$A$1:$A$936)</f>
        <v>38307</v>
      </c>
      <c r="K1336" s="28">
        <f t="shared" si="36"/>
        <v>6.363640212177768</v>
      </c>
    </row>
    <row r="1337" spans="1:11" x14ac:dyDescent="0.3">
      <c r="A1337" s="18" t="str">
        <f t="shared" si="37"/>
        <v>102005</v>
      </c>
      <c r="B1337" s="10">
        <v>760199</v>
      </c>
      <c r="C1337" s="11">
        <v>38663</v>
      </c>
      <c r="D1337" s="13">
        <v>1552.6039093311185</v>
      </c>
      <c r="E1337" s="9"/>
      <c r="F1337" s="9"/>
      <c r="G1337" s="9"/>
      <c r="H1337" s="27">
        <f>WORKDAY(WORKDAY(DATEVALUE("15/"&amp;MONTH(EDATE(C1337,0))&amp;"/"&amp;YEAR(EDATE(C1337,0))),-1,Feriados!$A$1:$A$936),1,Feriados!$A$1:$A$936)</f>
        <v>38672</v>
      </c>
      <c r="I1337" s="27">
        <f>WORKDAY(WORKDAY(DATEVALUE("15/"&amp;MONTH(EDATE(C1337,-1))&amp;"/"&amp;YEAR(EDATE(C1337,-1))),-1,Feriados!$A$1:$A$936),1,Feriados!$A$1:$A$936)</f>
        <v>38642</v>
      </c>
      <c r="J1337" s="27">
        <f>WORKDAY(WORKDAY(DATEVALUE("15/"&amp;MONTH(EDATE(C1337,0))&amp;"/"&amp;YEAR(EDATE(C1337,0))-1),-1,Feriados!$A$1:$A$936),1,Feriados!$A$1:$A$936)</f>
        <v>38307</v>
      </c>
      <c r="K1337" s="28">
        <f t="shared" si="36"/>
        <v>6.363640212177768</v>
      </c>
    </row>
    <row r="1338" spans="1:11" x14ac:dyDescent="0.3">
      <c r="A1338" s="18" t="str">
        <f t="shared" si="37"/>
        <v>102005</v>
      </c>
      <c r="B1338" s="10">
        <v>760199</v>
      </c>
      <c r="C1338" s="11">
        <v>38664</v>
      </c>
      <c r="D1338" s="13">
        <v>1553.1839658072327</v>
      </c>
      <c r="E1338" s="9"/>
      <c r="F1338" s="9"/>
      <c r="G1338" s="9"/>
      <c r="H1338" s="27">
        <f>WORKDAY(WORKDAY(DATEVALUE("15/"&amp;MONTH(EDATE(C1338,0))&amp;"/"&amp;YEAR(EDATE(C1338,0))),-1,Feriados!$A$1:$A$936),1,Feriados!$A$1:$A$936)</f>
        <v>38672</v>
      </c>
      <c r="I1338" s="27">
        <f>WORKDAY(WORKDAY(DATEVALUE("15/"&amp;MONTH(EDATE(C1338,-1))&amp;"/"&amp;YEAR(EDATE(C1338,-1))),-1,Feriados!$A$1:$A$936),1,Feriados!$A$1:$A$936)</f>
        <v>38642</v>
      </c>
      <c r="J1338" s="27">
        <f>WORKDAY(WORKDAY(DATEVALUE("15/"&amp;MONTH(EDATE(C1338,0))&amp;"/"&amp;YEAR(EDATE(C1338,0))-1),-1,Feriados!$A$1:$A$936),1,Feriados!$A$1:$A$936)</f>
        <v>38307</v>
      </c>
      <c r="K1338" s="28">
        <f t="shared" si="36"/>
        <v>6.363640212177768</v>
      </c>
    </row>
    <row r="1339" spans="1:11" x14ac:dyDescent="0.3">
      <c r="A1339" s="18" t="str">
        <f t="shared" si="37"/>
        <v>102005</v>
      </c>
      <c r="B1339" s="10">
        <v>760199</v>
      </c>
      <c r="C1339" s="11">
        <v>38665</v>
      </c>
      <c r="D1339" s="13">
        <v>1553.7642389938119</v>
      </c>
      <c r="E1339" s="9"/>
      <c r="F1339" s="9"/>
      <c r="G1339" s="9"/>
      <c r="H1339" s="27">
        <f>WORKDAY(WORKDAY(DATEVALUE("15/"&amp;MONTH(EDATE(C1339,0))&amp;"/"&amp;YEAR(EDATE(C1339,0))),-1,Feriados!$A$1:$A$936),1,Feriados!$A$1:$A$936)</f>
        <v>38672</v>
      </c>
      <c r="I1339" s="27">
        <f>WORKDAY(WORKDAY(DATEVALUE("15/"&amp;MONTH(EDATE(C1339,-1))&amp;"/"&amp;YEAR(EDATE(C1339,-1))),-1,Feriados!$A$1:$A$936),1,Feriados!$A$1:$A$936)</f>
        <v>38642</v>
      </c>
      <c r="J1339" s="27">
        <f>WORKDAY(WORKDAY(DATEVALUE("15/"&amp;MONTH(EDATE(C1339,0))&amp;"/"&amp;YEAR(EDATE(C1339,0))-1),-1,Feriados!$A$1:$A$936),1,Feriados!$A$1:$A$936)</f>
        <v>38307</v>
      </c>
      <c r="K1339" s="28">
        <f t="shared" si="36"/>
        <v>6.363640212177768</v>
      </c>
    </row>
    <row r="1340" spans="1:11" x14ac:dyDescent="0.3">
      <c r="A1340" s="18" t="str">
        <f t="shared" si="37"/>
        <v>102005</v>
      </c>
      <c r="B1340" s="10">
        <v>760199</v>
      </c>
      <c r="C1340" s="11">
        <v>38666</v>
      </c>
      <c r="D1340" s="13">
        <v>1554.3447289718199</v>
      </c>
      <c r="E1340" s="9"/>
      <c r="F1340" s="9"/>
      <c r="G1340" s="9"/>
      <c r="H1340" s="27">
        <f>WORKDAY(WORKDAY(DATEVALUE("15/"&amp;MONTH(EDATE(C1340,0))&amp;"/"&amp;YEAR(EDATE(C1340,0))),-1,Feriados!$A$1:$A$936),1,Feriados!$A$1:$A$936)</f>
        <v>38672</v>
      </c>
      <c r="I1340" s="27">
        <f>WORKDAY(WORKDAY(DATEVALUE("15/"&amp;MONTH(EDATE(C1340,-1))&amp;"/"&amp;YEAR(EDATE(C1340,-1))),-1,Feriados!$A$1:$A$936),1,Feriados!$A$1:$A$936)</f>
        <v>38642</v>
      </c>
      <c r="J1340" s="27">
        <f>WORKDAY(WORKDAY(DATEVALUE("15/"&amp;MONTH(EDATE(C1340,0))&amp;"/"&amp;YEAR(EDATE(C1340,0))-1),-1,Feriados!$A$1:$A$936),1,Feriados!$A$1:$A$936)</f>
        <v>38307</v>
      </c>
      <c r="K1340" s="28">
        <f t="shared" si="36"/>
        <v>6.363640212177768</v>
      </c>
    </row>
    <row r="1341" spans="1:11" x14ac:dyDescent="0.3">
      <c r="A1341" s="18" t="str">
        <f t="shared" si="37"/>
        <v>102005</v>
      </c>
      <c r="B1341" s="10">
        <v>760199</v>
      </c>
      <c r="C1341" s="11">
        <v>38667</v>
      </c>
      <c r="D1341" s="13">
        <v>1554.9254358222504</v>
      </c>
      <c r="E1341" s="9"/>
      <c r="F1341" s="9"/>
      <c r="G1341" s="9"/>
      <c r="H1341" s="27">
        <f>WORKDAY(WORKDAY(DATEVALUE("15/"&amp;MONTH(EDATE(C1341,0))&amp;"/"&amp;YEAR(EDATE(C1341,0))),-1,Feriados!$A$1:$A$936),1,Feriados!$A$1:$A$936)</f>
        <v>38672</v>
      </c>
      <c r="I1341" s="27">
        <f>WORKDAY(WORKDAY(DATEVALUE("15/"&amp;MONTH(EDATE(C1341,-1))&amp;"/"&amp;YEAR(EDATE(C1341,-1))),-1,Feriados!$A$1:$A$936),1,Feriados!$A$1:$A$936)</f>
        <v>38642</v>
      </c>
      <c r="J1341" s="27">
        <f>WORKDAY(WORKDAY(DATEVALUE("15/"&amp;MONTH(EDATE(C1341,0))&amp;"/"&amp;YEAR(EDATE(C1341,0))-1),-1,Feriados!$A$1:$A$936),1,Feriados!$A$1:$A$936)</f>
        <v>38307</v>
      </c>
      <c r="K1341" s="28">
        <f t="shared" ref="K1341:K1404" si="38">+(VLOOKUP(H1341,C:D,2,FALSE)/VLOOKUP(J1341,C:D,2,FALSE)-1)*100</f>
        <v>6.363640212177768</v>
      </c>
    </row>
    <row r="1342" spans="1:11" x14ac:dyDescent="0.3">
      <c r="A1342" s="18" t="str">
        <f t="shared" si="37"/>
        <v>102005</v>
      </c>
      <c r="B1342" s="10">
        <v>760199</v>
      </c>
      <c r="C1342" s="11">
        <v>38670</v>
      </c>
      <c r="D1342" s="13">
        <v>1555.5063596261275</v>
      </c>
      <c r="E1342" s="9"/>
      <c r="F1342" s="9"/>
      <c r="G1342" s="9"/>
      <c r="H1342" s="27">
        <f>WORKDAY(WORKDAY(DATEVALUE("15/"&amp;MONTH(EDATE(C1342,0))&amp;"/"&amp;YEAR(EDATE(C1342,0))),-1,Feriados!$A$1:$A$936),1,Feriados!$A$1:$A$936)</f>
        <v>38672</v>
      </c>
      <c r="I1342" s="27">
        <f>WORKDAY(WORKDAY(DATEVALUE("15/"&amp;MONTH(EDATE(C1342,-1))&amp;"/"&amp;YEAR(EDATE(C1342,-1))),-1,Feriados!$A$1:$A$936),1,Feriados!$A$1:$A$936)</f>
        <v>38642</v>
      </c>
      <c r="J1342" s="27">
        <f>WORKDAY(WORKDAY(DATEVALUE("15/"&amp;MONTH(EDATE(C1342,0))&amp;"/"&amp;YEAR(EDATE(C1342,0))-1),-1,Feriados!$A$1:$A$936),1,Feriados!$A$1:$A$936)</f>
        <v>38307</v>
      </c>
      <c r="K1342" s="28">
        <f t="shared" si="38"/>
        <v>6.363640212177768</v>
      </c>
    </row>
    <row r="1343" spans="1:11" x14ac:dyDescent="0.3">
      <c r="A1343" s="18" t="str">
        <f t="shared" si="37"/>
        <v>102005</v>
      </c>
      <c r="B1343" s="10">
        <v>760199</v>
      </c>
      <c r="C1343" s="11">
        <v>38672</v>
      </c>
      <c r="D1343" s="13">
        <v>1556.0875004645056</v>
      </c>
      <c r="E1343" s="9"/>
      <c r="F1343" s="9"/>
      <c r="G1343" s="9"/>
      <c r="H1343" s="27">
        <f>WORKDAY(WORKDAY(DATEVALUE("15/"&amp;MONTH(EDATE(C1343,0))&amp;"/"&amp;YEAR(EDATE(C1343,0))),-1,Feriados!$A$1:$A$936),1,Feriados!$A$1:$A$936)</f>
        <v>38672</v>
      </c>
      <c r="I1343" s="27">
        <f>WORKDAY(WORKDAY(DATEVALUE("15/"&amp;MONTH(EDATE(C1343,-1))&amp;"/"&amp;YEAR(EDATE(C1343,-1))),-1,Feriados!$A$1:$A$936),1,Feriados!$A$1:$A$936)</f>
        <v>38642</v>
      </c>
      <c r="J1343" s="27">
        <f>WORKDAY(WORKDAY(DATEVALUE("15/"&amp;MONTH(EDATE(C1343,0))&amp;"/"&amp;YEAR(EDATE(C1343,0))-1),-1,Feriados!$A$1:$A$936),1,Feriados!$A$1:$A$936)</f>
        <v>38307</v>
      </c>
      <c r="K1343" s="28">
        <f t="shared" si="38"/>
        <v>6.363640212177768</v>
      </c>
    </row>
    <row r="1344" spans="1:11" x14ac:dyDescent="0.3">
      <c r="A1344" s="18" t="str">
        <f t="shared" si="37"/>
        <v>102005</v>
      </c>
      <c r="B1344" s="10">
        <v>760199</v>
      </c>
      <c r="C1344" s="11">
        <v>38673</v>
      </c>
      <c r="D1344" s="13">
        <v>1556.4940218987206</v>
      </c>
      <c r="E1344" s="9"/>
      <c r="F1344" s="9"/>
      <c r="G1344" s="9"/>
      <c r="H1344" s="27">
        <f>WORKDAY(WORKDAY(DATEVALUE("15/"&amp;MONTH(EDATE(C1344,0))&amp;"/"&amp;YEAR(EDATE(C1344,0))),-1,Feriados!$A$1:$A$936),1,Feriados!$A$1:$A$936)</f>
        <v>38672</v>
      </c>
      <c r="I1344" s="27">
        <f>WORKDAY(WORKDAY(DATEVALUE("15/"&amp;MONTH(EDATE(C1344,-1))&amp;"/"&amp;YEAR(EDATE(C1344,-1))),-1,Feriados!$A$1:$A$936),1,Feriados!$A$1:$A$936)</f>
        <v>38642</v>
      </c>
      <c r="J1344" s="27">
        <f>WORKDAY(WORKDAY(DATEVALUE("15/"&amp;MONTH(EDATE(C1344,0))&amp;"/"&amp;YEAR(EDATE(C1344,0))-1),-1,Feriados!$A$1:$A$936),1,Feriados!$A$1:$A$936)</f>
        <v>38307</v>
      </c>
      <c r="K1344" s="28">
        <f t="shared" si="38"/>
        <v>6.363640212177768</v>
      </c>
    </row>
    <row r="1345" spans="1:11" x14ac:dyDescent="0.3">
      <c r="A1345" s="18" t="str">
        <f t="shared" si="37"/>
        <v>102005</v>
      </c>
      <c r="B1345" s="10">
        <v>760199</v>
      </c>
      <c r="C1345" s="11">
        <v>38674</v>
      </c>
      <c r="D1345" s="13">
        <v>1556.9006495349818</v>
      </c>
      <c r="E1345" s="9"/>
      <c r="F1345" s="9"/>
      <c r="G1345" s="9"/>
      <c r="H1345" s="27">
        <f>WORKDAY(WORKDAY(DATEVALUE("15/"&amp;MONTH(EDATE(C1345,0))&amp;"/"&amp;YEAR(EDATE(C1345,0))),-1,Feriados!$A$1:$A$936),1,Feriados!$A$1:$A$936)</f>
        <v>38672</v>
      </c>
      <c r="I1345" s="27">
        <f>WORKDAY(WORKDAY(DATEVALUE("15/"&amp;MONTH(EDATE(C1345,-1))&amp;"/"&amp;YEAR(EDATE(C1345,-1))),-1,Feriados!$A$1:$A$936),1,Feriados!$A$1:$A$936)</f>
        <v>38642</v>
      </c>
      <c r="J1345" s="27">
        <f>WORKDAY(WORKDAY(DATEVALUE("15/"&amp;MONTH(EDATE(C1345,0))&amp;"/"&amp;YEAR(EDATE(C1345,0))-1),-1,Feriados!$A$1:$A$936),1,Feriados!$A$1:$A$936)</f>
        <v>38307</v>
      </c>
      <c r="K1345" s="28">
        <f t="shared" si="38"/>
        <v>6.363640212177768</v>
      </c>
    </row>
    <row r="1346" spans="1:11" x14ac:dyDescent="0.3">
      <c r="A1346" s="18" t="str">
        <f t="shared" si="37"/>
        <v>102005</v>
      </c>
      <c r="B1346" s="10">
        <v>760199</v>
      </c>
      <c r="C1346" s="11">
        <v>38677</v>
      </c>
      <c r="D1346" s="13">
        <v>1557.3073834010343</v>
      </c>
      <c r="E1346" s="9"/>
      <c r="F1346" s="9"/>
      <c r="G1346" s="9"/>
      <c r="H1346" s="27">
        <f>WORKDAY(WORKDAY(DATEVALUE("15/"&amp;MONTH(EDATE(C1346,0))&amp;"/"&amp;YEAR(EDATE(C1346,0))),-1,Feriados!$A$1:$A$936),1,Feriados!$A$1:$A$936)</f>
        <v>38672</v>
      </c>
      <c r="I1346" s="27">
        <f>WORKDAY(WORKDAY(DATEVALUE("15/"&amp;MONTH(EDATE(C1346,-1))&amp;"/"&amp;YEAR(EDATE(C1346,-1))),-1,Feriados!$A$1:$A$936),1,Feriados!$A$1:$A$936)</f>
        <v>38642</v>
      </c>
      <c r="J1346" s="27">
        <f>WORKDAY(WORKDAY(DATEVALUE("15/"&amp;MONTH(EDATE(C1346,0))&amp;"/"&amp;YEAR(EDATE(C1346,0))-1),-1,Feriados!$A$1:$A$936),1,Feriados!$A$1:$A$936)</f>
        <v>38307</v>
      </c>
      <c r="K1346" s="28">
        <f t="shared" si="38"/>
        <v>6.363640212177768</v>
      </c>
    </row>
    <row r="1347" spans="1:11" x14ac:dyDescent="0.3">
      <c r="A1347" s="18" t="str">
        <f t="shared" ref="A1347:A1410" si="39">MONTH(EDATE(C1347,-1))&amp;YEAR(EDATE(C1347,-1))&amp;F1347</f>
        <v>102005</v>
      </c>
      <c r="B1347" s="10">
        <v>760199</v>
      </c>
      <c r="C1347" s="11">
        <v>38678</v>
      </c>
      <c r="D1347" s="13">
        <v>1557.7142235246292</v>
      </c>
      <c r="E1347" s="9"/>
      <c r="F1347" s="9"/>
      <c r="G1347" s="9"/>
      <c r="H1347" s="27">
        <f>WORKDAY(WORKDAY(DATEVALUE("15/"&amp;MONTH(EDATE(C1347,0))&amp;"/"&amp;YEAR(EDATE(C1347,0))),-1,Feriados!$A$1:$A$936),1,Feriados!$A$1:$A$936)</f>
        <v>38672</v>
      </c>
      <c r="I1347" s="27">
        <f>WORKDAY(WORKDAY(DATEVALUE("15/"&amp;MONTH(EDATE(C1347,-1))&amp;"/"&amp;YEAR(EDATE(C1347,-1))),-1,Feriados!$A$1:$A$936),1,Feriados!$A$1:$A$936)</f>
        <v>38642</v>
      </c>
      <c r="J1347" s="27">
        <f>WORKDAY(WORKDAY(DATEVALUE("15/"&amp;MONTH(EDATE(C1347,0))&amp;"/"&amp;YEAR(EDATE(C1347,0))-1),-1,Feriados!$A$1:$A$936),1,Feriados!$A$1:$A$936)</f>
        <v>38307</v>
      </c>
      <c r="K1347" s="28">
        <f t="shared" si="38"/>
        <v>6.363640212177768</v>
      </c>
    </row>
    <row r="1348" spans="1:11" x14ac:dyDescent="0.3">
      <c r="A1348" s="18" t="str">
        <f t="shared" si="39"/>
        <v>102005</v>
      </c>
      <c r="B1348" s="10">
        <v>760199</v>
      </c>
      <c r="C1348" s="11">
        <v>38679</v>
      </c>
      <c r="D1348" s="13">
        <v>1558.121169933527</v>
      </c>
      <c r="E1348" s="9"/>
      <c r="F1348" s="9"/>
      <c r="G1348" s="9"/>
      <c r="H1348" s="27">
        <f>WORKDAY(WORKDAY(DATEVALUE("15/"&amp;MONTH(EDATE(C1348,0))&amp;"/"&amp;YEAR(EDATE(C1348,0))),-1,Feriados!$A$1:$A$936),1,Feriados!$A$1:$A$936)</f>
        <v>38672</v>
      </c>
      <c r="I1348" s="27">
        <f>WORKDAY(WORKDAY(DATEVALUE("15/"&amp;MONTH(EDATE(C1348,-1))&amp;"/"&amp;YEAR(EDATE(C1348,-1))),-1,Feriados!$A$1:$A$936),1,Feriados!$A$1:$A$936)</f>
        <v>38642</v>
      </c>
      <c r="J1348" s="27">
        <f>WORKDAY(WORKDAY(DATEVALUE("15/"&amp;MONTH(EDATE(C1348,0))&amp;"/"&amp;YEAR(EDATE(C1348,0))-1),-1,Feriados!$A$1:$A$936),1,Feriados!$A$1:$A$936)</f>
        <v>38307</v>
      </c>
      <c r="K1348" s="28">
        <f t="shared" si="38"/>
        <v>6.363640212177768</v>
      </c>
    </row>
    <row r="1349" spans="1:11" x14ac:dyDescent="0.3">
      <c r="A1349" s="18" t="str">
        <f t="shared" si="39"/>
        <v>102005</v>
      </c>
      <c r="B1349" s="10">
        <v>760199</v>
      </c>
      <c r="C1349" s="11">
        <v>38680</v>
      </c>
      <c r="D1349" s="13">
        <v>1558.5282226554934</v>
      </c>
      <c r="E1349" s="9"/>
      <c r="F1349" s="9"/>
      <c r="G1349" s="9"/>
      <c r="H1349" s="27">
        <f>WORKDAY(WORKDAY(DATEVALUE("15/"&amp;MONTH(EDATE(C1349,0))&amp;"/"&amp;YEAR(EDATE(C1349,0))),-1,Feriados!$A$1:$A$936),1,Feriados!$A$1:$A$936)</f>
        <v>38672</v>
      </c>
      <c r="I1349" s="27">
        <f>WORKDAY(WORKDAY(DATEVALUE("15/"&amp;MONTH(EDATE(C1349,-1))&amp;"/"&amp;YEAR(EDATE(C1349,-1))),-1,Feriados!$A$1:$A$936),1,Feriados!$A$1:$A$936)</f>
        <v>38642</v>
      </c>
      <c r="J1349" s="27">
        <f>WORKDAY(WORKDAY(DATEVALUE("15/"&amp;MONTH(EDATE(C1349,0))&amp;"/"&amp;YEAR(EDATE(C1349,0))-1),-1,Feriados!$A$1:$A$936),1,Feriados!$A$1:$A$936)</f>
        <v>38307</v>
      </c>
      <c r="K1349" s="28">
        <f t="shared" si="38"/>
        <v>6.363640212177768</v>
      </c>
    </row>
    <row r="1350" spans="1:11" x14ac:dyDescent="0.3">
      <c r="A1350" s="18" t="str">
        <f t="shared" si="39"/>
        <v>102005</v>
      </c>
      <c r="B1350" s="10">
        <v>760199</v>
      </c>
      <c r="C1350" s="11">
        <v>38681</v>
      </c>
      <c r="D1350" s="13">
        <v>1558.935381718303</v>
      </c>
      <c r="E1350" s="9"/>
      <c r="F1350" s="9"/>
      <c r="G1350" s="9"/>
      <c r="H1350" s="27">
        <f>WORKDAY(WORKDAY(DATEVALUE("15/"&amp;MONTH(EDATE(C1350,0))&amp;"/"&amp;YEAR(EDATE(C1350,0))),-1,Feriados!$A$1:$A$936),1,Feriados!$A$1:$A$936)</f>
        <v>38672</v>
      </c>
      <c r="I1350" s="27">
        <f>WORKDAY(WORKDAY(DATEVALUE("15/"&amp;MONTH(EDATE(C1350,-1))&amp;"/"&amp;YEAR(EDATE(C1350,-1))),-1,Feriados!$A$1:$A$936),1,Feriados!$A$1:$A$936)</f>
        <v>38642</v>
      </c>
      <c r="J1350" s="27">
        <f>WORKDAY(WORKDAY(DATEVALUE("15/"&amp;MONTH(EDATE(C1350,0))&amp;"/"&amp;YEAR(EDATE(C1350,0))-1),-1,Feriados!$A$1:$A$936),1,Feriados!$A$1:$A$936)</f>
        <v>38307</v>
      </c>
      <c r="K1350" s="28">
        <f t="shared" si="38"/>
        <v>6.363640212177768</v>
      </c>
    </row>
    <row r="1351" spans="1:11" x14ac:dyDescent="0.3">
      <c r="A1351" s="18" t="str">
        <f t="shared" si="39"/>
        <v>102005</v>
      </c>
      <c r="B1351" s="10">
        <v>760199</v>
      </c>
      <c r="C1351" s="11">
        <v>38684</v>
      </c>
      <c r="D1351" s="13">
        <v>1559.3426471497362</v>
      </c>
      <c r="E1351" s="9"/>
      <c r="F1351" s="9"/>
      <c r="G1351" s="9"/>
      <c r="H1351" s="27">
        <f>WORKDAY(WORKDAY(DATEVALUE("15/"&amp;MONTH(EDATE(C1351,0))&amp;"/"&amp;YEAR(EDATE(C1351,0))),-1,Feriados!$A$1:$A$936),1,Feriados!$A$1:$A$936)</f>
        <v>38672</v>
      </c>
      <c r="I1351" s="27">
        <f>WORKDAY(WORKDAY(DATEVALUE("15/"&amp;MONTH(EDATE(C1351,-1))&amp;"/"&amp;YEAR(EDATE(C1351,-1))),-1,Feriados!$A$1:$A$936),1,Feriados!$A$1:$A$936)</f>
        <v>38642</v>
      </c>
      <c r="J1351" s="27">
        <f>WORKDAY(WORKDAY(DATEVALUE("15/"&amp;MONTH(EDATE(C1351,0))&amp;"/"&amp;YEAR(EDATE(C1351,0))-1),-1,Feriados!$A$1:$A$936),1,Feriados!$A$1:$A$936)</f>
        <v>38307</v>
      </c>
      <c r="K1351" s="28">
        <f t="shared" si="38"/>
        <v>6.363640212177768</v>
      </c>
    </row>
    <row r="1352" spans="1:11" x14ac:dyDescent="0.3">
      <c r="A1352" s="18" t="str">
        <f t="shared" si="39"/>
        <v>102005</v>
      </c>
      <c r="B1352" s="10">
        <v>760199</v>
      </c>
      <c r="C1352" s="11">
        <v>38685</v>
      </c>
      <c r="D1352" s="13">
        <v>1559.7500189775822</v>
      </c>
      <c r="E1352" s="9"/>
      <c r="F1352" s="9"/>
      <c r="G1352" s="9"/>
      <c r="H1352" s="27">
        <f>WORKDAY(WORKDAY(DATEVALUE("15/"&amp;MONTH(EDATE(C1352,0))&amp;"/"&amp;YEAR(EDATE(C1352,0))),-1,Feriados!$A$1:$A$936),1,Feriados!$A$1:$A$936)</f>
        <v>38672</v>
      </c>
      <c r="I1352" s="27">
        <f>WORKDAY(WORKDAY(DATEVALUE("15/"&amp;MONTH(EDATE(C1352,-1))&amp;"/"&amp;YEAR(EDATE(C1352,-1))),-1,Feriados!$A$1:$A$936),1,Feriados!$A$1:$A$936)</f>
        <v>38642</v>
      </c>
      <c r="J1352" s="27">
        <f>WORKDAY(WORKDAY(DATEVALUE("15/"&amp;MONTH(EDATE(C1352,0))&amp;"/"&amp;YEAR(EDATE(C1352,0))-1),-1,Feriados!$A$1:$A$936),1,Feriados!$A$1:$A$936)</f>
        <v>38307</v>
      </c>
      <c r="K1352" s="28">
        <f t="shared" si="38"/>
        <v>6.363640212177768</v>
      </c>
    </row>
    <row r="1353" spans="1:11" x14ac:dyDescent="0.3">
      <c r="A1353" s="18" t="str">
        <f t="shared" si="39"/>
        <v>102005</v>
      </c>
      <c r="B1353" s="10">
        <v>760199</v>
      </c>
      <c r="C1353" s="11">
        <v>38686</v>
      </c>
      <c r="D1353" s="13">
        <v>1560.1574972296357</v>
      </c>
      <c r="E1353" s="9"/>
      <c r="F1353" s="9"/>
      <c r="G1353" s="9"/>
      <c r="H1353" s="27">
        <f>WORKDAY(WORKDAY(DATEVALUE("15/"&amp;MONTH(EDATE(C1353,0))&amp;"/"&amp;YEAR(EDATE(C1353,0))),-1,Feriados!$A$1:$A$936),1,Feriados!$A$1:$A$936)</f>
        <v>38672</v>
      </c>
      <c r="I1353" s="27">
        <f>WORKDAY(WORKDAY(DATEVALUE("15/"&amp;MONTH(EDATE(C1353,-1))&amp;"/"&amp;YEAR(EDATE(C1353,-1))),-1,Feriados!$A$1:$A$936),1,Feriados!$A$1:$A$936)</f>
        <v>38642</v>
      </c>
      <c r="J1353" s="27">
        <f>WORKDAY(WORKDAY(DATEVALUE("15/"&amp;MONTH(EDATE(C1353,0))&amp;"/"&amp;YEAR(EDATE(C1353,0))-1),-1,Feriados!$A$1:$A$936),1,Feriados!$A$1:$A$936)</f>
        <v>38307</v>
      </c>
      <c r="K1353" s="28">
        <f t="shared" si="38"/>
        <v>6.363640212177768</v>
      </c>
    </row>
    <row r="1354" spans="1:11" x14ac:dyDescent="0.3">
      <c r="A1354" s="18" t="str">
        <f t="shared" si="39"/>
        <v>112005</v>
      </c>
      <c r="B1354" s="10">
        <v>760199</v>
      </c>
      <c r="C1354" s="11">
        <v>38687</v>
      </c>
      <c r="D1354" s="13">
        <v>1560.5650819337002</v>
      </c>
      <c r="E1354" s="9"/>
      <c r="F1354" s="9"/>
      <c r="G1354" s="9"/>
      <c r="H1354" s="27">
        <f>WORKDAY(WORKDAY(DATEVALUE("15/"&amp;MONTH(EDATE(C1354,0))&amp;"/"&amp;YEAR(EDATE(C1354,0))),-1,Feriados!$A$1:$A$936),1,Feriados!$A$1:$A$936)</f>
        <v>38701</v>
      </c>
      <c r="I1354" s="27">
        <f>WORKDAY(WORKDAY(DATEVALUE("15/"&amp;MONTH(EDATE(C1354,-1))&amp;"/"&amp;YEAR(EDATE(C1354,-1))),-1,Feriados!$A$1:$A$936),1,Feriados!$A$1:$A$936)</f>
        <v>38672</v>
      </c>
      <c r="J1354" s="27">
        <f>WORKDAY(WORKDAY(DATEVALUE("15/"&amp;MONTH(EDATE(C1354,0))&amp;"/"&amp;YEAR(EDATE(C1354,0))-1),-1,Feriados!$A$1:$A$936),1,Feriados!$A$1:$A$936)</f>
        <v>38336</v>
      </c>
      <c r="K1354" s="28">
        <f t="shared" si="38"/>
        <v>6.2157605519514769</v>
      </c>
    </row>
    <row r="1355" spans="1:11" x14ac:dyDescent="0.3">
      <c r="A1355" s="18" t="str">
        <f t="shared" si="39"/>
        <v>112005</v>
      </c>
      <c r="B1355" s="10">
        <v>760199</v>
      </c>
      <c r="C1355" s="11">
        <v>38688</v>
      </c>
      <c r="D1355" s="13">
        <v>1560.9727731175853</v>
      </c>
      <c r="E1355" s="9"/>
      <c r="F1355" s="9"/>
      <c r="G1355" s="9"/>
      <c r="H1355" s="27">
        <f>WORKDAY(WORKDAY(DATEVALUE("15/"&amp;MONTH(EDATE(C1355,0))&amp;"/"&amp;YEAR(EDATE(C1355,0))),-1,Feriados!$A$1:$A$936),1,Feriados!$A$1:$A$936)</f>
        <v>38701</v>
      </c>
      <c r="I1355" s="27">
        <f>WORKDAY(WORKDAY(DATEVALUE("15/"&amp;MONTH(EDATE(C1355,-1))&amp;"/"&amp;YEAR(EDATE(C1355,-1))),-1,Feriados!$A$1:$A$936),1,Feriados!$A$1:$A$936)</f>
        <v>38672</v>
      </c>
      <c r="J1355" s="27">
        <f>WORKDAY(WORKDAY(DATEVALUE("15/"&amp;MONTH(EDATE(C1355,0))&amp;"/"&amp;YEAR(EDATE(C1355,0))-1),-1,Feriados!$A$1:$A$936),1,Feriados!$A$1:$A$936)</f>
        <v>38336</v>
      </c>
      <c r="K1355" s="28">
        <f t="shared" si="38"/>
        <v>6.2157605519514769</v>
      </c>
    </row>
    <row r="1356" spans="1:11" x14ac:dyDescent="0.3">
      <c r="A1356" s="18" t="str">
        <f t="shared" si="39"/>
        <v>112005</v>
      </c>
      <c r="B1356" s="10">
        <v>760199</v>
      </c>
      <c r="C1356" s="11">
        <v>38691</v>
      </c>
      <c r="D1356" s="13">
        <v>1561.3805708091093</v>
      </c>
      <c r="E1356" s="9"/>
      <c r="F1356" s="9"/>
      <c r="G1356" s="9"/>
      <c r="H1356" s="27">
        <f>WORKDAY(WORKDAY(DATEVALUE("15/"&amp;MONTH(EDATE(C1356,0))&amp;"/"&amp;YEAR(EDATE(C1356,0))),-1,Feriados!$A$1:$A$936),1,Feriados!$A$1:$A$936)</f>
        <v>38701</v>
      </c>
      <c r="I1356" s="27">
        <f>WORKDAY(WORKDAY(DATEVALUE("15/"&amp;MONTH(EDATE(C1356,-1))&amp;"/"&amp;YEAR(EDATE(C1356,-1))),-1,Feriados!$A$1:$A$936),1,Feriados!$A$1:$A$936)</f>
        <v>38672</v>
      </c>
      <c r="J1356" s="27">
        <f>WORKDAY(WORKDAY(DATEVALUE("15/"&amp;MONTH(EDATE(C1356,0))&amp;"/"&amp;YEAR(EDATE(C1356,0))-1),-1,Feriados!$A$1:$A$936),1,Feriados!$A$1:$A$936)</f>
        <v>38336</v>
      </c>
      <c r="K1356" s="28">
        <f t="shared" si="38"/>
        <v>6.2157605519514769</v>
      </c>
    </row>
    <row r="1357" spans="1:11" x14ac:dyDescent="0.3">
      <c r="A1357" s="18" t="str">
        <f t="shared" si="39"/>
        <v>112005</v>
      </c>
      <c r="B1357" s="10">
        <v>760199</v>
      </c>
      <c r="C1357" s="11">
        <v>38692</v>
      </c>
      <c r="D1357" s="13">
        <v>1561.7884750360961</v>
      </c>
      <c r="E1357" s="9"/>
      <c r="F1357" s="9"/>
      <c r="G1357" s="9"/>
      <c r="H1357" s="27">
        <f>WORKDAY(WORKDAY(DATEVALUE("15/"&amp;MONTH(EDATE(C1357,0))&amp;"/"&amp;YEAR(EDATE(C1357,0))),-1,Feriados!$A$1:$A$936),1,Feriados!$A$1:$A$936)</f>
        <v>38701</v>
      </c>
      <c r="I1357" s="27">
        <f>WORKDAY(WORKDAY(DATEVALUE("15/"&amp;MONTH(EDATE(C1357,-1))&amp;"/"&amp;YEAR(EDATE(C1357,-1))),-1,Feriados!$A$1:$A$936),1,Feriados!$A$1:$A$936)</f>
        <v>38672</v>
      </c>
      <c r="J1357" s="27">
        <f>WORKDAY(WORKDAY(DATEVALUE("15/"&amp;MONTH(EDATE(C1357,0))&amp;"/"&amp;YEAR(EDATE(C1357,0))-1),-1,Feriados!$A$1:$A$936),1,Feriados!$A$1:$A$936)</f>
        <v>38336</v>
      </c>
      <c r="K1357" s="28">
        <f t="shared" si="38"/>
        <v>6.2157605519514769</v>
      </c>
    </row>
    <row r="1358" spans="1:11" x14ac:dyDescent="0.3">
      <c r="A1358" s="18" t="str">
        <f t="shared" si="39"/>
        <v>112005</v>
      </c>
      <c r="B1358" s="10">
        <v>760199</v>
      </c>
      <c r="C1358" s="11">
        <v>38693</v>
      </c>
      <c r="D1358" s="13">
        <v>1562.1964858263782</v>
      </c>
      <c r="E1358" s="9"/>
      <c r="F1358" s="9"/>
      <c r="G1358" s="9"/>
      <c r="H1358" s="27">
        <f>WORKDAY(WORKDAY(DATEVALUE("15/"&amp;MONTH(EDATE(C1358,0))&amp;"/"&amp;YEAR(EDATE(C1358,0))),-1,Feriados!$A$1:$A$936),1,Feriados!$A$1:$A$936)</f>
        <v>38701</v>
      </c>
      <c r="I1358" s="27">
        <f>WORKDAY(WORKDAY(DATEVALUE("15/"&amp;MONTH(EDATE(C1358,-1))&amp;"/"&amp;YEAR(EDATE(C1358,-1))),-1,Feriados!$A$1:$A$936),1,Feriados!$A$1:$A$936)</f>
        <v>38672</v>
      </c>
      <c r="J1358" s="27">
        <f>WORKDAY(WORKDAY(DATEVALUE("15/"&amp;MONTH(EDATE(C1358,0))&amp;"/"&amp;YEAR(EDATE(C1358,0))-1),-1,Feriados!$A$1:$A$936),1,Feriados!$A$1:$A$936)</f>
        <v>38336</v>
      </c>
      <c r="K1358" s="28">
        <f t="shared" si="38"/>
        <v>6.2157605519514769</v>
      </c>
    </row>
    <row r="1359" spans="1:11" x14ac:dyDescent="0.3">
      <c r="A1359" s="18" t="str">
        <f t="shared" si="39"/>
        <v>112005</v>
      </c>
      <c r="B1359" s="10">
        <v>760199</v>
      </c>
      <c r="C1359" s="11">
        <v>38694</v>
      </c>
      <c r="D1359" s="13">
        <v>1562.6046032077943</v>
      </c>
      <c r="E1359" s="9"/>
      <c r="F1359" s="9"/>
      <c r="G1359" s="9"/>
      <c r="H1359" s="27">
        <f>WORKDAY(WORKDAY(DATEVALUE("15/"&amp;MONTH(EDATE(C1359,0))&amp;"/"&amp;YEAR(EDATE(C1359,0))),-1,Feriados!$A$1:$A$936),1,Feriados!$A$1:$A$936)</f>
        <v>38701</v>
      </c>
      <c r="I1359" s="27">
        <f>WORKDAY(WORKDAY(DATEVALUE("15/"&amp;MONTH(EDATE(C1359,-1))&amp;"/"&amp;YEAR(EDATE(C1359,-1))),-1,Feriados!$A$1:$A$936),1,Feriados!$A$1:$A$936)</f>
        <v>38672</v>
      </c>
      <c r="J1359" s="27">
        <f>WORKDAY(WORKDAY(DATEVALUE("15/"&amp;MONTH(EDATE(C1359,0))&amp;"/"&amp;YEAR(EDATE(C1359,0))-1),-1,Feriados!$A$1:$A$936),1,Feriados!$A$1:$A$936)</f>
        <v>38336</v>
      </c>
      <c r="K1359" s="28">
        <f t="shared" si="38"/>
        <v>6.2157605519514769</v>
      </c>
    </row>
    <row r="1360" spans="1:11" x14ac:dyDescent="0.3">
      <c r="A1360" s="18" t="str">
        <f t="shared" si="39"/>
        <v>112005</v>
      </c>
      <c r="B1360" s="10">
        <v>760199</v>
      </c>
      <c r="C1360" s="11">
        <v>38695</v>
      </c>
      <c r="D1360" s="13">
        <v>1563.0128272081909</v>
      </c>
      <c r="E1360" s="9"/>
      <c r="F1360" s="9"/>
      <c r="G1360" s="9"/>
      <c r="H1360" s="27">
        <f>WORKDAY(WORKDAY(DATEVALUE("15/"&amp;MONTH(EDATE(C1360,0))&amp;"/"&amp;YEAR(EDATE(C1360,0))),-1,Feriados!$A$1:$A$936),1,Feriados!$A$1:$A$936)</f>
        <v>38701</v>
      </c>
      <c r="I1360" s="27">
        <f>WORKDAY(WORKDAY(DATEVALUE("15/"&amp;MONTH(EDATE(C1360,-1))&amp;"/"&amp;YEAR(EDATE(C1360,-1))),-1,Feriados!$A$1:$A$936),1,Feriados!$A$1:$A$936)</f>
        <v>38672</v>
      </c>
      <c r="J1360" s="27">
        <f>WORKDAY(WORKDAY(DATEVALUE("15/"&amp;MONTH(EDATE(C1360,0))&amp;"/"&amp;YEAR(EDATE(C1360,0))-1),-1,Feriados!$A$1:$A$936),1,Feriados!$A$1:$A$936)</f>
        <v>38336</v>
      </c>
      <c r="K1360" s="28">
        <f t="shared" si="38"/>
        <v>6.2157605519514769</v>
      </c>
    </row>
    <row r="1361" spans="1:11" x14ac:dyDescent="0.3">
      <c r="A1361" s="18" t="str">
        <f t="shared" si="39"/>
        <v>112005</v>
      </c>
      <c r="B1361" s="10">
        <v>760199</v>
      </c>
      <c r="C1361" s="11">
        <v>38698</v>
      </c>
      <c r="D1361" s="13">
        <v>1563.4211578554221</v>
      </c>
      <c r="E1361" s="9"/>
      <c r="F1361" s="9"/>
      <c r="G1361" s="9"/>
      <c r="H1361" s="27">
        <f>WORKDAY(WORKDAY(DATEVALUE("15/"&amp;MONTH(EDATE(C1361,0))&amp;"/"&amp;YEAR(EDATE(C1361,0))),-1,Feriados!$A$1:$A$936),1,Feriados!$A$1:$A$936)</f>
        <v>38701</v>
      </c>
      <c r="I1361" s="27">
        <f>WORKDAY(WORKDAY(DATEVALUE("15/"&amp;MONTH(EDATE(C1361,-1))&amp;"/"&amp;YEAR(EDATE(C1361,-1))),-1,Feriados!$A$1:$A$936),1,Feriados!$A$1:$A$936)</f>
        <v>38672</v>
      </c>
      <c r="J1361" s="27">
        <f>WORKDAY(WORKDAY(DATEVALUE("15/"&amp;MONTH(EDATE(C1361,0))&amp;"/"&amp;YEAR(EDATE(C1361,0))-1),-1,Feriados!$A$1:$A$936),1,Feriados!$A$1:$A$936)</f>
        <v>38336</v>
      </c>
      <c r="K1361" s="28">
        <f t="shared" si="38"/>
        <v>6.2157605519514769</v>
      </c>
    </row>
    <row r="1362" spans="1:11" x14ac:dyDescent="0.3">
      <c r="A1362" s="18" t="str">
        <f t="shared" si="39"/>
        <v>112005</v>
      </c>
      <c r="B1362" s="10">
        <v>760199</v>
      </c>
      <c r="C1362" s="11">
        <v>38699</v>
      </c>
      <c r="D1362" s="13">
        <v>1563.8295951773491</v>
      </c>
      <c r="E1362" s="9"/>
      <c r="F1362" s="9"/>
      <c r="G1362" s="9"/>
      <c r="H1362" s="27">
        <f>WORKDAY(WORKDAY(DATEVALUE("15/"&amp;MONTH(EDATE(C1362,0))&amp;"/"&amp;YEAR(EDATE(C1362,0))),-1,Feriados!$A$1:$A$936),1,Feriados!$A$1:$A$936)</f>
        <v>38701</v>
      </c>
      <c r="I1362" s="27">
        <f>WORKDAY(WORKDAY(DATEVALUE("15/"&amp;MONTH(EDATE(C1362,-1))&amp;"/"&amp;YEAR(EDATE(C1362,-1))),-1,Feriados!$A$1:$A$936),1,Feriados!$A$1:$A$936)</f>
        <v>38672</v>
      </c>
      <c r="J1362" s="27">
        <f>WORKDAY(WORKDAY(DATEVALUE("15/"&amp;MONTH(EDATE(C1362,0))&amp;"/"&amp;YEAR(EDATE(C1362,0))-1),-1,Feriados!$A$1:$A$936),1,Feriados!$A$1:$A$936)</f>
        <v>38336</v>
      </c>
      <c r="K1362" s="28">
        <f t="shared" si="38"/>
        <v>6.2157605519514769</v>
      </c>
    </row>
    <row r="1363" spans="1:11" x14ac:dyDescent="0.3">
      <c r="A1363" s="18" t="str">
        <f t="shared" si="39"/>
        <v>112005</v>
      </c>
      <c r="B1363" s="10">
        <v>760199</v>
      </c>
      <c r="C1363" s="11">
        <v>38700</v>
      </c>
      <c r="D1363" s="13">
        <v>1564.2381392018399</v>
      </c>
      <c r="E1363" s="9"/>
      <c r="F1363" s="9"/>
      <c r="G1363" s="9"/>
      <c r="H1363" s="27">
        <f>WORKDAY(WORKDAY(DATEVALUE("15/"&amp;MONTH(EDATE(C1363,0))&amp;"/"&amp;YEAR(EDATE(C1363,0))),-1,Feriados!$A$1:$A$936),1,Feriados!$A$1:$A$936)</f>
        <v>38701</v>
      </c>
      <c r="I1363" s="27">
        <f>WORKDAY(WORKDAY(DATEVALUE("15/"&amp;MONTH(EDATE(C1363,-1))&amp;"/"&amp;YEAR(EDATE(C1363,-1))),-1,Feriados!$A$1:$A$936),1,Feriados!$A$1:$A$936)</f>
        <v>38672</v>
      </c>
      <c r="J1363" s="27">
        <f>WORKDAY(WORKDAY(DATEVALUE("15/"&amp;MONTH(EDATE(C1363,0))&amp;"/"&amp;YEAR(EDATE(C1363,0))-1),-1,Feriados!$A$1:$A$936),1,Feriados!$A$1:$A$936)</f>
        <v>38336</v>
      </c>
      <c r="K1363" s="28">
        <f t="shared" si="38"/>
        <v>6.2157605519514769</v>
      </c>
    </row>
    <row r="1364" spans="1:11" x14ac:dyDescent="0.3">
      <c r="A1364" s="18" t="str">
        <f t="shared" si="39"/>
        <v>112005</v>
      </c>
      <c r="B1364" s="10">
        <v>760199</v>
      </c>
      <c r="C1364" s="11">
        <v>38701</v>
      </c>
      <c r="D1364" s="13">
        <v>1564.6467899567701</v>
      </c>
      <c r="E1364" s="9"/>
      <c r="F1364" s="9"/>
      <c r="G1364" s="9"/>
      <c r="H1364" s="27">
        <f>WORKDAY(WORKDAY(DATEVALUE("15/"&amp;MONTH(EDATE(C1364,0))&amp;"/"&amp;YEAR(EDATE(C1364,0))),-1,Feriados!$A$1:$A$936),1,Feriados!$A$1:$A$936)</f>
        <v>38701</v>
      </c>
      <c r="I1364" s="27">
        <f>WORKDAY(WORKDAY(DATEVALUE("15/"&amp;MONTH(EDATE(C1364,-1))&amp;"/"&amp;YEAR(EDATE(C1364,-1))),-1,Feriados!$A$1:$A$936),1,Feriados!$A$1:$A$936)</f>
        <v>38672</v>
      </c>
      <c r="J1364" s="27">
        <f>WORKDAY(WORKDAY(DATEVALUE("15/"&amp;MONTH(EDATE(C1364,0))&amp;"/"&amp;YEAR(EDATE(C1364,0))-1),-1,Feriados!$A$1:$A$936),1,Feriados!$A$1:$A$936)</f>
        <v>38336</v>
      </c>
      <c r="K1364" s="28">
        <f t="shared" si="38"/>
        <v>6.2157605519514769</v>
      </c>
    </row>
    <row r="1365" spans="1:11" x14ac:dyDescent="0.3">
      <c r="A1365" s="18" t="str">
        <f t="shared" si="39"/>
        <v>112005</v>
      </c>
      <c r="B1365" s="10">
        <v>760199</v>
      </c>
      <c r="C1365" s="11">
        <v>38702</v>
      </c>
      <c r="D1365" s="13">
        <v>1564.9022518758425</v>
      </c>
      <c r="E1365" s="9"/>
      <c r="F1365" s="9"/>
      <c r="G1365" s="9"/>
      <c r="H1365" s="27">
        <f>WORKDAY(WORKDAY(DATEVALUE("15/"&amp;MONTH(EDATE(C1365,0))&amp;"/"&amp;YEAR(EDATE(C1365,0))),-1,Feriados!$A$1:$A$936),1,Feriados!$A$1:$A$936)</f>
        <v>38701</v>
      </c>
      <c r="I1365" s="27">
        <f>WORKDAY(WORKDAY(DATEVALUE("15/"&amp;MONTH(EDATE(C1365,-1))&amp;"/"&amp;YEAR(EDATE(C1365,-1))),-1,Feriados!$A$1:$A$936),1,Feriados!$A$1:$A$936)</f>
        <v>38672</v>
      </c>
      <c r="J1365" s="27">
        <f>WORKDAY(WORKDAY(DATEVALUE("15/"&amp;MONTH(EDATE(C1365,0))&amp;"/"&amp;YEAR(EDATE(C1365,0))-1),-1,Feriados!$A$1:$A$936),1,Feriados!$A$1:$A$936)</f>
        <v>38336</v>
      </c>
      <c r="K1365" s="28">
        <f t="shared" si="38"/>
        <v>6.2157605519514769</v>
      </c>
    </row>
    <row r="1366" spans="1:11" x14ac:dyDescent="0.3">
      <c r="A1366" s="18" t="str">
        <f t="shared" si="39"/>
        <v>112005</v>
      </c>
      <c r="B1366" s="10">
        <v>760199</v>
      </c>
      <c r="C1366" s="11">
        <v>38705</v>
      </c>
      <c r="D1366" s="13">
        <v>1565.1577555045155</v>
      </c>
      <c r="E1366" s="9"/>
      <c r="F1366" s="9"/>
      <c r="G1366" s="9"/>
      <c r="H1366" s="27">
        <f>WORKDAY(WORKDAY(DATEVALUE("15/"&amp;MONTH(EDATE(C1366,0))&amp;"/"&amp;YEAR(EDATE(C1366,0))),-1,Feriados!$A$1:$A$936),1,Feriados!$A$1:$A$936)</f>
        <v>38701</v>
      </c>
      <c r="I1366" s="27">
        <f>WORKDAY(WORKDAY(DATEVALUE("15/"&amp;MONTH(EDATE(C1366,-1))&amp;"/"&amp;YEAR(EDATE(C1366,-1))),-1,Feriados!$A$1:$A$936),1,Feriados!$A$1:$A$936)</f>
        <v>38672</v>
      </c>
      <c r="J1366" s="27">
        <f>WORKDAY(WORKDAY(DATEVALUE("15/"&amp;MONTH(EDATE(C1366,0))&amp;"/"&amp;YEAR(EDATE(C1366,0))-1),-1,Feriados!$A$1:$A$936),1,Feriados!$A$1:$A$936)</f>
        <v>38336</v>
      </c>
      <c r="K1366" s="28">
        <f t="shared" si="38"/>
        <v>6.2157605519514769</v>
      </c>
    </row>
    <row r="1367" spans="1:11" x14ac:dyDescent="0.3">
      <c r="A1367" s="18" t="str">
        <f t="shared" si="39"/>
        <v>112005</v>
      </c>
      <c r="B1367" s="10">
        <v>760199</v>
      </c>
      <c r="C1367" s="11">
        <v>38706</v>
      </c>
      <c r="D1367" s="13">
        <v>1565.4133008495985</v>
      </c>
      <c r="E1367" s="9"/>
      <c r="F1367" s="9"/>
      <c r="G1367" s="9"/>
      <c r="H1367" s="27">
        <f>WORKDAY(WORKDAY(DATEVALUE("15/"&amp;MONTH(EDATE(C1367,0))&amp;"/"&amp;YEAR(EDATE(C1367,0))),-1,Feriados!$A$1:$A$936),1,Feriados!$A$1:$A$936)</f>
        <v>38701</v>
      </c>
      <c r="I1367" s="27">
        <f>WORKDAY(WORKDAY(DATEVALUE("15/"&amp;MONTH(EDATE(C1367,-1))&amp;"/"&amp;YEAR(EDATE(C1367,-1))),-1,Feriados!$A$1:$A$936),1,Feriados!$A$1:$A$936)</f>
        <v>38672</v>
      </c>
      <c r="J1367" s="27">
        <f>WORKDAY(WORKDAY(DATEVALUE("15/"&amp;MONTH(EDATE(C1367,0))&amp;"/"&amp;YEAR(EDATE(C1367,0))-1),-1,Feriados!$A$1:$A$936),1,Feriados!$A$1:$A$936)</f>
        <v>38336</v>
      </c>
      <c r="K1367" s="28">
        <f t="shared" si="38"/>
        <v>6.2157605519514769</v>
      </c>
    </row>
    <row r="1368" spans="1:11" x14ac:dyDescent="0.3">
      <c r="A1368" s="18" t="str">
        <f t="shared" si="39"/>
        <v>112005</v>
      </c>
      <c r="B1368" s="10">
        <v>760199</v>
      </c>
      <c r="C1368" s="11">
        <v>38707</v>
      </c>
      <c r="D1368" s="13">
        <v>1565.6688879179026</v>
      </c>
      <c r="E1368" s="9"/>
      <c r="F1368" s="9"/>
      <c r="G1368" s="9"/>
      <c r="H1368" s="27">
        <f>WORKDAY(WORKDAY(DATEVALUE("15/"&amp;MONTH(EDATE(C1368,0))&amp;"/"&amp;YEAR(EDATE(C1368,0))),-1,Feriados!$A$1:$A$936),1,Feriados!$A$1:$A$936)</f>
        <v>38701</v>
      </c>
      <c r="I1368" s="27">
        <f>WORKDAY(WORKDAY(DATEVALUE("15/"&amp;MONTH(EDATE(C1368,-1))&amp;"/"&amp;YEAR(EDATE(C1368,-1))),-1,Feriados!$A$1:$A$936),1,Feriados!$A$1:$A$936)</f>
        <v>38672</v>
      </c>
      <c r="J1368" s="27">
        <f>WORKDAY(WORKDAY(DATEVALUE("15/"&amp;MONTH(EDATE(C1368,0))&amp;"/"&amp;YEAR(EDATE(C1368,0))-1),-1,Feriados!$A$1:$A$936),1,Feriados!$A$1:$A$936)</f>
        <v>38336</v>
      </c>
      <c r="K1368" s="28">
        <f t="shared" si="38"/>
        <v>6.2157605519514769</v>
      </c>
    </row>
    <row r="1369" spans="1:11" x14ac:dyDescent="0.3">
      <c r="A1369" s="18" t="str">
        <f t="shared" si="39"/>
        <v>112005</v>
      </c>
      <c r="B1369" s="10">
        <v>760199</v>
      </c>
      <c r="C1369" s="11">
        <v>38708</v>
      </c>
      <c r="D1369" s="13">
        <v>1565.9245167162405</v>
      </c>
      <c r="E1369" s="9"/>
      <c r="F1369" s="9"/>
      <c r="G1369" s="9"/>
      <c r="H1369" s="27">
        <f>WORKDAY(WORKDAY(DATEVALUE("15/"&amp;MONTH(EDATE(C1369,0))&amp;"/"&amp;YEAR(EDATE(C1369,0))),-1,Feriados!$A$1:$A$936),1,Feriados!$A$1:$A$936)</f>
        <v>38701</v>
      </c>
      <c r="I1369" s="27">
        <f>WORKDAY(WORKDAY(DATEVALUE("15/"&amp;MONTH(EDATE(C1369,-1))&amp;"/"&amp;YEAR(EDATE(C1369,-1))),-1,Feriados!$A$1:$A$936),1,Feriados!$A$1:$A$936)</f>
        <v>38672</v>
      </c>
      <c r="J1369" s="27">
        <f>WORKDAY(WORKDAY(DATEVALUE("15/"&amp;MONTH(EDATE(C1369,0))&amp;"/"&amp;YEAR(EDATE(C1369,0))-1),-1,Feriados!$A$1:$A$936),1,Feriados!$A$1:$A$936)</f>
        <v>38336</v>
      </c>
      <c r="K1369" s="28">
        <f t="shared" si="38"/>
        <v>6.2157605519514769</v>
      </c>
    </row>
    <row r="1370" spans="1:11" x14ac:dyDescent="0.3">
      <c r="A1370" s="18" t="str">
        <f t="shared" si="39"/>
        <v>112005</v>
      </c>
      <c r="B1370" s="10">
        <v>760199</v>
      </c>
      <c r="C1370" s="11">
        <v>38709</v>
      </c>
      <c r="D1370" s="13">
        <v>1566.1801872514252</v>
      </c>
      <c r="E1370" s="9"/>
      <c r="F1370" s="9"/>
      <c r="G1370" s="9"/>
      <c r="H1370" s="27">
        <f>WORKDAY(WORKDAY(DATEVALUE("15/"&amp;MONTH(EDATE(C1370,0))&amp;"/"&amp;YEAR(EDATE(C1370,0))),-1,Feriados!$A$1:$A$936),1,Feriados!$A$1:$A$936)</f>
        <v>38701</v>
      </c>
      <c r="I1370" s="27">
        <f>WORKDAY(WORKDAY(DATEVALUE("15/"&amp;MONTH(EDATE(C1370,-1))&amp;"/"&amp;YEAR(EDATE(C1370,-1))),-1,Feriados!$A$1:$A$936),1,Feriados!$A$1:$A$936)</f>
        <v>38672</v>
      </c>
      <c r="J1370" s="27">
        <f>WORKDAY(WORKDAY(DATEVALUE("15/"&amp;MONTH(EDATE(C1370,0))&amp;"/"&amp;YEAR(EDATE(C1370,0))-1),-1,Feriados!$A$1:$A$936),1,Feriados!$A$1:$A$936)</f>
        <v>38336</v>
      </c>
      <c r="K1370" s="28">
        <f t="shared" si="38"/>
        <v>6.2157605519514769</v>
      </c>
    </row>
    <row r="1371" spans="1:11" x14ac:dyDescent="0.3">
      <c r="A1371" s="18" t="str">
        <f t="shared" si="39"/>
        <v>112005</v>
      </c>
      <c r="B1371" s="10">
        <v>760199</v>
      </c>
      <c r="C1371" s="11">
        <v>38712</v>
      </c>
      <c r="D1371" s="13">
        <v>1566.4358995302709</v>
      </c>
      <c r="E1371" s="9"/>
      <c r="F1371" s="9"/>
      <c r="G1371" s="9"/>
      <c r="H1371" s="27">
        <f>WORKDAY(WORKDAY(DATEVALUE("15/"&amp;MONTH(EDATE(C1371,0))&amp;"/"&amp;YEAR(EDATE(C1371,0))),-1,Feriados!$A$1:$A$936),1,Feriados!$A$1:$A$936)</f>
        <v>38701</v>
      </c>
      <c r="I1371" s="27">
        <f>WORKDAY(WORKDAY(DATEVALUE("15/"&amp;MONTH(EDATE(C1371,-1))&amp;"/"&amp;YEAR(EDATE(C1371,-1))),-1,Feriados!$A$1:$A$936),1,Feriados!$A$1:$A$936)</f>
        <v>38672</v>
      </c>
      <c r="J1371" s="27">
        <f>WORKDAY(WORKDAY(DATEVALUE("15/"&amp;MONTH(EDATE(C1371,0))&amp;"/"&amp;YEAR(EDATE(C1371,0))-1),-1,Feriados!$A$1:$A$936),1,Feriados!$A$1:$A$936)</f>
        <v>38336</v>
      </c>
      <c r="K1371" s="28">
        <f t="shared" si="38"/>
        <v>6.2157605519514769</v>
      </c>
    </row>
    <row r="1372" spans="1:11" x14ac:dyDescent="0.3">
      <c r="A1372" s="18" t="str">
        <f t="shared" si="39"/>
        <v>112005</v>
      </c>
      <c r="B1372" s="10">
        <v>760199</v>
      </c>
      <c r="C1372" s="11">
        <v>38713</v>
      </c>
      <c r="D1372" s="13">
        <v>1566.6916535595935</v>
      </c>
      <c r="E1372" s="9"/>
      <c r="F1372" s="9"/>
      <c r="G1372" s="9"/>
      <c r="H1372" s="27">
        <f>WORKDAY(WORKDAY(DATEVALUE("15/"&amp;MONTH(EDATE(C1372,0))&amp;"/"&amp;YEAR(EDATE(C1372,0))),-1,Feriados!$A$1:$A$936),1,Feriados!$A$1:$A$936)</f>
        <v>38701</v>
      </c>
      <c r="I1372" s="27">
        <f>WORKDAY(WORKDAY(DATEVALUE("15/"&amp;MONTH(EDATE(C1372,-1))&amp;"/"&amp;YEAR(EDATE(C1372,-1))),-1,Feriados!$A$1:$A$936),1,Feriados!$A$1:$A$936)</f>
        <v>38672</v>
      </c>
      <c r="J1372" s="27">
        <f>WORKDAY(WORKDAY(DATEVALUE("15/"&amp;MONTH(EDATE(C1372,0))&amp;"/"&amp;YEAR(EDATE(C1372,0))-1),-1,Feriados!$A$1:$A$936),1,Feriados!$A$1:$A$936)</f>
        <v>38336</v>
      </c>
      <c r="K1372" s="28">
        <f t="shared" si="38"/>
        <v>6.2157605519514769</v>
      </c>
    </row>
    <row r="1373" spans="1:11" x14ac:dyDescent="0.3">
      <c r="A1373" s="18" t="str">
        <f t="shared" si="39"/>
        <v>112005</v>
      </c>
      <c r="B1373" s="10">
        <v>760199</v>
      </c>
      <c r="C1373" s="11">
        <v>38714</v>
      </c>
      <c r="D1373" s="13">
        <v>1566.9474493462096</v>
      </c>
      <c r="E1373" s="9"/>
      <c r="F1373" s="9"/>
      <c r="G1373" s="9"/>
      <c r="H1373" s="27">
        <f>WORKDAY(WORKDAY(DATEVALUE("15/"&amp;MONTH(EDATE(C1373,0))&amp;"/"&amp;YEAR(EDATE(C1373,0))),-1,Feriados!$A$1:$A$936),1,Feriados!$A$1:$A$936)</f>
        <v>38701</v>
      </c>
      <c r="I1373" s="27">
        <f>WORKDAY(WORKDAY(DATEVALUE("15/"&amp;MONTH(EDATE(C1373,-1))&amp;"/"&amp;YEAR(EDATE(C1373,-1))),-1,Feriados!$A$1:$A$936),1,Feriados!$A$1:$A$936)</f>
        <v>38672</v>
      </c>
      <c r="J1373" s="27">
        <f>WORKDAY(WORKDAY(DATEVALUE("15/"&amp;MONTH(EDATE(C1373,0))&amp;"/"&amp;YEAR(EDATE(C1373,0))-1),-1,Feriados!$A$1:$A$936),1,Feriados!$A$1:$A$936)</f>
        <v>38336</v>
      </c>
      <c r="K1373" s="28">
        <f t="shared" si="38"/>
        <v>6.2157605519514769</v>
      </c>
    </row>
    <row r="1374" spans="1:11" x14ac:dyDescent="0.3">
      <c r="A1374" s="18" t="str">
        <f t="shared" si="39"/>
        <v>112005</v>
      </c>
      <c r="B1374" s="10">
        <v>760199</v>
      </c>
      <c r="C1374" s="11">
        <v>38715</v>
      </c>
      <c r="D1374" s="13">
        <v>1567.2032868969368</v>
      </c>
      <c r="E1374" s="9"/>
      <c r="F1374" s="9"/>
      <c r="G1374" s="9"/>
      <c r="H1374" s="27">
        <f>WORKDAY(WORKDAY(DATEVALUE("15/"&amp;MONTH(EDATE(C1374,0))&amp;"/"&amp;YEAR(EDATE(C1374,0))),-1,Feriados!$A$1:$A$936),1,Feriados!$A$1:$A$936)</f>
        <v>38701</v>
      </c>
      <c r="I1374" s="27">
        <f>WORKDAY(WORKDAY(DATEVALUE("15/"&amp;MONTH(EDATE(C1374,-1))&amp;"/"&amp;YEAR(EDATE(C1374,-1))),-1,Feriados!$A$1:$A$936),1,Feriados!$A$1:$A$936)</f>
        <v>38672</v>
      </c>
      <c r="J1374" s="27">
        <f>WORKDAY(WORKDAY(DATEVALUE("15/"&amp;MONTH(EDATE(C1374,0))&amp;"/"&amp;YEAR(EDATE(C1374,0))-1),-1,Feriados!$A$1:$A$936),1,Feriados!$A$1:$A$936)</f>
        <v>38336</v>
      </c>
      <c r="K1374" s="28">
        <f t="shared" si="38"/>
        <v>6.2157605519514769</v>
      </c>
    </row>
    <row r="1375" spans="1:11" x14ac:dyDescent="0.3">
      <c r="A1375" s="18" t="str">
        <f t="shared" si="39"/>
        <v>112005</v>
      </c>
      <c r="B1375" s="10">
        <v>760199</v>
      </c>
      <c r="C1375" s="11">
        <v>38716</v>
      </c>
      <c r="D1375" s="13">
        <v>1567.4591662185942</v>
      </c>
      <c r="E1375" s="9"/>
      <c r="F1375" s="9"/>
      <c r="G1375" s="9"/>
      <c r="H1375" s="27">
        <f>WORKDAY(WORKDAY(DATEVALUE("15/"&amp;MONTH(EDATE(C1375,0))&amp;"/"&amp;YEAR(EDATE(C1375,0))),-1,Feriados!$A$1:$A$936),1,Feriados!$A$1:$A$936)</f>
        <v>38701</v>
      </c>
      <c r="I1375" s="27">
        <f>WORKDAY(WORKDAY(DATEVALUE("15/"&amp;MONTH(EDATE(C1375,-1))&amp;"/"&amp;YEAR(EDATE(C1375,-1))),-1,Feriados!$A$1:$A$936),1,Feriados!$A$1:$A$936)</f>
        <v>38672</v>
      </c>
      <c r="J1375" s="27">
        <f>WORKDAY(WORKDAY(DATEVALUE("15/"&amp;MONTH(EDATE(C1375,0))&amp;"/"&amp;YEAR(EDATE(C1375,0))-1),-1,Feriados!$A$1:$A$936),1,Feriados!$A$1:$A$936)</f>
        <v>38336</v>
      </c>
      <c r="K1375" s="28">
        <f t="shared" si="38"/>
        <v>6.2157605519514769</v>
      </c>
    </row>
    <row r="1376" spans="1:11" x14ac:dyDescent="0.3">
      <c r="A1376" s="18" t="str">
        <f t="shared" si="39"/>
        <v>122005</v>
      </c>
      <c r="B1376" s="10">
        <v>760199</v>
      </c>
      <c r="C1376" s="11">
        <v>38719</v>
      </c>
      <c r="D1376" s="13">
        <v>1567.7150873180017</v>
      </c>
      <c r="E1376" s="9"/>
      <c r="F1376" s="9"/>
      <c r="G1376" s="9"/>
      <c r="H1376" s="27">
        <f>WORKDAY(WORKDAY(DATEVALUE("15/"&amp;MONTH(EDATE(C1376,0))&amp;"/"&amp;YEAR(EDATE(C1376,0))),-1,Feriados!$A$1:$A$936),1,Feriados!$A$1:$A$936)</f>
        <v>38733</v>
      </c>
      <c r="I1376" s="27">
        <f>WORKDAY(WORKDAY(DATEVALUE("15/"&amp;MONTH(EDATE(C1376,-1))&amp;"/"&amp;YEAR(EDATE(C1376,-1))),-1,Feriados!$A$1:$A$936),1,Feriados!$A$1:$A$936)</f>
        <v>38701</v>
      </c>
      <c r="J1376" s="27">
        <f>WORKDAY(WORKDAY(DATEVALUE("15/"&amp;MONTH(EDATE(C1376,0))&amp;"/"&amp;YEAR(EDATE(C1376,0))-1),-1,Feriados!$A$1:$A$936),1,Feriados!$A$1:$A$936)</f>
        <v>38369</v>
      </c>
      <c r="K1376" s="28">
        <f t="shared" si="38"/>
        <v>5.6892268187350936</v>
      </c>
    </row>
    <row r="1377" spans="1:11" x14ac:dyDescent="0.3">
      <c r="A1377" s="18" t="str">
        <f t="shared" si="39"/>
        <v>122005</v>
      </c>
      <c r="B1377" s="10">
        <v>760199</v>
      </c>
      <c r="C1377" s="11">
        <v>38720</v>
      </c>
      <c r="D1377" s="13">
        <v>1567.9710502019802</v>
      </c>
      <c r="E1377" s="9"/>
      <c r="F1377" s="9"/>
      <c r="G1377" s="9"/>
      <c r="H1377" s="27">
        <f>WORKDAY(WORKDAY(DATEVALUE("15/"&amp;MONTH(EDATE(C1377,0))&amp;"/"&amp;YEAR(EDATE(C1377,0))),-1,Feriados!$A$1:$A$936),1,Feriados!$A$1:$A$936)</f>
        <v>38733</v>
      </c>
      <c r="I1377" s="27">
        <f>WORKDAY(WORKDAY(DATEVALUE("15/"&amp;MONTH(EDATE(C1377,-1))&amp;"/"&amp;YEAR(EDATE(C1377,-1))),-1,Feriados!$A$1:$A$936),1,Feriados!$A$1:$A$936)</f>
        <v>38701</v>
      </c>
      <c r="J1377" s="27">
        <f>WORKDAY(WORKDAY(DATEVALUE("15/"&amp;MONTH(EDATE(C1377,0))&amp;"/"&amp;YEAR(EDATE(C1377,0))-1),-1,Feriados!$A$1:$A$936),1,Feriados!$A$1:$A$936)</f>
        <v>38369</v>
      </c>
      <c r="K1377" s="28">
        <f t="shared" si="38"/>
        <v>5.6892268187350936</v>
      </c>
    </row>
    <row r="1378" spans="1:11" x14ac:dyDescent="0.3">
      <c r="A1378" s="18" t="str">
        <f t="shared" si="39"/>
        <v>122005</v>
      </c>
      <c r="B1378" s="10">
        <v>760199</v>
      </c>
      <c r="C1378" s="11">
        <v>38721</v>
      </c>
      <c r="D1378" s="13">
        <v>1568.2270548773524</v>
      </c>
      <c r="E1378" s="9"/>
      <c r="F1378" s="9"/>
      <c r="G1378" s="9"/>
      <c r="H1378" s="27">
        <f>WORKDAY(WORKDAY(DATEVALUE("15/"&amp;MONTH(EDATE(C1378,0))&amp;"/"&amp;YEAR(EDATE(C1378,0))),-1,Feriados!$A$1:$A$936),1,Feriados!$A$1:$A$936)</f>
        <v>38733</v>
      </c>
      <c r="I1378" s="27">
        <f>WORKDAY(WORKDAY(DATEVALUE("15/"&amp;MONTH(EDATE(C1378,-1))&amp;"/"&amp;YEAR(EDATE(C1378,-1))),-1,Feriados!$A$1:$A$936),1,Feriados!$A$1:$A$936)</f>
        <v>38701</v>
      </c>
      <c r="J1378" s="27">
        <f>WORKDAY(WORKDAY(DATEVALUE("15/"&amp;MONTH(EDATE(C1378,0))&amp;"/"&amp;YEAR(EDATE(C1378,0))-1),-1,Feriados!$A$1:$A$936),1,Feriados!$A$1:$A$936)</f>
        <v>38369</v>
      </c>
      <c r="K1378" s="28">
        <f t="shared" si="38"/>
        <v>5.6892268187350936</v>
      </c>
    </row>
    <row r="1379" spans="1:11" x14ac:dyDescent="0.3">
      <c r="A1379" s="18" t="str">
        <f t="shared" si="39"/>
        <v>122005</v>
      </c>
      <c r="B1379" s="10">
        <v>760199</v>
      </c>
      <c r="C1379" s="11">
        <v>38722</v>
      </c>
      <c r="D1379" s="13">
        <v>1568.4831013509411</v>
      </c>
      <c r="E1379" s="9"/>
      <c r="F1379" s="9"/>
      <c r="G1379" s="9"/>
      <c r="H1379" s="27">
        <f>WORKDAY(WORKDAY(DATEVALUE("15/"&amp;MONTH(EDATE(C1379,0))&amp;"/"&amp;YEAR(EDATE(C1379,0))),-1,Feriados!$A$1:$A$936),1,Feriados!$A$1:$A$936)</f>
        <v>38733</v>
      </c>
      <c r="I1379" s="27">
        <f>WORKDAY(WORKDAY(DATEVALUE("15/"&amp;MONTH(EDATE(C1379,-1))&amp;"/"&amp;YEAR(EDATE(C1379,-1))),-1,Feriados!$A$1:$A$936),1,Feriados!$A$1:$A$936)</f>
        <v>38701</v>
      </c>
      <c r="J1379" s="27">
        <f>WORKDAY(WORKDAY(DATEVALUE("15/"&amp;MONTH(EDATE(C1379,0))&amp;"/"&amp;YEAR(EDATE(C1379,0))-1),-1,Feriados!$A$1:$A$936),1,Feriados!$A$1:$A$936)</f>
        <v>38369</v>
      </c>
      <c r="K1379" s="28">
        <f t="shared" si="38"/>
        <v>5.6892268187350936</v>
      </c>
    </row>
    <row r="1380" spans="1:11" x14ac:dyDescent="0.3">
      <c r="A1380" s="18" t="str">
        <f t="shared" si="39"/>
        <v>122005</v>
      </c>
      <c r="B1380" s="10">
        <v>760199</v>
      </c>
      <c r="C1380" s="11">
        <v>38723</v>
      </c>
      <c r="D1380" s="13">
        <v>1568.739189629571</v>
      </c>
      <c r="E1380" s="9"/>
      <c r="F1380" s="9"/>
      <c r="G1380" s="9"/>
      <c r="H1380" s="27">
        <f>WORKDAY(WORKDAY(DATEVALUE("15/"&amp;MONTH(EDATE(C1380,0))&amp;"/"&amp;YEAR(EDATE(C1380,0))),-1,Feriados!$A$1:$A$936),1,Feriados!$A$1:$A$936)</f>
        <v>38733</v>
      </c>
      <c r="I1380" s="27">
        <f>WORKDAY(WORKDAY(DATEVALUE("15/"&amp;MONTH(EDATE(C1380,-1))&amp;"/"&amp;YEAR(EDATE(C1380,-1))),-1,Feriados!$A$1:$A$936),1,Feriados!$A$1:$A$936)</f>
        <v>38701</v>
      </c>
      <c r="J1380" s="27">
        <f>WORKDAY(WORKDAY(DATEVALUE("15/"&amp;MONTH(EDATE(C1380,0))&amp;"/"&amp;YEAR(EDATE(C1380,0))-1),-1,Feriados!$A$1:$A$936),1,Feriados!$A$1:$A$936)</f>
        <v>38369</v>
      </c>
      <c r="K1380" s="28">
        <f t="shared" si="38"/>
        <v>5.6892268187350936</v>
      </c>
    </row>
    <row r="1381" spans="1:11" x14ac:dyDescent="0.3">
      <c r="A1381" s="18" t="str">
        <f t="shared" si="39"/>
        <v>122005</v>
      </c>
      <c r="B1381" s="10">
        <v>760199</v>
      </c>
      <c r="C1381" s="11">
        <v>38726</v>
      </c>
      <c r="D1381" s="13">
        <v>1568.995319720068</v>
      </c>
      <c r="E1381" s="9"/>
      <c r="F1381" s="9"/>
      <c r="G1381" s="9"/>
      <c r="H1381" s="27">
        <f>WORKDAY(WORKDAY(DATEVALUE("15/"&amp;MONTH(EDATE(C1381,0))&amp;"/"&amp;YEAR(EDATE(C1381,0))),-1,Feriados!$A$1:$A$936),1,Feriados!$A$1:$A$936)</f>
        <v>38733</v>
      </c>
      <c r="I1381" s="27">
        <f>WORKDAY(WORKDAY(DATEVALUE("15/"&amp;MONTH(EDATE(C1381,-1))&amp;"/"&amp;YEAR(EDATE(C1381,-1))),-1,Feriados!$A$1:$A$936),1,Feriados!$A$1:$A$936)</f>
        <v>38701</v>
      </c>
      <c r="J1381" s="27">
        <f>WORKDAY(WORKDAY(DATEVALUE("15/"&amp;MONTH(EDATE(C1381,0))&amp;"/"&amp;YEAR(EDATE(C1381,0))-1),-1,Feriados!$A$1:$A$936),1,Feriados!$A$1:$A$936)</f>
        <v>38369</v>
      </c>
      <c r="K1381" s="28">
        <f t="shared" si="38"/>
        <v>5.6892268187350936</v>
      </c>
    </row>
    <row r="1382" spans="1:11" x14ac:dyDescent="0.3">
      <c r="A1382" s="18" t="str">
        <f t="shared" si="39"/>
        <v>122005</v>
      </c>
      <c r="B1382" s="10">
        <v>760199</v>
      </c>
      <c r="C1382" s="11">
        <v>38727</v>
      </c>
      <c r="D1382" s="13">
        <v>1569.2514916292582</v>
      </c>
      <c r="E1382" s="9"/>
      <c r="F1382" s="9"/>
      <c r="G1382" s="9"/>
      <c r="H1382" s="27">
        <f>WORKDAY(WORKDAY(DATEVALUE("15/"&amp;MONTH(EDATE(C1382,0))&amp;"/"&amp;YEAR(EDATE(C1382,0))),-1,Feriados!$A$1:$A$936),1,Feriados!$A$1:$A$936)</f>
        <v>38733</v>
      </c>
      <c r="I1382" s="27">
        <f>WORKDAY(WORKDAY(DATEVALUE("15/"&amp;MONTH(EDATE(C1382,-1))&amp;"/"&amp;YEAR(EDATE(C1382,-1))),-1,Feriados!$A$1:$A$936),1,Feriados!$A$1:$A$936)</f>
        <v>38701</v>
      </c>
      <c r="J1382" s="27">
        <f>WORKDAY(WORKDAY(DATEVALUE("15/"&amp;MONTH(EDATE(C1382,0))&amp;"/"&amp;YEAR(EDATE(C1382,0))-1),-1,Feriados!$A$1:$A$936),1,Feriados!$A$1:$A$936)</f>
        <v>38369</v>
      </c>
      <c r="K1382" s="28">
        <f t="shared" si="38"/>
        <v>5.6892268187350936</v>
      </c>
    </row>
    <row r="1383" spans="1:11" x14ac:dyDescent="0.3">
      <c r="A1383" s="18" t="str">
        <f t="shared" si="39"/>
        <v>122005</v>
      </c>
      <c r="B1383" s="10">
        <v>760199</v>
      </c>
      <c r="C1383" s="11">
        <v>38728</v>
      </c>
      <c r="D1383" s="13">
        <v>1569.5077053639695</v>
      </c>
      <c r="E1383" s="9"/>
      <c r="F1383" s="9"/>
      <c r="G1383" s="9"/>
      <c r="H1383" s="27">
        <f>WORKDAY(WORKDAY(DATEVALUE("15/"&amp;MONTH(EDATE(C1383,0))&amp;"/"&amp;YEAR(EDATE(C1383,0))),-1,Feriados!$A$1:$A$936),1,Feriados!$A$1:$A$936)</f>
        <v>38733</v>
      </c>
      <c r="I1383" s="27">
        <f>WORKDAY(WORKDAY(DATEVALUE("15/"&amp;MONTH(EDATE(C1383,-1))&amp;"/"&amp;YEAR(EDATE(C1383,-1))),-1,Feriados!$A$1:$A$936),1,Feriados!$A$1:$A$936)</f>
        <v>38701</v>
      </c>
      <c r="J1383" s="27">
        <f>WORKDAY(WORKDAY(DATEVALUE("15/"&amp;MONTH(EDATE(C1383,0))&amp;"/"&amp;YEAR(EDATE(C1383,0))-1),-1,Feriados!$A$1:$A$936),1,Feriados!$A$1:$A$936)</f>
        <v>38369</v>
      </c>
      <c r="K1383" s="28">
        <f t="shared" si="38"/>
        <v>5.6892268187350936</v>
      </c>
    </row>
    <row r="1384" spans="1:11" x14ac:dyDescent="0.3">
      <c r="A1384" s="18" t="str">
        <f t="shared" si="39"/>
        <v>122005</v>
      </c>
      <c r="B1384" s="10">
        <v>760199</v>
      </c>
      <c r="C1384" s="11">
        <v>38729</v>
      </c>
      <c r="D1384" s="13">
        <v>1569.7639609310309</v>
      </c>
      <c r="E1384" s="9"/>
      <c r="F1384" s="9"/>
      <c r="G1384" s="9"/>
      <c r="H1384" s="27">
        <f>WORKDAY(WORKDAY(DATEVALUE("15/"&amp;MONTH(EDATE(C1384,0))&amp;"/"&amp;YEAR(EDATE(C1384,0))),-1,Feriados!$A$1:$A$936),1,Feriados!$A$1:$A$936)</f>
        <v>38733</v>
      </c>
      <c r="I1384" s="27">
        <f>WORKDAY(WORKDAY(DATEVALUE("15/"&amp;MONTH(EDATE(C1384,-1))&amp;"/"&amp;YEAR(EDATE(C1384,-1))),-1,Feriados!$A$1:$A$936),1,Feriados!$A$1:$A$936)</f>
        <v>38701</v>
      </c>
      <c r="J1384" s="27">
        <f>WORKDAY(WORKDAY(DATEVALUE("15/"&amp;MONTH(EDATE(C1384,0))&amp;"/"&amp;YEAR(EDATE(C1384,0))-1),-1,Feriados!$A$1:$A$936),1,Feriados!$A$1:$A$936)</f>
        <v>38369</v>
      </c>
      <c r="K1384" s="28">
        <f t="shared" si="38"/>
        <v>5.6892268187350936</v>
      </c>
    </row>
    <row r="1385" spans="1:11" x14ac:dyDescent="0.3">
      <c r="A1385" s="18" t="str">
        <f t="shared" si="39"/>
        <v>122005</v>
      </c>
      <c r="B1385" s="10">
        <v>760199</v>
      </c>
      <c r="C1385" s="11">
        <v>38730</v>
      </c>
      <c r="D1385" s="13">
        <v>1570.0202583372727</v>
      </c>
      <c r="E1385" s="9"/>
      <c r="F1385" s="9"/>
      <c r="G1385" s="9"/>
      <c r="H1385" s="27">
        <f>WORKDAY(WORKDAY(DATEVALUE("15/"&amp;MONTH(EDATE(C1385,0))&amp;"/"&amp;YEAR(EDATE(C1385,0))),-1,Feriados!$A$1:$A$936),1,Feriados!$A$1:$A$936)</f>
        <v>38733</v>
      </c>
      <c r="I1385" s="27">
        <f>WORKDAY(WORKDAY(DATEVALUE("15/"&amp;MONTH(EDATE(C1385,-1))&amp;"/"&amp;YEAR(EDATE(C1385,-1))),-1,Feriados!$A$1:$A$936),1,Feriados!$A$1:$A$936)</f>
        <v>38701</v>
      </c>
      <c r="J1385" s="27">
        <f>WORKDAY(WORKDAY(DATEVALUE("15/"&amp;MONTH(EDATE(C1385,0))&amp;"/"&amp;YEAR(EDATE(C1385,0))-1),-1,Feriados!$A$1:$A$936),1,Feriados!$A$1:$A$936)</f>
        <v>38369</v>
      </c>
      <c r="K1385" s="28">
        <f t="shared" si="38"/>
        <v>5.6892268187350936</v>
      </c>
    </row>
    <row r="1386" spans="1:11" x14ac:dyDescent="0.3">
      <c r="A1386" s="18" t="str">
        <f t="shared" si="39"/>
        <v>122005</v>
      </c>
      <c r="B1386" s="10">
        <v>760199</v>
      </c>
      <c r="C1386" s="11">
        <v>38733</v>
      </c>
      <c r="D1386" s="13">
        <v>1570.2765975895259</v>
      </c>
      <c r="E1386" s="9"/>
      <c r="F1386" s="9"/>
      <c r="G1386" s="9"/>
      <c r="H1386" s="27">
        <f>WORKDAY(WORKDAY(DATEVALUE("15/"&amp;MONTH(EDATE(C1386,0))&amp;"/"&amp;YEAR(EDATE(C1386,0))),-1,Feriados!$A$1:$A$936),1,Feriados!$A$1:$A$936)</f>
        <v>38733</v>
      </c>
      <c r="I1386" s="27">
        <f>WORKDAY(WORKDAY(DATEVALUE("15/"&amp;MONTH(EDATE(C1386,-1))&amp;"/"&amp;YEAR(EDATE(C1386,-1))),-1,Feriados!$A$1:$A$936),1,Feriados!$A$1:$A$936)</f>
        <v>38701</v>
      </c>
      <c r="J1386" s="27">
        <f>WORKDAY(WORKDAY(DATEVALUE("15/"&amp;MONTH(EDATE(C1386,0))&amp;"/"&amp;YEAR(EDATE(C1386,0))-1),-1,Feriados!$A$1:$A$936),1,Feriados!$A$1:$A$936)</f>
        <v>38369</v>
      </c>
      <c r="K1386" s="28">
        <f t="shared" si="38"/>
        <v>5.6892268187350936</v>
      </c>
    </row>
    <row r="1387" spans="1:11" x14ac:dyDescent="0.3">
      <c r="A1387" s="18" t="str">
        <f t="shared" si="39"/>
        <v>122005</v>
      </c>
      <c r="B1387" s="10">
        <v>760199</v>
      </c>
      <c r="C1387" s="11">
        <v>38734</v>
      </c>
      <c r="D1387" s="13">
        <v>1570.6965678398162</v>
      </c>
      <c r="E1387" s="9"/>
      <c r="F1387" s="9"/>
      <c r="G1387" s="9"/>
      <c r="H1387" s="27">
        <f>WORKDAY(WORKDAY(DATEVALUE("15/"&amp;MONTH(EDATE(C1387,0))&amp;"/"&amp;YEAR(EDATE(C1387,0))),-1,Feriados!$A$1:$A$936),1,Feriados!$A$1:$A$936)</f>
        <v>38733</v>
      </c>
      <c r="I1387" s="27">
        <f>WORKDAY(WORKDAY(DATEVALUE("15/"&amp;MONTH(EDATE(C1387,-1))&amp;"/"&amp;YEAR(EDATE(C1387,-1))),-1,Feriados!$A$1:$A$936),1,Feriados!$A$1:$A$936)</f>
        <v>38701</v>
      </c>
      <c r="J1387" s="27">
        <f>WORKDAY(WORKDAY(DATEVALUE("15/"&amp;MONTH(EDATE(C1387,0))&amp;"/"&amp;YEAR(EDATE(C1387,0))-1),-1,Feriados!$A$1:$A$936),1,Feriados!$A$1:$A$936)</f>
        <v>38369</v>
      </c>
      <c r="K1387" s="28">
        <f t="shared" si="38"/>
        <v>5.6892268187350936</v>
      </c>
    </row>
    <row r="1388" spans="1:11" x14ac:dyDescent="0.3">
      <c r="A1388" s="18" t="str">
        <f t="shared" si="39"/>
        <v>122005</v>
      </c>
      <c r="B1388" s="10">
        <v>760199</v>
      </c>
      <c r="C1388" s="11">
        <v>38735</v>
      </c>
      <c r="D1388" s="13">
        <v>1571.1166504110897</v>
      </c>
      <c r="E1388" s="9"/>
      <c r="F1388" s="9"/>
      <c r="G1388" s="9"/>
      <c r="H1388" s="27">
        <f>WORKDAY(WORKDAY(DATEVALUE("15/"&amp;MONTH(EDATE(C1388,0))&amp;"/"&amp;YEAR(EDATE(C1388,0))),-1,Feriados!$A$1:$A$936),1,Feriados!$A$1:$A$936)</f>
        <v>38733</v>
      </c>
      <c r="I1388" s="27">
        <f>WORKDAY(WORKDAY(DATEVALUE("15/"&amp;MONTH(EDATE(C1388,-1))&amp;"/"&amp;YEAR(EDATE(C1388,-1))),-1,Feriados!$A$1:$A$936),1,Feriados!$A$1:$A$936)</f>
        <v>38701</v>
      </c>
      <c r="J1388" s="27">
        <f>WORKDAY(WORKDAY(DATEVALUE("15/"&amp;MONTH(EDATE(C1388,0))&amp;"/"&amp;YEAR(EDATE(C1388,0))-1),-1,Feriados!$A$1:$A$936),1,Feriados!$A$1:$A$936)</f>
        <v>38369</v>
      </c>
      <c r="K1388" s="28">
        <f t="shared" si="38"/>
        <v>5.6892268187350936</v>
      </c>
    </row>
    <row r="1389" spans="1:11" x14ac:dyDescent="0.3">
      <c r="A1389" s="18" t="str">
        <f t="shared" si="39"/>
        <v>122005</v>
      </c>
      <c r="B1389" s="10">
        <v>760199</v>
      </c>
      <c r="C1389" s="11">
        <v>38736</v>
      </c>
      <c r="D1389" s="13">
        <v>1571.5368453333865</v>
      </c>
      <c r="E1389" s="9"/>
      <c r="F1389" s="9"/>
      <c r="G1389" s="9"/>
      <c r="H1389" s="27">
        <f>WORKDAY(WORKDAY(DATEVALUE("15/"&amp;MONTH(EDATE(C1389,0))&amp;"/"&amp;YEAR(EDATE(C1389,0))),-1,Feriados!$A$1:$A$936),1,Feriados!$A$1:$A$936)</f>
        <v>38733</v>
      </c>
      <c r="I1389" s="27">
        <f>WORKDAY(WORKDAY(DATEVALUE("15/"&amp;MONTH(EDATE(C1389,-1))&amp;"/"&amp;YEAR(EDATE(C1389,-1))),-1,Feriados!$A$1:$A$936),1,Feriados!$A$1:$A$936)</f>
        <v>38701</v>
      </c>
      <c r="J1389" s="27">
        <f>WORKDAY(WORKDAY(DATEVALUE("15/"&amp;MONTH(EDATE(C1389,0))&amp;"/"&amp;YEAR(EDATE(C1389,0))-1),-1,Feriados!$A$1:$A$936),1,Feriados!$A$1:$A$936)</f>
        <v>38369</v>
      </c>
      <c r="K1389" s="28">
        <f t="shared" si="38"/>
        <v>5.6892268187350936</v>
      </c>
    </row>
    <row r="1390" spans="1:11" x14ac:dyDescent="0.3">
      <c r="A1390" s="18" t="str">
        <f t="shared" si="39"/>
        <v>122005</v>
      </c>
      <c r="B1390" s="10">
        <v>760199</v>
      </c>
      <c r="C1390" s="11">
        <v>38737</v>
      </c>
      <c r="D1390" s="13">
        <v>1571.9571526367549</v>
      </c>
      <c r="E1390" s="9"/>
      <c r="F1390" s="9"/>
      <c r="G1390" s="9"/>
      <c r="H1390" s="27">
        <f>WORKDAY(WORKDAY(DATEVALUE("15/"&amp;MONTH(EDATE(C1390,0))&amp;"/"&amp;YEAR(EDATE(C1390,0))),-1,Feriados!$A$1:$A$936),1,Feriados!$A$1:$A$936)</f>
        <v>38733</v>
      </c>
      <c r="I1390" s="27">
        <f>WORKDAY(WORKDAY(DATEVALUE("15/"&amp;MONTH(EDATE(C1390,-1))&amp;"/"&amp;YEAR(EDATE(C1390,-1))),-1,Feriados!$A$1:$A$936),1,Feriados!$A$1:$A$936)</f>
        <v>38701</v>
      </c>
      <c r="J1390" s="27">
        <f>WORKDAY(WORKDAY(DATEVALUE("15/"&amp;MONTH(EDATE(C1390,0))&amp;"/"&amp;YEAR(EDATE(C1390,0))-1),-1,Feriados!$A$1:$A$936),1,Feriados!$A$1:$A$936)</f>
        <v>38369</v>
      </c>
      <c r="K1390" s="28">
        <f t="shared" si="38"/>
        <v>5.6892268187350936</v>
      </c>
    </row>
    <row r="1391" spans="1:11" x14ac:dyDescent="0.3">
      <c r="A1391" s="18" t="str">
        <f t="shared" si="39"/>
        <v>122005</v>
      </c>
      <c r="B1391" s="10">
        <v>760199</v>
      </c>
      <c r="C1391" s="11">
        <v>38740</v>
      </c>
      <c r="D1391" s="13">
        <v>1572.377572351251</v>
      </c>
      <c r="E1391" s="9"/>
      <c r="F1391" s="9"/>
      <c r="G1391" s="9"/>
      <c r="H1391" s="27">
        <f>WORKDAY(WORKDAY(DATEVALUE("15/"&amp;MONTH(EDATE(C1391,0))&amp;"/"&amp;YEAR(EDATE(C1391,0))),-1,Feriados!$A$1:$A$936),1,Feriados!$A$1:$A$936)</f>
        <v>38733</v>
      </c>
      <c r="I1391" s="27">
        <f>WORKDAY(WORKDAY(DATEVALUE("15/"&amp;MONTH(EDATE(C1391,-1))&amp;"/"&amp;YEAR(EDATE(C1391,-1))),-1,Feriados!$A$1:$A$936),1,Feriados!$A$1:$A$936)</f>
        <v>38701</v>
      </c>
      <c r="J1391" s="27">
        <f>WORKDAY(WORKDAY(DATEVALUE("15/"&amp;MONTH(EDATE(C1391,0))&amp;"/"&amp;YEAR(EDATE(C1391,0))-1),-1,Feriados!$A$1:$A$936),1,Feriados!$A$1:$A$936)</f>
        <v>38369</v>
      </c>
      <c r="K1391" s="28">
        <f t="shared" si="38"/>
        <v>5.6892268187350936</v>
      </c>
    </row>
    <row r="1392" spans="1:11" x14ac:dyDescent="0.3">
      <c r="A1392" s="18" t="str">
        <f t="shared" si="39"/>
        <v>122005</v>
      </c>
      <c r="B1392" s="10">
        <v>760199</v>
      </c>
      <c r="C1392" s="11">
        <v>38741</v>
      </c>
      <c r="D1392" s="13">
        <v>1572.7981045069396</v>
      </c>
      <c r="E1392" s="9"/>
      <c r="F1392" s="9"/>
      <c r="G1392" s="9"/>
      <c r="H1392" s="27">
        <f>WORKDAY(WORKDAY(DATEVALUE("15/"&amp;MONTH(EDATE(C1392,0))&amp;"/"&amp;YEAR(EDATE(C1392,0))),-1,Feriados!$A$1:$A$936),1,Feriados!$A$1:$A$936)</f>
        <v>38733</v>
      </c>
      <c r="I1392" s="27">
        <f>WORKDAY(WORKDAY(DATEVALUE("15/"&amp;MONTH(EDATE(C1392,-1))&amp;"/"&amp;YEAR(EDATE(C1392,-1))),-1,Feriados!$A$1:$A$936),1,Feriados!$A$1:$A$936)</f>
        <v>38701</v>
      </c>
      <c r="J1392" s="27">
        <f>WORKDAY(WORKDAY(DATEVALUE("15/"&amp;MONTH(EDATE(C1392,0))&amp;"/"&amp;YEAR(EDATE(C1392,0))-1),-1,Feriados!$A$1:$A$936),1,Feriados!$A$1:$A$936)</f>
        <v>38369</v>
      </c>
      <c r="K1392" s="28">
        <f t="shared" si="38"/>
        <v>5.6892268187350936</v>
      </c>
    </row>
    <row r="1393" spans="1:11" x14ac:dyDescent="0.3">
      <c r="A1393" s="18" t="str">
        <f t="shared" si="39"/>
        <v>122005</v>
      </c>
      <c r="B1393" s="10">
        <v>760199</v>
      </c>
      <c r="C1393" s="11">
        <v>38742</v>
      </c>
      <c r="D1393" s="13">
        <v>1573.2187491338925</v>
      </c>
      <c r="E1393" s="9"/>
      <c r="F1393" s="9"/>
      <c r="G1393" s="9"/>
      <c r="H1393" s="27">
        <f>WORKDAY(WORKDAY(DATEVALUE("15/"&amp;MONTH(EDATE(C1393,0))&amp;"/"&amp;YEAR(EDATE(C1393,0))),-1,Feriados!$A$1:$A$936),1,Feriados!$A$1:$A$936)</f>
        <v>38733</v>
      </c>
      <c r="I1393" s="27">
        <f>WORKDAY(WORKDAY(DATEVALUE("15/"&amp;MONTH(EDATE(C1393,-1))&amp;"/"&amp;YEAR(EDATE(C1393,-1))),-1,Feriados!$A$1:$A$936),1,Feriados!$A$1:$A$936)</f>
        <v>38701</v>
      </c>
      <c r="J1393" s="27">
        <f>WORKDAY(WORKDAY(DATEVALUE("15/"&amp;MONTH(EDATE(C1393,0))&amp;"/"&amp;YEAR(EDATE(C1393,0))-1),-1,Feriados!$A$1:$A$936),1,Feriados!$A$1:$A$936)</f>
        <v>38369</v>
      </c>
      <c r="K1393" s="28">
        <f t="shared" si="38"/>
        <v>5.6892268187350936</v>
      </c>
    </row>
    <row r="1394" spans="1:11" x14ac:dyDescent="0.3">
      <c r="A1394" s="18" t="str">
        <f t="shared" si="39"/>
        <v>122005</v>
      </c>
      <c r="B1394" s="10">
        <v>760199</v>
      </c>
      <c r="C1394" s="11">
        <v>38743</v>
      </c>
      <c r="D1394" s="13">
        <v>1573.6395062621903</v>
      </c>
      <c r="E1394" s="9"/>
      <c r="F1394" s="9"/>
      <c r="G1394" s="9"/>
      <c r="H1394" s="27">
        <f>WORKDAY(WORKDAY(DATEVALUE("15/"&amp;MONTH(EDATE(C1394,0))&amp;"/"&amp;YEAR(EDATE(C1394,0))),-1,Feriados!$A$1:$A$936),1,Feriados!$A$1:$A$936)</f>
        <v>38733</v>
      </c>
      <c r="I1394" s="27">
        <f>WORKDAY(WORKDAY(DATEVALUE("15/"&amp;MONTH(EDATE(C1394,-1))&amp;"/"&amp;YEAR(EDATE(C1394,-1))),-1,Feriados!$A$1:$A$936),1,Feriados!$A$1:$A$936)</f>
        <v>38701</v>
      </c>
      <c r="J1394" s="27">
        <f>WORKDAY(WORKDAY(DATEVALUE("15/"&amp;MONTH(EDATE(C1394,0))&amp;"/"&amp;YEAR(EDATE(C1394,0))-1),-1,Feriados!$A$1:$A$936),1,Feriados!$A$1:$A$936)</f>
        <v>38369</v>
      </c>
      <c r="K1394" s="28">
        <f t="shared" si="38"/>
        <v>5.6892268187350936</v>
      </c>
    </row>
    <row r="1395" spans="1:11" x14ac:dyDescent="0.3">
      <c r="A1395" s="18" t="str">
        <f t="shared" si="39"/>
        <v>122005</v>
      </c>
      <c r="B1395" s="10">
        <v>760199</v>
      </c>
      <c r="C1395" s="11">
        <v>38744</v>
      </c>
      <c r="D1395" s="13">
        <v>1574.0603759219221</v>
      </c>
      <c r="E1395" s="9"/>
      <c r="F1395" s="9"/>
      <c r="G1395" s="9"/>
      <c r="H1395" s="27">
        <f>WORKDAY(WORKDAY(DATEVALUE("15/"&amp;MONTH(EDATE(C1395,0))&amp;"/"&amp;YEAR(EDATE(C1395,0))),-1,Feriados!$A$1:$A$936),1,Feriados!$A$1:$A$936)</f>
        <v>38733</v>
      </c>
      <c r="I1395" s="27">
        <f>WORKDAY(WORKDAY(DATEVALUE("15/"&amp;MONTH(EDATE(C1395,-1))&amp;"/"&amp;YEAR(EDATE(C1395,-1))),-1,Feriados!$A$1:$A$936),1,Feriados!$A$1:$A$936)</f>
        <v>38701</v>
      </c>
      <c r="J1395" s="27">
        <f>WORKDAY(WORKDAY(DATEVALUE("15/"&amp;MONTH(EDATE(C1395,0))&amp;"/"&amp;YEAR(EDATE(C1395,0))-1),-1,Feriados!$A$1:$A$936),1,Feriados!$A$1:$A$936)</f>
        <v>38369</v>
      </c>
      <c r="K1395" s="28">
        <f t="shared" si="38"/>
        <v>5.6892268187350936</v>
      </c>
    </row>
    <row r="1396" spans="1:11" x14ac:dyDescent="0.3">
      <c r="A1396" s="18" t="str">
        <f t="shared" si="39"/>
        <v>122005</v>
      </c>
      <c r="B1396" s="10">
        <v>760199</v>
      </c>
      <c r="C1396" s="11">
        <v>38747</v>
      </c>
      <c r="D1396" s="13">
        <v>1574.4813581431833</v>
      </c>
      <c r="E1396" s="9"/>
      <c r="F1396" s="9"/>
      <c r="G1396" s="9"/>
      <c r="H1396" s="27">
        <f>WORKDAY(WORKDAY(DATEVALUE("15/"&amp;MONTH(EDATE(C1396,0))&amp;"/"&amp;YEAR(EDATE(C1396,0))),-1,Feriados!$A$1:$A$936),1,Feriados!$A$1:$A$936)</f>
        <v>38733</v>
      </c>
      <c r="I1396" s="27">
        <f>WORKDAY(WORKDAY(DATEVALUE("15/"&amp;MONTH(EDATE(C1396,-1))&amp;"/"&amp;YEAR(EDATE(C1396,-1))),-1,Feriados!$A$1:$A$936),1,Feriados!$A$1:$A$936)</f>
        <v>38701</v>
      </c>
      <c r="J1396" s="27">
        <f>WORKDAY(WORKDAY(DATEVALUE("15/"&amp;MONTH(EDATE(C1396,0))&amp;"/"&amp;YEAR(EDATE(C1396,0))-1),-1,Feriados!$A$1:$A$936),1,Feriados!$A$1:$A$936)</f>
        <v>38369</v>
      </c>
      <c r="K1396" s="28">
        <f t="shared" si="38"/>
        <v>5.6892268187350936</v>
      </c>
    </row>
    <row r="1397" spans="1:11" x14ac:dyDescent="0.3">
      <c r="A1397" s="18" t="str">
        <f t="shared" si="39"/>
        <v>122005</v>
      </c>
      <c r="B1397" s="10">
        <v>760199</v>
      </c>
      <c r="C1397" s="11">
        <v>38748</v>
      </c>
      <c r="D1397" s="13">
        <v>1574.9024529560793</v>
      </c>
      <c r="E1397" s="9"/>
      <c r="F1397" s="9"/>
      <c r="G1397" s="9"/>
      <c r="H1397" s="27">
        <f>WORKDAY(WORKDAY(DATEVALUE("15/"&amp;MONTH(EDATE(C1397,0))&amp;"/"&amp;YEAR(EDATE(C1397,0))),-1,Feriados!$A$1:$A$936),1,Feriados!$A$1:$A$936)</f>
        <v>38733</v>
      </c>
      <c r="I1397" s="27">
        <f>WORKDAY(WORKDAY(DATEVALUE("15/"&amp;MONTH(EDATE(C1397,-1))&amp;"/"&amp;YEAR(EDATE(C1397,-1))),-1,Feriados!$A$1:$A$936),1,Feriados!$A$1:$A$936)</f>
        <v>38701</v>
      </c>
      <c r="J1397" s="27">
        <f>WORKDAY(WORKDAY(DATEVALUE("15/"&amp;MONTH(EDATE(C1397,0))&amp;"/"&amp;YEAR(EDATE(C1397,0))-1),-1,Feriados!$A$1:$A$936),1,Feriados!$A$1:$A$936)</f>
        <v>38369</v>
      </c>
      <c r="K1397" s="28">
        <f t="shared" si="38"/>
        <v>5.6892268187350936</v>
      </c>
    </row>
    <row r="1398" spans="1:11" x14ac:dyDescent="0.3">
      <c r="A1398" s="18" t="str">
        <f t="shared" si="39"/>
        <v>12006</v>
      </c>
      <c r="B1398" s="10">
        <v>760199</v>
      </c>
      <c r="C1398" s="11">
        <v>38749</v>
      </c>
      <c r="D1398" s="13">
        <v>1575.3236603907228</v>
      </c>
      <c r="E1398" s="9"/>
      <c r="F1398" s="9"/>
      <c r="G1398" s="9"/>
      <c r="H1398" s="27">
        <f>WORKDAY(WORKDAY(DATEVALUE("15/"&amp;MONTH(EDATE(C1398,0))&amp;"/"&amp;YEAR(EDATE(C1398,0))),-1,Feriados!$A$1:$A$936),1,Feriados!$A$1:$A$936)</f>
        <v>38763</v>
      </c>
      <c r="I1398" s="27">
        <f>WORKDAY(WORKDAY(DATEVALUE("15/"&amp;MONTH(EDATE(C1398,-1))&amp;"/"&amp;YEAR(EDATE(C1398,-1))),-1,Feriados!$A$1:$A$936),1,Feriados!$A$1:$A$936)</f>
        <v>38733</v>
      </c>
      <c r="J1398" s="27">
        <f>WORKDAY(WORKDAY(DATEVALUE("15/"&amp;MONTH(EDATE(C1398,0))&amp;"/"&amp;YEAR(EDATE(C1398,0))-1),-1,Feriados!$A$1:$A$936),1,Feriados!$A$1:$A$936)</f>
        <v>38398</v>
      </c>
      <c r="K1398" s="28">
        <f t="shared" si="38"/>
        <v>5.6999457069085047</v>
      </c>
    </row>
    <row r="1399" spans="1:11" x14ac:dyDescent="0.3">
      <c r="A1399" s="18" t="str">
        <f t="shared" si="39"/>
        <v>12006</v>
      </c>
      <c r="B1399" s="10">
        <v>760199</v>
      </c>
      <c r="C1399" s="11">
        <v>38750</v>
      </c>
      <c r="D1399" s="13">
        <v>1575.7449804772339</v>
      </c>
      <c r="E1399" s="9"/>
      <c r="F1399" s="9"/>
      <c r="G1399" s="9"/>
      <c r="H1399" s="27">
        <f>WORKDAY(WORKDAY(DATEVALUE("15/"&amp;MONTH(EDATE(C1399,0))&amp;"/"&amp;YEAR(EDATE(C1399,0))),-1,Feriados!$A$1:$A$936),1,Feriados!$A$1:$A$936)</f>
        <v>38763</v>
      </c>
      <c r="I1399" s="27">
        <f>WORKDAY(WORKDAY(DATEVALUE("15/"&amp;MONTH(EDATE(C1399,-1))&amp;"/"&amp;YEAR(EDATE(C1399,-1))),-1,Feriados!$A$1:$A$936),1,Feriados!$A$1:$A$936)</f>
        <v>38733</v>
      </c>
      <c r="J1399" s="27">
        <f>WORKDAY(WORKDAY(DATEVALUE("15/"&amp;MONTH(EDATE(C1399,0))&amp;"/"&amp;YEAR(EDATE(C1399,0))-1),-1,Feriados!$A$1:$A$936),1,Feriados!$A$1:$A$936)</f>
        <v>38398</v>
      </c>
      <c r="K1399" s="28">
        <f t="shared" si="38"/>
        <v>5.6999457069085047</v>
      </c>
    </row>
    <row r="1400" spans="1:11" x14ac:dyDescent="0.3">
      <c r="A1400" s="18" t="str">
        <f t="shared" si="39"/>
        <v>12006</v>
      </c>
      <c r="B1400" s="10">
        <v>760199</v>
      </c>
      <c r="C1400" s="11">
        <v>38751</v>
      </c>
      <c r="D1400" s="13">
        <v>1576.1664132457415</v>
      </c>
      <c r="E1400" s="9"/>
      <c r="F1400" s="9"/>
      <c r="G1400" s="9"/>
      <c r="H1400" s="27">
        <f>WORKDAY(WORKDAY(DATEVALUE("15/"&amp;MONTH(EDATE(C1400,0))&amp;"/"&amp;YEAR(EDATE(C1400,0))),-1,Feriados!$A$1:$A$936),1,Feriados!$A$1:$A$936)</f>
        <v>38763</v>
      </c>
      <c r="I1400" s="27">
        <f>WORKDAY(WORKDAY(DATEVALUE("15/"&amp;MONTH(EDATE(C1400,-1))&amp;"/"&amp;YEAR(EDATE(C1400,-1))),-1,Feriados!$A$1:$A$936),1,Feriados!$A$1:$A$936)</f>
        <v>38733</v>
      </c>
      <c r="J1400" s="27">
        <f>WORKDAY(WORKDAY(DATEVALUE("15/"&amp;MONTH(EDATE(C1400,0))&amp;"/"&amp;YEAR(EDATE(C1400,0))-1),-1,Feriados!$A$1:$A$936),1,Feriados!$A$1:$A$936)</f>
        <v>38398</v>
      </c>
      <c r="K1400" s="28">
        <f t="shared" si="38"/>
        <v>5.6999457069085047</v>
      </c>
    </row>
    <row r="1401" spans="1:11" x14ac:dyDescent="0.3">
      <c r="A1401" s="18" t="str">
        <f t="shared" si="39"/>
        <v>12006</v>
      </c>
      <c r="B1401" s="10">
        <v>760199</v>
      </c>
      <c r="C1401" s="11">
        <v>38754</v>
      </c>
      <c r="D1401" s="13">
        <v>1576.5879587263826</v>
      </c>
      <c r="E1401" s="9"/>
      <c r="F1401" s="9"/>
      <c r="G1401" s="9"/>
      <c r="H1401" s="27">
        <f>WORKDAY(WORKDAY(DATEVALUE("15/"&amp;MONTH(EDATE(C1401,0))&amp;"/"&amp;YEAR(EDATE(C1401,0))),-1,Feriados!$A$1:$A$936),1,Feriados!$A$1:$A$936)</f>
        <v>38763</v>
      </c>
      <c r="I1401" s="27">
        <f>WORKDAY(WORKDAY(DATEVALUE("15/"&amp;MONTH(EDATE(C1401,-1))&amp;"/"&amp;YEAR(EDATE(C1401,-1))),-1,Feriados!$A$1:$A$936),1,Feriados!$A$1:$A$936)</f>
        <v>38733</v>
      </c>
      <c r="J1401" s="27">
        <f>WORKDAY(WORKDAY(DATEVALUE("15/"&amp;MONTH(EDATE(C1401,0))&amp;"/"&amp;YEAR(EDATE(C1401,0))-1),-1,Feriados!$A$1:$A$936),1,Feriados!$A$1:$A$936)</f>
        <v>38398</v>
      </c>
      <c r="K1401" s="28">
        <f t="shared" si="38"/>
        <v>5.6999457069085047</v>
      </c>
    </row>
    <row r="1402" spans="1:11" x14ac:dyDescent="0.3">
      <c r="A1402" s="18" t="str">
        <f t="shared" si="39"/>
        <v>12006</v>
      </c>
      <c r="B1402" s="10">
        <v>760199</v>
      </c>
      <c r="C1402" s="11">
        <v>38755</v>
      </c>
      <c r="D1402" s="13">
        <v>1577.0096169493015</v>
      </c>
      <c r="E1402" s="9"/>
      <c r="F1402" s="9"/>
      <c r="G1402" s="9"/>
      <c r="H1402" s="27">
        <f>WORKDAY(WORKDAY(DATEVALUE("15/"&amp;MONTH(EDATE(C1402,0))&amp;"/"&amp;YEAR(EDATE(C1402,0))),-1,Feriados!$A$1:$A$936),1,Feriados!$A$1:$A$936)</f>
        <v>38763</v>
      </c>
      <c r="I1402" s="27">
        <f>WORKDAY(WORKDAY(DATEVALUE("15/"&amp;MONTH(EDATE(C1402,-1))&amp;"/"&amp;YEAR(EDATE(C1402,-1))),-1,Feriados!$A$1:$A$936),1,Feriados!$A$1:$A$936)</f>
        <v>38733</v>
      </c>
      <c r="J1402" s="27">
        <f>WORKDAY(WORKDAY(DATEVALUE("15/"&amp;MONTH(EDATE(C1402,0))&amp;"/"&amp;YEAR(EDATE(C1402,0))-1),-1,Feriados!$A$1:$A$936),1,Feriados!$A$1:$A$936)</f>
        <v>38398</v>
      </c>
      <c r="K1402" s="28">
        <f t="shared" si="38"/>
        <v>5.6999457069085047</v>
      </c>
    </row>
    <row r="1403" spans="1:11" x14ac:dyDescent="0.3">
      <c r="A1403" s="18" t="str">
        <f t="shared" si="39"/>
        <v>12006</v>
      </c>
      <c r="B1403" s="10">
        <v>760199</v>
      </c>
      <c r="C1403" s="11">
        <v>38756</v>
      </c>
      <c r="D1403" s="13">
        <v>1577.4313879446518</v>
      </c>
      <c r="E1403" s="9"/>
      <c r="F1403" s="9"/>
      <c r="G1403" s="9"/>
      <c r="H1403" s="27">
        <f>WORKDAY(WORKDAY(DATEVALUE("15/"&amp;MONTH(EDATE(C1403,0))&amp;"/"&amp;YEAR(EDATE(C1403,0))),-1,Feriados!$A$1:$A$936),1,Feriados!$A$1:$A$936)</f>
        <v>38763</v>
      </c>
      <c r="I1403" s="27">
        <f>WORKDAY(WORKDAY(DATEVALUE("15/"&amp;MONTH(EDATE(C1403,-1))&amp;"/"&amp;YEAR(EDATE(C1403,-1))),-1,Feriados!$A$1:$A$936),1,Feriados!$A$1:$A$936)</f>
        <v>38733</v>
      </c>
      <c r="J1403" s="27">
        <f>WORKDAY(WORKDAY(DATEVALUE("15/"&amp;MONTH(EDATE(C1403,0))&amp;"/"&amp;YEAR(EDATE(C1403,0))-1),-1,Feriados!$A$1:$A$936),1,Feriados!$A$1:$A$936)</f>
        <v>38398</v>
      </c>
      <c r="K1403" s="28">
        <f t="shared" si="38"/>
        <v>5.6999457069085047</v>
      </c>
    </row>
    <row r="1404" spans="1:11" x14ac:dyDescent="0.3">
      <c r="A1404" s="18" t="str">
        <f t="shared" si="39"/>
        <v>12006</v>
      </c>
      <c r="B1404" s="10">
        <v>760199</v>
      </c>
      <c r="C1404" s="11">
        <v>38757</v>
      </c>
      <c r="D1404" s="13">
        <v>1577.8532717425944</v>
      </c>
      <c r="E1404" s="9"/>
      <c r="F1404" s="9"/>
      <c r="G1404" s="9"/>
      <c r="H1404" s="27">
        <f>WORKDAY(WORKDAY(DATEVALUE("15/"&amp;MONTH(EDATE(C1404,0))&amp;"/"&amp;YEAR(EDATE(C1404,0))),-1,Feriados!$A$1:$A$936),1,Feriados!$A$1:$A$936)</f>
        <v>38763</v>
      </c>
      <c r="I1404" s="27">
        <f>WORKDAY(WORKDAY(DATEVALUE("15/"&amp;MONTH(EDATE(C1404,-1))&amp;"/"&amp;YEAR(EDATE(C1404,-1))),-1,Feriados!$A$1:$A$936),1,Feriados!$A$1:$A$936)</f>
        <v>38733</v>
      </c>
      <c r="J1404" s="27">
        <f>WORKDAY(WORKDAY(DATEVALUE("15/"&amp;MONTH(EDATE(C1404,0))&amp;"/"&amp;YEAR(EDATE(C1404,0))-1),-1,Feriados!$A$1:$A$936),1,Feriados!$A$1:$A$936)</f>
        <v>38398</v>
      </c>
      <c r="K1404" s="28">
        <f t="shared" si="38"/>
        <v>5.6999457069085047</v>
      </c>
    </row>
    <row r="1405" spans="1:11" x14ac:dyDescent="0.3">
      <c r="A1405" s="18" t="str">
        <f t="shared" si="39"/>
        <v>12006</v>
      </c>
      <c r="B1405" s="10">
        <v>760199</v>
      </c>
      <c r="C1405" s="11">
        <v>38758</v>
      </c>
      <c r="D1405" s="13">
        <v>1578.2752683732976</v>
      </c>
      <c r="E1405" s="9"/>
      <c r="F1405" s="9"/>
      <c r="G1405" s="9"/>
      <c r="H1405" s="27">
        <f>WORKDAY(WORKDAY(DATEVALUE("15/"&amp;MONTH(EDATE(C1405,0))&amp;"/"&amp;YEAR(EDATE(C1405,0))),-1,Feriados!$A$1:$A$936),1,Feriados!$A$1:$A$936)</f>
        <v>38763</v>
      </c>
      <c r="I1405" s="27">
        <f>WORKDAY(WORKDAY(DATEVALUE("15/"&amp;MONTH(EDATE(C1405,-1))&amp;"/"&amp;YEAR(EDATE(C1405,-1))),-1,Feriados!$A$1:$A$936),1,Feriados!$A$1:$A$936)</f>
        <v>38733</v>
      </c>
      <c r="J1405" s="27">
        <f>WORKDAY(WORKDAY(DATEVALUE("15/"&amp;MONTH(EDATE(C1405,0))&amp;"/"&amp;YEAR(EDATE(C1405,0))-1),-1,Feriados!$A$1:$A$936),1,Feriados!$A$1:$A$936)</f>
        <v>38398</v>
      </c>
      <c r="K1405" s="28">
        <f t="shared" ref="K1405:K1468" si="40">+(VLOOKUP(H1405,C:D,2,FALSE)/VLOOKUP(J1405,C:D,2,FALSE)-1)*100</f>
        <v>5.6999457069085047</v>
      </c>
    </row>
    <row r="1406" spans="1:11" x14ac:dyDescent="0.3">
      <c r="A1406" s="18" t="str">
        <f t="shared" si="39"/>
        <v>12006</v>
      </c>
      <c r="B1406" s="10">
        <v>760199</v>
      </c>
      <c r="C1406" s="11">
        <v>38761</v>
      </c>
      <c r="D1406" s="13">
        <v>1578.6973778669394</v>
      </c>
      <c r="E1406" s="9"/>
      <c r="F1406" s="9"/>
      <c r="G1406" s="9"/>
      <c r="H1406" s="27">
        <f>WORKDAY(WORKDAY(DATEVALUE("15/"&amp;MONTH(EDATE(C1406,0))&amp;"/"&amp;YEAR(EDATE(C1406,0))),-1,Feriados!$A$1:$A$936),1,Feriados!$A$1:$A$936)</f>
        <v>38763</v>
      </c>
      <c r="I1406" s="27">
        <f>WORKDAY(WORKDAY(DATEVALUE("15/"&amp;MONTH(EDATE(C1406,-1))&amp;"/"&amp;YEAR(EDATE(C1406,-1))),-1,Feriados!$A$1:$A$936),1,Feriados!$A$1:$A$936)</f>
        <v>38733</v>
      </c>
      <c r="J1406" s="27">
        <f>WORKDAY(WORKDAY(DATEVALUE("15/"&amp;MONTH(EDATE(C1406,0))&amp;"/"&amp;YEAR(EDATE(C1406,0))-1),-1,Feriados!$A$1:$A$936),1,Feriados!$A$1:$A$936)</f>
        <v>38398</v>
      </c>
      <c r="K1406" s="28">
        <f t="shared" si="40"/>
        <v>5.6999457069085047</v>
      </c>
    </row>
    <row r="1407" spans="1:11" x14ac:dyDescent="0.3">
      <c r="A1407" s="18" t="str">
        <f t="shared" si="39"/>
        <v>12006</v>
      </c>
      <c r="B1407" s="10">
        <v>760199</v>
      </c>
      <c r="C1407" s="11">
        <v>38762</v>
      </c>
      <c r="D1407" s="13">
        <v>1579.1196002537044</v>
      </c>
      <c r="E1407" s="9"/>
      <c r="F1407" s="9"/>
      <c r="G1407" s="9"/>
      <c r="H1407" s="27">
        <f>WORKDAY(WORKDAY(DATEVALUE("15/"&amp;MONTH(EDATE(C1407,0))&amp;"/"&amp;YEAR(EDATE(C1407,0))),-1,Feriados!$A$1:$A$936),1,Feriados!$A$1:$A$936)</f>
        <v>38763</v>
      </c>
      <c r="I1407" s="27">
        <f>WORKDAY(WORKDAY(DATEVALUE("15/"&amp;MONTH(EDATE(C1407,-1))&amp;"/"&amp;YEAR(EDATE(C1407,-1))),-1,Feriados!$A$1:$A$936),1,Feriados!$A$1:$A$936)</f>
        <v>38733</v>
      </c>
      <c r="J1407" s="27">
        <f>WORKDAY(WORKDAY(DATEVALUE("15/"&amp;MONTH(EDATE(C1407,0))&amp;"/"&amp;YEAR(EDATE(C1407,0))-1),-1,Feriados!$A$1:$A$936),1,Feriados!$A$1:$A$936)</f>
        <v>38398</v>
      </c>
      <c r="K1407" s="28">
        <f t="shared" si="40"/>
        <v>5.6999457069085047</v>
      </c>
    </row>
    <row r="1408" spans="1:11" x14ac:dyDescent="0.3">
      <c r="A1408" s="18" t="str">
        <f t="shared" si="39"/>
        <v>12006</v>
      </c>
      <c r="B1408" s="10">
        <v>760199</v>
      </c>
      <c r="C1408" s="11">
        <v>38763</v>
      </c>
      <c r="D1408" s="13">
        <v>1579.5419355637862</v>
      </c>
      <c r="E1408" s="9"/>
      <c r="F1408" s="9"/>
      <c r="G1408" s="9"/>
      <c r="H1408" s="27">
        <f>WORKDAY(WORKDAY(DATEVALUE("15/"&amp;MONTH(EDATE(C1408,0))&amp;"/"&amp;YEAR(EDATE(C1408,0))),-1,Feriados!$A$1:$A$936),1,Feriados!$A$1:$A$936)</f>
        <v>38763</v>
      </c>
      <c r="I1408" s="27">
        <f>WORKDAY(WORKDAY(DATEVALUE("15/"&amp;MONTH(EDATE(C1408,-1))&amp;"/"&amp;YEAR(EDATE(C1408,-1))),-1,Feriados!$A$1:$A$936),1,Feriados!$A$1:$A$936)</f>
        <v>38733</v>
      </c>
      <c r="J1408" s="27">
        <f>WORKDAY(WORKDAY(DATEVALUE("15/"&amp;MONTH(EDATE(C1408,0))&amp;"/"&amp;YEAR(EDATE(C1408,0))-1),-1,Feriados!$A$1:$A$936),1,Feriados!$A$1:$A$936)</f>
        <v>38398</v>
      </c>
      <c r="K1408" s="28">
        <f t="shared" si="40"/>
        <v>5.6999457069085047</v>
      </c>
    </row>
    <row r="1409" spans="1:11" x14ac:dyDescent="0.3">
      <c r="A1409" s="18" t="str">
        <f t="shared" si="39"/>
        <v>12006</v>
      </c>
      <c r="B1409" s="10">
        <v>760199</v>
      </c>
      <c r="C1409" s="11">
        <v>38764</v>
      </c>
      <c r="D1409" s="13">
        <v>1579.9011461638695</v>
      </c>
      <c r="E1409" s="9"/>
      <c r="F1409" s="9"/>
      <c r="G1409" s="9"/>
      <c r="H1409" s="27">
        <f>WORKDAY(WORKDAY(DATEVALUE("15/"&amp;MONTH(EDATE(C1409,0))&amp;"/"&amp;YEAR(EDATE(C1409,0))),-1,Feriados!$A$1:$A$936),1,Feriados!$A$1:$A$936)</f>
        <v>38763</v>
      </c>
      <c r="I1409" s="27">
        <f>WORKDAY(WORKDAY(DATEVALUE("15/"&amp;MONTH(EDATE(C1409,-1))&amp;"/"&amp;YEAR(EDATE(C1409,-1))),-1,Feriados!$A$1:$A$936),1,Feriados!$A$1:$A$936)</f>
        <v>38733</v>
      </c>
      <c r="J1409" s="27">
        <f>WORKDAY(WORKDAY(DATEVALUE("15/"&amp;MONTH(EDATE(C1409,0))&amp;"/"&amp;YEAR(EDATE(C1409,0))-1),-1,Feriados!$A$1:$A$936),1,Feriados!$A$1:$A$936)</f>
        <v>38398</v>
      </c>
      <c r="K1409" s="28">
        <f t="shared" si="40"/>
        <v>5.6999457069085047</v>
      </c>
    </row>
    <row r="1410" spans="1:11" x14ac:dyDescent="0.3">
      <c r="A1410" s="18" t="str">
        <f t="shared" si="39"/>
        <v>12006</v>
      </c>
      <c r="B1410" s="10">
        <v>760199</v>
      </c>
      <c r="C1410" s="11">
        <v>38765</v>
      </c>
      <c r="D1410" s="13">
        <v>1580.2604384536201</v>
      </c>
      <c r="E1410" s="9"/>
      <c r="F1410" s="9"/>
      <c r="G1410" s="9"/>
      <c r="H1410" s="27">
        <f>WORKDAY(WORKDAY(DATEVALUE("15/"&amp;MONTH(EDATE(C1410,0))&amp;"/"&amp;YEAR(EDATE(C1410,0))),-1,Feriados!$A$1:$A$936),1,Feriados!$A$1:$A$936)</f>
        <v>38763</v>
      </c>
      <c r="I1410" s="27">
        <f>WORKDAY(WORKDAY(DATEVALUE("15/"&amp;MONTH(EDATE(C1410,-1))&amp;"/"&amp;YEAR(EDATE(C1410,-1))),-1,Feriados!$A$1:$A$936),1,Feriados!$A$1:$A$936)</f>
        <v>38733</v>
      </c>
      <c r="J1410" s="27">
        <f>WORKDAY(WORKDAY(DATEVALUE("15/"&amp;MONTH(EDATE(C1410,0))&amp;"/"&amp;YEAR(EDATE(C1410,0))-1),-1,Feriados!$A$1:$A$936),1,Feriados!$A$1:$A$936)</f>
        <v>38398</v>
      </c>
      <c r="K1410" s="28">
        <f t="shared" si="40"/>
        <v>5.6999457069085047</v>
      </c>
    </row>
    <row r="1411" spans="1:11" x14ac:dyDescent="0.3">
      <c r="A1411" s="18" t="str">
        <f t="shared" ref="A1411:A1474" si="41">MONTH(EDATE(C1411,-1))&amp;YEAR(EDATE(C1411,-1))&amp;F1411</f>
        <v>12006</v>
      </c>
      <c r="B1411" s="10">
        <v>760199</v>
      </c>
      <c r="C1411" s="11">
        <v>38768</v>
      </c>
      <c r="D1411" s="13">
        <v>1580.6198124516154</v>
      </c>
      <c r="E1411" s="9"/>
      <c r="F1411" s="9"/>
      <c r="G1411" s="9"/>
      <c r="H1411" s="27">
        <f>WORKDAY(WORKDAY(DATEVALUE("15/"&amp;MONTH(EDATE(C1411,0))&amp;"/"&amp;YEAR(EDATE(C1411,0))),-1,Feriados!$A$1:$A$936),1,Feriados!$A$1:$A$936)</f>
        <v>38763</v>
      </c>
      <c r="I1411" s="27">
        <f>WORKDAY(WORKDAY(DATEVALUE("15/"&amp;MONTH(EDATE(C1411,-1))&amp;"/"&amp;YEAR(EDATE(C1411,-1))),-1,Feriados!$A$1:$A$936),1,Feriados!$A$1:$A$936)</f>
        <v>38733</v>
      </c>
      <c r="J1411" s="27">
        <f>WORKDAY(WORKDAY(DATEVALUE("15/"&amp;MONTH(EDATE(C1411,0))&amp;"/"&amp;YEAR(EDATE(C1411,0))-1),-1,Feriados!$A$1:$A$936),1,Feriados!$A$1:$A$936)</f>
        <v>38398</v>
      </c>
      <c r="K1411" s="28">
        <f t="shared" si="40"/>
        <v>5.6999457069085047</v>
      </c>
    </row>
    <row r="1412" spans="1:11" x14ac:dyDescent="0.3">
      <c r="A1412" s="18" t="str">
        <f t="shared" si="41"/>
        <v>12006</v>
      </c>
      <c r="B1412" s="10">
        <v>760199</v>
      </c>
      <c r="C1412" s="11">
        <v>38769</v>
      </c>
      <c r="D1412" s="13">
        <v>1580.979268176437</v>
      </c>
      <c r="E1412" s="9"/>
      <c r="F1412" s="9"/>
      <c r="G1412" s="9"/>
      <c r="H1412" s="27">
        <f>WORKDAY(WORKDAY(DATEVALUE("15/"&amp;MONTH(EDATE(C1412,0))&amp;"/"&amp;YEAR(EDATE(C1412,0))),-1,Feriados!$A$1:$A$936),1,Feriados!$A$1:$A$936)</f>
        <v>38763</v>
      </c>
      <c r="I1412" s="27">
        <f>WORKDAY(WORKDAY(DATEVALUE("15/"&amp;MONTH(EDATE(C1412,-1))&amp;"/"&amp;YEAR(EDATE(C1412,-1))),-1,Feriados!$A$1:$A$936),1,Feriados!$A$1:$A$936)</f>
        <v>38733</v>
      </c>
      <c r="J1412" s="27">
        <f>WORKDAY(WORKDAY(DATEVALUE("15/"&amp;MONTH(EDATE(C1412,0))&amp;"/"&amp;YEAR(EDATE(C1412,0))-1),-1,Feriados!$A$1:$A$936),1,Feriados!$A$1:$A$936)</f>
        <v>38398</v>
      </c>
      <c r="K1412" s="28">
        <f t="shared" si="40"/>
        <v>5.6999457069085047</v>
      </c>
    </row>
    <row r="1413" spans="1:11" x14ac:dyDescent="0.3">
      <c r="A1413" s="18" t="str">
        <f t="shared" si="41"/>
        <v>12006</v>
      </c>
      <c r="B1413" s="10">
        <v>760199</v>
      </c>
      <c r="C1413" s="11">
        <v>38770</v>
      </c>
      <c r="D1413" s="13">
        <v>1581.3388056466708</v>
      </c>
      <c r="E1413" s="9"/>
      <c r="F1413" s="9"/>
      <c r="G1413" s="9"/>
      <c r="H1413" s="27">
        <f>WORKDAY(WORKDAY(DATEVALUE("15/"&amp;MONTH(EDATE(C1413,0))&amp;"/"&amp;YEAR(EDATE(C1413,0))),-1,Feriados!$A$1:$A$936),1,Feriados!$A$1:$A$936)</f>
        <v>38763</v>
      </c>
      <c r="I1413" s="27">
        <f>WORKDAY(WORKDAY(DATEVALUE("15/"&amp;MONTH(EDATE(C1413,-1))&amp;"/"&amp;YEAR(EDATE(C1413,-1))),-1,Feriados!$A$1:$A$936),1,Feriados!$A$1:$A$936)</f>
        <v>38733</v>
      </c>
      <c r="J1413" s="27">
        <f>WORKDAY(WORKDAY(DATEVALUE("15/"&amp;MONTH(EDATE(C1413,0))&amp;"/"&amp;YEAR(EDATE(C1413,0))-1),-1,Feriados!$A$1:$A$936),1,Feriados!$A$1:$A$936)</f>
        <v>38398</v>
      </c>
      <c r="K1413" s="28">
        <f t="shared" si="40"/>
        <v>5.6999457069085047</v>
      </c>
    </row>
    <row r="1414" spans="1:11" x14ac:dyDescent="0.3">
      <c r="A1414" s="18" t="str">
        <f t="shared" si="41"/>
        <v>12006</v>
      </c>
      <c r="B1414" s="10">
        <v>760199</v>
      </c>
      <c r="C1414" s="11">
        <v>38771</v>
      </c>
      <c r="D1414" s="13">
        <v>1581.6984248809072</v>
      </c>
      <c r="E1414" s="9"/>
      <c r="F1414" s="9"/>
      <c r="G1414" s="9"/>
      <c r="H1414" s="27">
        <f>WORKDAY(WORKDAY(DATEVALUE("15/"&amp;MONTH(EDATE(C1414,0))&amp;"/"&amp;YEAR(EDATE(C1414,0))),-1,Feriados!$A$1:$A$936),1,Feriados!$A$1:$A$936)</f>
        <v>38763</v>
      </c>
      <c r="I1414" s="27">
        <f>WORKDAY(WORKDAY(DATEVALUE("15/"&amp;MONTH(EDATE(C1414,-1))&amp;"/"&amp;YEAR(EDATE(C1414,-1))),-1,Feriados!$A$1:$A$936),1,Feriados!$A$1:$A$936)</f>
        <v>38733</v>
      </c>
      <c r="J1414" s="27">
        <f>WORKDAY(WORKDAY(DATEVALUE("15/"&amp;MONTH(EDATE(C1414,0))&amp;"/"&amp;YEAR(EDATE(C1414,0))-1),-1,Feriados!$A$1:$A$936),1,Feriados!$A$1:$A$936)</f>
        <v>38398</v>
      </c>
      <c r="K1414" s="28">
        <f t="shared" si="40"/>
        <v>5.6999457069085047</v>
      </c>
    </row>
    <row r="1415" spans="1:11" x14ac:dyDescent="0.3">
      <c r="A1415" s="18" t="str">
        <f t="shared" si="41"/>
        <v>12006</v>
      </c>
      <c r="B1415" s="10">
        <v>760199</v>
      </c>
      <c r="C1415" s="11">
        <v>38772</v>
      </c>
      <c r="D1415" s="13">
        <v>1582.0581258977402</v>
      </c>
      <c r="E1415" s="9"/>
      <c r="F1415" s="9"/>
      <c r="G1415" s="9"/>
      <c r="H1415" s="27">
        <f>WORKDAY(WORKDAY(DATEVALUE("15/"&amp;MONTH(EDATE(C1415,0))&amp;"/"&amp;YEAR(EDATE(C1415,0))),-1,Feriados!$A$1:$A$936),1,Feriados!$A$1:$A$936)</f>
        <v>38763</v>
      </c>
      <c r="I1415" s="27">
        <f>WORKDAY(WORKDAY(DATEVALUE("15/"&amp;MONTH(EDATE(C1415,-1))&amp;"/"&amp;YEAR(EDATE(C1415,-1))),-1,Feriados!$A$1:$A$936),1,Feriados!$A$1:$A$936)</f>
        <v>38733</v>
      </c>
      <c r="J1415" s="27">
        <f>WORKDAY(WORKDAY(DATEVALUE("15/"&amp;MONTH(EDATE(C1415,0))&amp;"/"&amp;YEAR(EDATE(C1415,0))-1),-1,Feriados!$A$1:$A$936),1,Feriados!$A$1:$A$936)</f>
        <v>38398</v>
      </c>
      <c r="K1415" s="28">
        <f t="shared" si="40"/>
        <v>5.6999457069085047</v>
      </c>
    </row>
    <row r="1416" spans="1:11" x14ac:dyDescent="0.3">
      <c r="A1416" s="18" t="str">
        <f t="shared" si="41"/>
        <v>22006</v>
      </c>
      <c r="B1416" s="10">
        <v>760199</v>
      </c>
      <c r="C1416" s="11">
        <v>38777</v>
      </c>
      <c r="D1416" s="13">
        <v>1582.4179087157679</v>
      </c>
      <c r="E1416" s="9"/>
      <c r="F1416" s="9"/>
      <c r="G1416" s="9"/>
      <c r="H1416" s="27">
        <f>WORKDAY(WORKDAY(DATEVALUE("15/"&amp;MONTH(EDATE(C1416,0))&amp;"/"&amp;YEAR(EDATE(C1416,0))),-1,Feriados!$A$1:$A$936),1,Feriados!$A$1:$A$936)</f>
        <v>38791</v>
      </c>
      <c r="I1416" s="27">
        <f>WORKDAY(WORKDAY(DATEVALUE("15/"&amp;MONTH(EDATE(C1416,-1))&amp;"/"&amp;YEAR(EDATE(C1416,-1))),-1,Feriados!$A$1:$A$936),1,Feriados!$A$1:$A$936)</f>
        <v>38763</v>
      </c>
      <c r="J1416" s="27">
        <f>WORKDAY(WORKDAY(DATEVALUE("15/"&amp;MONTH(EDATE(C1416,0))&amp;"/"&amp;YEAR(EDATE(C1416,0))-1),-1,Feriados!$A$1:$A$936),1,Feriados!$A$1:$A$936)</f>
        <v>38426</v>
      </c>
      <c r="K1416" s="28">
        <f t="shared" si="40"/>
        <v>5.5107598874363006</v>
      </c>
    </row>
    <row r="1417" spans="1:11" x14ac:dyDescent="0.3">
      <c r="A1417" s="18" t="str">
        <f t="shared" si="41"/>
        <v>22006</v>
      </c>
      <c r="B1417" s="10">
        <v>760199</v>
      </c>
      <c r="C1417" s="11">
        <v>38778</v>
      </c>
      <c r="D1417" s="13">
        <v>1582.7777733535938</v>
      </c>
      <c r="E1417" s="9"/>
      <c r="F1417" s="9"/>
      <c r="G1417" s="9"/>
      <c r="H1417" s="27">
        <f>WORKDAY(WORKDAY(DATEVALUE("15/"&amp;MONTH(EDATE(C1417,0))&amp;"/"&amp;YEAR(EDATE(C1417,0))),-1,Feriados!$A$1:$A$936),1,Feriados!$A$1:$A$936)</f>
        <v>38791</v>
      </c>
      <c r="I1417" s="27">
        <f>WORKDAY(WORKDAY(DATEVALUE("15/"&amp;MONTH(EDATE(C1417,-1))&amp;"/"&amp;YEAR(EDATE(C1417,-1))),-1,Feriados!$A$1:$A$936),1,Feriados!$A$1:$A$936)</f>
        <v>38763</v>
      </c>
      <c r="J1417" s="27">
        <f>WORKDAY(WORKDAY(DATEVALUE("15/"&amp;MONTH(EDATE(C1417,0))&amp;"/"&amp;YEAR(EDATE(C1417,0))-1),-1,Feriados!$A$1:$A$936),1,Feriados!$A$1:$A$936)</f>
        <v>38426</v>
      </c>
      <c r="K1417" s="28">
        <f t="shared" si="40"/>
        <v>5.5107598874363006</v>
      </c>
    </row>
    <row r="1418" spans="1:11" x14ac:dyDescent="0.3">
      <c r="A1418" s="18" t="str">
        <f t="shared" si="41"/>
        <v>22006</v>
      </c>
      <c r="B1418" s="10">
        <v>760199</v>
      </c>
      <c r="C1418" s="11">
        <v>38779</v>
      </c>
      <c r="D1418" s="13">
        <v>1583.1377198298246</v>
      </c>
      <c r="E1418" s="9"/>
      <c r="F1418" s="9"/>
      <c r="G1418" s="9"/>
      <c r="H1418" s="27">
        <f>WORKDAY(WORKDAY(DATEVALUE("15/"&amp;MONTH(EDATE(C1418,0))&amp;"/"&amp;YEAR(EDATE(C1418,0))),-1,Feriados!$A$1:$A$936),1,Feriados!$A$1:$A$936)</f>
        <v>38791</v>
      </c>
      <c r="I1418" s="27">
        <f>WORKDAY(WORKDAY(DATEVALUE("15/"&amp;MONTH(EDATE(C1418,-1))&amp;"/"&amp;YEAR(EDATE(C1418,-1))),-1,Feriados!$A$1:$A$936),1,Feriados!$A$1:$A$936)</f>
        <v>38763</v>
      </c>
      <c r="J1418" s="27">
        <f>WORKDAY(WORKDAY(DATEVALUE("15/"&amp;MONTH(EDATE(C1418,0))&amp;"/"&amp;YEAR(EDATE(C1418,0))-1),-1,Feriados!$A$1:$A$936),1,Feriados!$A$1:$A$936)</f>
        <v>38426</v>
      </c>
      <c r="K1418" s="28">
        <f t="shared" si="40"/>
        <v>5.5107598874363006</v>
      </c>
    </row>
    <row r="1419" spans="1:11" x14ac:dyDescent="0.3">
      <c r="A1419" s="18" t="str">
        <f t="shared" si="41"/>
        <v>22006</v>
      </c>
      <c r="B1419" s="10">
        <v>760199</v>
      </c>
      <c r="C1419" s="11">
        <v>38782</v>
      </c>
      <c r="D1419" s="13">
        <v>1583.4977481630713</v>
      </c>
      <c r="E1419" s="9"/>
      <c r="F1419" s="9"/>
      <c r="G1419" s="9"/>
      <c r="H1419" s="27">
        <f>WORKDAY(WORKDAY(DATEVALUE("15/"&amp;MONTH(EDATE(C1419,0))&amp;"/"&amp;YEAR(EDATE(C1419,0))),-1,Feriados!$A$1:$A$936),1,Feriados!$A$1:$A$936)</f>
        <v>38791</v>
      </c>
      <c r="I1419" s="27">
        <f>WORKDAY(WORKDAY(DATEVALUE("15/"&amp;MONTH(EDATE(C1419,-1))&amp;"/"&amp;YEAR(EDATE(C1419,-1))),-1,Feriados!$A$1:$A$936),1,Feriados!$A$1:$A$936)</f>
        <v>38763</v>
      </c>
      <c r="J1419" s="27">
        <f>WORKDAY(WORKDAY(DATEVALUE("15/"&amp;MONTH(EDATE(C1419,0))&amp;"/"&amp;YEAR(EDATE(C1419,0))-1),-1,Feriados!$A$1:$A$936),1,Feriados!$A$1:$A$936)</f>
        <v>38426</v>
      </c>
      <c r="K1419" s="28">
        <f t="shared" si="40"/>
        <v>5.5107598874363006</v>
      </c>
    </row>
    <row r="1420" spans="1:11" x14ac:dyDescent="0.3">
      <c r="A1420" s="18" t="str">
        <f t="shared" si="41"/>
        <v>22006</v>
      </c>
      <c r="B1420" s="10">
        <v>760199</v>
      </c>
      <c r="C1420" s="11">
        <v>38783</v>
      </c>
      <c r="D1420" s="13">
        <v>1583.85785837195</v>
      </c>
      <c r="E1420" s="9"/>
      <c r="F1420" s="9"/>
      <c r="G1420" s="9"/>
      <c r="H1420" s="27">
        <f>WORKDAY(WORKDAY(DATEVALUE("15/"&amp;MONTH(EDATE(C1420,0))&amp;"/"&amp;YEAR(EDATE(C1420,0))),-1,Feriados!$A$1:$A$936),1,Feriados!$A$1:$A$936)</f>
        <v>38791</v>
      </c>
      <c r="I1420" s="27">
        <f>WORKDAY(WORKDAY(DATEVALUE("15/"&amp;MONTH(EDATE(C1420,-1))&amp;"/"&amp;YEAR(EDATE(C1420,-1))),-1,Feriados!$A$1:$A$936),1,Feriados!$A$1:$A$936)</f>
        <v>38763</v>
      </c>
      <c r="J1420" s="27">
        <f>WORKDAY(WORKDAY(DATEVALUE("15/"&amp;MONTH(EDATE(C1420,0))&amp;"/"&amp;YEAR(EDATE(C1420,0))-1),-1,Feriados!$A$1:$A$936),1,Feriados!$A$1:$A$936)</f>
        <v>38426</v>
      </c>
      <c r="K1420" s="28">
        <f t="shared" si="40"/>
        <v>5.5107598874363006</v>
      </c>
    </row>
    <row r="1421" spans="1:11" x14ac:dyDescent="0.3">
      <c r="A1421" s="18" t="str">
        <f t="shared" si="41"/>
        <v>22006</v>
      </c>
      <c r="B1421" s="10">
        <v>760199</v>
      </c>
      <c r="C1421" s="11">
        <v>38784</v>
      </c>
      <c r="D1421" s="13">
        <v>1584.2180504750797</v>
      </c>
      <c r="E1421" s="9"/>
      <c r="F1421" s="9"/>
      <c r="G1421" s="9"/>
      <c r="H1421" s="27">
        <f>WORKDAY(WORKDAY(DATEVALUE("15/"&amp;MONTH(EDATE(C1421,0))&amp;"/"&amp;YEAR(EDATE(C1421,0))),-1,Feriados!$A$1:$A$936),1,Feriados!$A$1:$A$936)</f>
        <v>38791</v>
      </c>
      <c r="I1421" s="27">
        <f>WORKDAY(WORKDAY(DATEVALUE("15/"&amp;MONTH(EDATE(C1421,-1))&amp;"/"&amp;YEAR(EDATE(C1421,-1))),-1,Feriados!$A$1:$A$936),1,Feriados!$A$1:$A$936)</f>
        <v>38763</v>
      </c>
      <c r="J1421" s="27">
        <f>WORKDAY(WORKDAY(DATEVALUE("15/"&amp;MONTH(EDATE(C1421,0))&amp;"/"&amp;YEAR(EDATE(C1421,0))-1),-1,Feriados!$A$1:$A$936),1,Feriados!$A$1:$A$936)</f>
        <v>38426</v>
      </c>
      <c r="K1421" s="28">
        <f t="shared" si="40"/>
        <v>5.5107598874363006</v>
      </c>
    </row>
    <row r="1422" spans="1:11" x14ac:dyDescent="0.3">
      <c r="A1422" s="18" t="str">
        <f t="shared" si="41"/>
        <v>22006</v>
      </c>
      <c r="B1422" s="10">
        <v>760199</v>
      </c>
      <c r="C1422" s="11">
        <v>38785</v>
      </c>
      <c r="D1422" s="13">
        <v>1584.5783244910847</v>
      </c>
      <c r="E1422" s="9"/>
      <c r="F1422" s="9"/>
      <c r="G1422" s="9"/>
      <c r="H1422" s="27">
        <f>WORKDAY(WORKDAY(DATEVALUE("15/"&amp;MONTH(EDATE(C1422,0))&amp;"/"&amp;YEAR(EDATE(C1422,0))),-1,Feriados!$A$1:$A$936),1,Feriados!$A$1:$A$936)</f>
        <v>38791</v>
      </c>
      <c r="I1422" s="27">
        <f>WORKDAY(WORKDAY(DATEVALUE("15/"&amp;MONTH(EDATE(C1422,-1))&amp;"/"&amp;YEAR(EDATE(C1422,-1))),-1,Feriados!$A$1:$A$936),1,Feriados!$A$1:$A$936)</f>
        <v>38763</v>
      </c>
      <c r="J1422" s="27">
        <f>WORKDAY(WORKDAY(DATEVALUE("15/"&amp;MONTH(EDATE(C1422,0))&amp;"/"&amp;YEAR(EDATE(C1422,0))-1),-1,Feriados!$A$1:$A$936),1,Feriados!$A$1:$A$936)</f>
        <v>38426</v>
      </c>
      <c r="K1422" s="28">
        <f t="shared" si="40"/>
        <v>5.5107598874363006</v>
      </c>
    </row>
    <row r="1423" spans="1:11" x14ac:dyDescent="0.3">
      <c r="A1423" s="18" t="str">
        <f t="shared" si="41"/>
        <v>22006</v>
      </c>
      <c r="B1423" s="10">
        <v>760199</v>
      </c>
      <c r="C1423" s="11">
        <v>38786</v>
      </c>
      <c r="D1423" s="13">
        <v>1584.9386804385933</v>
      </c>
      <c r="E1423" s="9"/>
      <c r="F1423" s="9"/>
      <c r="G1423" s="9"/>
      <c r="H1423" s="27">
        <f>WORKDAY(WORKDAY(DATEVALUE("15/"&amp;MONTH(EDATE(C1423,0))&amp;"/"&amp;YEAR(EDATE(C1423,0))),-1,Feriados!$A$1:$A$936),1,Feriados!$A$1:$A$936)</f>
        <v>38791</v>
      </c>
      <c r="I1423" s="27">
        <f>WORKDAY(WORKDAY(DATEVALUE("15/"&amp;MONTH(EDATE(C1423,-1))&amp;"/"&amp;YEAR(EDATE(C1423,-1))),-1,Feriados!$A$1:$A$936),1,Feriados!$A$1:$A$936)</f>
        <v>38763</v>
      </c>
      <c r="J1423" s="27">
        <f>WORKDAY(WORKDAY(DATEVALUE("15/"&amp;MONTH(EDATE(C1423,0))&amp;"/"&amp;YEAR(EDATE(C1423,0))-1),-1,Feriados!$A$1:$A$936),1,Feriados!$A$1:$A$936)</f>
        <v>38426</v>
      </c>
      <c r="K1423" s="28">
        <f t="shared" si="40"/>
        <v>5.5107598874363006</v>
      </c>
    </row>
    <row r="1424" spans="1:11" x14ac:dyDescent="0.3">
      <c r="A1424" s="18" t="str">
        <f t="shared" si="41"/>
        <v>22006</v>
      </c>
      <c r="B1424" s="10">
        <v>760199</v>
      </c>
      <c r="C1424" s="11">
        <v>38789</v>
      </c>
      <c r="D1424" s="13">
        <v>1585.2991183362376</v>
      </c>
      <c r="E1424" s="9"/>
      <c r="F1424" s="9"/>
      <c r="G1424" s="9"/>
      <c r="H1424" s="27">
        <f>WORKDAY(WORKDAY(DATEVALUE("15/"&amp;MONTH(EDATE(C1424,0))&amp;"/"&amp;YEAR(EDATE(C1424,0))),-1,Feriados!$A$1:$A$936),1,Feriados!$A$1:$A$936)</f>
        <v>38791</v>
      </c>
      <c r="I1424" s="27">
        <f>WORKDAY(WORKDAY(DATEVALUE("15/"&amp;MONTH(EDATE(C1424,-1))&amp;"/"&amp;YEAR(EDATE(C1424,-1))),-1,Feriados!$A$1:$A$936),1,Feriados!$A$1:$A$936)</f>
        <v>38763</v>
      </c>
      <c r="J1424" s="27">
        <f>WORKDAY(WORKDAY(DATEVALUE("15/"&amp;MONTH(EDATE(C1424,0))&amp;"/"&amp;YEAR(EDATE(C1424,0))-1),-1,Feriados!$A$1:$A$936),1,Feriados!$A$1:$A$936)</f>
        <v>38426</v>
      </c>
      <c r="K1424" s="28">
        <f t="shared" si="40"/>
        <v>5.5107598874363006</v>
      </c>
    </row>
    <row r="1425" spans="1:11" x14ac:dyDescent="0.3">
      <c r="A1425" s="18" t="str">
        <f t="shared" si="41"/>
        <v>22006</v>
      </c>
      <c r="B1425" s="10">
        <v>760199</v>
      </c>
      <c r="C1425" s="11">
        <v>38790</v>
      </c>
      <c r="D1425" s="13">
        <v>1585.6596382026542</v>
      </c>
      <c r="E1425" s="9"/>
      <c r="F1425" s="9"/>
      <c r="G1425" s="9"/>
      <c r="H1425" s="27">
        <f>WORKDAY(WORKDAY(DATEVALUE("15/"&amp;MONTH(EDATE(C1425,0))&amp;"/"&amp;YEAR(EDATE(C1425,0))),-1,Feriados!$A$1:$A$936),1,Feriados!$A$1:$A$936)</f>
        <v>38791</v>
      </c>
      <c r="I1425" s="27">
        <f>WORKDAY(WORKDAY(DATEVALUE("15/"&amp;MONTH(EDATE(C1425,-1))&amp;"/"&amp;YEAR(EDATE(C1425,-1))),-1,Feriados!$A$1:$A$936),1,Feriados!$A$1:$A$936)</f>
        <v>38763</v>
      </c>
      <c r="J1425" s="27">
        <f>WORKDAY(WORKDAY(DATEVALUE("15/"&amp;MONTH(EDATE(C1425,0))&amp;"/"&amp;YEAR(EDATE(C1425,0))-1),-1,Feriados!$A$1:$A$936),1,Feriados!$A$1:$A$936)</f>
        <v>38426</v>
      </c>
      <c r="K1425" s="28">
        <f t="shared" si="40"/>
        <v>5.5107598874363006</v>
      </c>
    </row>
    <row r="1426" spans="1:11" x14ac:dyDescent="0.3">
      <c r="A1426" s="18" t="str">
        <f t="shared" si="41"/>
        <v>22006</v>
      </c>
      <c r="B1426" s="10">
        <v>760199</v>
      </c>
      <c r="C1426" s="11">
        <v>38791</v>
      </c>
      <c r="D1426" s="13">
        <v>1586.0202400564842</v>
      </c>
      <c r="E1426" s="9"/>
      <c r="F1426" s="9"/>
      <c r="G1426" s="9"/>
      <c r="H1426" s="27">
        <f>WORKDAY(WORKDAY(DATEVALUE("15/"&amp;MONTH(EDATE(C1426,0))&amp;"/"&amp;YEAR(EDATE(C1426,0))),-1,Feriados!$A$1:$A$936),1,Feriados!$A$1:$A$936)</f>
        <v>38791</v>
      </c>
      <c r="I1426" s="27">
        <f>WORKDAY(WORKDAY(DATEVALUE("15/"&amp;MONTH(EDATE(C1426,-1))&amp;"/"&amp;YEAR(EDATE(C1426,-1))),-1,Feriados!$A$1:$A$936),1,Feriados!$A$1:$A$936)</f>
        <v>38763</v>
      </c>
      <c r="J1426" s="27">
        <f>WORKDAY(WORKDAY(DATEVALUE("15/"&amp;MONTH(EDATE(C1426,0))&amp;"/"&amp;YEAR(EDATE(C1426,0))-1),-1,Feriados!$A$1:$A$936),1,Feriados!$A$1:$A$936)</f>
        <v>38426</v>
      </c>
      <c r="K1426" s="28">
        <f t="shared" si="40"/>
        <v>5.5107598874363006</v>
      </c>
    </row>
    <row r="1427" spans="1:11" x14ac:dyDescent="0.3">
      <c r="A1427" s="18" t="str">
        <f t="shared" si="41"/>
        <v>22006</v>
      </c>
      <c r="B1427" s="10">
        <v>760199</v>
      </c>
      <c r="C1427" s="11">
        <v>38792</v>
      </c>
      <c r="D1427" s="13">
        <v>1586.3295577200963</v>
      </c>
      <c r="E1427" s="9"/>
      <c r="F1427" s="9"/>
      <c r="G1427" s="9"/>
      <c r="H1427" s="27">
        <f>WORKDAY(WORKDAY(DATEVALUE("15/"&amp;MONTH(EDATE(C1427,0))&amp;"/"&amp;YEAR(EDATE(C1427,0))),-1,Feriados!$A$1:$A$936),1,Feriados!$A$1:$A$936)</f>
        <v>38791</v>
      </c>
      <c r="I1427" s="27">
        <f>WORKDAY(WORKDAY(DATEVALUE("15/"&amp;MONTH(EDATE(C1427,-1))&amp;"/"&amp;YEAR(EDATE(C1427,-1))),-1,Feriados!$A$1:$A$936),1,Feriados!$A$1:$A$936)</f>
        <v>38763</v>
      </c>
      <c r="J1427" s="27">
        <f>WORKDAY(WORKDAY(DATEVALUE("15/"&amp;MONTH(EDATE(C1427,0))&amp;"/"&amp;YEAR(EDATE(C1427,0))-1),-1,Feriados!$A$1:$A$936),1,Feriados!$A$1:$A$936)</f>
        <v>38426</v>
      </c>
      <c r="K1427" s="28">
        <f t="shared" si="40"/>
        <v>5.5107598874363006</v>
      </c>
    </row>
    <row r="1428" spans="1:11" x14ac:dyDescent="0.3">
      <c r="A1428" s="18" t="str">
        <f t="shared" si="41"/>
        <v>22006</v>
      </c>
      <c r="B1428" s="10">
        <v>760199</v>
      </c>
      <c r="C1428" s="11">
        <v>38793</v>
      </c>
      <c r="D1428" s="13">
        <v>1586.6389357091789</v>
      </c>
      <c r="E1428" s="9"/>
      <c r="F1428" s="9"/>
      <c r="G1428" s="9"/>
      <c r="H1428" s="27">
        <f>WORKDAY(WORKDAY(DATEVALUE("15/"&amp;MONTH(EDATE(C1428,0))&amp;"/"&amp;YEAR(EDATE(C1428,0))),-1,Feriados!$A$1:$A$936),1,Feriados!$A$1:$A$936)</f>
        <v>38791</v>
      </c>
      <c r="I1428" s="27">
        <f>WORKDAY(WORKDAY(DATEVALUE("15/"&amp;MONTH(EDATE(C1428,-1))&amp;"/"&amp;YEAR(EDATE(C1428,-1))),-1,Feriados!$A$1:$A$936),1,Feriados!$A$1:$A$936)</f>
        <v>38763</v>
      </c>
      <c r="J1428" s="27">
        <f>WORKDAY(WORKDAY(DATEVALUE("15/"&amp;MONTH(EDATE(C1428,0))&amp;"/"&amp;YEAR(EDATE(C1428,0))-1),-1,Feriados!$A$1:$A$936),1,Feriados!$A$1:$A$936)</f>
        <v>38426</v>
      </c>
      <c r="K1428" s="28">
        <f t="shared" si="40"/>
        <v>5.5107598874363006</v>
      </c>
    </row>
    <row r="1429" spans="1:11" x14ac:dyDescent="0.3">
      <c r="A1429" s="18" t="str">
        <f t="shared" si="41"/>
        <v>22006</v>
      </c>
      <c r="B1429" s="10">
        <v>760199</v>
      </c>
      <c r="C1429" s="11">
        <v>38796</v>
      </c>
      <c r="D1429" s="13">
        <v>1586.948374035497</v>
      </c>
      <c r="E1429" s="9"/>
      <c r="F1429" s="9"/>
      <c r="G1429" s="9"/>
      <c r="H1429" s="27">
        <f>WORKDAY(WORKDAY(DATEVALUE("15/"&amp;MONTH(EDATE(C1429,0))&amp;"/"&amp;YEAR(EDATE(C1429,0))),-1,Feriados!$A$1:$A$936),1,Feriados!$A$1:$A$936)</f>
        <v>38791</v>
      </c>
      <c r="I1429" s="27">
        <f>WORKDAY(WORKDAY(DATEVALUE("15/"&amp;MONTH(EDATE(C1429,-1))&amp;"/"&amp;YEAR(EDATE(C1429,-1))),-1,Feriados!$A$1:$A$936),1,Feriados!$A$1:$A$936)</f>
        <v>38763</v>
      </c>
      <c r="J1429" s="27">
        <f>WORKDAY(WORKDAY(DATEVALUE("15/"&amp;MONTH(EDATE(C1429,0))&amp;"/"&amp;YEAR(EDATE(C1429,0))-1),-1,Feriados!$A$1:$A$936),1,Feriados!$A$1:$A$936)</f>
        <v>38426</v>
      </c>
      <c r="K1429" s="28">
        <f t="shared" si="40"/>
        <v>5.5107598874363006</v>
      </c>
    </row>
    <row r="1430" spans="1:11" x14ac:dyDescent="0.3">
      <c r="A1430" s="18" t="str">
        <f t="shared" si="41"/>
        <v>22006</v>
      </c>
      <c r="B1430" s="10">
        <v>760199</v>
      </c>
      <c r="C1430" s="11">
        <v>38797</v>
      </c>
      <c r="D1430" s="13">
        <v>1587.2578727108178</v>
      </c>
      <c r="E1430" s="9"/>
      <c r="F1430" s="9"/>
      <c r="G1430" s="9"/>
      <c r="H1430" s="27">
        <f>WORKDAY(WORKDAY(DATEVALUE("15/"&amp;MONTH(EDATE(C1430,0))&amp;"/"&amp;YEAR(EDATE(C1430,0))),-1,Feriados!$A$1:$A$936),1,Feriados!$A$1:$A$936)</f>
        <v>38791</v>
      </c>
      <c r="I1430" s="27">
        <f>WORKDAY(WORKDAY(DATEVALUE("15/"&amp;MONTH(EDATE(C1430,-1))&amp;"/"&amp;YEAR(EDATE(C1430,-1))),-1,Feriados!$A$1:$A$936),1,Feriados!$A$1:$A$936)</f>
        <v>38763</v>
      </c>
      <c r="J1430" s="27">
        <f>WORKDAY(WORKDAY(DATEVALUE("15/"&amp;MONTH(EDATE(C1430,0))&amp;"/"&amp;YEAR(EDATE(C1430,0))-1),-1,Feriados!$A$1:$A$936),1,Feriados!$A$1:$A$936)</f>
        <v>38426</v>
      </c>
      <c r="K1430" s="28">
        <f t="shared" si="40"/>
        <v>5.5107598874363006</v>
      </c>
    </row>
    <row r="1431" spans="1:11" x14ac:dyDescent="0.3">
      <c r="A1431" s="18" t="str">
        <f t="shared" si="41"/>
        <v>22006</v>
      </c>
      <c r="B1431" s="10">
        <v>760199</v>
      </c>
      <c r="C1431" s="11">
        <v>38798</v>
      </c>
      <c r="D1431" s="13">
        <v>1587.5674317469116</v>
      </c>
      <c r="E1431" s="9"/>
      <c r="F1431" s="9"/>
      <c r="G1431" s="9"/>
      <c r="H1431" s="27">
        <f>WORKDAY(WORKDAY(DATEVALUE("15/"&amp;MONTH(EDATE(C1431,0))&amp;"/"&amp;YEAR(EDATE(C1431,0))),-1,Feriados!$A$1:$A$936),1,Feriados!$A$1:$A$936)</f>
        <v>38791</v>
      </c>
      <c r="I1431" s="27">
        <f>WORKDAY(WORKDAY(DATEVALUE("15/"&amp;MONTH(EDATE(C1431,-1))&amp;"/"&amp;YEAR(EDATE(C1431,-1))),-1,Feriados!$A$1:$A$936),1,Feriados!$A$1:$A$936)</f>
        <v>38763</v>
      </c>
      <c r="J1431" s="27">
        <f>WORKDAY(WORKDAY(DATEVALUE("15/"&amp;MONTH(EDATE(C1431,0))&amp;"/"&amp;YEAR(EDATE(C1431,0))-1),-1,Feriados!$A$1:$A$936),1,Feriados!$A$1:$A$936)</f>
        <v>38426</v>
      </c>
      <c r="K1431" s="28">
        <f t="shared" si="40"/>
        <v>5.5107598874363006</v>
      </c>
    </row>
    <row r="1432" spans="1:11" x14ac:dyDescent="0.3">
      <c r="A1432" s="18" t="str">
        <f t="shared" si="41"/>
        <v>22006</v>
      </c>
      <c r="B1432" s="10">
        <v>760199</v>
      </c>
      <c r="C1432" s="11">
        <v>38799</v>
      </c>
      <c r="D1432" s="13">
        <v>1587.8770511555499</v>
      </c>
      <c r="E1432" s="9"/>
      <c r="F1432" s="9"/>
      <c r="G1432" s="9"/>
      <c r="H1432" s="27">
        <f>WORKDAY(WORKDAY(DATEVALUE("15/"&amp;MONTH(EDATE(C1432,0))&amp;"/"&amp;YEAR(EDATE(C1432,0))),-1,Feriados!$A$1:$A$936),1,Feriados!$A$1:$A$936)</f>
        <v>38791</v>
      </c>
      <c r="I1432" s="27">
        <f>WORKDAY(WORKDAY(DATEVALUE("15/"&amp;MONTH(EDATE(C1432,-1))&amp;"/"&amp;YEAR(EDATE(C1432,-1))),-1,Feriados!$A$1:$A$936),1,Feriados!$A$1:$A$936)</f>
        <v>38763</v>
      </c>
      <c r="J1432" s="27">
        <f>WORKDAY(WORKDAY(DATEVALUE("15/"&amp;MONTH(EDATE(C1432,0))&amp;"/"&amp;YEAR(EDATE(C1432,0))-1),-1,Feriados!$A$1:$A$936),1,Feriados!$A$1:$A$936)</f>
        <v>38426</v>
      </c>
      <c r="K1432" s="28">
        <f t="shared" si="40"/>
        <v>5.5107598874363006</v>
      </c>
    </row>
    <row r="1433" spans="1:11" x14ac:dyDescent="0.3">
      <c r="A1433" s="18" t="str">
        <f t="shared" si="41"/>
        <v>22006</v>
      </c>
      <c r="B1433" s="10">
        <v>760199</v>
      </c>
      <c r="C1433" s="11">
        <v>38800</v>
      </c>
      <c r="D1433" s="13">
        <v>1588.1867309485071</v>
      </c>
      <c r="E1433" s="9"/>
      <c r="F1433" s="9"/>
      <c r="G1433" s="9"/>
      <c r="H1433" s="27">
        <f>WORKDAY(WORKDAY(DATEVALUE("15/"&amp;MONTH(EDATE(C1433,0))&amp;"/"&amp;YEAR(EDATE(C1433,0))),-1,Feriados!$A$1:$A$936),1,Feriados!$A$1:$A$936)</f>
        <v>38791</v>
      </c>
      <c r="I1433" s="27">
        <f>WORKDAY(WORKDAY(DATEVALUE("15/"&amp;MONTH(EDATE(C1433,-1))&amp;"/"&amp;YEAR(EDATE(C1433,-1))),-1,Feriados!$A$1:$A$936),1,Feriados!$A$1:$A$936)</f>
        <v>38763</v>
      </c>
      <c r="J1433" s="27">
        <f>WORKDAY(WORKDAY(DATEVALUE("15/"&amp;MONTH(EDATE(C1433,0))&amp;"/"&amp;YEAR(EDATE(C1433,0))-1),-1,Feriados!$A$1:$A$936),1,Feriados!$A$1:$A$936)</f>
        <v>38426</v>
      </c>
      <c r="K1433" s="28">
        <f t="shared" si="40"/>
        <v>5.5107598874363006</v>
      </c>
    </row>
    <row r="1434" spans="1:11" x14ac:dyDescent="0.3">
      <c r="A1434" s="18" t="str">
        <f t="shared" si="41"/>
        <v>22006</v>
      </c>
      <c r="B1434" s="10">
        <v>760199</v>
      </c>
      <c r="C1434" s="11">
        <v>38803</v>
      </c>
      <c r="D1434" s="13">
        <v>1588.4964711375601</v>
      </c>
      <c r="E1434" s="9"/>
      <c r="F1434" s="9"/>
      <c r="G1434" s="9"/>
      <c r="H1434" s="27">
        <f>WORKDAY(WORKDAY(DATEVALUE("15/"&amp;MONTH(EDATE(C1434,0))&amp;"/"&amp;YEAR(EDATE(C1434,0))),-1,Feriados!$A$1:$A$936),1,Feriados!$A$1:$A$936)</f>
        <v>38791</v>
      </c>
      <c r="I1434" s="27">
        <f>WORKDAY(WORKDAY(DATEVALUE("15/"&amp;MONTH(EDATE(C1434,-1))&amp;"/"&amp;YEAR(EDATE(C1434,-1))),-1,Feriados!$A$1:$A$936),1,Feriados!$A$1:$A$936)</f>
        <v>38763</v>
      </c>
      <c r="J1434" s="27">
        <f>WORKDAY(WORKDAY(DATEVALUE("15/"&amp;MONTH(EDATE(C1434,0))&amp;"/"&amp;YEAR(EDATE(C1434,0))-1),-1,Feriados!$A$1:$A$936),1,Feriados!$A$1:$A$936)</f>
        <v>38426</v>
      </c>
      <c r="K1434" s="28">
        <f t="shared" si="40"/>
        <v>5.5107598874363006</v>
      </c>
    </row>
    <row r="1435" spans="1:11" x14ac:dyDescent="0.3">
      <c r="A1435" s="18" t="str">
        <f t="shared" si="41"/>
        <v>22006</v>
      </c>
      <c r="B1435" s="10">
        <v>760199</v>
      </c>
      <c r="C1435" s="11">
        <v>38804</v>
      </c>
      <c r="D1435" s="13">
        <v>1588.8062717344874</v>
      </c>
      <c r="E1435" s="9"/>
      <c r="F1435" s="9"/>
      <c r="G1435" s="9"/>
      <c r="H1435" s="27">
        <f>WORKDAY(WORKDAY(DATEVALUE("15/"&amp;MONTH(EDATE(C1435,0))&amp;"/"&amp;YEAR(EDATE(C1435,0))),-1,Feriados!$A$1:$A$936),1,Feriados!$A$1:$A$936)</f>
        <v>38791</v>
      </c>
      <c r="I1435" s="27">
        <f>WORKDAY(WORKDAY(DATEVALUE("15/"&amp;MONTH(EDATE(C1435,-1))&amp;"/"&amp;YEAR(EDATE(C1435,-1))),-1,Feriados!$A$1:$A$936),1,Feriados!$A$1:$A$936)</f>
        <v>38763</v>
      </c>
      <c r="J1435" s="27">
        <f>WORKDAY(WORKDAY(DATEVALUE("15/"&amp;MONTH(EDATE(C1435,0))&amp;"/"&amp;YEAR(EDATE(C1435,0))-1),-1,Feriados!$A$1:$A$936),1,Feriados!$A$1:$A$936)</f>
        <v>38426</v>
      </c>
      <c r="K1435" s="28">
        <f t="shared" si="40"/>
        <v>5.5107598874363006</v>
      </c>
    </row>
    <row r="1436" spans="1:11" x14ac:dyDescent="0.3">
      <c r="A1436" s="18" t="str">
        <f t="shared" si="41"/>
        <v>22006</v>
      </c>
      <c r="B1436" s="10">
        <v>760199</v>
      </c>
      <c r="C1436" s="11">
        <v>38805</v>
      </c>
      <c r="D1436" s="13">
        <v>1589.1161327510704</v>
      </c>
      <c r="E1436" s="9"/>
      <c r="F1436" s="9"/>
      <c r="G1436" s="9"/>
      <c r="H1436" s="27">
        <f>WORKDAY(WORKDAY(DATEVALUE("15/"&amp;MONTH(EDATE(C1436,0))&amp;"/"&amp;YEAR(EDATE(C1436,0))),-1,Feriados!$A$1:$A$936),1,Feriados!$A$1:$A$936)</f>
        <v>38791</v>
      </c>
      <c r="I1436" s="27">
        <f>WORKDAY(WORKDAY(DATEVALUE("15/"&amp;MONTH(EDATE(C1436,-1))&amp;"/"&amp;YEAR(EDATE(C1436,-1))),-1,Feriados!$A$1:$A$936),1,Feriados!$A$1:$A$936)</f>
        <v>38763</v>
      </c>
      <c r="J1436" s="27">
        <f>WORKDAY(WORKDAY(DATEVALUE("15/"&amp;MONTH(EDATE(C1436,0))&amp;"/"&amp;YEAR(EDATE(C1436,0))-1),-1,Feriados!$A$1:$A$936),1,Feriados!$A$1:$A$936)</f>
        <v>38426</v>
      </c>
      <c r="K1436" s="28">
        <f t="shared" si="40"/>
        <v>5.5107598874363006</v>
      </c>
    </row>
    <row r="1437" spans="1:11" x14ac:dyDescent="0.3">
      <c r="A1437" s="18" t="str">
        <f t="shared" si="41"/>
        <v>22006</v>
      </c>
      <c r="B1437" s="10">
        <v>760199</v>
      </c>
      <c r="C1437" s="11">
        <v>38806</v>
      </c>
      <c r="D1437" s="13">
        <v>1589.426054199093</v>
      </c>
      <c r="E1437" s="9"/>
      <c r="F1437" s="9"/>
      <c r="G1437" s="9"/>
      <c r="H1437" s="27">
        <f>WORKDAY(WORKDAY(DATEVALUE("15/"&amp;MONTH(EDATE(C1437,0))&amp;"/"&amp;YEAR(EDATE(C1437,0))),-1,Feriados!$A$1:$A$936),1,Feriados!$A$1:$A$936)</f>
        <v>38791</v>
      </c>
      <c r="I1437" s="27">
        <f>WORKDAY(WORKDAY(DATEVALUE("15/"&amp;MONTH(EDATE(C1437,-1))&amp;"/"&amp;YEAR(EDATE(C1437,-1))),-1,Feriados!$A$1:$A$936),1,Feriados!$A$1:$A$936)</f>
        <v>38763</v>
      </c>
      <c r="J1437" s="27">
        <f>WORKDAY(WORKDAY(DATEVALUE("15/"&amp;MONTH(EDATE(C1437,0))&amp;"/"&amp;YEAR(EDATE(C1437,0))-1),-1,Feriados!$A$1:$A$936),1,Feriados!$A$1:$A$936)</f>
        <v>38426</v>
      </c>
      <c r="K1437" s="28">
        <f t="shared" si="40"/>
        <v>5.5107598874363006</v>
      </c>
    </row>
    <row r="1438" spans="1:11" x14ac:dyDescent="0.3">
      <c r="A1438" s="18" t="str">
        <f t="shared" si="41"/>
        <v>22006</v>
      </c>
      <c r="B1438" s="10">
        <v>760199</v>
      </c>
      <c r="C1438" s="11">
        <v>38807</v>
      </c>
      <c r="D1438" s="13">
        <v>1589.7360360903401</v>
      </c>
      <c r="E1438" s="9"/>
      <c r="F1438" s="9"/>
      <c r="G1438" s="9"/>
      <c r="H1438" s="27">
        <f>WORKDAY(WORKDAY(DATEVALUE("15/"&amp;MONTH(EDATE(C1438,0))&amp;"/"&amp;YEAR(EDATE(C1438,0))),-1,Feriados!$A$1:$A$936),1,Feriados!$A$1:$A$936)</f>
        <v>38791</v>
      </c>
      <c r="I1438" s="27">
        <f>WORKDAY(WORKDAY(DATEVALUE("15/"&amp;MONTH(EDATE(C1438,-1))&amp;"/"&amp;YEAR(EDATE(C1438,-1))),-1,Feriados!$A$1:$A$936),1,Feriados!$A$1:$A$936)</f>
        <v>38763</v>
      </c>
      <c r="J1438" s="27">
        <f>WORKDAY(WORKDAY(DATEVALUE("15/"&amp;MONTH(EDATE(C1438,0))&amp;"/"&amp;YEAR(EDATE(C1438,0))-1),-1,Feriados!$A$1:$A$936),1,Feriados!$A$1:$A$936)</f>
        <v>38426</v>
      </c>
      <c r="K1438" s="28">
        <f t="shared" si="40"/>
        <v>5.5107598874363006</v>
      </c>
    </row>
    <row r="1439" spans="1:11" x14ac:dyDescent="0.3">
      <c r="A1439" s="18" t="str">
        <f t="shared" si="41"/>
        <v>32006</v>
      </c>
      <c r="B1439" s="10">
        <v>760199</v>
      </c>
      <c r="C1439" s="11">
        <v>38810</v>
      </c>
      <c r="D1439" s="13">
        <v>1590.0460784366005</v>
      </c>
      <c r="E1439" s="9"/>
      <c r="F1439" s="9"/>
      <c r="G1439" s="9"/>
      <c r="H1439" s="27">
        <f>WORKDAY(WORKDAY(DATEVALUE("15/"&amp;MONTH(EDATE(C1439,0))&amp;"/"&amp;YEAR(EDATE(C1439,0))),-1,Feriados!$A$1:$A$936),1,Feriados!$A$1:$A$936)</f>
        <v>38824</v>
      </c>
      <c r="I1439" s="27">
        <f>WORKDAY(WORKDAY(DATEVALUE("15/"&amp;MONTH(EDATE(C1439,-1))&amp;"/"&amp;YEAR(EDATE(C1439,-1))),-1,Feriados!$A$1:$A$936),1,Feriados!$A$1:$A$936)</f>
        <v>38791</v>
      </c>
      <c r="J1439" s="27">
        <f>WORKDAY(WORKDAY(DATEVALUE("15/"&amp;MONTH(EDATE(C1439,0))&amp;"/"&amp;YEAR(EDATE(C1439,0))-1),-1,Feriados!$A$1:$A$936),1,Feriados!$A$1:$A$936)</f>
        <v>38457</v>
      </c>
      <c r="K1439" s="28">
        <f t="shared" si="40"/>
        <v>5.3221506468403401</v>
      </c>
    </row>
    <row r="1440" spans="1:11" x14ac:dyDescent="0.3">
      <c r="A1440" s="18" t="str">
        <f t="shared" si="41"/>
        <v>32006</v>
      </c>
      <c r="B1440" s="10">
        <v>760199</v>
      </c>
      <c r="C1440" s="11">
        <v>38811</v>
      </c>
      <c r="D1440" s="13">
        <v>1590.3561812496641</v>
      </c>
      <c r="E1440" s="9"/>
      <c r="F1440" s="9"/>
      <c r="G1440" s="9"/>
      <c r="H1440" s="27">
        <f>WORKDAY(WORKDAY(DATEVALUE("15/"&amp;MONTH(EDATE(C1440,0))&amp;"/"&amp;YEAR(EDATE(C1440,0))),-1,Feriados!$A$1:$A$936),1,Feriados!$A$1:$A$936)</f>
        <v>38824</v>
      </c>
      <c r="I1440" s="27">
        <f>WORKDAY(WORKDAY(DATEVALUE("15/"&amp;MONTH(EDATE(C1440,-1))&amp;"/"&amp;YEAR(EDATE(C1440,-1))),-1,Feriados!$A$1:$A$936),1,Feriados!$A$1:$A$936)</f>
        <v>38791</v>
      </c>
      <c r="J1440" s="27">
        <f>WORKDAY(WORKDAY(DATEVALUE("15/"&amp;MONTH(EDATE(C1440,0))&amp;"/"&amp;YEAR(EDATE(C1440,0))-1),-1,Feriados!$A$1:$A$936),1,Feriados!$A$1:$A$936)</f>
        <v>38457</v>
      </c>
      <c r="K1440" s="28">
        <f t="shared" si="40"/>
        <v>5.3221506468403401</v>
      </c>
    </row>
    <row r="1441" spans="1:11" x14ac:dyDescent="0.3">
      <c r="A1441" s="18" t="str">
        <f t="shared" si="41"/>
        <v>32006</v>
      </c>
      <c r="B1441" s="10">
        <v>760199</v>
      </c>
      <c r="C1441" s="11">
        <v>38812</v>
      </c>
      <c r="D1441" s="13">
        <v>1590.666344541324</v>
      </c>
      <c r="E1441" s="9"/>
      <c r="F1441" s="9"/>
      <c r="G1441" s="9"/>
      <c r="H1441" s="27">
        <f>WORKDAY(WORKDAY(DATEVALUE("15/"&amp;MONTH(EDATE(C1441,0))&amp;"/"&amp;YEAR(EDATE(C1441,0))),-1,Feriados!$A$1:$A$936),1,Feriados!$A$1:$A$936)</f>
        <v>38824</v>
      </c>
      <c r="I1441" s="27">
        <f>WORKDAY(WORKDAY(DATEVALUE("15/"&amp;MONTH(EDATE(C1441,-1))&amp;"/"&amp;YEAR(EDATE(C1441,-1))),-1,Feriados!$A$1:$A$936),1,Feriados!$A$1:$A$936)</f>
        <v>38791</v>
      </c>
      <c r="J1441" s="27">
        <f>WORKDAY(WORKDAY(DATEVALUE("15/"&amp;MONTH(EDATE(C1441,0))&amp;"/"&amp;YEAR(EDATE(C1441,0))-1),-1,Feriados!$A$1:$A$936),1,Feriados!$A$1:$A$936)</f>
        <v>38457</v>
      </c>
      <c r="K1441" s="28">
        <f t="shared" si="40"/>
        <v>5.3221506468403401</v>
      </c>
    </row>
    <row r="1442" spans="1:11" x14ac:dyDescent="0.3">
      <c r="A1442" s="18" t="str">
        <f t="shared" si="41"/>
        <v>32006</v>
      </c>
      <c r="B1442" s="10">
        <v>760199</v>
      </c>
      <c r="C1442" s="11">
        <v>38813</v>
      </c>
      <c r="D1442" s="13">
        <v>1590.9765683233754</v>
      </c>
      <c r="E1442" s="9"/>
      <c r="F1442" s="9"/>
      <c r="G1442" s="9"/>
      <c r="H1442" s="27">
        <f>WORKDAY(WORKDAY(DATEVALUE("15/"&amp;MONTH(EDATE(C1442,0))&amp;"/"&amp;YEAR(EDATE(C1442,0))),-1,Feriados!$A$1:$A$936),1,Feriados!$A$1:$A$936)</f>
        <v>38824</v>
      </c>
      <c r="I1442" s="27">
        <f>WORKDAY(WORKDAY(DATEVALUE("15/"&amp;MONTH(EDATE(C1442,-1))&amp;"/"&amp;YEAR(EDATE(C1442,-1))),-1,Feriados!$A$1:$A$936),1,Feriados!$A$1:$A$936)</f>
        <v>38791</v>
      </c>
      <c r="J1442" s="27">
        <f>WORKDAY(WORKDAY(DATEVALUE("15/"&amp;MONTH(EDATE(C1442,0))&amp;"/"&amp;YEAR(EDATE(C1442,0))-1),-1,Feriados!$A$1:$A$936),1,Feriados!$A$1:$A$936)</f>
        <v>38457</v>
      </c>
      <c r="K1442" s="28">
        <f t="shared" si="40"/>
        <v>5.3221506468403401</v>
      </c>
    </row>
    <row r="1443" spans="1:11" x14ac:dyDescent="0.3">
      <c r="A1443" s="18" t="str">
        <f t="shared" si="41"/>
        <v>32006</v>
      </c>
      <c r="B1443" s="10">
        <v>760199</v>
      </c>
      <c r="C1443" s="11">
        <v>38814</v>
      </c>
      <c r="D1443" s="13">
        <v>1591.2868526076147</v>
      </c>
      <c r="E1443" s="9"/>
      <c r="F1443" s="9"/>
      <c r="G1443" s="9"/>
      <c r="H1443" s="27">
        <f>WORKDAY(WORKDAY(DATEVALUE("15/"&amp;MONTH(EDATE(C1443,0))&amp;"/"&amp;YEAR(EDATE(C1443,0))),-1,Feriados!$A$1:$A$936),1,Feriados!$A$1:$A$936)</f>
        <v>38824</v>
      </c>
      <c r="I1443" s="27">
        <f>WORKDAY(WORKDAY(DATEVALUE("15/"&amp;MONTH(EDATE(C1443,-1))&amp;"/"&amp;YEAR(EDATE(C1443,-1))),-1,Feriados!$A$1:$A$936),1,Feriados!$A$1:$A$936)</f>
        <v>38791</v>
      </c>
      <c r="J1443" s="27">
        <f>WORKDAY(WORKDAY(DATEVALUE("15/"&amp;MONTH(EDATE(C1443,0))&amp;"/"&amp;YEAR(EDATE(C1443,0))-1),-1,Feriados!$A$1:$A$936),1,Feriados!$A$1:$A$936)</f>
        <v>38457</v>
      </c>
      <c r="K1443" s="28">
        <f t="shared" si="40"/>
        <v>5.3221506468403401</v>
      </c>
    </row>
    <row r="1444" spans="1:11" x14ac:dyDescent="0.3">
      <c r="A1444" s="18" t="str">
        <f t="shared" si="41"/>
        <v>32006</v>
      </c>
      <c r="B1444" s="10">
        <v>760199</v>
      </c>
      <c r="C1444" s="11">
        <v>38817</v>
      </c>
      <c r="D1444" s="13">
        <v>1591.5971974058425</v>
      </c>
      <c r="E1444" s="9"/>
      <c r="F1444" s="9"/>
      <c r="G1444" s="9"/>
      <c r="H1444" s="27">
        <f>WORKDAY(WORKDAY(DATEVALUE("15/"&amp;MONTH(EDATE(C1444,0))&amp;"/"&amp;YEAR(EDATE(C1444,0))),-1,Feriados!$A$1:$A$936),1,Feriados!$A$1:$A$936)</f>
        <v>38824</v>
      </c>
      <c r="I1444" s="27">
        <f>WORKDAY(WORKDAY(DATEVALUE("15/"&amp;MONTH(EDATE(C1444,-1))&amp;"/"&amp;YEAR(EDATE(C1444,-1))),-1,Feriados!$A$1:$A$936),1,Feriados!$A$1:$A$936)</f>
        <v>38791</v>
      </c>
      <c r="J1444" s="27">
        <f>WORKDAY(WORKDAY(DATEVALUE("15/"&amp;MONTH(EDATE(C1444,0))&amp;"/"&amp;YEAR(EDATE(C1444,0))-1),-1,Feriados!$A$1:$A$936),1,Feriados!$A$1:$A$936)</f>
        <v>38457</v>
      </c>
      <c r="K1444" s="28">
        <f t="shared" si="40"/>
        <v>5.3221506468403401</v>
      </c>
    </row>
    <row r="1445" spans="1:11" x14ac:dyDescent="0.3">
      <c r="A1445" s="18" t="str">
        <f t="shared" si="41"/>
        <v>32006</v>
      </c>
      <c r="B1445" s="10">
        <v>760199</v>
      </c>
      <c r="C1445" s="11">
        <v>38818</v>
      </c>
      <c r="D1445" s="13">
        <v>1591.9076027298599</v>
      </c>
      <c r="E1445" s="9"/>
      <c r="F1445" s="9"/>
      <c r="G1445" s="9"/>
      <c r="H1445" s="27">
        <f>WORKDAY(WORKDAY(DATEVALUE("15/"&amp;MONTH(EDATE(C1445,0))&amp;"/"&amp;YEAR(EDATE(C1445,0))),-1,Feriados!$A$1:$A$936),1,Feriados!$A$1:$A$936)</f>
        <v>38824</v>
      </c>
      <c r="I1445" s="27">
        <f>WORKDAY(WORKDAY(DATEVALUE("15/"&amp;MONTH(EDATE(C1445,-1))&amp;"/"&amp;YEAR(EDATE(C1445,-1))),-1,Feriados!$A$1:$A$936),1,Feriados!$A$1:$A$936)</f>
        <v>38791</v>
      </c>
      <c r="J1445" s="27">
        <f>WORKDAY(WORKDAY(DATEVALUE("15/"&amp;MONTH(EDATE(C1445,0))&amp;"/"&amp;YEAR(EDATE(C1445,0))-1),-1,Feriados!$A$1:$A$936),1,Feriados!$A$1:$A$936)</f>
        <v>38457</v>
      </c>
      <c r="K1445" s="28">
        <f t="shared" si="40"/>
        <v>5.3221506468403401</v>
      </c>
    </row>
    <row r="1446" spans="1:11" x14ac:dyDescent="0.3">
      <c r="A1446" s="18" t="str">
        <f t="shared" si="41"/>
        <v>32006</v>
      </c>
      <c r="B1446" s="10">
        <v>760199</v>
      </c>
      <c r="C1446" s="11">
        <v>38819</v>
      </c>
      <c r="D1446" s="13">
        <v>1592.2180685914718</v>
      </c>
      <c r="E1446" s="9"/>
      <c r="F1446" s="9"/>
      <c r="G1446" s="9"/>
      <c r="H1446" s="27">
        <f>WORKDAY(WORKDAY(DATEVALUE("15/"&amp;MONTH(EDATE(C1446,0))&amp;"/"&amp;YEAR(EDATE(C1446,0))),-1,Feriados!$A$1:$A$936),1,Feriados!$A$1:$A$936)</f>
        <v>38824</v>
      </c>
      <c r="I1446" s="27">
        <f>WORKDAY(WORKDAY(DATEVALUE("15/"&amp;MONTH(EDATE(C1446,-1))&amp;"/"&amp;YEAR(EDATE(C1446,-1))),-1,Feriados!$A$1:$A$936),1,Feriados!$A$1:$A$936)</f>
        <v>38791</v>
      </c>
      <c r="J1446" s="27">
        <f>WORKDAY(WORKDAY(DATEVALUE("15/"&amp;MONTH(EDATE(C1446,0))&amp;"/"&amp;YEAR(EDATE(C1446,0))-1),-1,Feriados!$A$1:$A$936),1,Feriados!$A$1:$A$936)</f>
        <v>38457</v>
      </c>
      <c r="K1446" s="28">
        <f t="shared" si="40"/>
        <v>5.3221506468403401</v>
      </c>
    </row>
    <row r="1447" spans="1:11" x14ac:dyDescent="0.3">
      <c r="A1447" s="18" t="str">
        <f t="shared" si="41"/>
        <v>32006</v>
      </c>
      <c r="B1447" s="10">
        <v>760199</v>
      </c>
      <c r="C1447" s="11">
        <v>38820</v>
      </c>
      <c r="D1447" s="13">
        <v>1592.5285950024843</v>
      </c>
      <c r="E1447" s="9"/>
      <c r="F1447" s="9"/>
      <c r="G1447" s="9"/>
      <c r="H1447" s="27">
        <f>WORKDAY(WORKDAY(DATEVALUE("15/"&amp;MONTH(EDATE(C1447,0))&amp;"/"&amp;YEAR(EDATE(C1447,0))),-1,Feriados!$A$1:$A$936),1,Feriados!$A$1:$A$936)</f>
        <v>38824</v>
      </c>
      <c r="I1447" s="27">
        <f>WORKDAY(WORKDAY(DATEVALUE("15/"&amp;MONTH(EDATE(C1447,-1))&amp;"/"&amp;YEAR(EDATE(C1447,-1))),-1,Feriados!$A$1:$A$936),1,Feriados!$A$1:$A$936)</f>
        <v>38791</v>
      </c>
      <c r="J1447" s="27">
        <f>WORKDAY(WORKDAY(DATEVALUE("15/"&amp;MONTH(EDATE(C1447,0))&amp;"/"&amp;YEAR(EDATE(C1447,0))-1),-1,Feriados!$A$1:$A$936),1,Feriados!$A$1:$A$936)</f>
        <v>38457</v>
      </c>
      <c r="K1447" s="28">
        <f t="shared" si="40"/>
        <v>5.3221506468403401</v>
      </c>
    </row>
    <row r="1448" spans="1:11" x14ac:dyDescent="0.3">
      <c r="A1448" s="18" t="str">
        <f t="shared" si="41"/>
        <v>32006</v>
      </c>
      <c r="B1448" s="10">
        <v>760199</v>
      </c>
      <c r="C1448" s="11">
        <v>38824</v>
      </c>
      <c r="D1448" s="13">
        <v>1592.8391819747062</v>
      </c>
      <c r="E1448" s="9"/>
      <c r="F1448" s="9"/>
      <c r="G1448" s="9"/>
      <c r="H1448" s="27">
        <f>WORKDAY(WORKDAY(DATEVALUE("15/"&amp;MONTH(EDATE(C1448,0))&amp;"/"&amp;YEAR(EDATE(C1448,0))),-1,Feriados!$A$1:$A$936),1,Feriados!$A$1:$A$936)</f>
        <v>38824</v>
      </c>
      <c r="I1448" s="27">
        <f>WORKDAY(WORKDAY(DATEVALUE("15/"&amp;MONTH(EDATE(C1448,-1))&amp;"/"&amp;YEAR(EDATE(C1448,-1))),-1,Feriados!$A$1:$A$936),1,Feriados!$A$1:$A$936)</f>
        <v>38791</v>
      </c>
      <c r="J1448" s="27">
        <f>WORKDAY(WORKDAY(DATEVALUE("15/"&amp;MONTH(EDATE(C1448,0))&amp;"/"&amp;YEAR(EDATE(C1448,0))-1),-1,Feriados!$A$1:$A$936),1,Feriados!$A$1:$A$936)</f>
        <v>38457</v>
      </c>
      <c r="K1448" s="28">
        <f t="shared" si="40"/>
        <v>5.3221506468403401</v>
      </c>
    </row>
    <row r="1449" spans="1:11" x14ac:dyDescent="0.3">
      <c r="A1449" s="18" t="str">
        <f t="shared" si="41"/>
        <v>32006</v>
      </c>
      <c r="B1449" s="10">
        <v>760199</v>
      </c>
      <c r="C1449" s="11">
        <v>38825</v>
      </c>
      <c r="D1449" s="13">
        <v>1593.0248002320145</v>
      </c>
      <c r="E1449" s="9"/>
      <c r="F1449" s="9"/>
      <c r="G1449" s="9"/>
      <c r="H1449" s="27">
        <f>WORKDAY(WORKDAY(DATEVALUE("15/"&amp;MONTH(EDATE(C1449,0))&amp;"/"&amp;YEAR(EDATE(C1449,0))),-1,Feriados!$A$1:$A$936),1,Feriados!$A$1:$A$936)</f>
        <v>38824</v>
      </c>
      <c r="I1449" s="27">
        <f>WORKDAY(WORKDAY(DATEVALUE("15/"&amp;MONTH(EDATE(C1449,-1))&amp;"/"&amp;YEAR(EDATE(C1449,-1))),-1,Feriados!$A$1:$A$936),1,Feriados!$A$1:$A$936)</f>
        <v>38791</v>
      </c>
      <c r="J1449" s="27">
        <f>WORKDAY(WORKDAY(DATEVALUE("15/"&amp;MONTH(EDATE(C1449,0))&amp;"/"&amp;YEAR(EDATE(C1449,0))-1),-1,Feriados!$A$1:$A$936),1,Feriados!$A$1:$A$936)</f>
        <v>38457</v>
      </c>
      <c r="K1449" s="28">
        <f t="shared" si="40"/>
        <v>5.3221506468403401</v>
      </c>
    </row>
    <row r="1450" spans="1:11" x14ac:dyDescent="0.3">
      <c r="A1450" s="18" t="str">
        <f t="shared" si="41"/>
        <v>32006</v>
      </c>
      <c r="B1450" s="10">
        <v>760199</v>
      </c>
      <c r="C1450" s="11">
        <v>38826</v>
      </c>
      <c r="D1450" s="13">
        <v>1593.2104401199672</v>
      </c>
      <c r="E1450" s="9"/>
      <c r="F1450" s="9"/>
      <c r="G1450" s="9"/>
      <c r="H1450" s="27">
        <f>WORKDAY(WORKDAY(DATEVALUE("15/"&amp;MONTH(EDATE(C1450,0))&amp;"/"&amp;YEAR(EDATE(C1450,0))),-1,Feriados!$A$1:$A$936),1,Feriados!$A$1:$A$936)</f>
        <v>38824</v>
      </c>
      <c r="I1450" s="27">
        <f>WORKDAY(WORKDAY(DATEVALUE("15/"&amp;MONTH(EDATE(C1450,-1))&amp;"/"&amp;YEAR(EDATE(C1450,-1))),-1,Feriados!$A$1:$A$936),1,Feriados!$A$1:$A$936)</f>
        <v>38791</v>
      </c>
      <c r="J1450" s="27">
        <f>WORKDAY(WORKDAY(DATEVALUE("15/"&amp;MONTH(EDATE(C1450,0))&amp;"/"&amp;YEAR(EDATE(C1450,0))-1),-1,Feriados!$A$1:$A$936),1,Feriados!$A$1:$A$936)</f>
        <v>38457</v>
      </c>
      <c r="K1450" s="28">
        <f t="shared" si="40"/>
        <v>5.3221506468403401</v>
      </c>
    </row>
    <row r="1451" spans="1:11" x14ac:dyDescent="0.3">
      <c r="A1451" s="18" t="str">
        <f t="shared" si="41"/>
        <v>32006</v>
      </c>
      <c r="B1451" s="10">
        <v>760199</v>
      </c>
      <c r="C1451" s="11">
        <v>38827</v>
      </c>
      <c r="D1451" s="13">
        <v>1593.3961016410844</v>
      </c>
      <c r="E1451" s="9"/>
      <c r="F1451" s="9"/>
      <c r="G1451" s="9"/>
      <c r="H1451" s="27">
        <f>WORKDAY(WORKDAY(DATEVALUE("15/"&amp;MONTH(EDATE(C1451,0))&amp;"/"&amp;YEAR(EDATE(C1451,0))),-1,Feriados!$A$1:$A$936),1,Feriados!$A$1:$A$936)</f>
        <v>38824</v>
      </c>
      <c r="I1451" s="27">
        <f>WORKDAY(WORKDAY(DATEVALUE("15/"&amp;MONTH(EDATE(C1451,-1))&amp;"/"&amp;YEAR(EDATE(C1451,-1))),-1,Feriados!$A$1:$A$936),1,Feriados!$A$1:$A$936)</f>
        <v>38791</v>
      </c>
      <c r="J1451" s="27">
        <f>WORKDAY(WORKDAY(DATEVALUE("15/"&amp;MONTH(EDATE(C1451,0))&amp;"/"&amp;YEAR(EDATE(C1451,0))-1),-1,Feriados!$A$1:$A$936),1,Feriados!$A$1:$A$936)</f>
        <v>38457</v>
      </c>
      <c r="K1451" s="28">
        <f t="shared" si="40"/>
        <v>5.3221506468403401</v>
      </c>
    </row>
    <row r="1452" spans="1:11" x14ac:dyDescent="0.3">
      <c r="A1452" s="18" t="str">
        <f t="shared" si="41"/>
        <v>32006</v>
      </c>
      <c r="B1452" s="10">
        <v>760199</v>
      </c>
      <c r="C1452" s="11">
        <v>38831</v>
      </c>
      <c r="D1452" s="13">
        <v>1593.5817847978874</v>
      </c>
      <c r="E1452" s="9"/>
      <c r="F1452" s="9"/>
      <c r="G1452" s="9"/>
      <c r="H1452" s="27">
        <f>WORKDAY(WORKDAY(DATEVALUE("15/"&amp;MONTH(EDATE(C1452,0))&amp;"/"&amp;YEAR(EDATE(C1452,0))),-1,Feriados!$A$1:$A$936),1,Feriados!$A$1:$A$936)</f>
        <v>38824</v>
      </c>
      <c r="I1452" s="27">
        <f>WORKDAY(WORKDAY(DATEVALUE("15/"&amp;MONTH(EDATE(C1452,-1))&amp;"/"&amp;YEAR(EDATE(C1452,-1))),-1,Feriados!$A$1:$A$936),1,Feriados!$A$1:$A$936)</f>
        <v>38791</v>
      </c>
      <c r="J1452" s="27">
        <f>WORKDAY(WORKDAY(DATEVALUE("15/"&amp;MONTH(EDATE(C1452,0))&amp;"/"&amp;YEAR(EDATE(C1452,0))-1),-1,Feriados!$A$1:$A$936),1,Feriados!$A$1:$A$936)</f>
        <v>38457</v>
      </c>
      <c r="K1452" s="28">
        <f t="shared" si="40"/>
        <v>5.3221506468403401</v>
      </c>
    </row>
    <row r="1453" spans="1:11" x14ac:dyDescent="0.3">
      <c r="A1453" s="18" t="str">
        <f t="shared" si="41"/>
        <v>32006</v>
      </c>
      <c r="B1453" s="10">
        <v>760199</v>
      </c>
      <c r="C1453" s="11">
        <v>38832</v>
      </c>
      <c r="D1453" s="13">
        <v>1593.7674895928976</v>
      </c>
      <c r="E1453" s="9"/>
      <c r="F1453" s="9"/>
      <c r="G1453" s="9"/>
      <c r="H1453" s="27">
        <f>WORKDAY(WORKDAY(DATEVALUE("15/"&amp;MONTH(EDATE(C1453,0))&amp;"/"&amp;YEAR(EDATE(C1453,0))),-1,Feriados!$A$1:$A$936),1,Feriados!$A$1:$A$936)</f>
        <v>38824</v>
      </c>
      <c r="I1453" s="27">
        <f>WORKDAY(WORKDAY(DATEVALUE("15/"&amp;MONTH(EDATE(C1453,-1))&amp;"/"&amp;YEAR(EDATE(C1453,-1))),-1,Feriados!$A$1:$A$936),1,Feriados!$A$1:$A$936)</f>
        <v>38791</v>
      </c>
      <c r="J1453" s="27">
        <f>WORKDAY(WORKDAY(DATEVALUE("15/"&amp;MONTH(EDATE(C1453,0))&amp;"/"&amp;YEAR(EDATE(C1453,0))-1),-1,Feriados!$A$1:$A$936),1,Feriados!$A$1:$A$936)</f>
        <v>38457</v>
      </c>
      <c r="K1453" s="28">
        <f t="shared" si="40"/>
        <v>5.3221506468403401</v>
      </c>
    </row>
    <row r="1454" spans="1:11" x14ac:dyDescent="0.3">
      <c r="A1454" s="18" t="str">
        <f t="shared" si="41"/>
        <v>32006</v>
      </c>
      <c r="B1454" s="10">
        <v>760199</v>
      </c>
      <c r="C1454" s="11">
        <v>38833</v>
      </c>
      <c r="D1454" s="13">
        <v>1593.9532160286362</v>
      </c>
      <c r="E1454" s="9"/>
      <c r="F1454" s="9"/>
      <c r="G1454" s="9"/>
      <c r="H1454" s="27">
        <f>WORKDAY(WORKDAY(DATEVALUE("15/"&amp;MONTH(EDATE(C1454,0))&amp;"/"&amp;YEAR(EDATE(C1454,0))),-1,Feriados!$A$1:$A$936),1,Feriados!$A$1:$A$936)</f>
        <v>38824</v>
      </c>
      <c r="I1454" s="27">
        <f>WORKDAY(WORKDAY(DATEVALUE("15/"&amp;MONTH(EDATE(C1454,-1))&amp;"/"&amp;YEAR(EDATE(C1454,-1))),-1,Feriados!$A$1:$A$936),1,Feriados!$A$1:$A$936)</f>
        <v>38791</v>
      </c>
      <c r="J1454" s="27">
        <f>WORKDAY(WORKDAY(DATEVALUE("15/"&amp;MONTH(EDATE(C1454,0))&amp;"/"&amp;YEAR(EDATE(C1454,0))-1),-1,Feriados!$A$1:$A$936),1,Feriados!$A$1:$A$936)</f>
        <v>38457</v>
      </c>
      <c r="K1454" s="28">
        <f t="shared" si="40"/>
        <v>5.3221506468403401</v>
      </c>
    </row>
    <row r="1455" spans="1:11" x14ac:dyDescent="0.3">
      <c r="A1455" s="18" t="str">
        <f t="shared" si="41"/>
        <v>32006</v>
      </c>
      <c r="B1455" s="10">
        <v>760199</v>
      </c>
      <c r="C1455" s="11">
        <v>38834</v>
      </c>
      <c r="D1455" s="13">
        <v>1594.1389641076255</v>
      </c>
      <c r="E1455" s="9"/>
      <c r="F1455" s="9"/>
      <c r="G1455" s="9"/>
      <c r="H1455" s="27">
        <f>WORKDAY(WORKDAY(DATEVALUE("15/"&amp;MONTH(EDATE(C1455,0))&amp;"/"&amp;YEAR(EDATE(C1455,0))),-1,Feriados!$A$1:$A$936),1,Feriados!$A$1:$A$936)</f>
        <v>38824</v>
      </c>
      <c r="I1455" s="27">
        <f>WORKDAY(WORKDAY(DATEVALUE("15/"&amp;MONTH(EDATE(C1455,-1))&amp;"/"&amp;YEAR(EDATE(C1455,-1))),-1,Feriados!$A$1:$A$936),1,Feriados!$A$1:$A$936)</f>
        <v>38791</v>
      </c>
      <c r="J1455" s="27">
        <f>WORKDAY(WORKDAY(DATEVALUE("15/"&amp;MONTH(EDATE(C1455,0))&amp;"/"&amp;YEAR(EDATE(C1455,0))-1),-1,Feriados!$A$1:$A$936),1,Feriados!$A$1:$A$936)</f>
        <v>38457</v>
      </c>
      <c r="K1455" s="28">
        <f t="shared" si="40"/>
        <v>5.3221506468403401</v>
      </c>
    </row>
    <row r="1456" spans="1:11" x14ac:dyDescent="0.3">
      <c r="A1456" s="18" t="str">
        <f t="shared" si="41"/>
        <v>32006</v>
      </c>
      <c r="B1456" s="10">
        <v>760199</v>
      </c>
      <c r="C1456" s="11">
        <v>38835</v>
      </c>
      <c r="D1456" s="13">
        <v>1594.3247338323872</v>
      </c>
      <c r="E1456" s="9"/>
      <c r="F1456" s="9"/>
      <c r="G1456" s="9"/>
      <c r="H1456" s="27">
        <f>WORKDAY(WORKDAY(DATEVALUE("15/"&amp;MONTH(EDATE(C1456,0))&amp;"/"&amp;YEAR(EDATE(C1456,0))),-1,Feriados!$A$1:$A$936),1,Feriados!$A$1:$A$936)</f>
        <v>38824</v>
      </c>
      <c r="I1456" s="27">
        <f>WORKDAY(WORKDAY(DATEVALUE("15/"&amp;MONTH(EDATE(C1456,-1))&amp;"/"&amp;YEAR(EDATE(C1456,-1))),-1,Feriados!$A$1:$A$936),1,Feriados!$A$1:$A$936)</f>
        <v>38791</v>
      </c>
      <c r="J1456" s="27">
        <f>WORKDAY(WORKDAY(DATEVALUE("15/"&amp;MONTH(EDATE(C1456,0))&amp;"/"&amp;YEAR(EDATE(C1456,0))-1),-1,Feriados!$A$1:$A$936),1,Feriados!$A$1:$A$936)</f>
        <v>38457</v>
      </c>
      <c r="K1456" s="28">
        <f t="shared" si="40"/>
        <v>5.3221506468403401</v>
      </c>
    </row>
    <row r="1457" spans="1:11" x14ac:dyDescent="0.3">
      <c r="A1457" s="18" t="str">
        <f t="shared" si="41"/>
        <v>42006</v>
      </c>
      <c r="B1457" s="10">
        <v>760199</v>
      </c>
      <c r="C1457" s="11">
        <v>38839</v>
      </c>
      <c r="D1457" s="13">
        <v>1594.5105252054441</v>
      </c>
      <c r="E1457" s="9"/>
      <c r="F1457" s="9"/>
      <c r="G1457" s="9"/>
      <c r="H1457" s="27">
        <f>WORKDAY(WORKDAY(DATEVALUE("15/"&amp;MONTH(EDATE(C1457,0))&amp;"/"&amp;YEAR(EDATE(C1457,0))),-1,Feriados!$A$1:$A$936),1,Feriados!$A$1:$A$936)</f>
        <v>38852</v>
      </c>
      <c r="I1457" s="27">
        <f>WORKDAY(WORKDAY(DATEVALUE("15/"&amp;MONTH(EDATE(C1457,-1))&amp;"/"&amp;YEAR(EDATE(C1457,-1))),-1,Feriados!$A$1:$A$936),1,Feriados!$A$1:$A$936)</f>
        <v>38824</v>
      </c>
      <c r="J1457" s="27">
        <f>WORKDAY(WORKDAY(DATEVALUE("15/"&amp;MONTH(EDATE(C1457,0))&amp;"/"&amp;YEAR(EDATE(C1457,0))-1),-1,Feriados!$A$1:$A$936),1,Feriados!$A$1:$A$936)</f>
        <v>38488</v>
      </c>
      <c r="K1457" s="28">
        <f t="shared" si="40"/>
        <v>4.6331670124354796</v>
      </c>
    </row>
    <row r="1458" spans="1:11" x14ac:dyDescent="0.3">
      <c r="A1458" s="18" t="str">
        <f t="shared" si="41"/>
        <v>42006</v>
      </c>
      <c r="B1458" s="10">
        <v>760199</v>
      </c>
      <c r="C1458" s="11">
        <v>38840</v>
      </c>
      <c r="D1458" s="13">
        <v>1594.6963382293184</v>
      </c>
      <c r="E1458" s="9"/>
      <c r="F1458" s="9"/>
      <c r="G1458" s="9"/>
      <c r="H1458" s="27">
        <f>WORKDAY(WORKDAY(DATEVALUE("15/"&amp;MONTH(EDATE(C1458,0))&amp;"/"&amp;YEAR(EDATE(C1458,0))),-1,Feriados!$A$1:$A$936),1,Feriados!$A$1:$A$936)</f>
        <v>38852</v>
      </c>
      <c r="I1458" s="27">
        <f>WORKDAY(WORKDAY(DATEVALUE("15/"&amp;MONTH(EDATE(C1458,-1))&amp;"/"&amp;YEAR(EDATE(C1458,-1))),-1,Feriados!$A$1:$A$936),1,Feriados!$A$1:$A$936)</f>
        <v>38824</v>
      </c>
      <c r="J1458" s="27">
        <f>WORKDAY(WORKDAY(DATEVALUE("15/"&amp;MONTH(EDATE(C1458,0))&amp;"/"&amp;YEAR(EDATE(C1458,0))-1),-1,Feriados!$A$1:$A$936),1,Feriados!$A$1:$A$936)</f>
        <v>38488</v>
      </c>
      <c r="K1458" s="28">
        <f t="shared" si="40"/>
        <v>4.6331670124354796</v>
      </c>
    </row>
    <row r="1459" spans="1:11" x14ac:dyDescent="0.3">
      <c r="A1459" s="18" t="str">
        <f t="shared" si="41"/>
        <v>42006</v>
      </c>
      <c r="B1459" s="10">
        <v>760199</v>
      </c>
      <c r="C1459" s="11">
        <v>38841</v>
      </c>
      <c r="D1459" s="13">
        <v>1594.8821729065342</v>
      </c>
      <c r="E1459" s="9"/>
      <c r="F1459" s="9"/>
      <c r="G1459" s="9"/>
      <c r="H1459" s="27">
        <f>WORKDAY(WORKDAY(DATEVALUE("15/"&amp;MONTH(EDATE(C1459,0))&amp;"/"&amp;YEAR(EDATE(C1459,0))),-1,Feriados!$A$1:$A$936),1,Feriados!$A$1:$A$936)</f>
        <v>38852</v>
      </c>
      <c r="I1459" s="27">
        <f>WORKDAY(WORKDAY(DATEVALUE("15/"&amp;MONTH(EDATE(C1459,-1))&amp;"/"&amp;YEAR(EDATE(C1459,-1))),-1,Feriados!$A$1:$A$936),1,Feriados!$A$1:$A$936)</f>
        <v>38824</v>
      </c>
      <c r="J1459" s="27">
        <f>WORKDAY(WORKDAY(DATEVALUE("15/"&amp;MONTH(EDATE(C1459,0))&amp;"/"&amp;YEAR(EDATE(C1459,0))-1),-1,Feriados!$A$1:$A$936),1,Feriados!$A$1:$A$936)</f>
        <v>38488</v>
      </c>
      <c r="K1459" s="28">
        <f t="shared" si="40"/>
        <v>4.6331670124354796</v>
      </c>
    </row>
    <row r="1460" spans="1:11" x14ac:dyDescent="0.3">
      <c r="A1460" s="18" t="str">
        <f t="shared" si="41"/>
        <v>42006</v>
      </c>
      <c r="B1460" s="10">
        <v>760199</v>
      </c>
      <c r="C1460" s="11">
        <v>38842</v>
      </c>
      <c r="D1460" s="13">
        <v>1595.0680292396137</v>
      </c>
      <c r="E1460" s="9"/>
      <c r="F1460" s="9"/>
      <c r="G1460" s="9"/>
      <c r="H1460" s="27">
        <f>WORKDAY(WORKDAY(DATEVALUE("15/"&amp;MONTH(EDATE(C1460,0))&amp;"/"&amp;YEAR(EDATE(C1460,0))),-1,Feriados!$A$1:$A$936),1,Feriados!$A$1:$A$936)</f>
        <v>38852</v>
      </c>
      <c r="I1460" s="27">
        <f>WORKDAY(WORKDAY(DATEVALUE("15/"&amp;MONTH(EDATE(C1460,-1))&amp;"/"&amp;YEAR(EDATE(C1460,-1))),-1,Feriados!$A$1:$A$936),1,Feriados!$A$1:$A$936)</f>
        <v>38824</v>
      </c>
      <c r="J1460" s="27">
        <f>WORKDAY(WORKDAY(DATEVALUE("15/"&amp;MONTH(EDATE(C1460,0))&amp;"/"&amp;YEAR(EDATE(C1460,0))-1),-1,Feriados!$A$1:$A$936),1,Feriados!$A$1:$A$936)</f>
        <v>38488</v>
      </c>
      <c r="K1460" s="28">
        <f t="shared" si="40"/>
        <v>4.6331670124354796</v>
      </c>
    </row>
    <row r="1461" spans="1:11" x14ac:dyDescent="0.3">
      <c r="A1461" s="18" t="str">
        <f t="shared" si="41"/>
        <v>42006</v>
      </c>
      <c r="B1461" s="10">
        <v>760199</v>
      </c>
      <c r="C1461" s="11">
        <v>38845</v>
      </c>
      <c r="D1461" s="13">
        <v>1595.2539072310806</v>
      </c>
      <c r="E1461" s="9"/>
      <c r="F1461" s="9"/>
      <c r="G1461" s="9"/>
      <c r="H1461" s="27">
        <f>WORKDAY(WORKDAY(DATEVALUE("15/"&amp;MONTH(EDATE(C1461,0))&amp;"/"&amp;YEAR(EDATE(C1461,0))),-1,Feriados!$A$1:$A$936),1,Feriados!$A$1:$A$936)</f>
        <v>38852</v>
      </c>
      <c r="I1461" s="27">
        <f>WORKDAY(WORKDAY(DATEVALUE("15/"&amp;MONTH(EDATE(C1461,-1))&amp;"/"&amp;YEAR(EDATE(C1461,-1))),-1,Feriados!$A$1:$A$936),1,Feriados!$A$1:$A$936)</f>
        <v>38824</v>
      </c>
      <c r="J1461" s="27">
        <f>WORKDAY(WORKDAY(DATEVALUE("15/"&amp;MONTH(EDATE(C1461,0))&amp;"/"&amp;YEAR(EDATE(C1461,0))-1),-1,Feriados!$A$1:$A$936),1,Feriados!$A$1:$A$936)</f>
        <v>38488</v>
      </c>
      <c r="K1461" s="28">
        <f t="shared" si="40"/>
        <v>4.6331670124354796</v>
      </c>
    </row>
    <row r="1462" spans="1:11" x14ac:dyDescent="0.3">
      <c r="A1462" s="18" t="str">
        <f t="shared" si="41"/>
        <v>42006</v>
      </c>
      <c r="B1462" s="10">
        <v>760199</v>
      </c>
      <c r="C1462" s="11">
        <v>38846</v>
      </c>
      <c r="D1462" s="13">
        <v>1595.4398068834596</v>
      </c>
      <c r="E1462" s="9"/>
      <c r="F1462" s="9"/>
      <c r="G1462" s="9"/>
      <c r="H1462" s="27">
        <f>WORKDAY(WORKDAY(DATEVALUE("15/"&amp;MONTH(EDATE(C1462,0))&amp;"/"&amp;YEAR(EDATE(C1462,0))),-1,Feriados!$A$1:$A$936),1,Feriados!$A$1:$A$936)</f>
        <v>38852</v>
      </c>
      <c r="I1462" s="27">
        <f>WORKDAY(WORKDAY(DATEVALUE("15/"&amp;MONTH(EDATE(C1462,-1))&amp;"/"&amp;YEAR(EDATE(C1462,-1))),-1,Feriados!$A$1:$A$936),1,Feriados!$A$1:$A$936)</f>
        <v>38824</v>
      </c>
      <c r="J1462" s="27">
        <f>WORKDAY(WORKDAY(DATEVALUE("15/"&amp;MONTH(EDATE(C1462,0))&amp;"/"&amp;YEAR(EDATE(C1462,0))-1),-1,Feriados!$A$1:$A$936),1,Feriados!$A$1:$A$936)</f>
        <v>38488</v>
      </c>
      <c r="K1462" s="28">
        <f t="shared" si="40"/>
        <v>4.6331670124354796</v>
      </c>
    </row>
    <row r="1463" spans="1:11" x14ac:dyDescent="0.3">
      <c r="A1463" s="18" t="str">
        <f t="shared" si="41"/>
        <v>42006</v>
      </c>
      <c r="B1463" s="10">
        <v>760199</v>
      </c>
      <c r="C1463" s="11">
        <v>38847</v>
      </c>
      <c r="D1463" s="13">
        <v>1595.6257281992746</v>
      </c>
      <c r="E1463" s="9"/>
      <c r="F1463" s="9"/>
      <c r="G1463" s="9"/>
      <c r="H1463" s="27">
        <f>WORKDAY(WORKDAY(DATEVALUE("15/"&amp;MONTH(EDATE(C1463,0))&amp;"/"&amp;YEAR(EDATE(C1463,0))),-1,Feriados!$A$1:$A$936),1,Feriados!$A$1:$A$936)</f>
        <v>38852</v>
      </c>
      <c r="I1463" s="27">
        <f>WORKDAY(WORKDAY(DATEVALUE("15/"&amp;MONTH(EDATE(C1463,-1))&amp;"/"&amp;YEAR(EDATE(C1463,-1))),-1,Feriados!$A$1:$A$936),1,Feriados!$A$1:$A$936)</f>
        <v>38824</v>
      </c>
      <c r="J1463" s="27">
        <f>WORKDAY(WORKDAY(DATEVALUE("15/"&amp;MONTH(EDATE(C1463,0))&amp;"/"&amp;YEAR(EDATE(C1463,0))-1),-1,Feriados!$A$1:$A$936),1,Feriados!$A$1:$A$936)</f>
        <v>38488</v>
      </c>
      <c r="K1463" s="28">
        <f t="shared" si="40"/>
        <v>4.6331670124354796</v>
      </c>
    </row>
    <row r="1464" spans="1:11" x14ac:dyDescent="0.3">
      <c r="A1464" s="18" t="str">
        <f t="shared" si="41"/>
        <v>42006</v>
      </c>
      <c r="B1464" s="10">
        <v>760199</v>
      </c>
      <c r="C1464" s="11">
        <v>38848</v>
      </c>
      <c r="D1464" s="13">
        <v>1595.8116711810496</v>
      </c>
      <c r="E1464" s="9"/>
      <c r="F1464" s="9"/>
      <c r="G1464" s="9"/>
      <c r="H1464" s="27">
        <f>WORKDAY(WORKDAY(DATEVALUE("15/"&amp;MONTH(EDATE(C1464,0))&amp;"/"&amp;YEAR(EDATE(C1464,0))),-1,Feriados!$A$1:$A$936),1,Feriados!$A$1:$A$936)</f>
        <v>38852</v>
      </c>
      <c r="I1464" s="27">
        <f>WORKDAY(WORKDAY(DATEVALUE("15/"&amp;MONTH(EDATE(C1464,-1))&amp;"/"&amp;YEAR(EDATE(C1464,-1))),-1,Feriados!$A$1:$A$936),1,Feriados!$A$1:$A$936)</f>
        <v>38824</v>
      </c>
      <c r="J1464" s="27">
        <f>WORKDAY(WORKDAY(DATEVALUE("15/"&amp;MONTH(EDATE(C1464,0))&amp;"/"&amp;YEAR(EDATE(C1464,0))-1),-1,Feriados!$A$1:$A$936),1,Feriados!$A$1:$A$936)</f>
        <v>38488</v>
      </c>
      <c r="K1464" s="28">
        <f t="shared" si="40"/>
        <v>4.6331670124354796</v>
      </c>
    </row>
    <row r="1465" spans="1:11" x14ac:dyDescent="0.3">
      <c r="A1465" s="18" t="str">
        <f t="shared" si="41"/>
        <v>42006</v>
      </c>
      <c r="B1465" s="10">
        <v>760199</v>
      </c>
      <c r="C1465" s="11">
        <v>38849</v>
      </c>
      <c r="D1465" s="13">
        <v>1595.9976358313102</v>
      </c>
      <c r="E1465" s="9"/>
      <c r="F1465" s="9"/>
      <c r="G1465" s="9"/>
      <c r="H1465" s="27">
        <f>WORKDAY(WORKDAY(DATEVALUE("15/"&amp;MONTH(EDATE(C1465,0))&amp;"/"&amp;YEAR(EDATE(C1465,0))),-1,Feriados!$A$1:$A$936),1,Feriados!$A$1:$A$936)</f>
        <v>38852</v>
      </c>
      <c r="I1465" s="27">
        <f>WORKDAY(WORKDAY(DATEVALUE("15/"&amp;MONTH(EDATE(C1465,-1))&amp;"/"&amp;YEAR(EDATE(C1465,-1))),-1,Feriados!$A$1:$A$936),1,Feriados!$A$1:$A$936)</f>
        <v>38824</v>
      </c>
      <c r="J1465" s="27">
        <f>WORKDAY(WORKDAY(DATEVALUE("15/"&amp;MONTH(EDATE(C1465,0))&amp;"/"&amp;YEAR(EDATE(C1465,0))-1),-1,Feriados!$A$1:$A$936),1,Feriados!$A$1:$A$936)</f>
        <v>38488</v>
      </c>
      <c r="K1465" s="28">
        <f t="shared" si="40"/>
        <v>4.6331670124354796</v>
      </c>
    </row>
    <row r="1466" spans="1:11" x14ac:dyDescent="0.3">
      <c r="A1466" s="18" t="str">
        <f t="shared" si="41"/>
        <v>42006</v>
      </c>
      <c r="B1466" s="10">
        <v>760199</v>
      </c>
      <c r="C1466" s="11">
        <v>38852</v>
      </c>
      <c r="D1466" s="13">
        <v>1596.1836221525809</v>
      </c>
      <c r="E1466" s="9"/>
      <c r="F1466" s="9"/>
      <c r="G1466" s="9"/>
      <c r="H1466" s="27">
        <f>WORKDAY(WORKDAY(DATEVALUE("15/"&amp;MONTH(EDATE(C1466,0))&amp;"/"&amp;YEAR(EDATE(C1466,0))),-1,Feriados!$A$1:$A$936),1,Feriados!$A$1:$A$936)</f>
        <v>38852</v>
      </c>
      <c r="I1466" s="27">
        <f>WORKDAY(WORKDAY(DATEVALUE("15/"&amp;MONTH(EDATE(C1466,-1))&amp;"/"&amp;YEAR(EDATE(C1466,-1))),-1,Feriados!$A$1:$A$936),1,Feriados!$A$1:$A$936)</f>
        <v>38824</v>
      </c>
      <c r="J1466" s="27">
        <f>WORKDAY(WORKDAY(DATEVALUE("15/"&amp;MONTH(EDATE(C1466,0))&amp;"/"&amp;YEAR(EDATE(C1466,0))-1),-1,Feriados!$A$1:$A$936),1,Feriados!$A$1:$A$936)</f>
        <v>38488</v>
      </c>
      <c r="K1466" s="28">
        <f t="shared" si="40"/>
        <v>4.6331670124354796</v>
      </c>
    </row>
    <row r="1467" spans="1:11" x14ac:dyDescent="0.3">
      <c r="A1467" s="18" t="str">
        <f t="shared" si="41"/>
        <v>42006</v>
      </c>
      <c r="B1467" s="10">
        <v>760199</v>
      </c>
      <c r="C1467" s="11">
        <v>38853</v>
      </c>
      <c r="D1467" s="13">
        <v>1596.2530627900228</v>
      </c>
      <c r="E1467" s="9"/>
      <c r="F1467" s="9"/>
      <c r="G1467" s="9"/>
      <c r="H1467" s="27">
        <f>WORKDAY(WORKDAY(DATEVALUE("15/"&amp;MONTH(EDATE(C1467,0))&amp;"/"&amp;YEAR(EDATE(C1467,0))),-1,Feriados!$A$1:$A$936),1,Feriados!$A$1:$A$936)</f>
        <v>38852</v>
      </c>
      <c r="I1467" s="27">
        <f>WORKDAY(WORKDAY(DATEVALUE("15/"&amp;MONTH(EDATE(C1467,-1))&amp;"/"&amp;YEAR(EDATE(C1467,-1))),-1,Feriados!$A$1:$A$936),1,Feriados!$A$1:$A$936)</f>
        <v>38824</v>
      </c>
      <c r="J1467" s="27">
        <f>WORKDAY(WORKDAY(DATEVALUE("15/"&amp;MONTH(EDATE(C1467,0))&amp;"/"&amp;YEAR(EDATE(C1467,0))-1),-1,Feriados!$A$1:$A$936),1,Feriados!$A$1:$A$936)</f>
        <v>38488</v>
      </c>
      <c r="K1467" s="28">
        <f t="shared" si="40"/>
        <v>4.6331670124354796</v>
      </c>
    </row>
    <row r="1468" spans="1:11" x14ac:dyDescent="0.3">
      <c r="A1468" s="18" t="str">
        <f t="shared" si="41"/>
        <v>42006</v>
      </c>
      <c r="B1468" s="10">
        <v>760199</v>
      </c>
      <c r="C1468" s="11">
        <v>38854</v>
      </c>
      <c r="D1468" s="13">
        <v>1596.322506448422</v>
      </c>
      <c r="E1468" s="9"/>
      <c r="F1468" s="9"/>
      <c r="G1468" s="9"/>
      <c r="H1468" s="27">
        <f>WORKDAY(WORKDAY(DATEVALUE("15/"&amp;MONTH(EDATE(C1468,0))&amp;"/"&amp;YEAR(EDATE(C1468,0))),-1,Feriados!$A$1:$A$936),1,Feriados!$A$1:$A$936)</f>
        <v>38852</v>
      </c>
      <c r="I1468" s="27">
        <f>WORKDAY(WORKDAY(DATEVALUE("15/"&amp;MONTH(EDATE(C1468,-1))&amp;"/"&amp;YEAR(EDATE(C1468,-1))),-1,Feriados!$A$1:$A$936),1,Feriados!$A$1:$A$936)</f>
        <v>38824</v>
      </c>
      <c r="J1468" s="27">
        <f>WORKDAY(WORKDAY(DATEVALUE("15/"&amp;MONTH(EDATE(C1468,0))&amp;"/"&amp;YEAR(EDATE(C1468,0))-1),-1,Feriados!$A$1:$A$936),1,Feriados!$A$1:$A$936)</f>
        <v>38488</v>
      </c>
      <c r="K1468" s="28">
        <f t="shared" si="40"/>
        <v>4.6331670124354796</v>
      </c>
    </row>
    <row r="1469" spans="1:11" x14ac:dyDescent="0.3">
      <c r="A1469" s="18" t="str">
        <f t="shared" si="41"/>
        <v>42006</v>
      </c>
      <c r="B1469" s="10">
        <v>760199</v>
      </c>
      <c r="C1469" s="11">
        <v>38855</v>
      </c>
      <c r="D1469" s="13">
        <v>1596.3919531279096</v>
      </c>
      <c r="E1469" s="9"/>
      <c r="F1469" s="9"/>
      <c r="G1469" s="9"/>
      <c r="H1469" s="27">
        <f>WORKDAY(WORKDAY(DATEVALUE("15/"&amp;MONTH(EDATE(C1469,0))&amp;"/"&amp;YEAR(EDATE(C1469,0))),-1,Feriados!$A$1:$A$936),1,Feriados!$A$1:$A$936)</f>
        <v>38852</v>
      </c>
      <c r="I1469" s="27">
        <f>WORKDAY(WORKDAY(DATEVALUE("15/"&amp;MONTH(EDATE(C1469,-1))&amp;"/"&amp;YEAR(EDATE(C1469,-1))),-1,Feriados!$A$1:$A$936),1,Feriados!$A$1:$A$936)</f>
        <v>38824</v>
      </c>
      <c r="J1469" s="27">
        <f>WORKDAY(WORKDAY(DATEVALUE("15/"&amp;MONTH(EDATE(C1469,0))&amp;"/"&amp;YEAR(EDATE(C1469,0))-1),-1,Feriados!$A$1:$A$936),1,Feriados!$A$1:$A$936)</f>
        <v>38488</v>
      </c>
      <c r="K1469" s="28">
        <f t="shared" ref="K1469:K1532" si="42">+(VLOOKUP(H1469,C:D,2,FALSE)/VLOOKUP(J1469,C:D,2,FALSE)-1)*100</f>
        <v>4.6331670124354796</v>
      </c>
    </row>
    <row r="1470" spans="1:11" x14ac:dyDescent="0.3">
      <c r="A1470" s="18" t="str">
        <f t="shared" si="41"/>
        <v>42006</v>
      </c>
      <c r="B1470" s="10">
        <v>760199</v>
      </c>
      <c r="C1470" s="11">
        <v>38856</v>
      </c>
      <c r="D1470" s="13">
        <v>1596.4614028286169</v>
      </c>
      <c r="E1470" s="9"/>
      <c r="F1470" s="9"/>
      <c r="G1470" s="9"/>
      <c r="H1470" s="27">
        <f>WORKDAY(WORKDAY(DATEVALUE("15/"&amp;MONTH(EDATE(C1470,0))&amp;"/"&amp;YEAR(EDATE(C1470,0))),-1,Feriados!$A$1:$A$936),1,Feriados!$A$1:$A$936)</f>
        <v>38852</v>
      </c>
      <c r="I1470" s="27">
        <f>WORKDAY(WORKDAY(DATEVALUE("15/"&amp;MONTH(EDATE(C1470,-1))&amp;"/"&amp;YEAR(EDATE(C1470,-1))),-1,Feriados!$A$1:$A$936),1,Feriados!$A$1:$A$936)</f>
        <v>38824</v>
      </c>
      <c r="J1470" s="27">
        <f>WORKDAY(WORKDAY(DATEVALUE("15/"&amp;MONTH(EDATE(C1470,0))&amp;"/"&amp;YEAR(EDATE(C1470,0))-1),-1,Feriados!$A$1:$A$936),1,Feriados!$A$1:$A$936)</f>
        <v>38488</v>
      </c>
      <c r="K1470" s="28">
        <f t="shared" si="42"/>
        <v>4.6331670124354796</v>
      </c>
    </row>
    <row r="1471" spans="1:11" x14ac:dyDescent="0.3">
      <c r="A1471" s="18" t="str">
        <f t="shared" si="41"/>
        <v>42006</v>
      </c>
      <c r="B1471" s="10">
        <v>760199</v>
      </c>
      <c r="C1471" s="11">
        <v>38859</v>
      </c>
      <c r="D1471" s="13">
        <v>1596.5308555506754</v>
      </c>
      <c r="E1471" s="9"/>
      <c r="F1471" s="9"/>
      <c r="G1471" s="9"/>
      <c r="H1471" s="27">
        <f>WORKDAY(WORKDAY(DATEVALUE("15/"&amp;MONTH(EDATE(C1471,0))&amp;"/"&amp;YEAR(EDATE(C1471,0))),-1,Feriados!$A$1:$A$936),1,Feriados!$A$1:$A$936)</f>
        <v>38852</v>
      </c>
      <c r="I1471" s="27">
        <f>WORKDAY(WORKDAY(DATEVALUE("15/"&amp;MONTH(EDATE(C1471,-1))&amp;"/"&amp;YEAR(EDATE(C1471,-1))),-1,Feriados!$A$1:$A$936),1,Feriados!$A$1:$A$936)</f>
        <v>38824</v>
      </c>
      <c r="J1471" s="27">
        <f>WORKDAY(WORKDAY(DATEVALUE("15/"&amp;MONTH(EDATE(C1471,0))&amp;"/"&amp;YEAR(EDATE(C1471,0))-1),-1,Feriados!$A$1:$A$936),1,Feriados!$A$1:$A$936)</f>
        <v>38488</v>
      </c>
      <c r="K1471" s="28">
        <f t="shared" si="42"/>
        <v>4.6331670124354796</v>
      </c>
    </row>
    <row r="1472" spans="1:11" x14ac:dyDescent="0.3">
      <c r="A1472" s="18" t="str">
        <f t="shared" si="41"/>
        <v>42006</v>
      </c>
      <c r="B1472" s="10">
        <v>760199</v>
      </c>
      <c r="C1472" s="11">
        <v>38860</v>
      </c>
      <c r="D1472" s="13">
        <v>1596.6003112942167</v>
      </c>
      <c r="E1472" s="9"/>
      <c r="F1472" s="9"/>
      <c r="G1472" s="9"/>
      <c r="H1472" s="27">
        <f>WORKDAY(WORKDAY(DATEVALUE("15/"&amp;MONTH(EDATE(C1472,0))&amp;"/"&amp;YEAR(EDATE(C1472,0))),-1,Feriados!$A$1:$A$936),1,Feriados!$A$1:$A$936)</f>
        <v>38852</v>
      </c>
      <c r="I1472" s="27">
        <f>WORKDAY(WORKDAY(DATEVALUE("15/"&amp;MONTH(EDATE(C1472,-1))&amp;"/"&amp;YEAR(EDATE(C1472,-1))),-1,Feriados!$A$1:$A$936),1,Feriados!$A$1:$A$936)</f>
        <v>38824</v>
      </c>
      <c r="J1472" s="27">
        <f>WORKDAY(WORKDAY(DATEVALUE("15/"&amp;MONTH(EDATE(C1472,0))&amp;"/"&amp;YEAR(EDATE(C1472,0))-1),-1,Feriados!$A$1:$A$936),1,Feriados!$A$1:$A$936)</f>
        <v>38488</v>
      </c>
      <c r="K1472" s="28">
        <f t="shared" si="42"/>
        <v>4.6331670124354796</v>
      </c>
    </row>
    <row r="1473" spans="1:11" x14ac:dyDescent="0.3">
      <c r="A1473" s="18" t="str">
        <f t="shared" si="41"/>
        <v>42006</v>
      </c>
      <c r="B1473" s="10">
        <v>760199</v>
      </c>
      <c r="C1473" s="11">
        <v>38861</v>
      </c>
      <c r="D1473" s="13">
        <v>1596.6697700593725</v>
      </c>
      <c r="E1473" s="9"/>
      <c r="F1473" s="9"/>
      <c r="G1473" s="9"/>
      <c r="H1473" s="27">
        <f>WORKDAY(WORKDAY(DATEVALUE("15/"&amp;MONTH(EDATE(C1473,0))&amp;"/"&amp;YEAR(EDATE(C1473,0))),-1,Feriados!$A$1:$A$936),1,Feriados!$A$1:$A$936)</f>
        <v>38852</v>
      </c>
      <c r="I1473" s="27">
        <f>WORKDAY(WORKDAY(DATEVALUE("15/"&amp;MONTH(EDATE(C1473,-1))&amp;"/"&amp;YEAR(EDATE(C1473,-1))),-1,Feriados!$A$1:$A$936),1,Feriados!$A$1:$A$936)</f>
        <v>38824</v>
      </c>
      <c r="J1473" s="27">
        <f>WORKDAY(WORKDAY(DATEVALUE("15/"&amp;MONTH(EDATE(C1473,0))&amp;"/"&amp;YEAR(EDATE(C1473,0))-1),-1,Feriados!$A$1:$A$936),1,Feriados!$A$1:$A$936)</f>
        <v>38488</v>
      </c>
      <c r="K1473" s="28">
        <f t="shared" si="42"/>
        <v>4.6331670124354796</v>
      </c>
    </row>
    <row r="1474" spans="1:11" x14ac:dyDescent="0.3">
      <c r="A1474" s="18" t="str">
        <f t="shared" si="41"/>
        <v>42006</v>
      </c>
      <c r="B1474" s="10">
        <v>760199</v>
      </c>
      <c r="C1474" s="11">
        <v>38862</v>
      </c>
      <c r="D1474" s="13">
        <v>1596.7392318462737</v>
      </c>
      <c r="E1474" s="9"/>
      <c r="F1474" s="9"/>
      <c r="G1474" s="9"/>
      <c r="H1474" s="27">
        <f>WORKDAY(WORKDAY(DATEVALUE("15/"&amp;MONTH(EDATE(C1474,0))&amp;"/"&amp;YEAR(EDATE(C1474,0))),-1,Feriados!$A$1:$A$936),1,Feriados!$A$1:$A$936)</f>
        <v>38852</v>
      </c>
      <c r="I1474" s="27">
        <f>WORKDAY(WORKDAY(DATEVALUE("15/"&amp;MONTH(EDATE(C1474,-1))&amp;"/"&amp;YEAR(EDATE(C1474,-1))),-1,Feriados!$A$1:$A$936),1,Feriados!$A$1:$A$936)</f>
        <v>38824</v>
      </c>
      <c r="J1474" s="27">
        <f>WORKDAY(WORKDAY(DATEVALUE("15/"&amp;MONTH(EDATE(C1474,0))&amp;"/"&amp;YEAR(EDATE(C1474,0))-1),-1,Feriados!$A$1:$A$936),1,Feriados!$A$1:$A$936)</f>
        <v>38488</v>
      </c>
      <c r="K1474" s="28">
        <f t="shared" si="42"/>
        <v>4.6331670124354796</v>
      </c>
    </row>
    <row r="1475" spans="1:11" x14ac:dyDescent="0.3">
      <c r="A1475" s="18" t="str">
        <f t="shared" ref="A1475:A1538" si="43">MONTH(EDATE(C1475,-1))&amp;YEAR(EDATE(C1475,-1))&amp;F1475</f>
        <v>42006</v>
      </c>
      <c r="B1475" s="10">
        <v>760199</v>
      </c>
      <c r="C1475" s="11">
        <v>38863</v>
      </c>
      <c r="D1475" s="13">
        <v>1596.808696655052</v>
      </c>
      <c r="E1475" s="9"/>
      <c r="F1475" s="9"/>
      <c r="G1475" s="9"/>
      <c r="H1475" s="27">
        <f>WORKDAY(WORKDAY(DATEVALUE("15/"&amp;MONTH(EDATE(C1475,0))&amp;"/"&amp;YEAR(EDATE(C1475,0))),-1,Feriados!$A$1:$A$936),1,Feriados!$A$1:$A$936)</f>
        <v>38852</v>
      </c>
      <c r="I1475" s="27">
        <f>WORKDAY(WORKDAY(DATEVALUE("15/"&amp;MONTH(EDATE(C1475,-1))&amp;"/"&amp;YEAR(EDATE(C1475,-1))),-1,Feriados!$A$1:$A$936),1,Feriados!$A$1:$A$936)</f>
        <v>38824</v>
      </c>
      <c r="J1475" s="27">
        <f>WORKDAY(WORKDAY(DATEVALUE("15/"&amp;MONTH(EDATE(C1475,0))&amp;"/"&amp;YEAR(EDATE(C1475,0))-1),-1,Feriados!$A$1:$A$936),1,Feriados!$A$1:$A$936)</f>
        <v>38488</v>
      </c>
      <c r="K1475" s="28">
        <f t="shared" si="42"/>
        <v>4.6331670124354796</v>
      </c>
    </row>
    <row r="1476" spans="1:11" x14ac:dyDescent="0.3">
      <c r="A1476" s="18" t="str">
        <f t="shared" si="43"/>
        <v>42006</v>
      </c>
      <c r="B1476" s="10">
        <v>760199</v>
      </c>
      <c r="C1476" s="11">
        <v>38866</v>
      </c>
      <c r="D1476" s="13">
        <v>1596.8781644858389</v>
      </c>
      <c r="E1476" s="9"/>
      <c r="F1476" s="9"/>
      <c r="G1476" s="9"/>
      <c r="H1476" s="27">
        <f>WORKDAY(WORKDAY(DATEVALUE("15/"&amp;MONTH(EDATE(C1476,0))&amp;"/"&amp;YEAR(EDATE(C1476,0))),-1,Feriados!$A$1:$A$936),1,Feriados!$A$1:$A$936)</f>
        <v>38852</v>
      </c>
      <c r="I1476" s="27">
        <f>WORKDAY(WORKDAY(DATEVALUE("15/"&amp;MONTH(EDATE(C1476,-1))&amp;"/"&amp;YEAR(EDATE(C1476,-1))),-1,Feriados!$A$1:$A$936),1,Feriados!$A$1:$A$936)</f>
        <v>38824</v>
      </c>
      <c r="J1476" s="27">
        <f>WORKDAY(WORKDAY(DATEVALUE("15/"&amp;MONTH(EDATE(C1476,0))&amp;"/"&amp;YEAR(EDATE(C1476,0))-1),-1,Feriados!$A$1:$A$936),1,Feriados!$A$1:$A$936)</f>
        <v>38488</v>
      </c>
      <c r="K1476" s="28">
        <f t="shared" si="42"/>
        <v>4.6331670124354796</v>
      </c>
    </row>
    <row r="1477" spans="1:11" x14ac:dyDescent="0.3">
      <c r="A1477" s="18" t="str">
        <f t="shared" si="43"/>
        <v>42006</v>
      </c>
      <c r="B1477" s="10">
        <v>760199</v>
      </c>
      <c r="C1477" s="11">
        <v>38867</v>
      </c>
      <c r="D1477" s="13">
        <v>1596.9476353387661</v>
      </c>
      <c r="E1477" s="9"/>
      <c r="F1477" s="9"/>
      <c r="G1477" s="9"/>
      <c r="H1477" s="27">
        <f>WORKDAY(WORKDAY(DATEVALUE("15/"&amp;MONTH(EDATE(C1477,0))&amp;"/"&amp;YEAR(EDATE(C1477,0))),-1,Feriados!$A$1:$A$936),1,Feriados!$A$1:$A$936)</f>
        <v>38852</v>
      </c>
      <c r="I1477" s="27">
        <f>WORKDAY(WORKDAY(DATEVALUE("15/"&amp;MONTH(EDATE(C1477,-1))&amp;"/"&amp;YEAR(EDATE(C1477,-1))),-1,Feriados!$A$1:$A$936),1,Feriados!$A$1:$A$936)</f>
        <v>38824</v>
      </c>
      <c r="J1477" s="27">
        <f>WORKDAY(WORKDAY(DATEVALUE("15/"&amp;MONTH(EDATE(C1477,0))&amp;"/"&amp;YEAR(EDATE(C1477,0))-1),-1,Feriados!$A$1:$A$936),1,Feriados!$A$1:$A$936)</f>
        <v>38488</v>
      </c>
      <c r="K1477" s="28">
        <f t="shared" si="42"/>
        <v>4.6331670124354796</v>
      </c>
    </row>
    <row r="1478" spans="1:11" x14ac:dyDescent="0.3">
      <c r="A1478" s="18" t="str">
        <f t="shared" si="43"/>
        <v>42006</v>
      </c>
      <c r="B1478" s="10">
        <v>760199</v>
      </c>
      <c r="C1478" s="11">
        <v>38868</v>
      </c>
      <c r="D1478" s="13">
        <v>1597.0171092139644</v>
      </c>
      <c r="E1478" s="9"/>
      <c r="F1478" s="9"/>
      <c r="G1478" s="9"/>
      <c r="H1478" s="27">
        <f>WORKDAY(WORKDAY(DATEVALUE("15/"&amp;MONTH(EDATE(C1478,0))&amp;"/"&amp;YEAR(EDATE(C1478,0))),-1,Feriados!$A$1:$A$936),1,Feriados!$A$1:$A$936)</f>
        <v>38852</v>
      </c>
      <c r="I1478" s="27">
        <f>WORKDAY(WORKDAY(DATEVALUE("15/"&amp;MONTH(EDATE(C1478,-1))&amp;"/"&amp;YEAR(EDATE(C1478,-1))),-1,Feriados!$A$1:$A$936),1,Feriados!$A$1:$A$936)</f>
        <v>38824</v>
      </c>
      <c r="J1478" s="27">
        <f>WORKDAY(WORKDAY(DATEVALUE("15/"&amp;MONTH(EDATE(C1478,0))&amp;"/"&amp;YEAR(EDATE(C1478,0))-1),-1,Feriados!$A$1:$A$936),1,Feriados!$A$1:$A$936)</f>
        <v>38488</v>
      </c>
      <c r="K1478" s="28">
        <f t="shared" si="42"/>
        <v>4.6331670124354796</v>
      </c>
    </row>
    <row r="1479" spans="1:11" x14ac:dyDescent="0.3">
      <c r="A1479" s="18" t="str">
        <f t="shared" si="43"/>
        <v>52006</v>
      </c>
      <c r="B1479" s="10">
        <v>760199</v>
      </c>
      <c r="C1479" s="11">
        <v>38869</v>
      </c>
      <c r="D1479" s="13">
        <v>1597.086586111566</v>
      </c>
      <c r="E1479" s="9"/>
      <c r="F1479" s="9"/>
      <c r="G1479" s="9"/>
      <c r="H1479" s="27">
        <f>WORKDAY(WORKDAY(DATEVALUE("15/"&amp;MONTH(EDATE(C1479,0))&amp;"/"&amp;YEAR(EDATE(C1479,0))),-1,Feriados!$A$1:$A$936),1,Feriados!$A$1:$A$936)</f>
        <v>38884</v>
      </c>
      <c r="I1479" s="27">
        <f>WORKDAY(WORKDAY(DATEVALUE("15/"&amp;MONTH(EDATE(C1479,-1))&amp;"/"&amp;YEAR(EDATE(C1479,-1))),-1,Feriados!$A$1:$A$936),1,Feriados!$A$1:$A$936)</f>
        <v>38852</v>
      </c>
      <c r="J1479" s="27">
        <f>WORKDAY(WORKDAY(DATEVALUE("15/"&amp;MONTH(EDATE(C1479,0))&amp;"/"&amp;YEAR(EDATE(C1479,0))-1),-1,Feriados!$A$1:$A$936),1,Feriados!$A$1:$A$936)</f>
        <v>38518</v>
      </c>
      <c r="K1479" s="28">
        <f t="shared" si="42"/>
        <v>4.2271673171244251</v>
      </c>
    </row>
    <row r="1480" spans="1:11" x14ac:dyDescent="0.3">
      <c r="A1480" s="18" t="str">
        <f t="shared" si="43"/>
        <v>52006</v>
      </c>
      <c r="B1480" s="10">
        <v>760199</v>
      </c>
      <c r="C1480" s="11">
        <v>38870</v>
      </c>
      <c r="D1480" s="13">
        <v>1597.156066031702</v>
      </c>
      <c r="E1480" s="9"/>
      <c r="F1480" s="9"/>
      <c r="G1480" s="9"/>
      <c r="H1480" s="27">
        <f>WORKDAY(WORKDAY(DATEVALUE("15/"&amp;MONTH(EDATE(C1480,0))&amp;"/"&amp;YEAR(EDATE(C1480,0))),-1,Feriados!$A$1:$A$936),1,Feriados!$A$1:$A$936)</f>
        <v>38884</v>
      </c>
      <c r="I1480" s="27">
        <f>WORKDAY(WORKDAY(DATEVALUE("15/"&amp;MONTH(EDATE(C1480,-1))&amp;"/"&amp;YEAR(EDATE(C1480,-1))),-1,Feriados!$A$1:$A$936),1,Feriados!$A$1:$A$936)</f>
        <v>38852</v>
      </c>
      <c r="J1480" s="27">
        <f>WORKDAY(WORKDAY(DATEVALUE("15/"&amp;MONTH(EDATE(C1480,0))&amp;"/"&amp;YEAR(EDATE(C1480,0))-1),-1,Feriados!$A$1:$A$936),1,Feriados!$A$1:$A$936)</f>
        <v>38518</v>
      </c>
      <c r="K1480" s="28">
        <f t="shared" si="42"/>
        <v>4.2271673171244251</v>
      </c>
    </row>
    <row r="1481" spans="1:11" x14ac:dyDescent="0.3">
      <c r="A1481" s="18" t="str">
        <f t="shared" si="43"/>
        <v>52006</v>
      </c>
      <c r="B1481" s="10">
        <v>760199</v>
      </c>
      <c r="C1481" s="11">
        <v>38873</v>
      </c>
      <c r="D1481" s="13">
        <v>1597.2255489745039</v>
      </c>
      <c r="E1481" s="9"/>
      <c r="F1481" s="9"/>
      <c r="G1481" s="9"/>
      <c r="H1481" s="27">
        <f>WORKDAY(WORKDAY(DATEVALUE("15/"&amp;MONTH(EDATE(C1481,0))&amp;"/"&amp;YEAR(EDATE(C1481,0))),-1,Feriados!$A$1:$A$936),1,Feriados!$A$1:$A$936)</f>
        <v>38884</v>
      </c>
      <c r="I1481" s="27">
        <f>WORKDAY(WORKDAY(DATEVALUE("15/"&amp;MONTH(EDATE(C1481,-1))&amp;"/"&amp;YEAR(EDATE(C1481,-1))),-1,Feriados!$A$1:$A$936),1,Feriados!$A$1:$A$936)</f>
        <v>38852</v>
      </c>
      <c r="J1481" s="27">
        <f>WORKDAY(WORKDAY(DATEVALUE("15/"&amp;MONTH(EDATE(C1481,0))&amp;"/"&amp;YEAR(EDATE(C1481,0))-1),-1,Feriados!$A$1:$A$936),1,Feriados!$A$1:$A$936)</f>
        <v>38518</v>
      </c>
      <c r="K1481" s="28">
        <f t="shared" si="42"/>
        <v>4.2271673171244251</v>
      </c>
    </row>
    <row r="1482" spans="1:11" x14ac:dyDescent="0.3">
      <c r="A1482" s="18" t="str">
        <f t="shared" si="43"/>
        <v>52006</v>
      </c>
      <c r="B1482" s="10">
        <v>760199</v>
      </c>
      <c r="C1482" s="11">
        <v>38874</v>
      </c>
      <c r="D1482" s="13">
        <v>1597.2950349401035</v>
      </c>
      <c r="E1482" s="9"/>
      <c r="F1482" s="9"/>
      <c r="G1482" s="9"/>
      <c r="H1482" s="27">
        <f>WORKDAY(WORKDAY(DATEVALUE("15/"&amp;MONTH(EDATE(C1482,0))&amp;"/"&amp;YEAR(EDATE(C1482,0))),-1,Feriados!$A$1:$A$936),1,Feriados!$A$1:$A$936)</f>
        <v>38884</v>
      </c>
      <c r="I1482" s="27">
        <f>WORKDAY(WORKDAY(DATEVALUE("15/"&amp;MONTH(EDATE(C1482,-1))&amp;"/"&amp;YEAR(EDATE(C1482,-1))),-1,Feriados!$A$1:$A$936),1,Feriados!$A$1:$A$936)</f>
        <v>38852</v>
      </c>
      <c r="J1482" s="27">
        <f>WORKDAY(WORKDAY(DATEVALUE("15/"&amp;MONTH(EDATE(C1482,0))&amp;"/"&amp;YEAR(EDATE(C1482,0))-1),-1,Feriados!$A$1:$A$936),1,Feriados!$A$1:$A$936)</f>
        <v>38518</v>
      </c>
      <c r="K1482" s="28">
        <f t="shared" si="42"/>
        <v>4.2271673171244251</v>
      </c>
    </row>
    <row r="1483" spans="1:11" x14ac:dyDescent="0.3">
      <c r="A1483" s="18" t="str">
        <f t="shared" si="43"/>
        <v>52006</v>
      </c>
      <c r="B1483" s="10">
        <v>760199</v>
      </c>
      <c r="C1483" s="11">
        <v>38875</v>
      </c>
      <c r="D1483" s="13">
        <v>1597.3645239286323</v>
      </c>
      <c r="E1483" s="9"/>
      <c r="F1483" s="9"/>
      <c r="G1483" s="9"/>
      <c r="H1483" s="27">
        <f>WORKDAY(WORKDAY(DATEVALUE("15/"&amp;MONTH(EDATE(C1483,0))&amp;"/"&amp;YEAR(EDATE(C1483,0))),-1,Feriados!$A$1:$A$936),1,Feriados!$A$1:$A$936)</f>
        <v>38884</v>
      </c>
      <c r="I1483" s="27">
        <f>WORKDAY(WORKDAY(DATEVALUE("15/"&amp;MONTH(EDATE(C1483,-1))&amp;"/"&amp;YEAR(EDATE(C1483,-1))),-1,Feriados!$A$1:$A$936),1,Feriados!$A$1:$A$936)</f>
        <v>38852</v>
      </c>
      <c r="J1483" s="27">
        <f>WORKDAY(WORKDAY(DATEVALUE("15/"&amp;MONTH(EDATE(C1483,0))&amp;"/"&amp;YEAR(EDATE(C1483,0))-1),-1,Feriados!$A$1:$A$936),1,Feriados!$A$1:$A$936)</f>
        <v>38518</v>
      </c>
      <c r="K1483" s="28">
        <f t="shared" si="42"/>
        <v>4.2271673171244251</v>
      </c>
    </row>
    <row r="1484" spans="1:11" x14ac:dyDescent="0.3">
      <c r="A1484" s="18" t="str">
        <f t="shared" si="43"/>
        <v>52006</v>
      </c>
      <c r="B1484" s="10">
        <v>760199</v>
      </c>
      <c r="C1484" s="11">
        <v>38876</v>
      </c>
      <c r="D1484" s="13">
        <v>1597.4340159402211</v>
      </c>
      <c r="E1484" s="9"/>
      <c r="F1484" s="9"/>
      <c r="G1484" s="9"/>
      <c r="H1484" s="27">
        <f>WORKDAY(WORKDAY(DATEVALUE("15/"&amp;MONTH(EDATE(C1484,0))&amp;"/"&amp;YEAR(EDATE(C1484,0))),-1,Feriados!$A$1:$A$936),1,Feriados!$A$1:$A$936)</f>
        <v>38884</v>
      </c>
      <c r="I1484" s="27">
        <f>WORKDAY(WORKDAY(DATEVALUE("15/"&amp;MONTH(EDATE(C1484,-1))&amp;"/"&amp;YEAR(EDATE(C1484,-1))),-1,Feriados!$A$1:$A$936),1,Feriados!$A$1:$A$936)</f>
        <v>38852</v>
      </c>
      <c r="J1484" s="27">
        <f>WORKDAY(WORKDAY(DATEVALUE("15/"&amp;MONTH(EDATE(C1484,0))&amp;"/"&amp;YEAR(EDATE(C1484,0))-1),-1,Feriados!$A$1:$A$936),1,Feriados!$A$1:$A$936)</f>
        <v>38518</v>
      </c>
      <c r="K1484" s="28">
        <f t="shared" si="42"/>
        <v>4.2271673171244251</v>
      </c>
    </row>
    <row r="1485" spans="1:11" x14ac:dyDescent="0.3">
      <c r="A1485" s="18" t="str">
        <f t="shared" si="43"/>
        <v>52006</v>
      </c>
      <c r="B1485" s="10">
        <v>760199</v>
      </c>
      <c r="C1485" s="11">
        <v>38877</v>
      </c>
      <c r="D1485" s="13">
        <v>1597.5035109750022</v>
      </c>
      <c r="E1485" s="9"/>
      <c r="F1485" s="9"/>
      <c r="G1485" s="9"/>
      <c r="H1485" s="27">
        <f>WORKDAY(WORKDAY(DATEVALUE("15/"&amp;MONTH(EDATE(C1485,0))&amp;"/"&amp;YEAR(EDATE(C1485,0))),-1,Feriados!$A$1:$A$936),1,Feriados!$A$1:$A$936)</f>
        <v>38884</v>
      </c>
      <c r="I1485" s="27">
        <f>WORKDAY(WORKDAY(DATEVALUE("15/"&amp;MONTH(EDATE(C1485,-1))&amp;"/"&amp;YEAR(EDATE(C1485,-1))),-1,Feriados!$A$1:$A$936),1,Feriados!$A$1:$A$936)</f>
        <v>38852</v>
      </c>
      <c r="J1485" s="27">
        <f>WORKDAY(WORKDAY(DATEVALUE("15/"&amp;MONTH(EDATE(C1485,0))&amp;"/"&amp;YEAR(EDATE(C1485,0))-1),-1,Feriados!$A$1:$A$936),1,Feriados!$A$1:$A$936)</f>
        <v>38518</v>
      </c>
      <c r="K1485" s="28">
        <f t="shared" si="42"/>
        <v>4.2271673171244251</v>
      </c>
    </row>
    <row r="1486" spans="1:11" x14ac:dyDescent="0.3">
      <c r="A1486" s="18" t="str">
        <f t="shared" si="43"/>
        <v>52006</v>
      </c>
      <c r="B1486" s="10">
        <v>760199</v>
      </c>
      <c r="C1486" s="11">
        <v>38880</v>
      </c>
      <c r="D1486" s="13">
        <v>1597.5730090331065</v>
      </c>
      <c r="E1486" s="9"/>
      <c r="F1486" s="9"/>
      <c r="G1486" s="9"/>
      <c r="H1486" s="27">
        <f>WORKDAY(WORKDAY(DATEVALUE("15/"&amp;MONTH(EDATE(C1486,0))&amp;"/"&amp;YEAR(EDATE(C1486,0))),-1,Feriados!$A$1:$A$936),1,Feriados!$A$1:$A$936)</f>
        <v>38884</v>
      </c>
      <c r="I1486" s="27">
        <f>WORKDAY(WORKDAY(DATEVALUE("15/"&amp;MONTH(EDATE(C1486,-1))&amp;"/"&amp;YEAR(EDATE(C1486,-1))),-1,Feriados!$A$1:$A$936),1,Feriados!$A$1:$A$936)</f>
        <v>38852</v>
      </c>
      <c r="J1486" s="27">
        <f>WORKDAY(WORKDAY(DATEVALUE("15/"&amp;MONTH(EDATE(C1486,0))&amp;"/"&amp;YEAR(EDATE(C1486,0))-1),-1,Feriados!$A$1:$A$936),1,Feriados!$A$1:$A$936)</f>
        <v>38518</v>
      </c>
      <c r="K1486" s="28">
        <f t="shared" si="42"/>
        <v>4.2271673171244251</v>
      </c>
    </row>
    <row r="1487" spans="1:11" x14ac:dyDescent="0.3">
      <c r="A1487" s="18" t="str">
        <f t="shared" si="43"/>
        <v>52006</v>
      </c>
      <c r="B1487" s="10">
        <v>760199</v>
      </c>
      <c r="C1487" s="11">
        <v>38881</v>
      </c>
      <c r="D1487" s="13">
        <v>1597.6425101146663</v>
      </c>
      <c r="E1487" s="9"/>
      <c r="F1487" s="9"/>
      <c r="G1487" s="9"/>
      <c r="H1487" s="27">
        <f>WORKDAY(WORKDAY(DATEVALUE("15/"&amp;MONTH(EDATE(C1487,0))&amp;"/"&amp;YEAR(EDATE(C1487,0))),-1,Feriados!$A$1:$A$936),1,Feriados!$A$1:$A$936)</f>
        <v>38884</v>
      </c>
      <c r="I1487" s="27">
        <f>WORKDAY(WORKDAY(DATEVALUE("15/"&amp;MONTH(EDATE(C1487,-1))&amp;"/"&amp;YEAR(EDATE(C1487,-1))),-1,Feriados!$A$1:$A$936),1,Feriados!$A$1:$A$936)</f>
        <v>38852</v>
      </c>
      <c r="J1487" s="27">
        <f>WORKDAY(WORKDAY(DATEVALUE("15/"&amp;MONTH(EDATE(C1487,0))&amp;"/"&amp;YEAR(EDATE(C1487,0))-1),-1,Feriados!$A$1:$A$936),1,Feriados!$A$1:$A$936)</f>
        <v>38518</v>
      </c>
      <c r="K1487" s="28">
        <f t="shared" si="42"/>
        <v>4.2271673171244251</v>
      </c>
    </row>
    <row r="1488" spans="1:11" x14ac:dyDescent="0.3">
      <c r="A1488" s="18" t="str">
        <f t="shared" si="43"/>
        <v>52006</v>
      </c>
      <c r="B1488" s="10">
        <v>760199</v>
      </c>
      <c r="C1488" s="11">
        <v>38882</v>
      </c>
      <c r="D1488" s="13">
        <v>1597.7120142198125</v>
      </c>
      <c r="E1488" s="9"/>
      <c r="F1488" s="9"/>
      <c r="G1488" s="9"/>
      <c r="H1488" s="27">
        <f>WORKDAY(WORKDAY(DATEVALUE("15/"&amp;MONTH(EDATE(C1488,0))&amp;"/"&amp;YEAR(EDATE(C1488,0))),-1,Feriados!$A$1:$A$936),1,Feriados!$A$1:$A$936)</f>
        <v>38884</v>
      </c>
      <c r="I1488" s="27">
        <f>WORKDAY(WORKDAY(DATEVALUE("15/"&amp;MONTH(EDATE(C1488,-1))&amp;"/"&amp;YEAR(EDATE(C1488,-1))),-1,Feriados!$A$1:$A$936),1,Feriados!$A$1:$A$936)</f>
        <v>38852</v>
      </c>
      <c r="J1488" s="27">
        <f>WORKDAY(WORKDAY(DATEVALUE("15/"&amp;MONTH(EDATE(C1488,0))&amp;"/"&amp;YEAR(EDATE(C1488,0))-1),-1,Feriados!$A$1:$A$936),1,Feriados!$A$1:$A$936)</f>
        <v>38518</v>
      </c>
      <c r="K1488" s="28">
        <f t="shared" si="42"/>
        <v>4.2271673171244251</v>
      </c>
    </row>
    <row r="1489" spans="1:11" x14ac:dyDescent="0.3">
      <c r="A1489" s="18" t="str">
        <f t="shared" si="43"/>
        <v>52006</v>
      </c>
      <c r="B1489" s="10">
        <v>760199</v>
      </c>
      <c r="C1489" s="11">
        <v>38884</v>
      </c>
      <c r="D1489" s="13">
        <v>1597.7815213486767</v>
      </c>
      <c r="E1489" s="9"/>
      <c r="F1489" s="9"/>
      <c r="G1489" s="9"/>
      <c r="H1489" s="27">
        <f>WORKDAY(WORKDAY(DATEVALUE("15/"&amp;MONTH(EDATE(C1489,0))&amp;"/"&amp;YEAR(EDATE(C1489,0))),-1,Feriados!$A$1:$A$936),1,Feriados!$A$1:$A$936)</f>
        <v>38884</v>
      </c>
      <c r="I1489" s="27">
        <f>WORKDAY(WORKDAY(DATEVALUE("15/"&amp;MONTH(EDATE(C1489,-1))&amp;"/"&amp;YEAR(EDATE(C1489,-1))),-1,Feriados!$A$1:$A$936),1,Feriados!$A$1:$A$936)</f>
        <v>38852</v>
      </c>
      <c r="J1489" s="27">
        <f>WORKDAY(WORKDAY(DATEVALUE("15/"&amp;MONTH(EDATE(C1489,0))&amp;"/"&amp;YEAR(EDATE(C1489,0))-1),-1,Feriados!$A$1:$A$936),1,Feriados!$A$1:$A$936)</f>
        <v>38518</v>
      </c>
      <c r="K1489" s="28">
        <f t="shared" si="42"/>
        <v>4.2271673171244251</v>
      </c>
    </row>
    <row r="1490" spans="1:11" x14ac:dyDescent="0.3">
      <c r="A1490" s="18" t="str">
        <f t="shared" si="43"/>
        <v>52006</v>
      </c>
      <c r="B1490" s="10">
        <v>760199</v>
      </c>
      <c r="C1490" s="11">
        <v>38887</v>
      </c>
      <c r="D1490" s="13">
        <v>1597.6215123055501</v>
      </c>
      <c r="E1490" s="9"/>
      <c r="F1490" s="9"/>
      <c r="G1490" s="9"/>
      <c r="H1490" s="27">
        <f>WORKDAY(WORKDAY(DATEVALUE("15/"&amp;MONTH(EDATE(C1490,0))&amp;"/"&amp;YEAR(EDATE(C1490,0))),-1,Feriados!$A$1:$A$936),1,Feriados!$A$1:$A$936)</f>
        <v>38884</v>
      </c>
      <c r="I1490" s="27">
        <f>WORKDAY(WORKDAY(DATEVALUE("15/"&amp;MONTH(EDATE(C1490,-1))&amp;"/"&amp;YEAR(EDATE(C1490,-1))),-1,Feriados!$A$1:$A$936),1,Feriados!$A$1:$A$936)</f>
        <v>38852</v>
      </c>
      <c r="J1490" s="27">
        <f>WORKDAY(WORKDAY(DATEVALUE("15/"&amp;MONTH(EDATE(C1490,0))&amp;"/"&amp;YEAR(EDATE(C1490,0))-1),-1,Feriados!$A$1:$A$936),1,Feriados!$A$1:$A$936)</f>
        <v>38518</v>
      </c>
      <c r="K1490" s="28">
        <f t="shared" si="42"/>
        <v>4.2271673171244251</v>
      </c>
    </row>
    <row r="1491" spans="1:11" x14ac:dyDescent="0.3">
      <c r="A1491" s="18" t="str">
        <f t="shared" si="43"/>
        <v>52006</v>
      </c>
      <c r="B1491" s="10">
        <v>760199</v>
      </c>
      <c r="C1491" s="11">
        <v>38888</v>
      </c>
      <c r="D1491" s="13">
        <v>1597.4615192864503</v>
      </c>
      <c r="E1491" s="9"/>
      <c r="F1491" s="9"/>
      <c r="G1491" s="9"/>
      <c r="H1491" s="27">
        <f>WORKDAY(WORKDAY(DATEVALUE("15/"&amp;MONTH(EDATE(C1491,0))&amp;"/"&amp;YEAR(EDATE(C1491,0))),-1,Feriados!$A$1:$A$936),1,Feriados!$A$1:$A$936)</f>
        <v>38884</v>
      </c>
      <c r="I1491" s="27">
        <f>WORKDAY(WORKDAY(DATEVALUE("15/"&amp;MONTH(EDATE(C1491,-1))&amp;"/"&amp;YEAR(EDATE(C1491,-1))),-1,Feriados!$A$1:$A$936),1,Feriados!$A$1:$A$936)</f>
        <v>38852</v>
      </c>
      <c r="J1491" s="27">
        <f>WORKDAY(WORKDAY(DATEVALUE("15/"&amp;MONTH(EDATE(C1491,0))&amp;"/"&amp;YEAR(EDATE(C1491,0))-1),-1,Feriados!$A$1:$A$936),1,Feriados!$A$1:$A$936)</f>
        <v>38518</v>
      </c>
      <c r="K1491" s="28">
        <f t="shared" si="42"/>
        <v>4.2271673171244251</v>
      </c>
    </row>
    <row r="1492" spans="1:11" x14ac:dyDescent="0.3">
      <c r="A1492" s="18" t="str">
        <f t="shared" si="43"/>
        <v>52006</v>
      </c>
      <c r="B1492" s="10">
        <v>760199</v>
      </c>
      <c r="C1492" s="11">
        <v>38889</v>
      </c>
      <c r="D1492" s="13">
        <v>1597.3015422897727</v>
      </c>
      <c r="E1492" s="9"/>
      <c r="F1492" s="9"/>
      <c r="G1492" s="9"/>
      <c r="H1492" s="27">
        <f>WORKDAY(WORKDAY(DATEVALUE("15/"&amp;MONTH(EDATE(C1492,0))&amp;"/"&amp;YEAR(EDATE(C1492,0))),-1,Feriados!$A$1:$A$936),1,Feriados!$A$1:$A$936)</f>
        <v>38884</v>
      </c>
      <c r="I1492" s="27">
        <f>WORKDAY(WORKDAY(DATEVALUE("15/"&amp;MONTH(EDATE(C1492,-1))&amp;"/"&amp;YEAR(EDATE(C1492,-1))),-1,Feriados!$A$1:$A$936),1,Feriados!$A$1:$A$936)</f>
        <v>38852</v>
      </c>
      <c r="J1492" s="27">
        <f>WORKDAY(WORKDAY(DATEVALUE("15/"&amp;MONTH(EDATE(C1492,0))&amp;"/"&amp;YEAR(EDATE(C1492,0))-1),-1,Feriados!$A$1:$A$936),1,Feriados!$A$1:$A$936)</f>
        <v>38518</v>
      </c>
      <c r="K1492" s="28">
        <f t="shared" si="42"/>
        <v>4.2271673171244251</v>
      </c>
    </row>
    <row r="1493" spans="1:11" x14ac:dyDescent="0.3">
      <c r="A1493" s="18" t="str">
        <f t="shared" si="43"/>
        <v>52006</v>
      </c>
      <c r="B1493" s="10">
        <v>760199</v>
      </c>
      <c r="C1493" s="11">
        <v>38890</v>
      </c>
      <c r="D1493" s="13">
        <v>1597.1415813139124</v>
      </c>
      <c r="E1493" s="9"/>
      <c r="F1493" s="9"/>
      <c r="G1493" s="9"/>
      <c r="H1493" s="27">
        <f>WORKDAY(WORKDAY(DATEVALUE("15/"&amp;MONTH(EDATE(C1493,0))&amp;"/"&amp;YEAR(EDATE(C1493,0))),-1,Feriados!$A$1:$A$936),1,Feriados!$A$1:$A$936)</f>
        <v>38884</v>
      </c>
      <c r="I1493" s="27">
        <f>WORKDAY(WORKDAY(DATEVALUE("15/"&amp;MONTH(EDATE(C1493,-1))&amp;"/"&amp;YEAR(EDATE(C1493,-1))),-1,Feriados!$A$1:$A$936),1,Feriados!$A$1:$A$936)</f>
        <v>38852</v>
      </c>
      <c r="J1493" s="27">
        <f>WORKDAY(WORKDAY(DATEVALUE("15/"&amp;MONTH(EDATE(C1493,0))&amp;"/"&amp;YEAR(EDATE(C1493,0))-1),-1,Feriados!$A$1:$A$936),1,Feriados!$A$1:$A$936)</f>
        <v>38518</v>
      </c>
      <c r="K1493" s="28">
        <f t="shared" si="42"/>
        <v>4.2271673171244251</v>
      </c>
    </row>
    <row r="1494" spans="1:11" x14ac:dyDescent="0.3">
      <c r="A1494" s="18" t="str">
        <f t="shared" si="43"/>
        <v>52006</v>
      </c>
      <c r="B1494" s="10">
        <v>760199</v>
      </c>
      <c r="C1494" s="11">
        <v>38891</v>
      </c>
      <c r="D1494" s="13">
        <v>1596.9816363572652</v>
      </c>
      <c r="E1494" s="9"/>
      <c r="F1494" s="9"/>
      <c r="G1494" s="9"/>
      <c r="H1494" s="27">
        <f>WORKDAY(WORKDAY(DATEVALUE("15/"&amp;MONTH(EDATE(C1494,0))&amp;"/"&amp;YEAR(EDATE(C1494,0))),-1,Feriados!$A$1:$A$936),1,Feriados!$A$1:$A$936)</f>
        <v>38884</v>
      </c>
      <c r="I1494" s="27">
        <f>WORKDAY(WORKDAY(DATEVALUE("15/"&amp;MONTH(EDATE(C1494,-1))&amp;"/"&amp;YEAR(EDATE(C1494,-1))),-1,Feriados!$A$1:$A$936),1,Feriados!$A$1:$A$936)</f>
        <v>38852</v>
      </c>
      <c r="J1494" s="27">
        <f>WORKDAY(WORKDAY(DATEVALUE("15/"&amp;MONTH(EDATE(C1494,0))&amp;"/"&amp;YEAR(EDATE(C1494,0))-1),-1,Feriados!$A$1:$A$936),1,Feriados!$A$1:$A$936)</f>
        <v>38518</v>
      </c>
      <c r="K1494" s="28">
        <f t="shared" si="42"/>
        <v>4.2271673171244251</v>
      </c>
    </row>
    <row r="1495" spans="1:11" x14ac:dyDescent="0.3">
      <c r="A1495" s="18" t="str">
        <f t="shared" si="43"/>
        <v>52006</v>
      </c>
      <c r="B1495" s="10">
        <v>760199</v>
      </c>
      <c r="C1495" s="11">
        <v>38894</v>
      </c>
      <c r="D1495" s="13">
        <v>1596.8217074182271</v>
      </c>
      <c r="E1495" s="9"/>
      <c r="F1495" s="9"/>
      <c r="G1495" s="9"/>
      <c r="H1495" s="27">
        <f>WORKDAY(WORKDAY(DATEVALUE("15/"&amp;MONTH(EDATE(C1495,0))&amp;"/"&amp;YEAR(EDATE(C1495,0))),-1,Feriados!$A$1:$A$936),1,Feriados!$A$1:$A$936)</f>
        <v>38884</v>
      </c>
      <c r="I1495" s="27">
        <f>WORKDAY(WORKDAY(DATEVALUE("15/"&amp;MONTH(EDATE(C1495,-1))&amp;"/"&amp;YEAR(EDATE(C1495,-1))),-1,Feriados!$A$1:$A$936),1,Feriados!$A$1:$A$936)</f>
        <v>38852</v>
      </c>
      <c r="J1495" s="27">
        <f>WORKDAY(WORKDAY(DATEVALUE("15/"&amp;MONTH(EDATE(C1495,0))&amp;"/"&amp;YEAR(EDATE(C1495,0))-1),-1,Feriados!$A$1:$A$936),1,Feriados!$A$1:$A$936)</f>
        <v>38518</v>
      </c>
      <c r="K1495" s="28">
        <f t="shared" si="42"/>
        <v>4.2271673171244251</v>
      </c>
    </row>
    <row r="1496" spans="1:11" x14ac:dyDescent="0.3">
      <c r="A1496" s="18" t="str">
        <f t="shared" si="43"/>
        <v>52006</v>
      </c>
      <c r="B1496" s="10">
        <v>760199</v>
      </c>
      <c r="C1496" s="11">
        <v>38895</v>
      </c>
      <c r="D1496" s="13">
        <v>1596.6617944951936</v>
      </c>
      <c r="E1496" s="9"/>
      <c r="F1496" s="9"/>
      <c r="G1496" s="9"/>
      <c r="H1496" s="27">
        <f>WORKDAY(WORKDAY(DATEVALUE("15/"&amp;MONTH(EDATE(C1496,0))&amp;"/"&amp;YEAR(EDATE(C1496,0))),-1,Feriados!$A$1:$A$936),1,Feriados!$A$1:$A$936)</f>
        <v>38884</v>
      </c>
      <c r="I1496" s="27">
        <f>WORKDAY(WORKDAY(DATEVALUE("15/"&amp;MONTH(EDATE(C1496,-1))&amp;"/"&amp;YEAR(EDATE(C1496,-1))),-1,Feriados!$A$1:$A$936),1,Feriados!$A$1:$A$936)</f>
        <v>38852</v>
      </c>
      <c r="J1496" s="27">
        <f>WORKDAY(WORKDAY(DATEVALUE("15/"&amp;MONTH(EDATE(C1496,0))&amp;"/"&amp;YEAR(EDATE(C1496,0))-1),-1,Feriados!$A$1:$A$936),1,Feriados!$A$1:$A$936)</f>
        <v>38518</v>
      </c>
      <c r="K1496" s="28">
        <f t="shared" si="42"/>
        <v>4.2271673171244251</v>
      </c>
    </row>
    <row r="1497" spans="1:11" x14ac:dyDescent="0.3">
      <c r="A1497" s="18" t="str">
        <f t="shared" si="43"/>
        <v>52006</v>
      </c>
      <c r="B1497" s="10">
        <v>760199</v>
      </c>
      <c r="C1497" s="11">
        <v>38896</v>
      </c>
      <c r="D1497" s="13">
        <v>1596.501897586561</v>
      </c>
      <c r="E1497" s="9"/>
      <c r="F1497" s="9"/>
      <c r="G1497" s="9"/>
      <c r="H1497" s="27">
        <f>WORKDAY(WORKDAY(DATEVALUE("15/"&amp;MONTH(EDATE(C1497,0))&amp;"/"&amp;YEAR(EDATE(C1497,0))),-1,Feriados!$A$1:$A$936),1,Feriados!$A$1:$A$936)</f>
        <v>38884</v>
      </c>
      <c r="I1497" s="27">
        <f>WORKDAY(WORKDAY(DATEVALUE("15/"&amp;MONTH(EDATE(C1497,-1))&amp;"/"&amp;YEAR(EDATE(C1497,-1))),-1,Feriados!$A$1:$A$936),1,Feriados!$A$1:$A$936)</f>
        <v>38852</v>
      </c>
      <c r="J1497" s="27">
        <f>WORKDAY(WORKDAY(DATEVALUE("15/"&amp;MONTH(EDATE(C1497,0))&amp;"/"&amp;YEAR(EDATE(C1497,0))-1),-1,Feriados!$A$1:$A$936),1,Feriados!$A$1:$A$936)</f>
        <v>38518</v>
      </c>
      <c r="K1497" s="28">
        <f t="shared" si="42"/>
        <v>4.2271673171244251</v>
      </c>
    </row>
    <row r="1498" spans="1:11" x14ac:dyDescent="0.3">
      <c r="A1498" s="18" t="str">
        <f t="shared" si="43"/>
        <v>52006</v>
      </c>
      <c r="B1498" s="10">
        <v>760199</v>
      </c>
      <c r="C1498" s="11">
        <v>38897</v>
      </c>
      <c r="D1498" s="13">
        <v>1596.3420166907254</v>
      </c>
      <c r="E1498" s="9"/>
      <c r="F1498" s="9"/>
      <c r="G1498" s="9"/>
      <c r="H1498" s="27">
        <f>WORKDAY(WORKDAY(DATEVALUE("15/"&amp;MONTH(EDATE(C1498,0))&amp;"/"&amp;YEAR(EDATE(C1498,0))),-1,Feriados!$A$1:$A$936),1,Feriados!$A$1:$A$936)</f>
        <v>38884</v>
      </c>
      <c r="I1498" s="27">
        <f>WORKDAY(WORKDAY(DATEVALUE("15/"&amp;MONTH(EDATE(C1498,-1))&amp;"/"&amp;YEAR(EDATE(C1498,-1))),-1,Feriados!$A$1:$A$936),1,Feriados!$A$1:$A$936)</f>
        <v>38852</v>
      </c>
      <c r="J1498" s="27">
        <f>WORKDAY(WORKDAY(DATEVALUE("15/"&amp;MONTH(EDATE(C1498,0))&amp;"/"&amp;YEAR(EDATE(C1498,0))-1),-1,Feriados!$A$1:$A$936),1,Feriados!$A$1:$A$936)</f>
        <v>38518</v>
      </c>
      <c r="K1498" s="28">
        <f t="shared" si="42"/>
        <v>4.2271673171244251</v>
      </c>
    </row>
    <row r="1499" spans="1:11" x14ac:dyDescent="0.3">
      <c r="A1499" s="18" t="str">
        <f t="shared" si="43"/>
        <v>52006</v>
      </c>
      <c r="B1499" s="10">
        <v>760199</v>
      </c>
      <c r="C1499" s="11">
        <v>38898</v>
      </c>
      <c r="D1499" s="13">
        <v>1596.1821518060835</v>
      </c>
      <c r="E1499" s="9"/>
      <c r="F1499" s="9"/>
      <c r="G1499" s="9"/>
      <c r="H1499" s="27">
        <f>WORKDAY(WORKDAY(DATEVALUE("15/"&amp;MONTH(EDATE(C1499,0))&amp;"/"&amp;YEAR(EDATE(C1499,0))),-1,Feriados!$A$1:$A$936),1,Feriados!$A$1:$A$936)</f>
        <v>38884</v>
      </c>
      <c r="I1499" s="27">
        <f>WORKDAY(WORKDAY(DATEVALUE("15/"&amp;MONTH(EDATE(C1499,-1))&amp;"/"&amp;YEAR(EDATE(C1499,-1))),-1,Feriados!$A$1:$A$936),1,Feriados!$A$1:$A$936)</f>
        <v>38852</v>
      </c>
      <c r="J1499" s="27">
        <f>WORKDAY(WORKDAY(DATEVALUE("15/"&amp;MONTH(EDATE(C1499,0))&amp;"/"&amp;YEAR(EDATE(C1499,0))-1),-1,Feriados!$A$1:$A$936),1,Feriados!$A$1:$A$936)</f>
        <v>38518</v>
      </c>
      <c r="K1499" s="28">
        <f t="shared" si="42"/>
        <v>4.2271673171244251</v>
      </c>
    </row>
    <row r="1500" spans="1:11" x14ac:dyDescent="0.3">
      <c r="A1500" s="18" t="str">
        <f t="shared" si="43"/>
        <v>62006</v>
      </c>
      <c r="B1500" s="10">
        <v>760199</v>
      </c>
      <c r="C1500" s="11">
        <v>38901</v>
      </c>
      <c r="D1500" s="13">
        <v>1596.0223029310318</v>
      </c>
      <c r="E1500" s="9"/>
      <c r="F1500" s="9"/>
      <c r="G1500" s="9"/>
      <c r="H1500" s="27">
        <f>WORKDAY(WORKDAY(DATEVALUE("15/"&amp;MONTH(EDATE(C1500,0))&amp;"/"&amp;YEAR(EDATE(C1500,0))),-1,Feriados!$A$1:$A$936),1,Feriados!$A$1:$A$936)</f>
        <v>38915</v>
      </c>
      <c r="I1500" s="27">
        <f>WORKDAY(WORKDAY(DATEVALUE("15/"&amp;MONTH(EDATE(C1500,-1))&amp;"/"&amp;YEAR(EDATE(C1500,-1))),-1,Feriados!$A$1:$A$936),1,Feriados!$A$1:$A$936)</f>
        <v>38884</v>
      </c>
      <c r="J1500" s="27">
        <f>WORKDAY(WORKDAY(DATEVALUE("15/"&amp;MONTH(EDATE(C1500,0))&amp;"/"&amp;YEAR(EDATE(C1500,0))-1),-1,Feriados!$A$1:$A$936),1,Feriados!$A$1:$A$936)</f>
        <v>38548</v>
      </c>
      <c r="K1500" s="28">
        <f t="shared" si="42"/>
        <v>4.0292078167682321</v>
      </c>
    </row>
    <row r="1501" spans="1:11" x14ac:dyDescent="0.3">
      <c r="A1501" s="18" t="str">
        <f t="shared" si="43"/>
        <v>62006</v>
      </c>
      <c r="B1501" s="10">
        <v>760199</v>
      </c>
      <c r="C1501" s="11">
        <v>38902</v>
      </c>
      <c r="D1501" s="13">
        <v>1595.8624700639666</v>
      </c>
      <c r="E1501" s="9"/>
      <c r="F1501" s="9"/>
      <c r="G1501" s="9"/>
      <c r="H1501" s="27">
        <f>WORKDAY(WORKDAY(DATEVALUE("15/"&amp;MONTH(EDATE(C1501,0))&amp;"/"&amp;YEAR(EDATE(C1501,0))),-1,Feriados!$A$1:$A$936),1,Feriados!$A$1:$A$936)</f>
        <v>38915</v>
      </c>
      <c r="I1501" s="27">
        <f>WORKDAY(WORKDAY(DATEVALUE("15/"&amp;MONTH(EDATE(C1501,-1))&amp;"/"&amp;YEAR(EDATE(C1501,-1))),-1,Feriados!$A$1:$A$936),1,Feriados!$A$1:$A$936)</f>
        <v>38884</v>
      </c>
      <c r="J1501" s="27">
        <f>WORKDAY(WORKDAY(DATEVALUE("15/"&amp;MONTH(EDATE(C1501,0))&amp;"/"&amp;YEAR(EDATE(C1501,0))-1),-1,Feriados!$A$1:$A$936),1,Feriados!$A$1:$A$936)</f>
        <v>38548</v>
      </c>
      <c r="K1501" s="28">
        <f t="shared" si="42"/>
        <v>4.0292078167682321</v>
      </c>
    </row>
    <row r="1502" spans="1:11" x14ac:dyDescent="0.3">
      <c r="A1502" s="18" t="str">
        <f t="shared" si="43"/>
        <v>62006</v>
      </c>
      <c r="B1502" s="10">
        <v>760199</v>
      </c>
      <c r="C1502" s="11">
        <v>38903</v>
      </c>
      <c r="D1502" s="13">
        <v>1595.7026532032855</v>
      </c>
      <c r="E1502" s="9"/>
      <c r="F1502" s="9"/>
      <c r="G1502" s="9"/>
      <c r="H1502" s="27">
        <f>WORKDAY(WORKDAY(DATEVALUE("15/"&amp;MONTH(EDATE(C1502,0))&amp;"/"&amp;YEAR(EDATE(C1502,0))),-1,Feriados!$A$1:$A$936),1,Feriados!$A$1:$A$936)</f>
        <v>38915</v>
      </c>
      <c r="I1502" s="27">
        <f>WORKDAY(WORKDAY(DATEVALUE("15/"&amp;MONTH(EDATE(C1502,-1))&amp;"/"&amp;YEAR(EDATE(C1502,-1))),-1,Feriados!$A$1:$A$936),1,Feriados!$A$1:$A$936)</f>
        <v>38884</v>
      </c>
      <c r="J1502" s="27">
        <f>WORKDAY(WORKDAY(DATEVALUE("15/"&amp;MONTH(EDATE(C1502,0))&amp;"/"&amp;YEAR(EDATE(C1502,0))-1),-1,Feriados!$A$1:$A$936),1,Feriados!$A$1:$A$936)</f>
        <v>38548</v>
      </c>
      <c r="K1502" s="28">
        <f t="shared" si="42"/>
        <v>4.0292078167682321</v>
      </c>
    </row>
    <row r="1503" spans="1:11" x14ac:dyDescent="0.3">
      <c r="A1503" s="18" t="str">
        <f t="shared" si="43"/>
        <v>62006</v>
      </c>
      <c r="B1503" s="10">
        <v>760199</v>
      </c>
      <c r="C1503" s="11">
        <v>38904</v>
      </c>
      <c r="D1503" s="13">
        <v>1595.542852347385</v>
      </c>
      <c r="E1503" s="9"/>
      <c r="F1503" s="9"/>
      <c r="G1503" s="9"/>
      <c r="H1503" s="27">
        <f>WORKDAY(WORKDAY(DATEVALUE("15/"&amp;MONTH(EDATE(C1503,0))&amp;"/"&amp;YEAR(EDATE(C1503,0))),-1,Feriados!$A$1:$A$936),1,Feriados!$A$1:$A$936)</f>
        <v>38915</v>
      </c>
      <c r="I1503" s="27">
        <f>WORKDAY(WORKDAY(DATEVALUE("15/"&amp;MONTH(EDATE(C1503,-1))&amp;"/"&amp;YEAR(EDATE(C1503,-1))),-1,Feriados!$A$1:$A$936),1,Feriados!$A$1:$A$936)</f>
        <v>38884</v>
      </c>
      <c r="J1503" s="27">
        <f>WORKDAY(WORKDAY(DATEVALUE("15/"&amp;MONTH(EDATE(C1503,0))&amp;"/"&amp;YEAR(EDATE(C1503,0))-1),-1,Feriados!$A$1:$A$936),1,Feriados!$A$1:$A$936)</f>
        <v>38548</v>
      </c>
      <c r="K1503" s="28">
        <f t="shared" si="42"/>
        <v>4.0292078167682321</v>
      </c>
    </row>
    <row r="1504" spans="1:11" x14ac:dyDescent="0.3">
      <c r="A1504" s="18" t="str">
        <f t="shared" si="43"/>
        <v>62006</v>
      </c>
      <c r="B1504" s="10">
        <v>760199</v>
      </c>
      <c r="C1504" s="11">
        <v>38905</v>
      </c>
      <c r="D1504" s="13">
        <v>1595.3830674946623</v>
      </c>
      <c r="E1504" s="9"/>
      <c r="F1504" s="9"/>
      <c r="G1504" s="9"/>
      <c r="H1504" s="27">
        <f>WORKDAY(WORKDAY(DATEVALUE("15/"&amp;MONTH(EDATE(C1504,0))&amp;"/"&amp;YEAR(EDATE(C1504,0))),-1,Feriados!$A$1:$A$936),1,Feriados!$A$1:$A$936)</f>
        <v>38915</v>
      </c>
      <c r="I1504" s="27">
        <f>WORKDAY(WORKDAY(DATEVALUE("15/"&amp;MONTH(EDATE(C1504,-1))&amp;"/"&amp;YEAR(EDATE(C1504,-1))),-1,Feriados!$A$1:$A$936),1,Feriados!$A$1:$A$936)</f>
        <v>38884</v>
      </c>
      <c r="J1504" s="27">
        <f>WORKDAY(WORKDAY(DATEVALUE("15/"&amp;MONTH(EDATE(C1504,0))&amp;"/"&amp;YEAR(EDATE(C1504,0))-1),-1,Feriados!$A$1:$A$936),1,Feriados!$A$1:$A$936)</f>
        <v>38548</v>
      </c>
      <c r="K1504" s="28">
        <f t="shared" si="42"/>
        <v>4.0292078167682321</v>
      </c>
    </row>
    <row r="1505" spans="1:11" x14ac:dyDescent="0.3">
      <c r="A1505" s="18" t="str">
        <f t="shared" si="43"/>
        <v>62006</v>
      </c>
      <c r="B1505" s="10">
        <v>760199</v>
      </c>
      <c r="C1505" s="11">
        <v>38908</v>
      </c>
      <c r="D1505" s="13">
        <v>1595.2232986435151</v>
      </c>
      <c r="E1505" s="9"/>
      <c r="F1505" s="9"/>
      <c r="G1505" s="9"/>
      <c r="H1505" s="27">
        <f>WORKDAY(WORKDAY(DATEVALUE("15/"&amp;MONTH(EDATE(C1505,0))&amp;"/"&amp;YEAR(EDATE(C1505,0))),-1,Feriados!$A$1:$A$936),1,Feriados!$A$1:$A$936)</f>
        <v>38915</v>
      </c>
      <c r="I1505" s="27">
        <f>WORKDAY(WORKDAY(DATEVALUE("15/"&amp;MONTH(EDATE(C1505,-1))&amp;"/"&amp;YEAR(EDATE(C1505,-1))),-1,Feriados!$A$1:$A$936),1,Feriados!$A$1:$A$936)</f>
        <v>38884</v>
      </c>
      <c r="J1505" s="27">
        <f>WORKDAY(WORKDAY(DATEVALUE("15/"&amp;MONTH(EDATE(C1505,0))&amp;"/"&amp;YEAR(EDATE(C1505,0))-1),-1,Feriados!$A$1:$A$936),1,Feriados!$A$1:$A$936)</f>
        <v>38548</v>
      </c>
      <c r="K1505" s="28">
        <f t="shared" si="42"/>
        <v>4.0292078167682321</v>
      </c>
    </row>
    <row r="1506" spans="1:11" x14ac:dyDescent="0.3">
      <c r="A1506" s="18" t="str">
        <f t="shared" si="43"/>
        <v>62006</v>
      </c>
      <c r="B1506" s="10">
        <v>760199</v>
      </c>
      <c r="C1506" s="11">
        <v>38909</v>
      </c>
      <c r="D1506" s="13">
        <v>1595.0635457923408</v>
      </c>
      <c r="E1506" s="9"/>
      <c r="F1506" s="9"/>
      <c r="G1506" s="9"/>
      <c r="H1506" s="27">
        <f>WORKDAY(WORKDAY(DATEVALUE("15/"&amp;MONTH(EDATE(C1506,0))&amp;"/"&amp;YEAR(EDATE(C1506,0))),-1,Feriados!$A$1:$A$936),1,Feriados!$A$1:$A$936)</f>
        <v>38915</v>
      </c>
      <c r="I1506" s="27">
        <f>WORKDAY(WORKDAY(DATEVALUE("15/"&amp;MONTH(EDATE(C1506,-1))&amp;"/"&amp;YEAR(EDATE(C1506,-1))),-1,Feriados!$A$1:$A$936),1,Feriados!$A$1:$A$936)</f>
        <v>38884</v>
      </c>
      <c r="J1506" s="27">
        <f>WORKDAY(WORKDAY(DATEVALUE("15/"&amp;MONTH(EDATE(C1506,0))&amp;"/"&amp;YEAR(EDATE(C1506,0))-1),-1,Feriados!$A$1:$A$936),1,Feriados!$A$1:$A$936)</f>
        <v>38548</v>
      </c>
      <c r="K1506" s="28">
        <f t="shared" si="42"/>
        <v>4.0292078167682321</v>
      </c>
    </row>
    <row r="1507" spans="1:11" x14ac:dyDescent="0.3">
      <c r="A1507" s="18" t="str">
        <f t="shared" si="43"/>
        <v>62006</v>
      </c>
      <c r="B1507" s="10">
        <v>760199</v>
      </c>
      <c r="C1507" s="11">
        <v>38910</v>
      </c>
      <c r="D1507" s="13">
        <v>1594.9038089395369</v>
      </c>
      <c r="E1507" s="9"/>
      <c r="F1507" s="9"/>
      <c r="G1507" s="9"/>
      <c r="H1507" s="27">
        <f>WORKDAY(WORKDAY(DATEVALUE("15/"&amp;MONTH(EDATE(C1507,0))&amp;"/"&amp;YEAR(EDATE(C1507,0))),-1,Feriados!$A$1:$A$936),1,Feriados!$A$1:$A$936)</f>
        <v>38915</v>
      </c>
      <c r="I1507" s="27">
        <f>WORKDAY(WORKDAY(DATEVALUE("15/"&amp;MONTH(EDATE(C1507,-1))&amp;"/"&amp;YEAR(EDATE(C1507,-1))),-1,Feriados!$A$1:$A$936),1,Feriados!$A$1:$A$936)</f>
        <v>38884</v>
      </c>
      <c r="J1507" s="27">
        <f>WORKDAY(WORKDAY(DATEVALUE("15/"&amp;MONTH(EDATE(C1507,0))&amp;"/"&amp;YEAR(EDATE(C1507,0))-1),-1,Feriados!$A$1:$A$936),1,Feriados!$A$1:$A$936)</f>
        <v>38548</v>
      </c>
      <c r="K1507" s="28">
        <f t="shared" si="42"/>
        <v>4.0292078167682321</v>
      </c>
    </row>
    <row r="1508" spans="1:11" x14ac:dyDescent="0.3">
      <c r="A1508" s="18" t="str">
        <f t="shared" si="43"/>
        <v>62006</v>
      </c>
      <c r="B1508" s="10">
        <v>760199</v>
      </c>
      <c r="C1508" s="11">
        <v>38911</v>
      </c>
      <c r="D1508" s="13">
        <v>1594.7440880835015</v>
      </c>
      <c r="E1508" s="9"/>
      <c r="F1508" s="9"/>
      <c r="G1508" s="9"/>
      <c r="H1508" s="27">
        <f>WORKDAY(WORKDAY(DATEVALUE("15/"&amp;MONTH(EDATE(C1508,0))&amp;"/"&amp;YEAR(EDATE(C1508,0))),-1,Feriados!$A$1:$A$936),1,Feriados!$A$1:$A$936)</f>
        <v>38915</v>
      </c>
      <c r="I1508" s="27">
        <f>WORKDAY(WORKDAY(DATEVALUE("15/"&amp;MONTH(EDATE(C1508,-1))&amp;"/"&amp;YEAR(EDATE(C1508,-1))),-1,Feriados!$A$1:$A$936),1,Feriados!$A$1:$A$936)</f>
        <v>38884</v>
      </c>
      <c r="J1508" s="27">
        <f>WORKDAY(WORKDAY(DATEVALUE("15/"&amp;MONTH(EDATE(C1508,0))&amp;"/"&amp;YEAR(EDATE(C1508,0))-1),-1,Feriados!$A$1:$A$936),1,Feriados!$A$1:$A$936)</f>
        <v>38548</v>
      </c>
      <c r="K1508" s="28">
        <f t="shared" si="42"/>
        <v>4.0292078167682321</v>
      </c>
    </row>
    <row r="1509" spans="1:11" x14ac:dyDescent="0.3">
      <c r="A1509" s="18" t="str">
        <f t="shared" si="43"/>
        <v>62006</v>
      </c>
      <c r="B1509" s="10">
        <v>760199</v>
      </c>
      <c r="C1509" s="11">
        <v>38912</v>
      </c>
      <c r="D1509" s="13">
        <v>1594.5843832226326</v>
      </c>
      <c r="E1509" s="9"/>
      <c r="F1509" s="9"/>
      <c r="G1509" s="9"/>
      <c r="H1509" s="27">
        <f>WORKDAY(WORKDAY(DATEVALUE("15/"&amp;MONTH(EDATE(C1509,0))&amp;"/"&amp;YEAR(EDATE(C1509,0))),-1,Feriados!$A$1:$A$936),1,Feriados!$A$1:$A$936)</f>
        <v>38915</v>
      </c>
      <c r="I1509" s="27">
        <f>WORKDAY(WORKDAY(DATEVALUE("15/"&amp;MONTH(EDATE(C1509,-1))&amp;"/"&amp;YEAR(EDATE(C1509,-1))),-1,Feriados!$A$1:$A$936),1,Feriados!$A$1:$A$936)</f>
        <v>38884</v>
      </c>
      <c r="J1509" s="27">
        <f>WORKDAY(WORKDAY(DATEVALUE("15/"&amp;MONTH(EDATE(C1509,0))&amp;"/"&amp;YEAR(EDATE(C1509,0))-1),-1,Feriados!$A$1:$A$936),1,Feriados!$A$1:$A$936)</f>
        <v>38548</v>
      </c>
      <c r="K1509" s="28">
        <f t="shared" si="42"/>
        <v>4.0292078167682321</v>
      </c>
    </row>
    <row r="1510" spans="1:11" x14ac:dyDescent="0.3">
      <c r="A1510" s="18" t="str">
        <f t="shared" si="43"/>
        <v>62006</v>
      </c>
      <c r="B1510" s="10">
        <v>760199</v>
      </c>
      <c r="C1510" s="11">
        <v>38915</v>
      </c>
      <c r="D1510" s="13">
        <v>1594.4246943553283</v>
      </c>
      <c r="E1510" s="9"/>
      <c r="F1510" s="9"/>
      <c r="G1510" s="9"/>
      <c r="H1510" s="27">
        <f>WORKDAY(WORKDAY(DATEVALUE("15/"&amp;MONTH(EDATE(C1510,0))&amp;"/"&amp;YEAR(EDATE(C1510,0))),-1,Feriados!$A$1:$A$936),1,Feriados!$A$1:$A$936)</f>
        <v>38915</v>
      </c>
      <c r="I1510" s="27">
        <f>WORKDAY(WORKDAY(DATEVALUE("15/"&amp;MONTH(EDATE(C1510,-1))&amp;"/"&amp;YEAR(EDATE(C1510,-1))),-1,Feriados!$A$1:$A$936),1,Feriados!$A$1:$A$936)</f>
        <v>38884</v>
      </c>
      <c r="J1510" s="27">
        <f>WORKDAY(WORKDAY(DATEVALUE("15/"&amp;MONTH(EDATE(C1510,0))&amp;"/"&amp;YEAR(EDATE(C1510,0))-1),-1,Feriados!$A$1:$A$936),1,Feriados!$A$1:$A$936)</f>
        <v>38548</v>
      </c>
      <c r="K1510" s="28">
        <f t="shared" si="42"/>
        <v>4.0292078167682321</v>
      </c>
    </row>
    <row r="1511" spans="1:11" x14ac:dyDescent="0.3">
      <c r="A1511" s="18" t="str">
        <f t="shared" si="43"/>
        <v>62006</v>
      </c>
      <c r="B1511" s="10">
        <v>760199</v>
      </c>
      <c r="C1511" s="11">
        <v>38916</v>
      </c>
      <c r="D1511" s="13">
        <v>1594.5687819922616</v>
      </c>
      <c r="E1511" s="9"/>
      <c r="F1511" s="9"/>
      <c r="G1511" s="9"/>
      <c r="H1511" s="27">
        <f>WORKDAY(WORKDAY(DATEVALUE("15/"&amp;MONTH(EDATE(C1511,0))&amp;"/"&amp;YEAR(EDATE(C1511,0))),-1,Feriados!$A$1:$A$936),1,Feriados!$A$1:$A$936)</f>
        <v>38915</v>
      </c>
      <c r="I1511" s="27">
        <f>WORKDAY(WORKDAY(DATEVALUE("15/"&amp;MONTH(EDATE(C1511,-1))&amp;"/"&amp;YEAR(EDATE(C1511,-1))),-1,Feriados!$A$1:$A$936),1,Feriados!$A$1:$A$936)</f>
        <v>38884</v>
      </c>
      <c r="J1511" s="27">
        <f>WORKDAY(WORKDAY(DATEVALUE("15/"&amp;MONTH(EDATE(C1511,0))&amp;"/"&amp;YEAR(EDATE(C1511,0))-1),-1,Feriados!$A$1:$A$936),1,Feriados!$A$1:$A$936)</f>
        <v>38548</v>
      </c>
      <c r="K1511" s="28">
        <f t="shared" si="42"/>
        <v>4.0292078167682321</v>
      </c>
    </row>
    <row r="1512" spans="1:11" x14ac:dyDescent="0.3">
      <c r="A1512" s="18" t="str">
        <f t="shared" si="43"/>
        <v>62006</v>
      </c>
      <c r="B1512" s="10">
        <v>760199</v>
      </c>
      <c r="C1512" s="11">
        <v>38917</v>
      </c>
      <c r="D1512" s="13">
        <v>1594.7128826503476</v>
      </c>
      <c r="E1512" s="9"/>
      <c r="F1512" s="9"/>
      <c r="G1512" s="9"/>
      <c r="H1512" s="27">
        <f>WORKDAY(WORKDAY(DATEVALUE("15/"&amp;MONTH(EDATE(C1512,0))&amp;"/"&amp;YEAR(EDATE(C1512,0))),-1,Feriados!$A$1:$A$936),1,Feriados!$A$1:$A$936)</f>
        <v>38915</v>
      </c>
      <c r="I1512" s="27">
        <f>WORKDAY(WORKDAY(DATEVALUE("15/"&amp;MONTH(EDATE(C1512,-1))&amp;"/"&amp;YEAR(EDATE(C1512,-1))),-1,Feriados!$A$1:$A$936),1,Feriados!$A$1:$A$936)</f>
        <v>38884</v>
      </c>
      <c r="J1512" s="27">
        <f>WORKDAY(WORKDAY(DATEVALUE("15/"&amp;MONTH(EDATE(C1512,0))&amp;"/"&amp;YEAR(EDATE(C1512,0))-1),-1,Feriados!$A$1:$A$936),1,Feriados!$A$1:$A$936)</f>
        <v>38548</v>
      </c>
      <c r="K1512" s="28">
        <f t="shared" si="42"/>
        <v>4.0292078167682321</v>
      </c>
    </row>
    <row r="1513" spans="1:11" x14ac:dyDescent="0.3">
      <c r="A1513" s="18" t="str">
        <f t="shared" si="43"/>
        <v>62006</v>
      </c>
      <c r="B1513" s="10">
        <v>760199</v>
      </c>
      <c r="C1513" s="11">
        <v>38918</v>
      </c>
      <c r="D1513" s="13">
        <v>1594.8569963307625</v>
      </c>
      <c r="E1513" s="9"/>
      <c r="F1513" s="9"/>
      <c r="G1513" s="9"/>
      <c r="H1513" s="27">
        <f>WORKDAY(WORKDAY(DATEVALUE("15/"&amp;MONTH(EDATE(C1513,0))&amp;"/"&amp;YEAR(EDATE(C1513,0))),-1,Feriados!$A$1:$A$936),1,Feriados!$A$1:$A$936)</f>
        <v>38915</v>
      </c>
      <c r="I1513" s="27">
        <f>WORKDAY(WORKDAY(DATEVALUE("15/"&amp;MONTH(EDATE(C1513,-1))&amp;"/"&amp;YEAR(EDATE(C1513,-1))),-1,Feriados!$A$1:$A$936),1,Feriados!$A$1:$A$936)</f>
        <v>38884</v>
      </c>
      <c r="J1513" s="27">
        <f>WORKDAY(WORKDAY(DATEVALUE("15/"&amp;MONTH(EDATE(C1513,0))&amp;"/"&amp;YEAR(EDATE(C1513,0))-1),-1,Feriados!$A$1:$A$936),1,Feriados!$A$1:$A$936)</f>
        <v>38548</v>
      </c>
      <c r="K1513" s="28">
        <f t="shared" si="42"/>
        <v>4.0292078167682321</v>
      </c>
    </row>
    <row r="1514" spans="1:11" x14ac:dyDescent="0.3">
      <c r="A1514" s="18" t="str">
        <f t="shared" si="43"/>
        <v>62006</v>
      </c>
      <c r="B1514" s="10">
        <v>760199</v>
      </c>
      <c r="C1514" s="11">
        <v>38919</v>
      </c>
      <c r="D1514" s="13">
        <v>1595.0011230346836</v>
      </c>
      <c r="E1514" s="9"/>
      <c r="F1514" s="9"/>
      <c r="G1514" s="9"/>
      <c r="H1514" s="27">
        <f>WORKDAY(WORKDAY(DATEVALUE("15/"&amp;MONTH(EDATE(C1514,0))&amp;"/"&amp;YEAR(EDATE(C1514,0))),-1,Feriados!$A$1:$A$936),1,Feriados!$A$1:$A$936)</f>
        <v>38915</v>
      </c>
      <c r="I1514" s="27">
        <f>WORKDAY(WORKDAY(DATEVALUE("15/"&amp;MONTH(EDATE(C1514,-1))&amp;"/"&amp;YEAR(EDATE(C1514,-1))),-1,Feriados!$A$1:$A$936),1,Feriados!$A$1:$A$936)</f>
        <v>38884</v>
      </c>
      <c r="J1514" s="27">
        <f>WORKDAY(WORKDAY(DATEVALUE("15/"&amp;MONTH(EDATE(C1514,0))&amp;"/"&amp;YEAR(EDATE(C1514,0))-1),-1,Feriados!$A$1:$A$936),1,Feriados!$A$1:$A$936)</f>
        <v>38548</v>
      </c>
      <c r="K1514" s="28">
        <f t="shared" si="42"/>
        <v>4.0292078167682321</v>
      </c>
    </row>
    <row r="1515" spans="1:11" x14ac:dyDescent="0.3">
      <c r="A1515" s="18" t="str">
        <f t="shared" si="43"/>
        <v>62006</v>
      </c>
      <c r="B1515" s="10">
        <v>760199</v>
      </c>
      <c r="C1515" s="11">
        <v>38922</v>
      </c>
      <c r="D1515" s="13">
        <v>1595.1452627632875</v>
      </c>
      <c r="E1515" s="9"/>
      <c r="F1515" s="9"/>
      <c r="G1515" s="9"/>
      <c r="H1515" s="27">
        <f>WORKDAY(WORKDAY(DATEVALUE("15/"&amp;MONTH(EDATE(C1515,0))&amp;"/"&amp;YEAR(EDATE(C1515,0))),-1,Feriados!$A$1:$A$936),1,Feriados!$A$1:$A$936)</f>
        <v>38915</v>
      </c>
      <c r="I1515" s="27">
        <f>WORKDAY(WORKDAY(DATEVALUE("15/"&amp;MONTH(EDATE(C1515,-1))&amp;"/"&amp;YEAR(EDATE(C1515,-1))),-1,Feriados!$A$1:$A$936),1,Feriados!$A$1:$A$936)</f>
        <v>38884</v>
      </c>
      <c r="J1515" s="27">
        <f>WORKDAY(WORKDAY(DATEVALUE("15/"&amp;MONTH(EDATE(C1515,0))&amp;"/"&amp;YEAR(EDATE(C1515,0))-1),-1,Feriados!$A$1:$A$936),1,Feriados!$A$1:$A$936)</f>
        <v>38548</v>
      </c>
      <c r="K1515" s="28">
        <f t="shared" si="42"/>
        <v>4.0292078167682321</v>
      </c>
    </row>
    <row r="1516" spans="1:11" x14ac:dyDescent="0.3">
      <c r="A1516" s="18" t="str">
        <f t="shared" si="43"/>
        <v>62006</v>
      </c>
      <c r="B1516" s="10">
        <v>760199</v>
      </c>
      <c r="C1516" s="11">
        <v>38923</v>
      </c>
      <c r="D1516" s="13">
        <v>1595.2894155177516</v>
      </c>
      <c r="E1516" s="9"/>
      <c r="F1516" s="9"/>
      <c r="G1516" s="9"/>
      <c r="H1516" s="27">
        <f>WORKDAY(WORKDAY(DATEVALUE("15/"&amp;MONTH(EDATE(C1516,0))&amp;"/"&amp;YEAR(EDATE(C1516,0))),-1,Feriados!$A$1:$A$936),1,Feriados!$A$1:$A$936)</f>
        <v>38915</v>
      </c>
      <c r="I1516" s="27">
        <f>WORKDAY(WORKDAY(DATEVALUE("15/"&amp;MONTH(EDATE(C1516,-1))&amp;"/"&amp;YEAR(EDATE(C1516,-1))),-1,Feriados!$A$1:$A$936),1,Feriados!$A$1:$A$936)</f>
        <v>38884</v>
      </c>
      <c r="J1516" s="27">
        <f>WORKDAY(WORKDAY(DATEVALUE("15/"&amp;MONTH(EDATE(C1516,0))&amp;"/"&amp;YEAR(EDATE(C1516,0))-1),-1,Feriados!$A$1:$A$936),1,Feriados!$A$1:$A$936)</f>
        <v>38548</v>
      </c>
      <c r="K1516" s="28">
        <f t="shared" si="42"/>
        <v>4.0292078167682321</v>
      </c>
    </row>
    <row r="1517" spans="1:11" x14ac:dyDescent="0.3">
      <c r="A1517" s="18" t="str">
        <f t="shared" si="43"/>
        <v>62006</v>
      </c>
      <c r="B1517" s="10">
        <v>760199</v>
      </c>
      <c r="C1517" s="11">
        <v>38924</v>
      </c>
      <c r="D1517" s="13">
        <v>1595.4335812992529</v>
      </c>
      <c r="E1517" s="9"/>
      <c r="F1517" s="9"/>
      <c r="G1517" s="9"/>
      <c r="H1517" s="27">
        <f>WORKDAY(WORKDAY(DATEVALUE("15/"&amp;MONTH(EDATE(C1517,0))&amp;"/"&amp;YEAR(EDATE(C1517,0))),-1,Feriados!$A$1:$A$936),1,Feriados!$A$1:$A$936)</f>
        <v>38915</v>
      </c>
      <c r="I1517" s="27">
        <f>WORKDAY(WORKDAY(DATEVALUE("15/"&amp;MONTH(EDATE(C1517,-1))&amp;"/"&amp;YEAR(EDATE(C1517,-1))),-1,Feriados!$A$1:$A$936),1,Feriados!$A$1:$A$936)</f>
        <v>38884</v>
      </c>
      <c r="J1517" s="27">
        <f>WORKDAY(WORKDAY(DATEVALUE("15/"&amp;MONTH(EDATE(C1517,0))&amp;"/"&amp;YEAR(EDATE(C1517,0))-1),-1,Feriados!$A$1:$A$936),1,Feriados!$A$1:$A$936)</f>
        <v>38548</v>
      </c>
      <c r="K1517" s="28">
        <f t="shared" si="42"/>
        <v>4.0292078167682321</v>
      </c>
    </row>
    <row r="1518" spans="1:11" x14ac:dyDescent="0.3">
      <c r="A1518" s="18" t="str">
        <f t="shared" si="43"/>
        <v>62006</v>
      </c>
      <c r="B1518" s="10">
        <v>760199</v>
      </c>
      <c r="C1518" s="11">
        <v>38925</v>
      </c>
      <c r="D1518" s="13">
        <v>1595.5777601089687</v>
      </c>
      <c r="E1518" s="9"/>
      <c r="F1518" s="9"/>
      <c r="G1518" s="9"/>
      <c r="H1518" s="27">
        <f>WORKDAY(WORKDAY(DATEVALUE("15/"&amp;MONTH(EDATE(C1518,0))&amp;"/"&amp;YEAR(EDATE(C1518,0))),-1,Feriados!$A$1:$A$936),1,Feriados!$A$1:$A$936)</f>
        <v>38915</v>
      </c>
      <c r="I1518" s="27">
        <f>WORKDAY(WORKDAY(DATEVALUE("15/"&amp;MONTH(EDATE(C1518,-1))&amp;"/"&amp;YEAR(EDATE(C1518,-1))),-1,Feriados!$A$1:$A$936),1,Feriados!$A$1:$A$936)</f>
        <v>38884</v>
      </c>
      <c r="J1518" s="27">
        <f>WORKDAY(WORKDAY(DATEVALUE("15/"&amp;MONTH(EDATE(C1518,0))&amp;"/"&amp;YEAR(EDATE(C1518,0))-1),-1,Feriados!$A$1:$A$936),1,Feriados!$A$1:$A$936)</f>
        <v>38548</v>
      </c>
      <c r="K1518" s="28">
        <f t="shared" si="42"/>
        <v>4.0292078167682321</v>
      </c>
    </row>
    <row r="1519" spans="1:11" x14ac:dyDescent="0.3">
      <c r="A1519" s="18" t="str">
        <f t="shared" si="43"/>
        <v>62006</v>
      </c>
      <c r="B1519" s="10">
        <v>760199</v>
      </c>
      <c r="C1519" s="11">
        <v>38926</v>
      </c>
      <c r="D1519" s="13">
        <v>1595.7219519480764</v>
      </c>
      <c r="E1519" s="9"/>
      <c r="F1519" s="9"/>
      <c r="G1519" s="9"/>
      <c r="H1519" s="27">
        <f>WORKDAY(WORKDAY(DATEVALUE("15/"&amp;MONTH(EDATE(C1519,0))&amp;"/"&amp;YEAR(EDATE(C1519,0))),-1,Feriados!$A$1:$A$936),1,Feriados!$A$1:$A$936)</f>
        <v>38915</v>
      </c>
      <c r="I1519" s="27">
        <f>WORKDAY(WORKDAY(DATEVALUE("15/"&amp;MONTH(EDATE(C1519,-1))&amp;"/"&amp;YEAR(EDATE(C1519,-1))),-1,Feriados!$A$1:$A$936),1,Feriados!$A$1:$A$936)</f>
        <v>38884</v>
      </c>
      <c r="J1519" s="27">
        <f>WORKDAY(WORKDAY(DATEVALUE("15/"&amp;MONTH(EDATE(C1519,0))&amp;"/"&amp;YEAR(EDATE(C1519,0))-1),-1,Feriados!$A$1:$A$936),1,Feriados!$A$1:$A$936)</f>
        <v>38548</v>
      </c>
      <c r="K1519" s="28">
        <f t="shared" si="42"/>
        <v>4.0292078167682321</v>
      </c>
    </row>
    <row r="1520" spans="1:11" x14ac:dyDescent="0.3">
      <c r="A1520" s="18" t="str">
        <f t="shared" si="43"/>
        <v>62006</v>
      </c>
      <c r="B1520" s="10">
        <v>760199</v>
      </c>
      <c r="C1520" s="11">
        <v>38929</v>
      </c>
      <c r="D1520" s="13">
        <v>1595.8661568177529</v>
      </c>
      <c r="E1520" s="9"/>
      <c r="F1520" s="9"/>
      <c r="G1520" s="9"/>
      <c r="H1520" s="27">
        <f>WORKDAY(WORKDAY(DATEVALUE("15/"&amp;MONTH(EDATE(C1520,0))&amp;"/"&amp;YEAR(EDATE(C1520,0))),-1,Feriados!$A$1:$A$936),1,Feriados!$A$1:$A$936)</f>
        <v>38915</v>
      </c>
      <c r="I1520" s="27">
        <f>WORKDAY(WORKDAY(DATEVALUE("15/"&amp;MONTH(EDATE(C1520,-1))&amp;"/"&amp;YEAR(EDATE(C1520,-1))),-1,Feriados!$A$1:$A$936),1,Feriados!$A$1:$A$936)</f>
        <v>38884</v>
      </c>
      <c r="J1520" s="27">
        <f>WORKDAY(WORKDAY(DATEVALUE("15/"&amp;MONTH(EDATE(C1520,0))&amp;"/"&amp;YEAR(EDATE(C1520,0))-1),-1,Feriados!$A$1:$A$936),1,Feriados!$A$1:$A$936)</f>
        <v>38548</v>
      </c>
      <c r="K1520" s="28">
        <f t="shared" si="42"/>
        <v>4.0292078167682321</v>
      </c>
    </row>
    <row r="1521" spans="1:11" x14ac:dyDescent="0.3">
      <c r="A1521" s="18" t="str">
        <f t="shared" si="43"/>
        <v>72006</v>
      </c>
      <c r="B1521" s="10">
        <v>760199</v>
      </c>
      <c r="C1521" s="11">
        <v>38930</v>
      </c>
      <c r="D1521" s="13">
        <v>1596.0103747191761</v>
      </c>
      <c r="E1521" s="9"/>
      <c r="F1521" s="9"/>
      <c r="G1521" s="9"/>
      <c r="H1521" s="27">
        <f>WORKDAY(WORKDAY(DATEVALUE("15/"&amp;MONTH(EDATE(C1521,0))&amp;"/"&amp;YEAR(EDATE(C1521,0))),-1,Feriados!$A$1:$A$936),1,Feriados!$A$1:$A$936)</f>
        <v>38944</v>
      </c>
      <c r="I1521" s="27">
        <f>WORKDAY(WORKDAY(DATEVALUE("15/"&amp;MONTH(EDATE(C1521,-1))&amp;"/"&amp;YEAR(EDATE(C1521,-1))),-1,Feriados!$A$1:$A$936),1,Feriados!$A$1:$A$936)</f>
        <v>38915</v>
      </c>
      <c r="J1521" s="27">
        <f>WORKDAY(WORKDAY(DATEVALUE("15/"&amp;MONTH(EDATE(C1521,0))&amp;"/"&amp;YEAR(EDATE(C1521,0))-1),-1,Feriados!$A$1:$A$936),1,Feriados!$A$1:$A$936)</f>
        <v>38579</v>
      </c>
      <c r="K1521" s="28">
        <f t="shared" si="42"/>
        <v>3.9667535985360214</v>
      </c>
    </row>
    <row r="1522" spans="1:11" x14ac:dyDescent="0.3">
      <c r="A1522" s="18" t="str">
        <f t="shared" si="43"/>
        <v>72006</v>
      </c>
      <c r="B1522" s="10">
        <v>760199</v>
      </c>
      <c r="C1522" s="11">
        <v>38931</v>
      </c>
      <c r="D1522" s="13">
        <v>1596.1546056535242</v>
      </c>
      <c r="E1522" s="9"/>
      <c r="F1522" s="9"/>
      <c r="G1522" s="9"/>
      <c r="H1522" s="27">
        <f>WORKDAY(WORKDAY(DATEVALUE("15/"&amp;MONTH(EDATE(C1522,0))&amp;"/"&amp;YEAR(EDATE(C1522,0))),-1,Feriados!$A$1:$A$936),1,Feriados!$A$1:$A$936)</f>
        <v>38944</v>
      </c>
      <c r="I1522" s="27">
        <f>WORKDAY(WORKDAY(DATEVALUE("15/"&amp;MONTH(EDATE(C1522,-1))&amp;"/"&amp;YEAR(EDATE(C1522,-1))),-1,Feriados!$A$1:$A$936),1,Feriados!$A$1:$A$936)</f>
        <v>38915</v>
      </c>
      <c r="J1522" s="27">
        <f>WORKDAY(WORKDAY(DATEVALUE("15/"&amp;MONTH(EDATE(C1522,0))&amp;"/"&amp;YEAR(EDATE(C1522,0))-1),-1,Feriados!$A$1:$A$936),1,Feriados!$A$1:$A$936)</f>
        <v>38579</v>
      </c>
      <c r="K1522" s="28">
        <f t="shared" si="42"/>
        <v>3.9667535985360214</v>
      </c>
    </row>
    <row r="1523" spans="1:11" x14ac:dyDescent="0.3">
      <c r="A1523" s="18" t="str">
        <f t="shared" si="43"/>
        <v>72006</v>
      </c>
      <c r="B1523" s="10">
        <v>760199</v>
      </c>
      <c r="C1523" s="11">
        <v>38932</v>
      </c>
      <c r="D1523" s="13">
        <v>1596.2988496219743</v>
      </c>
      <c r="E1523" s="9"/>
      <c r="F1523" s="9"/>
      <c r="G1523" s="9"/>
      <c r="H1523" s="27">
        <f>WORKDAY(WORKDAY(DATEVALUE("15/"&amp;MONTH(EDATE(C1523,0))&amp;"/"&amp;YEAR(EDATE(C1523,0))),-1,Feriados!$A$1:$A$936),1,Feriados!$A$1:$A$936)</f>
        <v>38944</v>
      </c>
      <c r="I1523" s="27">
        <f>WORKDAY(WORKDAY(DATEVALUE("15/"&amp;MONTH(EDATE(C1523,-1))&amp;"/"&amp;YEAR(EDATE(C1523,-1))),-1,Feriados!$A$1:$A$936),1,Feriados!$A$1:$A$936)</f>
        <v>38915</v>
      </c>
      <c r="J1523" s="27">
        <f>WORKDAY(WORKDAY(DATEVALUE("15/"&amp;MONTH(EDATE(C1523,0))&amp;"/"&amp;YEAR(EDATE(C1523,0))-1),-1,Feriados!$A$1:$A$936),1,Feriados!$A$1:$A$936)</f>
        <v>38579</v>
      </c>
      <c r="K1523" s="28">
        <f t="shared" si="42"/>
        <v>3.9667535985360214</v>
      </c>
    </row>
    <row r="1524" spans="1:11" x14ac:dyDescent="0.3">
      <c r="A1524" s="18" t="str">
        <f t="shared" si="43"/>
        <v>72006</v>
      </c>
      <c r="B1524" s="10">
        <v>760199</v>
      </c>
      <c r="C1524" s="11">
        <v>38933</v>
      </c>
      <c r="D1524" s="13">
        <v>1596.4431066257048</v>
      </c>
      <c r="E1524" s="9"/>
      <c r="F1524" s="9"/>
      <c r="G1524" s="9"/>
      <c r="H1524" s="27">
        <f>WORKDAY(WORKDAY(DATEVALUE("15/"&amp;MONTH(EDATE(C1524,0))&amp;"/"&amp;YEAR(EDATE(C1524,0))),-1,Feriados!$A$1:$A$936),1,Feriados!$A$1:$A$936)</f>
        <v>38944</v>
      </c>
      <c r="I1524" s="27">
        <f>WORKDAY(WORKDAY(DATEVALUE("15/"&amp;MONTH(EDATE(C1524,-1))&amp;"/"&amp;YEAR(EDATE(C1524,-1))),-1,Feriados!$A$1:$A$936),1,Feriados!$A$1:$A$936)</f>
        <v>38915</v>
      </c>
      <c r="J1524" s="27">
        <f>WORKDAY(WORKDAY(DATEVALUE("15/"&amp;MONTH(EDATE(C1524,0))&amp;"/"&amp;YEAR(EDATE(C1524,0))-1),-1,Feriados!$A$1:$A$936),1,Feriados!$A$1:$A$936)</f>
        <v>38579</v>
      </c>
      <c r="K1524" s="28">
        <f t="shared" si="42"/>
        <v>3.9667535985360214</v>
      </c>
    </row>
    <row r="1525" spans="1:11" x14ac:dyDescent="0.3">
      <c r="A1525" s="18" t="str">
        <f t="shared" si="43"/>
        <v>72006</v>
      </c>
      <c r="B1525" s="10">
        <v>760199</v>
      </c>
      <c r="C1525" s="11">
        <v>38936</v>
      </c>
      <c r="D1525" s="13">
        <v>1596.5873766658933</v>
      </c>
      <c r="E1525" s="9"/>
      <c r="F1525" s="9"/>
      <c r="G1525" s="9"/>
      <c r="H1525" s="27">
        <f>WORKDAY(WORKDAY(DATEVALUE("15/"&amp;MONTH(EDATE(C1525,0))&amp;"/"&amp;YEAR(EDATE(C1525,0))),-1,Feriados!$A$1:$A$936),1,Feriados!$A$1:$A$936)</f>
        <v>38944</v>
      </c>
      <c r="I1525" s="27">
        <f>WORKDAY(WORKDAY(DATEVALUE("15/"&amp;MONTH(EDATE(C1525,-1))&amp;"/"&amp;YEAR(EDATE(C1525,-1))),-1,Feriados!$A$1:$A$936),1,Feriados!$A$1:$A$936)</f>
        <v>38915</v>
      </c>
      <c r="J1525" s="27">
        <f>WORKDAY(WORKDAY(DATEVALUE("15/"&amp;MONTH(EDATE(C1525,0))&amp;"/"&amp;YEAR(EDATE(C1525,0))-1),-1,Feriados!$A$1:$A$936),1,Feriados!$A$1:$A$936)</f>
        <v>38579</v>
      </c>
      <c r="K1525" s="28">
        <f t="shared" si="42"/>
        <v>3.9667535985360214</v>
      </c>
    </row>
    <row r="1526" spans="1:11" x14ac:dyDescent="0.3">
      <c r="A1526" s="18" t="str">
        <f t="shared" si="43"/>
        <v>72006</v>
      </c>
      <c r="B1526" s="10">
        <v>760199</v>
      </c>
      <c r="C1526" s="11">
        <v>38937</v>
      </c>
      <c r="D1526" s="13">
        <v>1596.7316597437182</v>
      </c>
      <c r="E1526" s="9"/>
      <c r="F1526" s="9"/>
      <c r="G1526" s="9"/>
      <c r="H1526" s="27">
        <f>WORKDAY(WORKDAY(DATEVALUE("15/"&amp;MONTH(EDATE(C1526,0))&amp;"/"&amp;YEAR(EDATE(C1526,0))),-1,Feriados!$A$1:$A$936),1,Feriados!$A$1:$A$936)</f>
        <v>38944</v>
      </c>
      <c r="I1526" s="27">
        <f>WORKDAY(WORKDAY(DATEVALUE("15/"&amp;MONTH(EDATE(C1526,-1))&amp;"/"&amp;YEAR(EDATE(C1526,-1))),-1,Feriados!$A$1:$A$936),1,Feriados!$A$1:$A$936)</f>
        <v>38915</v>
      </c>
      <c r="J1526" s="27">
        <f>WORKDAY(WORKDAY(DATEVALUE("15/"&amp;MONTH(EDATE(C1526,0))&amp;"/"&amp;YEAR(EDATE(C1526,0))-1),-1,Feriados!$A$1:$A$936),1,Feriados!$A$1:$A$936)</f>
        <v>38579</v>
      </c>
      <c r="K1526" s="28">
        <f t="shared" si="42"/>
        <v>3.9667535985360214</v>
      </c>
    </row>
    <row r="1527" spans="1:11" x14ac:dyDescent="0.3">
      <c r="A1527" s="18" t="str">
        <f t="shared" si="43"/>
        <v>72006</v>
      </c>
      <c r="B1527" s="10">
        <v>760199</v>
      </c>
      <c r="C1527" s="11">
        <v>38938</v>
      </c>
      <c r="D1527" s="13">
        <v>1596.8759558603572</v>
      </c>
      <c r="E1527" s="9"/>
      <c r="F1527" s="9"/>
      <c r="G1527" s="9"/>
      <c r="H1527" s="27">
        <f>WORKDAY(WORKDAY(DATEVALUE("15/"&amp;MONTH(EDATE(C1527,0))&amp;"/"&amp;YEAR(EDATE(C1527,0))),-1,Feriados!$A$1:$A$936),1,Feriados!$A$1:$A$936)</f>
        <v>38944</v>
      </c>
      <c r="I1527" s="27">
        <f>WORKDAY(WORKDAY(DATEVALUE("15/"&amp;MONTH(EDATE(C1527,-1))&amp;"/"&amp;YEAR(EDATE(C1527,-1))),-1,Feriados!$A$1:$A$936),1,Feriados!$A$1:$A$936)</f>
        <v>38915</v>
      </c>
      <c r="J1527" s="27">
        <f>WORKDAY(WORKDAY(DATEVALUE("15/"&amp;MONTH(EDATE(C1527,0))&amp;"/"&amp;YEAR(EDATE(C1527,0))-1),-1,Feriados!$A$1:$A$936),1,Feriados!$A$1:$A$936)</f>
        <v>38579</v>
      </c>
      <c r="K1527" s="28">
        <f t="shared" si="42"/>
        <v>3.9667535985360214</v>
      </c>
    </row>
    <row r="1528" spans="1:11" x14ac:dyDescent="0.3">
      <c r="A1528" s="18" t="str">
        <f t="shared" si="43"/>
        <v>72006</v>
      </c>
      <c r="B1528" s="10">
        <v>760199</v>
      </c>
      <c r="C1528" s="11">
        <v>38939</v>
      </c>
      <c r="D1528" s="13">
        <v>1597.020265016989</v>
      </c>
      <c r="E1528" s="9"/>
      <c r="F1528" s="9"/>
      <c r="G1528" s="9"/>
      <c r="H1528" s="27">
        <f>WORKDAY(WORKDAY(DATEVALUE("15/"&amp;MONTH(EDATE(C1528,0))&amp;"/"&amp;YEAR(EDATE(C1528,0))),-1,Feriados!$A$1:$A$936),1,Feriados!$A$1:$A$936)</f>
        <v>38944</v>
      </c>
      <c r="I1528" s="27">
        <f>WORKDAY(WORKDAY(DATEVALUE("15/"&amp;MONTH(EDATE(C1528,-1))&amp;"/"&amp;YEAR(EDATE(C1528,-1))),-1,Feriados!$A$1:$A$936),1,Feriados!$A$1:$A$936)</f>
        <v>38915</v>
      </c>
      <c r="J1528" s="27">
        <f>WORKDAY(WORKDAY(DATEVALUE("15/"&amp;MONTH(EDATE(C1528,0))&amp;"/"&amp;YEAR(EDATE(C1528,0))-1),-1,Feriados!$A$1:$A$936),1,Feriados!$A$1:$A$936)</f>
        <v>38579</v>
      </c>
      <c r="K1528" s="28">
        <f t="shared" si="42"/>
        <v>3.9667535985360214</v>
      </c>
    </row>
    <row r="1529" spans="1:11" x14ac:dyDescent="0.3">
      <c r="A1529" s="18" t="str">
        <f t="shared" si="43"/>
        <v>72006</v>
      </c>
      <c r="B1529" s="10">
        <v>760199</v>
      </c>
      <c r="C1529" s="11">
        <v>38940</v>
      </c>
      <c r="D1529" s="13">
        <v>1597.1645872147919</v>
      </c>
      <c r="E1529" s="9"/>
      <c r="F1529" s="9"/>
      <c r="G1529" s="9"/>
      <c r="H1529" s="27">
        <f>WORKDAY(WORKDAY(DATEVALUE("15/"&amp;MONTH(EDATE(C1529,0))&amp;"/"&amp;YEAR(EDATE(C1529,0))),-1,Feriados!$A$1:$A$936),1,Feriados!$A$1:$A$936)</f>
        <v>38944</v>
      </c>
      <c r="I1529" s="27">
        <f>WORKDAY(WORKDAY(DATEVALUE("15/"&amp;MONTH(EDATE(C1529,-1))&amp;"/"&amp;YEAR(EDATE(C1529,-1))),-1,Feriados!$A$1:$A$936),1,Feriados!$A$1:$A$936)</f>
        <v>38915</v>
      </c>
      <c r="J1529" s="27">
        <f>WORKDAY(WORKDAY(DATEVALUE("15/"&amp;MONTH(EDATE(C1529,0))&amp;"/"&amp;YEAR(EDATE(C1529,0))-1),-1,Feriados!$A$1:$A$936),1,Feriados!$A$1:$A$936)</f>
        <v>38579</v>
      </c>
      <c r="K1529" s="28">
        <f t="shared" si="42"/>
        <v>3.9667535985360214</v>
      </c>
    </row>
    <row r="1530" spans="1:11" x14ac:dyDescent="0.3">
      <c r="A1530" s="18" t="str">
        <f t="shared" si="43"/>
        <v>72006</v>
      </c>
      <c r="B1530" s="10">
        <v>760199</v>
      </c>
      <c r="C1530" s="11">
        <v>38943</v>
      </c>
      <c r="D1530" s="13">
        <v>1597.3089224549451</v>
      </c>
      <c r="E1530" s="9"/>
      <c r="F1530" s="9"/>
      <c r="G1530" s="9"/>
      <c r="H1530" s="27">
        <f>WORKDAY(WORKDAY(DATEVALUE("15/"&amp;MONTH(EDATE(C1530,0))&amp;"/"&amp;YEAR(EDATE(C1530,0))),-1,Feriados!$A$1:$A$936),1,Feriados!$A$1:$A$936)</f>
        <v>38944</v>
      </c>
      <c r="I1530" s="27">
        <f>WORKDAY(WORKDAY(DATEVALUE("15/"&amp;MONTH(EDATE(C1530,-1))&amp;"/"&amp;YEAR(EDATE(C1530,-1))),-1,Feriados!$A$1:$A$936),1,Feriados!$A$1:$A$936)</f>
        <v>38915</v>
      </c>
      <c r="J1530" s="27">
        <f>WORKDAY(WORKDAY(DATEVALUE("15/"&amp;MONTH(EDATE(C1530,0))&amp;"/"&amp;YEAR(EDATE(C1530,0))-1),-1,Feriados!$A$1:$A$936),1,Feriados!$A$1:$A$936)</f>
        <v>38579</v>
      </c>
      <c r="K1530" s="28">
        <f t="shared" si="42"/>
        <v>3.9667535985360214</v>
      </c>
    </row>
    <row r="1531" spans="1:11" x14ac:dyDescent="0.3">
      <c r="A1531" s="18" t="str">
        <f t="shared" si="43"/>
        <v>72006</v>
      </c>
      <c r="B1531" s="10">
        <v>760199</v>
      </c>
      <c r="C1531" s="11">
        <v>38944</v>
      </c>
      <c r="D1531" s="13">
        <v>1597.4532707386261</v>
      </c>
      <c r="E1531" s="9"/>
      <c r="F1531" s="9"/>
      <c r="G1531" s="9"/>
      <c r="H1531" s="27">
        <f>WORKDAY(WORKDAY(DATEVALUE("15/"&amp;MONTH(EDATE(C1531,0))&amp;"/"&amp;YEAR(EDATE(C1531,0))),-1,Feriados!$A$1:$A$936),1,Feriados!$A$1:$A$936)</f>
        <v>38944</v>
      </c>
      <c r="I1531" s="27">
        <f>WORKDAY(WORKDAY(DATEVALUE("15/"&amp;MONTH(EDATE(C1531,-1))&amp;"/"&amp;YEAR(EDATE(C1531,-1))),-1,Feriados!$A$1:$A$936),1,Feriados!$A$1:$A$936)</f>
        <v>38915</v>
      </c>
      <c r="J1531" s="27">
        <f>WORKDAY(WORKDAY(DATEVALUE("15/"&amp;MONTH(EDATE(C1531,0))&amp;"/"&amp;YEAR(EDATE(C1531,0))-1),-1,Feriados!$A$1:$A$936),1,Feriados!$A$1:$A$936)</f>
        <v>38579</v>
      </c>
      <c r="K1531" s="28">
        <f t="shared" si="42"/>
        <v>3.9667535985360214</v>
      </c>
    </row>
    <row r="1532" spans="1:11" x14ac:dyDescent="0.3">
      <c r="A1532" s="18" t="str">
        <f t="shared" si="43"/>
        <v>72006</v>
      </c>
      <c r="B1532" s="10">
        <v>760199</v>
      </c>
      <c r="C1532" s="11">
        <v>38945</v>
      </c>
      <c r="D1532" s="13">
        <v>1597.489577963559</v>
      </c>
      <c r="E1532" s="9"/>
      <c r="F1532" s="9"/>
      <c r="G1532" s="9"/>
      <c r="H1532" s="27">
        <f>WORKDAY(WORKDAY(DATEVALUE("15/"&amp;MONTH(EDATE(C1532,0))&amp;"/"&amp;YEAR(EDATE(C1532,0))),-1,Feriados!$A$1:$A$936),1,Feriados!$A$1:$A$936)</f>
        <v>38944</v>
      </c>
      <c r="I1532" s="27">
        <f>WORKDAY(WORKDAY(DATEVALUE("15/"&amp;MONTH(EDATE(C1532,-1))&amp;"/"&amp;YEAR(EDATE(C1532,-1))),-1,Feriados!$A$1:$A$936),1,Feriados!$A$1:$A$936)</f>
        <v>38915</v>
      </c>
      <c r="J1532" s="27">
        <f>WORKDAY(WORKDAY(DATEVALUE("15/"&amp;MONTH(EDATE(C1532,0))&amp;"/"&amp;YEAR(EDATE(C1532,0))-1),-1,Feriados!$A$1:$A$936),1,Feriados!$A$1:$A$936)</f>
        <v>38579</v>
      </c>
      <c r="K1532" s="28">
        <f t="shared" si="42"/>
        <v>3.9667535985360214</v>
      </c>
    </row>
    <row r="1533" spans="1:11" x14ac:dyDescent="0.3">
      <c r="A1533" s="18" t="str">
        <f t="shared" si="43"/>
        <v>72006</v>
      </c>
      <c r="B1533" s="10">
        <v>760199</v>
      </c>
      <c r="C1533" s="11">
        <v>38946</v>
      </c>
      <c r="D1533" s="13">
        <v>1597.5258860136892</v>
      </c>
      <c r="E1533" s="9"/>
      <c r="F1533" s="9"/>
      <c r="G1533" s="9"/>
      <c r="H1533" s="27">
        <f>WORKDAY(WORKDAY(DATEVALUE("15/"&amp;MONTH(EDATE(C1533,0))&amp;"/"&amp;YEAR(EDATE(C1533,0))),-1,Feriados!$A$1:$A$936),1,Feriados!$A$1:$A$936)</f>
        <v>38944</v>
      </c>
      <c r="I1533" s="27">
        <f>WORKDAY(WORKDAY(DATEVALUE("15/"&amp;MONTH(EDATE(C1533,-1))&amp;"/"&amp;YEAR(EDATE(C1533,-1))),-1,Feriados!$A$1:$A$936),1,Feriados!$A$1:$A$936)</f>
        <v>38915</v>
      </c>
      <c r="J1533" s="27">
        <f>WORKDAY(WORKDAY(DATEVALUE("15/"&amp;MONTH(EDATE(C1533,0))&amp;"/"&amp;YEAR(EDATE(C1533,0))-1),-1,Feriados!$A$1:$A$936),1,Feriados!$A$1:$A$936)</f>
        <v>38579</v>
      </c>
      <c r="K1533" s="28">
        <f t="shared" ref="K1533:K1596" si="44">+(VLOOKUP(H1533,C:D,2,FALSE)/VLOOKUP(J1533,C:D,2,FALSE)-1)*100</f>
        <v>3.9667535985360214</v>
      </c>
    </row>
    <row r="1534" spans="1:11" x14ac:dyDescent="0.3">
      <c r="A1534" s="18" t="str">
        <f t="shared" si="43"/>
        <v>72006</v>
      </c>
      <c r="B1534" s="10">
        <v>760199</v>
      </c>
      <c r="C1534" s="11">
        <v>38947</v>
      </c>
      <c r="D1534" s="13">
        <v>1597.5621948890357</v>
      </c>
      <c r="E1534" s="9"/>
      <c r="F1534" s="9"/>
      <c r="G1534" s="9"/>
      <c r="H1534" s="27">
        <f>WORKDAY(WORKDAY(DATEVALUE("15/"&amp;MONTH(EDATE(C1534,0))&amp;"/"&amp;YEAR(EDATE(C1534,0))),-1,Feriados!$A$1:$A$936),1,Feriados!$A$1:$A$936)</f>
        <v>38944</v>
      </c>
      <c r="I1534" s="27">
        <f>WORKDAY(WORKDAY(DATEVALUE("15/"&amp;MONTH(EDATE(C1534,-1))&amp;"/"&amp;YEAR(EDATE(C1534,-1))),-1,Feriados!$A$1:$A$936),1,Feriados!$A$1:$A$936)</f>
        <v>38915</v>
      </c>
      <c r="J1534" s="27">
        <f>WORKDAY(WORKDAY(DATEVALUE("15/"&amp;MONTH(EDATE(C1534,0))&amp;"/"&amp;YEAR(EDATE(C1534,0))-1),-1,Feriados!$A$1:$A$936),1,Feriados!$A$1:$A$936)</f>
        <v>38579</v>
      </c>
      <c r="K1534" s="28">
        <f t="shared" si="44"/>
        <v>3.9667535985360214</v>
      </c>
    </row>
    <row r="1535" spans="1:11" x14ac:dyDescent="0.3">
      <c r="A1535" s="18" t="str">
        <f t="shared" si="43"/>
        <v>72006</v>
      </c>
      <c r="B1535" s="10">
        <v>760199</v>
      </c>
      <c r="C1535" s="11">
        <v>38950</v>
      </c>
      <c r="D1535" s="13">
        <v>1597.5985045896175</v>
      </c>
      <c r="E1535" s="9"/>
      <c r="F1535" s="9"/>
      <c r="G1535" s="9"/>
      <c r="H1535" s="27">
        <f>WORKDAY(WORKDAY(DATEVALUE("15/"&amp;MONTH(EDATE(C1535,0))&amp;"/"&amp;YEAR(EDATE(C1535,0))),-1,Feriados!$A$1:$A$936),1,Feriados!$A$1:$A$936)</f>
        <v>38944</v>
      </c>
      <c r="I1535" s="27">
        <f>WORKDAY(WORKDAY(DATEVALUE("15/"&amp;MONTH(EDATE(C1535,-1))&amp;"/"&amp;YEAR(EDATE(C1535,-1))),-1,Feriados!$A$1:$A$936),1,Feriados!$A$1:$A$936)</f>
        <v>38915</v>
      </c>
      <c r="J1535" s="27">
        <f>WORKDAY(WORKDAY(DATEVALUE("15/"&amp;MONTH(EDATE(C1535,0))&amp;"/"&amp;YEAR(EDATE(C1535,0))-1),-1,Feriados!$A$1:$A$936),1,Feriados!$A$1:$A$936)</f>
        <v>38579</v>
      </c>
      <c r="K1535" s="28">
        <f t="shared" si="44"/>
        <v>3.9667535985360214</v>
      </c>
    </row>
    <row r="1536" spans="1:11" x14ac:dyDescent="0.3">
      <c r="A1536" s="18" t="str">
        <f t="shared" si="43"/>
        <v>72006</v>
      </c>
      <c r="B1536" s="10">
        <v>760199</v>
      </c>
      <c r="C1536" s="11">
        <v>38951</v>
      </c>
      <c r="D1536" s="13">
        <v>1597.6348151154532</v>
      </c>
      <c r="E1536" s="9"/>
      <c r="F1536" s="9"/>
      <c r="G1536" s="9"/>
      <c r="H1536" s="27">
        <f>WORKDAY(WORKDAY(DATEVALUE("15/"&amp;MONTH(EDATE(C1536,0))&amp;"/"&amp;YEAR(EDATE(C1536,0))),-1,Feriados!$A$1:$A$936),1,Feriados!$A$1:$A$936)</f>
        <v>38944</v>
      </c>
      <c r="I1536" s="27">
        <f>WORKDAY(WORKDAY(DATEVALUE("15/"&amp;MONTH(EDATE(C1536,-1))&amp;"/"&amp;YEAR(EDATE(C1536,-1))),-1,Feriados!$A$1:$A$936),1,Feriados!$A$1:$A$936)</f>
        <v>38915</v>
      </c>
      <c r="J1536" s="27">
        <f>WORKDAY(WORKDAY(DATEVALUE("15/"&amp;MONTH(EDATE(C1536,0))&amp;"/"&amp;YEAR(EDATE(C1536,0))-1),-1,Feriados!$A$1:$A$936),1,Feriados!$A$1:$A$936)</f>
        <v>38579</v>
      </c>
      <c r="K1536" s="28">
        <f t="shared" si="44"/>
        <v>3.9667535985360214</v>
      </c>
    </row>
    <row r="1537" spans="1:11" x14ac:dyDescent="0.3">
      <c r="A1537" s="18" t="str">
        <f t="shared" si="43"/>
        <v>72006</v>
      </c>
      <c r="B1537" s="10">
        <v>760199</v>
      </c>
      <c r="C1537" s="11">
        <v>38952</v>
      </c>
      <c r="D1537" s="13">
        <v>1597.671126466561</v>
      </c>
      <c r="E1537" s="9"/>
      <c r="F1537" s="9"/>
      <c r="G1537" s="9"/>
      <c r="H1537" s="27">
        <f>WORKDAY(WORKDAY(DATEVALUE("15/"&amp;MONTH(EDATE(C1537,0))&amp;"/"&amp;YEAR(EDATE(C1537,0))),-1,Feriados!$A$1:$A$936),1,Feriados!$A$1:$A$936)</f>
        <v>38944</v>
      </c>
      <c r="I1537" s="27">
        <f>WORKDAY(WORKDAY(DATEVALUE("15/"&amp;MONTH(EDATE(C1537,-1))&amp;"/"&amp;YEAR(EDATE(C1537,-1))),-1,Feriados!$A$1:$A$936),1,Feriados!$A$1:$A$936)</f>
        <v>38915</v>
      </c>
      <c r="J1537" s="27">
        <f>WORKDAY(WORKDAY(DATEVALUE("15/"&amp;MONTH(EDATE(C1537,0))&amp;"/"&amp;YEAR(EDATE(C1537,0))-1),-1,Feriados!$A$1:$A$936),1,Feriados!$A$1:$A$936)</f>
        <v>38579</v>
      </c>
      <c r="K1537" s="28">
        <f t="shared" si="44"/>
        <v>3.9667535985360214</v>
      </c>
    </row>
    <row r="1538" spans="1:11" x14ac:dyDescent="0.3">
      <c r="A1538" s="18" t="str">
        <f t="shared" si="43"/>
        <v>72006</v>
      </c>
      <c r="B1538" s="10">
        <v>760199</v>
      </c>
      <c r="C1538" s="11">
        <v>38953</v>
      </c>
      <c r="D1538" s="13">
        <v>1597.7074386429606</v>
      </c>
      <c r="E1538" s="9"/>
      <c r="F1538" s="9"/>
      <c r="G1538" s="9"/>
      <c r="H1538" s="27">
        <f>WORKDAY(WORKDAY(DATEVALUE("15/"&amp;MONTH(EDATE(C1538,0))&amp;"/"&amp;YEAR(EDATE(C1538,0))),-1,Feriados!$A$1:$A$936),1,Feriados!$A$1:$A$936)</f>
        <v>38944</v>
      </c>
      <c r="I1538" s="27">
        <f>WORKDAY(WORKDAY(DATEVALUE("15/"&amp;MONTH(EDATE(C1538,-1))&amp;"/"&amp;YEAR(EDATE(C1538,-1))),-1,Feriados!$A$1:$A$936),1,Feriados!$A$1:$A$936)</f>
        <v>38915</v>
      </c>
      <c r="J1538" s="27">
        <f>WORKDAY(WORKDAY(DATEVALUE("15/"&amp;MONTH(EDATE(C1538,0))&amp;"/"&amp;YEAR(EDATE(C1538,0))-1),-1,Feriados!$A$1:$A$936),1,Feriados!$A$1:$A$936)</f>
        <v>38579</v>
      </c>
      <c r="K1538" s="28">
        <f t="shared" si="44"/>
        <v>3.9667535985360214</v>
      </c>
    </row>
    <row r="1539" spans="1:11" x14ac:dyDescent="0.3">
      <c r="A1539" s="18" t="str">
        <f t="shared" ref="A1539:A1602" si="45">MONTH(EDATE(C1539,-1))&amp;YEAR(EDATE(C1539,-1))&amp;F1539</f>
        <v>72006</v>
      </c>
      <c r="B1539" s="10">
        <v>760199</v>
      </c>
      <c r="C1539" s="11">
        <v>38954</v>
      </c>
      <c r="D1539" s="13">
        <v>1597.7437516446703</v>
      </c>
      <c r="E1539" s="9"/>
      <c r="F1539" s="9"/>
      <c r="G1539" s="9"/>
      <c r="H1539" s="27">
        <f>WORKDAY(WORKDAY(DATEVALUE("15/"&amp;MONTH(EDATE(C1539,0))&amp;"/"&amp;YEAR(EDATE(C1539,0))),-1,Feriados!$A$1:$A$936),1,Feriados!$A$1:$A$936)</f>
        <v>38944</v>
      </c>
      <c r="I1539" s="27">
        <f>WORKDAY(WORKDAY(DATEVALUE("15/"&amp;MONTH(EDATE(C1539,-1))&amp;"/"&amp;YEAR(EDATE(C1539,-1))),-1,Feriados!$A$1:$A$936),1,Feriados!$A$1:$A$936)</f>
        <v>38915</v>
      </c>
      <c r="J1539" s="27">
        <f>WORKDAY(WORKDAY(DATEVALUE("15/"&amp;MONTH(EDATE(C1539,0))&amp;"/"&amp;YEAR(EDATE(C1539,0))-1),-1,Feriados!$A$1:$A$936),1,Feriados!$A$1:$A$936)</f>
        <v>38579</v>
      </c>
      <c r="K1539" s="28">
        <f t="shared" si="44"/>
        <v>3.9667535985360214</v>
      </c>
    </row>
    <row r="1540" spans="1:11" x14ac:dyDescent="0.3">
      <c r="A1540" s="18" t="str">
        <f t="shared" si="45"/>
        <v>72006</v>
      </c>
      <c r="B1540" s="10">
        <v>760199</v>
      </c>
      <c r="C1540" s="11">
        <v>38957</v>
      </c>
      <c r="D1540" s="13">
        <v>1597.7800654717089</v>
      </c>
      <c r="E1540" s="9"/>
      <c r="F1540" s="9"/>
      <c r="G1540" s="9"/>
      <c r="H1540" s="27">
        <f>WORKDAY(WORKDAY(DATEVALUE("15/"&amp;MONTH(EDATE(C1540,0))&amp;"/"&amp;YEAR(EDATE(C1540,0))),-1,Feriados!$A$1:$A$936),1,Feriados!$A$1:$A$936)</f>
        <v>38944</v>
      </c>
      <c r="I1540" s="27">
        <f>WORKDAY(WORKDAY(DATEVALUE("15/"&amp;MONTH(EDATE(C1540,-1))&amp;"/"&amp;YEAR(EDATE(C1540,-1))),-1,Feriados!$A$1:$A$936),1,Feriados!$A$1:$A$936)</f>
        <v>38915</v>
      </c>
      <c r="J1540" s="27">
        <f>WORKDAY(WORKDAY(DATEVALUE("15/"&amp;MONTH(EDATE(C1540,0))&amp;"/"&amp;YEAR(EDATE(C1540,0))-1),-1,Feriados!$A$1:$A$936),1,Feriados!$A$1:$A$936)</f>
        <v>38579</v>
      </c>
      <c r="K1540" s="28">
        <f t="shared" si="44"/>
        <v>3.9667535985360214</v>
      </c>
    </row>
    <row r="1541" spans="1:11" x14ac:dyDescent="0.3">
      <c r="A1541" s="18" t="str">
        <f t="shared" si="45"/>
        <v>72006</v>
      </c>
      <c r="B1541" s="10">
        <v>760199</v>
      </c>
      <c r="C1541" s="11">
        <v>38958</v>
      </c>
      <c r="D1541" s="13">
        <v>1597.8163801240948</v>
      </c>
      <c r="E1541" s="9"/>
      <c r="F1541" s="9"/>
      <c r="G1541" s="9"/>
      <c r="H1541" s="27">
        <f>WORKDAY(WORKDAY(DATEVALUE("15/"&amp;MONTH(EDATE(C1541,0))&amp;"/"&amp;YEAR(EDATE(C1541,0))),-1,Feriados!$A$1:$A$936),1,Feriados!$A$1:$A$936)</f>
        <v>38944</v>
      </c>
      <c r="I1541" s="27">
        <f>WORKDAY(WORKDAY(DATEVALUE("15/"&amp;MONTH(EDATE(C1541,-1))&amp;"/"&amp;YEAR(EDATE(C1541,-1))),-1,Feriados!$A$1:$A$936),1,Feriados!$A$1:$A$936)</f>
        <v>38915</v>
      </c>
      <c r="J1541" s="27">
        <f>WORKDAY(WORKDAY(DATEVALUE("15/"&amp;MONTH(EDATE(C1541,0))&amp;"/"&amp;YEAR(EDATE(C1541,0))-1),-1,Feriados!$A$1:$A$936),1,Feriados!$A$1:$A$936)</f>
        <v>38579</v>
      </c>
      <c r="K1541" s="28">
        <f t="shared" si="44"/>
        <v>3.9667535985360214</v>
      </c>
    </row>
    <row r="1542" spans="1:11" x14ac:dyDescent="0.3">
      <c r="A1542" s="18" t="str">
        <f t="shared" si="45"/>
        <v>72006</v>
      </c>
      <c r="B1542" s="10">
        <v>760199</v>
      </c>
      <c r="C1542" s="11">
        <v>38959</v>
      </c>
      <c r="D1542" s="13">
        <v>1597.8526956018475</v>
      </c>
      <c r="E1542" s="9"/>
      <c r="F1542" s="9"/>
      <c r="G1542" s="9"/>
      <c r="H1542" s="27">
        <f>WORKDAY(WORKDAY(DATEVALUE("15/"&amp;MONTH(EDATE(C1542,0))&amp;"/"&amp;YEAR(EDATE(C1542,0))),-1,Feriados!$A$1:$A$936),1,Feriados!$A$1:$A$936)</f>
        <v>38944</v>
      </c>
      <c r="I1542" s="27">
        <f>WORKDAY(WORKDAY(DATEVALUE("15/"&amp;MONTH(EDATE(C1542,-1))&amp;"/"&amp;YEAR(EDATE(C1542,-1))),-1,Feriados!$A$1:$A$936),1,Feriados!$A$1:$A$936)</f>
        <v>38915</v>
      </c>
      <c r="J1542" s="27">
        <f>WORKDAY(WORKDAY(DATEVALUE("15/"&amp;MONTH(EDATE(C1542,0))&amp;"/"&amp;YEAR(EDATE(C1542,0))-1),-1,Feriados!$A$1:$A$936),1,Feriados!$A$1:$A$936)</f>
        <v>38579</v>
      </c>
      <c r="K1542" s="28">
        <f t="shared" si="44"/>
        <v>3.9667535985360214</v>
      </c>
    </row>
    <row r="1543" spans="1:11" x14ac:dyDescent="0.3">
      <c r="A1543" s="18" t="str">
        <f t="shared" si="45"/>
        <v>72006</v>
      </c>
      <c r="B1543" s="10">
        <v>760199</v>
      </c>
      <c r="C1543" s="11">
        <v>38960</v>
      </c>
      <c r="D1543" s="13">
        <v>1597.8890119049854</v>
      </c>
      <c r="E1543" s="9"/>
      <c r="F1543" s="9"/>
      <c r="G1543" s="9"/>
      <c r="H1543" s="27">
        <f>WORKDAY(WORKDAY(DATEVALUE("15/"&amp;MONTH(EDATE(C1543,0))&amp;"/"&amp;YEAR(EDATE(C1543,0))),-1,Feriados!$A$1:$A$936),1,Feriados!$A$1:$A$936)</f>
        <v>38944</v>
      </c>
      <c r="I1543" s="27">
        <f>WORKDAY(WORKDAY(DATEVALUE("15/"&amp;MONTH(EDATE(C1543,-1))&amp;"/"&amp;YEAR(EDATE(C1543,-1))),-1,Feriados!$A$1:$A$936),1,Feriados!$A$1:$A$936)</f>
        <v>38915</v>
      </c>
      <c r="J1543" s="27">
        <f>WORKDAY(WORKDAY(DATEVALUE("15/"&amp;MONTH(EDATE(C1543,0))&amp;"/"&amp;YEAR(EDATE(C1543,0))-1),-1,Feriados!$A$1:$A$936),1,Feriados!$A$1:$A$936)</f>
        <v>38579</v>
      </c>
      <c r="K1543" s="28">
        <f t="shared" si="44"/>
        <v>3.9667535985360214</v>
      </c>
    </row>
    <row r="1544" spans="1:11" x14ac:dyDescent="0.3">
      <c r="A1544" s="18" t="str">
        <f t="shared" si="45"/>
        <v>82006</v>
      </c>
      <c r="B1544" s="10">
        <v>760199</v>
      </c>
      <c r="C1544" s="11">
        <v>38961</v>
      </c>
      <c r="D1544" s="13">
        <v>1597.9253290335271</v>
      </c>
      <c r="E1544" s="9"/>
      <c r="F1544" s="9"/>
      <c r="G1544" s="9"/>
      <c r="H1544" s="27">
        <f>WORKDAY(WORKDAY(DATEVALUE("15/"&amp;MONTH(EDATE(C1544,0))&amp;"/"&amp;YEAR(EDATE(C1544,0))),-1,Feriados!$A$1:$A$936),1,Feriados!$A$1:$A$936)</f>
        <v>38975</v>
      </c>
      <c r="I1544" s="27">
        <f>WORKDAY(WORKDAY(DATEVALUE("15/"&amp;MONTH(EDATE(C1544,-1))&amp;"/"&amp;YEAR(EDATE(C1544,-1))),-1,Feriados!$A$1:$A$936),1,Feriados!$A$1:$A$936)</f>
        <v>38944</v>
      </c>
      <c r="J1544" s="27">
        <f>WORKDAY(WORKDAY(DATEVALUE("15/"&amp;MONTH(EDATE(C1544,0))&amp;"/"&amp;YEAR(EDATE(C1544,0))-1),-1,Feriados!$A$1:$A$936),1,Feriados!$A$1:$A$936)</f>
        <v>38610</v>
      </c>
      <c r="K1544" s="28">
        <f t="shared" si="44"/>
        <v>3.8421143701032889</v>
      </c>
    </row>
    <row r="1545" spans="1:11" x14ac:dyDescent="0.3">
      <c r="A1545" s="18" t="str">
        <f t="shared" si="45"/>
        <v>82006</v>
      </c>
      <c r="B1545" s="10">
        <v>760199</v>
      </c>
      <c r="C1545" s="11">
        <v>38964</v>
      </c>
      <c r="D1545" s="13">
        <v>1597.9616469874913</v>
      </c>
      <c r="E1545" s="9"/>
      <c r="F1545" s="9"/>
      <c r="G1545" s="9"/>
      <c r="H1545" s="27">
        <f>WORKDAY(WORKDAY(DATEVALUE("15/"&amp;MONTH(EDATE(C1545,0))&amp;"/"&amp;YEAR(EDATE(C1545,0))),-1,Feriados!$A$1:$A$936),1,Feriados!$A$1:$A$936)</f>
        <v>38975</v>
      </c>
      <c r="I1545" s="27">
        <f>WORKDAY(WORKDAY(DATEVALUE("15/"&amp;MONTH(EDATE(C1545,-1))&amp;"/"&amp;YEAR(EDATE(C1545,-1))),-1,Feriados!$A$1:$A$936),1,Feriados!$A$1:$A$936)</f>
        <v>38944</v>
      </c>
      <c r="J1545" s="27">
        <f>WORKDAY(WORKDAY(DATEVALUE("15/"&amp;MONTH(EDATE(C1545,0))&amp;"/"&amp;YEAR(EDATE(C1545,0))-1),-1,Feriados!$A$1:$A$936),1,Feriados!$A$1:$A$936)</f>
        <v>38610</v>
      </c>
      <c r="K1545" s="28">
        <f t="shared" si="44"/>
        <v>3.8421143701032889</v>
      </c>
    </row>
    <row r="1546" spans="1:11" x14ac:dyDescent="0.3">
      <c r="A1546" s="18" t="str">
        <f t="shared" si="45"/>
        <v>82006</v>
      </c>
      <c r="B1546" s="10">
        <v>760199</v>
      </c>
      <c r="C1546" s="11">
        <v>38965</v>
      </c>
      <c r="D1546" s="13">
        <v>1597.9979657668971</v>
      </c>
      <c r="E1546" s="9"/>
      <c r="F1546" s="9"/>
      <c r="G1546" s="9"/>
      <c r="H1546" s="27">
        <f>WORKDAY(WORKDAY(DATEVALUE("15/"&amp;MONTH(EDATE(C1546,0))&amp;"/"&amp;YEAR(EDATE(C1546,0))),-1,Feriados!$A$1:$A$936),1,Feriados!$A$1:$A$936)</f>
        <v>38975</v>
      </c>
      <c r="I1546" s="27">
        <f>WORKDAY(WORKDAY(DATEVALUE("15/"&amp;MONTH(EDATE(C1546,-1))&amp;"/"&amp;YEAR(EDATE(C1546,-1))),-1,Feriados!$A$1:$A$936),1,Feriados!$A$1:$A$936)</f>
        <v>38944</v>
      </c>
      <c r="J1546" s="27">
        <f>WORKDAY(WORKDAY(DATEVALUE("15/"&amp;MONTH(EDATE(C1546,0))&amp;"/"&amp;YEAR(EDATE(C1546,0))-1),-1,Feriados!$A$1:$A$936),1,Feriados!$A$1:$A$936)</f>
        <v>38610</v>
      </c>
      <c r="K1546" s="28">
        <f t="shared" si="44"/>
        <v>3.8421143701032889</v>
      </c>
    </row>
    <row r="1547" spans="1:11" x14ac:dyDescent="0.3">
      <c r="A1547" s="18" t="str">
        <f t="shared" si="45"/>
        <v>82006</v>
      </c>
      <c r="B1547" s="10">
        <v>760199</v>
      </c>
      <c r="C1547" s="11">
        <v>38966</v>
      </c>
      <c r="D1547" s="13">
        <v>1598.034285371763</v>
      </c>
      <c r="E1547" s="9"/>
      <c r="F1547" s="9"/>
      <c r="G1547" s="9"/>
      <c r="H1547" s="27">
        <f>WORKDAY(WORKDAY(DATEVALUE("15/"&amp;MONTH(EDATE(C1547,0))&amp;"/"&amp;YEAR(EDATE(C1547,0))),-1,Feriados!$A$1:$A$936),1,Feriados!$A$1:$A$936)</f>
        <v>38975</v>
      </c>
      <c r="I1547" s="27">
        <f>WORKDAY(WORKDAY(DATEVALUE("15/"&amp;MONTH(EDATE(C1547,-1))&amp;"/"&amp;YEAR(EDATE(C1547,-1))),-1,Feriados!$A$1:$A$936),1,Feriados!$A$1:$A$936)</f>
        <v>38944</v>
      </c>
      <c r="J1547" s="27">
        <f>WORKDAY(WORKDAY(DATEVALUE("15/"&amp;MONTH(EDATE(C1547,0))&amp;"/"&amp;YEAR(EDATE(C1547,0))-1),-1,Feriados!$A$1:$A$936),1,Feriados!$A$1:$A$936)</f>
        <v>38610</v>
      </c>
      <c r="K1547" s="28">
        <f t="shared" si="44"/>
        <v>3.8421143701032889</v>
      </c>
    </row>
    <row r="1548" spans="1:11" x14ac:dyDescent="0.3">
      <c r="A1548" s="18" t="str">
        <f t="shared" si="45"/>
        <v>82006</v>
      </c>
      <c r="B1548" s="10">
        <v>760199</v>
      </c>
      <c r="C1548" s="11">
        <v>38968</v>
      </c>
      <c r="D1548" s="13">
        <v>1598.070605802108</v>
      </c>
      <c r="E1548" s="9"/>
      <c r="F1548" s="9"/>
      <c r="G1548" s="9"/>
      <c r="H1548" s="27">
        <f>WORKDAY(WORKDAY(DATEVALUE("15/"&amp;MONTH(EDATE(C1548,0))&amp;"/"&amp;YEAR(EDATE(C1548,0))),-1,Feriados!$A$1:$A$936),1,Feriados!$A$1:$A$936)</f>
        <v>38975</v>
      </c>
      <c r="I1548" s="27">
        <f>WORKDAY(WORKDAY(DATEVALUE("15/"&amp;MONTH(EDATE(C1548,-1))&amp;"/"&amp;YEAR(EDATE(C1548,-1))),-1,Feriados!$A$1:$A$936),1,Feriados!$A$1:$A$936)</f>
        <v>38944</v>
      </c>
      <c r="J1548" s="27">
        <f>WORKDAY(WORKDAY(DATEVALUE("15/"&amp;MONTH(EDATE(C1548,0))&amp;"/"&amp;YEAR(EDATE(C1548,0))-1),-1,Feriados!$A$1:$A$936),1,Feriados!$A$1:$A$936)</f>
        <v>38610</v>
      </c>
      <c r="K1548" s="28">
        <f t="shared" si="44"/>
        <v>3.8421143701032889</v>
      </c>
    </row>
    <row r="1549" spans="1:11" x14ac:dyDescent="0.3">
      <c r="A1549" s="18" t="str">
        <f t="shared" si="45"/>
        <v>82006</v>
      </c>
      <c r="B1549" s="10">
        <v>760199</v>
      </c>
      <c r="C1549" s="11">
        <v>38971</v>
      </c>
      <c r="D1549" s="13">
        <v>1598.1069270579505</v>
      </c>
      <c r="E1549" s="9"/>
      <c r="F1549" s="9"/>
      <c r="G1549" s="9"/>
      <c r="H1549" s="27">
        <f>WORKDAY(WORKDAY(DATEVALUE("15/"&amp;MONTH(EDATE(C1549,0))&amp;"/"&amp;YEAR(EDATE(C1549,0))),-1,Feriados!$A$1:$A$936),1,Feriados!$A$1:$A$936)</f>
        <v>38975</v>
      </c>
      <c r="I1549" s="27">
        <f>WORKDAY(WORKDAY(DATEVALUE("15/"&amp;MONTH(EDATE(C1549,-1))&amp;"/"&amp;YEAR(EDATE(C1549,-1))),-1,Feriados!$A$1:$A$936),1,Feriados!$A$1:$A$936)</f>
        <v>38944</v>
      </c>
      <c r="J1549" s="27">
        <f>WORKDAY(WORKDAY(DATEVALUE("15/"&amp;MONTH(EDATE(C1549,0))&amp;"/"&amp;YEAR(EDATE(C1549,0))-1),-1,Feriados!$A$1:$A$936),1,Feriados!$A$1:$A$936)</f>
        <v>38610</v>
      </c>
      <c r="K1549" s="28">
        <f t="shared" si="44"/>
        <v>3.8421143701032889</v>
      </c>
    </row>
    <row r="1550" spans="1:11" x14ac:dyDescent="0.3">
      <c r="A1550" s="18" t="str">
        <f t="shared" si="45"/>
        <v>82006</v>
      </c>
      <c r="B1550" s="10">
        <v>760199</v>
      </c>
      <c r="C1550" s="11">
        <v>38972</v>
      </c>
      <c r="D1550" s="13">
        <v>1598.1432491393098</v>
      </c>
      <c r="E1550" s="9"/>
      <c r="F1550" s="9"/>
      <c r="G1550" s="9"/>
      <c r="H1550" s="27">
        <f>WORKDAY(WORKDAY(DATEVALUE("15/"&amp;MONTH(EDATE(C1550,0))&amp;"/"&amp;YEAR(EDATE(C1550,0))),-1,Feriados!$A$1:$A$936),1,Feriados!$A$1:$A$936)</f>
        <v>38975</v>
      </c>
      <c r="I1550" s="27">
        <f>WORKDAY(WORKDAY(DATEVALUE("15/"&amp;MONTH(EDATE(C1550,-1))&amp;"/"&amp;YEAR(EDATE(C1550,-1))),-1,Feriados!$A$1:$A$936),1,Feriados!$A$1:$A$936)</f>
        <v>38944</v>
      </c>
      <c r="J1550" s="27">
        <f>WORKDAY(WORKDAY(DATEVALUE("15/"&amp;MONTH(EDATE(C1550,0))&amp;"/"&amp;YEAR(EDATE(C1550,0))-1),-1,Feriados!$A$1:$A$936),1,Feriados!$A$1:$A$936)</f>
        <v>38610</v>
      </c>
      <c r="K1550" s="28">
        <f t="shared" si="44"/>
        <v>3.8421143701032889</v>
      </c>
    </row>
    <row r="1551" spans="1:11" x14ac:dyDescent="0.3">
      <c r="A1551" s="18" t="str">
        <f t="shared" si="45"/>
        <v>82006</v>
      </c>
      <c r="B1551" s="10">
        <v>760199</v>
      </c>
      <c r="C1551" s="11">
        <v>38973</v>
      </c>
      <c r="D1551" s="13">
        <v>1598.1795720462042</v>
      </c>
      <c r="E1551" s="9"/>
      <c r="F1551" s="9"/>
      <c r="G1551" s="9"/>
      <c r="H1551" s="27">
        <f>WORKDAY(WORKDAY(DATEVALUE("15/"&amp;MONTH(EDATE(C1551,0))&amp;"/"&amp;YEAR(EDATE(C1551,0))),-1,Feriados!$A$1:$A$936),1,Feriados!$A$1:$A$936)</f>
        <v>38975</v>
      </c>
      <c r="I1551" s="27">
        <f>WORKDAY(WORKDAY(DATEVALUE("15/"&amp;MONTH(EDATE(C1551,-1))&amp;"/"&amp;YEAR(EDATE(C1551,-1))),-1,Feriados!$A$1:$A$936),1,Feriados!$A$1:$A$936)</f>
        <v>38944</v>
      </c>
      <c r="J1551" s="27">
        <f>WORKDAY(WORKDAY(DATEVALUE("15/"&amp;MONTH(EDATE(C1551,0))&amp;"/"&amp;YEAR(EDATE(C1551,0))-1),-1,Feriados!$A$1:$A$936),1,Feriados!$A$1:$A$936)</f>
        <v>38610</v>
      </c>
      <c r="K1551" s="28">
        <f t="shared" si="44"/>
        <v>3.8421143701032889</v>
      </c>
    </row>
    <row r="1552" spans="1:11" x14ac:dyDescent="0.3">
      <c r="A1552" s="18" t="str">
        <f t="shared" si="45"/>
        <v>82006</v>
      </c>
      <c r="B1552" s="10">
        <v>760199</v>
      </c>
      <c r="C1552" s="11">
        <v>38974</v>
      </c>
      <c r="D1552" s="13">
        <v>1598.2158957786526</v>
      </c>
      <c r="E1552" s="9"/>
      <c r="F1552" s="9"/>
      <c r="G1552" s="9"/>
      <c r="H1552" s="27">
        <f>WORKDAY(WORKDAY(DATEVALUE("15/"&amp;MONTH(EDATE(C1552,0))&amp;"/"&amp;YEAR(EDATE(C1552,0))),-1,Feriados!$A$1:$A$936),1,Feriados!$A$1:$A$936)</f>
        <v>38975</v>
      </c>
      <c r="I1552" s="27">
        <f>WORKDAY(WORKDAY(DATEVALUE("15/"&amp;MONTH(EDATE(C1552,-1))&amp;"/"&amp;YEAR(EDATE(C1552,-1))),-1,Feriados!$A$1:$A$936),1,Feriados!$A$1:$A$936)</f>
        <v>38944</v>
      </c>
      <c r="J1552" s="27">
        <f>WORKDAY(WORKDAY(DATEVALUE("15/"&amp;MONTH(EDATE(C1552,0))&amp;"/"&amp;YEAR(EDATE(C1552,0))-1),-1,Feriados!$A$1:$A$936),1,Feriados!$A$1:$A$936)</f>
        <v>38610</v>
      </c>
      <c r="K1552" s="28">
        <f t="shared" si="44"/>
        <v>3.8421143701032889</v>
      </c>
    </row>
    <row r="1553" spans="1:11" x14ac:dyDescent="0.3">
      <c r="A1553" s="18" t="str">
        <f t="shared" si="45"/>
        <v>82006</v>
      </c>
      <c r="B1553" s="10">
        <v>760199</v>
      </c>
      <c r="C1553" s="11">
        <v>38975</v>
      </c>
      <c r="D1553" s="13">
        <v>1598.2522203366739</v>
      </c>
      <c r="E1553" s="9"/>
      <c r="F1553" s="9"/>
      <c r="G1553" s="9"/>
      <c r="H1553" s="27">
        <f>WORKDAY(WORKDAY(DATEVALUE("15/"&amp;MONTH(EDATE(C1553,0))&amp;"/"&amp;YEAR(EDATE(C1553,0))),-1,Feriados!$A$1:$A$936),1,Feriados!$A$1:$A$936)</f>
        <v>38975</v>
      </c>
      <c r="I1553" s="27">
        <f>WORKDAY(WORKDAY(DATEVALUE("15/"&amp;MONTH(EDATE(C1553,-1))&amp;"/"&amp;YEAR(EDATE(C1553,-1))),-1,Feriados!$A$1:$A$936),1,Feriados!$A$1:$A$936)</f>
        <v>38944</v>
      </c>
      <c r="J1553" s="27">
        <f>WORKDAY(WORKDAY(DATEVALUE("15/"&amp;MONTH(EDATE(C1553,0))&amp;"/"&amp;YEAR(EDATE(C1553,0))-1),-1,Feriados!$A$1:$A$936),1,Feriados!$A$1:$A$936)</f>
        <v>38610</v>
      </c>
      <c r="K1553" s="28">
        <f t="shared" si="44"/>
        <v>3.8421143701032889</v>
      </c>
    </row>
    <row r="1554" spans="1:11" x14ac:dyDescent="0.3">
      <c r="A1554" s="18" t="str">
        <f t="shared" si="45"/>
        <v>82006</v>
      </c>
      <c r="B1554" s="10">
        <v>760199</v>
      </c>
      <c r="C1554" s="11">
        <v>38978</v>
      </c>
      <c r="D1554" s="13">
        <v>1598.4198944680318</v>
      </c>
      <c r="E1554" s="9"/>
      <c r="F1554" s="9"/>
      <c r="G1554" s="9"/>
      <c r="H1554" s="27">
        <f>WORKDAY(WORKDAY(DATEVALUE("15/"&amp;MONTH(EDATE(C1554,0))&amp;"/"&amp;YEAR(EDATE(C1554,0))),-1,Feriados!$A$1:$A$936),1,Feriados!$A$1:$A$936)</f>
        <v>38975</v>
      </c>
      <c r="I1554" s="27">
        <f>WORKDAY(WORKDAY(DATEVALUE("15/"&amp;MONTH(EDATE(C1554,-1))&amp;"/"&amp;YEAR(EDATE(C1554,-1))),-1,Feriados!$A$1:$A$936),1,Feriados!$A$1:$A$936)</f>
        <v>38944</v>
      </c>
      <c r="J1554" s="27">
        <f>WORKDAY(WORKDAY(DATEVALUE("15/"&amp;MONTH(EDATE(C1554,0))&amp;"/"&amp;YEAR(EDATE(C1554,0))-1),-1,Feriados!$A$1:$A$936),1,Feriados!$A$1:$A$936)</f>
        <v>38610</v>
      </c>
      <c r="K1554" s="28">
        <f t="shared" si="44"/>
        <v>3.8421143701032889</v>
      </c>
    </row>
    <row r="1555" spans="1:11" x14ac:dyDescent="0.3">
      <c r="A1555" s="18" t="str">
        <f t="shared" si="45"/>
        <v>82006</v>
      </c>
      <c r="B1555" s="10">
        <v>760199</v>
      </c>
      <c r="C1555" s="11">
        <v>38979</v>
      </c>
      <c r="D1555" s="13">
        <v>1598.5875861902393</v>
      </c>
      <c r="E1555" s="9"/>
      <c r="F1555" s="9"/>
      <c r="G1555" s="9"/>
      <c r="H1555" s="27">
        <f>WORKDAY(WORKDAY(DATEVALUE("15/"&amp;MONTH(EDATE(C1555,0))&amp;"/"&amp;YEAR(EDATE(C1555,0))),-1,Feriados!$A$1:$A$936),1,Feriados!$A$1:$A$936)</f>
        <v>38975</v>
      </c>
      <c r="I1555" s="27">
        <f>WORKDAY(WORKDAY(DATEVALUE("15/"&amp;MONTH(EDATE(C1555,-1))&amp;"/"&amp;YEAR(EDATE(C1555,-1))),-1,Feriados!$A$1:$A$936),1,Feriados!$A$1:$A$936)</f>
        <v>38944</v>
      </c>
      <c r="J1555" s="27">
        <f>WORKDAY(WORKDAY(DATEVALUE("15/"&amp;MONTH(EDATE(C1555,0))&amp;"/"&amp;YEAR(EDATE(C1555,0))-1),-1,Feriados!$A$1:$A$936),1,Feriados!$A$1:$A$936)</f>
        <v>38610</v>
      </c>
      <c r="K1555" s="28">
        <f t="shared" si="44"/>
        <v>3.8421143701032889</v>
      </c>
    </row>
    <row r="1556" spans="1:11" x14ac:dyDescent="0.3">
      <c r="A1556" s="18" t="str">
        <f t="shared" si="45"/>
        <v>82006</v>
      </c>
      <c r="B1556" s="10">
        <v>760199</v>
      </c>
      <c r="C1556" s="11">
        <v>38980</v>
      </c>
      <c r="D1556" s="13">
        <v>1598.7552955051422</v>
      </c>
      <c r="E1556" s="9"/>
      <c r="F1556" s="9"/>
      <c r="G1556" s="9"/>
      <c r="H1556" s="27">
        <f>WORKDAY(WORKDAY(DATEVALUE("15/"&amp;MONTH(EDATE(C1556,0))&amp;"/"&amp;YEAR(EDATE(C1556,0))),-1,Feriados!$A$1:$A$936),1,Feriados!$A$1:$A$936)</f>
        <v>38975</v>
      </c>
      <c r="I1556" s="27">
        <f>WORKDAY(WORKDAY(DATEVALUE("15/"&amp;MONTH(EDATE(C1556,-1))&amp;"/"&amp;YEAR(EDATE(C1556,-1))),-1,Feriados!$A$1:$A$936),1,Feriados!$A$1:$A$936)</f>
        <v>38944</v>
      </c>
      <c r="J1556" s="27">
        <f>WORKDAY(WORKDAY(DATEVALUE("15/"&amp;MONTH(EDATE(C1556,0))&amp;"/"&amp;YEAR(EDATE(C1556,0))-1),-1,Feriados!$A$1:$A$936),1,Feriados!$A$1:$A$936)</f>
        <v>38610</v>
      </c>
      <c r="K1556" s="28">
        <f t="shared" si="44"/>
        <v>3.8421143701032889</v>
      </c>
    </row>
    <row r="1557" spans="1:11" x14ac:dyDescent="0.3">
      <c r="A1557" s="18" t="str">
        <f t="shared" si="45"/>
        <v>82006</v>
      </c>
      <c r="B1557" s="10">
        <v>760199</v>
      </c>
      <c r="C1557" s="11">
        <v>38981</v>
      </c>
      <c r="D1557" s="13">
        <v>1598.9230224145849</v>
      </c>
      <c r="E1557" s="9"/>
      <c r="F1557" s="9"/>
      <c r="G1557" s="9"/>
      <c r="H1557" s="27">
        <f>WORKDAY(WORKDAY(DATEVALUE("15/"&amp;MONTH(EDATE(C1557,0))&amp;"/"&amp;YEAR(EDATE(C1557,0))),-1,Feriados!$A$1:$A$936),1,Feriados!$A$1:$A$936)</f>
        <v>38975</v>
      </c>
      <c r="I1557" s="27">
        <f>WORKDAY(WORKDAY(DATEVALUE("15/"&amp;MONTH(EDATE(C1557,-1))&amp;"/"&amp;YEAR(EDATE(C1557,-1))),-1,Feriados!$A$1:$A$936),1,Feriados!$A$1:$A$936)</f>
        <v>38944</v>
      </c>
      <c r="J1557" s="27">
        <f>WORKDAY(WORKDAY(DATEVALUE("15/"&amp;MONTH(EDATE(C1557,0))&amp;"/"&amp;YEAR(EDATE(C1557,0))-1),-1,Feriados!$A$1:$A$936),1,Feriados!$A$1:$A$936)</f>
        <v>38610</v>
      </c>
      <c r="K1557" s="28">
        <f t="shared" si="44"/>
        <v>3.8421143701032889</v>
      </c>
    </row>
    <row r="1558" spans="1:11" x14ac:dyDescent="0.3">
      <c r="A1558" s="18" t="str">
        <f t="shared" si="45"/>
        <v>82006</v>
      </c>
      <c r="B1558" s="10">
        <v>760199</v>
      </c>
      <c r="C1558" s="11">
        <v>38982</v>
      </c>
      <c r="D1558" s="13">
        <v>1599.090766920415</v>
      </c>
      <c r="E1558" s="9"/>
      <c r="F1558" s="9"/>
      <c r="G1558" s="9"/>
      <c r="H1558" s="27">
        <f>WORKDAY(WORKDAY(DATEVALUE("15/"&amp;MONTH(EDATE(C1558,0))&amp;"/"&amp;YEAR(EDATE(C1558,0))),-1,Feriados!$A$1:$A$936),1,Feriados!$A$1:$A$936)</f>
        <v>38975</v>
      </c>
      <c r="I1558" s="27">
        <f>WORKDAY(WORKDAY(DATEVALUE("15/"&amp;MONTH(EDATE(C1558,-1))&amp;"/"&amp;YEAR(EDATE(C1558,-1))),-1,Feriados!$A$1:$A$936),1,Feriados!$A$1:$A$936)</f>
        <v>38944</v>
      </c>
      <c r="J1558" s="27">
        <f>WORKDAY(WORKDAY(DATEVALUE("15/"&amp;MONTH(EDATE(C1558,0))&amp;"/"&amp;YEAR(EDATE(C1558,0))-1),-1,Feriados!$A$1:$A$936),1,Feriados!$A$1:$A$936)</f>
        <v>38610</v>
      </c>
      <c r="K1558" s="28">
        <f t="shared" si="44"/>
        <v>3.8421143701032889</v>
      </c>
    </row>
    <row r="1559" spans="1:11" x14ac:dyDescent="0.3">
      <c r="A1559" s="18" t="str">
        <f t="shared" si="45"/>
        <v>82006</v>
      </c>
      <c r="B1559" s="10">
        <v>760199</v>
      </c>
      <c r="C1559" s="11">
        <v>38985</v>
      </c>
      <c r="D1559" s="13">
        <v>1599.2585290244772</v>
      </c>
      <c r="E1559" s="9"/>
      <c r="F1559" s="9"/>
      <c r="G1559" s="9"/>
      <c r="H1559" s="27">
        <f>WORKDAY(WORKDAY(DATEVALUE("15/"&amp;MONTH(EDATE(C1559,0))&amp;"/"&amp;YEAR(EDATE(C1559,0))),-1,Feriados!$A$1:$A$936),1,Feriados!$A$1:$A$936)</f>
        <v>38975</v>
      </c>
      <c r="I1559" s="27">
        <f>WORKDAY(WORKDAY(DATEVALUE("15/"&amp;MONTH(EDATE(C1559,-1))&amp;"/"&amp;YEAR(EDATE(C1559,-1))),-1,Feriados!$A$1:$A$936),1,Feriados!$A$1:$A$936)</f>
        <v>38944</v>
      </c>
      <c r="J1559" s="27">
        <f>WORKDAY(WORKDAY(DATEVALUE("15/"&amp;MONTH(EDATE(C1559,0))&amp;"/"&amp;YEAR(EDATE(C1559,0))-1),-1,Feriados!$A$1:$A$936),1,Feriados!$A$1:$A$936)</f>
        <v>38610</v>
      </c>
      <c r="K1559" s="28">
        <f t="shared" si="44"/>
        <v>3.8421143701032889</v>
      </c>
    </row>
    <row r="1560" spans="1:11" x14ac:dyDescent="0.3">
      <c r="A1560" s="18" t="str">
        <f t="shared" si="45"/>
        <v>82006</v>
      </c>
      <c r="B1560" s="10">
        <v>760199</v>
      </c>
      <c r="C1560" s="11">
        <v>38986</v>
      </c>
      <c r="D1560" s="13">
        <v>1599.4263087286181</v>
      </c>
      <c r="E1560" s="9"/>
      <c r="F1560" s="9"/>
      <c r="G1560" s="9"/>
      <c r="H1560" s="27">
        <f>WORKDAY(WORKDAY(DATEVALUE("15/"&amp;MONTH(EDATE(C1560,0))&amp;"/"&amp;YEAR(EDATE(C1560,0))),-1,Feriados!$A$1:$A$936),1,Feriados!$A$1:$A$936)</f>
        <v>38975</v>
      </c>
      <c r="I1560" s="27">
        <f>WORKDAY(WORKDAY(DATEVALUE("15/"&amp;MONTH(EDATE(C1560,-1))&amp;"/"&amp;YEAR(EDATE(C1560,-1))),-1,Feriados!$A$1:$A$936),1,Feriados!$A$1:$A$936)</f>
        <v>38944</v>
      </c>
      <c r="J1560" s="27">
        <f>WORKDAY(WORKDAY(DATEVALUE("15/"&amp;MONTH(EDATE(C1560,0))&amp;"/"&amp;YEAR(EDATE(C1560,0))-1),-1,Feriados!$A$1:$A$936),1,Feriados!$A$1:$A$936)</f>
        <v>38610</v>
      </c>
      <c r="K1560" s="28">
        <f t="shared" si="44"/>
        <v>3.8421143701032889</v>
      </c>
    </row>
    <row r="1561" spans="1:11" x14ac:dyDescent="0.3">
      <c r="A1561" s="18" t="str">
        <f t="shared" si="45"/>
        <v>82006</v>
      </c>
      <c r="B1561" s="10">
        <v>760199</v>
      </c>
      <c r="C1561" s="11">
        <v>38987</v>
      </c>
      <c r="D1561" s="13">
        <v>1599.5941060346847</v>
      </c>
      <c r="E1561" s="9"/>
      <c r="F1561" s="9"/>
      <c r="G1561" s="9"/>
      <c r="H1561" s="27">
        <f>WORKDAY(WORKDAY(DATEVALUE("15/"&amp;MONTH(EDATE(C1561,0))&amp;"/"&amp;YEAR(EDATE(C1561,0))),-1,Feriados!$A$1:$A$936),1,Feriados!$A$1:$A$936)</f>
        <v>38975</v>
      </c>
      <c r="I1561" s="27">
        <f>WORKDAY(WORKDAY(DATEVALUE("15/"&amp;MONTH(EDATE(C1561,-1))&amp;"/"&amp;YEAR(EDATE(C1561,-1))),-1,Feriados!$A$1:$A$936),1,Feriados!$A$1:$A$936)</f>
        <v>38944</v>
      </c>
      <c r="J1561" s="27">
        <f>WORKDAY(WORKDAY(DATEVALUE("15/"&amp;MONTH(EDATE(C1561,0))&amp;"/"&amp;YEAR(EDATE(C1561,0))-1),-1,Feriados!$A$1:$A$936),1,Feriados!$A$1:$A$936)</f>
        <v>38610</v>
      </c>
      <c r="K1561" s="28">
        <f t="shared" si="44"/>
        <v>3.8421143701032889</v>
      </c>
    </row>
    <row r="1562" spans="1:11" x14ac:dyDescent="0.3">
      <c r="A1562" s="18" t="str">
        <f t="shared" si="45"/>
        <v>82006</v>
      </c>
      <c r="B1562" s="10">
        <v>760199</v>
      </c>
      <c r="C1562" s="11">
        <v>38988</v>
      </c>
      <c r="D1562" s="13">
        <v>1599.7619209445231</v>
      </c>
      <c r="E1562" s="9"/>
      <c r="F1562" s="9"/>
      <c r="G1562" s="9"/>
      <c r="H1562" s="27">
        <f>WORKDAY(WORKDAY(DATEVALUE("15/"&amp;MONTH(EDATE(C1562,0))&amp;"/"&amp;YEAR(EDATE(C1562,0))),-1,Feriados!$A$1:$A$936),1,Feriados!$A$1:$A$936)</f>
        <v>38975</v>
      </c>
      <c r="I1562" s="27">
        <f>WORKDAY(WORKDAY(DATEVALUE("15/"&amp;MONTH(EDATE(C1562,-1))&amp;"/"&amp;YEAR(EDATE(C1562,-1))),-1,Feriados!$A$1:$A$936),1,Feriados!$A$1:$A$936)</f>
        <v>38944</v>
      </c>
      <c r="J1562" s="27">
        <f>WORKDAY(WORKDAY(DATEVALUE("15/"&amp;MONTH(EDATE(C1562,0))&amp;"/"&amp;YEAR(EDATE(C1562,0))-1),-1,Feriados!$A$1:$A$936),1,Feriados!$A$1:$A$936)</f>
        <v>38610</v>
      </c>
      <c r="K1562" s="28">
        <f t="shared" si="44"/>
        <v>3.8421143701032889</v>
      </c>
    </row>
    <row r="1563" spans="1:11" x14ac:dyDescent="0.3">
      <c r="A1563" s="18" t="str">
        <f t="shared" si="45"/>
        <v>82006</v>
      </c>
      <c r="B1563" s="10">
        <v>760199</v>
      </c>
      <c r="C1563" s="11">
        <v>38989</v>
      </c>
      <c r="D1563" s="13">
        <v>1599.92975345998</v>
      </c>
      <c r="E1563" s="9"/>
      <c r="F1563" s="9"/>
      <c r="G1563" s="9"/>
      <c r="H1563" s="27">
        <f>WORKDAY(WORKDAY(DATEVALUE("15/"&amp;MONTH(EDATE(C1563,0))&amp;"/"&amp;YEAR(EDATE(C1563,0))),-1,Feriados!$A$1:$A$936),1,Feriados!$A$1:$A$936)</f>
        <v>38975</v>
      </c>
      <c r="I1563" s="27">
        <f>WORKDAY(WORKDAY(DATEVALUE("15/"&amp;MONTH(EDATE(C1563,-1))&amp;"/"&amp;YEAR(EDATE(C1563,-1))),-1,Feriados!$A$1:$A$936),1,Feriados!$A$1:$A$936)</f>
        <v>38944</v>
      </c>
      <c r="J1563" s="27">
        <f>WORKDAY(WORKDAY(DATEVALUE("15/"&amp;MONTH(EDATE(C1563,0))&amp;"/"&amp;YEAR(EDATE(C1563,0))-1),-1,Feriados!$A$1:$A$936),1,Feriados!$A$1:$A$936)</f>
        <v>38610</v>
      </c>
      <c r="K1563" s="28">
        <f t="shared" si="44"/>
        <v>3.8421143701032889</v>
      </c>
    </row>
    <row r="1564" spans="1:11" x14ac:dyDescent="0.3">
      <c r="A1564" s="18" t="str">
        <f t="shared" si="45"/>
        <v>92006</v>
      </c>
      <c r="B1564" s="10">
        <v>760199</v>
      </c>
      <c r="C1564" s="11">
        <v>38992</v>
      </c>
      <c r="D1564" s="13">
        <v>1600.0976035829026</v>
      </c>
      <c r="E1564" s="9"/>
      <c r="F1564" s="9"/>
      <c r="G1564" s="9"/>
      <c r="H1564" s="27">
        <f>WORKDAY(WORKDAY(DATEVALUE("15/"&amp;MONTH(EDATE(C1564,0))&amp;"/"&amp;YEAR(EDATE(C1564,0))),-1,Feriados!$A$1:$A$936),1,Feriados!$A$1:$A$936)</f>
        <v>39006</v>
      </c>
      <c r="I1564" s="27">
        <f>WORKDAY(WORKDAY(DATEVALUE("15/"&amp;MONTH(EDATE(C1564,-1))&amp;"/"&amp;YEAR(EDATE(C1564,-1))),-1,Feriados!$A$1:$A$936),1,Feriados!$A$1:$A$936)</f>
        <v>38975</v>
      </c>
      <c r="J1564" s="27">
        <f>WORKDAY(WORKDAY(DATEVALUE("15/"&amp;MONTH(EDATE(C1564,0))&amp;"/"&amp;YEAR(EDATE(C1564,0))-1),-1,Feriados!$A$1:$A$936),1,Feriados!$A$1:$A$936)</f>
        <v>38642</v>
      </c>
      <c r="K1564" s="28">
        <f t="shared" si="44"/>
        <v>3.6971838045705363</v>
      </c>
    </row>
    <row r="1565" spans="1:11" x14ac:dyDescent="0.3">
      <c r="A1565" s="18" t="str">
        <f t="shared" si="45"/>
        <v>92006</v>
      </c>
      <c r="B1565" s="10">
        <v>760199</v>
      </c>
      <c r="C1565" s="11">
        <v>38993</v>
      </c>
      <c r="D1565" s="13">
        <v>1600.2654713151385</v>
      </c>
      <c r="E1565" s="9"/>
      <c r="F1565" s="9"/>
      <c r="G1565" s="9"/>
      <c r="H1565" s="27">
        <f>WORKDAY(WORKDAY(DATEVALUE("15/"&amp;MONTH(EDATE(C1565,0))&amp;"/"&amp;YEAR(EDATE(C1565,0))),-1,Feriados!$A$1:$A$936),1,Feriados!$A$1:$A$936)</f>
        <v>39006</v>
      </c>
      <c r="I1565" s="27">
        <f>WORKDAY(WORKDAY(DATEVALUE("15/"&amp;MONTH(EDATE(C1565,-1))&amp;"/"&amp;YEAR(EDATE(C1565,-1))),-1,Feriados!$A$1:$A$936),1,Feriados!$A$1:$A$936)</f>
        <v>38975</v>
      </c>
      <c r="J1565" s="27">
        <f>WORKDAY(WORKDAY(DATEVALUE("15/"&amp;MONTH(EDATE(C1565,0))&amp;"/"&amp;YEAR(EDATE(C1565,0))-1),-1,Feriados!$A$1:$A$936),1,Feriados!$A$1:$A$936)</f>
        <v>38642</v>
      </c>
      <c r="K1565" s="28">
        <f t="shared" si="44"/>
        <v>3.6971838045705363</v>
      </c>
    </row>
    <row r="1566" spans="1:11" x14ac:dyDescent="0.3">
      <c r="A1566" s="18" t="str">
        <f t="shared" si="45"/>
        <v>92006</v>
      </c>
      <c r="B1566" s="10">
        <v>760199</v>
      </c>
      <c r="C1566" s="11">
        <v>38994</v>
      </c>
      <c r="D1566" s="13">
        <v>1600.4333566585346</v>
      </c>
      <c r="E1566" s="9"/>
      <c r="F1566" s="9"/>
      <c r="G1566" s="9"/>
      <c r="H1566" s="27">
        <f>WORKDAY(WORKDAY(DATEVALUE("15/"&amp;MONTH(EDATE(C1566,0))&amp;"/"&amp;YEAR(EDATE(C1566,0))),-1,Feriados!$A$1:$A$936),1,Feriados!$A$1:$A$936)</f>
        <v>39006</v>
      </c>
      <c r="I1566" s="27">
        <f>WORKDAY(WORKDAY(DATEVALUE("15/"&amp;MONTH(EDATE(C1566,-1))&amp;"/"&amp;YEAR(EDATE(C1566,-1))),-1,Feriados!$A$1:$A$936),1,Feriados!$A$1:$A$936)</f>
        <v>38975</v>
      </c>
      <c r="J1566" s="27">
        <f>WORKDAY(WORKDAY(DATEVALUE("15/"&amp;MONTH(EDATE(C1566,0))&amp;"/"&amp;YEAR(EDATE(C1566,0))-1),-1,Feriados!$A$1:$A$936),1,Feriados!$A$1:$A$936)</f>
        <v>38642</v>
      </c>
      <c r="K1566" s="28">
        <f t="shared" si="44"/>
        <v>3.6971838045705363</v>
      </c>
    </row>
    <row r="1567" spans="1:11" x14ac:dyDescent="0.3">
      <c r="A1567" s="18" t="str">
        <f t="shared" si="45"/>
        <v>92006</v>
      </c>
      <c r="B1567" s="10">
        <v>760199</v>
      </c>
      <c r="C1567" s="11">
        <v>38995</v>
      </c>
      <c r="D1567" s="13">
        <v>1600.6012596149392</v>
      </c>
      <c r="E1567" s="9"/>
      <c r="F1567" s="9"/>
      <c r="G1567" s="9"/>
      <c r="H1567" s="27">
        <f>WORKDAY(WORKDAY(DATEVALUE("15/"&amp;MONTH(EDATE(C1567,0))&amp;"/"&amp;YEAR(EDATE(C1567,0))),-1,Feriados!$A$1:$A$936),1,Feriados!$A$1:$A$936)</f>
        <v>39006</v>
      </c>
      <c r="I1567" s="27">
        <f>WORKDAY(WORKDAY(DATEVALUE("15/"&amp;MONTH(EDATE(C1567,-1))&amp;"/"&amp;YEAR(EDATE(C1567,-1))),-1,Feriados!$A$1:$A$936),1,Feriados!$A$1:$A$936)</f>
        <v>38975</v>
      </c>
      <c r="J1567" s="27">
        <f>WORKDAY(WORKDAY(DATEVALUE("15/"&amp;MONTH(EDATE(C1567,0))&amp;"/"&amp;YEAR(EDATE(C1567,0))-1),-1,Feriados!$A$1:$A$936),1,Feriados!$A$1:$A$936)</f>
        <v>38642</v>
      </c>
      <c r="K1567" s="28">
        <f t="shared" si="44"/>
        <v>3.6971838045705363</v>
      </c>
    </row>
    <row r="1568" spans="1:11" x14ac:dyDescent="0.3">
      <c r="A1568" s="18" t="str">
        <f t="shared" si="45"/>
        <v>92006</v>
      </c>
      <c r="B1568" s="10">
        <v>760199</v>
      </c>
      <c r="C1568" s="11">
        <v>38996</v>
      </c>
      <c r="D1568" s="13">
        <v>1600.769180186199</v>
      </c>
      <c r="E1568" s="9"/>
      <c r="F1568" s="9"/>
      <c r="G1568" s="9"/>
      <c r="H1568" s="27">
        <f>WORKDAY(WORKDAY(DATEVALUE("15/"&amp;MONTH(EDATE(C1568,0))&amp;"/"&amp;YEAR(EDATE(C1568,0))),-1,Feriados!$A$1:$A$936),1,Feriados!$A$1:$A$936)</f>
        <v>39006</v>
      </c>
      <c r="I1568" s="27">
        <f>WORKDAY(WORKDAY(DATEVALUE("15/"&amp;MONTH(EDATE(C1568,-1))&amp;"/"&amp;YEAR(EDATE(C1568,-1))),-1,Feriados!$A$1:$A$936),1,Feriados!$A$1:$A$936)</f>
        <v>38975</v>
      </c>
      <c r="J1568" s="27">
        <f>WORKDAY(WORKDAY(DATEVALUE("15/"&amp;MONTH(EDATE(C1568,0))&amp;"/"&amp;YEAR(EDATE(C1568,0))-1),-1,Feriados!$A$1:$A$936),1,Feriados!$A$1:$A$936)</f>
        <v>38642</v>
      </c>
      <c r="K1568" s="28">
        <f t="shared" si="44"/>
        <v>3.6971838045705363</v>
      </c>
    </row>
    <row r="1569" spans="1:11" x14ac:dyDescent="0.3">
      <c r="A1569" s="18" t="str">
        <f t="shared" si="45"/>
        <v>92006</v>
      </c>
      <c r="B1569" s="10">
        <v>760199</v>
      </c>
      <c r="C1569" s="11">
        <v>38999</v>
      </c>
      <c r="D1569" s="13">
        <v>1600.9371183741625</v>
      </c>
      <c r="E1569" s="9"/>
      <c r="F1569" s="9"/>
      <c r="G1569" s="9"/>
      <c r="H1569" s="27">
        <f>WORKDAY(WORKDAY(DATEVALUE("15/"&amp;MONTH(EDATE(C1569,0))&amp;"/"&amp;YEAR(EDATE(C1569,0))),-1,Feriados!$A$1:$A$936),1,Feriados!$A$1:$A$936)</f>
        <v>39006</v>
      </c>
      <c r="I1569" s="27">
        <f>WORKDAY(WORKDAY(DATEVALUE("15/"&amp;MONTH(EDATE(C1569,-1))&amp;"/"&amp;YEAR(EDATE(C1569,-1))),-1,Feriados!$A$1:$A$936),1,Feriados!$A$1:$A$936)</f>
        <v>38975</v>
      </c>
      <c r="J1569" s="27">
        <f>WORKDAY(WORKDAY(DATEVALUE("15/"&amp;MONTH(EDATE(C1569,0))&amp;"/"&amp;YEAR(EDATE(C1569,0))-1),-1,Feriados!$A$1:$A$936),1,Feriados!$A$1:$A$936)</f>
        <v>38642</v>
      </c>
      <c r="K1569" s="28">
        <f t="shared" si="44"/>
        <v>3.6971838045705363</v>
      </c>
    </row>
    <row r="1570" spans="1:11" x14ac:dyDescent="0.3">
      <c r="A1570" s="18" t="str">
        <f t="shared" si="45"/>
        <v>92006</v>
      </c>
      <c r="B1570" s="10">
        <v>760199</v>
      </c>
      <c r="C1570" s="11">
        <v>39000</v>
      </c>
      <c r="D1570" s="13">
        <v>1601.1050741806782</v>
      </c>
      <c r="E1570" s="9"/>
      <c r="F1570" s="9"/>
      <c r="G1570" s="9"/>
      <c r="H1570" s="27">
        <f>WORKDAY(WORKDAY(DATEVALUE("15/"&amp;MONTH(EDATE(C1570,0))&amp;"/"&amp;YEAR(EDATE(C1570,0))),-1,Feriados!$A$1:$A$936),1,Feriados!$A$1:$A$936)</f>
        <v>39006</v>
      </c>
      <c r="I1570" s="27">
        <f>WORKDAY(WORKDAY(DATEVALUE("15/"&amp;MONTH(EDATE(C1570,-1))&amp;"/"&amp;YEAR(EDATE(C1570,-1))),-1,Feriados!$A$1:$A$936),1,Feriados!$A$1:$A$936)</f>
        <v>38975</v>
      </c>
      <c r="J1570" s="27">
        <f>WORKDAY(WORKDAY(DATEVALUE("15/"&amp;MONTH(EDATE(C1570,0))&amp;"/"&amp;YEAR(EDATE(C1570,0))-1),-1,Feriados!$A$1:$A$936),1,Feriados!$A$1:$A$936)</f>
        <v>38642</v>
      </c>
      <c r="K1570" s="28">
        <f t="shared" si="44"/>
        <v>3.6971838045705363</v>
      </c>
    </row>
    <row r="1571" spans="1:11" x14ac:dyDescent="0.3">
      <c r="A1571" s="18" t="str">
        <f t="shared" si="45"/>
        <v>92006</v>
      </c>
      <c r="B1571" s="10">
        <v>760199</v>
      </c>
      <c r="C1571" s="11">
        <v>39001</v>
      </c>
      <c r="D1571" s="13">
        <v>1601.2730476075944</v>
      </c>
      <c r="E1571" s="9"/>
      <c r="F1571" s="9"/>
      <c r="G1571" s="9"/>
      <c r="H1571" s="27">
        <f>WORKDAY(WORKDAY(DATEVALUE("15/"&amp;MONTH(EDATE(C1571,0))&amp;"/"&amp;YEAR(EDATE(C1571,0))),-1,Feriados!$A$1:$A$936),1,Feriados!$A$1:$A$936)</f>
        <v>39006</v>
      </c>
      <c r="I1571" s="27">
        <f>WORKDAY(WORKDAY(DATEVALUE("15/"&amp;MONTH(EDATE(C1571,-1))&amp;"/"&amp;YEAR(EDATE(C1571,-1))),-1,Feriados!$A$1:$A$936),1,Feriados!$A$1:$A$936)</f>
        <v>38975</v>
      </c>
      <c r="J1571" s="27">
        <f>WORKDAY(WORKDAY(DATEVALUE("15/"&amp;MONTH(EDATE(C1571,0))&amp;"/"&amp;YEAR(EDATE(C1571,0))-1),-1,Feriados!$A$1:$A$936),1,Feriados!$A$1:$A$936)</f>
        <v>38642</v>
      </c>
      <c r="K1571" s="28">
        <f t="shared" si="44"/>
        <v>3.6971838045705363</v>
      </c>
    </row>
    <row r="1572" spans="1:11" x14ac:dyDescent="0.3">
      <c r="A1572" s="18" t="str">
        <f t="shared" si="45"/>
        <v>92006</v>
      </c>
      <c r="B1572" s="10">
        <v>760199</v>
      </c>
      <c r="C1572" s="11">
        <v>39003</v>
      </c>
      <c r="D1572" s="13">
        <v>1601.4410386567595</v>
      </c>
      <c r="E1572" s="9"/>
      <c r="F1572" s="9"/>
      <c r="G1572" s="9"/>
      <c r="H1572" s="27">
        <f>WORKDAY(WORKDAY(DATEVALUE("15/"&amp;MONTH(EDATE(C1572,0))&amp;"/"&amp;YEAR(EDATE(C1572,0))),-1,Feriados!$A$1:$A$936),1,Feriados!$A$1:$A$936)</f>
        <v>39006</v>
      </c>
      <c r="I1572" s="27">
        <f>WORKDAY(WORKDAY(DATEVALUE("15/"&amp;MONTH(EDATE(C1572,-1))&amp;"/"&amp;YEAR(EDATE(C1572,-1))),-1,Feriados!$A$1:$A$936),1,Feriados!$A$1:$A$936)</f>
        <v>38975</v>
      </c>
      <c r="J1572" s="27">
        <f>WORKDAY(WORKDAY(DATEVALUE("15/"&amp;MONTH(EDATE(C1572,0))&amp;"/"&amp;YEAR(EDATE(C1572,0))-1),-1,Feriados!$A$1:$A$936),1,Feriados!$A$1:$A$936)</f>
        <v>38642</v>
      </c>
      <c r="K1572" s="28">
        <f t="shared" si="44"/>
        <v>3.6971838045705363</v>
      </c>
    </row>
    <row r="1573" spans="1:11" x14ac:dyDescent="0.3">
      <c r="A1573" s="18" t="str">
        <f t="shared" si="45"/>
        <v>92006</v>
      </c>
      <c r="B1573" s="10">
        <v>760199</v>
      </c>
      <c r="C1573" s="11">
        <v>39006</v>
      </c>
      <c r="D1573" s="13">
        <v>1601.6090473300219</v>
      </c>
      <c r="E1573" s="9"/>
      <c r="F1573" s="9"/>
      <c r="G1573" s="9"/>
      <c r="H1573" s="27">
        <f>WORKDAY(WORKDAY(DATEVALUE("15/"&amp;MONTH(EDATE(C1573,0))&amp;"/"&amp;YEAR(EDATE(C1573,0))),-1,Feriados!$A$1:$A$936),1,Feriados!$A$1:$A$936)</f>
        <v>39006</v>
      </c>
      <c r="I1573" s="27">
        <f>WORKDAY(WORKDAY(DATEVALUE("15/"&amp;MONTH(EDATE(C1573,-1))&amp;"/"&amp;YEAR(EDATE(C1573,-1))),-1,Feriados!$A$1:$A$936),1,Feriados!$A$1:$A$936)</f>
        <v>38975</v>
      </c>
      <c r="J1573" s="27">
        <f>WORKDAY(WORKDAY(DATEVALUE("15/"&amp;MONTH(EDATE(C1573,0))&amp;"/"&amp;YEAR(EDATE(C1573,0))-1),-1,Feriados!$A$1:$A$936),1,Feriados!$A$1:$A$936)</f>
        <v>38642</v>
      </c>
      <c r="K1573" s="28">
        <f t="shared" si="44"/>
        <v>3.6971838045705363</v>
      </c>
    </row>
    <row r="1574" spans="1:11" x14ac:dyDescent="0.3">
      <c r="A1574" s="18" t="str">
        <f t="shared" si="45"/>
        <v>92006</v>
      </c>
      <c r="B1574" s="10">
        <v>760199</v>
      </c>
      <c r="C1574" s="11">
        <v>39007</v>
      </c>
      <c r="D1574" s="13">
        <v>1601.8602233497161</v>
      </c>
      <c r="E1574" s="9"/>
      <c r="F1574" s="9"/>
      <c r="G1574" s="9"/>
      <c r="H1574" s="27">
        <f>WORKDAY(WORKDAY(DATEVALUE("15/"&amp;MONTH(EDATE(C1574,0))&amp;"/"&amp;YEAR(EDATE(C1574,0))),-1,Feriados!$A$1:$A$936),1,Feriados!$A$1:$A$936)</f>
        <v>39006</v>
      </c>
      <c r="I1574" s="27">
        <f>WORKDAY(WORKDAY(DATEVALUE("15/"&amp;MONTH(EDATE(C1574,-1))&amp;"/"&amp;YEAR(EDATE(C1574,-1))),-1,Feriados!$A$1:$A$936),1,Feriados!$A$1:$A$936)</f>
        <v>38975</v>
      </c>
      <c r="J1574" s="27">
        <f>WORKDAY(WORKDAY(DATEVALUE("15/"&amp;MONTH(EDATE(C1574,0))&amp;"/"&amp;YEAR(EDATE(C1574,0))-1),-1,Feriados!$A$1:$A$936),1,Feriados!$A$1:$A$936)</f>
        <v>38642</v>
      </c>
      <c r="K1574" s="28">
        <f t="shared" si="44"/>
        <v>3.6971838045705363</v>
      </c>
    </row>
    <row r="1575" spans="1:11" x14ac:dyDescent="0.3">
      <c r="A1575" s="18" t="str">
        <f t="shared" si="45"/>
        <v>92006</v>
      </c>
      <c r="B1575" s="10">
        <v>760199</v>
      </c>
      <c r="C1575" s="11">
        <v>39008</v>
      </c>
      <c r="D1575" s="13">
        <v>1602.1114387606669</v>
      </c>
      <c r="E1575" s="9"/>
      <c r="F1575" s="9"/>
      <c r="G1575" s="9"/>
      <c r="H1575" s="27">
        <f>WORKDAY(WORKDAY(DATEVALUE("15/"&amp;MONTH(EDATE(C1575,0))&amp;"/"&amp;YEAR(EDATE(C1575,0))),-1,Feriados!$A$1:$A$936),1,Feriados!$A$1:$A$936)</f>
        <v>39006</v>
      </c>
      <c r="I1575" s="27">
        <f>WORKDAY(WORKDAY(DATEVALUE("15/"&amp;MONTH(EDATE(C1575,-1))&amp;"/"&amp;YEAR(EDATE(C1575,-1))),-1,Feriados!$A$1:$A$936),1,Feriados!$A$1:$A$936)</f>
        <v>38975</v>
      </c>
      <c r="J1575" s="27">
        <f>WORKDAY(WORKDAY(DATEVALUE("15/"&amp;MONTH(EDATE(C1575,0))&amp;"/"&amp;YEAR(EDATE(C1575,0))-1),-1,Feriados!$A$1:$A$936),1,Feriados!$A$1:$A$936)</f>
        <v>38642</v>
      </c>
      <c r="K1575" s="28">
        <f t="shared" si="44"/>
        <v>3.6971838045705363</v>
      </c>
    </row>
    <row r="1576" spans="1:11" x14ac:dyDescent="0.3">
      <c r="A1576" s="18" t="str">
        <f t="shared" si="45"/>
        <v>92006</v>
      </c>
      <c r="B1576" s="10">
        <v>760199</v>
      </c>
      <c r="C1576" s="11">
        <v>39009</v>
      </c>
      <c r="D1576" s="13">
        <v>1602.3626935690518</v>
      </c>
      <c r="E1576" s="9"/>
      <c r="F1576" s="9"/>
      <c r="G1576" s="9"/>
      <c r="H1576" s="27">
        <f>WORKDAY(WORKDAY(DATEVALUE("15/"&amp;MONTH(EDATE(C1576,0))&amp;"/"&amp;YEAR(EDATE(C1576,0))),-1,Feriados!$A$1:$A$936),1,Feriados!$A$1:$A$936)</f>
        <v>39006</v>
      </c>
      <c r="I1576" s="27">
        <f>WORKDAY(WORKDAY(DATEVALUE("15/"&amp;MONTH(EDATE(C1576,-1))&amp;"/"&amp;YEAR(EDATE(C1576,-1))),-1,Feriados!$A$1:$A$936),1,Feriados!$A$1:$A$936)</f>
        <v>38975</v>
      </c>
      <c r="J1576" s="27">
        <f>WORKDAY(WORKDAY(DATEVALUE("15/"&amp;MONTH(EDATE(C1576,0))&amp;"/"&amp;YEAR(EDATE(C1576,0))-1),-1,Feriados!$A$1:$A$936),1,Feriados!$A$1:$A$936)</f>
        <v>38642</v>
      </c>
      <c r="K1576" s="28">
        <f t="shared" si="44"/>
        <v>3.6971838045705363</v>
      </c>
    </row>
    <row r="1577" spans="1:11" x14ac:dyDescent="0.3">
      <c r="A1577" s="18" t="str">
        <f t="shared" si="45"/>
        <v>92006</v>
      </c>
      <c r="B1577" s="10">
        <v>760199</v>
      </c>
      <c r="C1577" s="11">
        <v>39010</v>
      </c>
      <c r="D1577" s="13">
        <v>1602.6139877810497</v>
      </c>
      <c r="E1577" s="9"/>
      <c r="F1577" s="9"/>
      <c r="G1577" s="9"/>
      <c r="H1577" s="27">
        <f>WORKDAY(WORKDAY(DATEVALUE("15/"&amp;MONTH(EDATE(C1577,0))&amp;"/"&amp;YEAR(EDATE(C1577,0))),-1,Feriados!$A$1:$A$936),1,Feriados!$A$1:$A$936)</f>
        <v>39006</v>
      </c>
      <c r="I1577" s="27">
        <f>WORKDAY(WORKDAY(DATEVALUE("15/"&amp;MONTH(EDATE(C1577,-1))&amp;"/"&amp;YEAR(EDATE(C1577,-1))),-1,Feriados!$A$1:$A$936),1,Feriados!$A$1:$A$936)</f>
        <v>38975</v>
      </c>
      <c r="J1577" s="27">
        <f>WORKDAY(WORKDAY(DATEVALUE("15/"&amp;MONTH(EDATE(C1577,0))&amp;"/"&amp;YEAR(EDATE(C1577,0))-1),-1,Feriados!$A$1:$A$936),1,Feriados!$A$1:$A$936)</f>
        <v>38642</v>
      </c>
      <c r="K1577" s="28">
        <f t="shared" si="44"/>
        <v>3.6971838045705363</v>
      </c>
    </row>
    <row r="1578" spans="1:11" x14ac:dyDescent="0.3">
      <c r="A1578" s="18" t="str">
        <f t="shared" si="45"/>
        <v>92006</v>
      </c>
      <c r="B1578" s="10">
        <v>760199</v>
      </c>
      <c r="C1578" s="11">
        <v>39013</v>
      </c>
      <c r="D1578" s="13">
        <v>1602.8653214028398</v>
      </c>
      <c r="E1578" s="9"/>
      <c r="F1578" s="9"/>
      <c r="G1578" s="9"/>
      <c r="H1578" s="27">
        <f>WORKDAY(WORKDAY(DATEVALUE("15/"&amp;MONTH(EDATE(C1578,0))&amp;"/"&amp;YEAR(EDATE(C1578,0))),-1,Feriados!$A$1:$A$936),1,Feriados!$A$1:$A$936)</f>
        <v>39006</v>
      </c>
      <c r="I1578" s="27">
        <f>WORKDAY(WORKDAY(DATEVALUE("15/"&amp;MONTH(EDATE(C1578,-1))&amp;"/"&amp;YEAR(EDATE(C1578,-1))),-1,Feriados!$A$1:$A$936),1,Feriados!$A$1:$A$936)</f>
        <v>38975</v>
      </c>
      <c r="J1578" s="27">
        <f>WORKDAY(WORKDAY(DATEVALUE("15/"&amp;MONTH(EDATE(C1578,0))&amp;"/"&amp;YEAR(EDATE(C1578,0))-1),-1,Feriados!$A$1:$A$936),1,Feriados!$A$1:$A$936)</f>
        <v>38642</v>
      </c>
      <c r="K1578" s="28">
        <f t="shared" si="44"/>
        <v>3.6971838045705363</v>
      </c>
    </row>
    <row r="1579" spans="1:11" x14ac:dyDescent="0.3">
      <c r="A1579" s="18" t="str">
        <f t="shared" si="45"/>
        <v>92006</v>
      </c>
      <c r="B1579" s="10">
        <v>760199</v>
      </c>
      <c r="C1579" s="11">
        <v>39014</v>
      </c>
      <c r="D1579" s="13">
        <v>1603.1166944406023</v>
      </c>
      <c r="E1579" s="9"/>
      <c r="F1579" s="9"/>
      <c r="G1579" s="9"/>
      <c r="H1579" s="27">
        <f>WORKDAY(WORKDAY(DATEVALUE("15/"&amp;MONTH(EDATE(C1579,0))&amp;"/"&amp;YEAR(EDATE(C1579,0))),-1,Feriados!$A$1:$A$936),1,Feriados!$A$1:$A$936)</f>
        <v>39006</v>
      </c>
      <c r="I1579" s="27">
        <f>WORKDAY(WORKDAY(DATEVALUE("15/"&amp;MONTH(EDATE(C1579,-1))&amp;"/"&amp;YEAR(EDATE(C1579,-1))),-1,Feriados!$A$1:$A$936),1,Feriados!$A$1:$A$936)</f>
        <v>38975</v>
      </c>
      <c r="J1579" s="27">
        <f>WORKDAY(WORKDAY(DATEVALUE("15/"&amp;MONTH(EDATE(C1579,0))&amp;"/"&amp;YEAR(EDATE(C1579,0))-1),-1,Feriados!$A$1:$A$936),1,Feriados!$A$1:$A$936)</f>
        <v>38642</v>
      </c>
      <c r="K1579" s="28">
        <f t="shared" si="44"/>
        <v>3.6971838045705363</v>
      </c>
    </row>
    <row r="1580" spans="1:11" x14ac:dyDescent="0.3">
      <c r="A1580" s="18" t="str">
        <f t="shared" si="45"/>
        <v>92006</v>
      </c>
      <c r="B1580" s="10">
        <v>760199</v>
      </c>
      <c r="C1580" s="11">
        <v>39015</v>
      </c>
      <c r="D1580" s="13">
        <v>1603.3681069005197</v>
      </c>
      <c r="E1580" s="9"/>
      <c r="F1580" s="9"/>
      <c r="G1580" s="9"/>
      <c r="H1580" s="27">
        <f>WORKDAY(WORKDAY(DATEVALUE("15/"&amp;MONTH(EDATE(C1580,0))&amp;"/"&amp;YEAR(EDATE(C1580,0))),-1,Feriados!$A$1:$A$936),1,Feriados!$A$1:$A$936)</f>
        <v>39006</v>
      </c>
      <c r="I1580" s="27">
        <f>WORKDAY(WORKDAY(DATEVALUE("15/"&amp;MONTH(EDATE(C1580,-1))&amp;"/"&amp;YEAR(EDATE(C1580,-1))),-1,Feriados!$A$1:$A$936),1,Feriados!$A$1:$A$936)</f>
        <v>38975</v>
      </c>
      <c r="J1580" s="27">
        <f>WORKDAY(WORKDAY(DATEVALUE("15/"&amp;MONTH(EDATE(C1580,0))&amp;"/"&amp;YEAR(EDATE(C1580,0))-1),-1,Feriados!$A$1:$A$936),1,Feriados!$A$1:$A$936)</f>
        <v>38642</v>
      </c>
      <c r="K1580" s="28">
        <f t="shared" si="44"/>
        <v>3.6971838045705363</v>
      </c>
    </row>
    <row r="1581" spans="1:11" x14ac:dyDescent="0.3">
      <c r="A1581" s="18" t="str">
        <f t="shared" si="45"/>
        <v>92006</v>
      </c>
      <c r="B1581" s="10">
        <v>760199</v>
      </c>
      <c r="C1581" s="11">
        <v>39016</v>
      </c>
      <c r="D1581" s="13">
        <v>1603.6195587887735</v>
      </c>
      <c r="E1581" s="9"/>
      <c r="F1581" s="9"/>
      <c r="G1581" s="9"/>
      <c r="H1581" s="27">
        <f>WORKDAY(WORKDAY(DATEVALUE("15/"&amp;MONTH(EDATE(C1581,0))&amp;"/"&amp;YEAR(EDATE(C1581,0))),-1,Feriados!$A$1:$A$936),1,Feriados!$A$1:$A$936)</f>
        <v>39006</v>
      </c>
      <c r="I1581" s="27">
        <f>WORKDAY(WORKDAY(DATEVALUE("15/"&amp;MONTH(EDATE(C1581,-1))&amp;"/"&amp;YEAR(EDATE(C1581,-1))),-1,Feriados!$A$1:$A$936),1,Feriados!$A$1:$A$936)</f>
        <v>38975</v>
      </c>
      <c r="J1581" s="27">
        <f>WORKDAY(WORKDAY(DATEVALUE("15/"&amp;MONTH(EDATE(C1581,0))&amp;"/"&amp;YEAR(EDATE(C1581,0))-1),-1,Feriados!$A$1:$A$936),1,Feriados!$A$1:$A$936)</f>
        <v>38642</v>
      </c>
      <c r="K1581" s="28">
        <f t="shared" si="44"/>
        <v>3.6971838045705363</v>
      </c>
    </row>
    <row r="1582" spans="1:11" x14ac:dyDescent="0.3">
      <c r="A1582" s="18" t="str">
        <f t="shared" si="45"/>
        <v>92006</v>
      </c>
      <c r="B1582" s="10">
        <v>760199</v>
      </c>
      <c r="C1582" s="11">
        <v>39017</v>
      </c>
      <c r="D1582" s="13">
        <v>1603.8710501115481</v>
      </c>
      <c r="E1582" s="9"/>
      <c r="F1582" s="9"/>
      <c r="G1582" s="9"/>
      <c r="H1582" s="27">
        <f>WORKDAY(WORKDAY(DATEVALUE("15/"&amp;MONTH(EDATE(C1582,0))&amp;"/"&amp;YEAR(EDATE(C1582,0))),-1,Feriados!$A$1:$A$936),1,Feriados!$A$1:$A$936)</f>
        <v>39006</v>
      </c>
      <c r="I1582" s="27">
        <f>WORKDAY(WORKDAY(DATEVALUE("15/"&amp;MONTH(EDATE(C1582,-1))&amp;"/"&amp;YEAR(EDATE(C1582,-1))),-1,Feriados!$A$1:$A$936),1,Feriados!$A$1:$A$936)</f>
        <v>38975</v>
      </c>
      <c r="J1582" s="27">
        <f>WORKDAY(WORKDAY(DATEVALUE("15/"&amp;MONTH(EDATE(C1582,0))&amp;"/"&amp;YEAR(EDATE(C1582,0))-1),-1,Feriados!$A$1:$A$936),1,Feriados!$A$1:$A$936)</f>
        <v>38642</v>
      </c>
      <c r="K1582" s="28">
        <f t="shared" si="44"/>
        <v>3.6971838045705363</v>
      </c>
    </row>
    <row r="1583" spans="1:11" x14ac:dyDescent="0.3">
      <c r="A1583" s="18" t="str">
        <f t="shared" si="45"/>
        <v>92006</v>
      </c>
      <c r="B1583" s="10">
        <v>760199</v>
      </c>
      <c r="C1583" s="11">
        <v>39020</v>
      </c>
      <c r="D1583" s="13">
        <v>1604.1225808750271</v>
      </c>
      <c r="E1583" s="9"/>
      <c r="F1583" s="9"/>
      <c r="G1583" s="9"/>
      <c r="H1583" s="27">
        <f>WORKDAY(WORKDAY(DATEVALUE("15/"&amp;MONTH(EDATE(C1583,0))&amp;"/"&amp;YEAR(EDATE(C1583,0))),-1,Feriados!$A$1:$A$936),1,Feriados!$A$1:$A$936)</f>
        <v>39006</v>
      </c>
      <c r="I1583" s="27">
        <f>WORKDAY(WORKDAY(DATEVALUE("15/"&amp;MONTH(EDATE(C1583,-1))&amp;"/"&amp;YEAR(EDATE(C1583,-1))),-1,Feriados!$A$1:$A$936),1,Feriados!$A$1:$A$936)</f>
        <v>38975</v>
      </c>
      <c r="J1583" s="27">
        <f>WORKDAY(WORKDAY(DATEVALUE("15/"&amp;MONTH(EDATE(C1583,0))&amp;"/"&amp;YEAR(EDATE(C1583,0))-1),-1,Feriados!$A$1:$A$936),1,Feriados!$A$1:$A$936)</f>
        <v>38642</v>
      </c>
      <c r="K1583" s="28">
        <f t="shared" si="44"/>
        <v>3.6971838045705363</v>
      </c>
    </row>
    <row r="1584" spans="1:11" x14ac:dyDescent="0.3">
      <c r="A1584" s="18" t="str">
        <f t="shared" si="45"/>
        <v>92006</v>
      </c>
      <c r="B1584" s="10">
        <v>760199</v>
      </c>
      <c r="C1584" s="11">
        <v>39021</v>
      </c>
      <c r="D1584" s="13">
        <v>1604.3741510853961</v>
      </c>
      <c r="E1584" s="9"/>
      <c r="F1584" s="9"/>
      <c r="G1584" s="9"/>
      <c r="H1584" s="27">
        <f>WORKDAY(WORKDAY(DATEVALUE("15/"&amp;MONTH(EDATE(C1584,0))&amp;"/"&amp;YEAR(EDATE(C1584,0))),-1,Feriados!$A$1:$A$936),1,Feriados!$A$1:$A$936)</f>
        <v>39006</v>
      </c>
      <c r="I1584" s="27">
        <f>WORKDAY(WORKDAY(DATEVALUE("15/"&amp;MONTH(EDATE(C1584,-1))&amp;"/"&amp;YEAR(EDATE(C1584,-1))),-1,Feriados!$A$1:$A$936),1,Feriados!$A$1:$A$936)</f>
        <v>38975</v>
      </c>
      <c r="J1584" s="27">
        <f>WORKDAY(WORKDAY(DATEVALUE("15/"&amp;MONTH(EDATE(C1584,0))&amp;"/"&amp;YEAR(EDATE(C1584,0))-1),-1,Feriados!$A$1:$A$936),1,Feriados!$A$1:$A$936)</f>
        <v>38642</v>
      </c>
      <c r="K1584" s="28">
        <f t="shared" si="44"/>
        <v>3.6971838045705363</v>
      </c>
    </row>
    <row r="1585" spans="1:11" x14ac:dyDescent="0.3">
      <c r="A1585" s="18" t="str">
        <f t="shared" si="45"/>
        <v>102006</v>
      </c>
      <c r="B1585" s="10">
        <v>760199</v>
      </c>
      <c r="C1585" s="11">
        <v>39022</v>
      </c>
      <c r="D1585" s="13">
        <v>1604.6257607488415</v>
      </c>
      <c r="E1585" s="9"/>
      <c r="F1585" s="9"/>
      <c r="G1585" s="9"/>
      <c r="H1585" s="27">
        <f>WORKDAY(WORKDAY(DATEVALUE("15/"&amp;MONTH(EDATE(C1585,0))&amp;"/"&amp;YEAR(EDATE(C1585,0))),-1,Feriados!$A$1:$A$936),1,Feriados!$A$1:$A$936)</f>
        <v>39037</v>
      </c>
      <c r="I1585" s="27">
        <f>WORKDAY(WORKDAY(DATEVALUE("15/"&amp;MONTH(EDATE(C1585,-1))&amp;"/"&amp;YEAR(EDATE(C1585,-1))),-1,Feriados!$A$1:$A$936),1,Feriados!$A$1:$A$936)</f>
        <v>39006</v>
      </c>
      <c r="J1585" s="27">
        <f>WORKDAY(WORKDAY(DATEVALUE("15/"&amp;MONTH(EDATE(C1585,0))&amp;"/"&amp;YEAR(EDATE(C1585,0))-1),-1,Feriados!$A$1:$A$936),1,Feriados!$A$1:$A$936)</f>
        <v>38672</v>
      </c>
      <c r="K1585" s="28">
        <f t="shared" si="44"/>
        <v>3.2648886164721169</v>
      </c>
    </row>
    <row r="1586" spans="1:11" x14ac:dyDescent="0.3">
      <c r="A1586" s="18" t="str">
        <f t="shared" si="45"/>
        <v>102006</v>
      </c>
      <c r="B1586" s="10">
        <v>760199</v>
      </c>
      <c r="C1586" s="11">
        <v>39024</v>
      </c>
      <c r="D1586" s="13">
        <v>1604.8774098715508</v>
      </c>
      <c r="E1586" s="9"/>
      <c r="F1586" s="9"/>
      <c r="G1586" s="9"/>
      <c r="H1586" s="27">
        <f>WORKDAY(WORKDAY(DATEVALUE("15/"&amp;MONTH(EDATE(C1586,0))&amp;"/"&amp;YEAR(EDATE(C1586,0))),-1,Feriados!$A$1:$A$936),1,Feriados!$A$1:$A$936)</f>
        <v>39037</v>
      </c>
      <c r="I1586" s="27">
        <f>WORKDAY(WORKDAY(DATEVALUE("15/"&amp;MONTH(EDATE(C1586,-1))&amp;"/"&amp;YEAR(EDATE(C1586,-1))),-1,Feriados!$A$1:$A$936),1,Feriados!$A$1:$A$936)</f>
        <v>39006</v>
      </c>
      <c r="J1586" s="27">
        <f>WORKDAY(WORKDAY(DATEVALUE("15/"&amp;MONTH(EDATE(C1586,0))&amp;"/"&amp;YEAR(EDATE(C1586,0))-1),-1,Feriados!$A$1:$A$936),1,Feriados!$A$1:$A$936)</f>
        <v>38672</v>
      </c>
      <c r="K1586" s="28">
        <f t="shared" si="44"/>
        <v>3.2648886164721169</v>
      </c>
    </row>
    <row r="1587" spans="1:11" x14ac:dyDescent="0.3">
      <c r="A1587" s="18" t="str">
        <f t="shared" si="45"/>
        <v>102006</v>
      </c>
      <c r="B1587" s="10">
        <v>760199</v>
      </c>
      <c r="C1587" s="11">
        <v>39027</v>
      </c>
      <c r="D1587" s="13">
        <v>1605.1290984597122</v>
      </c>
      <c r="E1587" s="9"/>
      <c r="F1587" s="9"/>
      <c r="G1587" s="9"/>
      <c r="H1587" s="27">
        <f>WORKDAY(WORKDAY(DATEVALUE("15/"&amp;MONTH(EDATE(C1587,0))&amp;"/"&amp;YEAR(EDATE(C1587,0))),-1,Feriados!$A$1:$A$936),1,Feriados!$A$1:$A$936)</f>
        <v>39037</v>
      </c>
      <c r="I1587" s="27">
        <f>WORKDAY(WORKDAY(DATEVALUE("15/"&amp;MONTH(EDATE(C1587,-1))&amp;"/"&amp;YEAR(EDATE(C1587,-1))),-1,Feriados!$A$1:$A$936),1,Feriados!$A$1:$A$936)</f>
        <v>39006</v>
      </c>
      <c r="J1587" s="27">
        <f>WORKDAY(WORKDAY(DATEVALUE("15/"&amp;MONTH(EDATE(C1587,0))&amp;"/"&amp;YEAR(EDATE(C1587,0))-1),-1,Feriados!$A$1:$A$936),1,Feriados!$A$1:$A$936)</f>
        <v>38672</v>
      </c>
      <c r="K1587" s="28">
        <f t="shared" si="44"/>
        <v>3.2648886164721169</v>
      </c>
    </row>
    <row r="1588" spans="1:11" x14ac:dyDescent="0.3">
      <c r="A1588" s="18" t="str">
        <f t="shared" si="45"/>
        <v>102006</v>
      </c>
      <c r="B1588" s="10">
        <v>760199</v>
      </c>
      <c r="C1588" s="11">
        <v>39028</v>
      </c>
      <c r="D1588" s="13">
        <v>1605.3808265195146</v>
      </c>
      <c r="E1588" s="9"/>
      <c r="F1588" s="9"/>
      <c r="G1588" s="9"/>
      <c r="H1588" s="27">
        <f>WORKDAY(WORKDAY(DATEVALUE("15/"&amp;MONTH(EDATE(C1588,0))&amp;"/"&amp;YEAR(EDATE(C1588,0))),-1,Feriados!$A$1:$A$936),1,Feriados!$A$1:$A$936)</f>
        <v>39037</v>
      </c>
      <c r="I1588" s="27">
        <f>WORKDAY(WORKDAY(DATEVALUE("15/"&amp;MONTH(EDATE(C1588,-1))&amp;"/"&amp;YEAR(EDATE(C1588,-1))),-1,Feriados!$A$1:$A$936),1,Feriados!$A$1:$A$936)</f>
        <v>39006</v>
      </c>
      <c r="J1588" s="27">
        <f>WORKDAY(WORKDAY(DATEVALUE("15/"&amp;MONTH(EDATE(C1588,0))&amp;"/"&amp;YEAR(EDATE(C1588,0))-1),-1,Feriados!$A$1:$A$936),1,Feriados!$A$1:$A$936)</f>
        <v>38672</v>
      </c>
      <c r="K1588" s="28">
        <f t="shared" si="44"/>
        <v>3.2648886164721169</v>
      </c>
    </row>
    <row r="1589" spans="1:11" x14ac:dyDescent="0.3">
      <c r="A1589" s="18" t="str">
        <f t="shared" si="45"/>
        <v>102006</v>
      </c>
      <c r="B1589" s="10">
        <v>760199</v>
      </c>
      <c r="C1589" s="11">
        <v>39029</v>
      </c>
      <c r="D1589" s="13">
        <v>1605.6325940571485</v>
      </c>
      <c r="E1589" s="9"/>
      <c r="F1589" s="9"/>
      <c r="G1589" s="9"/>
      <c r="H1589" s="27">
        <f>WORKDAY(WORKDAY(DATEVALUE("15/"&amp;MONTH(EDATE(C1589,0))&amp;"/"&amp;YEAR(EDATE(C1589,0))),-1,Feriados!$A$1:$A$936),1,Feriados!$A$1:$A$936)</f>
        <v>39037</v>
      </c>
      <c r="I1589" s="27">
        <f>WORKDAY(WORKDAY(DATEVALUE("15/"&amp;MONTH(EDATE(C1589,-1))&amp;"/"&amp;YEAR(EDATE(C1589,-1))),-1,Feriados!$A$1:$A$936),1,Feriados!$A$1:$A$936)</f>
        <v>39006</v>
      </c>
      <c r="J1589" s="27">
        <f>WORKDAY(WORKDAY(DATEVALUE("15/"&amp;MONTH(EDATE(C1589,0))&amp;"/"&amp;YEAR(EDATE(C1589,0))-1),-1,Feriados!$A$1:$A$936),1,Feriados!$A$1:$A$936)</f>
        <v>38672</v>
      </c>
      <c r="K1589" s="28">
        <f t="shared" si="44"/>
        <v>3.2648886164721169</v>
      </c>
    </row>
    <row r="1590" spans="1:11" x14ac:dyDescent="0.3">
      <c r="A1590" s="18" t="str">
        <f t="shared" si="45"/>
        <v>102006</v>
      </c>
      <c r="B1590" s="10">
        <v>760199</v>
      </c>
      <c r="C1590" s="11">
        <v>39030</v>
      </c>
      <c r="D1590" s="13">
        <v>1605.8844010788052</v>
      </c>
      <c r="E1590" s="9"/>
      <c r="F1590" s="9"/>
      <c r="G1590" s="9"/>
      <c r="H1590" s="27">
        <f>WORKDAY(WORKDAY(DATEVALUE("15/"&amp;MONTH(EDATE(C1590,0))&amp;"/"&amp;YEAR(EDATE(C1590,0))),-1,Feriados!$A$1:$A$936),1,Feriados!$A$1:$A$936)</f>
        <v>39037</v>
      </c>
      <c r="I1590" s="27">
        <f>WORKDAY(WORKDAY(DATEVALUE("15/"&amp;MONTH(EDATE(C1590,-1))&amp;"/"&amp;YEAR(EDATE(C1590,-1))),-1,Feriados!$A$1:$A$936),1,Feriados!$A$1:$A$936)</f>
        <v>39006</v>
      </c>
      <c r="J1590" s="27">
        <f>WORKDAY(WORKDAY(DATEVALUE("15/"&amp;MONTH(EDATE(C1590,0))&amp;"/"&amp;YEAR(EDATE(C1590,0))-1),-1,Feriados!$A$1:$A$936),1,Feriados!$A$1:$A$936)</f>
        <v>38672</v>
      </c>
      <c r="K1590" s="28">
        <f t="shared" si="44"/>
        <v>3.2648886164721169</v>
      </c>
    </row>
    <row r="1591" spans="1:11" x14ac:dyDescent="0.3">
      <c r="A1591" s="18" t="str">
        <f t="shared" si="45"/>
        <v>102006</v>
      </c>
      <c r="B1591" s="10">
        <v>760199</v>
      </c>
      <c r="C1591" s="11">
        <v>39031</v>
      </c>
      <c r="D1591" s="13">
        <v>1606.1362475906767</v>
      </c>
      <c r="E1591" s="9"/>
      <c r="F1591" s="9"/>
      <c r="G1591" s="9"/>
      <c r="H1591" s="27">
        <f>WORKDAY(WORKDAY(DATEVALUE("15/"&amp;MONTH(EDATE(C1591,0))&amp;"/"&amp;YEAR(EDATE(C1591,0))),-1,Feriados!$A$1:$A$936),1,Feriados!$A$1:$A$936)</f>
        <v>39037</v>
      </c>
      <c r="I1591" s="27">
        <f>WORKDAY(WORKDAY(DATEVALUE("15/"&amp;MONTH(EDATE(C1591,-1))&amp;"/"&amp;YEAR(EDATE(C1591,-1))),-1,Feriados!$A$1:$A$936),1,Feriados!$A$1:$A$936)</f>
        <v>39006</v>
      </c>
      <c r="J1591" s="27">
        <f>WORKDAY(WORKDAY(DATEVALUE("15/"&amp;MONTH(EDATE(C1591,0))&amp;"/"&amp;YEAR(EDATE(C1591,0))-1),-1,Feriados!$A$1:$A$936),1,Feriados!$A$1:$A$936)</f>
        <v>38672</v>
      </c>
      <c r="K1591" s="28">
        <f t="shared" si="44"/>
        <v>3.2648886164721169</v>
      </c>
    </row>
    <row r="1592" spans="1:11" x14ac:dyDescent="0.3">
      <c r="A1592" s="18" t="str">
        <f t="shared" si="45"/>
        <v>102006</v>
      </c>
      <c r="B1592" s="10">
        <v>760199</v>
      </c>
      <c r="C1592" s="11">
        <v>39034</v>
      </c>
      <c r="D1592" s="13">
        <v>1606.3881335989563</v>
      </c>
      <c r="E1592" s="9"/>
      <c r="F1592" s="9"/>
      <c r="G1592" s="9"/>
      <c r="H1592" s="27">
        <f>WORKDAY(WORKDAY(DATEVALUE("15/"&amp;MONTH(EDATE(C1592,0))&amp;"/"&amp;YEAR(EDATE(C1592,0))),-1,Feriados!$A$1:$A$936),1,Feriados!$A$1:$A$936)</f>
        <v>39037</v>
      </c>
      <c r="I1592" s="27">
        <f>WORKDAY(WORKDAY(DATEVALUE("15/"&amp;MONTH(EDATE(C1592,-1))&amp;"/"&amp;YEAR(EDATE(C1592,-1))),-1,Feriados!$A$1:$A$936),1,Feriados!$A$1:$A$936)</f>
        <v>39006</v>
      </c>
      <c r="J1592" s="27">
        <f>WORKDAY(WORKDAY(DATEVALUE("15/"&amp;MONTH(EDATE(C1592,0))&amp;"/"&amp;YEAR(EDATE(C1592,0))-1),-1,Feriados!$A$1:$A$936),1,Feriados!$A$1:$A$936)</f>
        <v>38672</v>
      </c>
      <c r="K1592" s="28">
        <f t="shared" si="44"/>
        <v>3.2648886164721169</v>
      </c>
    </row>
    <row r="1593" spans="1:11" x14ac:dyDescent="0.3">
      <c r="A1593" s="18" t="str">
        <f t="shared" si="45"/>
        <v>102006</v>
      </c>
      <c r="B1593" s="10">
        <v>760199</v>
      </c>
      <c r="C1593" s="11">
        <v>39035</v>
      </c>
      <c r="D1593" s="13">
        <v>1606.6400591098379</v>
      </c>
      <c r="E1593" s="9"/>
      <c r="F1593" s="9"/>
      <c r="G1593" s="9"/>
      <c r="H1593" s="27">
        <f>WORKDAY(WORKDAY(DATEVALUE("15/"&amp;MONTH(EDATE(C1593,0))&amp;"/"&amp;YEAR(EDATE(C1593,0))),-1,Feriados!$A$1:$A$936),1,Feriados!$A$1:$A$936)</f>
        <v>39037</v>
      </c>
      <c r="I1593" s="27">
        <f>WORKDAY(WORKDAY(DATEVALUE("15/"&amp;MONTH(EDATE(C1593,-1))&amp;"/"&amp;YEAR(EDATE(C1593,-1))),-1,Feriados!$A$1:$A$936),1,Feriados!$A$1:$A$936)</f>
        <v>39006</v>
      </c>
      <c r="J1593" s="27">
        <f>WORKDAY(WORKDAY(DATEVALUE("15/"&amp;MONTH(EDATE(C1593,0))&amp;"/"&amp;YEAR(EDATE(C1593,0))-1),-1,Feriados!$A$1:$A$936),1,Feriados!$A$1:$A$936)</f>
        <v>38672</v>
      </c>
      <c r="K1593" s="28">
        <f t="shared" si="44"/>
        <v>3.2648886164721169</v>
      </c>
    </row>
    <row r="1594" spans="1:11" x14ac:dyDescent="0.3">
      <c r="A1594" s="18" t="str">
        <f t="shared" si="45"/>
        <v>102006</v>
      </c>
      <c r="B1594" s="10">
        <v>760199</v>
      </c>
      <c r="C1594" s="11">
        <v>39037</v>
      </c>
      <c r="D1594" s="13">
        <v>1606.8920241295168</v>
      </c>
      <c r="E1594" s="9"/>
      <c r="F1594" s="9"/>
      <c r="G1594" s="9"/>
      <c r="H1594" s="27">
        <f>WORKDAY(WORKDAY(DATEVALUE("15/"&amp;MONTH(EDATE(C1594,0))&amp;"/"&amp;YEAR(EDATE(C1594,0))),-1,Feriados!$A$1:$A$936),1,Feriados!$A$1:$A$936)</f>
        <v>39037</v>
      </c>
      <c r="I1594" s="27">
        <f>WORKDAY(WORKDAY(DATEVALUE("15/"&amp;MONTH(EDATE(C1594,-1))&amp;"/"&amp;YEAR(EDATE(C1594,-1))),-1,Feriados!$A$1:$A$936),1,Feriados!$A$1:$A$936)</f>
        <v>39006</v>
      </c>
      <c r="J1594" s="27">
        <f>WORKDAY(WORKDAY(DATEVALUE("15/"&amp;MONTH(EDATE(C1594,0))&amp;"/"&amp;YEAR(EDATE(C1594,0))-1),-1,Feriados!$A$1:$A$936),1,Feriados!$A$1:$A$936)</f>
        <v>38672</v>
      </c>
      <c r="K1594" s="28">
        <f t="shared" si="44"/>
        <v>3.2648886164721169</v>
      </c>
    </row>
    <row r="1595" spans="1:11" x14ac:dyDescent="0.3">
      <c r="A1595" s="18" t="str">
        <f t="shared" si="45"/>
        <v>102006</v>
      </c>
      <c r="B1595" s="10">
        <v>760199</v>
      </c>
      <c r="C1595" s="11">
        <v>39038</v>
      </c>
      <c r="D1595" s="13">
        <v>1607.1287939708368</v>
      </c>
      <c r="E1595" s="9"/>
      <c r="F1595" s="9"/>
      <c r="G1595" s="9"/>
      <c r="H1595" s="27">
        <f>WORKDAY(WORKDAY(DATEVALUE("15/"&amp;MONTH(EDATE(C1595,0))&amp;"/"&amp;YEAR(EDATE(C1595,0))),-1,Feriados!$A$1:$A$936),1,Feriados!$A$1:$A$936)</f>
        <v>39037</v>
      </c>
      <c r="I1595" s="27">
        <f>WORKDAY(WORKDAY(DATEVALUE("15/"&amp;MONTH(EDATE(C1595,-1))&amp;"/"&amp;YEAR(EDATE(C1595,-1))),-1,Feriados!$A$1:$A$936),1,Feriados!$A$1:$A$936)</f>
        <v>39006</v>
      </c>
      <c r="J1595" s="27">
        <f>WORKDAY(WORKDAY(DATEVALUE("15/"&amp;MONTH(EDATE(C1595,0))&amp;"/"&amp;YEAR(EDATE(C1595,0))-1),-1,Feriados!$A$1:$A$936),1,Feriados!$A$1:$A$936)</f>
        <v>38672</v>
      </c>
      <c r="K1595" s="28">
        <f t="shared" si="44"/>
        <v>3.2648886164721169</v>
      </c>
    </row>
    <row r="1596" spans="1:11" x14ac:dyDescent="0.3">
      <c r="A1596" s="18" t="str">
        <f t="shared" si="45"/>
        <v>102006</v>
      </c>
      <c r="B1596" s="10">
        <v>760199</v>
      </c>
      <c r="C1596" s="11">
        <v>39041</v>
      </c>
      <c r="D1596" s="13">
        <v>1607.3655986993538</v>
      </c>
      <c r="E1596" s="9"/>
      <c r="F1596" s="9"/>
      <c r="G1596" s="9"/>
      <c r="H1596" s="27">
        <f>WORKDAY(WORKDAY(DATEVALUE("15/"&amp;MONTH(EDATE(C1596,0))&amp;"/"&amp;YEAR(EDATE(C1596,0))),-1,Feriados!$A$1:$A$936),1,Feriados!$A$1:$A$936)</f>
        <v>39037</v>
      </c>
      <c r="I1596" s="27">
        <f>WORKDAY(WORKDAY(DATEVALUE("15/"&amp;MONTH(EDATE(C1596,-1))&amp;"/"&amp;YEAR(EDATE(C1596,-1))),-1,Feriados!$A$1:$A$936),1,Feriados!$A$1:$A$936)</f>
        <v>39006</v>
      </c>
      <c r="J1596" s="27">
        <f>WORKDAY(WORKDAY(DATEVALUE("15/"&amp;MONTH(EDATE(C1596,0))&amp;"/"&amp;YEAR(EDATE(C1596,0))-1),-1,Feriados!$A$1:$A$936),1,Feriados!$A$1:$A$936)</f>
        <v>38672</v>
      </c>
      <c r="K1596" s="28">
        <f t="shared" si="44"/>
        <v>3.2648886164721169</v>
      </c>
    </row>
    <row r="1597" spans="1:11" x14ac:dyDescent="0.3">
      <c r="A1597" s="18" t="str">
        <f t="shared" si="45"/>
        <v>102006</v>
      </c>
      <c r="B1597" s="10">
        <v>760199</v>
      </c>
      <c r="C1597" s="11">
        <v>39042</v>
      </c>
      <c r="D1597" s="13">
        <v>1607.6024383202073</v>
      </c>
      <c r="E1597" s="9"/>
      <c r="F1597" s="9"/>
      <c r="G1597" s="9"/>
      <c r="H1597" s="27">
        <f>WORKDAY(WORKDAY(DATEVALUE("15/"&amp;MONTH(EDATE(C1597,0))&amp;"/"&amp;YEAR(EDATE(C1597,0))),-1,Feriados!$A$1:$A$936),1,Feriados!$A$1:$A$936)</f>
        <v>39037</v>
      </c>
      <c r="I1597" s="27">
        <f>WORKDAY(WORKDAY(DATEVALUE("15/"&amp;MONTH(EDATE(C1597,-1))&amp;"/"&amp;YEAR(EDATE(C1597,-1))),-1,Feriados!$A$1:$A$936),1,Feriados!$A$1:$A$936)</f>
        <v>39006</v>
      </c>
      <c r="J1597" s="27">
        <f>WORKDAY(WORKDAY(DATEVALUE("15/"&amp;MONTH(EDATE(C1597,0))&amp;"/"&amp;YEAR(EDATE(C1597,0))-1),-1,Feriados!$A$1:$A$936),1,Feriados!$A$1:$A$936)</f>
        <v>38672</v>
      </c>
      <c r="K1597" s="28">
        <f t="shared" ref="K1597:K1660" si="46">+(VLOOKUP(H1597,C:D,2,FALSE)/VLOOKUP(J1597,C:D,2,FALSE)-1)*100</f>
        <v>3.2648886164721169</v>
      </c>
    </row>
    <row r="1598" spans="1:11" x14ac:dyDescent="0.3">
      <c r="A1598" s="18" t="str">
        <f t="shared" si="45"/>
        <v>102006</v>
      </c>
      <c r="B1598" s="10">
        <v>760199</v>
      </c>
      <c r="C1598" s="11">
        <v>39043</v>
      </c>
      <c r="D1598" s="13">
        <v>1607.8393128385394</v>
      </c>
      <c r="E1598" s="9"/>
      <c r="F1598" s="9"/>
      <c r="G1598" s="9"/>
      <c r="H1598" s="27">
        <f>WORKDAY(WORKDAY(DATEVALUE("15/"&amp;MONTH(EDATE(C1598,0))&amp;"/"&amp;YEAR(EDATE(C1598,0))),-1,Feriados!$A$1:$A$936),1,Feriados!$A$1:$A$936)</f>
        <v>39037</v>
      </c>
      <c r="I1598" s="27">
        <f>WORKDAY(WORKDAY(DATEVALUE("15/"&amp;MONTH(EDATE(C1598,-1))&amp;"/"&amp;YEAR(EDATE(C1598,-1))),-1,Feriados!$A$1:$A$936),1,Feriados!$A$1:$A$936)</f>
        <v>39006</v>
      </c>
      <c r="J1598" s="27">
        <f>WORKDAY(WORKDAY(DATEVALUE("15/"&amp;MONTH(EDATE(C1598,0))&amp;"/"&amp;YEAR(EDATE(C1598,0))-1),-1,Feriados!$A$1:$A$936),1,Feriados!$A$1:$A$936)</f>
        <v>38672</v>
      </c>
      <c r="K1598" s="28">
        <f t="shared" si="46"/>
        <v>3.2648886164721169</v>
      </c>
    </row>
    <row r="1599" spans="1:11" x14ac:dyDescent="0.3">
      <c r="A1599" s="18" t="str">
        <f t="shared" si="45"/>
        <v>102006</v>
      </c>
      <c r="B1599" s="10">
        <v>760199</v>
      </c>
      <c r="C1599" s="11">
        <v>39044</v>
      </c>
      <c r="D1599" s="13">
        <v>1608.0762222594917</v>
      </c>
      <c r="E1599" s="9"/>
      <c r="F1599" s="9"/>
      <c r="G1599" s="9"/>
      <c r="H1599" s="27">
        <f>WORKDAY(WORKDAY(DATEVALUE("15/"&amp;MONTH(EDATE(C1599,0))&amp;"/"&amp;YEAR(EDATE(C1599,0))),-1,Feriados!$A$1:$A$936),1,Feriados!$A$1:$A$936)</f>
        <v>39037</v>
      </c>
      <c r="I1599" s="27">
        <f>WORKDAY(WORKDAY(DATEVALUE("15/"&amp;MONTH(EDATE(C1599,-1))&amp;"/"&amp;YEAR(EDATE(C1599,-1))),-1,Feriados!$A$1:$A$936),1,Feriados!$A$1:$A$936)</f>
        <v>39006</v>
      </c>
      <c r="J1599" s="27">
        <f>WORKDAY(WORKDAY(DATEVALUE("15/"&amp;MONTH(EDATE(C1599,0))&amp;"/"&amp;YEAR(EDATE(C1599,0))-1),-1,Feriados!$A$1:$A$936),1,Feriados!$A$1:$A$936)</f>
        <v>38672</v>
      </c>
      <c r="K1599" s="28">
        <f t="shared" si="46"/>
        <v>3.2648886164721169</v>
      </c>
    </row>
    <row r="1600" spans="1:11" x14ac:dyDescent="0.3">
      <c r="A1600" s="18" t="str">
        <f t="shared" si="45"/>
        <v>102006</v>
      </c>
      <c r="B1600" s="10">
        <v>760199</v>
      </c>
      <c r="C1600" s="11">
        <v>39045</v>
      </c>
      <c r="D1600" s="13">
        <v>1608.313166588207</v>
      </c>
      <c r="E1600" s="9"/>
      <c r="F1600" s="9"/>
      <c r="G1600" s="9"/>
      <c r="H1600" s="27">
        <f>WORKDAY(WORKDAY(DATEVALUE("15/"&amp;MONTH(EDATE(C1600,0))&amp;"/"&amp;YEAR(EDATE(C1600,0))),-1,Feriados!$A$1:$A$936),1,Feriados!$A$1:$A$936)</f>
        <v>39037</v>
      </c>
      <c r="I1600" s="27">
        <f>WORKDAY(WORKDAY(DATEVALUE("15/"&amp;MONTH(EDATE(C1600,-1))&amp;"/"&amp;YEAR(EDATE(C1600,-1))),-1,Feriados!$A$1:$A$936),1,Feriados!$A$1:$A$936)</f>
        <v>39006</v>
      </c>
      <c r="J1600" s="27">
        <f>WORKDAY(WORKDAY(DATEVALUE("15/"&amp;MONTH(EDATE(C1600,0))&amp;"/"&amp;YEAR(EDATE(C1600,0))-1),-1,Feriados!$A$1:$A$936),1,Feriados!$A$1:$A$936)</f>
        <v>38672</v>
      </c>
      <c r="K1600" s="28">
        <f t="shared" si="46"/>
        <v>3.2648886164721169</v>
      </c>
    </row>
    <row r="1601" spans="1:11" x14ac:dyDescent="0.3">
      <c r="A1601" s="18" t="str">
        <f t="shared" si="45"/>
        <v>102006</v>
      </c>
      <c r="B1601" s="10">
        <v>760199</v>
      </c>
      <c r="C1601" s="11">
        <v>39048</v>
      </c>
      <c r="D1601" s="13">
        <v>1608.5501458298284</v>
      </c>
      <c r="E1601" s="9"/>
      <c r="F1601" s="9"/>
      <c r="G1601" s="9"/>
      <c r="H1601" s="27">
        <f>WORKDAY(WORKDAY(DATEVALUE("15/"&amp;MONTH(EDATE(C1601,0))&amp;"/"&amp;YEAR(EDATE(C1601,0))),-1,Feriados!$A$1:$A$936),1,Feriados!$A$1:$A$936)</f>
        <v>39037</v>
      </c>
      <c r="I1601" s="27">
        <f>WORKDAY(WORKDAY(DATEVALUE("15/"&amp;MONTH(EDATE(C1601,-1))&amp;"/"&amp;YEAR(EDATE(C1601,-1))),-1,Feriados!$A$1:$A$936),1,Feriados!$A$1:$A$936)</f>
        <v>39006</v>
      </c>
      <c r="J1601" s="27">
        <f>WORKDAY(WORKDAY(DATEVALUE("15/"&amp;MONTH(EDATE(C1601,0))&amp;"/"&amp;YEAR(EDATE(C1601,0))-1),-1,Feriados!$A$1:$A$936),1,Feriados!$A$1:$A$936)</f>
        <v>38672</v>
      </c>
      <c r="K1601" s="28">
        <f t="shared" si="46"/>
        <v>3.2648886164721169</v>
      </c>
    </row>
    <row r="1602" spans="1:11" x14ac:dyDescent="0.3">
      <c r="A1602" s="18" t="str">
        <f t="shared" si="45"/>
        <v>102006</v>
      </c>
      <c r="B1602" s="10">
        <v>760199</v>
      </c>
      <c r="C1602" s="11">
        <v>39049</v>
      </c>
      <c r="D1602" s="13">
        <v>1608.7871599895011</v>
      </c>
      <c r="E1602" s="9"/>
      <c r="F1602" s="9"/>
      <c r="G1602" s="9"/>
      <c r="H1602" s="27">
        <f>WORKDAY(WORKDAY(DATEVALUE("15/"&amp;MONTH(EDATE(C1602,0))&amp;"/"&amp;YEAR(EDATE(C1602,0))),-1,Feriados!$A$1:$A$936),1,Feriados!$A$1:$A$936)</f>
        <v>39037</v>
      </c>
      <c r="I1602" s="27">
        <f>WORKDAY(WORKDAY(DATEVALUE("15/"&amp;MONTH(EDATE(C1602,-1))&amp;"/"&amp;YEAR(EDATE(C1602,-1))),-1,Feriados!$A$1:$A$936),1,Feriados!$A$1:$A$936)</f>
        <v>39006</v>
      </c>
      <c r="J1602" s="27">
        <f>WORKDAY(WORKDAY(DATEVALUE("15/"&amp;MONTH(EDATE(C1602,0))&amp;"/"&amp;YEAR(EDATE(C1602,0))-1),-1,Feriados!$A$1:$A$936),1,Feriados!$A$1:$A$936)</f>
        <v>38672</v>
      </c>
      <c r="K1602" s="28">
        <f t="shared" si="46"/>
        <v>3.2648886164721169</v>
      </c>
    </row>
    <row r="1603" spans="1:11" x14ac:dyDescent="0.3">
      <c r="A1603" s="18" t="str">
        <f t="shared" ref="A1603:A1666" si="47">MONTH(EDATE(C1603,-1))&amp;YEAR(EDATE(C1603,-1))&amp;F1603</f>
        <v>102006</v>
      </c>
      <c r="B1603" s="10">
        <v>760199</v>
      </c>
      <c r="C1603" s="11">
        <v>39050</v>
      </c>
      <c r="D1603" s="13">
        <v>1609.0242090723696</v>
      </c>
      <c r="E1603" s="9"/>
      <c r="F1603" s="9"/>
      <c r="G1603" s="9"/>
      <c r="H1603" s="27">
        <f>WORKDAY(WORKDAY(DATEVALUE("15/"&amp;MONTH(EDATE(C1603,0))&amp;"/"&amp;YEAR(EDATE(C1603,0))),-1,Feriados!$A$1:$A$936),1,Feriados!$A$1:$A$936)</f>
        <v>39037</v>
      </c>
      <c r="I1603" s="27">
        <f>WORKDAY(WORKDAY(DATEVALUE("15/"&amp;MONTH(EDATE(C1603,-1))&amp;"/"&amp;YEAR(EDATE(C1603,-1))),-1,Feriados!$A$1:$A$936),1,Feriados!$A$1:$A$936)</f>
        <v>39006</v>
      </c>
      <c r="J1603" s="27">
        <f>WORKDAY(WORKDAY(DATEVALUE("15/"&amp;MONTH(EDATE(C1603,0))&amp;"/"&amp;YEAR(EDATE(C1603,0))-1),-1,Feriados!$A$1:$A$936),1,Feriados!$A$1:$A$936)</f>
        <v>38672</v>
      </c>
      <c r="K1603" s="28">
        <f t="shared" si="46"/>
        <v>3.2648886164721169</v>
      </c>
    </row>
    <row r="1604" spans="1:11" x14ac:dyDescent="0.3">
      <c r="A1604" s="18" t="str">
        <f t="shared" si="47"/>
        <v>102006</v>
      </c>
      <c r="B1604" s="10">
        <v>760199</v>
      </c>
      <c r="C1604" s="11">
        <v>39051</v>
      </c>
      <c r="D1604" s="13">
        <v>1609.2612930835803</v>
      </c>
      <c r="E1604" s="9"/>
      <c r="F1604" s="9"/>
      <c r="G1604" s="9"/>
      <c r="H1604" s="27">
        <f>WORKDAY(WORKDAY(DATEVALUE("15/"&amp;MONTH(EDATE(C1604,0))&amp;"/"&amp;YEAR(EDATE(C1604,0))),-1,Feriados!$A$1:$A$936),1,Feriados!$A$1:$A$936)</f>
        <v>39037</v>
      </c>
      <c r="I1604" s="27">
        <f>WORKDAY(WORKDAY(DATEVALUE("15/"&amp;MONTH(EDATE(C1604,-1))&amp;"/"&amp;YEAR(EDATE(C1604,-1))),-1,Feriados!$A$1:$A$936),1,Feriados!$A$1:$A$936)</f>
        <v>39006</v>
      </c>
      <c r="J1604" s="27">
        <f>WORKDAY(WORKDAY(DATEVALUE("15/"&amp;MONTH(EDATE(C1604,0))&amp;"/"&amp;YEAR(EDATE(C1604,0))-1),-1,Feriados!$A$1:$A$936),1,Feriados!$A$1:$A$936)</f>
        <v>38672</v>
      </c>
      <c r="K1604" s="28">
        <f t="shared" si="46"/>
        <v>3.2648886164721169</v>
      </c>
    </row>
    <row r="1605" spans="1:11" x14ac:dyDescent="0.3">
      <c r="A1605" s="18" t="str">
        <f t="shared" si="47"/>
        <v>112006</v>
      </c>
      <c r="B1605" s="10">
        <v>760199</v>
      </c>
      <c r="C1605" s="11">
        <v>39052</v>
      </c>
      <c r="D1605" s="13">
        <v>1609.4984120282784</v>
      </c>
      <c r="E1605" s="9"/>
      <c r="F1605" s="9"/>
      <c r="G1605" s="9"/>
      <c r="H1605" s="27">
        <f>WORKDAY(WORKDAY(DATEVALUE("15/"&amp;MONTH(EDATE(C1605,0))&amp;"/"&amp;YEAR(EDATE(C1605,0))),-1,Feriados!$A$1:$A$936),1,Feriados!$A$1:$A$936)</f>
        <v>39066</v>
      </c>
      <c r="I1605" s="27">
        <f>WORKDAY(WORKDAY(DATEVALUE("15/"&amp;MONTH(EDATE(C1605,-1))&amp;"/"&amp;YEAR(EDATE(C1605,-1))),-1,Feriados!$A$1:$A$936),1,Feriados!$A$1:$A$936)</f>
        <v>39037</v>
      </c>
      <c r="J1605" s="27">
        <f>WORKDAY(WORKDAY(DATEVALUE("15/"&amp;MONTH(EDATE(C1605,0))&amp;"/"&amp;YEAR(EDATE(C1605,0))-1),-1,Feriados!$A$1:$A$936),1,Feriados!$A$1:$A$936)</f>
        <v>38701</v>
      </c>
      <c r="K1605" s="28">
        <f t="shared" si="46"/>
        <v>3.0182360834577038</v>
      </c>
    </row>
    <row r="1606" spans="1:11" x14ac:dyDescent="0.3">
      <c r="A1606" s="18" t="str">
        <f t="shared" si="47"/>
        <v>112006</v>
      </c>
      <c r="B1606" s="10">
        <v>760199</v>
      </c>
      <c r="C1606" s="11">
        <v>39055</v>
      </c>
      <c r="D1606" s="13">
        <v>1609.7355659116129</v>
      </c>
      <c r="E1606" s="9"/>
      <c r="F1606" s="9"/>
      <c r="G1606" s="9"/>
      <c r="H1606" s="27">
        <f>WORKDAY(WORKDAY(DATEVALUE("15/"&amp;MONTH(EDATE(C1606,0))&amp;"/"&amp;YEAR(EDATE(C1606,0))),-1,Feriados!$A$1:$A$936),1,Feriados!$A$1:$A$936)</f>
        <v>39066</v>
      </c>
      <c r="I1606" s="27">
        <f>WORKDAY(WORKDAY(DATEVALUE("15/"&amp;MONTH(EDATE(C1606,-1))&amp;"/"&amp;YEAR(EDATE(C1606,-1))),-1,Feriados!$A$1:$A$936),1,Feriados!$A$1:$A$936)</f>
        <v>39037</v>
      </c>
      <c r="J1606" s="27">
        <f>WORKDAY(WORKDAY(DATEVALUE("15/"&amp;MONTH(EDATE(C1606,0))&amp;"/"&amp;YEAR(EDATE(C1606,0))-1),-1,Feriados!$A$1:$A$936),1,Feriados!$A$1:$A$936)</f>
        <v>38701</v>
      </c>
      <c r="K1606" s="28">
        <f t="shared" si="46"/>
        <v>3.0182360834577038</v>
      </c>
    </row>
    <row r="1607" spans="1:11" x14ac:dyDescent="0.3">
      <c r="A1607" s="18" t="str">
        <f t="shared" si="47"/>
        <v>112006</v>
      </c>
      <c r="B1607" s="10">
        <v>760199</v>
      </c>
      <c r="C1607" s="11">
        <v>39056</v>
      </c>
      <c r="D1607" s="13">
        <v>1609.9727547387308</v>
      </c>
      <c r="E1607" s="9"/>
      <c r="F1607" s="9"/>
      <c r="G1607" s="9"/>
      <c r="H1607" s="27">
        <f>WORKDAY(WORKDAY(DATEVALUE("15/"&amp;MONTH(EDATE(C1607,0))&amp;"/"&amp;YEAR(EDATE(C1607,0))),-1,Feriados!$A$1:$A$936),1,Feriados!$A$1:$A$936)</f>
        <v>39066</v>
      </c>
      <c r="I1607" s="27">
        <f>WORKDAY(WORKDAY(DATEVALUE("15/"&amp;MONTH(EDATE(C1607,-1))&amp;"/"&amp;YEAR(EDATE(C1607,-1))),-1,Feriados!$A$1:$A$936),1,Feriados!$A$1:$A$936)</f>
        <v>39037</v>
      </c>
      <c r="J1607" s="27">
        <f>WORKDAY(WORKDAY(DATEVALUE("15/"&amp;MONTH(EDATE(C1607,0))&amp;"/"&amp;YEAR(EDATE(C1607,0))-1),-1,Feriados!$A$1:$A$936),1,Feriados!$A$1:$A$936)</f>
        <v>38701</v>
      </c>
      <c r="K1607" s="28">
        <f t="shared" si="46"/>
        <v>3.0182360834577038</v>
      </c>
    </row>
    <row r="1608" spans="1:11" x14ac:dyDescent="0.3">
      <c r="A1608" s="18" t="str">
        <f t="shared" si="47"/>
        <v>112006</v>
      </c>
      <c r="B1608" s="10">
        <v>760199</v>
      </c>
      <c r="C1608" s="11">
        <v>39057</v>
      </c>
      <c r="D1608" s="13">
        <v>1610.2099785147811</v>
      </c>
      <c r="E1608" s="9"/>
      <c r="F1608" s="9"/>
      <c r="G1608" s="9"/>
      <c r="H1608" s="27">
        <f>WORKDAY(WORKDAY(DATEVALUE("15/"&amp;MONTH(EDATE(C1608,0))&amp;"/"&amp;YEAR(EDATE(C1608,0))),-1,Feriados!$A$1:$A$936),1,Feriados!$A$1:$A$936)</f>
        <v>39066</v>
      </c>
      <c r="I1608" s="27">
        <f>WORKDAY(WORKDAY(DATEVALUE("15/"&amp;MONTH(EDATE(C1608,-1))&amp;"/"&amp;YEAR(EDATE(C1608,-1))),-1,Feriados!$A$1:$A$936),1,Feriados!$A$1:$A$936)</f>
        <v>39037</v>
      </c>
      <c r="J1608" s="27">
        <f>WORKDAY(WORKDAY(DATEVALUE("15/"&amp;MONTH(EDATE(C1608,0))&amp;"/"&amp;YEAR(EDATE(C1608,0))-1),-1,Feriados!$A$1:$A$936),1,Feriados!$A$1:$A$936)</f>
        <v>38701</v>
      </c>
      <c r="K1608" s="28">
        <f t="shared" si="46"/>
        <v>3.0182360834577038</v>
      </c>
    </row>
    <row r="1609" spans="1:11" x14ac:dyDescent="0.3">
      <c r="A1609" s="18" t="str">
        <f t="shared" si="47"/>
        <v>112006</v>
      </c>
      <c r="B1609" s="10">
        <v>760199</v>
      </c>
      <c r="C1609" s="11">
        <v>39058</v>
      </c>
      <c r="D1609" s="13">
        <v>1610.4472372449138</v>
      </c>
      <c r="E1609" s="9"/>
      <c r="F1609" s="9"/>
      <c r="G1609" s="9"/>
      <c r="H1609" s="27">
        <f>WORKDAY(WORKDAY(DATEVALUE("15/"&amp;MONTH(EDATE(C1609,0))&amp;"/"&amp;YEAR(EDATE(C1609,0))),-1,Feriados!$A$1:$A$936),1,Feriados!$A$1:$A$936)</f>
        <v>39066</v>
      </c>
      <c r="I1609" s="27">
        <f>WORKDAY(WORKDAY(DATEVALUE("15/"&amp;MONTH(EDATE(C1609,-1))&amp;"/"&amp;YEAR(EDATE(C1609,-1))),-1,Feriados!$A$1:$A$936),1,Feriados!$A$1:$A$936)</f>
        <v>39037</v>
      </c>
      <c r="J1609" s="27">
        <f>WORKDAY(WORKDAY(DATEVALUE("15/"&amp;MONTH(EDATE(C1609,0))&amp;"/"&amp;YEAR(EDATE(C1609,0))-1),-1,Feriados!$A$1:$A$936),1,Feriados!$A$1:$A$936)</f>
        <v>38701</v>
      </c>
      <c r="K1609" s="28">
        <f t="shared" si="46"/>
        <v>3.0182360834577038</v>
      </c>
    </row>
    <row r="1610" spans="1:11" x14ac:dyDescent="0.3">
      <c r="A1610" s="18" t="str">
        <f t="shared" si="47"/>
        <v>112006</v>
      </c>
      <c r="B1610" s="10">
        <v>760199</v>
      </c>
      <c r="C1610" s="11">
        <v>39059</v>
      </c>
      <c r="D1610" s="13">
        <v>1610.6845309342791</v>
      </c>
      <c r="E1610" s="9"/>
      <c r="F1610" s="9"/>
      <c r="G1610" s="9"/>
      <c r="H1610" s="27">
        <f>WORKDAY(WORKDAY(DATEVALUE("15/"&amp;MONTH(EDATE(C1610,0))&amp;"/"&amp;YEAR(EDATE(C1610,0))),-1,Feriados!$A$1:$A$936),1,Feriados!$A$1:$A$936)</f>
        <v>39066</v>
      </c>
      <c r="I1610" s="27">
        <f>WORKDAY(WORKDAY(DATEVALUE("15/"&amp;MONTH(EDATE(C1610,-1))&amp;"/"&amp;YEAR(EDATE(C1610,-1))),-1,Feriados!$A$1:$A$936),1,Feriados!$A$1:$A$936)</f>
        <v>39037</v>
      </c>
      <c r="J1610" s="27">
        <f>WORKDAY(WORKDAY(DATEVALUE("15/"&amp;MONTH(EDATE(C1610,0))&amp;"/"&amp;YEAR(EDATE(C1610,0))-1),-1,Feriados!$A$1:$A$936),1,Feriados!$A$1:$A$936)</f>
        <v>38701</v>
      </c>
      <c r="K1610" s="28">
        <f t="shared" si="46"/>
        <v>3.0182360834577038</v>
      </c>
    </row>
    <row r="1611" spans="1:11" x14ac:dyDescent="0.3">
      <c r="A1611" s="18" t="str">
        <f t="shared" si="47"/>
        <v>112006</v>
      </c>
      <c r="B1611" s="10">
        <v>760199</v>
      </c>
      <c r="C1611" s="11">
        <v>39062</v>
      </c>
      <c r="D1611" s="13">
        <v>1610.9218595880277</v>
      </c>
      <c r="E1611" s="9"/>
      <c r="F1611" s="9"/>
      <c r="G1611" s="9"/>
      <c r="H1611" s="27">
        <f>WORKDAY(WORKDAY(DATEVALUE("15/"&amp;MONTH(EDATE(C1611,0))&amp;"/"&amp;YEAR(EDATE(C1611,0))),-1,Feriados!$A$1:$A$936),1,Feriados!$A$1:$A$936)</f>
        <v>39066</v>
      </c>
      <c r="I1611" s="27">
        <f>WORKDAY(WORKDAY(DATEVALUE("15/"&amp;MONTH(EDATE(C1611,-1))&amp;"/"&amp;YEAR(EDATE(C1611,-1))),-1,Feriados!$A$1:$A$936),1,Feriados!$A$1:$A$936)</f>
        <v>39037</v>
      </c>
      <c r="J1611" s="27">
        <f>WORKDAY(WORKDAY(DATEVALUE("15/"&amp;MONTH(EDATE(C1611,0))&amp;"/"&amp;YEAR(EDATE(C1611,0))-1),-1,Feriados!$A$1:$A$936),1,Feriados!$A$1:$A$936)</f>
        <v>38701</v>
      </c>
      <c r="K1611" s="28">
        <f t="shared" si="46"/>
        <v>3.0182360834577038</v>
      </c>
    </row>
    <row r="1612" spans="1:11" x14ac:dyDescent="0.3">
      <c r="A1612" s="18" t="str">
        <f t="shared" si="47"/>
        <v>112006</v>
      </c>
      <c r="B1612" s="10">
        <v>760199</v>
      </c>
      <c r="C1612" s="11">
        <v>39063</v>
      </c>
      <c r="D1612" s="13">
        <v>1611.1592232113119</v>
      </c>
      <c r="E1612" s="9"/>
      <c r="F1612" s="9"/>
      <c r="G1612" s="9"/>
      <c r="H1612" s="27">
        <f>WORKDAY(WORKDAY(DATEVALUE("15/"&amp;MONTH(EDATE(C1612,0))&amp;"/"&amp;YEAR(EDATE(C1612,0))),-1,Feriados!$A$1:$A$936),1,Feriados!$A$1:$A$936)</f>
        <v>39066</v>
      </c>
      <c r="I1612" s="27">
        <f>WORKDAY(WORKDAY(DATEVALUE("15/"&amp;MONTH(EDATE(C1612,-1))&amp;"/"&amp;YEAR(EDATE(C1612,-1))),-1,Feriados!$A$1:$A$936),1,Feriados!$A$1:$A$936)</f>
        <v>39037</v>
      </c>
      <c r="J1612" s="27">
        <f>WORKDAY(WORKDAY(DATEVALUE("15/"&amp;MONTH(EDATE(C1612,0))&amp;"/"&amp;YEAR(EDATE(C1612,0))-1),-1,Feriados!$A$1:$A$936),1,Feriados!$A$1:$A$936)</f>
        <v>38701</v>
      </c>
      <c r="K1612" s="28">
        <f t="shared" si="46"/>
        <v>3.0182360834577038</v>
      </c>
    </row>
    <row r="1613" spans="1:11" x14ac:dyDescent="0.3">
      <c r="A1613" s="18" t="str">
        <f t="shared" si="47"/>
        <v>112006</v>
      </c>
      <c r="B1613" s="10">
        <v>760199</v>
      </c>
      <c r="C1613" s="11">
        <v>39064</v>
      </c>
      <c r="D1613" s="13">
        <v>1611.3966218092844</v>
      </c>
      <c r="E1613" s="9"/>
      <c r="F1613" s="9"/>
      <c r="G1613" s="9"/>
      <c r="H1613" s="27">
        <f>WORKDAY(WORKDAY(DATEVALUE("15/"&amp;MONTH(EDATE(C1613,0))&amp;"/"&amp;YEAR(EDATE(C1613,0))),-1,Feriados!$A$1:$A$936),1,Feriados!$A$1:$A$936)</f>
        <v>39066</v>
      </c>
      <c r="I1613" s="27">
        <f>WORKDAY(WORKDAY(DATEVALUE("15/"&amp;MONTH(EDATE(C1613,-1))&amp;"/"&amp;YEAR(EDATE(C1613,-1))),-1,Feriados!$A$1:$A$936),1,Feriados!$A$1:$A$936)</f>
        <v>39037</v>
      </c>
      <c r="J1613" s="27">
        <f>WORKDAY(WORKDAY(DATEVALUE("15/"&amp;MONTH(EDATE(C1613,0))&amp;"/"&amp;YEAR(EDATE(C1613,0))-1),-1,Feriados!$A$1:$A$936),1,Feriados!$A$1:$A$936)</f>
        <v>38701</v>
      </c>
      <c r="K1613" s="28">
        <f t="shared" si="46"/>
        <v>3.0182360834577038</v>
      </c>
    </row>
    <row r="1614" spans="1:11" x14ac:dyDescent="0.3">
      <c r="A1614" s="18" t="str">
        <f t="shared" si="47"/>
        <v>112006</v>
      </c>
      <c r="B1614" s="10">
        <v>760199</v>
      </c>
      <c r="C1614" s="11">
        <v>39065</v>
      </c>
      <c r="D1614" s="13">
        <v>1611.6340553870982</v>
      </c>
      <c r="E1614" s="9"/>
      <c r="F1614" s="9"/>
      <c r="G1614" s="9"/>
      <c r="H1614" s="27">
        <f>WORKDAY(WORKDAY(DATEVALUE("15/"&amp;MONTH(EDATE(C1614,0))&amp;"/"&amp;YEAR(EDATE(C1614,0))),-1,Feriados!$A$1:$A$936),1,Feriados!$A$1:$A$936)</f>
        <v>39066</v>
      </c>
      <c r="I1614" s="27">
        <f>WORKDAY(WORKDAY(DATEVALUE("15/"&amp;MONTH(EDATE(C1614,-1))&amp;"/"&amp;YEAR(EDATE(C1614,-1))),-1,Feriados!$A$1:$A$936),1,Feriados!$A$1:$A$936)</f>
        <v>39037</v>
      </c>
      <c r="J1614" s="27">
        <f>WORKDAY(WORKDAY(DATEVALUE("15/"&amp;MONTH(EDATE(C1614,0))&amp;"/"&amp;YEAR(EDATE(C1614,0))-1),-1,Feriados!$A$1:$A$936),1,Feriados!$A$1:$A$936)</f>
        <v>38701</v>
      </c>
      <c r="K1614" s="28">
        <f t="shared" si="46"/>
        <v>3.0182360834577038</v>
      </c>
    </row>
    <row r="1615" spans="1:11" x14ac:dyDescent="0.3">
      <c r="A1615" s="18" t="str">
        <f t="shared" si="47"/>
        <v>112006</v>
      </c>
      <c r="B1615" s="10">
        <v>760199</v>
      </c>
      <c r="C1615" s="11">
        <v>39066</v>
      </c>
      <c r="D1615" s="13">
        <v>1611.8715239499079</v>
      </c>
      <c r="E1615" s="9"/>
      <c r="F1615" s="9"/>
      <c r="G1615" s="9"/>
      <c r="H1615" s="27">
        <f>WORKDAY(WORKDAY(DATEVALUE("15/"&amp;MONTH(EDATE(C1615,0))&amp;"/"&amp;YEAR(EDATE(C1615,0))),-1,Feriados!$A$1:$A$936),1,Feriados!$A$1:$A$936)</f>
        <v>39066</v>
      </c>
      <c r="I1615" s="27">
        <f>WORKDAY(WORKDAY(DATEVALUE("15/"&amp;MONTH(EDATE(C1615,-1))&amp;"/"&amp;YEAR(EDATE(C1615,-1))),-1,Feriados!$A$1:$A$936),1,Feriados!$A$1:$A$936)</f>
        <v>39037</v>
      </c>
      <c r="J1615" s="27">
        <f>WORKDAY(WORKDAY(DATEVALUE("15/"&amp;MONTH(EDATE(C1615,0))&amp;"/"&amp;YEAR(EDATE(C1615,0))-1),-1,Feriados!$A$1:$A$936),1,Feriados!$A$1:$A$936)</f>
        <v>38701</v>
      </c>
      <c r="K1615" s="28">
        <f t="shared" si="46"/>
        <v>3.0182360834577038</v>
      </c>
    </row>
    <row r="1616" spans="1:11" x14ac:dyDescent="0.3">
      <c r="A1616" s="18" t="str">
        <f t="shared" si="47"/>
        <v>112006</v>
      </c>
      <c r="B1616" s="10">
        <v>760199</v>
      </c>
      <c r="C1616" s="11">
        <v>39069</v>
      </c>
      <c r="D1616" s="13">
        <v>1612.2777363624298</v>
      </c>
      <c r="E1616" s="9"/>
      <c r="F1616" s="9"/>
      <c r="G1616" s="9"/>
      <c r="H1616" s="27">
        <f>WORKDAY(WORKDAY(DATEVALUE("15/"&amp;MONTH(EDATE(C1616,0))&amp;"/"&amp;YEAR(EDATE(C1616,0))),-1,Feriados!$A$1:$A$936),1,Feriados!$A$1:$A$936)</f>
        <v>39066</v>
      </c>
      <c r="I1616" s="27">
        <f>WORKDAY(WORKDAY(DATEVALUE("15/"&amp;MONTH(EDATE(C1616,-1))&amp;"/"&amp;YEAR(EDATE(C1616,-1))),-1,Feriados!$A$1:$A$936),1,Feriados!$A$1:$A$936)</f>
        <v>39037</v>
      </c>
      <c r="J1616" s="27">
        <f>WORKDAY(WORKDAY(DATEVALUE("15/"&amp;MONTH(EDATE(C1616,0))&amp;"/"&amp;YEAR(EDATE(C1616,0))-1),-1,Feriados!$A$1:$A$936),1,Feriados!$A$1:$A$936)</f>
        <v>38701</v>
      </c>
      <c r="K1616" s="28">
        <f t="shared" si="46"/>
        <v>3.0182360834577038</v>
      </c>
    </row>
    <row r="1617" spans="1:11" x14ac:dyDescent="0.3">
      <c r="A1617" s="18" t="str">
        <f t="shared" si="47"/>
        <v>112006</v>
      </c>
      <c r="B1617" s="10">
        <v>760199</v>
      </c>
      <c r="C1617" s="11">
        <v>39070</v>
      </c>
      <c r="D1617" s="13">
        <v>1612.6840511457183</v>
      </c>
      <c r="E1617" s="9"/>
      <c r="F1617" s="9"/>
      <c r="G1617" s="9"/>
      <c r="H1617" s="27">
        <f>WORKDAY(WORKDAY(DATEVALUE("15/"&amp;MONTH(EDATE(C1617,0))&amp;"/"&amp;YEAR(EDATE(C1617,0))),-1,Feriados!$A$1:$A$936),1,Feriados!$A$1:$A$936)</f>
        <v>39066</v>
      </c>
      <c r="I1617" s="27">
        <f>WORKDAY(WORKDAY(DATEVALUE("15/"&amp;MONTH(EDATE(C1617,-1))&amp;"/"&amp;YEAR(EDATE(C1617,-1))),-1,Feriados!$A$1:$A$936),1,Feriados!$A$1:$A$936)</f>
        <v>39037</v>
      </c>
      <c r="J1617" s="27">
        <f>WORKDAY(WORKDAY(DATEVALUE("15/"&amp;MONTH(EDATE(C1617,0))&amp;"/"&amp;YEAR(EDATE(C1617,0))-1),-1,Feriados!$A$1:$A$936),1,Feriados!$A$1:$A$936)</f>
        <v>38701</v>
      </c>
      <c r="K1617" s="28">
        <f t="shared" si="46"/>
        <v>3.0182360834577038</v>
      </c>
    </row>
    <row r="1618" spans="1:11" x14ac:dyDescent="0.3">
      <c r="A1618" s="18" t="str">
        <f t="shared" si="47"/>
        <v>112006</v>
      </c>
      <c r="B1618" s="10">
        <v>760199</v>
      </c>
      <c r="C1618" s="11">
        <v>39071</v>
      </c>
      <c r="D1618" s="13">
        <v>1613.0904683255731</v>
      </c>
      <c r="E1618" s="9"/>
      <c r="F1618" s="9"/>
      <c r="G1618" s="9"/>
      <c r="H1618" s="27">
        <f>WORKDAY(WORKDAY(DATEVALUE("15/"&amp;MONTH(EDATE(C1618,0))&amp;"/"&amp;YEAR(EDATE(C1618,0))),-1,Feriados!$A$1:$A$936),1,Feriados!$A$1:$A$936)</f>
        <v>39066</v>
      </c>
      <c r="I1618" s="27">
        <f>WORKDAY(WORKDAY(DATEVALUE("15/"&amp;MONTH(EDATE(C1618,-1))&amp;"/"&amp;YEAR(EDATE(C1618,-1))),-1,Feriados!$A$1:$A$936),1,Feriados!$A$1:$A$936)</f>
        <v>39037</v>
      </c>
      <c r="J1618" s="27">
        <f>WORKDAY(WORKDAY(DATEVALUE("15/"&amp;MONTH(EDATE(C1618,0))&amp;"/"&amp;YEAR(EDATE(C1618,0))-1),-1,Feriados!$A$1:$A$936),1,Feriados!$A$1:$A$936)</f>
        <v>38701</v>
      </c>
      <c r="K1618" s="28">
        <f t="shared" si="46"/>
        <v>3.0182360834577038</v>
      </c>
    </row>
    <row r="1619" spans="1:11" x14ac:dyDescent="0.3">
      <c r="A1619" s="18" t="str">
        <f t="shared" si="47"/>
        <v>112006</v>
      </c>
      <c r="B1619" s="10">
        <v>760199</v>
      </c>
      <c r="C1619" s="11">
        <v>39072</v>
      </c>
      <c r="D1619" s="13">
        <v>1613.496987927798</v>
      </c>
      <c r="E1619" s="9"/>
      <c r="F1619" s="9"/>
      <c r="G1619" s="9"/>
      <c r="H1619" s="27">
        <f>WORKDAY(WORKDAY(DATEVALUE("15/"&amp;MONTH(EDATE(C1619,0))&amp;"/"&amp;YEAR(EDATE(C1619,0))),-1,Feriados!$A$1:$A$936),1,Feriados!$A$1:$A$936)</f>
        <v>39066</v>
      </c>
      <c r="I1619" s="27">
        <f>WORKDAY(WORKDAY(DATEVALUE("15/"&amp;MONTH(EDATE(C1619,-1))&amp;"/"&amp;YEAR(EDATE(C1619,-1))),-1,Feriados!$A$1:$A$936),1,Feriados!$A$1:$A$936)</f>
        <v>39037</v>
      </c>
      <c r="J1619" s="27">
        <f>WORKDAY(WORKDAY(DATEVALUE("15/"&amp;MONTH(EDATE(C1619,0))&amp;"/"&amp;YEAR(EDATE(C1619,0))-1),-1,Feriados!$A$1:$A$936),1,Feriados!$A$1:$A$936)</f>
        <v>38701</v>
      </c>
      <c r="K1619" s="28">
        <f t="shared" si="46"/>
        <v>3.0182360834577038</v>
      </c>
    </row>
    <row r="1620" spans="1:11" x14ac:dyDescent="0.3">
      <c r="A1620" s="18" t="str">
        <f t="shared" si="47"/>
        <v>112006</v>
      </c>
      <c r="B1620" s="10">
        <v>760199</v>
      </c>
      <c r="C1620" s="11">
        <v>39073</v>
      </c>
      <c r="D1620" s="13">
        <v>1613.9036099782061</v>
      </c>
      <c r="E1620" s="9"/>
      <c r="F1620" s="9"/>
      <c r="G1620" s="9"/>
      <c r="H1620" s="27">
        <f>WORKDAY(WORKDAY(DATEVALUE("15/"&amp;MONTH(EDATE(C1620,0))&amp;"/"&amp;YEAR(EDATE(C1620,0))),-1,Feriados!$A$1:$A$936),1,Feriados!$A$1:$A$936)</f>
        <v>39066</v>
      </c>
      <c r="I1620" s="27">
        <f>WORKDAY(WORKDAY(DATEVALUE("15/"&amp;MONTH(EDATE(C1620,-1))&amp;"/"&amp;YEAR(EDATE(C1620,-1))),-1,Feriados!$A$1:$A$936),1,Feriados!$A$1:$A$936)</f>
        <v>39037</v>
      </c>
      <c r="J1620" s="27">
        <f>WORKDAY(WORKDAY(DATEVALUE("15/"&amp;MONTH(EDATE(C1620,0))&amp;"/"&amp;YEAR(EDATE(C1620,0))-1),-1,Feriados!$A$1:$A$936),1,Feriados!$A$1:$A$936)</f>
        <v>38701</v>
      </c>
      <c r="K1620" s="28">
        <f t="shared" si="46"/>
        <v>3.0182360834577038</v>
      </c>
    </row>
    <row r="1621" spans="1:11" x14ac:dyDescent="0.3">
      <c r="A1621" s="18" t="str">
        <f t="shared" si="47"/>
        <v>112006</v>
      </c>
      <c r="B1621" s="10">
        <v>760199</v>
      </c>
      <c r="C1621" s="11">
        <v>39077</v>
      </c>
      <c r="D1621" s="13">
        <v>1614.310334502615</v>
      </c>
      <c r="E1621" s="9"/>
      <c r="F1621" s="9"/>
      <c r="G1621" s="9"/>
      <c r="H1621" s="27">
        <f>WORKDAY(WORKDAY(DATEVALUE("15/"&amp;MONTH(EDATE(C1621,0))&amp;"/"&amp;YEAR(EDATE(C1621,0))),-1,Feriados!$A$1:$A$936),1,Feriados!$A$1:$A$936)</f>
        <v>39066</v>
      </c>
      <c r="I1621" s="27">
        <f>WORKDAY(WORKDAY(DATEVALUE("15/"&amp;MONTH(EDATE(C1621,-1))&amp;"/"&amp;YEAR(EDATE(C1621,-1))),-1,Feriados!$A$1:$A$936),1,Feriados!$A$1:$A$936)</f>
        <v>39037</v>
      </c>
      <c r="J1621" s="27">
        <f>WORKDAY(WORKDAY(DATEVALUE("15/"&amp;MONTH(EDATE(C1621,0))&amp;"/"&amp;YEAR(EDATE(C1621,0))-1),-1,Feriados!$A$1:$A$936),1,Feriados!$A$1:$A$936)</f>
        <v>38701</v>
      </c>
      <c r="K1621" s="28">
        <f t="shared" si="46"/>
        <v>3.0182360834577038</v>
      </c>
    </row>
    <row r="1622" spans="1:11" x14ac:dyDescent="0.3">
      <c r="A1622" s="18" t="str">
        <f t="shared" si="47"/>
        <v>112006</v>
      </c>
      <c r="B1622" s="10">
        <v>760199</v>
      </c>
      <c r="C1622" s="11">
        <v>39078</v>
      </c>
      <c r="D1622" s="13">
        <v>1614.7171615268498</v>
      </c>
      <c r="E1622" s="9"/>
      <c r="F1622" s="9"/>
      <c r="G1622" s="9"/>
      <c r="H1622" s="27">
        <f>WORKDAY(WORKDAY(DATEVALUE("15/"&amp;MONTH(EDATE(C1622,0))&amp;"/"&amp;YEAR(EDATE(C1622,0))),-1,Feriados!$A$1:$A$936),1,Feriados!$A$1:$A$936)</f>
        <v>39066</v>
      </c>
      <c r="I1622" s="27">
        <f>WORKDAY(WORKDAY(DATEVALUE("15/"&amp;MONTH(EDATE(C1622,-1))&amp;"/"&amp;YEAR(EDATE(C1622,-1))),-1,Feriados!$A$1:$A$936),1,Feriados!$A$1:$A$936)</f>
        <v>39037</v>
      </c>
      <c r="J1622" s="27">
        <f>WORKDAY(WORKDAY(DATEVALUE("15/"&amp;MONTH(EDATE(C1622,0))&amp;"/"&amp;YEAR(EDATE(C1622,0))-1),-1,Feriados!$A$1:$A$936),1,Feriados!$A$1:$A$936)</f>
        <v>38701</v>
      </c>
      <c r="K1622" s="28">
        <f t="shared" si="46"/>
        <v>3.0182360834577038</v>
      </c>
    </row>
    <row r="1623" spans="1:11" x14ac:dyDescent="0.3">
      <c r="A1623" s="18" t="str">
        <f t="shared" si="47"/>
        <v>112006</v>
      </c>
      <c r="B1623" s="10">
        <v>760199</v>
      </c>
      <c r="C1623" s="11">
        <v>39079</v>
      </c>
      <c r="D1623" s="13">
        <v>1615.1240910767415</v>
      </c>
      <c r="E1623" s="9"/>
      <c r="F1623" s="9"/>
      <c r="G1623" s="9"/>
      <c r="H1623" s="27">
        <f>WORKDAY(WORKDAY(DATEVALUE("15/"&amp;MONTH(EDATE(C1623,0))&amp;"/"&amp;YEAR(EDATE(C1623,0))),-1,Feriados!$A$1:$A$936),1,Feriados!$A$1:$A$936)</f>
        <v>39066</v>
      </c>
      <c r="I1623" s="27">
        <f>WORKDAY(WORKDAY(DATEVALUE("15/"&amp;MONTH(EDATE(C1623,-1))&amp;"/"&amp;YEAR(EDATE(C1623,-1))),-1,Feriados!$A$1:$A$936),1,Feriados!$A$1:$A$936)</f>
        <v>39037</v>
      </c>
      <c r="J1623" s="27">
        <f>WORKDAY(WORKDAY(DATEVALUE("15/"&amp;MONTH(EDATE(C1623,0))&amp;"/"&amp;YEAR(EDATE(C1623,0))-1),-1,Feriados!$A$1:$A$936),1,Feriados!$A$1:$A$936)</f>
        <v>38701</v>
      </c>
      <c r="K1623" s="28">
        <f t="shared" si="46"/>
        <v>3.0182360834577038</v>
      </c>
    </row>
    <row r="1624" spans="1:11" x14ac:dyDescent="0.3">
      <c r="A1624" s="18" t="str">
        <f t="shared" si="47"/>
        <v>112006</v>
      </c>
      <c r="B1624" s="10">
        <v>760199</v>
      </c>
      <c r="C1624" s="11">
        <v>39080</v>
      </c>
      <c r="D1624" s="13">
        <v>1615.5311231781282</v>
      </c>
      <c r="E1624" s="9"/>
      <c r="F1624" s="9"/>
      <c r="G1624" s="9"/>
      <c r="H1624" s="27">
        <f>WORKDAY(WORKDAY(DATEVALUE("15/"&amp;MONTH(EDATE(C1624,0))&amp;"/"&amp;YEAR(EDATE(C1624,0))),-1,Feriados!$A$1:$A$936),1,Feriados!$A$1:$A$936)</f>
        <v>39066</v>
      </c>
      <c r="I1624" s="27">
        <f>WORKDAY(WORKDAY(DATEVALUE("15/"&amp;MONTH(EDATE(C1624,-1))&amp;"/"&amp;YEAR(EDATE(C1624,-1))),-1,Feriados!$A$1:$A$936),1,Feriados!$A$1:$A$936)</f>
        <v>39037</v>
      </c>
      <c r="J1624" s="27">
        <f>WORKDAY(WORKDAY(DATEVALUE("15/"&amp;MONTH(EDATE(C1624,0))&amp;"/"&amp;YEAR(EDATE(C1624,0))-1),-1,Feriados!$A$1:$A$936),1,Feriados!$A$1:$A$936)</f>
        <v>38701</v>
      </c>
      <c r="K1624" s="28">
        <f t="shared" si="46"/>
        <v>3.0182360834577038</v>
      </c>
    </row>
    <row r="1625" spans="1:11" x14ac:dyDescent="0.3">
      <c r="A1625" s="18" t="str">
        <f t="shared" si="47"/>
        <v>122006</v>
      </c>
      <c r="B1625" s="10">
        <v>760199</v>
      </c>
      <c r="C1625" s="11">
        <v>39084</v>
      </c>
      <c r="D1625" s="13">
        <v>1615.9382578568534</v>
      </c>
      <c r="E1625" s="9"/>
      <c r="F1625" s="9"/>
      <c r="G1625" s="9"/>
      <c r="H1625" s="27">
        <f>WORKDAY(WORKDAY(DATEVALUE("15/"&amp;MONTH(EDATE(C1625,0))&amp;"/"&amp;YEAR(EDATE(C1625,0))),-1,Feriados!$A$1:$A$936),1,Feriados!$A$1:$A$936)</f>
        <v>39097</v>
      </c>
      <c r="I1625" s="27">
        <f>WORKDAY(WORKDAY(DATEVALUE("15/"&amp;MONTH(EDATE(C1625,-1))&amp;"/"&amp;YEAR(EDATE(C1625,-1))),-1,Feriados!$A$1:$A$936),1,Feriados!$A$1:$A$936)</f>
        <v>39066</v>
      </c>
      <c r="J1625" s="27">
        <f>WORKDAY(WORKDAY(DATEVALUE("15/"&amp;MONTH(EDATE(C1625,0))&amp;"/"&amp;YEAR(EDATE(C1625,0))-1),-1,Feriados!$A$1:$A$936),1,Feriados!$A$1:$A$936)</f>
        <v>38733</v>
      </c>
      <c r="K1625" s="28">
        <f t="shared" si="46"/>
        <v>3.1415161315768714</v>
      </c>
    </row>
    <row r="1626" spans="1:11" x14ac:dyDescent="0.3">
      <c r="A1626" s="18" t="str">
        <f t="shared" si="47"/>
        <v>122006</v>
      </c>
      <c r="B1626" s="10">
        <v>760199</v>
      </c>
      <c r="C1626" s="11">
        <v>39085</v>
      </c>
      <c r="D1626" s="13">
        <v>1616.3454951387691</v>
      </c>
      <c r="E1626" s="9"/>
      <c r="F1626" s="9"/>
      <c r="G1626" s="9"/>
      <c r="H1626" s="27">
        <f>WORKDAY(WORKDAY(DATEVALUE("15/"&amp;MONTH(EDATE(C1626,0))&amp;"/"&amp;YEAR(EDATE(C1626,0))),-1,Feriados!$A$1:$A$936),1,Feriados!$A$1:$A$936)</f>
        <v>39097</v>
      </c>
      <c r="I1626" s="27">
        <f>WORKDAY(WORKDAY(DATEVALUE("15/"&amp;MONTH(EDATE(C1626,-1))&amp;"/"&amp;YEAR(EDATE(C1626,-1))),-1,Feriados!$A$1:$A$936),1,Feriados!$A$1:$A$936)</f>
        <v>39066</v>
      </c>
      <c r="J1626" s="27">
        <f>WORKDAY(WORKDAY(DATEVALUE("15/"&amp;MONTH(EDATE(C1626,0))&amp;"/"&amp;YEAR(EDATE(C1626,0))-1),-1,Feriados!$A$1:$A$936),1,Feriados!$A$1:$A$936)</f>
        <v>38733</v>
      </c>
      <c r="K1626" s="28">
        <f t="shared" si="46"/>
        <v>3.1415161315768714</v>
      </c>
    </row>
    <row r="1627" spans="1:11" x14ac:dyDescent="0.3">
      <c r="A1627" s="18" t="str">
        <f t="shared" si="47"/>
        <v>122006</v>
      </c>
      <c r="B1627" s="10">
        <v>760199</v>
      </c>
      <c r="C1627" s="11">
        <v>39086</v>
      </c>
      <c r="D1627" s="13">
        <v>1616.7528350497319</v>
      </c>
      <c r="E1627" s="9"/>
      <c r="F1627" s="9"/>
      <c r="G1627" s="9"/>
      <c r="H1627" s="27">
        <f>WORKDAY(WORKDAY(DATEVALUE("15/"&amp;MONTH(EDATE(C1627,0))&amp;"/"&amp;YEAR(EDATE(C1627,0))),-1,Feriados!$A$1:$A$936),1,Feriados!$A$1:$A$936)</f>
        <v>39097</v>
      </c>
      <c r="I1627" s="27">
        <f>WORKDAY(WORKDAY(DATEVALUE("15/"&amp;MONTH(EDATE(C1627,-1))&amp;"/"&amp;YEAR(EDATE(C1627,-1))),-1,Feriados!$A$1:$A$936),1,Feriados!$A$1:$A$936)</f>
        <v>39066</v>
      </c>
      <c r="J1627" s="27">
        <f>WORKDAY(WORKDAY(DATEVALUE("15/"&amp;MONTH(EDATE(C1627,0))&amp;"/"&amp;YEAR(EDATE(C1627,0))-1),-1,Feriados!$A$1:$A$936),1,Feriados!$A$1:$A$936)</f>
        <v>38733</v>
      </c>
      <c r="K1627" s="28">
        <f t="shared" si="46"/>
        <v>3.1415161315768714</v>
      </c>
    </row>
    <row r="1628" spans="1:11" x14ac:dyDescent="0.3">
      <c r="A1628" s="18" t="str">
        <f t="shared" si="47"/>
        <v>122006</v>
      </c>
      <c r="B1628" s="10">
        <v>760199</v>
      </c>
      <c r="C1628" s="11">
        <v>39087</v>
      </c>
      <c r="D1628" s="13">
        <v>1617.1602776156053</v>
      </c>
      <c r="E1628" s="9"/>
      <c r="F1628" s="9"/>
      <c r="G1628" s="9"/>
      <c r="H1628" s="27">
        <f>WORKDAY(WORKDAY(DATEVALUE("15/"&amp;MONTH(EDATE(C1628,0))&amp;"/"&amp;YEAR(EDATE(C1628,0))),-1,Feriados!$A$1:$A$936),1,Feriados!$A$1:$A$936)</f>
        <v>39097</v>
      </c>
      <c r="I1628" s="27">
        <f>WORKDAY(WORKDAY(DATEVALUE("15/"&amp;MONTH(EDATE(C1628,-1))&amp;"/"&amp;YEAR(EDATE(C1628,-1))),-1,Feriados!$A$1:$A$936),1,Feriados!$A$1:$A$936)</f>
        <v>39066</v>
      </c>
      <c r="J1628" s="27">
        <f>WORKDAY(WORKDAY(DATEVALUE("15/"&amp;MONTH(EDATE(C1628,0))&amp;"/"&amp;YEAR(EDATE(C1628,0))-1),-1,Feriados!$A$1:$A$936),1,Feriados!$A$1:$A$936)</f>
        <v>38733</v>
      </c>
      <c r="K1628" s="28">
        <f t="shared" si="46"/>
        <v>3.1415161315768714</v>
      </c>
    </row>
    <row r="1629" spans="1:11" x14ac:dyDescent="0.3">
      <c r="A1629" s="18" t="str">
        <f t="shared" si="47"/>
        <v>122006</v>
      </c>
      <c r="B1629" s="10">
        <v>760199</v>
      </c>
      <c r="C1629" s="11">
        <v>39090</v>
      </c>
      <c r="D1629" s="13">
        <v>1617.5678228622608</v>
      </c>
      <c r="E1629" s="9"/>
      <c r="F1629" s="9"/>
      <c r="G1629" s="9"/>
      <c r="H1629" s="27">
        <f>WORKDAY(WORKDAY(DATEVALUE("15/"&amp;MONTH(EDATE(C1629,0))&amp;"/"&amp;YEAR(EDATE(C1629,0))),-1,Feriados!$A$1:$A$936),1,Feriados!$A$1:$A$936)</f>
        <v>39097</v>
      </c>
      <c r="I1629" s="27">
        <f>WORKDAY(WORKDAY(DATEVALUE("15/"&amp;MONTH(EDATE(C1629,-1))&amp;"/"&amp;YEAR(EDATE(C1629,-1))),-1,Feriados!$A$1:$A$936),1,Feriados!$A$1:$A$936)</f>
        <v>39066</v>
      </c>
      <c r="J1629" s="27">
        <f>WORKDAY(WORKDAY(DATEVALUE("15/"&amp;MONTH(EDATE(C1629,0))&amp;"/"&amp;YEAR(EDATE(C1629,0))-1),-1,Feriados!$A$1:$A$936),1,Feriados!$A$1:$A$936)</f>
        <v>38733</v>
      </c>
      <c r="K1629" s="28">
        <f t="shared" si="46"/>
        <v>3.1415161315768714</v>
      </c>
    </row>
    <row r="1630" spans="1:11" x14ac:dyDescent="0.3">
      <c r="A1630" s="18" t="str">
        <f t="shared" si="47"/>
        <v>122006</v>
      </c>
      <c r="B1630" s="10">
        <v>760199</v>
      </c>
      <c r="C1630" s="11">
        <v>39091</v>
      </c>
      <c r="D1630" s="13">
        <v>1617.9754708155742</v>
      </c>
      <c r="E1630" s="9"/>
      <c r="F1630" s="9"/>
      <c r="G1630" s="9"/>
      <c r="H1630" s="27">
        <f>WORKDAY(WORKDAY(DATEVALUE("15/"&amp;MONTH(EDATE(C1630,0))&amp;"/"&amp;YEAR(EDATE(C1630,0))),-1,Feriados!$A$1:$A$936),1,Feriados!$A$1:$A$936)</f>
        <v>39097</v>
      </c>
      <c r="I1630" s="27">
        <f>WORKDAY(WORKDAY(DATEVALUE("15/"&amp;MONTH(EDATE(C1630,-1))&amp;"/"&amp;YEAR(EDATE(C1630,-1))),-1,Feriados!$A$1:$A$936),1,Feriados!$A$1:$A$936)</f>
        <v>39066</v>
      </c>
      <c r="J1630" s="27">
        <f>WORKDAY(WORKDAY(DATEVALUE("15/"&amp;MONTH(EDATE(C1630,0))&amp;"/"&amp;YEAR(EDATE(C1630,0))-1),-1,Feriados!$A$1:$A$936),1,Feriados!$A$1:$A$936)</f>
        <v>38733</v>
      </c>
      <c r="K1630" s="28">
        <f t="shared" si="46"/>
        <v>3.1415161315768714</v>
      </c>
    </row>
    <row r="1631" spans="1:11" x14ac:dyDescent="0.3">
      <c r="A1631" s="18" t="str">
        <f t="shared" si="47"/>
        <v>122006</v>
      </c>
      <c r="B1631" s="10">
        <v>760199</v>
      </c>
      <c r="C1631" s="11">
        <v>39092</v>
      </c>
      <c r="D1631" s="13">
        <v>1618.3832215014297</v>
      </c>
      <c r="E1631" s="9"/>
      <c r="F1631" s="9"/>
      <c r="G1631" s="9"/>
      <c r="H1631" s="27">
        <f>WORKDAY(WORKDAY(DATEVALUE("15/"&amp;MONTH(EDATE(C1631,0))&amp;"/"&amp;YEAR(EDATE(C1631,0))),-1,Feriados!$A$1:$A$936),1,Feriados!$A$1:$A$936)</f>
        <v>39097</v>
      </c>
      <c r="I1631" s="27">
        <f>WORKDAY(WORKDAY(DATEVALUE("15/"&amp;MONTH(EDATE(C1631,-1))&amp;"/"&amp;YEAR(EDATE(C1631,-1))),-1,Feriados!$A$1:$A$936),1,Feriados!$A$1:$A$936)</f>
        <v>39066</v>
      </c>
      <c r="J1631" s="27">
        <f>WORKDAY(WORKDAY(DATEVALUE("15/"&amp;MONTH(EDATE(C1631,0))&amp;"/"&amp;YEAR(EDATE(C1631,0))-1),-1,Feriados!$A$1:$A$936),1,Feriados!$A$1:$A$936)</f>
        <v>38733</v>
      </c>
      <c r="K1631" s="28">
        <f t="shared" si="46"/>
        <v>3.1415161315768714</v>
      </c>
    </row>
    <row r="1632" spans="1:11" x14ac:dyDescent="0.3">
      <c r="A1632" s="18" t="str">
        <f t="shared" si="47"/>
        <v>122006</v>
      </c>
      <c r="B1632" s="10">
        <v>760199</v>
      </c>
      <c r="C1632" s="11">
        <v>39093</v>
      </c>
      <c r="D1632" s="13">
        <v>1618.7910749457164</v>
      </c>
      <c r="E1632" s="9"/>
      <c r="F1632" s="9"/>
      <c r="G1632" s="9"/>
      <c r="H1632" s="27">
        <f>WORKDAY(WORKDAY(DATEVALUE("15/"&amp;MONTH(EDATE(C1632,0))&amp;"/"&amp;YEAR(EDATE(C1632,0))),-1,Feriados!$A$1:$A$936),1,Feriados!$A$1:$A$936)</f>
        <v>39097</v>
      </c>
      <c r="I1632" s="27">
        <f>WORKDAY(WORKDAY(DATEVALUE("15/"&amp;MONTH(EDATE(C1632,-1))&amp;"/"&amp;YEAR(EDATE(C1632,-1))),-1,Feriados!$A$1:$A$936),1,Feriados!$A$1:$A$936)</f>
        <v>39066</v>
      </c>
      <c r="J1632" s="27">
        <f>WORKDAY(WORKDAY(DATEVALUE("15/"&amp;MONTH(EDATE(C1632,0))&amp;"/"&amp;YEAR(EDATE(C1632,0))-1),-1,Feriados!$A$1:$A$936),1,Feriados!$A$1:$A$936)</f>
        <v>38733</v>
      </c>
      <c r="K1632" s="28">
        <f t="shared" si="46"/>
        <v>3.1415161315768714</v>
      </c>
    </row>
    <row r="1633" spans="1:11" x14ac:dyDescent="0.3">
      <c r="A1633" s="18" t="str">
        <f t="shared" si="47"/>
        <v>122006</v>
      </c>
      <c r="B1633" s="10">
        <v>760199</v>
      </c>
      <c r="C1633" s="11">
        <v>39094</v>
      </c>
      <c r="D1633" s="13">
        <v>1619.1990311743314</v>
      </c>
      <c r="E1633" s="9"/>
      <c r="F1633" s="9"/>
      <c r="G1633" s="9"/>
      <c r="H1633" s="27">
        <f>WORKDAY(WORKDAY(DATEVALUE("15/"&amp;MONTH(EDATE(C1633,0))&amp;"/"&amp;YEAR(EDATE(C1633,0))),-1,Feriados!$A$1:$A$936),1,Feriados!$A$1:$A$936)</f>
        <v>39097</v>
      </c>
      <c r="I1633" s="27">
        <f>WORKDAY(WORKDAY(DATEVALUE("15/"&amp;MONTH(EDATE(C1633,-1))&amp;"/"&amp;YEAR(EDATE(C1633,-1))),-1,Feriados!$A$1:$A$936),1,Feriados!$A$1:$A$936)</f>
        <v>39066</v>
      </c>
      <c r="J1633" s="27">
        <f>WORKDAY(WORKDAY(DATEVALUE("15/"&amp;MONTH(EDATE(C1633,0))&amp;"/"&amp;YEAR(EDATE(C1633,0))-1),-1,Feriados!$A$1:$A$936),1,Feriados!$A$1:$A$936)</f>
        <v>38733</v>
      </c>
      <c r="K1633" s="28">
        <f t="shared" si="46"/>
        <v>3.1415161315768714</v>
      </c>
    </row>
    <row r="1634" spans="1:11" x14ac:dyDescent="0.3">
      <c r="A1634" s="18" t="str">
        <f t="shared" si="47"/>
        <v>122006</v>
      </c>
      <c r="B1634" s="10">
        <v>760199</v>
      </c>
      <c r="C1634" s="11">
        <v>39097</v>
      </c>
      <c r="D1634" s="13">
        <v>1619.6070902131773</v>
      </c>
      <c r="E1634" s="9"/>
      <c r="F1634" s="9"/>
      <c r="G1634" s="9"/>
      <c r="H1634" s="27">
        <f>WORKDAY(WORKDAY(DATEVALUE("15/"&amp;MONTH(EDATE(C1634,0))&amp;"/"&amp;YEAR(EDATE(C1634,0))),-1,Feriados!$A$1:$A$936),1,Feriados!$A$1:$A$936)</f>
        <v>39097</v>
      </c>
      <c r="I1634" s="27">
        <f>WORKDAY(WORKDAY(DATEVALUE("15/"&amp;MONTH(EDATE(C1634,-1))&amp;"/"&amp;YEAR(EDATE(C1634,-1))),-1,Feriados!$A$1:$A$936),1,Feriados!$A$1:$A$936)</f>
        <v>39066</v>
      </c>
      <c r="J1634" s="27">
        <f>WORKDAY(WORKDAY(DATEVALUE("15/"&amp;MONTH(EDATE(C1634,0))&amp;"/"&amp;YEAR(EDATE(C1634,0))-1),-1,Feriados!$A$1:$A$936),1,Feriados!$A$1:$A$936)</f>
        <v>38733</v>
      </c>
      <c r="K1634" s="28">
        <f t="shared" si="46"/>
        <v>3.1415161315768714</v>
      </c>
    </row>
    <row r="1635" spans="1:11" x14ac:dyDescent="0.3">
      <c r="A1635" s="18" t="str">
        <f t="shared" si="47"/>
        <v>122006</v>
      </c>
      <c r="B1635" s="10">
        <v>760199</v>
      </c>
      <c r="C1635" s="11">
        <v>39098</v>
      </c>
      <c r="D1635" s="13">
        <v>1619.9163793102359</v>
      </c>
      <c r="E1635" s="9"/>
      <c r="F1635" s="9"/>
      <c r="G1635" s="9"/>
      <c r="H1635" s="27">
        <f>WORKDAY(WORKDAY(DATEVALUE("15/"&amp;MONTH(EDATE(C1635,0))&amp;"/"&amp;YEAR(EDATE(C1635,0))),-1,Feriados!$A$1:$A$936),1,Feriados!$A$1:$A$936)</f>
        <v>39097</v>
      </c>
      <c r="I1635" s="27">
        <f>WORKDAY(WORKDAY(DATEVALUE("15/"&amp;MONTH(EDATE(C1635,-1))&amp;"/"&amp;YEAR(EDATE(C1635,-1))),-1,Feriados!$A$1:$A$936),1,Feriados!$A$1:$A$936)</f>
        <v>39066</v>
      </c>
      <c r="J1635" s="27">
        <f>WORKDAY(WORKDAY(DATEVALUE("15/"&amp;MONTH(EDATE(C1635,0))&amp;"/"&amp;YEAR(EDATE(C1635,0))-1),-1,Feriados!$A$1:$A$936),1,Feriados!$A$1:$A$936)</f>
        <v>38733</v>
      </c>
      <c r="K1635" s="28">
        <f t="shared" si="46"/>
        <v>3.1415161315768714</v>
      </c>
    </row>
    <row r="1636" spans="1:11" x14ac:dyDescent="0.3">
      <c r="A1636" s="18" t="str">
        <f t="shared" si="47"/>
        <v>122006</v>
      </c>
      <c r="B1636" s="10">
        <v>760199</v>
      </c>
      <c r="C1636" s="11">
        <v>39099</v>
      </c>
      <c r="D1636" s="13">
        <v>1620.2257274708456</v>
      </c>
      <c r="E1636" s="9"/>
      <c r="F1636" s="9"/>
      <c r="G1636" s="9"/>
      <c r="H1636" s="27">
        <f>WORKDAY(WORKDAY(DATEVALUE("15/"&amp;MONTH(EDATE(C1636,0))&amp;"/"&amp;YEAR(EDATE(C1636,0))),-1,Feriados!$A$1:$A$936),1,Feriados!$A$1:$A$936)</f>
        <v>39097</v>
      </c>
      <c r="I1636" s="27">
        <f>WORKDAY(WORKDAY(DATEVALUE("15/"&amp;MONTH(EDATE(C1636,-1))&amp;"/"&amp;YEAR(EDATE(C1636,-1))),-1,Feriados!$A$1:$A$936),1,Feriados!$A$1:$A$936)</f>
        <v>39066</v>
      </c>
      <c r="J1636" s="27">
        <f>WORKDAY(WORKDAY(DATEVALUE("15/"&amp;MONTH(EDATE(C1636,0))&amp;"/"&amp;YEAR(EDATE(C1636,0))-1),-1,Feriados!$A$1:$A$936),1,Feriados!$A$1:$A$936)</f>
        <v>38733</v>
      </c>
      <c r="K1636" s="28">
        <f t="shared" si="46"/>
        <v>3.1415161315768714</v>
      </c>
    </row>
    <row r="1637" spans="1:11" x14ac:dyDescent="0.3">
      <c r="A1637" s="18" t="str">
        <f t="shared" si="47"/>
        <v>122006</v>
      </c>
      <c r="B1637" s="10">
        <v>760199</v>
      </c>
      <c r="C1637" s="11">
        <v>39100</v>
      </c>
      <c r="D1637" s="13">
        <v>1620.5351347062847</v>
      </c>
      <c r="E1637" s="9"/>
      <c r="F1637" s="9"/>
      <c r="G1637" s="9"/>
      <c r="H1637" s="27">
        <f>WORKDAY(WORKDAY(DATEVALUE("15/"&amp;MONTH(EDATE(C1637,0))&amp;"/"&amp;YEAR(EDATE(C1637,0))),-1,Feriados!$A$1:$A$936),1,Feriados!$A$1:$A$936)</f>
        <v>39097</v>
      </c>
      <c r="I1637" s="27">
        <f>WORKDAY(WORKDAY(DATEVALUE("15/"&amp;MONTH(EDATE(C1637,-1))&amp;"/"&amp;YEAR(EDATE(C1637,-1))),-1,Feriados!$A$1:$A$936),1,Feriados!$A$1:$A$936)</f>
        <v>39066</v>
      </c>
      <c r="J1637" s="27">
        <f>WORKDAY(WORKDAY(DATEVALUE("15/"&amp;MONTH(EDATE(C1637,0))&amp;"/"&amp;YEAR(EDATE(C1637,0))-1),-1,Feriados!$A$1:$A$936),1,Feriados!$A$1:$A$936)</f>
        <v>38733</v>
      </c>
      <c r="K1637" s="28">
        <f t="shared" si="46"/>
        <v>3.1415161315768714</v>
      </c>
    </row>
    <row r="1638" spans="1:11" x14ac:dyDescent="0.3">
      <c r="A1638" s="18" t="str">
        <f t="shared" si="47"/>
        <v>122006</v>
      </c>
      <c r="B1638" s="10">
        <v>760199</v>
      </c>
      <c r="C1638" s="11">
        <v>39101</v>
      </c>
      <c r="D1638" s="13">
        <v>1620.8446010278351</v>
      </c>
      <c r="E1638" s="9"/>
      <c r="F1638" s="9"/>
      <c r="G1638" s="9"/>
      <c r="H1638" s="27">
        <f>WORKDAY(WORKDAY(DATEVALUE("15/"&amp;MONTH(EDATE(C1638,0))&amp;"/"&amp;YEAR(EDATE(C1638,0))),-1,Feriados!$A$1:$A$936),1,Feriados!$A$1:$A$936)</f>
        <v>39097</v>
      </c>
      <c r="I1638" s="27">
        <f>WORKDAY(WORKDAY(DATEVALUE("15/"&amp;MONTH(EDATE(C1638,-1))&amp;"/"&amp;YEAR(EDATE(C1638,-1))),-1,Feriados!$A$1:$A$936),1,Feriados!$A$1:$A$936)</f>
        <v>39066</v>
      </c>
      <c r="J1638" s="27">
        <f>WORKDAY(WORKDAY(DATEVALUE("15/"&amp;MONTH(EDATE(C1638,0))&amp;"/"&amp;YEAR(EDATE(C1638,0))-1),-1,Feriados!$A$1:$A$936),1,Feriados!$A$1:$A$936)</f>
        <v>38733</v>
      </c>
      <c r="K1638" s="28">
        <f t="shared" si="46"/>
        <v>3.1415161315768714</v>
      </c>
    </row>
    <row r="1639" spans="1:11" x14ac:dyDescent="0.3">
      <c r="A1639" s="18" t="str">
        <f t="shared" si="47"/>
        <v>122006</v>
      </c>
      <c r="B1639" s="10">
        <v>760199</v>
      </c>
      <c r="C1639" s="11">
        <v>39104</v>
      </c>
      <c r="D1639" s="13">
        <v>1621.1541264467796</v>
      </c>
      <c r="E1639" s="9"/>
      <c r="F1639" s="9"/>
      <c r="G1639" s="9"/>
      <c r="H1639" s="27">
        <f>WORKDAY(WORKDAY(DATEVALUE("15/"&amp;MONTH(EDATE(C1639,0))&amp;"/"&amp;YEAR(EDATE(C1639,0))),-1,Feriados!$A$1:$A$936),1,Feriados!$A$1:$A$936)</f>
        <v>39097</v>
      </c>
      <c r="I1639" s="27">
        <f>WORKDAY(WORKDAY(DATEVALUE("15/"&amp;MONTH(EDATE(C1639,-1))&amp;"/"&amp;YEAR(EDATE(C1639,-1))),-1,Feriados!$A$1:$A$936),1,Feriados!$A$1:$A$936)</f>
        <v>39066</v>
      </c>
      <c r="J1639" s="27">
        <f>WORKDAY(WORKDAY(DATEVALUE("15/"&amp;MONTH(EDATE(C1639,0))&amp;"/"&amp;YEAR(EDATE(C1639,0))-1),-1,Feriados!$A$1:$A$936),1,Feriados!$A$1:$A$936)</f>
        <v>38733</v>
      </c>
      <c r="K1639" s="28">
        <f t="shared" si="46"/>
        <v>3.1415161315768714</v>
      </c>
    </row>
    <row r="1640" spans="1:11" x14ac:dyDescent="0.3">
      <c r="A1640" s="18" t="str">
        <f t="shared" si="47"/>
        <v>122006</v>
      </c>
      <c r="B1640" s="10">
        <v>760199</v>
      </c>
      <c r="C1640" s="11">
        <v>39105</v>
      </c>
      <c r="D1640" s="13">
        <v>1621.4637109744046</v>
      </c>
      <c r="E1640" s="9"/>
      <c r="F1640" s="9"/>
      <c r="G1640" s="9"/>
      <c r="H1640" s="27">
        <f>WORKDAY(WORKDAY(DATEVALUE("15/"&amp;MONTH(EDATE(C1640,0))&amp;"/"&amp;YEAR(EDATE(C1640,0))),-1,Feriados!$A$1:$A$936),1,Feriados!$A$1:$A$936)</f>
        <v>39097</v>
      </c>
      <c r="I1640" s="27">
        <f>WORKDAY(WORKDAY(DATEVALUE("15/"&amp;MONTH(EDATE(C1640,-1))&amp;"/"&amp;YEAR(EDATE(C1640,-1))),-1,Feriados!$A$1:$A$936),1,Feriados!$A$1:$A$936)</f>
        <v>39066</v>
      </c>
      <c r="J1640" s="27">
        <f>WORKDAY(WORKDAY(DATEVALUE("15/"&amp;MONTH(EDATE(C1640,0))&amp;"/"&amp;YEAR(EDATE(C1640,0))-1),-1,Feriados!$A$1:$A$936),1,Feriados!$A$1:$A$936)</f>
        <v>38733</v>
      </c>
      <c r="K1640" s="28">
        <f t="shared" si="46"/>
        <v>3.1415161315768714</v>
      </c>
    </row>
    <row r="1641" spans="1:11" x14ac:dyDescent="0.3">
      <c r="A1641" s="18" t="str">
        <f t="shared" si="47"/>
        <v>122006</v>
      </c>
      <c r="B1641" s="10">
        <v>760199</v>
      </c>
      <c r="C1641" s="11">
        <v>39106</v>
      </c>
      <c r="D1641" s="13">
        <v>1621.7733546219974</v>
      </c>
      <c r="E1641" s="9"/>
      <c r="F1641" s="9"/>
      <c r="G1641" s="9"/>
      <c r="H1641" s="27">
        <f>WORKDAY(WORKDAY(DATEVALUE("15/"&amp;MONTH(EDATE(C1641,0))&amp;"/"&amp;YEAR(EDATE(C1641,0))),-1,Feriados!$A$1:$A$936),1,Feriados!$A$1:$A$936)</f>
        <v>39097</v>
      </c>
      <c r="I1641" s="27">
        <f>WORKDAY(WORKDAY(DATEVALUE("15/"&amp;MONTH(EDATE(C1641,-1))&amp;"/"&amp;YEAR(EDATE(C1641,-1))),-1,Feriados!$A$1:$A$936),1,Feriados!$A$1:$A$936)</f>
        <v>39066</v>
      </c>
      <c r="J1641" s="27">
        <f>WORKDAY(WORKDAY(DATEVALUE("15/"&amp;MONTH(EDATE(C1641,0))&amp;"/"&amp;YEAR(EDATE(C1641,0))-1),-1,Feriados!$A$1:$A$936),1,Feriados!$A$1:$A$936)</f>
        <v>38733</v>
      </c>
      <c r="K1641" s="28">
        <f t="shared" si="46"/>
        <v>3.1415161315768714</v>
      </c>
    </row>
    <row r="1642" spans="1:11" x14ac:dyDescent="0.3">
      <c r="A1642" s="18" t="str">
        <f t="shared" si="47"/>
        <v>122006</v>
      </c>
      <c r="B1642" s="10">
        <v>760199</v>
      </c>
      <c r="C1642" s="11">
        <v>39107</v>
      </c>
      <c r="D1642" s="13">
        <v>1622.0830574008478</v>
      </c>
      <c r="E1642" s="9"/>
      <c r="F1642" s="9"/>
      <c r="G1642" s="9"/>
      <c r="H1642" s="27">
        <f>WORKDAY(WORKDAY(DATEVALUE("15/"&amp;MONTH(EDATE(C1642,0))&amp;"/"&amp;YEAR(EDATE(C1642,0))),-1,Feriados!$A$1:$A$936),1,Feriados!$A$1:$A$936)</f>
        <v>39097</v>
      </c>
      <c r="I1642" s="27">
        <f>WORKDAY(WORKDAY(DATEVALUE("15/"&amp;MONTH(EDATE(C1642,-1))&amp;"/"&amp;YEAR(EDATE(C1642,-1))),-1,Feriados!$A$1:$A$936),1,Feriados!$A$1:$A$936)</f>
        <v>39066</v>
      </c>
      <c r="J1642" s="27">
        <f>WORKDAY(WORKDAY(DATEVALUE("15/"&amp;MONTH(EDATE(C1642,0))&amp;"/"&amp;YEAR(EDATE(C1642,0))-1),-1,Feriados!$A$1:$A$936),1,Feriados!$A$1:$A$936)</f>
        <v>38733</v>
      </c>
      <c r="K1642" s="28">
        <f t="shared" si="46"/>
        <v>3.1415161315768714</v>
      </c>
    </row>
    <row r="1643" spans="1:11" x14ac:dyDescent="0.3">
      <c r="A1643" s="18" t="str">
        <f t="shared" si="47"/>
        <v>122006</v>
      </c>
      <c r="B1643" s="10">
        <v>760199</v>
      </c>
      <c r="C1643" s="11">
        <v>39108</v>
      </c>
      <c r="D1643" s="13">
        <v>1622.392819322248</v>
      </c>
      <c r="E1643" s="9"/>
      <c r="F1643" s="9"/>
      <c r="G1643" s="9"/>
      <c r="H1643" s="27">
        <f>WORKDAY(WORKDAY(DATEVALUE("15/"&amp;MONTH(EDATE(C1643,0))&amp;"/"&amp;YEAR(EDATE(C1643,0))),-1,Feriados!$A$1:$A$936),1,Feriados!$A$1:$A$936)</f>
        <v>39097</v>
      </c>
      <c r="I1643" s="27">
        <f>WORKDAY(WORKDAY(DATEVALUE("15/"&amp;MONTH(EDATE(C1643,-1))&amp;"/"&amp;YEAR(EDATE(C1643,-1))),-1,Feriados!$A$1:$A$936),1,Feriados!$A$1:$A$936)</f>
        <v>39066</v>
      </c>
      <c r="J1643" s="27">
        <f>WORKDAY(WORKDAY(DATEVALUE("15/"&amp;MONTH(EDATE(C1643,0))&amp;"/"&amp;YEAR(EDATE(C1643,0))-1),-1,Feriados!$A$1:$A$936),1,Feriados!$A$1:$A$936)</f>
        <v>38733</v>
      </c>
      <c r="K1643" s="28">
        <f t="shared" si="46"/>
        <v>3.1415161315768714</v>
      </c>
    </row>
    <row r="1644" spans="1:11" x14ac:dyDescent="0.3">
      <c r="A1644" s="18" t="str">
        <f t="shared" si="47"/>
        <v>122006</v>
      </c>
      <c r="B1644" s="10">
        <v>760199</v>
      </c>
      <c r="C1644" s="11">
        <v>39111</v>
      </c>
      <c r="D1644" s="13">
        <v>1622.7026403974919</v>
      </c>
      <c r="E1644" s="9"/>
      <c r="F1644" s="9"/>
      <c r="G1644" s="9"/>
      <c r="H1644" s="27">
        <f>WORKDAY(WORKDAY(DATEVALUE("15/"&amp;MONTH(EDATE(C1644,0))&amp;"/"&amp;YEAR(EDATE(C1644,0))),-1,Feriados!$A$1:$A$936),1,Feriados!$A$1:$A$936)</f>
        <v>39097</v>
      </c>
      <c r="I1644" s="27">
        <f>WORKDAY(WORKDAY(DATEVALUE("15/"&amp;MONTH(EDATE(C1644,-1))&amp;"/"&amp;YEAR(EDATE(C1644,-1))),-1,Feriados!$A$1:$A$936),1,Feriados!$A$1:$A$936)</f>
        <v>39066</v>
      </c>
      <c r="J1644" s="27">
        <f>WORKDAY(WORKDAY(DATEVALUE("15/"&amp;MONTH(EDATE(C1644,0))&amp;"/"&amp;YEAR(EDATE(C1644,0))-1),-1,Feriados!$A$1:$A$936),1,Feriados!$A$1:$A$936)</f>
        <v>38733</v>
      </c>
      <c r="K1644" s="28">
        <f t="shared" si="46"/>
        <v>3.1415161315768714</v>
      </c>
    </row>
    <row r="1645" spans="1:11" x14ac:dyDescent="0.3">
      <c r="A1645" s="18" t="str">
        <f t="shared" si="47"/>
        <v>122006</v>
      </c>
      <c r="B1645" s="10">
        <v>760199</v>
      </c>
      <c r="C1645" s="11">
        <v>39112</v>
      </c>
      <c r="D1645" s="13">
        <v>1623.0125206378762</v>
      </c>
      <c r="E1645" s="9"/>
      <c r="F1645" s="9"/>
      <c r="G1645" s="9"/>
      <c r="H1645" s="27">
        <f>WORKDAY(WORKDAY(DATEVALUE("15/"&amp;MONTH(EDATE(C1645,0))&amp;"/"&amp;YEAR(EDATE(C1645,0))),-1,Feriados!$A$1:$A$936),1,Feriados!$A$1:$A$936)</f>
        <v>39097</v>
      </c>
      <c r="I1645" s="27">
        <f>WORKDAY(WORKDAY(DATEVALUE("15/"&amp;MONTH(EDATE(C1645,-1))&amp;"/"&amp;YEAR(EDATE(C1645,-1))),-1,Feriados!$A$1:$A$936),1,Feriados!$A$1:$A$936)</f>
        <v>39066</v>
      </c>
      <c r="J1645" s="27">
        <f>WORKDAY(WORKDAY(DATEVALUE("15/"&amp;MONTH(EDATE(C1645,0))&amp;"/"&amp;YEAR(EDATE(C1645,0))-1),-1,Feriados!$A$1:$A$936),1,Feriados!$A$1:$A$936)</f>
        <v>38733</v>
      </c>
      <c r="K1645" s="28">
        <f t="shared" si="46"/>
        <v>3.1415161315768714</v>
      </c>
    </row>
    <row r="1646" spans="1:11" x14ac:dyDescent="0.3">
      <c r="A1646" s="18" t="str">
        <f t="shared" si="47"/>
        <v>122006</v>
      </c>
      <c r="B1646" s="10">
        <v>760199</v>
      </c>
      <c r="C1646" s="11">
        <v>39113</v>
      </c>
      <c r="D1646" s="13">
        <v>1623.3224600546994</v>
      </c>
      <c r="E1646" s="9"/>
      <c r="F1646" s="9"/>
      <c r="G1646" s="9"/>
      <c r="H1646" s="27">
        <f>WORKDAY(WORKDAY(DATEVALUE("15/"&amp;MONTH(EDATE(C1646,0))&amp;"/"&amp;YEAR(EDATE(C1646,0))),-1,Feriados!$A$1:$A$936),1,Feriados!$A$1:$A$936)</f>
        <v>39097</v>
      </c>
      <c r="I1646" s="27">
        <f>WORKDAY(WORKDAY(DATEVALUE("15/"&amp;MONTH(EDATE(C1646,-1))&amp;"/"&amp;YEAR(EDATE(C1646,-1))),-1,Feriados!$A$1:$A$936),1,Feriados!$A$1:$A$936)</f>
        <v>39066</v>
      </c>
      <c r="J1646" s="27">
        <f>WORKDAY(WORKDAY(DATEVALUE("15/"&amp;MONTH(EDATE(C1646,0))&amp;"/"&amp;YEAR(EDATE(C1646,0))-1),-1,Feriados!$A$1:$A$936),1,Feriados!$A$1:$A$936)</f>
        <v>38733</v>
      </c>
      <c r="K1646" s="28">
        <f t="shared" si="46"/>
        <v>3.1415161315768714</v>
      </c>
    </row>
    <row r="1647" spans="1:11" x14ac:dyDescent="0.3">
      <c r="A1647" s="18" t="str">
        <f t="shared" si="47"/>
        <v>12007</v>
      </c>
      <c r="B1647" s="10">
        <v>760199</v>
      </c>
      <c r="C1647" s="11">
        <v>39114</v>
      </c>
      <c r="D1647" s="13">
        <v>1623.6324586592614</v>
      </c>
      <c r="E1647" s="9"/>
      <c r="F1647" s="9"/>
      <c r="G1647" s="9"/>
      <c r="H1647" s="27">
        <f>WORKDAY(WORKDAY(DATEVALUE("15/"&amp;MONTH(EDATE(C1647,0))&amp;"/"&amp;YEAR(EDATE(C1647,0))),-1,Feriados!$A$1:$A$936),1,Feriados!$A$1:$A$936)</f>
        <v>39128</v>
      </c>
      <c r="I1647" s="27">
        <f>WORKDAY(WORKDAY(DATEVALUE("15/"&amp;MONTH(EDATE(C1647,-1))&amp;"/"&amp;YEAR(EDATE(C1647,-1))),-1,Feriados!$A$1:$A$936),1,Feriados!$A$1:$A$936)</f>
        <v>39097</v>
      </c>
      <c r="J1647" s="27">
        <f>WORKDAY(WORKDAY(DATEVALUE("15/"&amp;MONTH(EDATE(C1647,0))&amp;"/"&amp;YEAR(EDATE(C1647,0))-1),-1,Feriados!$A$1:$A$936),1,Feriados!$A$1:$A$936)</f>
        <v>38763</v>
      </c>
      <c r="K1647" s="28">
        <f t="shared" si="46"/>
        <v>2.987813485155022</v>
      </c>
    </row>
    <row r="1648" spans="1:11" x14ac:dyDescent="0.3">
      <c r="A1648" s="18" t="str">
        <f t="shared" si="47"/>
        <v>12007</v>
      </c>
      <c r="B1648" s="10">
        <v>760199</v>
      </c>
      <c r="C1648" s="11">
        <v>39115</v>
      </c>
      <c r="D1648" s="13">
        <v>1623.9425164628658</v>
      </c>
      <c r="E1648" s="9"/>
      <c r="F1648" s="9"/>
      <c r="G1648" s="9"/>
      <c r="H1648" s="27">
        <f>WORKDAY(WORKDAY(DATEVALUE("15/"&amp;MONTH(EDATE(C1648,0))&amp;"/"&amp;YEAR(EDATE(C1648,0))),-1,Feriados!$A$1:$A$936),1,Feriados!$A$1:$A$936)</f>
        <v>39128</v>
      </c>
      <c r="I1648" s="27">
        <f>WORKDAY(WORKDAY(DATEVALUE("15/"&amp;MONTH(EDATE(C1648,-1))&amp;"/"&amp;YEAR(EDATE(C1648,-1))),-1,Feriados!$A$1:$A$936),1,Feriados!$A$1:$A$936)</f>
        <v>39097</v>
      </c>
      <c r="J1648" s="27">
        <f>WORKDAY(WORKDAY(DATEVALUE("15/"&amp;MONTH(EDATE(C1648,0))&amp;"/"&amp;YEAR(EDATE(C1648,0))-1),-1,Feriados!$A$1:$A$936),1,Feriados!$A$1:$A$936)</f>
        <v>38763</v>
      </c>
      <c r="K1648" s="28">
        <f t="shared" si="46"/>
        <v>2.987813485155022</v>
      </c>
    </row>
    <row r="1649" spans="1:11" x14ac:dyDescent="0.3">
      <c r="A1649" s="18" t="str">
        <f t="shared" si="47"/>
        <v>12007</v>
      </c>
      <c r="B1649" s="10">
        <v>760199</v>
      </c>
      <c r="C1649" s="11">
        <v>39118</v>
      </c>
      <c r="D1649" s="13">
        <v>1624.2526334768177</v>
      </c>
      <c r="E1649" s="9"/>
      <c r="F1649" s="9"/>
      <c r="G1649" s="9"/>
      <c r="H1649" s="27">
        <f>WORKDAY(WORKDAY(DATEVALUE("15/"&amp;MONTH(EDATE(C1649,0))&amp;"/"&amp;YEAR(EDATE(C1649,0))),-1,Feriados!$A$1:$A$936),1,Feriados!$A$1:$A$936)</f>
        <v>39128</v>
      </c>
      <c r="I1649" s="27">
        <f>WORKDAY(WORKDAY(DATEVALUE("15/"&amp;MONTH(EDATE(C1649,-1))&amp;"/"&amp;YEAR(EDATE(C1649,-1))),-1,Feriados!$A$1:$A$936),1,Feriados!$A$1:$A$936)</f>
        <v>39097</v>
      </c>
      <c r="J1649" s="27">
        <f>WORKDAY(WORKDAY(DATEVALUE("15/"&amp;MONTH(EDATE(C1649,0))&amp;"/"&amp;YEAR(EDATE(C1649,0))-1),-1,Feriados!$A$1:$A$936),1,Feriados!$A$1:$A$936)</f>
        <v>38763</v>
      </c>
      <c r="K1649" s="28">
        <f t="shared" si="46"/>
        <v>2.987813485155022</v>
      </c>
    </row>
    <row r="1650" spans="1:11" x14ac:dyDescent="0.3">
      <c r="A1650" s="18" t="str">
        <f t="shared" si="47"/>
        <v>12007</v>
      </c>
      <c r="B1650" s="10">
        <v>760199</v>
      </c>
      <c r="C1650" s="11">
        <v>39119</v>
      </c>
      <c r="D1650" s="13">
        <v>1624.5628097124238</v>
      </c>
      <c r="E1650" s="9"/>
      <c r="F1650" s="9"/>
      <c r="G1650" s="9"/>
      <c r="H1650" s="27">
        <f>WORKDAY(WORKDAY(DATEVALUE("15/"&amp;MONTH(EDATE(C1650,0))&amp;"/"&amp;YEAR(EDATE(C1650,0))),-1,Feriados!$A$1:$A$936),1,Feriados!$A$1:$A$936)</f>
        <v>39128</v>
      </c>
      <c r="I1650" s="27">
        <f>WORKDAY(WORKDAY(DATEVALUE("15/"&amp;MONTH(EDATE(C1650,-1))&amp;"/"&amp;YEAR(EDATE(C1650,-1))),-1,Feriados!$A$1:$A$936),1,Feriados!$A$1:$A$936)</f>
        <v>39097</v>
      </c>
      <c r="J1650" s="27">
        <f>WORKDAY(WORKDAY(DATEVALUE("15/"&amp;MONTH(EDATE(C1650,0))&amp;"/"&amp;YEAR(EDATE(C1650,0))-1),-1,Feriados!$A$1:$A$936),1,Feriados!$A$1:$A$936)</f>
        <v>38763</v>
      </c>
      <c r="K1650" s="28">
        <f t="shared" si="46"/>
        <v>2.987813485155022</v>
      </c>
    </row>
    <row r="1651" spans="1:11" x14ac:dyDescent="0.3">
      <c r="A1651" s="18" t="str">
        <f t="shared" si="47"/>
        <v>12007</v>
      </c>
      <c r="B1651" s="10">
        <v>760199</v>
      </c>
      <c r="C1651" s="11">
        <v>39120</v>
      </c>
      <c r="D1651" s="13">
        <v>1624.8730451809934</v>
      </c>
      <c r="E1651" s="9"/>
      <c r="F1651" s="9"/>
      <c r="G1651" s="9"/>
      <c r="H1651" s="27">
        <f>WORKDAY(WORKDAY(DATEVALUE("15/"&amp;MONTH(EDATE(C1651,0))&amp;"/"&amp;YEAR(EDATE(C1651,0))),-1,Feriados!$A$1:$A$936),1,Feriados!$A$1:$A$936)</f>
        <v>39128</v>
      </c>
      <c r="I1651" s="27">
        <f>WORKDAY(WORKDAY(DATEVALUE("15/"&amp;MONTH(EDATE(C1651,-1))&amp;"/"&amp;YEAR(EDATE(C1651,-1))),-1,Feriados!$A$1:$A$936),1,Feriados!$A$1:$A$936)</f>
        <v>39097</v>
      </c>
      <c r="J1651" s="27">
        <f>WORKDAY(WORKDAY(DATEVALUE("15/"&amp;MONTH(EDATE(C1651,0))&amp;"/"&amp;YEAR(EDATE(C1651,0))-1),-1,Feriados!$A$1:$A$936),1,Feriados!$A$1:$A$936)</f>
        <v>38763</v>
      </c>
      <c r="K1651" s="28">
        <f t="shared" si="46"/>
        <v>2.987813485155022</v>
      </c>
    </row>
    <row r="1652" spans="1:11" x14ac:dyDescent="0.3">
      <c r="A1652" s="18" t="str">
        <f t="shared" si="47"/>
        <v>12007</v>
      </c>
      <c r="B1652" s="10">
        <v>760199</v>
      </c>
      <c r="C1652" s="11">
        <v>39121</v>
      </c>
      <c r="D1652" s="13">
        <v>1625.1833398938381</v>
      </c>
      <c r="E1652" s="9"/>
      <c r="F1652" s="9"/>
      <c r="G1652" s="9"/>
      <c r="H1652" s="27">
        <f>WORKDAY(WORKDAY(DATEVALUE("15/"&amp;MONTH(EDATE(C1652,0))&amp;"/"&amp;YEAR(EDATE(C1652,0))),-1,Feriados!$A$1:$A$936),1,Feriados!$A$1:$A$936)</f>
        <v>39128</v>
      </c>
      <c r="I1652" s="27">
        <f>WORKDAY(WORKDAY(DATEVALUE("15/"&amp;MONTH(EDATE(C1652,-1))&amp;"/"&amp;YEAR(EDATE(C1652,-1))),-1,Feriados!$A$1:$A$936),1,Feriados!$A$1:$A$936)</f>
        <v>39097</v>
      </c>
      <c r="J1652" s="27">
        <f>WORKDAY(WORKDAY(DATEVALUE("15/"&amp;MONTH(EDATE(C1652,0))&amp;"/"&amp;YEAR(EDATE(C1652,0))-1),-1,Feriados!$A$1:$A$936),1,Feriados!$A$1:$A$936)</f>
        <v>38763</v>
      </c>
      <c r="K1652" s="28">
        <f t="shared" si="46"/>
        <v>2.987813485155022</v>
      </c>
    </row>
    <row r="1653" spans="1:11" x14ac:dyDescent="0.3">
      <c r="A1653" s="18" t="str">
        <f t="shared" si="47"/>
        <v>12007</v>
      </c>
      <c r="B1653" s="10">
        <v>760199</v>
      </c>
      <c r="C1653" s="11">
        <v>39122</v>
      </c>
      <c r="D1653" s="13">
        <v>1625.4936938622716</v>
      </c>
      <c r="E1653" s="9"/>
      <c r="F1653" s="9"/>
      <c r="G1653" s="9"/>
      <c r="H1653" s="27">
        <f>WORKDAY(WORKDAY(DATEVALUE("15/"&amp;MONTH(EDATE(C1653,0))&amp;"/"&amp;YEAR(EDATE(C1653,0))),-1,Feriados!$A$1:$A$936),1,Feriados!$A$1:$A$936)</f>
        <v>39128</v>
      </c>
      <c r="I1653" s="27">
        <f>WORKDAY(WORKDAY(DATEVALUE("15/"&amp;MONTH(EDATE(C1653,-1))&amp;"/"&amp;YEAR(EDATE(C1653,-1))),-1,Feriados!$A$1:$A$936),1,Feriados!$A$1:$A$936)</f>
        <v>39097</v>
      </c>
      <c r="J1653" s="27">
        <f>WORKDAY(WORKDAY(DATEVALUE("15/"&amp;MONTH(EDATE(C1653,0))&amp;"/"&amp;YEAR(EDATE(C1653,0))-1),-1,Feriados!$A$1:$A$936),1,Feriados!$A$1:$A$936)</f>
        <v>38763</v>
      </c>
      <c r="K1653" s="28">
        <f t="shared" si="46"/>
        <v>2.987813485155022</v>
      </c>
    </row>
    <row r="1654" spans="1:11" x14ac:dyDescent="0.3">
      <c r="A1654" s="18" t="str">
        <f t="shared" si="47"/>
        <v>12007</v>
      </c>
      <c r="B1654" s="10">
        <v>760199</v>
      </c>
      <c r="C1654" s="11">
        <v>39125</v>
      </c>
      <c r="D1654" s="13">
        <v>1625.8041070976096</v>
      </c>
      <c r="E1654" s="9"/>
      <c r="F1654" s="9"/>
      <c r="G1654" s="9"/>
      <c r="H1654" s="27">
        <f>WORKDAY(WORKDAY(DATEVALUE("15/"&amp;MONTH(EDATE(C1654,0))&amp;"/"&amp;YEAR(EDATE(C1654,0))),-1,Feriados!$A$1:$A$936),1,Feriados!$A$1:$A$936)</f>
        <v>39128</v>
      </c>
      <c r="I1654" s="27">
        <f>WORKDAY(WORKDAY(DATEVALUE("15/"&amp;MONTH(EDATE(C1654,-1))&amp;"/"&amp;YEAR(EDATE(C1654,-1))),-1,Feriados!$A$1:$A$936),1,Feriados!$A$1:$A$936)</f>
        <v>39097</v>
      </c>
      <c r="J1654" s="27">
        <f>WORKDAY(WORKDAY(DATEVALUE("15/"&amp;MONTH(EDATE(C1654,0))&amp;"/"&amp;YEAR(EDATE(C1654,0))-1),-1,Feriados!$A$1:$A$936),1,Feriados!$A$1:$A$936)</f>
        <v>38763</v>
      </c>
      <c r="K1654" s="28">
        <f t="shared" si="46"/>
        <v>2.987813485155022</v>
      </c>
    </row>
    <row r="1655" spans="1:11" x14ac:dyDescent="0.3">
      <c r="A1655" s="18" t="str">
        <f t="shared" si="47"/>
        <v>12007</v>
      </c>
      <c r="B1655" s="10">
        <v>760199</v>
      </c>
      <c r="C1655" s="11">
        <v>39126</v>
      </c>
      <c r="D1655" s="13">
        <v>1626.1145796111696</v>
      </c>
      <c r="E1655" s="9"/>
      <c r="F1655" s="9"/>
      <c r="G1655" s="9"/>
      <c r="H1655" s="27">
        <f>WORKDAY(WORKDAY(DATEVALUE("15/"&amp;MONTH(EDATE(C1655,0))&amp;"/"&amp;YEAR(EDATE(C1655,0))),-1,Feriados!$A$1:$A$936),1,Feriados!$A$1:$A$936)</f>
        <v>39128</v>
      </c>
      <c r="I1655" s="27">
        <f>WORKDAY(WORKDAY(DATEVALUE("15/"&amp;MONTH(EDATE(C1655,-1))&amp;"/"&amp;YEAR(EDATE(C1655,-1))),-1,Feriados!$A$1:$A$936),1,Feriados!$A$1:$A$936)</f>
        <v>39097</v>
      </c>
      <c r="J1655" s="27">
        <f>WORKDAY(WORKDAY(DATEVALUE("15/"&amp;MONTH(EDATE(C1655,0))&amp;"/"&amp;YEAR(EDATE(C1655,0))-1),-1,Feriados!$A$1:$A$936),1,Feriados!$A$1:$A$936)</f>
        <v>38763</v>
      </c>
      <c r="K1655" s="28">
        <f t="shared" si="46"/>
        <v>2.987813485155022</v>
      </c>
    </row>
    <row r="1656" spans="1:11" x14ac:dyDescent="0.3">
      <c r="A1656" s="18" t="str">
        <f t="shared" si="47"/>
        <v>12007</v>
      </c>
      <c r="B1656" s="10">
        <v>760199</v>
      </c>
      <c r="C1656" s="11">
        <v>39127</v>
      </c>
      <c r="D1656" s="13">
        <v>1626.4251114142724</v>
      </c>
      <c r="E1656" s="9"/>
      <c r="F1656" s="9"/>
      <c r="G1656" s="9"/>
      <c r="H1656" s="27">
        <f>WORKDAY(WORKDAY(DATEVALUE("15/"&amp;MONTH(EDATE(C1656,0))&amp;"/"&amp;YEAR(EDATE(C1656,0))),-1,Feriados!$A$1:$A$936),1,Feriados!$A$1:$A$936)</f>
        <v>39128</v>
      </c>
      <c r="I1656" s="27">
        <f>WORKDAY(WORKDAY(DATEVALUE("15/"&amp;MONTH(EDATE(C1656,-1))&amp;"/"&amp;YEAR(EDATE(C1656,-1))),-1,Feriados!$A$1:$A$936),1,Feriados!$A$1:$A$936)</f>
        <v>39097</v>
      </c>
      <c r="J1656" s="27">
        <f>WORKDAY(WORKDAY(DATEVALUE("15/"&amp;MONTH(EDATE(C1656,0))&amp;"/"&amp;YEAR(EDATE(C1656,0))-1),-1,Feriados!$A$1:$A$936),1,Feriados!$A$1:$A$936)</f>
        <v>38763</v>
      </c>
      <c r="K1656" s="28">
        <f t="shared" si="46"/>
        <v>2.987813485155022</v>
      </c>
    </row>
    <row r="1657" spans="1:11" x14ac:dyDescent="0.3">
      <c r="A1657" s="18" t="str">
        <f t="shared" si="47"/>
        <v>12007</v>
      </c>
      <c r="B1657" s="10">
        <v>760199</v>
      </c>
      <c r="C1657" s="11">
        <v>39128</v>
      </c>
      <c r="D1657" s="13">
        <v>1626.7357025182398</v>
      </c>
      <c r="E1657" s="9"/>
      <c r="F1657" s="9"/>
      <c r="G1657" s="9"/>
      <c r="H1657" s="27">
        <f>WORKDAY(WORKDAY(DATEVALUE("15/"&amp;MONTH(EDATE(C1657,0))&amp;"/"&amp;YEAR(EDATE(C1657,0))),-1,Feriados!$A$1:$A$936),1,Feriados!$A$1:$A$936)</f>
        <v>39128</v>
      </c>
      <c r="I1657" s="27">
        <f>WORKDAY(WORKDAY(DATEVALUE("15/"&amp;MONTH(EDATE(C1657,-1))&amp;"/"&amp;YEAR(EDATE(C1657,-1))),-1,Feriados!$A$1:$A$936),1,Feriados!$A$1:$A$936)</f>
        <v>39097</v>
      </c>
      <c r="J1657" s="27">
        <f>WORKDAY(WORKDAY(DATEVALUE("15/"&amp;MONTH(EDATE(C1657,0))&amp;"/"&amp;YEAR(EDATE(C1657,0))-1),-1,Feriados!$A$1:$A$936),1,Feriados!$A$1:$A$936)</f>
        <v>38763</v>
      </c>
      <c r="K1657" s="28">
        <f t="shared" si="46"/>
        <v>2.987813485155022</v>
      </c>
    </row>
    <row r="1658" spans="1:11" x14ac:dyDescent="0.3">
      <c r="A1658" s="18" t="str">
        <f t="shared" si="47"/>
        <v>12007</v>
      </c>
      <c r="B1658" s="10">
        <v>760199</v>
      </c>
      <c r="C1658" s="11">
        <v>39129</v>
      </c>
      <c r="D1658" s="13">
        <v>1627.1326326072619</v>
      </c>
      <c r="E1658" s="9"/>
      <c r="F1658" s="9"/>
      <c r="G1658" s="9"/>
      <c r="H1658" s="27">
        <f>WORKDAY(WORKDAY(DATEVALUE("15/"&amp;MONTH(EDATE(C1658,0))&amp;"/"&amp;YEAR(EDATE(C1658,0))),-1,Feriados!$A$1:$A$936),1,Feriados!$A$1:$A$936)</f>
        <v>39128</v>
      </c>
      <c r="I1658" s="27">
        <f>WORKDAY(WORKDAY(DATEVALUE("15/"&amp;MONTH(EDATE(C1658,-1))&amp;"/"&amp;YEAR(EDATE(C1658,-1))),-1,Feriados!$A$1:$A$936),1,Feriados!$A$1:$A$936)</f>
        <v>39097</v>
      </c>
      <c r="J1658" s="27">
        <f>WORKDAY(WORKDAY(DATEVALUE("15/"&amp;MONTH(EDATE(C1658,0))&amp;"/"&amp;YEAR(EDATE(C1658,0))-1),-1,Feriados!$A$1:$A$936),1,Feriados!$A$1:$A$936)</f>
        <v>38763</v>
      </c>
      <c r="K1658" s="28">
        <f t="shared" si="46"/>
        <v>2.987813485155022</v>
      </c>
    </row>
    <row r="1659" spans="1:11" x14ac:dyDescent="0.3">
      <c r="A1659" s="18" t="str">
        <f t="shared" si="47"/>
        <v>12007</v>
      </c>
      <c r="B1659" s="10">
        <v>760199</v>
      </c>
      <c r="C1659" s="11">
        <v>39134</v>
      </c>
      <c r="D1659" s="13">
        <v>1627.5296595488305</v>
      </c>
      <c r="E1659" s="9"/>
      <c r="F1659" s="9"/>
      <c r="G1659" s="9"/>
      <c r="H1659" s="27">
        <f>WORKDAY(WORKDAY(DATEVALUE("15/"&amp;MONTH(EDATE(C1659,0))&amp;"/"&amp;YEAR(EDATE(C1659,0))),-1,Feriados!$A$1:$A$936),1,Feriados!$A$1:$A$936)</f>
        <v>39128</v>
      </c>
      <c r="I1659" s="27">
        <f>WORKDAY(WORKDAY(DATEVALUE("15/"&amp;MONTH(EDATE(C1659,-1))&amp;"/"&amp;YEAR(EDATE(C1659,-1))),-1,Feriados!$A$1:$A$936),1,Feriados!$A$1:$A$936)</f>
        <v>39097</v>
      </c>
      <c r="J1659" s="27">
        <f>WORKDAY(WORKDAY(DATEVALUE("15/"&amp;MONTH(EDATE(C1659,0))&amp;"/"&amp;YEAR(EDATE(C1659,0))-1),-1,Feriados!$A$1:$A$936),1,Feriados!$A$1:$A$936)</f>
        <v>38763</v>
      </c>
      <c r="K1659" s="28">
        <f t="shared" si="46"/>
        <v>2.987813485155022</v>
      </c>
    </row>
    <row r="1660" spans="1:11" x14ac:dyDescent="0.3">
      <c r="A1660" s="18" t="str">
        <f t="shared" si="47"/>
        <v>12007</v>
      </c>
      <c r="B1660" s="10">
        <v>760199</v>
      </c>
      <c r="C1660" s="11">
        <v>39135</v>
      </c>
      <c r="D1660" s="13">
        <v>1627.9267833665785</v>
      </c>
      <c r="E1660" s="9"/>
      <c r="F1660" s="9"/>
      <c r="G1660" s="9"/>
      <c r="H1660" s="27">
        <f>WORKDAY(WORKDAY(DATEVALUE("15/"&amp;MONTH(EDATE(C1660,0))&amp;"/"&amp;YEAR(EDATE(C1660,0))),-1,Feriados!$A$1:$A$936),1,Feriados!$A$1:$A$936)</f>
        <v>39128</v>
      </c>
      <c r="I1660" s="27">
        <f>WORKDAY(WORKDAY(DATEVALUE("15/"&amp;MONTH(EDATE(C1660,-1))&amp;"/"&amp;YEAR(EDATE(C1660,-1))),-1,Feriados!$A$1:$A$936),1,Feriados!$A$1:$A$936)</f>
        <v>39097</v>
      </c>
      <c r="J1660" s="27">
        <f>WORKDAY(WORKDAY(DATEVALUE("15/"&amp;MONTH(EDATE(C1660,0))&amp;"/"&amp;YEAR(EDATE(C1660,0))-1),-1,Feriados!$A$1:$A$936),1,Feriados!$A$1:$A$936)</f>
        <v>38763</v>
      </c>
      <c r="K1660" s="28">
        <f t="shared" si="46"/>
        <v>2.987813485155022</v>
      </c>
    </row>
    <row r="1661" spans="1:11" x14ac:dyDescent="0.3">
      <c r="A1661" s="18" t="str">
        <f t="shared" si="47"/>
        <v>12007</v>
      </c>
      <c r="B1661" s="10">
        <v>760199</v>
      </c>
      <c r="C1661" s="11">
        <v>39136</v>
      </c>
      <c r="D1661" s="13">
        <v>1628.3240040841438</v>
      </c>
      <c r="E1661" s="9"/>
      <c r="F1661" s="9"/>
      <c r="G1661" s="9"/>
      <c r="H1661" s="27">
        <f>WORKDAY(WORKDAY(DATEVALUE("15/"&amp;MONTH(EDATE(C1661,0))&amp;"/"&amp;YEAR(EDATE(C1661,0))),-1,Feriados!$A$1:$A$936),1,Feriados!$A$1:$A$936)</f>
        <v>39128</v>
      </c>
      <c r="I1661" s="27">
        <f>WORKDAY(WORKDAY(DATEVALUE("15/"&amp;MONTH(EDATE(C1661,-1))&amp;"/"&amp;YEAR(EDATE(C1661,-1))),-1,Feriados!$A$1:$A$936),1,Feriados!$A$1:$A$936)</f>
        <v>39097</v>
      </c>
      <c r="J1661" s="27">
        <f>WORKDAY(WORKDAY(DATEVALUE("15/"&amp;MONTH(EDATE(C1661,0))&amp;"/"&amp;YEAR(EDATE(C1661,0))-1),-1,Feriados!$A$1:$A$936),1,Feriados!$A$1:$A$936)</f>
        <v>38763</v>
      </c>
      <c r="K1661" s="28">
        <f t="shared" ref="K1661:K1724" si="48">+(VLOOKUP(H1661,C:D,2,FALSE)/VLOOKUP(J1661,C:D,2,FALSE)-1)*100</f>
        <v>2.987813485155022</v>
      </c>
    </row>
    <row r="1662" spans="1:11" x14ac:dyDescent="0.3">
      <c r="A1662" s="18" t="str">
        <f t="shared" si="47"/>
        <v>12007</v>
      </c>
      <c r="B1662" s="10">
        <v>760199</v>
      </c>
      <c r="C1662" s="11">
        <v>39139</v>
      </c>
      <c r="D1662" s="13">
        <v>1628.7213217251701</v>
      </c>
      <c r="E1662" s="9"/>
      <c r="F1662" s="9"/>
      <c r="G1662" s="9"/>
      <c r="H1662" s="27">
        <f>WORKDAY(WORKDAY(DATEVALUE("15/"&amp;MONTH(EDATE(C1662,0))&amp;"/"&amp;YEAR(EDATE(C1662,0))),-1,Feriados!$A$1:$A$936),1,Feriados!$A$1:$A$936)</f>
        <v>39128</v>
      </c>
      <c r="I1662" s="27">
        <f>WORKDAY(WORKDAY(DATEVALUE("15/"&amp;MONTH(EDATE(C1662,-1))&amp;"/"&amp;YEAR(EDATE(C1662,-1))),-1,Feriados!$A$1:$A$936),1,Feriados!$A$1:$A$936)</f>
        <v>39097</v>
      </c>
      <c r="J1662" s="27">
        <f>WORKDAY(WORKDAY(DATEVALUE("15/"&amp;MONTH(EDATE(C1662,0))&amp;"/"&amp;YEAR(EDATE(C1662,0))-1),-1,Feriados!$A$1:$A$936),1,Feriados!$A$1:$A$936)</f>
        <v>38763</v>
      </c>
      <c r="K1662" s="28">
        <f t="shared" si="48"/>
        <v>2.987813485155022</v>
      </c>
    </row>
    <row r="1663" spans="1:11" x14ac:dyDescent="0.3">
      <c r="A1663" s="18" t="str">
        <f t="shared" si="47"/>
        <v>12007</v>
      </c>
      <c r="B1663" s="10">
        <v>760199</v>
      </c>
      <c r="C1663" s="11">
        <v>39140</v>
      </c>
      <c r="D1663" s="13">
        <v>1629.1187363133074</v>
      </c>
      <c r="E1663" s="9"/>
      <c r="F1663" s="9"/>
      <c r="G1663" s="9"/>
      <c r="H1663" s="27">
        <f>WORKDAY(WORKDAY(DATEVALUE("15/"&amp;MONTH(EDATE(C1663,0))&amp;"/"&amp;YEAR(EDATE(C1663,0))),-1,Feriados!$A$1:$A$936),1,Feriados!$A$1:$A$936)</f>
        <v>39128</v>
      </c>
      <c r="I1663" s="27">
        <f>WORKDAY(WORKDAY(DATEVALUE("15/"&amp;MONTH(EDATE(C1663,-1))&amp;"/"&amp;YEAR(EDATE(C1663,-1))),-1,Feriados!$A$1:$A$936),1,Feriados!$A$1:$A$936)</f>
        <v>39097</v>
      </c>
      <c r="J1663" s="27">
        <f>WORKDAY(WORKDAY(DATEVALUE("15/"&amp;MONTH(EDATE(C1663,0))&amp;"/"&amp;YEAR(EDATE(C1663,0))-1),-1,Feriados!$A$1:$A$936),1,Feriados!$A$1:$A$936)</f>
        <v>38763</v>
      </c>
      <c r="K1663" s="28">
        <f t="shared" si="48"/>
        <v>2.987813485155022</v>
      </c>
    </row>
    <row r="1664" spans="1:11" x14ac:dyDescent="0.3">
      <c r="A1664" s="18" t="str">
        <f t="shared" si="47"/>
        <v>12007</v>
      </c>
      <c r="B1664" s="10">
        <v>760199</v>
      </c>
      <c r="C1664" s="11">
        <v>39141</v>
      </c>
      <c r="D1664" s="13">
        <v>1629.5162478722111</v>
      </c>
      <c r="E1664" s="9"/>
      <c r="F1664" s="9"/>
      <c r="G1664" s="9"/>
      <c r="H1664" s="27">
        <f>WORKDAY(WORKDAY(DATEVALUE("15/"&amp;MONTH(EDATE(C1664,0))&amp;"/"&amp;YEAR(EDATE(C1664,0))),-1,Feriados!$A$1:$A$936),1,Feriados!$A$1:$A$936)</f>
        <v>39128</v>
      </c>
      <c r="I1664" s="27">
        <f>WORKDAY(WORKDAY(DATEVALUE("15/"&amp;MONTH(EDATE(C1664,-1))&amp;"/"&amp;YEAR(EDATE(C1664,-1))),-1,Feriados!$A$1:$A$936),1,Feriados!$A$1:$A$936)</f>
        <v>39097</v>
      </c>
      <c r="J1664" s="27">
        <f>WORKDAY(WORKDAY(DATEVALUE("15/"&amp;MONTH(EDATE(C1664,0))&amp;"/"&amp;YEAR(EDATE(C1664,0))-1),-1,Feriados!$A$1:$A$936),1,Feriados!$A$1:$A$936)</f>
        <v>38763</v>
      </c>
      <c r="K1664" s="28">
        <f t="shared" si="48"/>
        <v>2.987813485155022</v>
      </c>
    </row>
    <row r="1665" spans="1:11" x14ac:dyDescent="0.3">
      <c r="A1665" s="18" t="str">
        <f t="shared" si="47"/>
        <v>22007</v>
      </c>
      <c r="B1665" s="10">
        <v>760199</v>
      </c>
      <c r="C1665" s="11">
        <v>39142</v>
      </c>
      <c r="D1665" s="13">
        <v>1629.9138564255425</v>
      </c>
      <c r="E1665" s="9"/>
      <c r="F1665" s="9"/>
      <c r="G1665" s="9"/>
      <c r="H1665" s="27">
        <f>WORKDAY(WORKDAY(DATEVALUE("15/"&amp;MONTH(EDATE(C1665,0))&amp;"/"&amp;YEAR(EDATE(C1665,0))),-1,Feriados!$A$1:$A$936),1,Feriados!$A$1:$A$936)</f>
        <v>39156</v>
      </c>
      <c r="I1665" s="27">
        <f>WORKDAY(WORKDAY(DATEVALUE("15/"&amp;MONTH(EDATE(C1665,-1))&amp;"/"&amp;YEAR(EDATE(C1665,-1))),-1,Feriados!$A$1:$A$936),1,Feriados!$A$1:$A$936)</f>
        <v>39128</v>
      </c>
      <c r="J1665" s="27">
        <f>WORKDAY(WORKDAY(DATEVALUE("15/"&amp;MONTH(EDATE(C1665,0))&amp;"/"&amp;YEAR(EDATE(C1665,0))-1),-1,Feriados!$A$1:$A$936),1,Feriados!$A$1:$A$936)</f>
        <v>38791</v>
      </c>
      <c r="K1665" s="28">
        <f t="shared" si="48"/>
        <v>3.0185643661014616</v>
      </c>
    </row>
    <row r="1666" spans="1:11" x14ac:dyDescent="0.3">
      <c r="A1666" s="18" t="str">
        <f t="shared" si="47"/>
        <v>22007</v>
      </c>
      <c r="B1666" s="10">
        <v>760199</v>
      </c>
      <c r="C1666" s="11">
        <v>39143</v>
      </c>
      <c r="D1666" s="13">
        <v>1630.3115619969685</v>
      </c>
      <c r="E1666" s="9"/>
      <c r="F1666" s="9"/>
      <c r="G1666" s="9"/>
      <c r="H1666" s="27">
        <f>WORKDAY(WORKDAY(DATEVALUE("15/"&amp;MONTH(EDATE(C1666,0))&amp;"/"&amp;YEAR(EDATE(C1666,0))),-1,Feriados!$A$1:$A$936),1,Feriados!$A$1:$A$936)</f>
        <v>39156</v>
      </c>
      <c r="I1666" s="27">
        <f>WORKDAY(WORKDAY(DATEVALUE("15/"&amp;MONTH(EDATE(C1666,-1))&amp;"/"&amp;YEAR(EDATE(C1666,-1))),-1,Feriados!$A$1:$A$936),1,Feriados!$A$1:$A$936)</f>
        <v>39128</v>
      </c>
      <c r="J1666" s="27">
        <f>WORKDAY(WORKDAY(DATEVALUE("15/"&amp;MONTH(EDATE(C1666,0))&amp;"/"&amp;YEAR(EDATE(C1666,0))-1),-1,Feriados!$A$1:$A$936),1,Feriados!$A$1:$A$936)</f>
        <v>38791</v>
      </c>
      <c r="K1666" s="28">
        <f t="shared" si="48"/>
        <v>3.0185643661014616</v>
      </c>
    </row>
    <row r="1667" spans="1:11" x14ac:dyDescent="0.3">
      <c r="A1667" s="18" t="str">
        <f t="shared" ref="A1667:A1730" si="49">MONTH(EDATE(C1667,-1))&amp;YEAR(EDATE(C1667,-1))&amp;F1667</f>
        <v>22007</v>
      </c>
      <c r="B1667" s="10">
        <v>760199</v>
      </c>
      <c r="C1667" s="11">
        <v>39146</v>
      </c>
      <c r="D1667" s="13">
        <v>1630.7093646101623</v>
      </c>
      <c r="E1667" s="9"/>
      <c r="F1667" s="9"/>
      <c r="G1667" s="9"/>
      <c r="H1667" s="27">
        <f>WORKDAY(WORKDAY(DATEVALUE("15/"&amp;MONTH(EDATE(C1667,0))&amp;"/"&amp;YEAR(EDATE(C1667,0))),-1,Feriados!$A$1:$A$936),1,Feriados!$A$1:$A$936)</f>
        <v>39156</v>
      </c>
      <c r="I1667" s="27">
        <f>WORKDAY(WORKDAY(DATEVALUE("15/"&amp;MONTH(EDATE(C1667,-1))&amp;"/"&amp;YEAR(EDATE(C1667,-1))),-1,Feriados!$A$1:$A$936),1,Feriados!$A$1:$A$936)</f>
        <v>39128</v>
      </c>
      <c r="J1667" s="27">
        <f>WORKDAY(WORKDAY(DATEVALUE("15/"&amp;MONTH(EDATE(C1667,0))&amp;"/"&amp;YEAR(EDATE(C1667,0))-1),-1,Feriados!$A$1:$A$936),1,Feriados!$A$1:$A$936)</f>
        <v>38791</v>
      </c>
      <c r="K1667" s="28">
        <f t="shared" si="48"/>
        <v>3.0185643661014616</v>
      </c>
    </row>
    <row r="1668" spans="1:11" x14ac:dyDescent="0.3">
      <c r="A1668" s="18" t="str">
        <f t="shared" si="49"/>
        <v>22007</v>
      </c>
      <c r="B1668" s="10">
        <v>760199</v>
      </c>
      <c r="C1668" s="11">
        <v>39147</v>
      </c>
      <c r="D1668" s="13">
        <v>1631.1072642888018</v>
      </c>
      <c r="E1668" s="9"/>
      <c r="F1668" s="9"/>
      <c r="G1668" s="9"/>
      <c r="H1668" s="27">
        <f>WORKDAY(WORKDAY(DATEVALUE("15/"&amp;MONTH(EDATE(C1668,0))&amp;"/"&amp;YEAR(EDATE(C1668,0))),-1,Feriados!$A$1:$A$936),1,Feriados!$A$1:$A$936)</f>
        <v>39156</v>
      </c>
      <c r="I1668" s="27">
        <f>WORKDAY(WORKDAY(DATEVALUE("15/"&amp;MONTH(EDATE(C1668,-1))&amp;"/"&amp;YEAR(EDATE(C1668,-1))),-1,Feriados!$A$1:$A$936),1,Feriados!$A$1:$A$936)</f>
        <v>39128</v>
      </c>
      <c r="J1668" s="27">
        <f>WORKDAY(WORKDAY(DATEVALUE("15/"&amp;MONTH(EDATE(C1668,0))&amp;"/"&amp;YEAR(EDATE(C1668,0))-1),-1,Feriados!$A$1:$A$936),1,Feriados!$A$1:$A$936)</f>
        <v>38791</v>
      </c>
      <c r="K1668" s="28">
        <f t="shared" si="48"/>
        <v>3.0185643661014616</v>
      </c>
    </row>
    <row r="1669" spans="1:11" x14ac:dyDescent="0.3">
      <c r="A1669" s="18" t="str">
        <f t="shared" si="49"/>
        <v>22007</v>
      </c>
      <c r="B1669" s="10">
        <v>760199</v>
      </c>
      <c r="C1669" s="11">
        <v>39148</v>
      </c>
      <c r="D1669" s="13">
        <v>1631.5052610565722</v>
      </c>
      <c r="E1669" s="9"/>
      <c r="F1669" s="9"/>
      <c r="G1669" s="9"/>
      <c r="H1669" s="27">
        <f>WORKDAY(WORKDAY(DATEVALUE("15/"&amp;MONTH(EDATE(C1669,0))&amp;"/"&amp;YEAR(EDATE(C1669,0))),-1,Feriados!$A$1:$A$936),1,Feriados!$A$1:$A$936)</f>
        <v>39156</v>
      </c>
      <c r="I1669" s="27">
        <f>WORKDAY(WORKDAY(DATEVALUE("15/"&amp;MONTH(EDATE(C1669,-1))&amp;"/"&amp;YEAR(EDATE(C1669,-1))),-1,Feriados!$A$1:$A$936),1,Feriados!$A$1:$A$936)</f>
        <v>39128</v>
      </c>
      <c r="J1669" s="27">
        <f>WORKDAY(WORKDAY(DATEVALUE("15/"&amp;MONTH(EDATE(C1669,0))&amp;"/"&amp;YEAR(EDATE(C1669,0))-1),-1,Feriados!$A$1:$A$936),1,Feriados!$A$1:$A$936)</f>
        <v>38791</v>
      </c>
      <c r="K1669" s="28">
        <f t="shared" si="48"/>
        <v>3.0185643661014616</v>
      </c>
    </row>
    <row r="1670" spans="1:11" x14ac:dyDescent="0.3">
      <c r="A1670" s="18" t="str">
        <f t="shared" si="49"/>
        <v>22007</v>
      </c>
      <c r="B1670" s="10">
        <v>760199</v>
      </c>
      <c r="C1670" s="11">
        <v>39149</v>
      </c>
      <c r="D1670" s="13">
        <v>1631.9033549371629</v>
      </c>
      <c r="E1670" s="9"/>
      <c r="F1670" s="9"/>
      <c r="G1670" s="9"/>
      <c r="H1670" s="27">
        <f>WORKDAY(WORKDAY(DATEVALUE("15/"&amp;MONTH(EDATE(C1670,0))&amp;"/"&amp;YEAR(EDATE(C1670,0))),-1,Feriados!$A$1:$A$936),1,Feriados!$A$1:$A$936)</f>
        <v>39156</v>
      </c>
      <c r="I1670" s="27">
        <f>WORKDAY(WORKDAY(DATEVALUE("15/"&amp;MONTH(EDATE(C1670,-1))&amp;"/"&amp;YEAR(EDATE(C1670,-1))),-1,Feriados!$A$1:$A$936),1,Feriados!$A$1:$A$936)</f>
        <v>39128</v>
      </c>
      <c r="J1670" s="27">
        <f>WORKDAY(WORKDAY(DATEVALUE("15/"&amp;MONTH(EDATE(C1670,0))&amp;"/"&amp;YEAR(EDATE(C1670,0))-1),-1,Feriados!$A$1:$A$936),1,Feriados!$A$1:$A$936)</f>
        <v>38791</v>
      </c>
      <c r="K1670" s="28">
        <f t="shared" si="48"/>
        <v>3.0185643661014616</v>
      </c>
    </row>
    <row r="1671" spans="1:11" x14ac:dyDescent="0.3">
      <c r="A1671" s="18" t="str">
        <f t="shared" si="49"/>
        <v>22007</v>
      </c>
      <c r="B1671" s="10">
        <v>760199</v>
      </c>
      <c r="C1671" s="11">
        <v>39150</v>
      </c>
      <c r="D1671" s="13">
        <v>1632.3015459542705</v>
      </c>
      <c r="E1671" s="9"/>
      <c r="F1671" s="9"/>
      <c r="G1671" s="9"/>
      <c r="H1671" s="27">
        <f>WORKDAY(WORKDAY(DATEVALUE("15/"&amp;MONTH(EDATE(C1671,0))&amp;"/"&amp;YEAR(EDATE(C1671,0))),-1,Feriados!$A$1:$A$936),1,Feriados!$A$1:$A$936)</f>
        <v>39156</v>
      </c>
      <c r="I1671" s="27">
        <f>WORKDAY(WORKDAY(DATEVALUE("15/"&amp;MONTH(EDATE(C1671,-1))&amp;"/"&amp;YEAR(EDATE(C1671,-1))),-1,Feriados!$A$1:$A$936),1,Feriados!$A$1:$A$936)</f>
        <v>39128</v>
      </c>
      <c r="J1671" s="27">
        <f>WORKDAY(WORKDAY(DATEVALUE("15/"&amp;MONTH(EDATE(C1671,0))&amp;"/"&amp;YEAR(EDATE(C1671,0))-1),-1,Feriados!$A$1:$A$936),1,Feriados!$A$1:$A$936)</f>
        <v>38791</v>
      </c>
      <c r="K1671" s="28">
        <f t="shared" si="48"/>
        <v>3.0185643661014616</v>
      </c>
    </row>
    <row r="1672" spans="1:11" x14ac:dyDescent="0.3">
      <c r="A1672" s="18" t="str">
        <f t="shared" si="49"/>
        <v>22007</v>
      </c>
      <c r="B1672" s="10">
        <v>760199</v>
      </c>
      <c r="C1672" s="11">
        <v>39153</v>
      </c>
      <c r="D1672" s="13">
        <v>1632.6998341315962</v>
      </c>
      <c r="E1672" s="9"/>
      <c r="F1672" s="9"/>
      <c r="G1672" s="9"/>
      <c r="H1672" s="27">
        <f>WORKDAY(WORKDAY(DATEVALUE("15/"&amp;MONTH(EDATE(C1672,0))&amp;"/"&amp;YEAR(EDATE(C1672,0))),-1,Feriados!$A$1:$A$936),1,Feriados!$A$1:$A$936)</f>
        <v>39156</v>
      </c>
      <c r="I1672" s="27">
        <f>WORKDAY(WORKDAY(DATEVALUE("15/"&amp;MONTH(EDATE(C1672,-1))&amp;"/"&amp;YEAR(EDATE(C1672,-1))),-1,Feriados!$A$1:$A$936),1,Feriados!$A$1:$A$936)</f>
        <v>39128</v>
      </c>
      <c r="J1672" s="27">
        <f>WORKDAY(WORKDAY(DATEVALUE("15/"&amp;MONTH(EDATE(C1672,0))&amp;"/"&amp;YEAR(EDATE(C1672,0))-1),-1,Feriados!$A$1:$A$936),1,Feriados!$A$1:$A$936)</f>
        <v>38791</v>
      </c>
      <c r="K1672" s="28">
        <f t="shared" si="48"/>
        <v>3.0185643661014616</v>
      </c>
    </row>
    <row r="1673" spans="1:11" x14ac:dyDescent="0.3">
      <c r="A1673" s="18" t="str">
        <f t="shared" si="49"/>
        <v>22007</v>
      </c>
      <c r="B1673" s="10">
        <v>760199</v>
      </c>
      <c r="C1673" s="11">
        <v>39154</v>
      </c>
      <c r="D1673" s="13">
        <v>1633.0982194928474</v>
      </c>
      <c r="E1673" s="9"/>
      <c r="F1673" s="9"/>
      <c r="G1673" s="9"/>
      <c r="H1673" s="27">
        <f>WORKDAY(WORKDAY(DATEVALUE("15/"&amp;MONTH(EDATE(C1673,0))&amp;"/"&amp;YEAR(EDATE(C1673,0))),-1,Feriados!$A$1:$A$936),1,Feriados!$A$1:$A$936)</f>
        <v>39156</v>
      </c>
      <c r="I1673" s="27">
        <f>WORKDAY(WORKDAY(DATEVALUE("15/"&amp;MONTH(EDATE(C1673,-1))&amp;"/"&amp;YEAR(EDATE(C1673,-1))),-1,Feriados!$A$1:$A$936),1,Feriados!$A$1:$A$936)</f>
        <v>39128</v>
      </c>
      <c r="J1673" s="27">
        <f>WORKDAY(WORKDAY(DATEVALUE("15/"&amp;MONTH(EDATE(C1673,0))&amp;"/"&amp;YEAR(EDATE(C1673,0))-1),-1,Feriados!$A$1:$A$936),1,Feriados!$A$1:$A$936)</f>
        <v>38791</v>
      </c>
      <c r="K1673" s="28">
        <f t="shared" si="48"/>
        <v>3.0185643661014616</v>
      </c>
    </row>
    <row r="1674" spans="1:11" x14ac:dyDescent="0.3">
      <c r="A1674" s="18" t="str">
        <f t="shared" si="49"/>
        <v>22007</v>
      </c>
      <c r="B1674" s="10">
        <v>760199</v>
      </c>
      <c r="C1674" s="11">
        <v>39155</v>
      </c>
      <c r="D1674" s="13">
        <v>1633.4967020617378</v>
      </c>
      <c r="E1674" s="9"/>
      <c r="F1674" s="9"/>
      <c r="G1674" s="9"/>
      <c r="H1674" s="27">
        <f>WORKDAY(WORKDAY(DATEVALUE("15/"&amp;MONTH(EDATE(C1674,0))&amp;"/"&amp;YEAR(EDATE(C1674,0))),-1,Feriados!$A$1:$A$936),1,Feriados!$A$1:$A$936)</f>
        <v>39156</v>
      </c>
      <c r="I1674" s="27">
        <f>WORKDAY(WORKDAY(DATEVALUE("15/"&amp;MONTH(EDATE(C1674,-1))&amp;"/"&amp;YEAR(EDATE(C1674,-1))),-1,Feriados!$A$1:$A$936),1,Feriados!$A$1:$A$936)</f>
        <v>39128</v>
      </c>
      <c r="J1674" s="27">
        <f>WORKDAY(WORKDAY(DATEVALUE("15/"&amp;MONTH(EDATE(C1674,0))&amp;"/"&amp;YEAR(EDATE(C1674,0))-1),-1,Feriados!$A$1:$A$936),1,Feriados!$A$1:$A$936)</f>
        <v>38791</v>
      </c>
      <c r="K1674" s="28">
        <f t="shared" si="48"/>
        <v>3.0185643661014616</v>
      </c>
    </row>
    <row r="1675" spans="1:11" x14ac:dyDescent="0.3">
      <c r="A1675" s="18" t="str">
        <f t="shared" si="49"/>
        <v>22007</v>
      </c>
      <c r="B1675" s="10">
        <v>760199</v>
      </c>
      <c r="C1675" s="11">
        <v>39156</v>
      </c>
      <c r="D1675" s="13">
        <v>1633.8952818619862</v>
      </c>
      <c r="E1675" s="9"/>
      <c r="F1675" s="9"/>
      <c r="G1675" s="9"/>
      <c r="H1675" s="27">
        <f>WORKDAY(WORKDAY(DATEVALUE("15/"&amp;MONTH(EDATE(C1675,0))&amp;"/"&amp;YEAR(EDATE(C1675,0))),-1,Feriados!$A$1:$A$936),1,Feriados!$A$1:$A$936)</f>
        <v>39156</v>
      </c>
      <c r="I1675" s="27">
        <f>WORKDAY(WORKDAY(DATEVALUE("15/"&amp;MONTH(EDATE(C1675,-1))&amp;"/"&amp;YEAR(EDATE(C1675,-1))),-1,Feriados!$A$1:$A$936),1,Feriados!$A$1:$A$936)</f>
        <v>39128</v>
      </c>
      <c r="J1675" s="27">
        <f>WORKDAY(WORKDAY(DATEVALUE("15/"&amp;MONTH(EDATE(C1675,0))&amp;"/"&amp;YEAR(EDATE(C1675,0))-1),-1,Feriados!$A$1:$A$936),1,Feriados!$A$1:$A$936)</f>
        <v>38791</v>
      </c>
      <c r="K1675" s="28">
        <f t="shared" si="48"/>
        <v>3.0185643661014616</v>
      </c>
    </row>
    <row r="1676" spans="1:11" x14ac:dyDescent="0.3">
      <c r="A1676" s="18" t="str">
        <f t="shared" si="49"/>
        <v>22007</v>
      </c>
      <c r="B1676" s="10">
        <v>760199</v>
      </c>
      <c r="C1676" s="11">
        <v>39157</v>
      </c>
      <c r="D1676" s="13">
        <v>1634.182621974285</v>
      </c>
      <c r="E1676" s="9"/>
      <c r="F1676" s="9"/>
      <c r="G1676" s="9"/>
      <c r="H1676" s="27">
        <f>WORKDAY(WORKDAY(DATEVALUE("15/"&amp;MONTH(EDATE(C1676,0))&amp;"/"&amp;YEAR(EDATE(C1676,0))),-1,Feriados!$A$1:$A$936),1,Feriados!$A$1:$A$936)</f>
        <v>39156</v>
      </c>
      <c r="I1676" s="27">
        <f>WORKDAY(WORKDAY(DATEVALUE("15/"&amp;MONTH(EDATE(C1676,-1))&amp;"/"&amp;YEAR(EDATE(C1676,-1))),-1,Feriados!$A$1:$A$936),1,Feriados!$A$1:$A$936)</f>
        <v>39128</v>
      </c>
      <c r="J1676" s="27">
        <f>WORKDAY(WORKDAY(DATEVALUE("15/"&amp;MONTH(EDATE(C1676,0))&amp;"/"&amp;YEAR(EDATE(C1676,0))-1),-1,Feriados!$A$1:$A$936),1,Feriados!$A$1:$A$936)</f>
        <v>38791</v>
      </c>
      <c r="K1676" s="28">
        <f t="shared" si="48"/>
        <v>3.0185643661014616</v>
      </c>
    </row>
    <row r="1677" spans="1:11" x14ac:dyDescent="0.3">
      <c r="A1677" s="18" t="str">
        <f t="shared" si="49"/>
        <v>22007</v>
      </c>
      <c r="B1677" s="10">
        <v>760199</v>
      </c>
      <c r="C1677" s="11">
        <v>39160</v>
      </c>
      <c r="D1677" s="13">
        <v>1634.470012618794</v>
      </c>
      <c r="E1677" s="9"/>
      <c r="F1677" s="9"/>
      <c r="G1677" s="9"/>
      <c r="H1677" s="27">
        <f>WORKDAY(WORKDAY(DATEVALUE("15/"&amp;MONTH(EDATE(C1677,0))&amp;"/"&amp;YEAR(EDATE(C1677,0))),-1,Feriados!$A$1:$A$936),1,Feriados!$A$1:$A$936)</f>
        <v>39156</v>
      </c>
      <c r="I1677" s="27">
        <f>WORKDAY(WORKDAY(DATEVALUE("15/"&amp;MONTH(EDATE(C1677,-1))&amp;"/"&amp;YEAR(EDATE(C1677,-1))),-1,Feriados!$A$1:$A$936),1,Feriados!$A$1:$A$936)</f>
        <v>39128</v>
      </c>
      <c r="J1677" s="27">
        <f>WORKDAY(WORKDAY(DATEVALUE("15/"&amp;MONTH(EDATE(C1677,0))&amp;"/"&amp;YEAR(EDATE(C1677,0))-1),-1,Feriados!$A$1:$A$936),1,Feriados!$A$1:$A$936)</f>
        <v>38791</v>
      </c>
      <c r="K1677" s="28">
        <f t="shared" si="48"/>
        <v>3.0185643661014616</v>
      </c>
    </row>
    <row r="1678" spans="1:11" x14ac:dyDescent="0.3">
      <c r="A1678" s="18" t="str">
        <f t="shared" si="49"/>
        <v>22007</v>
      </c>
      <c r="B1678" s="10">
        <v>760199</v>
      </c>
      <c r="C1678" s="11">
        <v>39161</v>
      </c>
      <c r="D1678" s="13">
        <v>1634.7574538044007</v>
      </c>
      <c r="E1678" s="9"/>
      <c r="F1678" s="9"/>
      <c r="G1678" s="9"/>
      <c r="H1678" s="27">
        <f>WORKDAY(WORKDAY(DATEVALUE("15/"&amp;MONTH(EDATE(C1678,0))&amp;"/"&amp;YEAR(EDATE(C1678,0))),-1,Feriados!$A$1:$A$936),1,Feriados!$A$1:$A$936)</f>
        <v>39156</v>
      </c>
      <c r="I1678" s="27">
        <f>WORKDAY(WORKDAY(DATEVALUE("15/"&amp;MONTH(EDATE(C1678,-1))&amp;"/"&amp;YEAR(EDATE(C1678,-1))),-1,Feriados!$A$1:$A$936),1,Feriados!$A$1:$A$936)</f>
        <v>39128</v>
      </c>
      <c r="J1678" s="27">
        <f>WORKDAY(WORKDAY(DATEVALUE("15/"&amp;MONTH(EDATE(C1678,0))&amp;"/"&amp;YEAR(EDATE(C1678,0))-1),-1,Feriados!$A$1:$A$936),1,Feriados!$A$1:$A$936)</f>
        <v>38791</v>
      </c>
      <c r="K1678" s="28">
        <f t="shared" si="48"/>
        <v>3.0185643661014616</v>
      </c>
    </row>
    <row r="1679" spans="1:11" x14ac:dyDescent="0.3">
      <c r="A1679" s="18" t="str">
        <f t="shared" si="49"/>
        <v>22007</v>
      </c>
      <c r="B1679" s="10">
        <v>760199</v>
      </c>
      <c r="C1679" s="11">
        <v>39162</v>
      </c>
      <c r="D1679" s="13">
        <v>1635.0449455399921</v>
      </c>
      <c r="E1679" s="9"/>
      <c r="F1679" s="9"/>
      <c r="G1679" s="9"/>
      <c r="H1679" s="27">
        <f>WORKDAY(WORKDAY(DATEVALUE("15/"&amp;MONTH(EDATE(C1679,0))&amp;"/"&amp;YEAR(EDATE(C1679,0))),-1,Feriados!$A$1:$A$936),1,Feriados!$A$1:$A$936)</f>
        <v>39156</v>
      </c>
      <c r="I1679" s="27">
        <f>WORKDAY(WORKDAY(DATEVALUE("15/"&amp;MONTH(EDATE(C1679,-1))&amp;"/"&amp;YEAR(EDATE(C1679,-1))),-1,Feriados!$A$1:$A$936),1,Feriados!$A$1:$A$936)</f>
        <v>39128</v>
      </c>
      <c r="J1679" s="27">
        <f>WORKDAY(WORKDAY(DATEVALUE("15/"&amp;MONTH(EDATE(C1679,0))&amp;"/"&amp;YEAR(EDATE(C1679,0))-1),-1,Feriados!$A$1:$A$936),1,Feriados!$A$1:$A$936)</f>
        <v>38791</v>
      </c>
      <c r="K1679" s="28">
        <f t="shared" si="48"/>
        <v>3.0185643661014616</v>
      </c>
    </row>
    <row r="1680" spans="1:11" x14ac:dyDescent="0.3">
      <c r="A1680" s="18" t="str">
        <f t="shared" si="49"/>
        <v>22007</v>
      </c>
      <c r="B1680" s="10">
        <v>760199</v>
      </c>
      <c r="C1680" s="11">
        <v>39163</v>
      </c>
      <c r="D1680" s="13">
        <v>1635.3324878344588</v>
      </c>
      <c r="E1680" s="9"/>
      <c r="F1680" s="9"/>
      <c r="G1680" s="9"/>
      <c r="H1680" s="27">
        <f>WORKDAY(WORKDAY(DATEVALUE("15/"&amp;MONTH(EDATE(C1680,0))&amp;"/"&amp;YEAR(EDATE(C1680,0))),-1,Feriados!$A$1:$A$936),1,Feriados!$A$1:$A$936)</f>
        <v>39156</v>
      </c>
      <c r="I1680" s="27">
        <f>WORKDAY(WORKDAY(DATEVALUE("15/"&amp;MONTH(EDATE(C1680,-1))&amp;"/"&amp;YEAR(EDATE(C1680,-1))),-1,Feriados!$A$1:$A$936),1,Feriados!$A$1:$A$936)</f>
        <v>39128</v>
      </c>
      <c r="J1680" s="27">
        <f>WORKDAY(WORKDAY(DATEVALUE("15/"&amp;MONTH(EDATE(C1680,0))&amp;"/"&amp;YEAR(EDATE(C1680,0))-1),-1,Feriados!$A$1:$A$936),1,Feriados!$A$1:$A$936)</f>
        <v>38791</v>
      </c>
      <c r="K1680" s="28">
        <f t="shared" si="48"/>
        <v>3.0185643661014616</v>
      </c>
    </row>
    <row r="1681" spans="1:11" x14ac:dyDescent="0.3">
      <c r="A1681" s="18" t="str">
        <f t="shared" si="49"/>
        <v>22007</v>
      </c>
      <c r="B1681" s="10">
        <v>760199</v>
      </c>
      <c r="C1681" s="11">
        <v>39164</v>
      </c>
      <c r="D1681" s="13">
        <v>1635.6200806966924</v>
      </c>
      <c r="E1681" s="9"/>
      <c r="F1681" s="9"/>
      <c r="G1681" s="9"/>
      <c r="H1681" s="27">
        <f>WORKDAY(WORKDAY(DATEVALUE("15/"&amp;MONTH(EDATE(C1681,0))&amp;"/"&amp;YEAR(EDATE(C1681,0))),-1,Feriados!$A$1:$A$936),1,Feriados!$A$1:$A$936)</f>
        <v>39156</v>
      </c>
      <c r="I1681" s="27">
        <f>WORKDAY(WORKDAY(DATEVALUE("15/"&amp;MONTH(EDATE(C1681,-1))&amp;"/"&amp;YEAR(EDATE(C1681,-1))),-1,Feriados!$A$1:$A$936),1,Feriados!$A$1:$A$936)</f>
        <v>39128</v>
      </c>
      <c r="J1681" s="27">
        <f>WORKDAY(WORKDAY(DATEVALUE("15/"&amp;MONTH(EDATE(C1681,0))&amp;"/"&amp;YEAR(EDATE(C1681,0))-1),-1,Feriados!$A$1:$A$936),1,Feriados!$A$1:$A$936)</f>
        <v>38791</v>
      </c>
      <c r="K1681" s="28">
        <f t="shared" si="48"/>
        <v>3.0185643661014616</v>
      </c>
    </row>
    <row r="1682" spans="1:11" x14ac:dyDescent="0.3">
      <c r="A1682" s="18" t="str">
        <f t="shared" si="49"/>
        <v>22007</v>
      </c>
      <c r="B1682" s="10">
        <v>760199</v>
      </c>
      <c r="C1682" s="11">
        <v>39167</v>
      </c>
      <c r="D1682" s="13">
        <v>1635.9077241355853</v>
      </c>
      <c r="E1682" s="9"/>
      <c r="F1682" s="9"/>
      <c r="G1682" s="9"/>
      <c r="H1682" s="27">
        <f>WORKDAY(WORKDAY(DATEVALUE("15/"&amp;MONTH(EDATE(C1682,0))&amp;"/"&amp;YEAR(EDATE(C1682,0))),-1,Feriados!$A$1:$A$936),1,Feriados!$A$1:$A$936)</f>
        <v>39156</v>
      </c>
      <c r="I1682" s="27">
        <f>WORKDAY(WORKDAY(DATEVALUE("15/"&amp;MONTH(EDATE(C1682,-1))&amp;"/"&amp;YEAR(EDATE(C1682,-1))),-1,Feriados!$A$1:$A$936),1,Feriados!$A$1:$A$936)</f>
        <v>39128</v>
      </c>
      <c r="J1682" s="27">
        <f>WORKDAY(WORKDAY(DATEVALUE("15/"&amp;MONTH(EDATE(C1682,0))&amp;"/"&amp;YEAR(EDATE(C1682,0))-1),-1,Feriados!$A$1:$A$936),1,Feriados!$A$1:$A$936)</f>
        <v>38791</v>
      </c>
      <c r="K1682" s="28">
        <f t="shared" si="48"/>
        <v>3.0185643661014616</v>
      </c>
    </row>
    <row r="1683" spans="1:11" x14ac:dyDescent="0.3">
      <c r="A1683" s="18" t="str">
        <f t="shared" si="49"/>
        <v>22007</v>
      </c>
      <c r="B1683" s="10">
        <v>760199</v>
      </c>
      <c r="C1683" s="11">
        <v>39168</v>
      </c>
      <c r="D1683" s="13">
        <v>1636.195418160032</v>
      </c>
      <c r="E1683" s="9"/>
      <c r="F1683" s="9"/>
      <c r="G1683" s="9"/>
      <c r="H1683" s="27">
        <f>WORKDAY(WORKDAY(DATEVALUE("15/"&amp;MONTH(EDATE(C1683,0))&amp;"/"&amp;YEAR(EDATE(C1683,0))),-1,Feriados!$A$1:$A$936),1,Feriados!$A$1:$A$936)</f>
        <v>39156</v>
      </c>
      <c r="I1683" s="27">
        <f>WORKDAY(WORKDAY(DATEVALUE("15/"&amp;MONTH(EDATE(C1683,-1))&amp;"/"&amp;YEAR(EDATE(C1683,-1))),-1,Feriados!$A$1:$A$936),1,Feriados!$A$1:$A$936)</f>
        <v>39128</v>
      </c>
      <c r="J1683" s="27">
        <f>WORKDAY(WORKDAY(DATEVALUE("15/"&amp;MONTH(EDATE(C1683,0))&amp;"/"&amp;YEAR(EDATE(C1683,0))-1),-1,Feriados!$A$1:$A$936),1,Feriados!$A$1:$A$936)</f>
        <v>38791</v>
      </c>
      <c r="K1683" s="28">
        <f t="shared" si="48"/>
        <v>3.0185643661014616</v>
      </c>
    </row>
    <row r="1684" spans="1:11" x14ac:dyDescent="0.3">
      <c r="A1684" s="18" t="str">
        <f t="shared" si="49"/>
        <v>22007</v>
      </c>
      <c r="B1684" s="10">
        <v>760199</v>
      </c>
      <c r="C1684" s="11">
        <v>39169</v>
      </c>
      <c r="D1684" s="13">
        <v>1636.483162778929</v>
      </c>
      <c r="E1684" s="9"/>
      <c r="F1684" s="9"/>
      <c r="G1684" s="9"/>
      <c r="H1684" s="27">
        <f>WORKDAY(WORKDAY(DATEVALUE("15/"&amp;MONTH(EDATE(C1684,0))&amp;"/"&amp;YEAR(EDATE(C1684,0))),-1,Feriados!$A$1:$A$936),1,Feriados!$A$1:$A$936)</f>
        <v>39156</v>
      </c>
      <c r="I1684" s="27">
        <f>WORKDAY(WORKDAY(DATEVALUE("15/"&amp;MONTH(EDATE(C1684,-1))&amp;"/"&amp;YEAR(EDATE(C1684,-1))),-1,Feriados!$A$1:$A$936),1,Feriados!$A$1:$A$936)</f>
        <v>39128</v>
      </c>
      <c r="J1684" s="27">
        <f>WORKDAY(WORKDAY(DATEVALUE("15/"&amp;MONTH(EDATE(C1684,0))&amp;"/"&amp;YEAR(EDATE(C1684,0))-1),-1,Feriados!$A$1:$A$936),1,Feriados!$A$1:$A$936)</f>
        <v>38791</v>
      </c>
      <c r="K1684" s="28">
        <f t="shared" si="48"/>
        <v>3.0185643661014616</v>
      </c>
    </row>
    <row r="1685" spans="1:11" x14ac:dyDescent="0.3">
      <c r="A1685" s="18" t="str">
        <f t="shared" si="49"/>
        <v>22007</v>
      </c>
      <c r="B1685" s="10">
        <v>760199</v>
      </c>
      <c r="C1685" s="11">
        <v>39170</v>
      </c>
      <c r="D1685" s="13">
        <v>1636.7709580011735</v>
      </c>
      <c r="E1685" s="9"/>
      <c r="F1685" s="9"/>
      <c r="G1685" s="9"/>
      <c r="H1685" s="27">
        <f>WORKDAY(WORKDAY(DATEVALUE("15/"&amp;MONTH(EDATE(C1685,0))&amp;"/"&amp;YEAR(EDATE(C1685,0))),-1,Feriados!$A$1:$A$936),1,Feriados!$A$1:$A$936)</f>
        <v>39156</v>
      </c>
      <c r="I1685" s="27">
        <f>WORKDAY(WORKDAY(DATEVALUE("15/"&amp;MONTH(EDATE(C1685,-1))&amp;"/"&amp;YEAR(EDATE(C1685,-1))),-1,Feriados!$A$1:$A$936),1,Feriados!$A$1:$A$936)</f>
        <v>39128</v>
      </c>
      <c r="J1685" s="27">
        <f>WORKDAY(WORKDAY(DATEVALUE("15/"&amp;MONTH(EDATE(C1685,0))&amp;"/"&amp;YEAR(EDATE(C1685,0))-1),-1,Feriados!$A$1:$A$936),1,Feriados!$A$1:$A$936)</f>
        <v>38791</v>
      </c>
      <c r="K1685" s="28">
        <f t="shared" si="48"/>
        <v>3.0185643661014616</v>
      </c>
    </row>
    <row r="1686" spans="1:11" x14ac:dyDescent="0.3">
      <c r="A1686" s="18" t="str">
        <f t="shared" si="49"/>
        <v>22007</v>
      </c>
      <c r="B1686" s="10">
        <v>760199</v>
      </c>
      <c r="C1686" s="11">
        <v>39171</v>
      </c>
      <c r="D1686" s="13">
        <v>1637.0588038356655</v>
      </c>
      <c r="E1686" s="9"/>
      <c r="F1686" s="9"/>
      <c r="G1686" s="9"/>
      <c r="H1686" s="27">
        <f>WORKDAY(WORKDAY(DATEVALUE("15/"&amp;MONTH(EDATE(C1686,0))&amp;"/"&amp;YEAR(EDATE(C1686,0))),-1,Feriados!$A$1:$A$936),1,Feriados!$A$1:$A$936)</f>
        <v>39156</v>
      </c>
      <c r="I1686" s="27">
        <f>WORKDAY(WORKDAY(DATEVALUE("15/"&amp;MONTH(EDATE(C1686,-1))&amp;"/"&amp;YEAR(EDATE(C1686,-1))),-1,Feriados!$A$1:$A$936),1,Feriados!$A$1:$A$936)</f>
        <v>39128</v>
      </c>
      <c r="J1686" s="27">
        <f>WORKDAY(WORKDAY(DATEVALUE("15/"&amp;MONTH(EDATE(C1686,0))&amp;"/"&amp;YEAR(EDATE(C1686,0))-1),-1,Feriados!$A$1:$A$936),1,Feriados!$A$1:$A$936)</f>
        <v>38791</v>
      </c>
      <c r="K1686" s="28">
        <f t="shared" si="48"/>
        <v>3.0185643661014616</v>
      </c>
    </row>
    <row r="1687" spans="1:11" x14ac:dyDescent="0.3">
      <c r="A1687" s="18" t="str">
        <f t="shared" si="49"/>
        <v>32007</v>
      </c>
      <c r="B1687" s="10">
        <v>760199</v>
      </c>
      <c r="C1687" s="11">
        <v>39174</v>
      </c>
      <c r="D1687" s="13">
        <v>1637.3467002913048</v>
      </c>
      <c r="E1687" s="9"/>
      <c r="F1687" s="9"/>
      <c r="G1687" s="9"/>
      <c r="H1687" s="27">
        <f>WORKDAY(WORKDAY(DATEVALUE("15/"&amp;MONTH(EDATE(C1687,0))&amp;"/"&amp;YEAR(EDATE(C1687,0))),-1,Feriados!$A$1:$A$936),1,Feriados!$A$1:$A$936)</f>
        <v>39188</v>
      </c>
      <c r="I1687" s="27">
        <f>WORKDAY(WORKDAY(DATEVALUE("15/"&amp;MONTH(EDATE(C1687,-1))&amp;"/"&amp;YEAR(EDATE(C1687,-1))),-1,Feriados!$A$1:$A$936),1,Feriados!$A$1:$A$936)</f>
        <v>39156</v>
      </c>
      <c r="J1687" s="27">
        <f>WORKDAY(WORKDAY(DATEVALUE("15/"&amp;MONTH(EDATE(C1687,0))&amp;"/"&amp;YEAR(EDATE(C1687,0))-1),-1,Feriados!$A$1:$A$936),1,Feriados!$A$1:$A$936)</f>
        <v>38824</v>
      </c>
      <c r="K1687" s="28">
        <f t="shared" si="48"/>
        <v>2.9570383734539352</v>
      </c>
    </row>
    <row r="1688" spans="1:11" x14ac:dyDescent="0.3">
      <c r="A1688" s="18" t="str">
        <f t="shared" si="49"/>
        <v>32007</v>
      </c>
      <c r="B1688" s="10">
        <v>760199</v>
      </c>
      <c r="C1688" s="11">
        <v>39175</v>
      </c>
      <c r="D1688" s="13">
        <v>1637.6346473769943</v>
      </c>
      <c r="E1688" s="9"/>
      <c r="F1688" s="9"/>
      <c r="G1688" s="9"/>
      <c r="H1688" s="27">
        <f>WORKDAY(WORKDAY(DATEVALUE("15/"&amp;MONTH(EDATE(C1688,0))&amp;"/"&amp;YEAR(EDATE(C1688,0))),-1,Feriados!$A$1:$A$936),1,Feriados!$A$1:$A$936)</f>
        <v>39188</v>
      </c>
      <c r="I1688" s="27">
        <f>WORKDAY(WORKDAY(DATEVALUE("15/"&amp;MONTH(EDATE(C1688,-1))&amp;"/"&amp;YEAR(EDATE(C1688,-1))),-1,Feriados!$A$1:$A$936),1,Feriados!$A$1:$A$936)</f>
        <v>39156</v>
      </c>
      <c r="J1688" s="27">
        <f>WORKDAY(WORKDAY(DATEVALUE("15/"&amp;MONTH(EDATE(C1688,0))&amp;"/"&amp;YEAR(EDATE(C1688,0))-1),-1,Feriados!$A$1:$A$936),1,Feriados!$A$1:$A$936)</f>
        <v>38824</v>
      </c>
      <c r="K1688" s="28">
        <f t="shared" si="48"/>
        <v>2.9570383734539352</v>
      </c>
    </row>
    <row r="1689" spans="1:11" x14ac:dyDescent="0.3">
      <c r="A1689" s="18" t="str">
        <f t="shared" si="49"/>
        <v>32007</v>
      </c>
      <c r="B1689" s="10">
        <v>760199</v>
      </c>
      <c r="C1689" s="11">
        <v>39176</v>
      </c>
      <c r="D1689" s="13">
        <v>1637.9226451016373</v>
      </c>
      <c r="E1689" s="9"/>
      <c r="F1689" s="9"/>
      <c r="G1689" s="9"/>
      <c r="H1689" s="27">
        <f>WORKDAY(WORKDAY(DATEVALUE("15/"&amp;MONTH(EDATE(C1689,0))&amp;"/"&amp;YEAR(EDATE(C1689,0))),-1,Feriados!$A$1:$A$936),1,Feriados!$A$1:$A$936)</f>
        <v>39188</v>
      </c>
      <c r="I1689" s="27">
        <f>WORKDAY(WORKDAY(DATEVALUE("15/"&amp;MONTH(EDATE(C1689,-1))&amp;"/"&amp;YEAR(EDATE(C1689,-1))),-1,Feriados!$A$1:$A$936),1,Feriados!$A$1:$A$936)</f>
        <v>39156</v>
      </c>
      <c r="J1689" s="27">
        <f>WORKDAY(WORKDAY(DATEVALUE("15/"&amp;MONTH(EDATE(C1689,0))&amp;"/"&amp;YEAR(EDATE(C1689,0))-1),-1,Feriados!$A$1:$A$936),1,Feriados!$A$1:$A$936)</f>
        <v>38824</v>
      </c>
      <c r="K1689" s="28">
        <f t="shared" si="48"/>
        <v>2.9570383734539352</v>
      </c>
    </row>
    <row r="1690" spans="1:11" x14ac:dyDescent="0.3">
      <c r="A1690" s="18" t="str">
        <f t="shared" si="49"/>
        <v>32007</v>
      </c>
      <c r="B1690" s="10">
        <v>760199</v>
      </c>
      <c r="C1690" s="11">
        <v>39177</v>
      </c>
      <c r="D1690" s="13">
        <v>1638.2106934741403</v>
      </c>
      <c r="E1690" s="9"/>
      <c r="F1690" s="9"/>
      <c r="G1690" s="9"/>
      <c r="H1690" s="27">
        <f>WORKDAY(WORKDAY(DATEVALUE("15/"&amp;MONTH(EDATE(C1690,0))&amp;"/"&amp;YEAR(EDATE(C1690,0))),-1,Feriados!$A$1:$A$936),1,Feriados!$A$1:$A$936)</f>
        <v>39188</v>
      </c>
      <c r="I1690" s="27">
        <f>WORKDAY(WORKDAY(DATEVALUE("15/"&amp;MONTH(EDATE(C1690,-1))&amp;"/"&amp;YEAR(EDATE(C1690,-1))),-1,Feriados!$A$1:$A$936),1,Feriados!$A$1:$A$936)</f>
        <v>39156</v>
      </c>
      <c r="J1690" s="27">
        <f>WORKDAY(WORKDAY(DATEVALUE("15/"&amp;MONTH(EDATE(C1690,0))&amp;"/"&amp;YEAR(EDATE(C1690,0))-1),-1,Feriados!$A$1:$A$936),1,Feriados!$A$1:$A$936)</f>
        <v>38824</v>
      </c>
      <c r="K1690" s="28">
        <f t="shared" si="48"/>
        <v>2.9570383734539352</v>
      </c>
    </row>
    <row r="1691" spans="1:11" x14ac:dyDescent="0.3">
      <c r="A1691" s="18" t="str">
        <f t="shared" si="49"/>
        <v>32007</v>
      </c>
      <c r="B1691" s="10">
        <v>760199</v>
      </c>
      <c r="C1691" s="11">
        <v>39181</v>
      </c>
      <c r="D1691" s="13">
        <v>1638.4987925034095</v>
      </c>
      <c r="E1691" s="9"/>
      <c r="F1691" s="9"/>
      <c r="G1691" s="9"/>
      <c r="H1691" s="27">
        <f>WORKDAY(WORKDAY(DATEVALUE("15/"&amp;MONTH(EDATE(C1691,0))&amp;"/"&amp;YEAR(EDATE(C1691,0))),-1,Feriados!$A$1:$A$936),1,Feriados!$A$1:$A$936)</f>
        <v>39188</v>
      </c>
      <c r="I1691" s="27">
        <f>WORKDAY(WORKDAY(DATEVALUE("15/"&amp;MONTH(EDATE(C1691,-1))&amp;"/"&amp;YEAR(EDATE(C1691,-1))),-1,Feriados!$A$1:$A$936),1,Feriados!$A$1:$A$936)</f>
        <v>39156</v>
      </c>
      <c r="J1691" s="27">
        <f>WORKDAY(WORKDAY(DATEVALUE("15/"&amp;MONTH(EDATE(C1691,0))&amp;"/"&amp;YEAR(EDATE(C1691,0))-1),-1,Feriados!$A$1:$A$936),1,Feriados!$A$1:$A$936)</f>
        <v>38824</v>
      </c>
      <c r="K1691" s="28">
        <f t="shared" si="48"/>
        <v>2.9570383734539352</v>
      </c>
    </row>
    <row r="1692" spans="1:11" x14ac:dyDescent="0.3">
      <c r="A1692" s="18" t="str">
        <f t="shared" si="49"/>
        <v>32007</v>
      </c>
      <c r="B1692" s="10">
        <v>760199</v>
      </c>
      <c r="C1692" s="11">
        <v>39182</v>
      </c>
      <c r="D1692" s="13">
        <v>1638.7869421983539</v>
      </c>
      <c r="E1692" s="9"/>
      <c r="F1692" s="9"/>
      <c r="G1692" s="9"/>
      <c r="H1692" s="27">
        <f>WORKDAY(WORKDAY(DATEVALUE("15/"&amp;MONTH(EDATE(C1692,0))&amp;"/"&amp;YEAR(EDATE(C1692,0))),-1,Feriados!$A$1:$A$936),1,Feriados!$A$1:$A$936)</f>
        <v>39188</v>
      </c>
      <c r="I1692" s="27">
        <f>WORKDAY(WORKDAY(DATEVALUE("15/"&amp;MONTH(EDATE(C1692,-1))&amp;"/"&amp;YEAR(EDATE(C1692,-1))),-1,Feriados!$A$1:$A$936),1,Feriados!$A$1:$A$936)</f>
        <v>39156</v>
      </c>
      <c r="J1692" s="27">
        <f>WORKDAY(WORKDAY(DATEVALUE("15/"&amp;MONTH(EDATE(C1692,0))&amp;"/"&amp;YEAR(EDATE(C1692,0))-1),-1,Feriados!$A$1:$A$936),1,Feriados!$A$1:$A$936)</f>
        <v>38824</v>
      </c>
      <c r="K1692" s="28">
        <f t="shared" si="48"/>
        <v>2.9570383734539352</v>
      </c>
    </row>
    <row r="1693" spans="1:11" x14ac:dyDescent="0.3">
      <c r="A1693" s="18" t="str">
        <f t="shared" si="49"/>
        <v>32007</v>
      </c>
      <c r="B1693" s="10">
        <v>760199</v>
      </c>
      <c r="C1693" s="11">
        <v>39183</v>
      </c>
      <c r="D1693" s="13">
        <v>1639.0751425678832</v>
      </c>
      <c r="E1693" s="9"/>
      <c r="F1693" s="9"/>
      <c r="G1693" s="9"/>
      <c r="H1693" s="27">
        <f>WORKDAY(WORKDAY(DATEVALUE("15/"&amp;MONTH(EDATE(C1693,0))&amp;"/"&amp;YEAR(EDATE(C1693,0))),-1,Feriados!$A$1:$A$936),1,Feriados!$A$1:$A$936)</f>
        <v>39188</v>
      </c>
      <c r="I1693" s="27">
        <f>WORKDAY(WORKDAY(DATEVALUE("15/"&amp;MONTH(EDATE(C1693,-1))&amp;"/"&amp;YEAR(EDATE(C1693,-1))),-1,Feriados!$A$1:$A$936),1,Feriados!$A$1:$A$936)</f>
        <v>39156</v>
      </c>
      <c r="J1693" s="27">
        <f>WORKDAY(WORKDAY(DATEVALUE("15/"&amp;MONTH(EDATE(C1693,0))&amp;"/"&amp;YEAR(EDATE(C1693,0))-1),-1,Feriados!$A$1:$A$936),1,Feriados!$A$1:$A$936)</f>
        <v>38824</v>
      </c>
      <c r="K1693" s="28">
        <f t="shared" si="48"/>
        <v>2.9570383734539352</v>
      </c>
    </row>
    <row r="1694" spans="1:11" x14ac:dyDescent="0.3">
      <c r="A1694" s="18" t="str">
        <f t="shared" si="49"/>
        <v>32007</v>
      </c>
      <c r="B1694" s="10">
        <v>760199</v>
      </c>
      <c r="C1694" s="11">
        <v>39184</v>
      </c>
      <c r="D1694" s="13">
        <v>1639.3633936209096</v>
      </c>
      <c r="E1694" s="9"/>
      <c r="F1694" s="9"/>
      <c r="G1694" s="9"/>
      <c r="H1694" s="27">
        <f>WORKDAY(WORKDAY(DATEVALUE("15/"&amp;MONTH(EDATE(C1694,0))&amp;"/"&amp;YEAR(EDATE(C1694,0))),-1,Feriados!$A$1:$A$936),1,Feriados!$A$1:$A$936)</f>
        <v>39188</v>
      </c>
      <c r="I1694" s="27">
        <f>WORKDAY(WORKDAY(DATEVALUE("15/"&amp;MONTH(EDATE(C1694,-1))&amp;"/"&amp;YEAR(EDATE(C1694,-1))),-1,Feriados!$A$1:$A$936),1,Feriados!$A$1:$A$936)</f>
        <v>39156</v>
      </c>
      <c r="J1694" s="27">
        <f>WORKDAY(WORKDAY(DATEVALUE("15/"&amp;MONTH(EDATE(C1694,0))&amp;"/"&amp;YEAR(EDATE(C1694,0))-1),-1,Feriados!$A$1:$A$936),1,Feriados!$A$1:$A$936)</f>
        <v>38824</v>
      </c>
      <c r="K1694" s="28">
        <f t="shared" si="48"/>
        <v>2.9570383734539352</v>
      </c>
    </row>
    <row r="1695" spans="1:11" x14ac:dyDescent="0.3">
      <c r="A1695" s="18" t="str">
        <f t="shared" si="49"/>
        <v>32007</v>
      </c>
      <c r="B1695" s="10">
        <v>760199</v>
      </c>
      <c r="C1695" s="11">
        <v>39185</v>
      </c>
      <c r="D1695" s="13">
        <v>1639.6516953663465</v>
      </c>
      <c r="E1695" s="9"/>
      <c r="F1695" s="9"/>
      <c r="G1695" s="9"/>
      <c r="H1695" s="27">
        <f>WORKDAY(WORKDAY(DATEVALUE("15/"&amp;MONTH(EDATE(C1695,0))&amp;"/"&amp;YEAR(EDATE(C1695,0))),-1,Feriados!$A$1:$A$936),1,Feriados!$A$1:$A$936)</f>
        <v>39188</v>
      </c>
      <c r="I1695" s="27">
        <f>WORKDAY(WORKDAY(DATEVALUE("15/"&amp;MONTH(EDATE(C1695,-1))&amp;"/"&amp;YEAR(EDATE(C1695,-1))),-1,Feriados!$A$1:$A$936),1,Feriados!$A$1:$A$936)</f>
        <v>39156</v>
      </c>
      <c r="J1695" s="27">
        <f>WORKDAY(WORKDAY(DATEVALUE("15/"&amp;MONTH(EDATE(C1695,0))&amp;"/"&amp;YEAR(EDATE(C1695,0))-1),-1,Feriados!$A$1:$A$936),1,Feriados!$A$1:$A$936)</f>
        <v>38824</v>
      </c>
      <c r="K1695" s="28">
        <f t="shared" si="48"/>
        <v>2.9570383734539352</v>
      </c>
    </row>
    <row r="1696" spans="1:11" x14ac:dyDescent="0.3">
      <c r="A1696" s="18" t="str">
        <f t="shared" si="49"/>
        <v>32007</v>
      </c>
      <c r="B1696" s="10">
        <v>760199</v>
      </c>
      <c r="C1696" s="11">
        <v>39188</v>
      </c>
      <c r="D1696" s="13">
        <v>1639.9400478131081</v>
      </c>
      <c r="E1696" s="9"/>
      <c r="F1696" s="9"/>
      <c r="G1696" s="9"/>
      <c r="H1696" s="27">
        <f>WORKDAY(WORKDAY(DATEVALUE("15/"&amp;MONTH(EDATE(C1696,0))&amp;"/"&amp;YEAR(EDATE(C1696,0))),-1,Feriados!$A$1:$A$936),1,Feriados!$A$1:$A$936)</f>
        <v>39188</v>
      </c>
      <c r="I1696" s="27">
        <f>WORKDAY(WORKDAY(DATEVALUE("15/"&amp;MONTH(EDATE(C1696,-1))&amp;"/"&amp;YEAR(EDATE(C1696,-1))),-1,Feriados!$A$1:$A$936),1,Feriados!$A$1:$A$936)</f>
        <v>39156</v>
      </c>
      <c r="J1696" s="27">
        <f>WORKDAY(WORKDAY(DATEVALUE("15/"&amp;MONTH(EDATE(C1696,0))&amp;"/"&amp;YEAR(EDATE(C1696,0))-1),-1,Feriados!$A$1:$A$936),1,Feriados!$A$1:$A$936)</f>
        <v>38824</v>
      </c>
      <c r="K1696" s="28">
        <f t="shared" si="48"/>
        <v>2.9570383734539352</v>
      </c>
    </row>
    <row r="1697" spans="1:11" x14ac:dyDescent="0.3">
      <c r="A1697" s="18" t="str">
        <f t="shared" si="49"/>
        <v>32007</v>
      </c>
      <c r="B1697" s="10">
        <v>760199</v>
      </c>
      <c r="C1697" s="11">
        <v>39189</v>
      </c>
      <c r="D1697" s="13">
        <v>1640.144806553428</v>
      </c>
      <c r="E1697" s="9"/>
      <c r="F1697" s="9"/>
      <c r="G1697" s="9"/>
      <c r="H1697" s="27">
        <f>WORKDAY(WORKDAY(DATEVALUE("15/"&amp;MONTH(EDATE(C1697,0))&amp;"/"&amp;YEAR(EDATE(C1697,0))),-1,Feriados!$A$1:$A$936),1,Feriados!$A$1:$A$936)</f>
        <v>39188</v>
      </c>
      <c r="I1697" s="27">
        <f>WORKDAY(WORKDAY(DATEVALUE("15/"&amp;MONTH(EDATE(C1697,-1))&amp;"/"&amp;YEAR(EDATE(C1697,-1))),-1,Feriados!$A$1:$A$936),1,Feriados!$A$1:$A$936)</f>
        <v>39156</v>
      </c>
      <c r="J1697" s="27">
        <f>WORKDAY(WORKDAY(DATEVALUE("15/"&amp;MONTH(EDATE(C1697,0))&amp;"/"&amp;YEAR(EDATE(C1697,0))-1),-1,Feriados!$A$1:$A$936),1,Feriados!$A$1:$A$936)</f>
        <v>38824</v>
      </c>
      <c r="K1697" s="28">
        <f t="shared" si="48"/>
        <v>2.9570383734539352</v>
      </c>
    </row>
    <row r="1698" spans="1:11" x14ac:dyDescent="0.3">
      <c r="A1698" s="18" t="str">
        <f t="shared" si="49"/>
        <v>32007</v>
      </c>
      <c r="B1698" s="10">
        <v>760199</v>
      </c>
      <c r="C1698" s="11">
        <v>39190</v>
      </c>
      <c r="D1698" s="13">
        <v>1640.3495908594036</v>
      </c>
      <c r="E1698" s="9"/>
      <c r="F1698" s="9"/>
      <c r="G1698" s="9"/>
      <c r="H1698" s="27">
        <f>WORKDAY(WORKDAY(DATEVALUE("15/"&amp;MONTH(EDATE(C1698,0))&amp;"/"&amp;YEAR(EDATE(C1698,0))),-1,Feriados!$A$1:$A$936),1,Feriados!$A$1:$A$936)</f>
        <v>39188</v>
      </c>
      <c r="I1698" s="27">
        <f>WORKDAY(WORKDAY(DATEVALUE("15/"&amp;MONTH(EDATE(C1698,-1))&amp;"/"&amp;YEAR(EDATE(C1698,-1))),-1,Feriados!$A$1:$A$936),1,Feriados!$A$1:$A$936)</f>
        <v>39156</v>
      </c>
      <c r="J1698" s="27">
        <f>WORKDAY(WORKDAY(DATEVALUE("15/"&amp;MONTH(EDATE(C1698,0))&amp;"/"&amp;YEAR(EDATE(C1698,0))-1),-1,Feriados!$A$1:$A$936),1,Feriados!$A$1:$A$936)</f>
        <v>38824</v>
      </c>
      <c r="K1698" s="28">
        <f t="shared" si="48"/>
        <v>2.9570383734539352</v>
      </c>
    </row>
    <row r="1699" spans="1:11" x14ac:dyDescent="0.3">
      <c r="A1699" s="18" t="str">
        <f t="shared" si="49"/>
        <v>32007</v>
      </c>
      <c r="B1699" s="10">
        <v>760199</v>
      </c>
      <c r="C1699" s="11">
        <v>39191</v>
      </c>
      <c r="D1699" s="13">
        <v>1640.554400734226</v>
      </c>
      <c r="E1699" s="9"/>
      <c r="F1699" s="9"/>
      <c r="G1699" s="9"/>
      <c r="H1699" s="27">
        <f>WORKDAY(WORKDAY(DATEVALUE("15/"&amp;MONTH(EDATE(C1699,0))&amp;"/"&amp;YEAR(EDATE(C1699,0))),-1,Feriados!$A$1:$A$936),1,Feriados!$A$1:$A$936)</f>
        <v>39188</v>
      </c>
      <c r="I1699" s="27">
        <f>WORKDAY(WORKDAY(DATEVALUE("15/"&amp;MONTH(EDATE(C1699,-1))&amp;"/"&amp;YEAR(EDATE(C1699,-1))),-1,Feriados!$A$1:$A$936),1,Feriados!$A$1:$A$936)</f>
        <v>39156</v>
      </c>
      <c r="J1699" s="27">
        <f>WORKDAY(WORKDAY(DATEVALUE("15/"&amp;MONTH(EDATE(C1699,0))&amp;"/"&amp;YEAR(EDATE(C1699,0))-1),-1,Feriados!$A$1:$A$936),1,Feriados!$A$1:$A$936)</f>
        <v>38824</v>
      </c>
      <c r="K1699" s="28">
        <f t="shared" si="48"/>
        <v>2.9570383734539352</v>
      </c>
    </row>
    <row r="1700" spans="1:11" x14ac:dyDescent="0.3">
      <c r="A1700" s="18" t="str">
        <f t="shared" si="49"/>
        <v>32007</v>
      </c>
      <c r="B1700" s="10">
        <v>760199</v>
      </c>
      <c r="C1700" s="11">
        <v>39192</v>
      </c>
      <c r="D1700" s="13">
        <v>1640.7592361810882</v>
      </c>
      <c r="E1700" s="9"/>
      <c r="F1700" s="9"/>
      <c r="G1700" s="9"/>
      <c r="H1700" s="27">
        <f>WORKDAY(WORKDAY(DATEVALUE("15/"&amp;MONTH(EDATE(C1700,0))&amp;"/"&amp;YEAR(EDATE(C1700,0))),-1,Feriados!$A$1:$A$936),1,Feriados!$A$1:$A$936)</f>
        <v>39188</v>
      </c>
      <c r="I1700" s="27">
        <f>WORKDAY(WORKDAY(DATEVALUE("15/"&amp;MONTH(EDATE(C1700,-1))&amp;"/"&amp;YEAR(EDATE(C1700,-1))),-1,Feriados!$A$1:$A$936),1,Feriados!$A$1:$A$936)</f>
        <v>39156</v>
      </c>
      <c r="J1700" s="27">
        <f>WORKDAY(WORKDAY(DATEVALUE("15/"&amp;MONTH(EDATE(C1700,0))&amp;"/"&amp;YEAR(EDATE(C1700,0))-1),-1,Feriados!$A$1:$A$936),1,Feriados!$A$1:$A$936)</f>
        <v>38824</v>
      </c>
      <c r="K1700" s="28">
        <f t="shared" si="48"/>
        <v>2.9570383734539352</v>
      </c>
    </row>
    <row r="1701" spans="1:11" x14ac:dyDescent="0.3">
      <c r="A1701" s="18" t="str">
        <f t="shared" si="49"/>
        <v>32007</v>
      </c>
      <c r="B1701" s="10">
        <v>760199</v>
      </c>
      <c r="C1701" s="11">
        <v>39195</v>
      </c>
      <c r="D1701" s="13">
        <v>1640.9640972031825</v>
      </c>
      <c r="E1701" s="9"/>
      <c r="F1701" s="9"/>
      <c r="G1701" s="9"/>
      <c r="H1701" s="27">
        <f>WORKDAY(WORKDAY(DATEVALUE("15/"&amp;MONTH(EDATE(C1701,0))&amp;"/"&amp;YEAR(EDATE(C1701,0))),-1,Feriados!$A$1:$A$936),1,Feriados!$A$1:$A$936)</f>
        <v>39188</v>
      </c>
      <c r="I1701" s="27">
        <f>WORKDAY(WORKDAY(DATEVALUE("15/"&amp;MONTH(EDATE(C1701,-1))&amp;"/"&amp;YEAR(EDATE(C1701,-1))),-1,Feriados!$A$1:$A$936),1,Feriados!$A$1:$A$936)</f>
        <v>39156</v>
      </c>
      <c r="J1701" s="27">
        <f>WORKDAY(WORKDAY(DATEVALUE("15/"&amp;MONTH(EDATE(C1701,0))&amp;"/"&amp;YEAR(EDATE(C1701,0))-1),-1,Feriados!$A$1:$A$936),1,Feriados!$A$1:$A$936)</f>
        <v>38824</v>
      </c>
      <c r="K1701" s="28">
        <f t="shared" si="48"/>
        <v>2.9570383734539352</v>
      </c>
    </row>
    <row r="1702" spans="1:11" x14ac:dyDescent="0.3">
      <c r="A1702" s="18" t="str">
        <f t="shared" si="49"/>
        <v>32007</v>
      </c>
      <c r="B1702" s="10">
        <v>760199</v>
      </c>
      <c r="C1702" s="11">
        <v>39196</v>
      </c>
      <c r="D1702" s="13">
        <v>1641.1689838037032</v>
      </c>
      <c r="E1702" s="9"/>
      <c r="F1702" s="9"/>
      <c r="G1702" s="9"/>
      <c r="H1702" s="27">
        <f>WORKDAY(WORKDAY(DATEVALUE("15/"&amp;MONTH(EDATE(C1702,0))&amp;"/"&amp;YEAR(EDATE(C1702,0))),-1,Feriados!$A$1:$A$936),1,Feriados!$A$1:$A$936)</f>
        <v>39188</v>
      </c>
      <c r="I1702" s="27">
        <f>WORKDAY(WORKDAY(DATEVALUE("15/"&amp;MONTH(EDATE(C1702,-1))&amp;"/"&amp;YEAR(EDATE(C1702,-1))),-1,Feriados!$A$1:$A$936),1,Feriados!$A$1:$A$936)</f>
        <v>39156</v>
      </c>
      <c r="J1702" s="27">
        <f>WORKDAY(WORKDAY(DATEVALUE("15/"&amp;MONTH(EDATE(C1702,0))&amp;"/"&amp;YEAR(EDATE(C1702,0))-1),-1,Feriados!$A$1:$A$936),1,Feriados!$A$1:$A$936)</f>
        <v>38824</v>
      </c>
      <c r="K1702" s="28">
        <f t="shared" si="48"/>
        <v>2.9570383734539352</v>
      </c>
    </row>
    <row r="1703" spans="1:11" x14ac:dyDescent="0.3">
      <c r="A1703" s="18" t="str">
        <f t="shared" si="49"/>
        <v>32007</v>
      </c>
      <c r="B1703" s="10">
        <v>760199</v>
      </c>
      <c r="C1703" s="11">
        <v>39197</v>
      </c>
      <c r="D1703" s="13">
        <v>1641.3738959858433</v>
      </c>
      <c r="E1703" s="9"/>
      <c r="F1703" s="9"/>
      <c r="G1703" s="9"/>
      <c r="H1703" s="27">
        <f>WORKDAY(WORKDAY(DATEVALUE("15/"&amp;MONTH(EDATE(C1703,0))&amp;"/"&amp;YEAR(EDATE(C1703,0))),-1,Feriados!$A$1:$A$936),1,Feriados!$A$1:$A$936)</f>
        <v>39188</v>
      </c>
      <c r="I1703" s="27">
        <f>WORKDAY(WORKDAY(DATEVALUE("15/"&amp;MONTH(EDATE(C1703,-1))&amp;"/"&amp;YEAR(EDATE(C1703,-1))),-1,Feriados!$A$1:$A$936),1,Feriados!$A$1:$A$936)</f>
        <v>39156</v>
      </c>
      <c r="J1703" s="27">
        <f>WORKDAY(WORKDAY(DATEVALUE("15/"&amp;MONTH(EDATE(C1703,0))&amp;"/"&amp;YEAR(EDATE(C1703,0))-1),-1,Feriados!$A$1:$A$936),1,Feriados!$A$1:$A$936)</f>
        <v>38824</v>
      </c>
      <c r="K1703" s="28">
        <f t="shared" si="48"/>
        <v>2.9570383734539352</v>
      </c>
    </row>
    <row r="1704" spans="1:11" x14ac:dyDescent="0.3">
      <c r="A1704" s="18" t="str">
        <f t="shared" si="49"/>
        <v>32007</v>
      </c>
      <c r="B1704" s="10">
        <v>760199</v>
      </c>
      <c r="C1704" s="11">
        <v>39198</v>
      </c>
      <c r="D1704" s="13">
        <v>1641.5788337527965</v>
      </c>
      <c r="E1704" s="9"/>
      <c r="F1704" s="9"/>
      <c r="G1704" s="9"/>
      <c r="H1704" s="27">
        <f>WORKDAY(WORKDAY(DATEVALUE("15/"&amp;MONTH(EDATE(C1704,0))&amp;"/"&amp;YEAR(EDATE(C1704,0))),-1,Feriados!$A$1:$A$936),1,Feriados!$A$1:$A$936)</f>
        <v>39188</v>
      </c>
      <c r="I1704" s="27">
        <f>WORKDAY(WORKDAY(DATEVALUE("15/"&amp;MONTH(EDATE(C1704,-1))&amp;"/"&amp;YEAR(EDATE(C1704,-1))),-1,Feriados!$A$1:$A$936),1,Feriados!$A$1:$A$936)</f>
        <v>39156</v>
      </c>
      <c r="J1704" s="27">
        <f>WORKDAY(WORKDAY(DATEVALUE("15/"&amp;MONTH(EDATE(C1704,0))&amp;"/"&amp;YEAR(EDATE(C1704,0))-1),-1,Feriados!$A$1:$A$936),1,Feriados!$A$1:$A$936)</f>
        <v>38824</v>
      </c>
      <c r="K1704" s="28">
        <f t="shared" si="48"/>
        <v>2.9570383734539352</v>
      </c>
    </row>
    <row r="1705" spans="1:11" x14ac:dyDescent="0.3">
      <c r="A1705" s="18" t="str">
        <f t="shared" si="49"/>
        <v>32007</v>
      </c>
      <c r="B1705" s="10">
        <v>760199</v>
      </c>
      <c r="C1705" s="11">
        <v>39199</v>
      </c>
      <c r="D1705" s="13">
        <v>1641.7837971077581</v>
      </c>
      <c r="E1705" s="9"/>
      <c r="F1705" s="9"/>
      <c r="G1705" s="9"/>
      <c r="H1705" s="27">
        <f>WORKDAY(WORKDAY(DATEVALUE("15/"&amp;MONTH(EDATE(C1705,0))&amp;"/"&amp;YEAR(EDATE(C1705,0))),-1,Feriados!$A$1:$A$936),1,Feriados!$A$1:$A$936)</f>
        <v>39188</v>
      </c>
      <c r="I1705" s="27">
        <f>WORKDAY(WORKDAY(DATEVALUE("15/"&amp;MONTH(EDATE(C1705,-1))&amp;"/"&amp;YEAR(EDATE(C1705,-1))),-1,Feriados!$A$1:$A$936),1,Feriados!$A$1:$A$936)</f>
        <v>39156</v>
      </c>
      <c r="J1705" s="27">
        <f>WORKDAY(WORKDAY(DATEVALUE("15/"&amp;MONTH(EDATE(C1705,0))&amp;"/"&amp;YEAR(EDATE(C1705,0))-1),-1,Feriados!$A$1:$A$936),1,Feriados!$A$1:$A$936)</f>
        <v>38824</v>
      </c>
      <c r="K1705" s="28">
        <f t="shared" si="48"/>
        <v>2.9570383734539352</v>
      </c>
    </row>
    <row r="1706" spans="1:11" x14ac:dyDescent="0.3">
      <c r="A1706" s="18" t="str">
        <f t="shared" si="49"/>
        <v>32007</v>
      </c>
      <c r="B1706" s="10">
        <v>760199</v>
      </c>
      <c r="C1706" s="11">
        <v>39202</v>
      </c>
      <c r="D1706" s="13">
        <v>1641.9887860539225</v>
      </c>
      <c r="E1706" s="9"/>
      <c r="F1706" s="9"/>
      <c r="G1706" s="9"/>
      <c r="H1706" s="27">
        <f>WORKDAY(WORKDAY(DATEVALUE("15/"&amp;MONTH(EDATE(C1706,0))&amp;"/"&amp;YEAR(EDATE(C1706,0))),-1,Feriados!$A$1:$A$936),1,Feriados!$A$1:$A$936)</f>
        <v>39188</v>
      </c>
      <c r="I1706" s="27">
        <f>WORKDAY(WORKDAY(DATEVALUE("15/"&amp;MONTH(EDATE(C1706,-1))&amp;"/"&amp;YEAR(EDATE(C1706,-1))),-1,Feriados!$A$1:$A$936),1,Feriados!$A$1:$A$936)</f>
        <v>39156</v>
      </c>
      <c r="J1706" s="27">
        <f>WORKDAY(WORKDAY(DATEVALUE("15/"&amp;MONTH(EDATE(C1706,0))&amp;"/"&amp;YEAR(EDATE(C1706,0))-1),-1,Feriados!$A$1:$A$936),1,Feriados!$A$1:$A$936)</f>
        <v>38824</v>
      </c>
      <c r="K1706" s="28">
        <f t="shared" si="48"/>
        <v>2.9570383734539352</v>
      </c>
    </row>
    <row r="1707" spans="1:11" x14ac:dyDescent="0.3">
      <c r="A1707" s="18" t="str">
        <f t="shared" si="49"/>
        <v>42007</v>
      </c>
      <c r="B1707" s="10">
        <v>760199</v>
      </c>
      <c r="C1707" s="11">
        <v>39204</v>
      </c>
      <c r="D1707" s="13">
        <v>1642.1938005944846</v>
      </c>
      <c r="E1707" s="9"/>
      <c r="F1707" s="9"/>
      <c r="G1707" s="9"/>
      <c r="H1707" s="27">
        <f>WORKDAY(WORKDAY(DATEVALUE("15/"&amp;MONTH(EDATE(C1707,0))&amp;"/"&amp;YEAR(EDATE(C1707,0))),-1,Feriados!$A$1:$A$936),1,Feriados!$A$1:$A$936)</f>
        <v>39217</v>
      </c>
      <c r="I1707" s="27">
        <f>WORKDAY(WORKDAY(DATEVALUE("15/"&amp;MONTH(EDATE(C1707,-1))&amp;"/"&amp;YEAR(EDATE(C1707,-1))),-1,Feriados!$A$1:$A$936),1,Feriados!$A$1:$A$936)</f>
        <v>39188</v>
      </c>
      <c r="J1707" s="27">
        <f>WORKDAY(WORKDAY(DATEVALUE("15/"&amp;MONTH(EDATE(C1707,0))&amp;"/"&amp;YEAR(EDATE(C1707,0))-1),-1,Feriados!$A$1:$A$936),1,Feriados!$A$1:$A$936)</f>
        <v>38852</v>
      </c>
      <c r="K1707" s="28">
        <f t="shared" si="48"/>
        <v>2.9981802167443394</v>
      </c>
    </row>
    <row r="1708" spans="1:11" x14ac:dyDescent="0.3">
      <c r="A1708" s="18" t="str">
        <f t="shared" si="49"/>
        <v>42007</v>
      </c>
      <c r="B1708" s="10">
        <v>760199</v>
      </c>
      <c r="C1708" s="11">
        <v>39205</v>
      </c>
      <c r="D1708" s="13">
        <v>1642.3988407326408</v>
      </c>
      <c r="E1708" s="9"/>
      <c r="F1708" s="9"/>
      <c r="G1708" s="9"/>
      <c r="H1708" s="27">
        <f>WORKDAY(WORKDAY(DATEVALUE("15/"&amp;MONTH(EDATE(C1708,0))&amp;"/"&amp;YEAR(EDATE(C1708,0))),-1,Feriados!$A$1:$A$936),1,Feriados!$A$1:$A$936)</f>
        <v>39217</v>
      </c>
      <c r="I1708" s="27">
        <f>WORKDAY(WORKDAY(DATEVALUE("15/"&amp;MONTH(EDATE(C1708,-1))&amp;"/"&amp;YEAR(EDATE(C1708,-1))),-1,Feriados!$A$1:$A$936),1,Feriados!$A$1:$A$936)</f>
        <v>39188</v>
      </c>
      <c r="J1708" s="27">
        <f>WORKDAY(WORKDAY(DATEVALUE("15/"&amp;MONTH(EDATE(C1708,0))&amp;"/"&amp;YEAR(EDATE(C1708,0))-1),-1,Feriados!$A$1:$A$936),1,Feriados!$A$1:$A$936)</f>
        <v>38852</v>
      </c>
      <c r="K1708" s="28">
        <f t="shared" si="48"/>
        <v>2.9981802167443394</v>
      </c>
    </row>
    <row r="1709" spans="1:11" x14ac:dyDescent="0.3">
      <c r="A1709" s="18" t="str">
        <f t="shared" si="49"/>
        <v>42007</v>
      </c>
      <c r="B1709" s="10">
        <v>760199</v>
      </c>
      <c r="C1709" s="11">
        <v>39206</v>
      </c>
      <c r="D1709" s="13">
        <v>1642.6039064715867</v>
      </c>
      <c r="E1709" s="9"/>
      <c r="F1709" s="9"/>
      <c r="G1709" s="9"/>
      <c r="H1709" s="27">
        <f>WORKDAY(WORKDAY(DATEVALUE("15/"&amp;MONTH(EDATE(C1709,0))&amp;"/"&amp;YEAR(EDATE(C1709,0))),-1,Feriados!$A$1:$A$936),1,Feriados!$A$1:$A$936)</f>
        <v>39217</v>
      </c>
      <c r="I1709" s="27">
        <f>WORKDAY(WORKDAY(DATEVALUE("15/"&amp;MONTH(EDATE(C1709,-1))&amp;"/"&amp;YEAR(EDATE(C1709,-1))),-1,Feriados!$A$1:$A$936),1,Feriados!$A$1:$A$936)</f>
        <v>39188</v>
      </c>
      <c r="J1709" s="27">
        <f>WORKDAY(WORKDAY(DATEVALUE("15/"&amp;MONTH(EDATE(C1709,0))&amp;"/"&amp;YEAR(EDATE(C1709,0))-1),-1,Feriados!$A$1:$A$936),1,Feriados!$A$1:$A$936)</f>
        <v>38852</v>
      </c>
      <c r="K1709" s="28">
        <f t="shared" si="48"/>
        <v>2.9981802167443394</v>
      </c>
    </row>
    <row r="1710" spans="1:11" x14ac:dyDescent="0.3">
      <c r="A1710" s="18" t="str">
        <f t="shared" si="49"/>
        <v>42007</v>
      </c>
      <c r="B1710" s="10">
        <v>760199</v>
      </c>
      <c r="C1710" s="11">
        <v>39209</v>
      </c>
      <c r="D1710" s="13">
        <v>1642.8089978145185</v>
      </c>
      <c r="E1710" s="9"/>
      <c r="F1710" s="9"/>
      <c r="G1710" s="9"/>
      <c r="H1710" s="27">
        <f>WORKDAY(WORKDAY(DATEVALUE("15/"&amp;MONTH(EDATE(C1710,0))&amp;"/"&amp;YEAR(EDATE(C1710,0))),-1,Feriados!$A$1:$A$936),1,Feriados!$A$1:$A$936)</f>
        <v>39217</v>
      </c>
      <c r="I1710" s="27">
        <f>WORKDAY(WORKDAY(DATEVALUE("15/"&amp;MONTH(EDATE(C1710,-1))&amp;"/"&amp;YEAR(EDATE(C1710,-1))),-1,Feriados!$A$1:$A$936),1,Feriados!$A$1:$A$936)</f>
        <v>39188</v>
      </c>
      <c r="J1710" s="27">
        <f>WORKDAY(WORKDAY(DATEVALUE("15/"&amp;MONTH(EDATE(C1710,0))&amp;"/"&amp;YEAR(EDATE(C1710,0))-1),-1,Feriados!$A$1:$A$936),1,Feriados!$A$1:$A$936)</f>
        <v>38852</v>
      </c>
      <c r="K1710" s="28">
        <f t="shared" si="48"/>
        <v>2.9981802167443394</v>
      </c>
    </row>
    <row r="1711" spans="1:11" x14ac:dyDescent="0.3">
      <c r="A1711" s="18" t="str">
        <f t="shared" si="49"/>
        <v>42007</v>
      </c>
      <c r="B1711" s="10">
        <v>760199</v>
      </c>
      <c r="C1711" s="11">
        <v>39210</v>
      </c>
      <c r="D1711" s="13">
        <v>1643.0141147646336</v>
      </c>
      <c r="E1711" s="9"/>
      <c r="F1711" s="9"/>
      <c r="G1711" s="9"/>
      <c r="H1711" s="27">
        <f>WORKDAY(WORKDAY(DATEVALUE("15/"&amp;MONTH(EDATE(C1711,0))&amp;"/"&amp;YEAR(EDATE(C1711,0))),-1,Feriados!$A$1:$A$936),1,Feriados!$A$1:$A$936)</f>
        <v>39217</v>
      </c>
      <c r="I1711" s="27">
        <f>WORKDAY(WORKDAY(DATEVALUE("15/"&amp;MONTH(EDATE(C1711,-1))&amp;"/"&amp;YEAR(EDATE(C1711,-1))),-1,Feriados!$A$1:$A$936),1,Feriados!$A$1:$A$936)</f>
        <v>39188</v>
      </c>
      <c r="J1711" s="27">
        <f>WORKDAY(WORKDAY(DATEVALUE("15/"&amp;MONTH(EDATE(C1711,0))&amp;"/"&amp;YEAR(EDATE(C1711,0))-1),-1,Feriados!$A$1:$A$936),1,Feriados!$A$1:$A$936)</f>
        <v>38852</v>
      </c>
      <c r="K1711" s="28">
        <f t="shared" si="48"/>
        <v>2.9981802167443394</v>
      </c>
    </row>
    <row r="1712" spans="1:11" x14ac:dyDescent="0.3">
      <c r="A1712" s="18" t="str">
        <f t="shared" si="49"/>
        <v>42007</v>
      </c>
      <c r="B1712" s="10">
        <v>760199</v>
      </c>
      <c r="C1712" s="11">
        <v>39211</v>
      </c>
      <c r="D1712" s="13">
        <v>1643.2192573251289</v>
      </c>
      <c r="E1712" s="9"/>
      <c r="F1712" s="9"/>
      <c r="G1712" s="9"/>
      <c r="H1712" s="27">
        <f>WORKDAY(WORKDAY(DATEVALUE("15/"&amp;MONTH(EDATE(C1712,0))&amp;"/"&amp;YEAR(EDATE(C1712,0))),-1,Feriados!$A$1:$A$936),1,Feriados!$A$1:$A$936)</f>
        <v>39217</v>
      </c>
      <c r="I1712" s="27">
        <f>WORKDAY(WORKDAY(DATEVALUE("15/"&amp;MONTH(EDATE(C1712,-1))&amp;"/"&amp;YEAR(EDATE(C1712,-1))),-1,Feriados!$A$1:$A$936),1,Feriados!$A$1:$A$936)</f>
        <v>39188</v>
      </c>
      <c r="J1712" s="27">
        <f>WORKDAY(WORKDAY(DATEVALUE("15/"&amp;MONTH(EDATE(C1712,0))&amp;"/"&amp;YEAR(EDATE(C1712,0))-1),-1,Feriados!$A$1:$A$936),1,Feriados!$A$1:$A$936)</f>
        <v>38852</v>
      </c>
      <c r="K1712" s="28">
        <f t="shared" si="48"/>
        <v>2.9981802167443394</v>
      </c>
    </row>
    <row r="1713" spans="1:11" x14ac:dyDescent="0.3">
      <c r="A1713" s="18" t="str">
        <f t="shared" si="49"/>
        <v>42007</v>
      </c>
      <c r="B1713" s="10">
        <v>760199</v>
      </c>
      <c r="C1713" s="11">
        <v>39212</v>
      </c>
      <c r="D1713" s="13">
        <v>1643.4244254992025</v>
      </c>
      <c r="E1713" s="9"/>
      <c r="F1713" s="9"/>
      <c r="G1713" s="9"/>
      <c r="H1713" s="27">
        <f>WORKDAY(WORKDAY(DATEVALUE("15/"&amp;MONTH(EDATE(C1713,0))&amp;"/"&amp;YEAR(EDATE(C1713,0))),-1,Feriados!$A$1:$A$936),1,Feriados!$A$1:$A$936)</f>
        <v>39217</v>
      </c>
      <c r="I1713" s="27">
        <f>WORKDAY(WORKDAY(DATEVALUE("15/"&amp;MONTH(EDATE(C1713,-1))&amp;"/"&amp;YEAR(EDATE(C1713,-1))),-1,Feriados!$A$1:$A$936),1,Feriados!$A$1:$A$936)</f>
        <v>39188</v>
      </c>
      <c r="J1713" s="27">
        <f>WORKDAY(WORKDAY(DATEVALUE("15/"&amp;MONTH(EDATE(C1713,0))&amp;"/"&amp;YEAR(EDATE(C1713,0))-1),-1,Feriados!$A$1:$A$936),1,Feriados!$A$1:$A$936)</f>
        <v>38852</v>
      </c>
      <c r="K1713" s="28">
        <f t="shared" si="48"/>
        <v>2.9981802167443394</v>
      </c>
    </row>
    <row r="1714" spans="1:11" x14ac:dyDescent="0.3">
      <c r="A1714" s="18" t="str">
        <f t="shared" si="49"/>
        <v>42007</v>
      </c>
      <c r="B1714" s="10">
        <v>760199</v>
      </c>
      <c r="C1714" s="11">
        <v>39213</v>
      </c>
      <c r="D1714" s="13">
        <v>1643.6296192900518</v>
      </c>
      <c r="E1714" s="9"/>
      <c r="F1714" s="9"/>
      <c r="G1714" s="9"/>
      <c r="H1714" s="27">
        <f>WORKDAY(WORKDAY(DATEVALUE("15/"&amp;MONTH(EDATE(C1714,0))&amp;"/"&amp;YEAR(EDATE(C1714,0))),-1,Feriados!$A$1:$A$936),1,Feriados!$A$1:$A$936)</f>
        <v>39217</v>
      </c>
      <c r="I1714" s="27">
        <f>WORKDAY(WORKDAY(DATEVALUE("15/"&amp;MONTH(EDATE(C1714,-1))&amp;"/"&amp;YEAR(EDATE(C1714,-1))),-1,Feriados!$A$1:$A$936),1,Feriados!$A$1:$A$936)</f>
        <v>39188</v>
      </c>
      <c r="J1714" s="27">
        <f>WORKDAY(WORKDAY(DATEVALUE("15/"&amp;MONTH(EDATE(C1714,0))&amp;"/"&amp;YEAR(EDATE(C1714,0))-1),-1,Feriados!$A$1:$A$936),1,Feriados!$A$1:$A$936)</f>
        <v>38852</v>
      </c>
      <c r="K1714" s="28">
        <f t="shared" si="48"/>
        <v>2.9981802167443394</v>
      </c>
    </row>
    <row r="1715" spans="1:11" x14ac:dyDescent="0.3">
      <c r="A1715" s="18" t="str">
        <f t="shared" si="49"/>
        <v>42007</v>
      </c>
      <c r="B1715" s="10">
        <v>760199</v>
      </c>
      <c r="C1715" s="11">
        <v>39216</v>
      </c>
      <c r="D1715" s="13">
        <v>1643.8348387008755</v>
      </c>
      <c r="E1715" s="9"/>
      <c r="F1715" s="9"/>
      <c r="G1715" s="9"/>
      <c r="H1715" s="27">
        <f>WORKDAY(WORKDAY(DATEVALUE("15/"&amp;MONTH(EDATE(C1715,0))&amp;"/"&amp;YEAR(EDATE(C1715,0))),-1,Feriados!$A$1:$A$936),1,Feriados!$A$1:$A$936)</f>
        <v>39217</v>
      </c>
      <c r="I1715" s="27">
        <f>WORKDAY(WORKDAY(DATEVALUE("15/"&amp;MONTH(EDATE(C1715,-1))&amp;"/"&amp;YEAR(EDATE(C1715,-1))),-1,Feriados!$A$1:$A$936),1,Feriados!$A$1:$A$936)</f>
        <v>39188</v>
      </c>
      <c r="J1715" s="27">
        <f>WORKDAY(WORKDAY(DATEVALUE("15/"&amp;MONTH(EDATE(C1715,0))&amp;"/"&amp;YEAR(EDATE(C1715,0))-1),-1,Feriados!$A$1:$A$936),1,Feriados!$A$1:$A$936)</f>
        <v>38852</v>
      </c>
      <c r="K1715" s="28">
        <f t="shared" si="48"/>
        <v>2.9981802167443394</v>
      </c>
    </row>
    <row r="1716" spans="1:11" x14ac:dyDescent="0.3">
      <c r="A1716" s="18" t="str">
        <f t="shared" si="49"/>
        <v>42007</v>
      </c>
      <c r="B1716" s="10">
        <v>760199</v>
      </c>
      <c r="C1716" s="11">
        <v>39217</v>
      </c>
      <c r="D1716" s="13">
        <v>1644.0400837348727</v>
      </c>
      <c r="E1716" s="9"/>
      <c r="F1716" s="9"/>
      <c r="G1716" s="9"/>
      <c r="H1716" s="27">
        <f>WORKDAY(WORKDAY(DATEVALUE("15/"&amp;MONTH(EDATE(C1716,0))&amp;"/"&amp;YEAR(EDATE(C1716,0))),-1,Feriados!$A$1:$A$936),1,Feriados!$A$1:$A$936)</f>
        <v>39217</v>
      </c>
      <c r="I1716" s="27">
        <f>WORKDAY(WORKDAY(DATEVALUE("15/"&amp;MONTH(EDATE(C1716,-1))&amp;"/"&amp;YEAR(EDATE(C1716,-1))),-1,Feriados!$A$1:$A$936),1,Feriados!$A$1:$A$936)</f>
        <v>39188</v>
      </c>
      <c r="J1716" s="27">
        <f>WORKDAY(WORKDAY(DATEVALUE("15/"&amp;MONTH(EDATE(C1716,0))&amp;"/"&amp;YEAR(EDATE(C1716,0))-1),-1,Feriados!$A$1:$A$936),1,Feriados!$A$1:$A$936)</f>
        <v>38852</v>
      </c>
      <c r="K1716" s="28">
        <f t="shared" si="48"/>
        <v>2.9981802167443394</v>
      </c>
    </row>
    <row r="1717" spans="1:11" x14ac:dyDescent="0.3">
      <c r="A1717" s="18" t="str">
        <f t="shared" si="49"/>
        <v>42007</v>
      </c>
      <c r="B1717" s="10">
        <v>760199</v>
      </c>
      <c r="C1717" s="11">
        <v>39218</v>
      </c>
      <c r="D1717" s="13">
        <v>1644.2489730866801</v>
      </c>
      <c r="E1717" s="9"/>
      <c r="F1717" s="9"/>
      <c r="G1717" s="9"/>
      <c r="H1717" s="27">
        <f>WORKDAY(WORKDAY(DATEVALUE("15/"&amp;MONTH(EDATE(C1717,0))&amp;"/"&amp;YEAR(EDATE(C1717,0))),-1,Feriados!$A$1:$A$936),1,Feriados!$A$1:$A$936)</f>
        <v>39217</v>
      </c>
      <c r="I1717" s="27">
        <f>WORKDAY(WORKDAY(DATEVALUE("15/"&amp;MONTH(EDATE(C1717,-1))&amp;"/"&amp;YEAR(EDATE(C1717,-1))),-1,Feriados!$A$1:$A$936),1,Feriados!$A$1:$A$936)</f>
        <v>39188</v>
      </c>
      <c r="J1717" s="27">
        <f>WORKDAY(WORKDAY(DATEVALUE("15/"&amp;MONTH(EDATE(C1717,0))&amp;"/"&amp;YEAR(EDATE(C1717,0))-1),-1,Feriados!$A$1:$A$936),1,Feriados!$A$1:$A$936)</f>
        <v>38852</v>
      </c>
      <c r="K1717" s="28">
        <f t="shared" si="48"/>
        <v>2.9981802167443394</v>
      </c>
    </row>
    <row r="1718" spans="1:11" x14ac:dyDescent="0.3">
      <c r="A1718" s="18" t="str">
        <f t="shared" si="49"/>
        <v>42007</v>
      </c>
      <c r="B1718" s="10">
        <v>760199</v>
      </c>
      <c r="C1718" s="11">
        <v>39219</v>
      </c>
      <c r="D1718" s="13">
        <v>1644.457888979666</v>
      </c>
      <c r="E1718" s="9"/>
      <c r="F1718" s="9"/>
      <c r="G1718" s="9"/>
      <c r="H1718" s="27">
        <f>WORKDAY(WORKDAY(DATEVALUE("15/"&amp;MONTH(EDATE(C1718,0))&amp;"/"&amp;YEAR(EDATE(C1718,0))),-1,Feriados!$A$1:$A$936),1,Feriados!$A$1:$A$936)</f>
        <v>39217</v>
      </c>
      <c r="I1718" s="27">
        <f>WORKDAY(WORKDAY(DATEVALUE("15/"&amp;MONTH(EDATE(C1718,-1))&amp;"/"&amp;YEAR(EDATE(C1718,-1))),-1,Feriados!$A$1:$A$936),1,Feriados!$A$1:$A$936)</f>
        <v>39188</v>
      </c>
      <c r="J1718" s="27">
        <f>WORKDAY(WORKDAY(DATEVALUE("15/"&amp;MONTH(EDATE(C1718,0))&amp;"/"&amp;YEAR(EDATE(C1718,0))-1),-1,Feriados!$A$1:$A$936),1,Feriados!$A$1:$A$936)</f>
        <v>38852</v>
      </c>
      <c r="K1718" s="28">
        <f t="shared" si="48"/>
        <v>2.9981802167443394</v>
      </c>
    </row>
    <row r="1719" spans="1:11" x14ac:dyDescent="0.3">
      <c r="A1719" s="18" t="str">
        <f t="shared" si="49"/>
        <v>42007</v>
      </c>
      <c r="B1719" s="10">
        <v>760199</v>
      </c>
      <c r="C1719" s="11">
        <v>39220</v>
      </c>
      <c r="D1719" s="13">
        <v>1644.6668314172027</v>
      </c>
      <c r="E1719" s="9"/>
      <c r="F1719" s="9"/>
      <c r="G1719" s="9"/>
      <c r="H1719" s="27">
        <f>WORKDAY(WORKDAY(DATEVALUE("15/"&amp;MONTH(EDATE(C1719,0))&amp;"/"&amp;YEAR(EDATE(C1719,0))),-1,Feriados!$A$1:$A$936),1,Feriados!$A$1:$A$936)</f>
        <v>39217</v>
      </c>
      <c r="I1719" s="27">
        <f>WORKDAY(WORKDAY(DATEVALUE("15/"&amp;MONTH(EDATE(C1719,-1))&amp;"/"&amp;YEAR(EDATE(C1719,-1))),-1,Feriados!$A$1:$A$936),1,Feriados!$A$1:$A$936)</f>
        <v>39188</v>
      </c>
      <c r="J1719" s="27">
        <f>WORKDAY(WORKDAY(DATEVALUE("15/"&amp;MONTH(EDATE(C1719,0))&amp;"/"&amp;YEAR(EDATE(C1719,0))-1),-1,Feriados!$A$1:$A$936),1,Feriados!$A$1:$A$936)</f>
        <v>38852</v>
      </c>
      <c r="K1719" s="28">
        <f t="shared" si="48"/>
        <v>2.9981802167443394</v>
      </c>
    </row>
    <row r="1720" spans="1:11" x14ac:dyDescent="0.3">
      <c r="A1720" s="18" t="str">
        <f t="shared" si="49"/>
        <v>42007</v>
      </c>
      <c r="B1720" s="10">
        <v>760199</v>
      </c>
      <c r="C1720" s="11">
        <v>39223</v>
      </c>
      <c r="D1720" s="13">
        <v>1644.8758004026629</v>
      </c>
      <c r="E1720" s="9"/>
      <c r="F1720" s="9"/>
      <c r="G1720" s="9"/>
      <c r="H1720" s="27">
        <f>WORKDAY(WORKDAY(DATEVALUE("15/"&amp;MONTH(EDATE(C1720,0))&amp;"/"&amp;YEAR(EDATE(C1720,0))),-1,Feriados!$A$1:$A$936),1,Feriados!$A$1:$A$936)</f>
        <v>39217</v>
      </c>
      <c r="I1720" s="27">
        <f>WORKDAY(WORKDAY(DATEVALUE("15/"&amp;MONTH(EDATE(C1720,-1))&amp;"/"&amp;YEAR(EDATE(C1720,-1))),-1,Feriados!$A$1:$A$936),1,Feriados!$A$1:$A$936)</f>
        <v>39188</v>
      </c>
      <c r="J1720" s="27">
        <f>WORKDAY(WORKDAY(DATEVALUE("15/"&amp;MONTH(EDATE(C1720,0))&amp;"/"&amp;YEAR(EDATE(C1720,0))-1),-1,Feriados!$A$1:$A$936),1,Feriados!$A$1:$A$936)</f>
        <v>38852</v>
      </c>
      <c r="K1720" s="28">
        <f t="shared" si="48"/>
        <v>2.9981802167443394</v>
      </c>
    </row>
    <row r="1721" spans="1:11" x14ac:dyDescent="0.3">
      <c r="A1721" s="18" t="str">
        <f t="shared" si="49"/>
        <v>42007</v>
      </c>
      <c r="B1721" s="10">
        <v>760199</v>
      </c>
      <c r="C1721" s="11">
        <v>39224</v>
      </c>
      <c r="D1721" s="13">
        <v>1645.0847959394196</v>
      </c>
      <c r="E1721" s="9"/>
      <c r="F1721" s="9"/>
      <c r="G1721" s="9"/>
      <c r="H1721" s="27">
        <f>WORKDAY(WORKDAY(DATEVALUE("15/"&amp;MONTH(EDATE(C1721,0))&amp;"/"&amp;YEAR(EDATE(C1721,0))),-1,Feriados!$A$1:$A$936),1,Feriados!$A$1:$A$936)</f>
        <v>39217</v>
      </c>
      <c r="I1721" s="27">
        <f>WORKDAY(WORKDAY(DATEVALUE("15/"&amp;MONTH(EDATE(C1721,-1))&amp;"/"&amp;YEAR(EDATE(C1721,-1))),-1,Feriados!$A$1:$A$936),1,Feriados!$A$1:$A$936)</f>
        <v>39188</v>
      </c>
      <c r="J1721" s="27">
        <f>WORKDAY(WORKDAY(DATEVALUE("15/"&amp;MONTH(EDATE(C1721,0))&amp;"/"&amp;YEAR(EDATE(C1721,0))-1),-1,Feriados!$A$1:$A$936),1,Feriados!$A$1:$A$936)</f>
        <v>38852</v>
      </c>
      <c r="K1721" s="28">
        <f t="shared" si="48"/>
        <v>2.9981802167443394</v>
      </c>
    </row>
    <row r="1722" spans="1:11" x14ac:dyDescent="0.3">
      <c r="A1722" s="18" t="str">
        <f t="shared" si="49"/>
        <v>42007</v>
      </c>
      <c r="B1722" s="10">
        <v>760199</v>
      </c>
      <c r="C1722" s="11">
        <v>39225</v>
      </c>
      <c r="D1722" s="13">
        <v>1645.2938180308465</v>
      </c>
      <c r="E1722" s="9"/>
      <c r="F1722" s="9"/>
      <c r="G1722" s="9"/>
      <c r="H1722" s="27">
        <f>WORKDAY(WORKDAY(DATEVALUE("15/"&amp;MONTH(EDATE(C1722,0))&amp;"/"&amp;YEAR(EDATE(C1722,0))),-1,Feriados!$A$1:$A$936),1,Feriados!$A$1:$A$936)</f>
        <v>39217</v>
      </c>
      <c r="I1722" s="27">
        <f>WORKDAY(WORKDAY(DATEVALUE("15/"&amp;MONTH(EDATE(C1722,-1))&amp;"/"&amp;YEAR(EDATE(C1722,-1))),-1,Feriados!$A$1:$A$936),1,Feriados!$A$1:$A$936)</f>
        <v>39188</v>
      </c>
      <c r="J1722" s="27">
        <f>WORKDAY(WORKDAY(DATEVALUE("15/"&amp;MONTH(EDATE(C1722,0))&amp;"/"&amp;YEAR(EDATE(C1722,0))-1),-1,Feriados!$A$1:$A$936),1,Feriados!$A$1:$A$936)</f>
        <v>38852</v>
      </c>
      <c r="K1722" s="28">
        <f t="shared" si="48"/>
        <v>2.9981802167443394</v>
      </c>
    </row>
    <row r="1723" spans="1:11" x14ac:dyDescent="0.3">
      <c r="A1723" s="18" t="str">
        <f t="shared" si="49"/>
        <v>42007</v>
      </c>
      <c r="B1723" s="10">
        <v>760199</v>
      </c>
      <c r="C1723" s="11">
        <v>39226</v>
      </c>
      <c r="D1723" s="13">
        <v>1645.5028666803178</v>
      </c>
      <c r="E1723" s="9"/>
      <c r="F1723" s="9"/>
      <c r="G1723" s="9"/>
      <c r="H1723" s="27">
        <f>WORKDAY(WORKDAY(DATEVALUE("15/"&amp;MONTH(EDATE(C1723,0))&amp;"/"&amp;YEAR(EDATE(C1723,0))),-1,Feriados!$A$1:$A$936),1,Feriados!$A$1:$A$936)</f>
        <v>39217</v>
      </c>
      <c r="I1723" s="27">
        <f>WORKDAY(WORKDAY(DATEVALUE("15/"&amp;MONTH(EDATE(C1723,-1))&amp;"/"&amp;YEAR(EDATE(C1723,-1))),-1,Feriados!$A$1:$A$936),1,Feriados!$A$1:$A$936)</f>
        <v>39188</v>
      </c>
      <c r="J1723" s="27">
        <f>WORKDAY(WORKDAY(DATEVALUE("15/"&amp;MONTH(EDATE(C1723,0))&amp;"/"&amp;YEAR(EDATE(C1723,0))-1),-1,Feriados!$A$1:$A$936),1,Feriados!$A$1:$A$936)</f>
        <v>38852</v>
      </c>
      <c r="K1723" s="28">
        <f t="shared" si="48"/>
        <v>2.9981802167443394</v>
      </c>
    </row>
    <row r="1724" spans="1:11" x14ac:dyDescent="0.3">
      <c r="A1724" s="18" t="str">
        <f t="shared" si="49"/>
        <v>42007</v>
      </c>
      <c r="B1724" s="10">
        <v>760199</v>
      </c>
      <c r="C1724" s="11">
        <v>39227</v>
      </c>
      <c r="D1724" s="13">
        <v>1645.7119418912075</v>
      </c>
      <c r="E1724" s="9"/>
      <c r="F1724" s="9"/>
      <c r="G1724" s="9"/>
      <c r="H1724" s="27">
        <f>WORKDAY(WORKDAY(DATEVALUE("15/"&amp;MONTH(EDATE(C1724,0))&amp;"/"&amp;YEAR(EDATE(C1724,0))),-1,Feriados!$A$1:$A$936),1,Feriados!$A$1:$A$936)</f>
        <v>39217</v>
      </c>
      <c r="I1724" s="27">
        <f>WORKDAY(WORKDAY(DATEVALUE("15/"&amp;MONTH(EDATE(C1724,-1))&amp;"/"&amp;YEAR(EDATE(C1724,-1))),-1,Feriados!$A$1:$A$936),1,Feriados!$A$1:$A$936)</f>
        <v>39188</v>
      </c>
      <c r="J1724" s="27">
        <f>WORKDAY(WORKDAY(DATEVALUE("15/"&amp;MONTH(EDATE(C1724,0))&amp;"/"&amp;YEAR(EDATE(C1724,0))-1),-1,Feriados!$A$1:$A$936),1,Feriados!$A$1:$A$936)</f>
        <v>38852</v>
      </c>
      <c r="K1724" s="28">
        <f t="shared" si="48"/>
        <v>2.9981802167443394</v>
      </c>
    </row>
    <row r="1725" spans="1:11" x14ac:dyDescent="0.3">
      <c r="A1725" s="18" t="str">
        <f t="shared" si="49"/>
        <v>42007</v>
      </c>
      <c r="B1725" s="10">
        <v>760199</v>
      </c>
      <c r="C1725" s="11">
        <v>39230</v>
      </c>
      <c r="D1725" s="13">
        <v>1645.9210436668907</v>
      </c>
      <c r="E1725" s="9"/>
      <c r="F1725" s="9"/>
      <c r="G1725" s="9"/>
      <c r="H1725" s="27">
        <f>WORKDAY(WORKDAY(DATEVALUE("15/"&amp;MONTH(EDATE(C1725,0))&amp;"/"&amp;YEAR(EDATE(C1725,0))),-1,Feriados!$A$1:$A$936),1,Feriados!$A$1:$A$936)</f>
        <v>39217</v>
      </c>
      <c r="I1725" s="27">
        <f>WORKDAY(WORKDAY(DATEVALUE("15/"&amp;MONTH(EDATE(C1725,-1))&amp;"/"&amp;YEAR(EDATE(C1725,-1))),-1,Feriados!$A$1:$A$936),1,Feriados!$A$1:$A$936)</f>
        <v>39188</v>
      </c>
      <c r="J1725" s="27">
        <f>WORKDAY(WORKDAY(DATEVALUE("15/"&amp;MONTH(EDATE(C1725,0))&amp;"/"&amp;YEAR(EDATE(C1725,0))-1),-1,Feriados!$A$1:$A$936),1,Feriados!$A$1:$A$936)</f>
        <v>38852</v>
      </c>
      <c r="K1725" s="28">
        <f t="shared" ref="K1725:K1788" si="50">+(VLOOKUP(H1725,C:D,2,FALSE)/VLOOKUP(J1725,C:D,2,FALSE)-1)*100</f>
        <v>2.9981802167443394</v>
      </c>
    </row>
    <row r="1726" spans="1:11" x14ac:dyDescent="0.3">
      <c r="A1726" s="18" t="str">
        <f t="shared" si="49"/>
        <v>42007</v>
      </c>
      <c r="B1726" s="10">
        <v>760199</v>
      </c>
      <c r="C1726" s="11">
        <v>39231</v>
      </c>
      <c r="D1726" s="13">
        <v>1646.1301720107429</v>
      </c>
      <c r="E1726" s="9"/>
      <c r="F1726" s="9"/>
      <c r="G1726" s="9"/>
      <c r="H1726" s="27">
        <f>WORKDAY(WORKDAY(DATEVALUE("15/"&amp;MONTH(EDATE(C1726,0))&amp;"/"&amp;YEAR(EDATE(C1726,0))),-1,Feriados!$A$1:$A$936),1,Feriados!$A$1:$A$936)</f>
        <v>39217</v>
      </c>
      <c r="I1726" s="27">
        <f>WORKDAY(WORKDAY(DATEVALUE("15/"&amp;MONTH(EDATE(C1726,-1))&amp;"/"&amp;YEAR(EDATE(C1726,-1))),-1,Feriados!$A$1:$A$936),1,Feriados!$A$1:$A$936)</f>
        <v>39188</v>
      </c>
      <c r="J1726" s="27">
        <f>WORKDAY(WORKDAY(DATEVALUE("15/"&amp;MONTH(EDATE(C1726,0))&amp;"/"&amp;YEAR(EDATE(C1726,0))-1),-1,Feriados!$A$1:$A$936),1,Feriados!$A$1:$A$936)</f>
        <v>38852</v>
      </c>
      <c r="K1726" s="28">
        <f t="shared" si="50"/>
        <v>2.9981802167443394</v>
      </c>
    </row>
    <row r="1727" spans="1:11" x14ac:dyDescent="0.3">
      <c r="A1727" s="18" t="str">
        <f t="shared" si="49"/>
        <v>42007</v>
      </c>
      <c r="B1727" s="10">
        <v>760199</v>
      </c>
      <c r="C1727" s="11">
        <v>39232</v>
      </c>
      <c r="D1727" s="13">
        <v>1646.3393269261392</v>
      </c>
      <c r="E1727" s="9"/>
      <c r="F1727" s="9"/>
      <c r="G1727" s="9"/>
      <c r="H1727" s="27">
        <f>WORKDAY(WORKDAY(DATEVALUE("15/"&amp;MONTH(EDATE(C1727,0))&amp;"/"&amp;YEAR(EDATE(C1727,0))),-1,Feriados!$A$1:$A$936),1,Feriados!$A$1:$A$936)</f>
        <v>39217</v>
      </c>
      <c r="I1727" s="27">
        <f>WORKDAY(WORKDAY(DATEVALUE("15/"&amp;MONTH(EDATE(C1727,-1))&amp;"/"&amp;YEAR(EDATE(C1727,-1))),-1,Feriados!$A$1:$A$936),1,Feriados!$A$1:$A$936)</f>
        <v>39188</v>
      </c>
      <c r="J1727" s="27">
        <f>WORKDAY(WORKDAY(DATEVALUE("15/"&amp;MONTH(EDATE(C1727,0))&amp;"/"&amp;YEAR(EDATE(C1727,0))-1),-1,Feriados!$A$1:$A$936),1,Feriados!$A$1:$A$936)</f>
        <v>38852</v>
      </c>
      <c r="K1727" s="28">
        <f t="shared" si="50"/>
        <v>2.9981802167443394</v>
      </c>
    </row>
    <row r="1728" spans="1:11" x14ac:dyDescent="0.3">
      <c r="A1728" s="18" t="str">
        <f t="shared" si="49"/>
        <v>42007</v>
      </c>
      <c r="B1728" s="10">
        <v>760199</v>
      </c>
      <c r="C1728" s="11">
        <v>39233</v>
      </c>
      <c r="D1728" s="13">
        <v>1646.5485084164566</v>
      </c>
      <c r="E1728" s="9"/>
      <c r="F1728" s="9"/>
      <c r="G1728" s="9"/>
      <c r="H1728" s="27">
        <f>WORKDAY(WORKDAY(DATEVALUE("15/"&amp;MONTH(EDATE(C1728,0))&amp;"/"&amp;YEAR(EDATE(C1728,0))),-1,Feriados!$A$1:$A$936),1,Feriados!$A$1:$A$936)</f>
        <v>39217</v>
      </c>
      <c r="I1728" s="27">
        <f>WORKDAY(WORKDAY(DATEVALUE("15/"&amp;MONTH(EDATE(C1728,-1))&amp;"/"&amp;YEAR(EDATE(C1728,-1))),-1,Feriados!$A$1:$A$936),1,Feriados!$A$1:$A$936)</f>
        <v>39188</v>
      </c>
      <c r="J1728" s="27">
        <f>WORKDAY(WORKDAY(DATEVALUE("15/"&amp;MONTH(EDATE(C1728,0))&amp;"/"&amp;YEAR(EDATE(C1728,0))-1),-1,Feriados!$A$1:$A$936),1,Feriados!$A$1:$A$936)</f>
        <v>38852</v>
      </c>
      <c r="K1728" s="28">
        <f t="shared" si="50"/>
        <v>2.9981802167443394</v>
      </c>
    </row>
    <row r="1729" spans="1:11" x14ac:dyDescent="0.3">
      <c r="A1729" s="18" t="str">
        <f t="shared" si="49"/>
        <v>52007</v>
      </c>
      <c r="B1729" s="10">
        <v>760199</v>
      </c>
      <c r="C1729" s="11">
        <v>39234</v>
      </c>
      <c r="D1729" s="13">
        <v>1646.7577164850704</v>
      </c>
      <c r="E1729" s="9"/>
      <c r="F1729" s="9"/>
      <c r="G1729" s="9"/>
      <c r="H1729" s="27">
        <f>WORKDAY(WORKDAY(DATEVALUE("15/"&amp;MONTH(EDATE(C1729,0))&amp;"/"&amp;YEAR(EDATE(C1729,0))),-1,Feriados!$A$1:$A$936),1,Feriados!$A$1:$A$936)</f>
        <v>39248</v>
      </c>
      <c r="I1729" s="27">
        <f>WORKDAY(WORKDAY(DATEVALUE("15/"&amp;MONTH(EDATE(C1729,-1))&amp;"/"&amp;YEAR(EDATE(C1729,-1))),-1,Feriados!$A$1:$A$936),1,Feriados!$A$1:$A$936)</f>
        <v>39217</v>
      </c>
      <c r="J1729" s="27">
        <f>WORKDAY(WORKDAY(DATEVALUE("15/"&amp;MONTH(EDATE(C1729,0))&amp;"/"&amp;YEAR(EDATE(C1729,0))-1),-1,Feriados!$A$1:$A$936),1,Feriados!$A$1:$A$936)</f>
        <v>38884</v>
      </c>
      <c r="K1729" s="28">
        <f t="shared" si="50"/>
        <v>3.1831801566782003</v>
      </c>
    </row>
    <row r="1730" spans="1:11" x14ac:dyDescent="0.3">
      <c r="A1730" s="18" t="str">
        <f t="shared" si="49"/>
        <v>52007</v>
      </c>
      <c r="B1730" s="10">
        <v>760199</v>
      </c>
      <c r="C1730" s="11">
        <v>39237</v>
      </c>
      <c r="D1730" s="13">
        <v>1646.9669511353593</v>
      </c>
      <c r="E1730" s="9"/>
      <c r="F1730" s="9"/>
      <c r="G1730" s="9"/>
      <c r="H1730" s="27">
        <f>WORKDAY(WORKDAY(DATEVALUE("15/"&amp;MONTH(EDATE(C1730,0))&amp;"/"&amp;YEAR(EDATE(C1730,0))),-1,Feriados!$A$1:$A$936),1,Feriados!$A$1:$A$936)</f>
        <v>39248</v>
      </c>
      <c r="I1730" s="27">
        <f>WORKDAY(WORKDAY(DATEVALUE("15/"&amp;MONTH(EDATE(C1730,-1))&amp;"/"&amp;YEAR(EDATE(C1730,-1))),-1,Feriados!$A$1:$A$936),1,Feriados!$A$1:$A$936)</f>
        <v>39217</v>
      </c>
      <c r="J1730" s="27">
        <f>WORKDAY(WORKDAY(DATEVALUE("15/"&amp;MONTH(EDATE(C1730,0))&amp;"/"&amp;YEAR(EDATE(C1730,0))-1),-1,Feriados!$A$1:$A$936),1,Feriados!$A$1:$A$936)</f>
        <v>38884</v>
      </c>
      <c r="K1730" s="28">
        <f t="shared" si="50"/>
        <v>3.1831801566782003</v>
      </c>
    </row>
    <row r="1731" spans="1:11" x14ac:dyDescent="0.3">
      <c r="A1731" s="18" t="str">
        <f t="shared" ref="A1731:A1794" si="51">MONTH(EDATE(C1731,-1))&amp;YEAR(EDATE(C1731,-1))&amp;F1731</f>
        <v>52007</v>
      </c>
      <c r="B1731" s="10">
        <v>760199</v>
      </c>
      <c r="C1731" s="11">
        <v>39238</v>
      </c>
      <c r="D1731" s="13">
        <v>1647.176212370699</v>
      </c>
      <c r="E1731" s="9"/>
      <c r="F1731" s="9"/>
      <c r="G1731" s="9"/>
      <c r="H1731" s="27">
        <f>WORKDAY(WORKDAY(DATEVALUE("15/"&amp;MONTH(EDATE(C1731,0))&amp;"/"&amp;YEAR(EDATE(C1731,0))),-1,Feriados!$A$1:$A$936),1,Feriados!$A$1:$A$936)</f>
        <v>39248</v>
      </c>
      <c r="I1731" s="27">
        <f>WORKDAY(WORKDAY(DATEVALUE("15/"&amp;MONTH(EDATE(C1731,-1))&amp;"/"&amp;YEAR(EDATE(C1731,-1))),-1,Feriados!$A$1:$A$936),1,Feriados!$A$1:$A$936)</f>
        <v>39217</v>
      </c>
      <c r="J1731" s="27">
        <f>WORKDAY(WORKDAY(DATEVALUE("15/"&amp;MONTH(EDATE(C1731,0))&amp;"/"&amp;YEAR(EDATE(C1731,0))-1),-1,Feriados!$A$1:$A$936),1,Feriados!$A$1:$A$936)</f>
        <v>38884</v>
      </c>
      <c r="K1731" s="28">
        <f t="shared" si="50"/>
        <v>3.1831801566782003</v>
      </c>
    </row>
    <row r="1732" spans="1:11" x14ac:dyDescent="0.3">
      <c r="A1732" s="18" t="str">
        <f t="shared" si="51"/>
        <v>52007</v>
      </c>
      <c r="B1732" s="10">
        <v>760199</v>
      </c>
      <c r="C1732" s="11">
        <v>39239</v>
      </c>
      <c r="D1732" s="13">
        <v>1647.3855001944685</v>
      </c>
      <c r="E1732" s="9"/>
      <c r="F1732" s="9"/>
      <c r="G1732" s="9"/>
      <c r="H1732" s="27">
        <f>WORKDAY(WORKDAY(DATEVALUE("15/"&amp;MONTH(EDATE(C1732,0))&amp;"/"&amp;YEAR(EDATE(C1732,0))),-1,Feriados!$A$1:$A$936),1,Feriados!$A$1:$A$936)</f>
        <v>39248</v>
      </c>
      <c r="I1732" s="27">
        <f>WORKDAY(WORKDAY(DATEVALUE("15/"&amp;MONTH(EDATE(C1732,-1))&amp;"/"&amp;YEAR(EDATE(C1732,-1))),-1,Feriados!$A$1:$A$936),1,Feriados!$A$1:$A$936)</f>
        <v>39217</v>
      </c>
      <c r="J1732" s="27">
        <f>WORKDAY(WORKDAY(DATEVALUE("15/"&amp;MONTH(EDATE(C1732,0))&amp;"/"&amp;YEAR(EDATE(C1732,0))-1),-1,Feriados!$A$1:$A$936),1,Feriados!$A$1:$A$936)</f>
        <v>38884</v>
      </c>
      <c r="K1732" s="28">
        <f t="shared" si="50"/>
        <v>3.1831801566782003</v>
      </c>
    </row>
    <row r="1733" spans="1:11" x14ac:dyDescent="0.3">
      <c r="A1733" s="18" t="str">
        <f t="shared" si="51"/>
        <v>52007</v>
      </c>
      <c r="B1733" s="10">
        <v>760199</v>
      </c>
      <c r="C1733" s="11">
        <v>39241</v>
      </c>
      <c r="D1733" s="13">
        <v>1647.5948146100459</v>
      </c>
      <c r="E1733" s="9"/>
      <c r="F1733" s="9"/>
      <c r="G1733" s="9"/>
      <c r="H1733" s="27">
        <f>WORKDAY(WORKDAY(DATEVALUE("15/"&amp;MONTH(EDATE(C1733,0))&amp;"/"&amp;YEAR(EDATE(C1733,0))),-1,Feriados!$A$1:$A$936),1,Feriados!$A$1:$A$936)</f>
        <v>39248</v>
      </c>
      <c r="I1733" s="27">
        <f>WORKDAY(WORKDAY(DATEVALUE("15/"&amp;MONTH(EDATE(C1733,-1))&amp;"/"&amp;YEAR(EDATE(C1733,-1))),-1,Feriados!$A$1:$A$936),1,Feriados!$A$1:$A$936)</f>
        <v>39217</v>
      </c>
      <c r="J1733" s="27">
        <f>WORKDAY(WORKDAY(DATEVALUE("15/"&amp;MONTH(EDATE(C1733,0))&amp;"/"&amp;YEAR(EDATE(C1733,0))-1),-1,Feriados!$A$1:$A$936),1,Feriados!$A$1:$A$936)</f>
        <v>38884</v>
      </c>
      <c r="K1733" s="28">
        <f t="shared" si="50"/>
        <v>3.1831801566782003</v>
      </c>
    </row>
    <row r="1734" spans="1:11" x14ac:dyDescent="0.3">
      <c r="A1734" s="18" t="str">
        <f t="shared" si="51"/>
        <v>52007</v>
      </c>
      <c r="B1734" s="10">
        <v>760199</v>
      </c>
      <c r="C1734" s="11">
        <v>39244</v>
      </c>
      <c r="D1734" s="13">
        <v>1647.8041556208095</v>
      </c>
      <c r="E1734" s="9"/>
      <c r="F1734" s="9"/>
      <c r="G1734" s="9"/>
      <c r="H1734" s="27">
        <f>WORKDAY(WORKDAY(DATEVALUE("15/"&amp;MONTH(EDATE(C1734,0))&amp;"/"&amp;YEAR(EDATE(C1734,0))),-1,Feriados!$A$1:$A$936),1,Feriados!$A$1:$A$936)</f>
        <v>39248</v>
      </c>
      <c r="I1734" s="27">
        <f>WORKDAY(WORKDAY(DATEVALUE("15/"&amp;MONTH(EDATE(C1734,-1))&amp;"/"&amp;YEAR(EDATE(C1734,-1))),-1,Feriados!$A$1:$A$936),1,Feriados!$A$1:$A$936)</f>
        <v>39217</v>
      </c>
      <c r="J1734" s="27">
        <f>WORKDAY(WORKDAY(DATEVALUE("15/"&amp;MONTH(EDATE(C1734,0))&amp;"/"&amp;YEAR(EDATE(C1734,0))-1),-1,Feriados!$A$1:$A$936),1,Feriados!$A$1:$A$936)</f>
        <v>38884</v>
      </c>
      <c r="K1734" s="28">
        <f t="shared" si="50"/>
        <v>3.1831801566782003</v>
      </c>
    </row>
    <row r="1735" spans="1:11" x14ac:dyDescent="0.3">
      <c r="A1735" s="18" t="str">
        <f t="shared" si="51"/>
        <v>52007</v>
      </c>
      <c r="B1735" s="10">
        <v>760199</v>
      </c>
      <c r="C1735" s="11">
        <v>39245</v>
      </c>
      <c r="D1735" s="13">
        <v>1648.0135232301391</v>
      </c>
      <c r="E1735" s="9"/>
      <c r="F1735" s="9"/>
      <c r="G1735" s="9"/>
      <c r="H1735" s="27">
        <f>WORKDAY(WORKDAY(DATEVALUE("15/"&amp;MONTH(EDATE(C1735,0))&amp;"/"&amp;YEAR(EDATE(C1735,0))),-1,Feriados!$A$1:$A$936),1,Feriados!$A$1:$A$936)</f>
        <v>39248</v>
      </c>
      <c r="I1735" s="27">
        <f>WORKDAY(WORKDAY(DATEVALUE("15/"&amp;MONTH(EDATE(C1735,-1))&amp;"/"&amp;YEAR(EDATE(C1735,-1))),-1,Feriados!$A$1:$A$936),1,Feriados!$A$1:$A$936)</f>
        <v>39217</v>
      </c>
      <c r="J1735" s="27">
        <f>WORKDAY(WORKDAY(DATEVALUE("15/"&amp;MONTH(EDATE(C1735,0))&amp;"/"&amp;YEAR(EDATE(C1735,0))-1),-1,Feriados!$A$1:$A$936),1,Feriados!$A$1:$A$936)</f>
        <v>38884</v>
      </c>
      <c r="K1735" s="28">
        <f t="shared" si="50"/>
        <v>3.1831801566782003</v>
      </c>
    </row>
    <row r="1736" spans="1:11" x14ac:dyDescent="0.3">
      <c r="A1736" s="18" t="str">
        <f t="shared" si="51"/>
        <v>52007</v>
      </c>
      <c r="B1736" s="10">
        <v>760199</v>
      </c>
      <c r="C1736" s="11">
        <v>39246</v>
      </c>
      <c r="D1736" s="13">
        <v>1648.2229174414135</v>
      </c>
      <c r="E1736" s="9"/>
      <c r="F1736" s="9"/>
      <c r="G1736" s="9"/>
      <c r="H1736" s="27">
        <f>WORKDAY(WORKDAY(DATEVALUE("15/"&amp;MONTH(EDATE(C1736,0))&amp;"/"&amp;YEAR(EDATE(C1736,0))),-1,Feriados!$A$1:$A$936),1,Feriados!$A$1:$A$936)</f>
        <v>39248</v>
      </c>
      <c r="I1736" s="27">
        <f>WORKDAY(WORKDAY(DATEVALUE("15/"&amp;MONTH(EDATE(C1736,-1))&amp;"/"&amp;YEAR(EDATE(C1736,-1))),-1,Feriados!$A$1:$A$936),1,Feriados!$A$1:$A$936)</f>
        <v>39217</v>
      </c>
      <c r="J1736" s="27">
        <f>WORKDAY(WORKDAY(DATEVALUE("15/"&amp;MONTH(EDATE(C1736,0))&amp;"/"&amp;YEAR(EDATE(C1736,0))-1),-1,Feriados!$A$1:$A$936),1,Feriados!$A$1:$A$936)</f>
        <v>38884</v>
      </c>
      <c r="K1736" s="28">
        <f t="shared" si="50"/>
        <v>3.1831801566782003</v>
      </c>
    </row>
    <row r="1737" spans="1:11" x14ac:dyDescent="0.3">
      <c r="A1737" s="18" t="str">
        <f t="shared" si="51"/>
        <v>52007</v>
      </c>
      <c r="B1737" s="10">
        <v>760199</v>
      </c>
      <c r="C1737" s="11">
        <v>39247</v>
      </c>
      <c r="D1737" s="13">
        <v>1648.4323382580133</v>
      </c>
      <c r="E1737" s="9"/>
      <c r="F1737" s="9"/>
      <c r="G1737" s="9"/>
      <c r="H1737" s="27">
        <f>WORKDAY(WORKDAY(DATEVALUE("15/"&amp;MONTH(EDATE(C1737,0))&amp;"/"&amp;YEAR(EDATE(C1737,0))),-1,Feriados!$A$1:$A$936),1,Feriados!$A$1:$A$936)</f>
        <v>39248</v>
      </c>
      <c r="I1737" s="27">
        <f>WORKDAY(WORKDAY(DATEVALUE("15/"&amp;MONTH(EDATE(C1737,-1))&amp;"/"&amp;YEAR(EDATE(C1737,-1))),-1,Feriados!$A$1:$A$936),1,Feriados!$A$1:$A$936)</f>
        <v>39217</v>
      </c>
      <c r="J1737" s="27">
        <f>WORKDAY(WORKDAY(DATEVALUE("15/"&amp;MONTH(EDATE(C1737,0))&amp;"/"&amp;YEAR(EDATE(C1737,0))-1),-1,Feriados!$A$1:$A$936),1,Feriados!$A$1:$A$936)</f>
        <v>38884</v>
      </c>
      <c r="K1737" s="28">
        <f t="shared" si="50"/>
        <v>3.1831801566782003</v>
      </c>
    </row>
    <row r="1738" spans="1:11" x14ac:dyDescent="0.3">
      <c r="A1738" s="18" t="str">
        <f t="shared" si="51"/>
        <v>52007</v>
      </c>
      <c r="B1738" s="10">
        <v>760199</v>
      </c>
      <c r="C1738" s="11">
        <v>39248</v>
      </c>
      <c r="D1738" s="13">
        <v>1648.6417856833189</v>
      </c>
      <c r="E1738" s="9"/>
      <c r="F1738" s="9"/>
      <c r="G1738" s="9"/>
      <c r="H1738" s="27">
        <f>WORKDAY(WORKDAY(DATEVALUE("15/"&amp;MONTH(EDATE(C1738,0))&amp;"/"&amp;YEAR(EDATE(C1738,0))),-1,Feriados!$A$1:$A$936),1,Feriados!$A$1:$A$936)</f>
        <v>39248</v>
      </c>
      <c r="I1738" s="27">
        <f>WORKDAY(WORKDAY(DATEVALUE("15/"&amp;MONTH(EDATE(C1738,-1))&amp;"/"&amp;YEAR(EDATE(C1738,-1))),-1,Feriados!$A$1:$A$936),1,Feriados!$A$1:$A$936)</f>
        <v>39217</v>
      </c>
      <c r="J1738" s="27">
        <f>WORKDAY(WORKDAY(DATEVALUE("15/"&amp;MONTH(EDATE(C1738,0))&amp;"/"&amp;YEAR(EDATE(C1738,0))-1),-1,Feriados!$A$1:$A$936),1,Feriados!$A$1:$A$936)</f>
        <v>38884</v>
      </c>
      <c r="K1738" s="28">
        <f t="shared" si="50"/>
        <v>3.1831801566782003</v>
      </c>
    </row>
    <row r="1739" spans="1:11" x14ac:dyDescent="0.3">
      <c r="A1739" s="18" t="str">
        <f t="shared" si="51"/>
        <v>52007</v>
      </c>
      <c r="B1739" s="10">
        <v>760199</v>
      </c>
      <c r="C1739" s="11">
        <v>39251</v>
      </c>
      <c r="D1739" s="13">
        <v>1648.8612119039126</v>
      </c>
      <c r="E1739" s="9"/>
      <c r="F1739" s="9"/>
      <c r="G1739" s="9"/>
      <c r="H1739" s="27">
        <f>WORKDAY(WORKDAY(DATEVALUE("15/"&amp;MONTH(EDATE(C1739,0))&amp;"/"&amp;YEAR(EDATE(C1739,0))),-1,Feriados!$A$1:$A$936),1,Feriados!$A$1:$A$936)</f>
        <v>39248</v>
      </c>
      <c r="I1739" s="27">
        <f>WORKDAY(WORKDAY(DATEVALUE("15/"&amp;MONTH(EDATE(C1739,-1))&amp;"/"&amp;YEAR(EDATE(C1739,-1))),-1,Feriados!$A$1:$A$936),1,Feriados!$A$1:$A$936)</f>
        <v>39217</v>
      </c>
      <c r="J1739" s="27">
        <f>WORKDAY(WORKDAY(DATEVALUE("15/"&amp;MONTH(EDATE(C1739,0))&amp;"/"&amp;YEAR(EDATE(C1739,0))-1),-1,Feriados!$A$1:$A$936),1,Feriados!$A$1:$A$936)</f>
        <v>38884</v>
      </c>
      <c r="K1739" s="28">
        <f t="shared" si="50"/>
        <v>3.1831801566782003</v>
      </c>
    </row>
    <row r="1740" spans="1:11" x14ac:dyDescent="0.3">
      <c r="A1740" s="18" t="str">
        <f t="shared" si="51"/>
        <v>52007</v>
      </c>
      <c r="B1740" s="10">
        <v>760199</v>
      </c>
      <c r="C1740" s="11">
        <v>39252</v>
      </c>
      <c r="D1740" s="13">
        <v>1649.0806673290715</v>
      </c>
      <c r="E1740" s="9"/>
      <c r="F1740" s="9"/>
      <c r="G1740" s="9"/>
      <c r="H1740" s="27">
        <f>WORKDAY(WORKDAY(DATEVALUE("15/"&amp;MONTH(EDATE(C1740,0))&amp;"/"&amp;YEAR(EDATE(C1740,0))),-1,Feriados!$A$1:$A$936),1,Feriados!$A$1:$A$936)</f>
        <v>39248</v>
      </c>
      <c r="I1740" s="27">
        <f>WORKDAY(WORKDAY(DATEVALUE("15/"&amp;MONTH(EDATE(C1740,-1))&amp;"/"&amp;YEAR(EDATE(C1740,-1))),-1,Feriados!$A$1:$A$936),1,Feriados!$A$1:$A$936)</f>
        <v>39217</v>
      </c>
      <c r="J1740" s="27">
        <f>WORKDAY(WORKDAY(DATEVALUE("15/"&amp;MONTH(EDATE(C1740,0))&amp;"/"&amp;YEAR(EDATE(C1740,0))-1),-1,Feriados!$A$1:$A$936),1,Feriados!$A$1:$A$936)</f>
        <v>38884</v>
      </c>
      <c r="K1740" s="28">
        <f t="shared" si="50"/>
        <v>3.1831801566782003</v>
      </c>
    </row>
    <row r="1741" spans="1:11" x14ac:dyDescent="0.3">
      <c r="A1741" s="18" t="str">
        <f t="shared" si="51"/>
        <v>52007</v>
      </c>
      <c r="B1741" s="10">
        <v>760199</v>
      </c>
      <c r="C1741" s="11">
        <v>39253</v>
      </c>
      <c r="D1741" s="13">
        <v>1649.3001519626825</v>
      </c>
      <c r="E1741" s="9"/>
      <c r="F1741" s="9"/>
      <c r="G1741" s="9"/>
      <c r="H1741" s="27">
        <f>WORKDAY(WORKDAY(DATEVALUE("15/"&amp;MONTH(EDATE(C1741,0))&amp;"/"&amp;YEAR(EDATE(C1741,0))),-1,Feriados!$A$1:$A$936),1,Feriados!$A$1:$A$936)</f>
        <v>39248</v>
      </c>
      <c r="I1741" s="27">
        <f>WORKDAY(WORKDAY(DATEVALUE("15/"&amp;MONTH(EDATE(C1741,-1))&amp;"/"&amp;YEAR(EDATE(C1741,-1))),-1,Feriados!$A$1:$A$936),1,Feriados!$A$1:$A$936)</f>
        <v>39217</v>
      </c>
      <c r="J1741" s="27">
        <f>WORKDAY(WORKDAY(DATEVALUE("15/"&amp;MONTH(EDATE(C1741,0))&amp;"/"&amp;YEAR(EDATE(C1741,0))-1),-1,Feriados!$A$1:$A$936),1,Feriados!$A$1:$A$936)</f>
        <v>38884</v>
      </c>
      <c r="K1741" s="28">
        <f t="shared" si="50"/>
        <v>3.1831801566782003</v>
      </c>
    </row>
    <row r="1742" spans="1:11" x14ac:dyDescent="0.3">
      <c r="A1742" s="18" t="str">
        <f t="shared" si="51"/>
        <v>52007</v>
      </c>
      <c r="B1742" s="10">
        <v>760199</v>
      </c>
      <c r="C1742" s="11">
        <v>39254</v>
      </c>
      <c r="D1742" s="13">
        <v>1649.5196658086327</v>
      </c>
      <c r="E1742" s="9"/>
      <c r="F1742" s="9"/>
      <c r="G1742" s="9"/>
      <c r="H1742" s="27">
        <f>WORKDAY(WORKDAY(DATEVALUE("15/"&amp;MONTH(EDATE(C1742,0))&amp;"/"&amp;YEAR(EDATE(C1742,0))),-1,Feriados!$A$1:$A$936),1,Feriados!$A$1:$A$936)</f>
        <v>39248</v>
      </c>
      <c r="I1742" s="27">
        <f>WORKDAY(WORKDAY(DATEVALUE("15/"&amp;MONTH(EDATE(C1742,-1))&amp;"/"&amp;YEAR(EDATE(C1742,-1))),-1,Feriados!$A$1:$A$936),1,Feriados!$A$1:$A$936)</f>
        <v>39217</v>
      </c>
      <c r="J1742" s="27">
        <f>WORKDAY(WORKDAY(DATEVALUE("15/"&amp;MONTH(EDATE(C1742,0))&amp;"/"&amp;YEAR(EDATE(C1742,0))-1),-1,Feriados!$A$1:$A$936),1,Feriados!$A$1:$A$936)</f>
        <v>38884</v>
      </c>
      <c r="K1742" s="28">
        <f t="shared" si="50"/>
        <v>3.1831801566782003</v>
      </c>
    </row>
    <row r="1743" spans="1:11" x14ac:dyDescent="0.3">
      <c r="A1743" s="18" t="str">
        <f t="shared" si="51"/>
        <v>52007</v>
      </c>
      <c r="B1743" s="10">
        <v>760199</v>
      </c>
      <c r="C1743" s="11">
        <v>39255</v>
      </c>
      <c r="D1743" s="13">
        <v>1649.7392088708109</v>
      </c>
      <c r="E1743" s="9"/>
      <c r="F1743" s="9"/>
      <c r="G1743" s="9"/>
      <c r="H1743" s="27">
        <f>WORKDAY(WORKDAY(DATEVALUE("15/"&amp;MONTH(EDATE(C1743,0))&amp;"/"&amp;YEAR(EDATE(C1743,0))),-1,Feriados!$A$1:$A$936),1,Feriados!$A$1:$A$936)</f>
        <v>39248</v>
      </c>
      <c r="I1743" s="27">
        <f>WORKDAY(WORKDAY(DATEVALUE("15/"&amp;MONTH(EDATE(C1743,-1))&amp;"/"&amp;YEAR(EDATE(C1743,-1))),-1,Feriados!$A$1:$A$936),1,Feriados!$A$1:$A$936)</f>
        <v>39217</v>
      </c>
      <c r="J1743" s="27">
        <f>WORKDAY(WORKDAY(DATEVALUE("15/"&amp;MONTH(EDATE(C1743,0))&amp;"/"&amp;YEAR(EDATE(C1743,0))-1),-1,Feriados!$A$1:$A$936),1,Feriados!$A$1:$A$936)</f>
        <v>38884</v>
      </c>
      <c r="K1743" s="28">
        <f t="shared" si="50"/>
        <v>3.1831801566782003</v>
      </c>
    </row>
    <row r="1744" spans="1:11" x14ac:dyDescent="0.3">
      <c r="A1744" s="18" t="str">
        <f t="shared" si="51"/>
        <v>52007</v>
      </c>
      <c r="B1744" s="10">
        <v>760199</v>
      </c>
      <c r="C1744" s="11">
        <v>39258</v>
      </c>
      <c r="D1744" s="13">
        <v>1649.9587811531048</v>
      </c>
      <c r="E1744" s="9"/>
      <c r="F1744" s="9"/>
      <c r="G1744" s="9"/>
      <c r="H1744" s="27">
        <f>WORKDAY(WORKDAY(DATEVALUE("15/"&amp;MONTH(EDATE(C1744,0))&amp;"/"&amp;YEAR(EDATE(C1744,0))),-1,Feriados!$A$1:$A$936),1,Feriados!$A$1:$A$936)</f>
        <v>39248</v>
      </c>
      <c r="I1744" s="27">
        <f>WORKDAY(WORKDAY(DATEVALUE("15/"&amp;MONTH(EDATE(C1744,-1))&amp;"/"&amp;YEAR(EDATE(C1744,-1))),-1,Feriados!$A$1:$A$936),1,Feriados!$A$1:$A$936)</f>
        <v>39217</v>
      </c>
      <c r="J1744" s="27">
        <f>WORKDAY(WORKDAY(DATEVALUE("15/"&amp;MONTH(EDATE(C1744,0))&amp;"/"&amp;YEAR(EDATE(C1744,0))-1),-1,Feriados!$A$1:$A$936),1,Feriados!$A$1:$A$936)</f>
        <v>38884</v>
      </c>
      <c r="K1744" s="28">
        <f t="shared" si="50"/>
        <v>3.1831801566782003</v>
      </c>
    </row>
    <row r="1745" spans="1:11" x14ac:dyDescent="0.3">
      <c r="A1745" s="18" t="str">
        <f t="shared" si="51"/>
        <v>52007</v>
      </c>
      <c r="B1745" s="10">
        <v>760199</v>
      </c>
      <c r="C1745" s="11">
        <v>39259</v>
      </c>
      <c r="D1745" s="13">
        <v>1650.178382659404</v>
      </c>
      <c r="E1745" s="9"/>
      <c r="F1745" s="9"/>
      <c r="G1745" s="9"/>
      <c r="H1745" s="27">
        <f>WORKDAY(WORKDAY(DATEVALUE("15/"&amp;MONTH(EDATE(C1745,0))&amp;"/"&amp;YEAR(EDATE(C1745,0))),-1,Feriados!$A$1:$A$936),1,Feriados!$A$1:$A$936)</f>
        <v>39248</v>
      </c>
      <c r="I1745" s="27">
        <f>WORKDAY(WORKDAY(DATEVALUE("15/"&amp;MONTH(EDATE(C1745,-1))&amp;"/"&amp;YEAR(EDATE(C1745,-1))),-1,Feriados!$A$1:$A$936),1,Feriados!$A$1:$A$936)</f>
        <v>39217</v>
      </c>
      <c r="J1745" s="27">
        <f>WORKDAY(WORKDAY(DATEVALUE("15/"&amp;MONTH(EDATE(C1745,0))&amp;"/"&amp;YEAR(EDATE(C1745,0))-1),-1,Feriados!$A$1:$A$936),1,Feriados!$A$1:$A$936)</f>
        <v>38884</v>
      </c>
      <c r="K1745" s="28">
        <f t="shared" si="50"/>
        <v>3.1831801566782003</v>
      </c>
    </row>
    <row r="1746" spans="1:11" x14ac:dyDescent="0.3">
      <c r="A1746" s="18" t="str">
        <f t="shared" si="51"/>
        <v>52007</v>
      </c>
      <c r="B1746" s="10">
        <v>760199</v>
      </c>
      <c r="C1746" s="11">
        <v>39260</v>
      </c>
      <c r="D1746" s="13">
        <v>1650.3980133935979</v>
      </c>
      <c r="E1746" s="9"/>
      <c r="F1746" s="9"/>
      <c r="G1746" s="9"/>
      <c r="H1746" s="27">
        <f>WORKDAY(WORKDAY(DATEVALUE("15/"&amp;MONTH(EDATE(C1746,0))&amp;"/"&amp;YEAR(EDATE(C1746,0))),-1,Feriados!$A$1:$A$936),1,Feriados!$A$1:$A$936)</f>
        <v>39248</v>
      </c>
      <c r="I1746" s="27">
        <f>WORKDAY(WORKDAY(DATEVALUE("15/"&amp;MONTH(EDATE(C1746,-1))&amp;"/"&amp;YEAR(EDATE(C1746,-1))),-1,Feriados!$A$1:$A$936),1,Feriados!$A$1:$A$936)</f>
        <v>39217</v>
      </c>
      <c r="J1746" s="27">
        <f>WORKDAY(WORKDAY(DATEVALUE("15/"&amp;MONTH(EDATE(C1746,0))&amp;"/"&amp;YEAR(EDATE(C1746,0))-1),-1,Feriados!$A$1:$A$936),1,Feriados!$A$1:$A$936)</f>
        <v>38884</v>
      </c>
      <c r="K1746" s="28">
        <f t="shared" si="50"/>
        <v>3.1831801566782003</v>
      </c>
    </row>
    <row r="1747" spans="1:11" x14ac:dyDescent="0.3">
      <c r="A1747" s="18" t="str">
        <f t="shared" si="51"/>
        <v>52007</v>
      </c>
      <c r="B1747" s="10">
        <v>760199</v>
      </c>
      <c r="C1747" s="11">
        <v>39261</v>
      </c>
      <c r="D1747" s="13">
        <v>1650.6176733595769</v>
      </c>
      <c r="E1747" s="9"/>
      <c r="F1747" s="9"/>
      <c r="G1747" s="9"/>
      <c r="H1747" s="27">
        <f>WORKDAY(WORKDAY(DATEVALUE("15/"&amp;MONTH(EDATE(C1747,0))&amp;"/"&amp;YEAR(EDATE(C1747,0))),-1,Feriados!$A$1:$A$936),1,Feriados!$A$1:$A$936)</f>
        <v>39248</v>
      </c>
      <c r="I1747" s="27">
        <f>WORKDAY(WORKDAY(DATEVALUE("15/"&amp;MONTH(EDATE(C1747,-1))&amp;"/"&amp;YEAR(EDATE(C1747,-1))),-1,Feriados!$A$1:$A$936),1,Feriados!$A$1:$A$936)</f>
        <v>39217</v>
      </c>
      <c r="J1747" s="27">
        <f>WORKDAY(WORKDAY(DATEVALUE("15/"&amp;MONTH(EDATE(C1747,0))&amp;"/"&amp;YEAR(EDATE(C1747,0))-1),-1,Feriados!$A$1:$A$936),1,Feriados!$A$1:$A$936)</f>
        <v>38884</v>
      </c>
      <c r="K1747" s="28">
        <f t="shared" si="50"/>
        <v>3.1831801566782003</v>
      </c>
    </row>
    <row r="1748" spans="1:11" x14ac:dyDescent="0.3">
      <c r="A1748" s="18" t="str">
        <f t="shared" si="51"/>
        <v>52007</v>
      </c>
      <c r="B1748" s="10">
        <v>760199</v>
      </c>
      <c r="C1748" s="11">
        <v>39262</v>
      </c>
      <c r="D1748" s="13">
        <v>1650.8373625612312</v>
      </c>
      <c r="E1748" s="9"/>
      <c r="F1748" s="9"/>
      <c r="G1748" s="9"/>
      <c r="H1748" s="27">
        <f>WORKDAY(WORKDAY(DATEVALUE("15/"&amp;MONTH(EDATE(C1748,0))&amp;"/"&amp;YEAR(EDATE(C1748,0))),-1,Feriados!$A$1:$A$936),1,Feriados!$A$1:$A$936)</f>
        <v>39248</v>
      </c>
      <c r="I1748" s="27">
        <f>WORKDAY(WORKDAY(DATEVALUE("15/"&amp;MONTH(EDATE(C1748,-1))&amp;"/"&amp;YEAR(EDATE(C1748,-1))),-1,Feriados!$A$1:$A$936),1,Feriados!$A$1:$A$936)</f>
        <v>39217</v>
      </c>
      <c r="J1748" s="27">
        <f>WORKDAY(WORKDAY(DATEVALUE("15/"&amp;MONTH(EDATE(C1748,0))&amp;"/"&amp;YEAR(EDATE(C1748,0))-1),-1,Feriados!$A$1:$A$936),1,Feriados!$A$1:$A$936)</f>
        <v>38884</v>
      </c>
      <c r="K1748" s="28">
        <f t="shared" si="50"/>
        <v>3.1831801566782003</v>
      </c>
    </row>
    <row r="1749" spans="1:11" x14ac:dyDescent="0.3">
      <c r="A1749" s="18" t="str">
        <f t="shared" si="51"/>
        <v>62007</v>
      </c>
      <c r="B1749" s="10">
        <v>760199</v>
      </c>
      <c r="C1749" s="11">
        <v>39265</v>
      </c>
      <c r="D1749" s="13">
        <v>1651.0570810024522</v>
      </c>
      <c r="E1749" s="9"/>
      <c r="F1749" s="9"/>
      <c r="G1749" s="9"/>
      <c r="H1749" s="27">
        <f>WORKDAY(WORKDAY(DATEVALUE("15/"&amp;MONTH(EDATE(C1749,0))&amp;"/"&amp;YEAR(EDATE(C1749,0))),-1,Feriados!$A$1:$A$936),1,Feriados!$A$1:$A$936)</f>
        <v>39279</v>
      </c>
      <c r="I1749" s="27">
        <f>WORKDAY(WORKDAY(DATEVALUE("15/"&amp;MONTH(EDATE(C1749,-1))&amp;"/"&amp;YEAR(EDATE(C1749,-1))),-1,Feriados!$A$1:$A$936),1,Feriados!$A$1:$A$936)</f>
        <v>39248</v>
      </c>
      <c r="J1749" s="27">
        <f>WORKDAY(WORKDAY(DATEVALUE("15/"&amp;MONTH(EDATE(C1749,0))&amp;"/"&amp;YEAR(EDATE(C1749,0))-1),-1,Feriados!$A$1:$A$936),1,Feriados!$A$1:$A$936)</f>
        <v>38915</v>
      </c>
      <c r="K1749" s="28">
        <f t="shared" si="50"/>
        <v>3.6898061288305417</v>
      </c>
    </row>
    <row r="1750" spans="1:11" x14ac:dyDescent="0.3">
      <c r="A1750" s="18" t="str">
        <f t="shared" si="51"/>
        <v>62007</v>
      </c>
      <c r="B1750" s="10">
        <v>760199</v>
      </c>
      <c r="C1750" s="11">
        <v>39266</v>
      </c>
      <c r="D1750" s="13">
        <v>1651.276828687131</v>
      </c>
      <c r="E1750" s="9"/>
      <c r="F1750" s="9"/>
      <c r="G1750" s="9"/>
      <c r="H1750" s="27">
        <f>WORKDAY(WORKDAY(DATEVALUE("15/"&amp;MONTH(EDATE(C1750,0))&amp;"/"&amp;YEAR(EDATE(C1750,0))),-1,Feriados!$A$1:$A$936),1,Feriados!$A$1:$A$936)</f>
        <v>39279</v>
      </c>
      <c r="I1750" s="27">
        <f>WORKDAY(WORKDAY(DATEVALUE("15/"&amp;MONTH(EDATE(C1750,-1))&amp;"/"&amp;YEAR(EDATE(C1750,-1))),-1,Feriados!$A$1:$A$936),1,Feriados!$A$1:$A$936)</f>
        <v>39248</v>
      </c>
      <c r="J1750" s="27">
        <f>WORKDAY(WORKDAY(DATEVALUE("15/"&amp;MONTH(EDATE(C1750,0))&amp;"/"&amp;YEAR(EDATE(C1750,0))-1),-1,Feriados!$A$1:$A$936),1,Feriados!$A$1:$A$936)</f>
        <v>38915</v>
      </c>
      <c r="K1750" s="28">
        <f t="shared" si="50"/>
        <v>3.6898061288305417</v>
      </c>
    </row>
    <row r="1751" spans="1:11" x14ac:dyDescent="0.3">
      <c r="A1751" s="18" t="str">
        <f t="shared" si="51"/>
        <v>62007</v>
      </c>
      <c r="B1751" s="10">
        <v>760199</v>
      </c>
      <c r="C1751" s="11">
        <v>39267</v>
      </c>
      <c r="D1751" s="13">
        <v>1651.4966056191604</v>
      </c>
      <c r="E1751" s="9"/>
      <c r="F1751" s="9"/>
      <c r="G1751" s="9"/>
      <c r="H1751" s="27">
        <f>WORKDAY(WORKDAY(DATEVALUE("15/"&amp;MONTH(EDATE(C1751,0))&amp;"/"&amp;YEAR(EDATE(C1751,0))),-1,Feriados!$A$1:$A$936),1,Feriados!$A$1:$A$936)</f>
        <v>39279</v>
      </c>
      <c r="I1751" s="27">
        <f>WORKDAY(WORKDAY(DATEVALUE("15/"&amp;MONTH(EDATE(C1751,-1))&amp;"/"&amp;YEAR(EDATE(C1751,-1))),-1,Feriados!$A$1:$A$936),1,Feriados!$A$1:$A$936)</f>
        <v>39248</v>
      </c>
      <c r="J1751" s="27">
        <f>WORKDAY(WORKDAY(DATEVALUE("15/"&amp;MONTH(EDATE(C1751,0))&amp;"/"&amp;YEAR(EDATE(C1751,0))-1),-1,Feriados!$A$1:$A$936),1,Feriados!$A$1:$A$936)</f>
        <v>38915</v>
      </c>
      <c r="K1751" s="28">
        <f t="shared" si="50"/>
        <v>3.6898061288305417</v>
      </c>
    </row>
    <row r="1752" spans="1:11" x14ac:dyDescent="0.3">
      <c r="A1752" s="18" t="str">
        <f t="shared" si="51"/>
        <v>62007</v>
      </c>
      <c r="B1752" s="10">
        <v>760199</v>
      </c>
      <c r="C1752" s="11">
        <v>39268</v>
      </c>
      <c r="D1752" s="13">
        <v>1651.7164118024327</v>
      </c>
      <c r="E1752" s="9"/>
      <c r="F1752" s="9"/>
      <c r="G1752" s="9"/>
      <c r="H1752" s="27">
        <f>WORKDAY(WORKDAY(DATEVALUE("15/"&amp;MONTH(EDATE(C1752,0))&amp;"/"&amp;YEAR(EDATE(C1752,0))),-1,Feriados!$A$1:$A$936),1,Feriados!$A$1:$A$936)</f>
        <v>39279</v>
      </c>
      <c r="I1752" s="27">
        <f>WORKDAY(WORKDAY(DATEVALUE("15/"&amp;MONTH(EDATE(C1752,-1))&amp;"/"&amp;YEAR(EDATE(C1752,-1))),-1,Feriados!$A$1:$A$936),1,Feriados!$A$1:$A$936)</f>
        <v>39248</v>
      </c>
      <c r="J1752" s="27">
        <f>WORKDAY(WORKDAY(DATEVALUE("15/"&amp;MONTH(EDATE(C1752,0))&amp;"/"&amp;YEAR(EDATE(C1752,0))-1),-1,Feriados!$A$1:$A$936),1,Feriados!$A$1:$A$936)</f>
        <v>38915</v>
      </c>
      <c r="K1752" s="28">
        <f t="shared" si="50"/>
        <v>3.6898061288305417</v>
      </c>
    </row>
    <row r="1753" spans="1:11" x14ac:dyDescent="0.3">
      <c r="A1753" s="18" t="str">
        <f t="shared" si="51"/>
        <v>62007</v>
      </c>
      <c r="B1753" s="10">
        <v>760199</v>
      </c>
      <c r="C1753" s="11">
        <v>39269</v>
      </c>
      <c r="D1753" s="13">
        <v>1651.9362472408416</v>
      </c>
      <c r="E1753" s="9"/>
      <c r="F1753" s="9"/>
      <c r="G1753" s="9"/>
      <c r="H1753" s="27">
        <f>WORKDAY(WORKDAY(DATEVALUE("15/"&amp;MONTH(EDATE(C1753,0))&amp;"/"&amp;YEAR(EDATE(C1753,0))),-1,Feriados!$A$1:$A$936),1,Feriados!$A$1:$A$936)</f>
        <v>39279</v>
      </c>
      <c r="I1753" s="27">
        <f>WORKDAY(WORKDAY(DATEVALUE("15/"&amp;MONTH(EDATE(C1753,-1))&amp;"/"&amp;YEAR(EDATE(C1753,-1))),-1,Feriados!$A$1:$A$936),1,Feriados!$A$1:$A$936)</f>
        <v>39248</v>
      </c>
      <c r="J1753" s="27">
        <f>WORKDAY(WORKDAY(DATEVALUE("15/"&amp;MONTH(EDATE(C1753,0))&amp;"/"&amp;YEAR(EDATE(C1753,0))-1),-1,Feriados!$A$1:$A$936),1,Feriados!$A$1:$A$936)</f>
        <v>38915</v>
      </c>
      <c r="K1753" s="28">
        <f t="shared" si="50"/>
        <v>3.6898061288305417</v>
      </c>
    </row>
    <row r="1754" spans="1:11" x14ac:dyDescent="0.3">
      <c r="A1754" s="18" t="str">
        <f t="shared" si="51"/>
        <v>62007</v>
      </c>
      <c r="B1754" s="10">
        <v>760199</v>
      </c>
      <c r="C1754" s="11">
        <v>39272</v>
      </c>
      <c r="D1754" s="13">
        <v>1652.15611193828</v>
      </c>
      <c r="E1754" s="9"/>
      <c r="F1754" s="9"/>
      <c r="G1754" s="9"/>
      <c r="H1754" s="27">
        <f>WORKDAY(WORKDAY(DATEVALUE("15/"&amp;MONTH(EDATE(C1754,0))&amp;"/"&amp;YEAR(EDATE(C1754,0))),-1,Feriados!$A$1:$A$936),1,Feriados!$A$1:$A$936)</f>
        <v>39279</v>
      </c>
      <c r="I1754" s="27">
        <f>WORKDAY(WORKDAY(DATEVALUE("15/"&amp;MONTH(EDATE(C1754,-1))&amp;"/"&amp;YEAR(EDATE(C1754,-1))),-1,Feriados!$A$1:$A$936),1,Feriados!$A$1:$A$936)</f>
        <v>39248</v>
      </c>
      <c r="J1754" s="27">
        <f>WORKDAY(WORKDAY(DATEVALUE("15/"&amp;MONTH(EDATE(C1754,0))&amp;"/"&amp;YEAR(EDATE(C1754,0))-1),-1,Feriados!$A$1:$A$936),1,Feriados!$A$1:$A$936)</f>
        <v>38915</v>
      </c>
      <c r="K1754" s="28">
        <f t="shared" si="50"/>
        <v>3.6898061288305417</v>
      </c>
    </row>
    <row r="1755" spans="1:11" x14ac:dyDescent="0.3">
      <c r="A1755" s="18" t="str">
        <f t="shared" si="51"/>
        <v>62007</v>
      </c>
      <c r="B1755" s="10">
        <v>760199</v>
      </c>
      <c r="C1755" s="11">
        <v>39273</v>
      </c>
      <c r="D1755" s="13">
        <v>1652.3760058986429</v>
      </c>
      <c r="E1755" s="9"/>
      <c r="F1755" s="9"/>
      <c r="G1755" s="9"/>
      <c r="H1755" s="27">
        <f>WORKDAY(WORKDAY(DATEVALUE("15/"&amp;MONTH(EDATE(C1755,0))&amp;"/"&amp;YEAR(EDATE(C1755,0))),-1,Feriados!$A$1:$A$936),1,Feriados!$A$1:$A$936)</f>
        <v>39279</v>
      </c>
      <c r="I1755" s="27">
        <f>WORKDAY(WORKDAY(DATEVALUE("15/"&amp;MONTH(EDATE(C1755,-1))&amp;"/"&amp;YEAR(EDATE(C1755,-1))),-1,Feriados!$A$1:$A$936),1,Feriados!$A$1:$A$936)</f>
        <v>39248</v>
      </c>
      <c r="J1755" s="27">
        <f>WORKDAY(WORKDAY(DATEVALUE("15/"&amp;MONTH(EDATE(C1755,0))&amp;"/"&amp;YEAR(EDATE(C1755,0))-1),-1,Feriados!$A$1:$A$936),1,Feriados!$A$1:$A$936)</f>
        <v>38915</v>
      </c>
      <c r="K1755" s="28">
        <f t="shared" si="50"/>
        <v>3.6898061288305417</v>
      </c>
    </row>
    <row r="1756" spans="1:11" x14ac:dyDescent="0.3">
      <c r="A1756" s="18" t="str">
        <f t="shared" si="51"/>
        <v>62007</v>
      </c>
      <c r="B1756" s="10">
        <v>760199</v>
      </c>
      <c r="C1756" s="11">
        <v>39274</v>
      </c>
      <c r="D1756" s="13">
        <v>1652.5959291258246</v>
      </c>
      <c r="E1756" s="9"/>
      <c r="F1756" s="9"/>
      <c r="G1756" s="9"/>
      <c r="H1756" s="27">
        <f>WORKDAY(WORKDAY(DATEVALUE("15/"&amp;MONTH(EDATE(C1756,0))&amp;"/"&amp;YEAR(EDATE(C1756,0))),-1,Feriados!$A$1:$A$936),1,Feriados!$A$1:$A$936)</f>
        <v>39279</v>
      </c>
      <c r="I1756" s="27">
        <f>WORKDAY(WORKDAY(DATEVALUE("15/"&amp;MONTH(EDATE(C1756,-1))&amp;"/"&amp;YEAR(EDATE(C1756,-1))),-1,Feriados!$A$1:$A$936),1,Feriados!$A$1:$A$936)</f>
        <v>39248</v>
      </c>
      <c r="J1756" s="27">
        <f>WORKDAY(WORKDAY(DATEVALUE("15/"&amp;MONTH(EDATE(C1756,0))&amp;"/"&amp;YEAR(EDATE(C1756,0))-1),-1,Feriados!$A$1:$A$936),1,Feriados!$A$1:$A$936)</f>
        <v>38915</v>
      </c>
      <c r="K1756" s="28">
        <f t="shared" si="50"/>
        <v>3.6898061288305417</v>
      </c>
    </row>
    <row r="1757" spans="1:11" x14ac:dyDescent="0.3">
      <c r="A1757" s="18" t="str">
        <f t="shared" si="51"/>
        <v>62007</v>
      </c>
      <c r="B1757" s="10">
        <v>760199</v>
      </c>
      <c r="C1757" s="11">
        <v>39275</v>
      </c>
      <c r="D1757" s="13">
        <v>1652.8158816237208</v>
      </c>
      <c r="E1757" s="9"/>
      <c r="F1757" s="9"/>
      <c r="G1757" s="9"/>
      <c r="H1757" s="27">
        <f>WORKDAY(WORKDAY(DATEVALUE("15/"&amp;MONTH(EDATE(C1757,0))&amp;"/"&amp;YEAR(EDATE(C1757,0))),-1,Feriados!$A$1:$A$936),1,Feriados!$A$1:$A$936)</f>
        <v>39279</v>
      </c>
      <c r="I1757" s="27">
        <f>WORKDAY(WORKDAY(DATEVALUE("15/"&amp;MONTH(EDATE(C1757,-1))&amp;"/"&amp;YEAR(EDATE(C1757,-1))),-1,Feriados!$A$1:$A$936),1,Feriados!$A$1:$A$936)</f>
        <v>39248</v>
      </c>
      <c r="J1757" s="27">
        <f>WORKDAY(WORKDAY(DATEVALUE("15/"&amp;MONTH(EDATE(C1757,0))&amp;"/"&amp;YEAR(EDATE(C1757,0))-1),-1,Feriados!$A$1:$A$936),1,Feriados!$A$1:$A$936)</f>
        <v>38915</v>
      </c>
      <c r="K1757" s="28">
        <f t="shared" si="50"/>
        <v>3.6898061288305417</v>
      </c>
    </row>
    <row r="1758" spans="1:11" x14ac:dyDescent="0.3">
      <c r="A1758" s="18" t="str">
        <f t="shared" si="51"/>
        <v>62007</v>
      </c>
      <c r="B1758" s="10">
        <v>760199</v>
      </c>
      <c r="C1758" s="11">
        <v>39276</v>
      </c>
      <c r="D1758" s="13">
        <v>1653.0358633962267</v>
      </c>
      <c r="E1758" s="9"/>
      <c r="F1758" s="9"/>
      <c r="G1758" s="9"/>
      <c r="H1758" s="27">
        <f>WORKDAY(WORKDAY(DATEVALUE("15/"&amp;MONTH(EDATE(C1758,0))&amp;"/"&amp;YEAR(EDATE(C1758,0))),-1,Feriados!$A$1:$A$936),1,Feriados!$A$1:$A$936)</f>
        <v>39279</v>
      </c>
      <c r="I1758" s="27">
        <f>WORKDAY(WORKDAY(DATEVALUE("15/"&amp;MONTH(EDATE(C1758,-1))&amp;"/"&amp;YEAR(EDATE(C1758,-1))),-1,Feriados!$A$1:$A$936),1,Feriados!$A$1:$A$936)</f>
        <v>39248</v>
      </c>
      <c r="J1758" s="27">
        <f>WORKDAY(WORKDAY(DATEVALUE("15/"&amp;MONTH(EDATE(C1758,0))&amp;"/"&amp;YEAR(EDATE(C1758,0))-1),-1,Feriados!$A$1:$A$936),1,Feriados!$A$1:$A$936)</f>
        <v>38915</v>
      </c>
      <c r="K1758" s="28">
        <f t="shared" si="50"/>
        <v>3.6898061288305417</v>
      </c>
    </row>
    <row r="1759" spans="1:11" x14ac:dyDescent="0.3">
      <c r="A1759" s="18" t="str">
        <f t="shared" si="51"/>
        <v>62007</v>
      </c>
      <c r="B1759" s="10">
        <v>760199</v>
      </c>
      <c r="C1759" s="11">
        <v>39279</v>
      </c>
      <c r="D1759" s="13">
        <v>1653.2558744472387</v>
      </c>
      <c r="E1759" s="9"/>
      <c r="F1759" s="9"/>
      <c r="G1759" s="9"/>
      <c r="H1759" s="27">
        <f>WORKDAY(WORKDAY(DATEVALUE("15/"&amp;MONTH(EDATE(C1759,0))&amp;"/"&amp;YEAR(EDATE(C1759,0))),-1,Feriados!$A$1:$A$936),1,Feriados!$A$1:$A$936)</f>
        <v>39279</v>
      </c>
      <c r="I1759" s="27">
        <f>WORKDAY(WORKDAY(DATEVALUE("15/"&amp;MONTH(EDATE(C1759,-1))&amp;"/"&amp;YEAR(EDATE(C1759,-1))),-1,Feriados!$A$1:$A$936),1,Feriados!$A$1:$A$936)</f>
        <v>39248</v>
      </c>
      <c r="J1759" s="27">
        <f>WORKDAY(WORKDAY(DATEVALUE("15/"&amp;MONTH(EDATE(C1759,0))&amp;"/"&amp;YEAR(EDATE(C1759,0))-1),-1,Feriados!$A$1:$A$936),1,Feriados!$A$1:$A$936)</f>
        <v>38915</v>
      </c>
      <c r="K1759" s="28">
        <f t="shared" si="50"/>
        <v>3.6898061288305417</v>
      </c>
    </row>
    <row r="1760" spans="1:11" x14ac:dyDescent="0.3">
      <c r="A1760" s="18" t="str">
        <f t="shared" si="51"/>
        <v>62007</v>
      </c>
      <c r="B1760" s="10">
        <v>760199</v>
      </c>
      <c r="C1760" s="11">
        <v>39280</v>
      </c>
      <c r="D1760" s="13">
        <v>1653.4361213365091</v>
      </c>
      <c r="E1760" s="9"/>
      <c r="F1760" s="9"/>
      <c r="G1760" s="9"/>
      <c r="H1760" s="27">
        <f>WORKDAY(WORKDAY(DATEVALUE("15/"&amp;MONTH(EDATE(C1760,0))&amp;"/"&amp;YEAR(EDATE(C1760,0))),-1,Feriados!$A$1:$A$936),1,Feriados!$A$1:$A$936)</f>
        <v>39279</v>
      </c>
      <c r="I1760" s="27">
        <f>WORKDAY(WORKDAY(DATEVALUE("15/"&amp;MONTH(EDATE(C1760,-1))&amp;"/"&amp;YEAR(EDATE(C1760,-1))),-1,Feriados!$A$1:$A$936),1,Feriados!$A$1:$A$936)</f>
        <v>39248</v>
      </c>
      <c r="J1760" s="27">
        <f>WORKDAY(WORKDAY(DATEVALUE("15/"&amp;MONTH(EDATE(C1760,0))&amp;"/"&amp;YEAR(EDATE(C1760,0))-1),-1,Feriados!$A$1:$A$936),1,Feriados!$A$1:$A$936)</f>
        <v>38915</v>
      </c>
      <c r="K1760" s="28">
        <f t="shared" si="50"/>
        <v>3.6898061288305417</v>
      </c>
    </row>
    <row r="1761" spans="1:11" x14ac:dyDescent="0.3">
      <c r="A1761" s="18" t="str">
        <f t="shared" si="51"/>
        <v>62007</v>
      </c>
      <c r="B1761" s="10">
        <v>760199</v>
      </c>
      <c r="C1761" s="11">
        <v>39281</v>
      </c>
      <c r="D1761" s="13">
        <v>1653.6163878772697</v>
      </c>
      <c r="E1761" s="9"/>
      <c r="F1761" s="9"/>
      <c r="G1761" s="9"/>
      <c r="H1761" s="27">
        <f>WORKDAY(WORKDAY(DATEVALUE("15/"&amp;MONTH(EDATE(C1761,0))&amp;"/"&amp;YEAR(EDATE(C1761,0))),-1,Feriados!$A$1:$A$936),1,Feriados!$A$1:$A$936)</f>
        <v>39279</v>
      </c>
      <c r="I1761" s="27">
        <f>WORKDAY(WORKDAY(DATEVALUE("15/"&amp;MONTH(EDATE(C1761,-1))&amp;"/"&amp;YEAR(EDATE(C1761,-1))),-1,Feriados!$A$1:$A$936),1,Feriados!$A$1:$A$936)</f>
        <v>39248</v>
      </c>
      <c r="J1761" s="27">
        <f>WORKDAY(WORKDAY(DATEVALUE("15/"&amp;MONTH(EDATE(C1761,0))&amp;"/"&amp;YEAR(EDATE(C1761,0))-1),-1,Feriados!$A$1:$A$936),1,Feriados!$A$1:$A$936)</f>
        <v>38915</v>
      </c>
      <c r="K1761" s="28">
        <f t="shared" si="50"/>
        <v>3.6898061288305417</v>
      </c>
    </row>
    <row r="1762" spans="1:11" x14ac:dyDescent="0.3">
      <c r="A1762" s="18" t="str">
        <f t="shared" si="51"/>
        <v>62007</v>
      </c>
      <c r="B1762" s="10">
        <v>760199</v>
      </c>
      <c r="C1762" s="11">
        <v>39282</v>
      </c>
      <c r="D1762" s="13">
        <v>1653.7966740716627</v>
      </c>
      <c r="E1762" s="9"/>
      <c r="F1762" s="9"/>
      <c r="G1762" s="9"/>
      <c r="H1762" s="27">
        <f>WORKDAY(WORKDAY(DATEVALUE("15/"&amp;MONTH(EDATE(C1762,0))&amp;"/"&amp;YEAR(EDATE(C1762,0))),-1,Feriados!$A$1:$A$936),1,Feriados!$A$1:$A$936)</f>
        <v>39279</v>
      </c>
      <c r="I1762" s="27">
        <f>WORKDAY(WORKDAY(DATEVALUE("15/"&amp;MONTH(EDATE(C1762,-1))&amp;"/"&amp;YEAR(EDATE(C1762,-1))),-1,Feriados!$A$1:$A$936),1,Feriados!$A$1:$A$936)</f>
        <v>39248</v>
      </c>
      <c r="J1762" s="27">
        <f>WORKDAY(WORKDAY(DATEVALUE("15/"&amp;MONTH(EDATE(C1762,0))&amp;"/"&amp;YEAR(EDATE(C1762,0))-1),-1,Feriados!$A$1:$A$936),1,Feriados!$A$1:$A$936)</f>
        <v>38915</v>
      </c>
      <c r="K1762" s="28">
        <f t="shared" si="50"/>
        <v>3.6898061288305417</v>
      </c>
    </row>
    <row r="1763" spans="1:11" x14ac:dyDescent="0.3">
      <c r="A1763" s="18" t="str">
        <f t="shared" si="51"/>
        <v>62007</v>
      </c>
      <c r="B1763" s="10">
        <v>760199</v>
      </c>
      <c r="C1763" s="11">
        <v>39283</v>
      </c>
      <c r="D1763" s="13">
        <v>1653.9769799218304</v>
      </c>
      <c r="E1763" s="9"/>
      <c r="F1763" s="9"/>
      <c r="G1763" s="9"/>
      <c r="H1763" s="27">
        <f>WORKDAY(WORKDAY(DATEVALUE("15/"&amp;MONTH(EDATE(C1763,0))&amp;"/"&amp;YEAR(EDATE(C1763,0))),-1,Feriados!$A$1:$A$936),1,Feriados!$A$1:$A$936)</f>
        <v>39279</v>
      </c>
      <c r="I1763" s="27">
        <f>WORKDAY(WORKDAY(DATEVALUE("15/"&amp;MONTH(EDATE(C1763,-1))&amp;"/"&amp;YEAR(EDATE(C1763,-1))),-1,Feriados!$A$1:$A$936),1,Feriados!$A$1:$A$936)</f>
        <v>39248</v>
      </c>
      <c r="J1763" s="27">
        <f>WORKDAY(WORKDAY(DATEVALUE("15/"&amp;MONTH(EDATE(C1763,0))&amp;"/"&amp;YEAR(EDATE(C1763,0))-1),-1,Feriados!$A$1:$A$936),1,Feriados!$A$1:$A$936)</f>
        <v>38915</v>
      </c>
      <c r="K1763" s="28">
        <f t="shared" si="50"/>
        <v>3.6898061288305417</v>
      </c>
    </row>
    <row r="1764" spans="1:11" x14ac:dyDescent="0.3">
      <c r="A1764" s="18" t="str">
        <f t="shared" si="51"/>
        <v>62007</v>
      </c>
      <c r="B1764" s="10">
        <v>760199</v>
      </c>
      <c r="C1764" s="11">
        <v>39286</v>
      </c>
      <c r="D1764" s="13">
        <v>1654.1573054299165</v>
      </c>
      <c r="E1764" s="9"/>
      <c r="F1764" s="9"/>
      <c r="G1764" s="9"/>
      <c r="H1764" s="27">
        <f>WORKDAY(WORKDAY(DATEVALUE("15/"&amp;MONTH(EDATE(C1764,0))&amp;"/"&amp;YEAR(EDATE(C1764,0))),-1,Feriados!$A$1:$A$936),1,Feriados!$A$1:$A$936)</f>
        <v>39279</v>
      </c>
      <c r="I1764" s="27">
        <f>WORKDAY(WORKDAY(DATEVALUE("15/"&amp;MONTH(EDATE(C1764,-1))&amp;"/"&amp;YEAR(EDATE(C1764,-1))),-1,Feriados!$A$1:$A$936),1,Feriados!$A$1:$A$936)</f>
        <v>39248</v>
      </c>
      <c r="J1764" s="27">
        <f>WORKDAY(WORKDAY(DATEVALUE("15/"&amp;MONTH(EDATE(C1764,0))&amp;"/"&amp;YEAR(EDATE(C1764,0))-1),-1,Feriados!$A$1:$A$936),1,Feriados!$A$1:$A$936)</f>
        <v>38915</v>
      </c>
      <c r="K1764" s="28">
        <f t="shared" si="50"/>
        <v>3.6898061288305417</v>
      </c>
    </row>
    <row r="1765" spans="1:11" x14ac:dyDescent="0.3">
      <c r="A1765" s="18" t="str">
        <f t="shared" si="51"/>
        <v>62007</v>
      </c>
      <c r="B1765" s="10">
        <v>760199</v>
      </c>
      <c r="C1765" s="11">
        <v>39287</v>
      </c>
      <c r="D1765" s="13">
        <v>1654.3376505980641</v>
      </c>
      <c r="E1765" s="9"/>
      <c r="F1765" s="9"/>
      <c r="G1765" s="9"/>
      <c r="H1765" s="27">
        <f>WORKDAY(WORKDAY(DATEVALUE("15/"&amp;MONTH(EDATE(C1765,0))&amp;"/"&amp;YEAR(EDATE(C1765,0))),-1,Feriados!$A$1:$A$936),1,Feriados!$A$1:$A$936)</f>
        <v>39279</v>
      </c>
      <c r="I1765" s="27">
        <f>WORKDAY(WORKDAY(DATEVALUE("15/"&amp;MONTH(EDATE(C1765,-1))&amp;"/"&amp;YEAR(EDATE(C1765,-1))),-1,Feriados!$A$1:$A$936),1,Feriados!$A$1:$A$936)</f>
        <v>39248</v>
      </c>
      <c r="J1765" s="27">
        <f>WORKDAY(WORKDAY(DATEVALUE("15/"&amp;MONTH(EDATE(C1765,0))&amp;"/"&amp;YEAR(EDATE(C1765,0))-1),-1,Feriados!$A$1:$A$936),1,Feriados!$A$1:$A$936)</f>
        <v>38915</v>
      </c>
      <c r="K1765" s="28">
        <f t="shared" si="50"/>
        <v>3.6898061288305417</v>
      </c>
    </row>
    <row r="1766" spans="1:11" x14ac:dyDescent="0.3">
      <c r="A1766" s="18" t="str">
        <f t="shared" si="51"/>
        <v>62007</v>
      </c>
      <c r="B1766" s="10">
        <v>760199</v>
      </c>
      <c r="C1766" s="11">
        <v>39288</v>
      </c>
      <c r="D1766" s="13">
        <v>1654.518015428416</v>
      </c>
      <c r="E1766" s="9"/>
      <c r="F1766" s="9"/>
      <c r="G1766" s="9"/>
      <c r="H1766" s="27">
        <f>WORKDAY(WORKDAY(DATEVALUE("15/"&amp;MONTH(EDATE(C1766,0))&amp;"/"&amp;YEAR(EDATE(C1766,0))),-1,Feriados!$A$1:$A$936),1,Feriados!$A$1:$A$936)</f>
        <v>39279</v>
      </c>
      <c r="I1766" s="27">
        <f>WORKDAY(WORKDAY(DATEVALUE("15/"&amp;MONTH(EDATE(C1766,-1))&amp;"/"&amp;YEAR(EDATE(C1766,-1))),-1,Feriados!$A$1:$A$936),1,Feriados!$A$1:$A$936)</f>
        <v>39248</v>
      </c>
      <c r="J1766" s="27">
        <f>WORKDAY(WORKDAY(DATEVALUE("15/"&amp;MONTH(EDATE(C1766,0))&amp;"/"&amp;YEAR(EDATE(C1766,0))-1),-1,Feriados!$A$1:$A$936),1,Feriados!$A$1:$A$936)</f>
        <v>38915</v>
      </c>
      <c r="K1766" s="28">
        <f t="shared" si="50"/>
        <v>3.6898061288305417</v>
      </c>
    </row>
    <row r="1767" spans="1:11" x14ac:dyDescent="0.3">
      <c r="A1767" s="18" t="str">
        <f t="shared" si="51"/>
        <v>62007</v>
      </c>
      <c r="B1767" s="10">
        <v>760199</v>
      </c>
      <c r="C1767" s="11">
        <v>39289</v>
      </c>
      <c r="D1767" s="13">
        <v>1654.6983999231165</v>
      </c>
      <c r="E1767" s="9"/>
      <c r="F1767" s="9"/>
      <c r="G1767" s="9"/>
      <c r="H1767" s="27">
        <f>WORKDAY(WORKDAY(DATEVALUE("15/"&amp;MONTH(EDATE(C1767,0))&amp;"/"&amp;YEAR(EDATE(C1767,0))),-1,Feriados!$A$1:$A$936),1,Feriados!$A$1:$A$936)</f>
        <v>39279</v>
      </c>
      <c r="I1767" s="27">
        <f>WORKDAY(WORKDAY(DATEVALUE("15/"&amp;MONTH(EDATE(C1767,-1))&amp;"/"&amp;YEAR(EDATE(C1767,-1))),-1,Feriados!$A$1:$A$936),1,Feriados!$A$1:$A$936)</f>
        <v>39248</v>
      </c>
      <c r="J1767" s="27">
        <f>WORKDAY(WORKDAY(DATEVALUE("15/"&amp;MONTH(EDATE(C1767,0))&amp;"/"&amp;YEAR(EDATE(C1767,0))-1),-1,Feriados!$A$1:$A$936),1,Feriados!$A$1:$A$936)</f>
        <v>38915</v>
      </c>
      <c r="K1767" s="28">
        <f t="shared" si="50"/>
        <v>3.6898061288305417</v>
      </c>
    </row>
    <row r="1768" spans="1:11" x14ac:dyDescent="0.3">
      <c r="A1768" s="18" t="str">
        <f t="shared" si="51"/>
        <v>62007</v>
      </c>
      <c r="B1768" s="10">
        <v>760199</v>
      </c>
      <c r="C1768" s="11">
        <v>39290</v>
      </c>
      <c r="D1768" s="13">
        <v>1654.8788040843094</v>
      </c>
      <c r="E1768" s="9"/>
      <c r="F1768" s="9"/>
      <c r="G1768" s="9"/>
      <c r="H1768" s="27">
        <f>WORKDAY(WORKDAY(DATEVALUE("15/"&amp;MONTH(EDATE(C1768,0))&amp;"/"&amp;YEAR(EDATE(C1768,0))),-1,Feriados!$A$1:$A$936),1,Feriados!$A$1:$A$936)</f>
        <v>39279</v>
      </c>
      <c r="I1768" s="27">
        <f>WORKDAY(WORKDAY(DATEVALUE("15/"&amp;MONTH(EDATE(C1768,-1))&amp;"/"&amp;YEAR(EDATE(C1768,-1))),-1,Feriados!$A$1:$A$936),1,Feriados!$A$1:$A$936)</f>
        <v>39248</v>
      </c>
      <c r="J1768" s="27">
        <f>WORKDAY(WORKDAY(DATEVALUE("15/"&amp;MONTH(EDATE(C1768,0))&amp;"/"&amp;YEAR(EDATE(C1768,0))-1),-1,Feriados!$A$1:$A$936),1,Feriados!$A$1:$A$936)</f>
        <v>38915</v>
      </c>
      <c r="K1768" s="28">
        <f t="shared" si="50"/>
        <v>3.6898061288305417</v>
      </c>
    </row>
    <row r="1769" spans="1:11" x14ac:dyDescent="0.3">
      <c r="A1769" s="18" t="str">
        <f t="shared" si="51"/>
        <v>62007</v>
      </c>
      <c r="B1769" s="10">
        <v>760199</v>
      </c>
      <c r="C1769" s="11">
        <v>39293</v>
      </c>
      <c r="D1769" s="13">
        <v>1655.0592279141392</v>
      </c>
      <c r="E1769" s="9"/>
      <c r="F1769" s="9"/>
      <c r="G1769" s="9"/>
      <c r="H1769" s="27">
        <f>WORKDAY(WORKDAY(DATEVALUE("15/"&amp;MONTH(EDATE(C1769,0))&amp;"/"&amp;YEAR(EDATE(C1769,0))),-1,Feriados!$A$1:$A$936),1,Feriados!$A$1:$A$936)</f>
        <v>39279</v>
      </c>
      <c r="I1769" s="27">
        <f>WORKDAY(WORKDAY(DATEVALUE("15/"&amp;MONTH(EDATE(C1769,-1))&amp;"/"&amp;YEAR(EDATE(C1769,-1))),-1,Feriados!$A$1:$A$936),1,Feriados!$A$1:$A$936)</f>
        <v>39248</v>
      </c>
      <c r="J1769" s="27">
        <f>WORKDAY(WORKDAY(DATEVALUE("15/"&amp;MONTH(EDATE(C1769,0))&amp;"/"&amp;YEAR(EDATE(C1769,0))-1),-1,Feriados!$A$1:$A$936),1,Feriados!$A$1:$A$936)</f>
        <v>38915</v>
      </c>
      <c r="K1769" s="28">
        <f t="shared" si="50"/>
        <v>3.6898061288305417</v>
      </c>
    </row>
    <row r="1770" spans="1:11" x14ac:dyDescent="0.3">
      <c r="A1770" s="18" t="str">
        <f t="shared" si="51"/>
        <v>62007</v>
      </c>
      <c r="B1770" s="10">
        <v>760199</v>
      </c>
      <c r="C1770" s="11">
        <v>39294</v>
      </c>
      <c r="D1770" s="13">
        <v>1655.2396714147494</v>
      </c>
      <c r="E1770" s="9"/>
      <c r="F1770" s="9"/>
      <c r="G1770" s="9"/>
      <c r="H1770" s="27">
        <f>WORKDAY(WORKDAY(DATEVALUE("15/"&amp;MONTH(EDATE(C1770,0))&amp;"/"&amp;YEAR(EDATE(C1770,0))),-1,Feriados!$A$1:$A$936),1,Feriados!$A$1:$A$936)</f>
        <v>39279</v>
      </c>
      <c r="I1770" s="27">
        <f>WORKDAY(WORKDAY(DATEVALUE("15/"&amp;MONTH(EDATE(C1770,-1))&amp;"/"&amp;YEAR(EDATE(C1770,-1))),-1,Feriados!$A$1:$A$936),1,Feriados!$A$1:$A$936)</f>
        <v>39248</v>
      </c>
      <c r="J1770" s="27">
        <f>WORKDAY(WORKDAY(DATEVALUE("15/"&amp;MONTH(EDATE(C1770,0))&amp;"/"&amp;YEAR(EDATE(C1770,0))-1),-1,Feriados!$A$1:$A$936),1,Feriados!$A$1:$A$936)</f>
        <v>38915</v>
      </c>
      <c r="K1770" s="28">
        <f t="shared" si="50"/>
        <v>3.6898061288305417</v>
      </c>
    </row>
    <row r="1771" spans="1:11" x14ac:dyDescent="0.3">
      <c r="A1771" s="18" t="str">
        <f t="shared" si="51"/>
        <v>72007</v>
      </c>
      <c r="B1771" s="10">
        <v>760199</v>
      </c>
      <c r="C1771" s="11">
        <v>39295</v>
      </c>
      <c r="D1771" s="13">
        <v>1655.4201345882855</v>
      </c>
      <c r="E1771" s="9"/>
      <c r="F1771" s="9"/>
      <c r="G1771" s="9"/>
      <c r="H1771" s="27">
        <f>WORKDAY(WORKDAY(DATEVALUE("15/"&amp;MONTH(EDATE(C1771,0))&amp;"/"&amp;YEAR(EDATE(C1771,0))),-1,Feriados!$A$1:$A$936),1,Feriados!$A$1:$A$936)</f>
        <v>39309</v>
      </c>
      <c r="I1771" s="27">
        <f>WORKDAY(WORKDAY(DATEVALUE("15/"&amp;MONTH(EDATE(C1771,-1))&amp;"/"&amp;YEAR(EDATE(C1771,-1))),-1,Feriados!$A$1:$A$936),1,Feriados!$A$1:$A$936)</f>
        <v>39279</v>
      </c>
      <c r="J1771" s="27">
        <f>WORKDAY(WORKDAY(DATEVALUE("15/"&amp;MONTH(EDATE(C1771,0))&amp;"/"&amp;YEAR(EDATE(C1771,0))-1),-1,Feriados!$A$1:$A$936),1,Feriados!$A$1:$A$936)</f>
        <v>38944</v>
      </c>
      <c r="K1771" s="28">
        <f t="shared" si="50"/>
        <v>3.741741881455285</v>
      </c>
    </row>
    <row r="1772" spans="1:11" x14ac:dyDescent="0.3">
      <c r="A1772" s="18" t="str">
        <f t="shared" si="51"/>
        <v>72007</v>
      </c>
      <c r="B1772" s="10">
        <v>760199</v>
      </c>
      <c r="C1772" s="11">
        <v>39296</v>
      </c>
      <c r="D1772" s="13">
        <v>1655.600617436892</v>
      </c>
      <c r="E1772" s="9"/>
      <c r="F1772" s="9"/>
      <c r="G1772" s="9"/>
      <c r="H1772" s="27">
        <f>WORKDAY(WORKDAY(DATEVALUE("15/"&amp;MONTH(EDATE(C1772,0))&amp;"/"&amp;YEAR(EDATE(C1772,0))),-1,Feriados!$A$1:$A$936),1,Feriados!$A$1:$A$936)</f>
        <v>39309</v>
      </c>
      <c r="I1772" s="27">
        <f>WORKDAY(WORKDAY(DATEVALUE("15/"&amp;MONTH(EDATE(C1772,-1))&amp;"/"&amp;YEAR(EDATE(C1772,-1))),-1,Feriados!$A$1:$A$936),1,Feriados!$A$1:$A$936)</f>
        <v>39279</v>
      </c>
      <c r="J1772" s="27">
        <f>WORKDAY(WORKDAY(DATEVALUE("15/"&amp;MONTH(EDATE(C1772,0))&amp;"/"&amp;YEAR(EDATE(C1772,0))-1),-1,Feriados!$A$1:$A$936),1,Feriados!$A$1:$A$936)</f>
        <v>38944</v>
      </c>
      <c r="K1772" s="28">
        <f t="shared" si="50"/>
        <v>3.741741881455285</v>
      </c>
    </row>
    <row r="1773" spans="1:11" x14ac:dyDescent="0.3">
      <c r="A1773" s="18" t="str">
        <f t="shared" si="51"/>
        <v>72007</v>
      </c>
      <c r="B1773" s="10">
        <v>760199</v>
      </c>
      <c r="C1773" s="11">
        <v>39297</v>
      </c>
      <c r="D1773" s="13">
        <v>1655.7811199627133</v>
      </c>
      <c r="E1773" s="9"/>
      <c r="F1773" s="9"/>
      <c r="G1773" s="9"/>
      <c r="H1773" s="27">
        <f>WORKDAY(WORKDAY(DATEVALUE("15/"&amp;MONTH(EDATE(C1773,0))&amp;"/"&amp;YEAR(EDATE(C1773,0))),-1,Feriados!$A$1:$A$936),1,Feriados!$A$1:$A$936)</f>
        <v>39309</v>
      </c>
      <c r="I1773" s="27">
        <f>WORKDAY(WORKDAY(DATEVALUE("15/"&amp;MONTH(EDATE(C1773,-1))&amp;"/"&amp;YEAR(EDATE(C1773,-1))),-1,Feriados!$A$1:$A$936),1,Feriados!$A$1:$A$936)</f>
        <v>39279</v>
      </c>
      <c r="J1773" s="27">
        <f>WORKDAY(WORKDAY(DATEVALUE("15/"&amp;MONTH(EDATE(C1773,0))&amp;"/"&amp;YEAR(EDATE(C1773,0))-1),-1,Feriados!$A$1:$A$936),1,Feriados!$A$1:$A$936)</f>
        <v>38944</v>
      </c>
      <c r="K1773" s="28">
        <f t="shared" si="50"/>
        <v>3.741741881455285</v>
      </c>
    </row>
    <row r="1774" spans="1:11" x14ac:dyDescent="0.3">
      <c r="A1774" s="18" t="str">
        <f t="shared" si="51"/>
        <v>72007</v>
      </c>
      <c r="B1774" s="10">
        <v>760199</v>
      </c>
      <c r="C1774" s="11">
        <v>39300</v>
      </c>
      <c r="D1774" s="13">
        <v>1655.9616421678959</v>
      </c>
      <c r="E1774" s="9"/>
      <c r="F1774" s="9"/>
      <c r="G1774" s="9"/>
      <c r="H1774" s="27">
        <f>WORKDAY(WORKDAY(DATEVALUE("15/"&amp;MONTH(EDATE(C1774,0))&amp;"/"&amp;YEAR(EDATE(C1774,0))),-1,Feriados!$A$1:$A$936),1,Feriados!$A$1:$A$936)</f>
        <v>39309</v>
      </c>
      <c r="I1774" s="27">
        <f>WORKDAY(WORKDAY(DATEVALUE("15/"&amp;MONTH(EDATE(C1774,-1))&amp;"/"&amp;YEAR(EDATE(C1774,-1))),-1,Feriados!$A$1:$A$936),1,Feriados!$A$1:$A$936)</f>
        <v>39279</v>
      </c>
      <c r="J1774" s="27">
        <f>WORKDAY(WORKDAY(DATEVALUE("15/"&amp;MONTH(EDATE(C1774,0))&amp;"/"&amp;YEAR(EDATE(C1774,0))-1),-1,Feriados!$A$1:$A$936),1,Feriados!$A$1:$A$936)</f>
        <v>38944</v>
      </c>
      <c r="K1774" s="28">
        <f t="shared" si="50"/>
        <v>3.741741881455285</v>
      </c>
    </row>
    <row r="1775" spans="1:11" x14ac:dyDescent="0.3">
      <c r="A1775" s="18" t="str">
        <f t="shared" si="51"/>
        <v>72007</v>
      </c>
      <c r="B1775" s="10">
        <v>760199</v>
      </c>
      <c r="C1775" s="11">
        <v>39301</v>
      </c>
      <c r="D1775" s="13">
        <v>1656.142184054585</v>
      </c>
      <c r="E1775" s="9"/>
      <c r="F1775" s="9"/>
      <c r="G1775" s="9"/>
      <c r="H1775" s="27">
        <f>WORKDAY(WORKDAY(DATEVALUE("15/"&amp;MONTH(EDATE(C1775,0))&amp;"/"&amp;YEAR(EDATE(C1775,0))),-1,Feriados!$A$1:$A$936),1,Feriados!$A$1:$A$936)</f>
        <v>39309</v>
      </c>
      <c r="I1775" s="27">
        <f>WORKDAY(WORKDAY(DATEVALUE("15/"&amp;MONTH(EDATE(C1775,-1))&amp;"/"&amp;YEAR(EDATE(C1775,-1))),-1,Feriados!$A$1:$A$936),1,Feriados!$A$1:$A$936)</f>
        <v>39279</v>
      </c>
      <c r="J1775" s="27">
        <f>WORKDAY(WORKDAY(DATEVALUE("15/"&amp;MONTH(EDATE(C1775,0))&amp;"/"&amp;YEAR(EDATE(C1775,0))-1),-1,Feriados!$A$1:$A$936),1,Feriados!$A$1:$A$936)</f>
        <v>38944</v>
      </c>
      <c r="K1775" s="28">
        <f t="shared" si="50"/>
        <v>3.741741881455285</v>
      </c>
    </row>
    <row r="1776" spans="1:11" x14ac:dyDescent="0.3">
      <c r="A1776" s="18" t="str">
        <f t="shared" si="51"/>
        <v>72007</v>
      </c>
      <c r="B1776" s="10">
        <v>760199</v>
      </c>
      <c r="C1776" s="11">
        <v>39302</v>
      </c>
      <c r="D1776" s="13">
        <v>1656.3227456249258</v>
      </c>
      <c r="E1776" s="9"/>
      <c r="F1776" s="9"/>
      <c r="G1776" s="9"/>
      <c r="H1776" s="27">
        <f>WORKDAY(WORKDAY(DATEVALUE("15/"&amp;MONTH(EDATE(C1776,0))&amp;"/"&amp;YEAR(EDATE(C1776,0))),-1,Feriados!$A$1:$A$936),1,Feriados!$A$1:$A$936)</f>
        <v>39309</v>
      </c>
      <c r="I1776" s="27">
        <f>WORKDAY(WORKDAY(DATEVALUE("15/"&amp;MONTH(EDATE(C1776,-1))&amp;"/"&amp;YEAR(EDATE(C1776,-1))),-1,Feriados!$A$1:$A$936),1,Feriados!$A$1:$A$936)</f>
        <v>39279</v>
      </c>
      <c r="J1776" s="27">
        <f>WORKDAY(WORKDAY(DATEVALUE("15/"&amp;MONTH(EDATE(C1776,0))&amp;"/"&amp;YEAR(EDATE(C1776,0))-1),-1,Feriados!$A$1:$A$936),1,Feriados!$A$1:$A$936)</f>
        <v>38944</v>
      </c>
      <c r="K1776" s="28">
        <f t="shared" si="50"/>
        <v>3.741741881455285</v>
      </c>
    </row>
    <row r="1777" spans="1:11" x14ac:dyDescent="0.3">
      <c r="A1777" s="18" t="str">
        <f t="shared" si="51"/>
        <v>72007</v>
      </c>
      <c r="B1777" s="10">
        <v>760199</v>
      </c>
      <c r="C1777" s="11">
        <v>39303</v>
      </c>
      <c r="D1777" s="13">
        <v>1656.5033268810648</v>
      </c>
      <c r="E1777" s="9"/>
      <c r="F1777" s="9"/>
      <c r="G1777" s="9"/>
      <c r="H1777" s="27">
        <f>WORKDAY(WORKDAY(DATEVALUE("15/"&amp;MONTH(EDATE(C1777,0))&amp;"/"&amp;YEAR(EDATE(C1777,0))),-1,Feriados!$A$1:$A$936),1,Feriados!$A$1:$A$936)</f>
        <v>39309</v>
      </c>
      <c r="I1777" s="27">
        <f>WORKDAY(WORKDAY(DATEVALUE("15/"&amp;MONTH(EDATE(C1777,-1))&amp;"/"&amp;YEAR(EDATE(C1777,-1))),-1,Feriados!$A$1:$A$936),1,Feriados!$A$1:$A$936)</f>
        <v>39279</v>
      </c>
      <c r="J1777" s="27">
        <f>WORKDAY(WORKDAY(DATEVALUE("15/"&amp;MONTH(EDATE(C1777,0))&amp;"/"&amp;YEAR(EDATE(C1777,0))-1),-1,Feriados!$A$1:$A$936),1,Feriados!$A$1:$A$936)</f>
        <v>38944</v>
      </c>
      <c r="K1777" s="28">
        <f t="shared" si="50"/>
        <v>3.741741881455285</v>
      </c>
    </row>
    <row r="1778" spans="1:11" x14ac:dyDescent="0.3">
      <c r="A1778" s="18" t="str">
        <f t="shared" si="51"/>
        <v>72007</v>
      </c>
      <c r="B1778" s="10">
        <v>760199</v>
      </c>
      <c r="C1778" s="11">
        <v>39304</v>
      </c>
      <c r="D1778" s="13">
        <v>1656.683927825148</v>
      </c>
      <c r="E1778" s="9"/>
      <c r="F1778" s="9"/>
      <c r="G1778" s="9"/>
      <c r="H1778" s="27">
        <f>WORKDAY(WORKDAY(DATEVALUE("15/"&amp;MONTH(EDATE(C1778,0))&amp;"/"&amp;YEAR(EDATE(C1778,0))),-1,Feriados!$A$1:$A$936),1,Feriados!$A$1:$A$936)</f>
        <v>39309</v>
      </c>
      <c r="I1778" s="27">
        <f>WORKDAY(WORKDAY(DATEVALUE("15/"&amp;MONTH(EDATE(C1778,-1))&amp;"/"&amp;YEAR(EDATE(C1778,-1))),-1,Feriados!$A$1:$A$936),1,Feriados!$A$1:$A$936)</f>
        <v>39279</v>
      </c>
      <c r="J1778" s="27">
        <f>WORKDAY(WORKDAY(DATEVALUE("15/"&amp;MONTH(EDATE(C1778,0))&amp;"/"&amp;YEAR(EDATE(C1778,0))-1),-1,Feriados!$A$1:$A$936),1,Feriados!$A$1:$A$936)</f>
        <v>38944</v>
      </c>
      <c r="K1778" s="28">
        <f t="shared" si="50"/>
        <v>3.741741881455285</v>
      </c>
    </row>
    <row r="1779" spans="1:11" x14ac:dyDescent="0.3">
      <c r="A1779" s="18" t="str">
        <f t="shared" si="51"/>
        <v>72007</v>
      </c>
      <c r="B1779" s="10">
        <v>760199</v>
      </c>
      <c r="C1779" s="11">
        <v>39307</v>
      </c>
      <c r="D1779" s="13">
        <v>1656.8645484593221</v>
      </c>
      <c r="E1779" s="9"/>
      <c r="F1779" s="9"/>
      <c r="G1779" s="9"/>
      <c r="H1779" s="27">
        <f>WORKDAY(WORKDAY(DATEVALUE("15/"&amp;MONTH(EDATE(C1779,0))&amp;"/"&amp;YEAR(EDATE(C1779,0))),-1,Feriados!$A$1:$A$936),1,Feriados!$A$1:$A$936)</f>
        <v>39309</v>
      </c>
      <c r="I1779" s="27">
        <f>WORKDAY(WORKDAY(DATEVALUE("15/"&amp;MONTH(EDATE(C1779,-1))&amp;"/"&amp;YEAR(EDATE(C1779,-1))),-1,Feriados!$A$1:$A$936),1,Feriados!$A$1:$A$936)</f>
        <v>39279</v>
      </c>
      <c r="J1779" s="27">
        <f>WORKDAY(WORKDAY(DATEVALUE("15/"&amp;MONTH(EDATE(C1779,0))&amp;"/"&amp;YEAR(EDATE(C1779,0))-1),-1,Feriados!$A$1:$A$936),1,Feriados!$A$1:$A$936)</f>
        <v>38944</v>
      </c>
      <c r="K1779" s="28">
        <f t="shared" si="50"/>
        <v>3.741741881455285</v>
      </c>
    </row>
    <row r="1780" spans="1:11" x14ac:dyDescent="0.3">
      <c r="A1780" s="18" t="str">
        <f t="shared" si="51"/>
        <v>72007</v>
      </c>
      <c r="B1780" s="10">
        <v>760199</v>
      </c>
      <c r="C1780" s="11">
        <v>39308</v>
      </c>
      <c r="D1780" s="13">
        <v>1657.0451887857339</v>
      </c>
      <c r="E1780" s="9"/>
      <c r="F1780" s="9"/>
      <c r="G1780" s="9"/>
      <c r="H1780" s="27">
        <f>WORKDAY(WORKDAY(DATEVALUE("15/"&amp;MONTH(EDATE(C1780,0))&amp;"/"&amp;YEAR(EDATE(C1780,0))),-1,Feriados!$A$1:$A$936),1,Feriados!$A$1:$A$936)</f>
        <v>39309</v>
      </c>
      <c r="I1780" s="27">
        <f>WORKDAY(WORKDAY(DATEVALUE("15/"&amp;MONTH(EDATE(C1780,-1))&amp;"/"&amp;YEAR(EDATE(C1780,-1))),-1,Feriados!$A$1:$A$936),1,Feriados!$A$1:$A$936)</f>
        <v>39279</v>
      </c>
      <c r="J1780" s="27">
        <f>WORKDAY(WORKDAY(DATEVALUE("15/"&amp;MONTH(EDATE(C1780,0))&amp;"/"&amp;YEAR(EDATE(C1780,0))-1),-1,Feriados!$A$1:$A$936),1,Feriados!$A$1:$A$936)</f>
        <v>38944</v>
      </c>
      <c r="K1780" s="28">
        <f t="shared" si="50"/>
        <v>3.741741881455285</v>
      </c>
    </row>
    <row r="1781" spans="1:11" x14ac:dyDescent="0.3">
      <c r="A1781" s="18" t="str">
        <f t="shared" si="51"/>
        <v>72007</v>
      </c>
      <c r="B1781" s="10">
        <v>760199</v>
      </c>
      <c r="C1781" s="11">
        <v>39309</v>
      </c>
      <c r="D1781" s="13">
        <v>1657.2258488065306</v>
      </c>
      <c r="E1781" s="9"/>
      <c r="F1781" s="9"/>
      <c r="G1781" s="9"/>
      <c r="H1781" s="27">
        <f>WORKDAY(WORKDAY(DATEVALUE("15/"&amp;MONTH(EDATE(C1781,0))&amp;"/"&amp;YEAR(EDATE(C1781,0))),-1,Feriados!$A$1:$A$936),1,Feriados!$A$1:$A$936)</f>
        <v>39309</v>
      </c>
      <c r="I1781" s="27">
        <f>WORKDAY(WORKDAY(DATEVALUE("15/"&amp;MONTH(EDATE(C1781,-1))&amp;"/"&amp;YEAR(EDATE(C1781,-1))),-1,Feriados!$A$1:$A$936),1,Feriados!$A$1:$A$936)</f>
        <v>39279</v>
      </c>
      <c r="J1781" s="27">
        <f>WORKDAY(WORKDAY(DATEVALUE("15/"&amp;MONTH(EDATE(C1781,0))&amp;"/"&amp;YEAR(EDATE(C1781,0))-1),-1,Feriados!$A$1:$A$936),1,Feriados!$A$1:$A$936)</f>
        <v>38944</v>
      </c>
      <c r="K1781" s="28">
        <f t="shared" si="50"/>
        <v>3.741741881455285</v>
      </c>
    </row>
    <row r="1782" spans="1:11" x14ac:dyDescent="0.3">
      <c r="A1782" s="18" t="str">
        <f t="shared" si="51"/>
        <v>72007</v>
      </c>
      <c r="B1782" s="10">
        <v>760199</v>
      </c>
      <c r="C1782" s="11">
        <v>39310</v>
      </c>
      <c r="D1782" s="13">
        <v>1657.5792068845597</v>
      </c>
      <c r="E1782" s="9"/>
      <c r="F1782" s="9"/>
      <c r="G1782" s="9"/>
      <c r="H1782" s="27">
        <f>WORKDAY(WORKDAY(DATEVALUE("15/"&amp;MONTH(EDATE(C1782,0))&amp;"/"&amp;YEAR(EDATE(C1782,0))),-1,Feriados!$A$1:$A$936),1,Feriados!$A$1:$A$936)</f>
        <v>39309</v>
      </c>
      <c r="I1782" s="27">
        <f>WORKDAY(WORKDAY(DATEVALUE("15/"&amp;MONTH(EDATE(C1782,-1))&amp;"/"&amp;YEAR(EDATE(C1782,-1))),-1,Feriados!$A$1:$A$936),1,Feriados!$A$1:$A$936)</f>
        <v>39279</v>
      </c>
      <c r="J1782" s="27">
        <f>WORKDAY(WORKDAY(DATEVALUE("15/"&amp;MONTH(EDATE(C1782,0))&amp;"/"&amp;YEAR(EDATE(C1782,0))-1),-1,Feriados!$A$1:$A$936),1,Feriados!$A$1:$A$936)</f>
        <v>38944</v>
      </c>
      <c r="K1782" s="28">
        <f t="shared" si="50"/>
        <v>3.741741881455285</v>
      </c>
    </row>
    <row r="1783" spans="1:11" x14ac:dyDescent="0.3">
      <c r="A1783" s="18" t="str">
        <f t="shared" si="51"/>
        <v>72007</v>
      </c>
      <c r="B1783" s="10">
        <v>760199</v>
      </c>
      <c r="C1783" s="11">
        <v>39311</v>
      </c>
      <c r="D1783" s="13">
        <v>1657.9326403065324</v>
      </c>
      <c r="E1783" s="9"/>
      <c r="F1783" s="9"/>
      <c r="G1783" s="9"/>
      <c r="H1783" s="27">
        <f>WORKDAY(WORKDAY(DATEVALUE("15/"&amp;MONTH(EDATE(C1783,0))&amp;"/"&amp;YEAR(EDATE(C1783,0))),-1,Feriados!$A$1:$A$936),1,Feriados!$A$1:$A$936)</f>
        <v>39309</v>
      </c>
      <c r="I1783" s="27">
        <f>WORKDAY(WORKDAY(DATEVALUE("15/"&amp;MONTH(EDATE(C1783,-1))&amp;"/"&amp;YEAR(EDATE(C1783,-1))),-1,Feriados!$A$1:$A$936),1,Feriados!$A$1:$A$936)</f>
        <v>39279</v>
      </c>
      <c r="J1783" s="27">
        <f>WORKDAY(WORKDAY(DATEVALUE("15/"&amp;MONTH(EDATE(C1783,0))&amp;"/"&amp;YEAR(EDATE(C1783,0))-1),-1,Feriados!$A$1:$A$936),1,Feriados!$A$1:$A$936)</f>
        <v>38944</v>
      </c>
      <c r="K1783" s="28">
        <f t="shared" si="50"/>
        <v>3.741741881455285</v>
      </c>
    </row>
    <row r="1784" spans="1:11" x14ac:dyDescent="0.3">
      <c r="A1784" s="18" t="str">
        <f t="shared" si="51"/>
        <v>72007</v>
      </c>
      <c r="B1784" s="10">
        <v>760199</v>
      </c>
      <c r="C1784" s="11">
        <v>39314</v>
      </c>
      <c r="D1784" s="13">
        <v>1658.2861490885143</v>
      </c>
      <c r="E1784" s="9"/>
      <c r="F1784" s="9"/>
      <c r="G1784" s="9"/>
      <c r="H1784" s="27">
        <f>WORKDAY(WORKDAY(DATEVALUE("15/"&amp;MONTH(EDATE(C1784,0))&amp;"/"&amp;YEAR(EDATE(C1784,0))),-1,Feriados!$A$1:$A$936),1,Feriados!$A$1:$A$936)</f>
        <v>39309</v>
      </c>
      <c r="I1784" s="27">
        <f>WORKDAY(WORKDAY(DATEVALUE("15/"&amp;MONTH(EDATE(C1784,-1))&amp;"/"&amp;YEAR(EDATE(C1784,-1))),-1,Feriados!$A$1:$A$936),1,Feriados!$A$1:$A$936)</f>
        <v>39279</v>
      </c>
      <c r="J1784" s="27">
        <f>WORKDAY(WORKDAY(DATEVALUE("15/"&amp;MONTH(EDATE(C1784,0))&amp;"/"&amp;YEAR(EDATE(C1784,0))-1),-1,Feriados!$A$1:$A$936),1,Feriados!$A$1:$A$936)</f>
        <v>38944</v>
      </c>
      <c r="K1784" s="28">
        <f t="shared" si="50"/>
        <v>3.741741881455285</v>
      </c>
    </row>
    <row r="1785" spans="1:11" x14ac:dyDescent="0.3">
      <c r="A1785" s="18" t="str">
        <f t="shared" si="51"/>
        <v>72007</v>
      </c>
      <c r="B1785" s="10">
        <v>760199</v>
      </c>
      <c r="C1785" s="11">
        <v>39315</v>
      </c>
      <c r="D1785" s="13">
        <v>1658.6397332465735</v>
      </c>
      <c r="E1785" s="9"/>
      <c r="F1785" s="9"/>
      <c r="G1785" s="9"/>
      <c r="H1785" s="27">
        <f>WORKDAY(WORKDAY(DATEVALUE("15/"&amp;MONTH(EDATE(C1785,0))&amp;"/"&amp;YEAR(EDATE(C1785,0))),-1,Feriados!$A$1:$A$936),1,Feriados!$A$1:$A$936)</f>
        <v>39309</v>
      </c>
      <c r="I1785" s="27">
        <f>WORKDAY(WORKDAY(DATEVALUE("15/"&amp;MONTH(EDATE(C1785,-1))&amp;"/"&amp;YEAR(EDATE(C1785,-1))),-1,Feriados!$A$1:$A$936),1,Feriados!$A$1:$A$936)</f>
        <v>39279</v>
      </c>
      <c r="J1785" s="27">
        <f>WORKDAY(WORKDAY(DATEVALUE("15/"&amp;MONTH(EDATE(C1785,0))&amp;"/"&amp;YEAR(EDATE(C1785,0))-1),-1,Feriados!$A$1:$A$936),1,Feriados!$A$1:$A$936)</f>
        <v>38944</v>
      </c>
      <c r="K1785" s="28">
        <f t="shared" si="50"/>
        <v>3.741741881455285</v>
      </c>
    </row>
    <row r="1786" spans="1:11" x14ac:dyDescent="0.3">
      <c r="A1786" s="18" t="str">
        <f t="shared" si="51"/>
        <v>72007</v>
      </c>
      <c r="B1786" s="10">
        <v>760199</v>
      </c>
      <c r="C1786" s="11">
        <v>39316</v>
      </c>
      <c r="D1786" s="13">
        <v>1658.9933927967822</v>
      </c>
      <c r="E1786" s="9"/>
      <c r="F1786" s="9"/>
      <c r="G1786" s="9"/>
      <c r="H1786" s="27">
        <f>WORKDAY(WORKDAY(DATEVALUE("15/"&amp;MONTH(EDATE(C1786,0))&amp;"/"&amp;YEAR(EDATE(C1786,0))),-1,Feriados!$A$1:$A$936),1,Feriados!$A$1:$A$936)</f>
        <v>39309</v>
      </c>
      <c r="I1786" s="27">
        <f>WORKDAY(WORKDAY(DATEVALUE("15/"&amp;MONTH(EDATE(C1786,-1))&amp;"/"&amp;YEAR(EDATE(C1786,-1))),-1,Feriados!$A$1:$A$936),1,Feriados!$A$1:$A$936)</f>
        <v>39279</v>
      </c>
      <c r="J1786" s="27">
        <f>WORKDAY(WORKDAY(DATEVALUE("15/"&amp;MONTH(EDATE(C1786,0))&amp;"/"&amp;YEAR(EDATE(C1786,0))-1),-1,Feriados!$A$1:$A$936),1,Feriados!$A$1:$A$936)</f>
        <v>38944</v>
      </c>
      <c r="K1786" s="28">
        <f t="shared" si="50"/>
        <v>3.741741881455285</v>
      </c>
    </row>
    <row r="1787" spans="1:11" x14ac:dyDescent="0.3">
      <c r="A1787" s="18" t="str">
        <f t="shared" si="51"/>
        <v>72007</v>
      </c>
      <c r="B1787" s="10">
        <v>760199</v>
      </c>
      <c r="C1787" s="11">
        <v>39317</v>
      </c>
      <c r="D1787" s="13">
        <v>1659.3471277552151</v>
      </c>
      <c r="E1787" s="9"/>
      <c r="F1787" s="9"/>
      <c r="G1787" s="9"/>
      <c r="H1787" s="27">
        <f>WORKDAY(WORKDAY(DATEVALUE("15/"&amp;MONTH(EDATE(C1787,0))&amp;"/"&amp;YEAR(EDATE(C1787,0))),-1,Feriados!$A$1:$A$936),1,Feriados!$A$1:$A$936)</f>
        <v>39309</v>
      </c>
      <c r="I1787" s="27">
        <f>WORKDAY(WORKDAY(DATEVALUE("15/"&amp;MONTH(EDATE(C1787,-1))&amp;"/"&amp;YEAR(EDATE(C1787,-1))),-1,Feriados!$A$1:$A$936),1,Feriados!$A$1:$A$936)</f>
        <v>39279</v>
      </c>
      <c r="J1787" s="27">
        <f>WORKDAY(WORKDAY(DATEVALUE("15/"&amp;MONTH(EDATE(C1787,0))&amp;"/"&amp;YEAR(EDATE(C1787,0))-1),-1,Feriados!$A$1:$A$936),1,Feriados!$A$1:$A$936)</f>
        <v>38944</v>
      </c>
      <c r="K1787" s="28">
        <f t="shared" si="50"/>
        <v>3.741741881455285</v>
      </c>
    </row>
    <row r="1788" spans="1:11" x14ac:dyDescent="0.3">
      <c r="A1788" s="18" t="str">
        <f t="shared" si="51"/>
        <v>72007</v>
      </c>
      <c r="B1788" s="10">
        <v>760199</v>
      </c>
      <c r="C1788" s="11">
        <v>39318</v>
      </c>
      <c r="D1788" s="13">
        <v>1659.7009381379512</v>
      </c>
      <c r="E1788" s="9"/>
      <c r="F1788" s="9"/>
      <c r="G1788" s="9"/>
      <c r="H1788" s="27">
        <f>WORKDAY(WORKDAY(DATEVALUE("15/"&amp;MONTH(EDATE(C1788,0))&amp;"/"&amp;YEAR(EDATE(C1788,0))),-1,Feriados!$A$1:$A$936),1,Feriados!$A$1:$A$936)</f>
        <v>39309</v>
      </c>
      <c r="I1788" s="27">
        <f>WORKDAY(WORKDAY(DATEVALUE("15/"&amp;MONTH(EDATE(C1788,-1))&amp;"/"&amp;YEAR(EDATE(C1788,-1))),-1,Feriados!$A$1:$A$936),1,Feriados!$A$1:$A$936)</f>
        <v>39279</v>
      </c>
      <c r="J1788" s="27">
        <f>WORKDAY(WORKDAY(DATEVALUE("15/"&amp;MONTH(EDATE(C1788,0))&amp;"/"&amp;YEAR(EDATE(C1788,0))-1),-1,Feriados!$A$1:$A$936),1,Feriados!$A$1:$A$936)</f>
        <v>38944</v>
      </c>
      <c r="K1788" s="28">
        <f t="shared" si="50"/>
        <v>3.741741881455285</v>
      </c>
    </row>
    <row r="1789" spans="1:11" x14ac:dyDescent="0.3">
      <c r="A1789" s="18" t="str">
        <f t="shared" si="51"/>
        <v>72007</v>
      </c>
      <c r="B1789" s="10">
        <v>760199</v>
      </c>
      <c r="C1789" s="11">
        <v>39321</v>
      </c>
      <c r="D1789" s="13">
        <v>1660.054823961073</v>
      </c>
      <c r="E1789" s="9"/>
      <c r="F1789" s="9"/>
      <c r="G1789" s="9"/>
      <c r="H1789" s="27">
        <f>WORKDAY(WORKDAY(DATEVALUE("15/"&amp;MONTH(EDATE(C1789,0))&amp;"/"&amp;YEAR(EDATE(C1789,0))),-1,Feriados!$A$1:$A$936),1,Feriados!$A$1:$A$936)</f>
        <v>39309</v>
      </c>
      <c r="I1789" s="27">
        <f>WORKDAY(WORKDAY(DATEVALUE("15/"&amp;MONTH(EDATE(C1789,-1))&amp;"/"&amp;YEAR(EDATE(C1789,-1))),-1,Feriados!$A$1:$A$936),1,Feriados!$A$1:$A$936)</f>
        <v>39279</v>
      </c>
      <c r="J1789" s="27">
        <f>WORKDAY(WORKDAY(DATEVALUE("15/"&amp;MONTH(EDATE(C1789,0))&amp;"/"&amp;YEAR(EDATE(C1789,0))-1),-1,Feriados!$A$1:$A$936),1,Feriados!$A$1:$A$936)</f>
        <v>38944</v>
      </c>
      <c r="K1789" s="28">
        <f t="shared" ref="K1789:K1852" si="52">+(VLOOKUP(H1789,C:D,2,FALSE)/VLOOKUP(J1789,C:D,2,FALSE)-1)*100</f>
        <v>3.741741881455285</v>
      </c>
    </row>
    <row r="1790" spans="1:11" x14ac:dyDescent="0.3">
      <c r="A1790" s="18" t="str">
        <f t="shared" si="51"/>
        <v>72007</v>
      </c>
      <c r="B1790" s="10">
        <v>760199</v>
      </c>
      <c r="C1790" s="11">
        <v>39322</v>
      </c>
      <c r="D1790" s="13">
        <v>1660.4087852406658</v>
      </c>
      <c r="E1790" s="9"/>
      <c r="F1790" s="9"/>
      <c r="G1790" s="9"/>
      <c r="H1790" s="27">
        <f>WORKDAY(WORKDAY(DATEVALUE("15/"&amp;MONTH(EDATE(C1790,0))&amp;"/"&amp;YEAR(EDATE(C1790,0))),-1,Feriados!$A$1:$A$936),1,Feriados!$A$1:$A$936)</f>
        <v>39309</v>
      </c>
      <c r="I1790" s="27">
        <f>WORKDAY(WORKDAY(DATEVALUE("15/"&amp;MONTH(EDATE(C1790,-1))&amp;"/"&amp;YEAR(EDATE(C1790,-1))),-1,Feriados!$A$1:$A$936),1,Feriados!$A$1:$A$936)</f>
        <v>39279</v>
      </c>
      <c r="J1790" s="27">
        <f>WORKDAY(WORKDAY(DATEVALUE("15/"&amp;MONTH(EDATE(C1790,0))&amp;"/"&amp;YEAR(EDATE(C1790,0))-1),-1,Feriados!$A$1:$A$936),1,Feriados!$A$1:$A$936)</f>
        <v>38944</v>
      </c>
      <c r="K1790" s="28">
        <f t="shared" si="52"/>
        <v>3.741741881455285</v>
      </c>
    </row>
    <row r="1791" spans="1:11" x14ac:dyDescent="0.3">
      <c r="A1791" s="18" t="str">
        <f t="shared" si="51"/>
        <v>72007</v>
      </c>
      <c r="B1791" s="10">
        <v>760199</v>
      </c>
      <c r="C1791" s="11">
        <v>39323</v>
      </c>
      <c r="D1791" s="13">
        <v>1660.7628219928183</v>
      </c>
      <c r="E1791" s="9"/>
      <c r="F1791" s="9"/>
      <c r="G1791" s="9"/>
      <c r="H1791" s="27">
        <f>WORKDAY(WORKDAY(DATEVALUE("15/"&amp;MONTH(EDATE(C1791,0))&amp;"/"&amp;YEAR(EDATE(C1791,0))),-1,Feriados!$A$1:$A$936),1,Feriados!$A$1:$A$936)</f>
        <v>39309</v>
      </c>
      <c r="I1791" s="27">
        <f>WORKDAY(WORKDAY(DATEVALUE("15/"&amp;MONTH(EDATE(C1791,-1))&amp;"/"&amp;YEAR(EDATE(C1791,-1))),-1,Feriados!$A$1:$A$936),1,Feriados!$A$1:$A$936)</f>
        <v>39279</v>
      </c>
      <c r="J1791" s="27">
        <f>WORKDAY(WORKDAY(DATEVALUE("15/"&amp;MONTH(EDATE(C1791,0))&amp;"/"&amp;YEAR(EDATE(C1791,0))-1),-1,Feriados!$A$1:$A$936),1,Feriados!$A$1:$A$936)</f>
        <v>38944</v>
      </c>
      <c r="K1791" s="28">
        <f t="shared" si="52"/>
        <v>3.741741881455285</v>
      </c>
    </row>
    <row r="1792" spans="1:11" x14ac:dyDescent="0.3">
      <c r="A1792" s="18" t="str">
        <f t="shared" si="51"/>
        <v>72007</v>
      </c>
      <c r="B1792" s="10">
        <v>760199</v>
      </c>
      <c r="C1792" s="11">
        <v>39324</v>
      </c>
      <c r="D1792" s="13">
        <v>1661.1169342336239</v>
      </c>
      <c r="E1792" s="9"/>
      <c r="F1792" s="9"/>
      <c r="G1792" s="9"/>
      <c r="H1792" s="27">
        <f>WORKDAY(WORKDAY(DATEVALUE("15/"&amp;MONTH(EDATE(C1792,0))&amp;"/"&amp;YEAR(EDATE(C1792,0))),-1,Feriados!$A$1:$A$936),1,Feriados!$A$1:$A$936)</f>
        <v>39309</v>
      </c>
      <c r="I1792" s="27">
        <f>WORKDAY(WORKDAY(DATEVALUE("15/"&amp;MONTH(EDATE(C1792,-1))&amp;"/"&amp;YEAR(EDATE(C1792,-1))),-1,Feriados!$A$1:$A$936),1,Feriados!$A$1:$A$936)</f>
        <v>39279</v>
      </c>
      <c r="J1792" s="27">
        <f>WORKDAY(WORKDAY(DATEVALUE("15/"&amp;MONTH(EDATE(C1792,0))&amp;"/"&amp;YEAR(EDATE(C1792,0))-1),-1,Feriados!$A$1:$A$936),1,Feriados!$A$1:$A$936)</f>
        <v>38944</v>
      </c>
      <c r="K1792" s="28">
        <f t="shared" si="52"/>
        <v>3.741741881455285</v>
      </c>
    </row>
    <row r="1793" spans="1:11" x14ac:dyDescent="0.3">
      <c r="A1793" s="18" t="str">
        <f t="shared" si="51"/>
        <v>72007</v>
      </c>
      <c r="B1793" s="10">
        <v>760199</v>
      </c>
      <c r="C1793" s="11">
        <v>39325</v>
      </c>
      <c r="D1793" s="13">
        <v>1661.4711219791777</v>
      </c>
      <c r="E1793" s="9"/>
      <c r="F1793" s="9"/>
      <c r="G1793" s="9"/>
      <c r="H1793" s="27">
        <f>WORKDAY(WORKDAY(DATEVALUE("15/"&amp;MONTH(EDATE(C1793,0))&amp;"/"&amp;YEAR(EDATE(C1793,0))),-1,Feriados!$A$1:$A$936),1,Feriados!$A$1:$A$936)</f>
        <v>39309</v>
      </c>
      <c r="I1793" s="27">
        <f>WORKDAY(WORKDAY(DATEVALUE("15/"&amp;MONTH(EDATE(C1793,-1))&amp;"/"&amp;YEAR(EDATE(C1793,-1))),-1,Feriados!$A$1:$A$936),1,Feriados!$A$1:$A$936)</f>
        <v>39279</v>
      </c>
      <c r="J1793" s="27">
        <f>WORKDAY(WORKDAY(DATEVALUE("15/"&amp;MONTH(EDATE(C1793,0))&amp;"/"&amp;YEAR(EDATE(C1793,0))-1),-1,Feriados!$A$1:$A$936),1,Feriados!$A$1:$A$936)</f>
        <v>38944</v>
      </c>
      <c r="K1793" s="28">
        <f t="shared" si="52"/>
        <v>3.741741881455285</v>
      </c>
    </row>
    <row r="1794" spans="1:11" x14ac:dyDescent="0.3">
      <c r="A1794" s="18" t="str">
        <f t="shared" si="51"/>
        <v>82007</v>
      </c>
      <c r="B1794" s="10">
        <v>760199</v>
      </c>
      <c r="C1794" s="11">
        <v>39328</v>
      </c>
      <c r="D1794" s="13">
        <v>1661.8253852455794</v>
      </c>
      <c r="E1794" s="9"/>
      <c r="F1794" s="9"/>
      <c r="G1794" s="9"/>
      <c r="H1794" s="27">
        <f>WORKDAY(WORKDAY(DATEVALUE("15/"&amp;MONTH(EDATE(C1794,0))&amp;"/"&amp;YEAR(EDATE(C1794,0))),-1,Feriados!$A$1:$A$936),1,Feriados!$A$1:$A$936)</f>
        <v>39342</v>
      </c>
      <c r="I1794" s="27">
        <f>WORKDAY(WORKDAY(DATEVALUE("15/"&amp;MONTH(EDATE(C1794,-1))&amp;"/"&amp;YEAR(EDATE(C1794,-1))),-1,Feriados!$A$1:$A$936),1,Feriados!$A$1:$A$936)</f>
        <v>39309</v>
      </c>
      <c r="J1794" s="27">
        <f>WORKDAY(WORKDAY(DATEVALUE("15/"&amp;MONTH(EDATE(C1794,0))&amp;"/"&amp;YEAR(EDATE(C1794,0))-1),-1,Feriados!$A$1:$A$936),1,Feriados!$A$1:$A$936)</f>
        <v>38975</v>
      </c>
      <c r="K1794" s="28">
        <f t="shared" si="52"/>
        <v>4.1773716659497584</v>
      </c>
    </row>
    <row r="1795" spans="1:11" x14ac:dyDescent="0.3">
      <c r="A1795" s="18" t="str">
        <f t="shared" ref="A1795:A1858" si="53">MONTH(EDATE(C1795,-1))&amp;YEAR(EDATE(C1795,-1))&amp;F1795</f>
        <v>82007</v>
      </c>
      <c r="B1795" s="10">
        <v>760199</v>
      </c>
      <c r="C1795" s="11">
        <v>39329</v>
      </c>
      <c r="D1795" s="13">
        <v>1662.1797240489313</v>
      </c>
      <c r="E1795" s="9"/>
      <c r="F1795" s="9"/>
      <c r="G1795" s="9"/>
      <c r="H1795" s="27">
        <f>WORKDAY(WORKDAY(DATEVALUE("15/"&amp;MONTH(EDATE(C1795,0))&amp;"/"&amp;YEAR(EDATE(C1795,0))),-1,Feriados!$A$1:$A$936),1,Feriados!$A$1:$A$936)</f>
        <v>39342</v>
      </c>
      <c r="I1795" s="27">
        <f>WORKDAY(WORKDAY(DATEVALUE("15/"&amp;MONTH(EDATE(C1795,-1))&amp;"/"&amp;YEAR(EDATE(C1795,-1))),-1,Feriados!$A$1:$A$936),1,Feriados!$A$1:$A$936)</f>
        <v>39309</v>
      </c>
      <c r="J1795" s="27">
        <f>WORKDAY(WORKDAY(DATEVALUE("15/"&amp;MONTH(EDATE(C1795,0))&amp;"/"&amp;YEAR(EDATE(C1795,0))-1),-1,Feriados!$A$1:$A$936),1,Feriados!$A$1:$A$936)</f>
        <v>38975</v>
      </c>
      <c r="K1795" s="28">
        <f t="shared" si="52"/>
        <v>4.1773716659497584</v>
      </c>
    </row>
    <row r="1796" spans="1:11" x14ac:dyDescent="0.3">
      <c r="A1796" s="18" t="str">
        <f t="shared" si="53"/>
        <v>82007</v>
      </c>
      <c r="B1796" s="10">
        <v>760199</v>
      </c>
      <c r="C1796" s="11">
        <v>39330</v>
      </c>
      <c r="D1796" s="13">
        <v>1662.5341384053404</v>
      </c>
      <c r="E1796" s="9"/>
      <c r="F1796" s="9"/>
      <c r="G1796" s="9"/>
      <c r="H1796" s="27">
        <f>WORKDAY(WORKDAY(DATEVALUE("15/"&amp;MONTH(EDATE(C1796,0))&amp;"/"&amp;YEAR(EDATE(C1796,0))),-1,Feriados!$A$1:$A$936),1,Feriados!$A$1:$A$936)</f>
        <v>39342</v>
      </c>
      <c r="I1796" s="27">
        <f>WORKDAY(WORKDAY(DATEVALUE("15/"&amp;MONTH(EDATE(C1796,-1))&amp;"/"&amp;YEAR(EDATE(C1796,-1))),-1,Feriados!$A$1:$A$936),1,Feriados!$A$1:$A$936)</f>
        <v>39309</v>
      </c>
      <c r="J1796" s="27">
        <f>WORKDAY(WORKDAY(DATEVALUE("15/"&amp;MONTH(EDATE(C1796,0))&amp;"/"&amp;YEAR(EDATE(C1796,0))-1),-1,Feriados!$A$1:$A$936),1,Feriados!$A$1:$A$936)</f>
        <v>38975</v>
      </c>
      <c r="K1796" s="28">
        <f t="shared" si="52"/>
        <v>4.1773716659497584</v>
      </c>
    </row>
    <row r="1797" spans="1:11" x14ac:dyDescent="0.3">
      <c r="A1797" s="18" t="str">
        <f t="shared" si="53"/>
        <v>82007</v>
      </c>
      <c r="B1797" s="10">
        <v>760199</v>
      </c>
      <c r="C1797" s="11">
        <v>39331</v>
      </c>
      <c r="D1797" s="13">
        <v>1662.8886283309155</v>
      </c>
      <c r="E1797" s="9"/>
      <c r="F1797" s="9"/>
      <c r="G1797" s="9"/>
      <c r="H1797" s="27">
        <f>WORKDAY(WORKDAY(DATEVALUE("15/"&amp;MONTH(EDATE(C1797,0))&amp;"/"&amp;YEAR(EDATE(C1797,0))),-1,Feriados!$A$1:$A$936),1,Feriados!$A$1:$A$936)</f>
        <v>39342</v>
      </c>
      <c r="I1797" s="27">
        <f>WORKDAY(WORKDAY(DATEVALUE("15/"&amp;MONTH(EDATE(C1797,-1))&amp;"/"&amp;YEAR(EDATE(C1797,-1))),-1,Feriados!$A$1:$A$936),1,Feriados!$A$1:$A$936)</f>
        <v>39309</v>
      </c>
      <c r="J1797" s="27">
        <f>WORKDAY(WORKDAY(DATEVALUE("15/"&amp;MONTH(EDATE(C1797,0))&amp;"/"&amp;YEAR(EDATE(C1797,0))-1),-1,Feriados!$A$1:$A$936),1,Feriados!$A$1:$A$936)</f>
        <v>38975</v>
      </c>
      <c r="K1797" s="28">
        <f t="shared" si="52"/>
        <v>4.1773716659497584</v>
      </c>
    </row>
    <row r="1798" spans="1:11" x14ac:dyDescent="0.3">
      <c r="A1798" s="18" t="str">
        <f t="shared" si="53"/>
        <v>82007</v>
      </c>
      <c r="B1798" s="10">
        <v>760199</v>
      </c>
      <c r="C1798" s="11">
        <v>39335</v>
      </c>
      <c r="D1798" s="13">
        <v>1663.2431938417701</v>
      </c>
      <c r="E1798" s="9"/>
      <c r="F1798" s="9"/>
      <c r="G1798" s="9"/>
      <c r="H1798" s="27">
        <f>WORKDAY(WORKDAY(DATEVALUE("15/"&amp;MONTH(EDATE(C1798,0))&amp;"/"&amp;YEAR(EDATE(C1798,0))),-1,Feriados!$A$1:$A$936),1,Feriados!$A$1:$A$936)</f>
        <v>39342</v>
      </c>
      <c r="I1798" s="27">
        <f>WORKDAY(WORKDAY(DATEVALUE("15/"&amp;MONTH(EDATE(C1798,-1))&amp;"/"&amp;YEAR(EDATE(C1798,-1))),-1,Feriados!$A$1:$A$936),1,Feriados!$A$1:$A$936)</f>
        <v>39309</v>
      </c>
      <c r="J1798" s="27">
        <f>WORKDAY(WORKDAY(DATEVALUE("15/"&amp;MONTH(EDATE(C1798,0))&amp;"/"&amp;YEAR(EDATE(C1798,0))-1),-1,Feriados!$A$1:$A$936),1,Feriados!$A$1:$A$936)</f>
        <v>38975</v>
      </c>
      <c r="K1798" s="28">
        <f t="shared" si="52"/>
        <v>4.1773716659497584</v>
      </c>
    </row>
    <row r="1799" spans="1:11" x14ac:dyDescent="0.3">
      <c r="A1799" s="18" t="str">
        <f t="shared" si="53"/>
        <v>82007</v>
      </c>
      <c r="B1799" s="10">
        <v>760199</v>
      </c>
      <c r="C1799" s="11">
        <v>39336</v>
      </c>
      <c r="D1799" s="13">
        <v>1663.5978349540203</v>
      </c>
      <c r="E1799" s="9"/>
      <c r="F1799" s="9"/>
      <c r="G1799" s="9"/>
      <c r="H1799" s="27">
        <f>WORKDAY(WORKDAY(DATEVALUE("15/"&amp;MONTH(EDATE(C1799,0))&amp;"/"&amp;YEAR(EDATE(C1799,0))),-1,Feriados!$A$1:$A$936),1,Feriados!$A$1:$A$936)</f>
        <v>39342</v>
      </c>
      <c r="I1799" s="27">
        <f>WORKDAY(WORKDAY(DATEVALUE("15/"&amp;MONTH(EDATE(C1799,-1))&amp;"/"&amp;YEAR(EDATE(C1799,-1))),-1,Feriados!$A$1:$A$936),1,Feriados!$A$1:$A$936)</f>
        <v>39309</v>
      </c>
      <c r="J1799" s="27">
        <f>WORKDAY(WORKDAY(DATEVALUE("15/"&amp;MONTH(EDATE(C1799,0))&amp;"/"&amp;YEAR(EDATE(C1799,0))-1),-1,Feriados!$A$1:$A$936),1,Feriados!$A$1:$A$936)</f>
        <v>38975</v>
      </c>
      <c r="K1799" s="28">
        <f t="shared" si="52"/>
        <v>4.1773716659497584</v>
      </c>
    </row>
    <row r="1800" spans="1:11" x14ac:dyDescent="0.3">
      <c r="A1800" s="18" t="str">
        <f t="shared" si="53"/>
        <v>82007</v>
      </c>
      <c r="B1800" s="10">
        <v>760199</v>
      </c>
      <c r="C1800" s="11">
        <v>39337</v>
      </c>
      <c r="D1800" s="13">
        <v>1663.9525516837866</v>
      </c>
      <c r="E1800" s="9"/>
      <c r="F1800" s="9"/>
      <c r="G1800" s="9"/>
      <c r="H1800" s="27">
        <f>WORKDAY(WORKDAY(DATEVALUE("15/"&amp;MONTH(EDATE(C1800,0))&amp;"/"&amp;YEAR(EDATE(C1800,0))),-1,Feriados!$A$1:$A$936),1,Feriados!$A$1:$A$936)</f>
        <v>39342</v>
      </c>
      <c r="I1800" s="27">
        <f>WORKDAY(WORKDAY(DATEVALUE("15/"&amp;MONTH(EDATE(C1800,-1))&amp;"/"&amp;YEAR(EDATE(C1800,-1))),-1,Feriados!$A$1:$A$936),1,Feriados!$A$1:$A$936)</f>
        <v>39309</v>
      </c>
      <c r="J1800" s="27">
        <f>WORKDAY(WORKDAY(DATEVALUE("15/"&amp;MONTH(EDATE(C1800,0))&amp;"/"&amp;YEAR(EDATE(C1800,0))-1),-1,Feriados!$A$1:$A$936),1,Feriados!$A$1:$A$936)</f>
        <v>38975</v>
      </c>
      <c r="K1800" s="28">
        <f t="shared" si="52"/>
        <v>4.1773716659497584</v>
      </c>
    </row>
    <row r="1801" spans="1:11" x14ac:dyDescent="0.3">
      <c r="A1801" s="18" t="str">
        <f t="shared" si="53"/>
        <v>82007</v>
      </c>
      <c r="B1801" s="10">
        <v>760199</v>
      </c>
      <c r="C1801" s="11">
        <v>39338</v>
      </c>
      <c r="D1801" s="13">
        <v>1664.3073440471921</v>
      </c>
      <c r="E1801" s="9"/>
      <c r="F1801" s="9"/>
      <c r="G1801" s="9"/>
      <c r="H1801" s="27">
        <f>WORKDAY(WORKDAY(DATEVALUE("15/"&amp;MONTH(EDATE(C1801,0))&amp;"/"&amp;YEAR(EDATE(C1801,0))),-1,Feriados!$A$1:$A$936),1,Feriados!$A$1:$A$936)</f>
        <v>39342</v>
      </c>
      <c r="I1801" s="27">
        <f>WORKDAY(WORKDAY(DATEVALUE("15/"&amp;MONTH(EDATE(C1801,-1))&amp;"/"&amp;YEAR(EDATE(C1801,-1))),-1,Feriados!$A$1:$A$936),1,Feriados!$A$1:$A$936)</f>
        <v>39309</v>
      </c>
      <c r="J1801" s="27">
        <f>WORKDAY(WORKDAY(DATEVALUE("15/"&amp;MONTH(EDATE(C1801,0))&amp;"/"&amp;YEAR(EDATE(C1801,0))-1),-1,Feriados!$A$1:$A$936),1,Feriados!$A$1:$A$936)</f>
        <v>38975</v>
      </c>
      <c r="K1801" s="28">
        <f t="shared" si="52"/>
        <v>4.1773716659497584</v>
      </c>
    </row>
    <row r="1802" spans="1:11" x14ac:dyDescent="0.3">
      <c r="A1802" s="18" t="str">
        <f t="shared" si="53"/>
        <v>82007</v>
      </c>
      <c r="B1802" s="10">
        <v>760199</v>
      </c>
      <c r="C1802" s="11">
        <v>39339</v>
      </c>
      <c r="D1802" s="13">
        <v>1664.6622120603636</v>
      </c>
      <c r="E1802" s="9"/>
      <c r="F1802" s="9"/>
      <c r="G1802" s="9"/>
      <c r="H1802" s="27">
        <f>WORKDAY(WORKDAY(DATEVALUE("15/"&amp;MONTH(EDATE(C1802,0))&amp;"/"&amp;YEAR(EDATE(C1802,0))),-1,Feriados!$A$1:$A$936),1,Feriados!$A$1:$A$936)</f>
        <v>39342</v>
      </c>
      <c r="I1802" s="27">
        <f>WORKDAY(WORKDAY(DATEVALUE("15/"&amp;MONTH(EDATE(C1802,-1))&amp;"/"&amp;YEAR(EDATE(C1802,-1))),-1,Feriados!$A$1:$A$936),1,Feriados!$A$1:$A$936)</f>
        <v>39309</v>
      </c>
      <c r="J1802" s="27">
        <f>WORKDAY(WORKDAY(DATEVALUE("15/"&amp;MONTH(EDATE(C1802,0))&amp;"/"&amp;YEAR(EDATE(C1802,0))-1),-1,Feriados!$A$1:$A$936),1,Feriados!$A$1:$A$936)</f>
        <v>38975</v>
      </c>
      <c r="K1802" s="28">
        <f t="shared" si="52"/>
        <v>4.1773716659497584</v>
      </c>
    </row>
    <row r="1803" spans="1:11" x14ac:dyDescent="0.3">
      <c r="A1803" s="18" t="str">
        <f t="shared" si="53"/>
        <v>82007</v>
      </c>
      <c r="B1803" s="10">
        <v>760199</v>
      </c>
      <c r="C1803" s="11">
        <v>39342</v>
      </c>
      <c r="D1803" s="13">
        <v>1665.017155739431</v>
      </c>
      <c r="E1803" s="9"/>
      <c r="F1803" s="9"/>
      <c r="G1803" s="9"/>
      <c r="H1803" s="27">
        <f>WORKDAY(WORKDAY(DATEVALUE("15/"&amp;MONTH(EDATE(C1803,0))&amp;"/"&amp;YEAR(EDATE(C1803,0))),-1,Feriados!$A$1:$A$936),1,Feriados!$A$1:$A$936)</f>
        <v>39342</v>
      </c>
      <c r="I1803" s="27">
        <f>WORKDAY(WORKDAY(DATEVALUE("15/"&amp;MONTH(EDATE(C1803,-1))&amp;"/"&amp;YEAR(EDATE(C1803,-1))),-1,Feriados!$A$1:$A$936),1,Feriados!$A$1:$A$936)</f>
        <v>39309</v>
      </c>
      <c r="J1803" s="27">
        <f>WORKDAY(WORKDAY(DATEVALUE("15/"&amp;MONTH(EDATE(C1803,0))&amp;"/"&amp;YEAR(EDATE(C1803,0))-1),-1,Feriados!$A$1:$A$936),1,Feriados!$A$1:$A$936)</f>
        <v>38975</v>
      </c>
      <c r="K1803" s="28">
        <f t="shared" si="52"/>
        <v>4.1773716659497584</v>
      </c>
    </row>
    <row r="1804" spans="1:11" x14ac:dyDescent="0.3">
      <c r="A1804" s="18" t="str">
        <f t="shared" si="53"/>
        <v>82007</v>
      </c>
      <c r="B1804" s="10">
        <v>760199</v>
      </c>
      <c r="C1804" s="11">
        <v>39343</v>
      </c>
      <c r="D1804" s="13">
        <v>1665.1747902646114</v>
      </c>
      <c r="E1804" s="9"/>
      <c r="F1804" s="9"/>
      <c r="G1804" s="9"/>
      <c r="H1804" s="27">
        <f>WORKDAY(WORKDAY(DATEVALUE("15/"&amp;MONTH(EDATE(C1804,0))&amp;"/"&amp;YEAR(EDATE(C1804,0))),-1,Feriados!$A$1:$A$936),1,Feriados!$A$1:$A$936)</f>
        <v>39342</v>
      </c>
      <c r="I1804" s="27">
        <f>WORKDAY(WORKDAY(DATEVALUE("15/"&amp;MONTH(EDATE(C1804,-1))&amp;"/"&amp;YEAR(EDATE(C1804,-1))),-1,Feriados!$A$1:$A$936),1,Feriados!$A$1:$A$936)</f>
        <v>39309</v>
      </c>
      <c r="J1804" s="27">
        <f>WORKDAY(WORKDAY(DATEVALUE("15/"&amp;MONTH(EDATE(C1804,0))&amp;"/"&amp;YEAR(EDATE(C1804,0))-1),-1,Feriados!$A$1:$A$936),1,Feriados!$A$1:$A$936)</f>
        <v>38975</v>
      </c>
      <c r="K1804" s="28">
        <f t="shared" si="52"/>
        <v>4.1773716659497584</v>
      </c>
    </row>
    <row r="1805" spans="1:11" x14ac:dyDescent="0.3">
      <c r="A1805" s="18" t="str">
        <f t="shared" si="53"/>
        <v>82007</v>
      </c>
      <c r="B1805" s="10">
        <v>760199</v>
      </c>
      <c r="C1805" s="11">
        <v>39344</v>
      </c>
      <c r="D1805" s="13">
        <v>1665.332439713748</v>
      </c>
      <c r="E1805" s="9"/>
      <c r="F1805" s="9"/>
      <c r="G1805" s="9"/>
      <c r="H1805" s="27">
        <f>WORKDAY(WORKDAY(DATEVALUE("15/"&amp;MONTH(EDATE(C1805,0))&amp;"/"&amp;YEAR(EDATE(C1805,0))),-1,Feriados!$A$1:$A$936),1,Feriados!$A$1:$A$936)</f>
        <v>39342</v>
      </c>
      <c r="I1805" s="27">
        <f>WORKDAY(WORKDAY(DATEVALUE("15/"&amp;MONTH(EDATE(C1805,-1))&amp;"/"&amp;YEAR(EDATE(C1805,-1))),-1,Feriados!$A$1:$A$936),1,Feriados!$A$1:$A$936)</f>
        <v>39309</v>
      </c>
      <c r="J1805" s="27">
        <f>WORKDAY(WORKDAY(DATEVALUE("15/"&amp;MONTH(EDATE(C1805,0))&amp;"/"&amp;YEAR(EDATE(C1805,0))-1),-1,Feriados!$A$1:$A$936),1,Feriados!$A$1:$A$936)</f>
        <v>38975</v>
      </c>
      <c r="K1805" s="28">
        <f t="shared" si="52"/>
        <v>4.1773716659497584</v>
      </c>
    </row>
    <row r="1806" spans="1:11" x14ac:dyDescent="0.3">
      <c r="A1806" s="18" t="str">
        <f t="shared" si="53"/>
        <v>82007</v>
      </c>
      <c r="B1806" s="10">
        <v>760199</v>
      </c>
      <c r="C1806" s="11">
        <v>39345</v>
      </c>
      <c r="D1806" s="13">
        <v>1665.4901040882542</v>
      </c>
      <c r="E1806" s="9"/>
      <c r="F1806" s="9"/>
      <c r="G1806" s="9"/>
      <c r="H1806" s="27">
        <f>WORKDAY(WORKDAY(DATEVALUE("15/"&amp;MONTH(EDATE(C1806,0))&amp;"/"&amp;YEAR(EDATE(C1806,0))),-1,Feriados!$A$1:$A$936),1,Feriados!$A$1:$A$936)</f>
        <v>39342</v>
      </c>
      <c r="I1806" s="27">
        <f>WORKDAY(WORKDAY(DATEVALUE("15/"&amp;MONTH(EDATE(C1806,-1))&amp;"/"&amp;YEAR(EDATE(C1806,-1))),-1,Feriados!$A$1:$A$936),1,Feriados!$A$1:$A$936)</f>
        <v>39309</v>
      </c>
      <c r="J1806" s="27">
        <f>WORKDAY(WORKDAY(DATEVALUE("15/"&amp;MONTH(EDATE(C1806,0))&amp;"/"&amp;YEAR(EDATE(C1806,0))-1),-1,Feriados!$A$1:$A$936),1,Feriados!$A$1:$A$936)</f>
        <v>38975</v>
      </c>
      <c r="K1806" s="28">
        <f t="shared" si="52"/>
        <v>4.1773716659497584</v>
      </c>
    </row>
    <row r="1807" spans="1:11" x14ac:dyDescent="0.3">
      <c r="A1807" s="18" t="str">
        <f t="shared" si="53"/>
        <v>82007</v>
      </c>
      <c r="B1807" s="10">
        <v>760199</v>
      </c>
      <c r="C1807" s="11">
        <v>39346</v>
      </c>
      <c r="D1807" s="13">
        <v>1665.6477833895428</v>
      </c>
      <c r="E1807" s="9"/>
      <c r="F1807" s="9"/>
      <c r="G1807" s="9"/>
      <c r="H1807" s="27">
        <f>WORKDAY(WORKDAY(DATEVALUE("15/"&amp;MONTH(EDATE(C1807,0))&amp;"/"&amp;YEAR(EDATE(C1807,0))),-1,Feriados!$A$1:$A$936),1,Feriados!$A$1:$A$936)</f>
        <v>39342</v>
      </c>
      <c r="I1807" s="27">
        <f>WORKDAY(WORKDAY(DATEVALUE("15/"&amp;MONTH(EDATE(C1807,-1))&amp;"/"&amp;YEAR(EDATE(C1807,-1))),-1,Feriados!$A$1:$A$936),1,Feriados!$A$1:$A$936)</f>
        <v>39309</v>
      </c>
      <c r="J1807" s="27">
        <f>WORKDAY(WORKDAY(DATEVALUE("15/"&amp;MONTH(EDATE(C1807,0))&amp;"/"&amp;YEAR(EDATE(C1807,0))-1),-1,Feriados!$A$1:$A$936),1,Feriados!$A$1:$A$936)</f>
        <v>38975</v>
      </c>
      <c r="K1807" s="28">
        <f t="shared" si="52"/>
        <v>4.1773716659497584</v>
      </c>
    </row>
    <row r="1808" spans="1:11" x14ac:dyDescent="0.3">
      <c r="A1808" s="18" t="str">
        <f t="shared" si="53"/>
        <v>82007</v>
      </c>
      <c r="B1808" s="10">
        <v>760199</v>
      </c>
      <c r="C1808" s="11">
        <v>39349</v>
      </c>
      <c r="D1808" s="13">
        <v>1665.8054776190268</v>
      </c>
      <c r="E1808" s="9"/>
      <c r="F1808" s="9"/>
      <c r="G1808" s="9"/>
      <c r="H1808" s="27">
        <f>WORKDAY(WORKDAY(DATEVALUE("15/"&amp;MONTH(EDATE(C1808,0))&amp;"/"&amp;YEAR(EDATE(C1808,0))),-1,Feriados!$A$1:$A$936),1,Feriados!$A$1:$A$936)</f>
        <v>39342</v>
      </c>
      <c r="I1808" s="27">
        <f>WORKDAY(WORKDAY(DATEVALUE("15/"&amp;MONTH(EDATE(C1808,-1))&amp;"/"&amp;YEAR(EDATE(C1808,-1))),-1,Feriados!$A$1:$A$936),1,Feriados!$A$1:$A$936)</f>
        <v>39309</v>
      </c>
      <c r="J1808" s="27">
        <f>WORKDAY(WORKDAY(DATEVALUE("15/"&amp;MONTH(EDATE(C1808,0))&amp;"/"&amp;YEAR(EDATE(C1808,0))-1),-1,Feriados!$A$1:$A$936),1,Feriados!$A$1:$A$936)</f>
        <v>38975</v>
      </c>
      <c r="K1808" s="28">
        <f t="shared" si="52"/>
        <v>4.1773716659497584</v>
      </c>
    </row>
    <row r="1809" spans="1:11" x14ac:dyDescent="0.3">
      <c r="A1809" s="18" t="str">
        <f t="shared" si="53"/>
        <v>82007</v>
      </c>
      <c r="B1809" s="10">
        <v>760199</v>
      </c>
      <c r="C1809" s="11">
        <v>39350</v>
      </c>
      <c r="D1809" s="13">
        <v>1665.9631867781197</v>
      </c>
      <c r="E1809" s="9"/>
      <c r="F1809" s="9"/>
      <c r="G1809" s="9"/>
      <c r="H1809" s="27">
        <f>WORKDAY(WORKDAY(DATEVALUE("15/"&amp;MONTH(EDATE(C1809,0))&amp;"/"&amp;YEAR(EDATE(C1809,0))),-1,Feriados!$A$1:$A$936),1,Feriados!$A$1:$A$936)</f>
        <v>39342</v>
      </c>
      <c r="I1809" s="27">
        <f>WORKDAY(WORKDAY(DATEVALUE("15/"&amp;MONTH(EDATE(C1809,-1))&amp;"/"&amp;YEAR(EDATE(C1809,-1))),-1,Feriados!$A$1:$A$936),1,Feriados!$A$1:$A$936)</f>
        <v>39309</v>
      </c>
      <c r="J1809" s="27">
        <f>WORKDAY(WORKDAY(DATEVALUE("15/"&amp;MONTH(EDATE(C1809,0))&amp;"/"&amp;YEAR(EDATE(C1809,0))-1),-1,Feriados!$A$1:$A$936),1,Feriados!$A$1:$A$936)</f>
        <v>38975</v>
      </c>
      <c r="K1809" s="28">
        <f t="shared" si="52"/>
        <v>4.1773716659497584</v>
      </c>
    </row>
    <row r="1810" spans="1:11" x14ac:dyDescent="0.3">
      <c r="A1810" s="18" t="str">
        <f t="shared" si="53"/>
        <v>82007</v>
      </c>
      <c r="B1810" s="10">
        <v>760199</v>
      </c>
      <c r="C1810" s="11">
        <v>39351</v>
      </c>
      <c r="D1810" s="13">
        <v>1666.1209108682351</v>
      </c>
      <c r="E1810" s="9"/>
      <c r="F1810" s="9"/>
      <c r="G1810" s="9"/>
      <c r="H1810" s="27">
        <f>WORKDAY(WORKDAY(DATEVALUE("15/"&amp;MONTH(EDATE(C1810,0))&amp;"/"&amp;YEAR(EDATE(C1810,0))),-1,Feriados!$A$1:$A$936),1,Feriados!$A$1:$A$936)</f>
        <v>39342</v>
      </c>
      <c r="I1810" s="27">
        <f>WORKDAY(WORKDAY(DATEVALUE("15/"&amp;MONTH(EDATE(C1810,-1))&amp;"/"&amp;YEAR(EDATE(C1810,-1))),-1,Feriados!$A$1:$A$936),1,Feriados!$A$1:$A$936)</f>
        <v>39309</v>
      </c>
      <c r="J1810" s="27">
        <f>WORKDAY(WORKDAY(DATEVALUE("15/"&amp;MONTH(EDATE(C1810,0))&amp;"/"&amp;YEAR(EDATE(C1810,0))-1),-1,Feriados!$A$1:$A$936),1,Feriados!$A$1:$A$936)</f>
        <v>38975</v>
      </c>
      <c r="K1810" s="28">
        <f t="shared" si="52"/>
        <v>4.1773716659497584</v>
      </c>
    </row>
    <row r="1811" spans="1:11" x14ac:dyDescent="0.3">
      <c r="A1811" s="18" t="str">
        <f t="shared" si="53"/>
        <v>82007</v>
      </c>
      <c r="B1811" s="10">
        <v>760199</v>
      </c>
      <c r="C1811" s="11">
        <v>39352</v>
      </c>
      <c r="D1811" s="13">
        <v>1666.2786498907867</v>
      </c>
      <c r="E1811" s="9"/>
      <c r="F1811" s="9"/>
      <c r="G1811" s="9"/>
      <c r="H1811" s="27">
        <f>WORKDAY(WORKDAY(DATEVALUE("15/"&amp;MONTH(EDATE(C1811,0))&amp;"/"&amp;YEAR(EDATE(C1811,0))),-1,Feriados!$A$1:$A$936),1,Feriados!$A$1:$A$936)</f>
        <v>39342</v>
      </c>
      <c r="I1811" s="27">
        <f>WORKDAY(WORKDAY(DATEVALUE("15/"&amp;MONTH(EDATE(C1811,-1))&amp;"/"&amp;YEAR(EDATE(C1811,-1))),-1,Feriados!$A$1:$A$936),1,Feriados!$A$1:$A$936)</f>
        <v>39309</v>
      </c>
      <c r="J1811" s="27">
        <f>WORKDAY(WORKDAY(DATEVALUE("15/"&amp;MONTH(EDATE(C1811,0))&amp;"/"&amp;YEAR(EDATE(C1811,0))-1),-1,Feriados!$A$1:$A$936),1,Feriados!$A$1:$A$936)</f>
        <v>38975</v>
      </c>
      <c r="K1811" s="28">
        <f t="shared" si="52"/>
        <v>4.1773716659497584</v>
      </c>
    </row>
    <row r="1812" spans="1:11" x14ac:dyDescent="0.3">
      <c r="A1812" s="18" t="str">
        <f t="shared" si="53"/>
        <v>82007</v>
      </c>
      <c r="B1812" s="10">
        <v>760199</v>
      </c>
      <c r="C1812" s="11">
        <v>39353</v>
      </c>
      <c r="D1812" s="13">
        <v>1666.4364038471876</v>
      </c>
      <c r="E1812" s="9"/>
      <c r="F1812" s="9"/>
      <c r="G1812" s="9"/>
      <c r="H1812" s="27">
        <f>WORKDAY(WORKDAY(DATEVALUE("15/"&amp;MONTH(EDATE(C1812,0))&amp;"/"&amp;YEAR(EDATE(C1812,0))),-1,Feriados!$A$1:$A$936),1,Feriados!$A$1:$A$936)</f>
        <v>39342</v>
      </c>
      <c r="I1812" s="27">
        <f>WORKDAY(WORKDAY(DATEVALUE("15/"&amp;MONTH(EDATE(C1812,-1))&amp;"/"&amp;YEAR(EDATE(C1812,-1))),-1,Feriados!$A$1:$A$936),1,Feriados!$A$1:$A$936)</f>
        <v>39309</v>
      </c>
      <c r="J1812" s="27">
        <f>WORKDAY(WORKDAY(DATEVALUE("15/"&amp;MONTH(EDATE(C1812,0))&amp;"/"&amp;YEAR(EDATE(C1812,0))-1),-1,Feriados!$A$1:$A$936),1,Feriados!$A$1:$A$936)</f>
        <v>38975</v>
      </c>
      <c r="K1812" s="28">
        <f t="shared" si="52"/>
        <v>4.1773716659497584</v>
      </c>
    </row>
    <row r="1813" spans="1:11" x14ac:dyDescent="0.3">
      <c r="A1813" s="18" t="str">
        <f t="shared" si="53"/>
        <v>92007</v>
      </c>
      <c r="B1813" s="10">
        <v>760199</v>
      </c>
      <c r="C1813" s="11">
        <v>39356</v>
      </c>
      <c r="D1813" s="13">
        <v>1666.5941727388524</v>
      </c>
      <c r="E1813" s="9"/>
      <c r="F1813" s="9"/>
      <c r="G1813" s="9"/>
      <c r="H1813" s="27">
        <f>WORKDAY(WORKDAY(DATEVALUE("15/"&amp;MONTH(EDATE(C1813,0))&amp;"/"&amp;YEAR(EDATE(C1813,0))),-1,Feriados!$A$1:$A$936),1,Feriados!$A$1:$A$936)</f>
        <v>39370</v>
      </c>
      <c r="I1813" s="27">
        <f>WORKDAY(WORKDAY(DATEVALUE("15/"&amp;MONTH(EDATE(C1813,-1))&amp;"/"&amp;YEAR(EDATE(C1813,-1))),-1,Feriados!$A$1:$A$936),1,Feriados!$A$1:$A$936)</f>
        <v>39342</v>
      </c>
      <c r="J1813" s="27">
        <f>WORKDAY(WORKDAY(DATEVALUE("15/"&amp;MONTH(EDATE(C1813,0))&amp;"/"&amp;YEAR(EDATE(C1813,0))-1),-1,Feriados!$A$1:$A$936),1,Feriados!$A$1:$A$936)</f>
        <v>39006</v>
      </c>
      <c r="K1813" s="28">
        <f t="shared" si="52"/>
        <v>4.1461877269440395</v>
      </c>
    </row>
    <row r="1814" spans="1:11" x14ac:dyDescent="0.3">
      <c r="A1814" s="18" t="str">
        <f t="shared" si="53"/>
        <v>92007</v>
      </c>
      <c r="B1814" s="10">
        <v>760199</v>
      </c>
      <c r="C1814" s="11">
        <v>39357</v>
      </c>
      <c r="D1814" s="13">
        <v>1666.7519565671944</v>
      </c>
      <c r="E1814" s="9"/>
      <c r="F1814" s="9"/>
      <c r="G1814" s="9"/>
      <c r="H1814" s="27">
        <f>WORKDAY(WORKDAY(DATEVALUE("15/"&amp;MONTH(EDATE(C1814,0))&amp;"/"&amp;YEAR(EDATE(C1814,0))),-1,Feriados!$A$1:$A$936),1,Feriados!$A$1:$A$936)</f>
        <v>39370</v>
      </c>
      <c r="I1814" s="27">
        <f>WORKDAY(WORKDAY(DATEVALUE("15/"&amp;MONTH(EDATE(C1814,-1))&amp;"/"&amp;YEAR(EDATE(C1814,-1))),-1,Feriados!$A$1:$A$936),1,Feriados!$A$1:$A$936)</f>
        <v>39342</v>
      </c>
      <c r="J1814" s="27">
        <f>WORKDAY(WORKDAY(DATEVALUE("15/"&amp;MONTH(EDATE(C1814,0))&amp;"/"&amp;YEAR(EDATE(C1814,0))-1),-1,Feriados!$A$1:$A$936),1,Feriados!$A$1:$A$936)</f>
        <v>39006</v>
      </c>
      <c r="K1814" s="28">
        <f t="shared" si="52"/>
        <v>4.1461877269440395</v>
      </c>
    </row>
    <row r="1815" spans="1:11" x14ac:dyDescent="0.3">
      <c r="A1815" s="18" t="str">
        <f t="shared" si="53"/>
        <v>92007</v>
      </c>
      <c r="B1815" s="10">
        <v>760199</v>
      </c>
      <c r="C1815" s="11">
        <v>39358</v>
      </c>
      <c r="D1815" s="13">
        <v>1666.909755333628</v>
      </c>
      <c r="E1815" s="9"/>
      <c r="F1815" s="9"/>
      <c r="G1815" s="9"/>
      <c r="H1815" s="27">
        <f>WORKDAY(WORKDAY(DATEVALUE("15/"&amp;MONTH(EDATE(C1815,0))&amp;"/"&amp;YEAR(EDATE(C1815,0))),-1,Feriados!$A$1:$A$936),1,Feriados!$A$1:$A$936)</f>
        <v>39370</v>
      </c>
      <c r="I1815" s="27">
        <f>WORKDAY(WORKDAY(DATEVALUE("15/"&amp;MONTH(EDATE(C1815,-1))&amp;"/"&amp;YEAR(EDATE(C1815,-1))),-1,Feriados!$A$1:$A$936),1,Feriados!$A$1:$A$936)</f>
        <v>39342</v>
      </c>
      <c r="J1815" s="27">
        <f>WORKDAY(WORKDAY(DATEVALUE("15/"&amp;MONTH(EDATE(C1815,0))&amp;"/"&amp;YEAR(EDATE(C1815,0))-1),-1,Feriados!$A$1:$A$936),1,Feriados!$A$1:$A$936)</f>
        <v>39006</v>
      </c>
      <c r="K1815" s="28">
        <f t="shared" si="52"/>
        <v>4.1461877269440395</v>
      </c>
    </row>
    <row r="1816" spans="1:11" x14ac:dyDescent="0.3">
      <c r="A1816" s="18" t="str">
        <f t="shared" si="53"/>
        <v>92007</v>
      </c>
      <c r="B1816" s="10">
        <v>760199</v>
      </c>
      <c r="C1816" s="11">
        <v>39359</v>
      </c>
      <c r="D1816" s="13">
        <v>1667.0675690395678</v>
      </c>
      <c r="E1816" s="9"/>
      <c r="F1816" s="9"/>
      <c r="G1816" s="9"/>
      <c r="H1816" s="27">
        <f>WORKDAY(WORKDAY(DATEVALUE("15/"&amp;MONTH(EDATE(C1816,0))&amp;"/"&amp;YEAR(EDATE(C1816,0))),-1,Feriados!$A$1:$A$936),1,Feriados!$A$1:$A$936)</f>
        <v>39370</v>
      </c>
      <c r="I1816" s="27">
        <f>WORKDAY(WORKDAY(DATEVALUE("15/"&amp;MONTH(EDATE(C1816,-1))&amp;"/"&amp;YEAR(EDATE(C1816,-1))),-1,Feriados!$A$1:$A$936),1,Feriados!$A$1:$A$936)</f>
        <v>39342</v>
      </c>
      <c r="J1816" s="27">
        <f>WORKDAY(WORKDAY(DATEVALUE("15/"&amp;MONTH(EDATE(C1816,0))&amp;"/"&amp;YEAR(EDATE(C1816,0))-1),-1,Feriados!$A$1:$A$936),1,Feriados!$A$1:$A$936)</f>
        <v>39006</v>
      </c>
      <c r="K1816" s="28">
        <f t="shared" si="52"/>
        <v>4.1461877269440395</v>
      </c>
    </row>
    <row r="1817" spans="1:11" x14ac:dyDescent="0.3">
      <c r="A1817" s="18" t="str">
        <f t="shared" si="53"/>
        <v>92007</v>
      </c>
      <c r="B1817" s="10">
        <v>760199</v>
      </c>
      <c r="C1817" s="11">
        <v>39360</v>
      </c>
      <c r="D1817" s="13">
        <v>1667.2253976864279</v>
      </c>
      <c r="E1817" s="9"/>
      <c r="F1817" s="9"/>
      <c r="G1817" s="9"/>
      <c r="H1817" s="27">
        <f>WORKDAY(WORKDAY(DATEVALUE("15/"&amp;MONTH(EDATE(C1817,0))&amp;"/"&amp;YEAR(EDATE(C1817,0))),-1,Feriados!$A$1:$A$936),1,Feriados!$A$1:$A$936)</f>
        <v>39370</v>
      </c>
      <c r="I1817" s="27">
        <f>WORKDAY(WORKDAY(DATEVALUE("15/"&amp;MONTH(EDATE(C1817,-1))&amp;"/"&amp;YEAR(EDATE(C1817,-1))),-1,Feriados!$A$1:$A$936),1,Feriados!$A$1:$A$936)</f>
        <v>39342</v>
      </c>
      <c r="J1817" s="27">
        <f>WORKDAY(WORKDAY(DATEVALUE("15/"&amp;MONTH(EDATE(C1817,0))&amp;"/"&amp;YEAR(EDATE(C1817,0))-1),-1,Feriados!$A$1:$A$936),1,Feriados!$A$1:$A$936)</f>
        <v>39006</v>
      </c>
      <c r="K1817" s="28">
        <f t="shared" si="52"/>
        <v>4.1461877269440395</v>
      </c>
    </row>
    <row r="1818" spans="1:11" x14ac:dyDescent="0.3">
      <c r="A1818" s="18" t="str">
        <f t="shared" si="53"/>
        <v>92007</v>
      </c>
      <c r="B1818" s="10">
        <v>760199</v>
      </c>
      <c r="C1818" s="11">
        <v>39363</v>
      </c>
      <c r="D1818" s="13">
        <v>1667.3832412756226</v>
      </c>
      <c r="E1818" s="9"/>
      <c r="F1818" s="9"/>
      <c r="G1818" s="9"/>
      <c r="H1818" s="27">
        <f>WORKDAY(WORKDAY(DATEVALUE("15/"&amp;MONTH(EDATE(C1818,0))&amp;"/"&amp;YEAR(EDATE(C1818,0))),-1,Feriados!$A$1:$A$936),1,Feriados!$A$1:$A$936)</f>
        <v>39370</v>
      </c>
      <c r="I1818" s="27">
        <f>WORKDAY(WORKDAY(DATEVALUE("15/"&amp;MONTH(EDATE(C1818,-1))&amp;"/"&amp;YEAR(EDATE(C1818,-1))),-1,Feriados!$A$1:$A$936),1,Feriados!$A$1:$A$936)</f>
        <v>39342</v>
      </c>
      <c r="J1818" s="27">
        <f>WORKDAY(WORKDAY(DATEVALUE("15/"&amp;MONTH(EDATE(C1818,0))&amp;"/"&amp;YEAR(EDATE(C1818,0))-1),-1,Feriados!$A$1:$A$936),1,Feriados!$A$1:$A$936)</f>
        <v>39006</v>
      </c>
      <c r="K1818" s="28">
        <f t="shared" si="52"/>
        <v>4.1461877269440395</v>
      </c>
    </row>
    <row r="1819" spans="1:11" x14ac:dyDescent="0.3">
      <c r="A1819" s="18" t="str">
        <f t="shared" si="53"/>
        <v>92007</v>
      </c>
      <c r="B1819" s="10">
        <v>760199</v>
      </c>
      <c r="C1819" s="11">
        <v>39364</v>
      </c>
      <c r="D1819" s="13">
        <v>1667.541099808567</v>
      </c>
      <c r="E1819" s="9"/>
      <c r="F1819" s="9"/>
      <c r="G1819" s="9"/>
      <c r="H1819" s="27">
        <f>WORKDAY(WORKDAY(DATEVALUE("15/"&amp;MONTH(EDATE(C1819,0))&amp;"/"&amp;YEAR(EDATE(C1819,0))),-1,Feriados!$A$1:$A$936),1,Feriados!$A$1:$A$936)</f>
        <v>39370</v>
      </c>
      <c r="I1819" s="27">
        <f>WORKDAY(WORKDAY(DATEVALUE("15/"&amp;MONTH(EDATE(C1819,-1))&amp;"/"&amp;YEAR(EDATE(C1819,-1))),-1,Feriados!$A$1:$A$936),1,Feriados!$A$1:$A$936)</f>
        <v>39342</v>
      </c>
      <c r="J1819" s="27">
        <f>WORKDAY(WORKDAY(DATEVALUE("15/"&amp;MONTH(EDATE(C1819,0))&amp;"/"&amp;YEAR(EDATE(C1819,0))-1),-1,Feriados!$A$1:$A$936),1,Feriados!$A$1:$A$936)</f>
        <v>39006</v>
      </c>
      <c r="K1819" s="28">
        <f t="shared" si="52"/>
        <v>4.1461877269440395</v>
      </c>
    </row>
    <row r="1820" spans="1:11" x14ac:dyDescent="0.3">
      <c r="A1820" s="18" t="str">
        <f t="shared" si="53"/>
        <v>92007</v>
      </c>
      <c r="B1820" s="10">
        <v>760199</v>
      </c>
      <c r="C1820" s="11">
        <v>39365</v>
      </c>
      <c r="D1820" s="13">
        <v>1667.6989732866753</v>
      </c>
      <c r="E1820" s="9"/>
      <c r="F1820" s="9"/>
      <c r="G1820" s="9"/>
      <c r="H1820" s="27">
        <f>WORKDAY(WORKDAY(DATEVALUE("15/"&amp;MONTH(EDATE(C1820,0))&amp;"/"&amp;YEAR(EDATE(C1820,0))),-1,Feriados!$A$1:$A$936),1,Feriados!$A$1:$A$936)</f>
        <v>39370</v>
      </c>
      <c r="I1820" s="27">
        <f>WORKDAY(WORKDAY(DATEVALUE("15/"&amp;MONTH(EDATE(C1820,-1))&amp;"/"&amp;YEAR(EDATE(C1820,-1))),-1,Feriados!$A$1:$A$936),1,Feriados!$A$1:$A$936)</f>
        <v>39342</v>
      </c>
      <c r="J1820" s="27">
        <f>WORKDAY(WORKDAY(DATEVALUE("15/"&amp;MONTH(EDATE(C1820,0))&amp;"/"&amp;YEAR(EDATE(C1820,0))-1),-1,Feriados!$A$1:$A$936),1,Feriados!$A$1:$A$936)</f>
        <v>39006</v>
      </c>
      <c r="K1820" s="28">
        <f t="shared" si="52"/>
        <v>4.1461877269440395</v>
      </c>
    </row>
    <row r="1821" spans="1:11" x14ac:dyDescent="0.3">
      <c r="A1821" s="18" t="str">
        <f t="shared" si="53"/>
        <v>92007</v>
      </c>
      <c r="B1821" s="10">
        <v>760199</v>
      </c>
      <c r="C1821" s="11">
        <v>39366</v>
      </c>
      <c r="D1821" s="13">
        <v>1667.8568617113631</v>
      </c>
      <c r="E1821" s="9"/>
      <c r="F1821" s="9"/>
      <c r="G1821" s="9"/>
      <c r="H1821" s="27">
        <f>WORKDAY(WORKDAY(DATEVALUE("15/"&amp;MONTH(EDATE(C1821,0))&amp;"/"&amp;YEAR(EDATE(C1821,0))),-1,Feriados!$A$1:$A$936),1,Feriados!$A$1:$A$936)</f>
        <v>39370</v>
      </c>
      <c r="I1821" s="27">
        <f>WORKDAY(WORKDAY(DATEVALUE("15/"&amp;MONTH(EDATE(C1821,-1))&amp;"/"&amp;YEAR(EDATE(C1821,-1))),-1,Feriados!$A$1:$A$936),1,Feriados!$A$1:$A$936)</f>
        <v>39342</v>
      </c>
      <c r="J1821" s="27">
        <f>WORKDAY(WORKDAY(DATEVALUE("15/"&amp;MONTH(EDATE(C1821,0))&amp;"/"&amp;YEAR(EDATE(C1821,0))-1),-1,Feriados!$A$1:$A$936),1,Feriados!$A$1:$A$936)</f>
        <v>39006</v>
      </c>
      <c r="K1821" s="28">
        <f t="shared" si="52"/>
        <v>4.1461877269440395</v>
      </c>
    </row>
    <row r="1822" spans="1:11" x14ac:dyDescent="0.3">
      <c r="A1822" s="18" t="str">
        <f t="shared" si="53"/>
        <v>92007</v>
      </c>
      <c r="B1822" s="10">
        <v>760199</v>
      </c>
      <c r="C1822" s="11">
        <v>39370</v>
      </c>
      <c r="D1822" s="13">
        <v>1668.0147650840447</v>
      </c>
      <c r="E1822" s="9"/>
      <c r="F1822" s="9"/>
      <c r="G1822" s="9"/>
      <c r="H1822" s="27">
        <f>WORKDAY(WORKDAY(DATEVALUE("15/"&amp;MONTH(EDATE(C1822,0))&amp;"/"&amp;YEAR(EDATE(C1822,0))),-1,Feriados!$A$1:$A$936),1,Feriados!$A$1:$A$936)</f>
        <v>39370</v>
      </c>
      <c r="I1822" s="27">
        <f>WORKDAY(WORKDAY(DATEVALUE("15/"&amp;MONTH(EDATE(C1822,-1))&amp;"/"&amp;YEAR(EDATE(C1822,-1))),-1,Feriados!$A$1:$A$936),1,Feriados!$A$1:$A$936)</f>
        <v>39342</v>
      </c>
      <c r="J1822" s="27">
        <f>WORKDAY(WORKDAY(DATEVALUE("15/"&amp;MONTH(EDATE(C1822,0))&amp;"/"&amp;YEAR(EDATE(C1822,0))-1),-1,Feriados!$A$1:$A$936),1,Feriados!$A$1:$A$936)</f>
        <v>39006</v>
      </c>
      <c r="K1822" s="28">
        <f t="shared" si="52"/>
        <v>4.1461877269440395</v>
      </c>
    </row>
    <row r="1823" spans="1:11" x14ac:dyDescent="0.3">
      <c r="A1823" s="18" t="str">
        <f t="shared" si="53"/>
        <v>92007</v>
      </c>
      <c r="B1823" s="10">
        <v>760199</v>
      </c>
      <c r="C1823" s="11">
        <v>39371</v>
      </c>
      <c r="D1823" s="13">
        <v>1668.2419069880696</v>
      </c>
      <c r="E1823" s="9"/>
      <c r="F1823" s="9"/>
      <c r="G1823" s="9"/>
      <c r="H1823" s="27">
        <f>WORKDAY(WORKDAY(DATEVALUE("15/"&amp;MONTH(EDATE(C1823,0))&amp;"/"&amp;YEAR(EDATE(C1823,0))),-1,Feriados!$A$1:$A$936),1,Feriados!$A$1:$A$936)</f>
        <v>39370</v>
      </c>
      <c r="I1823" s="27">
        <f>WORKDAY(WORKDAY(DATEVALUE("15/"&amp;MONTH(EDATE(C1823,-1))&amp;"/"&amp;YEAR(EDATE(C1823,-1))),-1,Feriados!$A$1:$A$936),1,Feriados!$A$1:$A$936)</f>
        <v>39342</v>
      </c>
      <c r="J1823" s="27">
        <f>WORKDAY(WORKDAY(DATEVALUE("15/"&amp;MONTH(EDATE(C1823,0))&amp;"/"&amp;YEAR(EDATE(C1823,0))-1),-1,Feriados!$A$1:$A$936),1,Feriados!$A$1:$A$936)</f>
        <v>39006</v>
      </c>
      <c r="K1823" s="28">
        <f t="shared" si="52"/>
        <v>4.1461877269440395</v>
      </c>
    </row>
    <row r="1824" spans="1:11" x14ac:dyDescent="0.3">
      <c r="A1824" s="18" t="str">
        <f t="shared" si="53"/>
        <v>92007</v>
      </c>
      <c r="B1824" s="10">
        <v>760199</v>
      </c>
      <c r="C1824" s="11">
        <v>39372</v>
      </c>
      <c r="D1824" s="13">
        <v>1668.4690798231422</v>
      </c>
      <c r="E1824" s="9"/>
      <c r="F1824" s="9"/>
      <c r="G1824" s="9"/>
      <c r="H1824" s="27">
        <f>WORKDAY(WORKDAY(DATEVALUE("15/"&amp;MONTH(EDATE(C1824,0))&amp;"/"&amp;YEAR(EDATE(C1824,0))),-1,Feriados!$A$1:$A$936),1,Feriados!$A$1:$A$936)</f>
        <v>39370</v>
      </c>
      <c r="I1824" s="27">
        <f>WORKDAY(WORKDAY(DATEVALUE("15/"&amp;MONTH(EDATE(C1824,-1))&amp;"/"&amp;YEAR(EDATE(C1824,-1))),-1,Feriados!$A$1:$A$936),1,Feriados!$A$1:$A$936)</f>
        <v>39342</v>
      </c>
      <c r="J1824" s="27">
        <f>WORKDAY(WORKDAY(DATEVALUE("15/"&amp;MONTH(EDATE(C1824,0))&amp;"/"&amp;YEAR(EDATE(C1824,0))-1),-1,Feriados!$A$1:$A$936),1,Feriados!$A$1:$A$936)</f>
        <v>39006</v>
      </c>
      <c r="K1824" s="28">
        <f t="shared" si="52"/>
        <v>4.1461877269440395</v>
      </c>
    </row>
    <row r="1825" spans="1:11" x14ac:dyDescent="0.3">
      <c r="A1825" s="18" t="str">
        <f t="shared" si="53"/>
        <v>92007</v>
      </c>
      <c r="B1825" s="10">
        <v>760199</v>
      </c>
      <c r="C1825" s="11">
        <v>39373</v>
      </c>
      <c r="D1825" s="13">
        <v>1668.6962835934751</v>
      </c>
      <c r="E1825" s="9"/>
      <c r="F1825" s="9"/>
      <c r="G1825" s="9"/>
      <c r="H1825" s="27">
        <f>WORKDAY(WORKDAY(DATEVALUE("15/"&amp;MONTH(EDATE(C1825,0))&amp;"/"&amp;YEAR(EDATE(C1825,0))),-1,Feriados!$A$1:$A$936),1,Feriados!$A$1:$A$936)</f>
        <v>39370</v>
      </c>
      <c r="I1825" s="27">
        <f>WORKDAY(WORKDAY(DATEVALUE("15/"&amp;MONTH(EDATE(C1825,-1))&amp;"/"&amp;YEAR(EDATE(C1825,-1))),-1,Feriados!$A$1:$A$936),1,Feriados!$A$1:$A$936)</f>
        <v>39342</v>
      </c>
      <c r="J1825" s="27">
        <f>WORKDAY(WORKDAY(DATEVALUE("15/"&amp;MONTH(EDATE(C1825,0))&amp;"/"&amp;YEAR(EDATE(C1825,0))-1),-1,Feriados!$A$1:$A$936),1,Feriados!$A$1:$A$936)</f>
        <v>39006</v>
      </c>
      <c r="K1825" s="28">
        <f t="shared" si="52"/>
        <v>4.1461877269440395</v>
      </c>
    </row>
    <row r="1826" spans="1:11" x14ac:dyDescent="0.3">
      <c r="A1826" s="18" t="str">
        <f t="shared" si="53"/>
        <v>92007</v>
      </c>
      <c r="B1826" s="10">
        <v>760199</v>
      </c>
      <c r="C1826" s="11">
        <v>39374</v>
      </c>
      <c r="D1826" s="13">
        <v>1668.9235183032802</v>
      </c>
      <c r="E1826" s="9"/>
      <c r="F1826" s="9"/>
      <c r="G1826" s="9"/>
      <c r="H1826" s="27">
        <f>WORKDAY(WORKDAY(DATEVALUE("15/"&amp;MONTH(EDATE(C1826,0))&amp;"/"&amp;YEAR(EDATE(C1826,0))),-1,Feriados!$A$1:$A$936),1,Feriados!$A$1:$A$936)</f>
        <v>39370</v>
      </c>
      <c r="I1826" s="27">
        <f>WORKDAY(WORKDAY(DATEVALUE("15/"&amp;MONTH(EDATE(C1826,-1))&amp;"/"&amp;YEAR(EDATE(C1826,-1))),-1,Feriados!$A$1:$A$936),1,Feriados!$A$1:$A$936)</f>
        <v>39342</v>
      </c>
      <c r="J1826" s="27">
        <f>WORKDAY(WORKDAY(DATEVALUE("15/"&amp;MONTH(EDATE(C1826,0))&amp;"/"&amp;YEAR(EDATE(C1826,0))-1),-1,Feriados!$A$1:$A$936),1,Feriados!$A$1:$A$936)</f>
        <v>39006</v>
      </c>
      <c r="K1826" s="28">
        <f t="shared" si="52"/>
        <v>4.1461877269440395</v>
      </c>
    </row>
    <row r="1827" spans="1:11" x14ac:dyDescent="0.3">
      <c r="A1827" s="18" t="str">
        <f t="shared" si="53"/>
        <v>92007</v>
      </c>
      <c r="B1827" s="10">
        <v>760199</v>
      </c>
      <c r="C1827" s="11">
        <v>39377</v>
      </c>
      <c r="D1827" s="13">
        <v>1669.150783956771</v>
      </c>
      <c r="E1827" s="9"/>
      <c r="F1827" s="9"/>
      <c r="G1827" s="9"/>
      <c r="H1827" s="27">
        <f>WORKDAY(WORKDAY(DATEVALUE("15/"&amp;MONTH(EDATE(C1827,0))&amp;"/"&amp;YEAR(EDATE(C1827,0))),-1,Feriados!$A$1:$A$936),1,Feriados!$A$1:$A$936)</f>
        <v>39370</v>
      </c>
      <c r="I1827" s="27">
        <f>WORKDAY(WORKDAY(DATEVALUE("15/"&amp;MONTH(EDATE(C1827,-1))&amp;"/"&amp;YEAR(EDATE(C1827,-1))),-1,Feriados!$A$1:$A$936),1,Feriados!$A$1:$A$936)</f>
        <v>39342</v>
      </c>
      <c r="J1827" s="27">
        <f>WORKDAY(WORKDAY(DATEVALUE("15/"&amp;MONTH(EDATE(C1827,0))&amp;"/"&amp;YEAR(EDATE(C1827,0))-1),-1,Feriados!$A$1:$A$936),1,Feriados!$A$1:$A$936)</f>
        <v>39006</v>
      </c>
      <c r="K1827" s="28">
        <f t="shared" si="52"/>
        <v>4.1461877269440395</v>
      </c>
    </row>
    <row r="1828" spans="1:11" x14ac:dyDescent="0.3">
      <c r="A1828" s="18" t="str">
        <f t="shared" si="53"/>
        <v>92007</v>
      </c>
      <c r="B1828" s="10">
        <v>760199</v>
      </c>
      <c r="C1828" s="11">
        <v>39378</v>
      </c>
      <c r="D1828" s="13">
        <v>1669.3780805581609</v>
      </c>
      <c r="E1828" s="9"/>
      <c r="F1828" s="9"/>
      <c r="G1828" s="9"/>
      <c r="H1828" s="27">
        <f>WORKDAY(WORKDAY(DATEVALUE("15/"&amp;MONTH(EDATE(C1828,0))&amp;"/"&amp;YEAR(EDATE(C1828,0))),-1,Feriados!$A$1:$A$936),1,Feriados!$A$1:$A$936)</f>
        <v>39370</v>
      </c>
      <c r="I1828" s="27">
        <f>WORKDAY(WORKDAY(DATEVALUE("15/"&amp;MONTH(EDATE(C1828,-1))&amp;"/"&amp;YEAR(EDATE(C1828,-1))),-1,Feriados!$A$1:$A$936),1,Feriados!$A$1:$A$936)</f>
        <v>39342</v>
      </c>
      <c r="J1828" s="27">
        <f>WORKDAY(WORKDAY(DATEVALUE("15/"&amp;MONTH(EDATE(C1828,0))&amp;"/"&amp;YEAR(EDATE(C1828,0))-1),-1,Feriados!$A$1:$A$936),1,Feriados!$A$1:$A$936)</f>
        <v>39006</v>
      </c>
      <c r="K1828" s="28">
        <f t="shared" si="52"/>
        <v>4.1461877269440395</v>
      </c>
    </row>
    <row r="1829" spans="1:11" x14ac:dyDescent="0.3">
      <c r="A1829" s="18" t="str">
        <f t="shared" si="53"/>
        <v>92007</v>
      </c>
      <c r="B1829" s="10">
        <v>760199</v>
      </c>
      <c r="C1829" s="11">
        <v>39379</v>
      </c>
      <c r="D1829" s="13">
        <v>1669.6054081116652</v>
      </c>
      <c r="E1829" s="9"/>
      <c r="F1829" s="9"/>
      <c r="G1829" s="9"/>
      <c r="H1829" s="27">
        <f>WORKDAY(WORKDAY(DATEVALUE("15/"&amp;MONTH(EDATE(C1829,0))&amp;"/"&amp;YEAR(EDATE(C1829,0))),-1,Feriados!$A$1:$A$936),1,Feriados!$A$1:$A$936)</f>
        <v>39370</v>
      </c>
      <c r="I1829" s="27">
        <f>WORKDAY(WORKDAY(DATEVALUE("15/"&amp;MONTH(EDATE(C1829,-1))&amp;"/"&amp;YEAR(EDATE(C1829,-1))),-1,Feriados!$A$1:$A$936),1,Feriados!$A$1:$A$936)</f>
        <v>39342</v>
      </c>
      <c r="J1829" s="27">
        <f>WORKDAY(WORKDAY(DATEVALUE("15/"&amp;MONTH(EDATE(C1829,0))&amp;"/"&amp;YEAR(EDATE(C1829,0))-1),-1,Feriados!$A$1:$A$936),1,Feriados!$A$1:$A$936)</f>
        <v>39006</v>
      </c>
      <c r="K1829" s="28">
        <f t="shared" si="52"/>
        <v>4.1461877269440395</v>
      </c>
    </row>
    <row r="1830" spans="1:11" x14ac:dyDescent="0.3">
      <c r="A1830" s="18" t="str">
        <f t="shared" si="53"/>
        <v>92007</v>
      </c>
      <c r="B1830" s="10">
        <v>760199</v>
      </c>
      <c r="C1830" s="11">
        <v>39380</v>
      </c>
      <c r="D1830" s="13">
        <v>1669.832766621498</v>
      </c>
      <c r="E1830" s="9"/>
      <c r="F1830" s="9"/>
      <c r="G1830" s="9"/>
      <c r="H1830" s="27">
        <f>WORKDAY(WORKDAY(DATEVALUE("15/"&amp;MONTH(EDATE(C1830,0))&amp;"/"&amp;YEAR(EDATE(C1830,0))),-1,Feriados!$A$1:$A$936),1,Feriados!$A$1:$A$936)</f>
        <v>39370</v>
      </c>
      <c r="I1830" s="27">
        <f>WORKDAY(WORKDAY(DATEVALUE("15/"&amp;MONTH(EDATE(C1830,-1))&amp;"/"&amp;YEAR(EDATE(C1830,-1))),-1,Feriados!$A$1:$A$936),1,Feriados!$A$1:$A$936)</f>
        <v>39342</v>
      </c>
      <c r="J1830" s="27">
        <f>WORKDAY(WORKDAY(DATEVALUE("15/"&amp;MONTH(EDATE(C1830,0))&amp;"/"&amp;YEAR(EDATE(C1830,0))-1),-1,Feriados!$A$1:$A$936),1,Feriados!$A$1:$A$936)</f>
        <v>39006</v>
      </c>
      <c r="K1830" s="28">
        <f t="shared" si="52"/>
        <v>4.1461877269440395</v>
      </c>
    </row>
    <row r="1831" spans="1:11" x14ac:dyDescent="0.3">
      <c r="A1831" s="18" t="str">
        <f t="shared" si="53"/>
        <v>92007</v>
      </c>
      <c r="B1831" s="10">
        <v>760199</v>
      </c>
      <c r="C1831" s="11">
        <v>39381</v>
      </c>
      <c r="D1831" s="13">
        <v>1670.0601560918749</v>
      </c>
      <c r="E1831" s="9"/>
      <c r="F1831" s="9"/>
      <c r="G1831" s="9"/>
      <c r="H1831" s="27">
        <f>WORKDAY(WORKDAY(DATEVALUE("15/"&amp;MONTH(EDATE(C1831,0))&amp;"/"&amp;YEAR(EDATE(C1831,0))),-1,Feriados!$A$1:$A$936),1,Feriados!$A$1:$A$936)</f>
        <v>39370</v>
      </c>
      <c r="I1831" s="27">
        <f>WORKDAY(WORKDAY(DATEVALUE("15/"&amp;MONTH(EDATE(C1831,-1))&amp;"/"&amp;YEAR(EDATE(C1831,-1))),-1,Feriados!$A$1:$A$936),1,Feriados!$A$1:$A$936)</f>
        <v>39342</v>
      </c>
      <c r="J1831" s="27">
        <f>WORKDAY(WORKDAY(DATEVALUE("15/"&amp;MONTH(EDATE(C1831,0))&amp;"/"&amp;YEAR(EDATE(C1831,0))-1),-1,Feriados!$A$1:$A$936),1,Feriados!$A$1:$A$936)</f>
        <v>39006</v>
      </c>
      <c r="K1831" s="28">
        <f t="shared" si="52"/>
        <v>4.1461877269440395</v>
      </c>
    </row>
    <row r="1832" spans="1:11" x14ac:dyDescent="0.3">
      <c r="A1832" s="18" t="str">
        <f t="shared" si="53"/>
        <v>92007</v>
      </c>
      <c r="B1832" s="10">
        <v>760199</v>
      </c>
      <c r="C1832" s="11">
        <v>39384</v>
      </c>
      <c r="D1832" s="13">
        <v>1670.2875765270121</v>
      </c>
      <c r="E1832" s="9"/>
      <c r="F1832" s="9"/>
      <c r="G1832" s="9"/>
      <c r="H1832" s="27">
        <f>WORKDAY(WORKDAY(DATEVALUE("15/"&amp;MONTH(EDATE(C1832,0))&amp;"/"&amp;YEAR(EDATE(C1832,0))),-1,Feriados!$A$1:$A$936),1,Feriados!$A$1:$A$936)</f>
        <v>39370</v>
      </c>
      <c r="I1832" s="27">
        <f>WORKDAY(WORKDAY(DATEVALUE("15/"&amp;MONTH(EDATE(C1832,-1))&amp;"/"&amp;YEAR(EDATE(C1832,-1))),-1,Feriados!$A$1:$A$936),1,Feriados!$A$1:$A$936)</f>
        <v>39342</v>
      </c>
      <c r="J1832" s="27">
        <f>WORKDAY(WORKDAY(DATEVALUE("15/"&amp;MONTH(EDATE(C1832,0))&amp;"/"&amp;YEAR(EDATE(C1832,0))-1),-1,Feriados!$A$1:$A$936),1,Feriados!$A$1:$A$936)</f>
        <v>39006</v>
      </c>
      <c r="K1832" s="28">
        <f t="shared" si="52"/>
        <v>4.1461877269440395</v>
      </c>
    </row>
    <row r="1833" spans="1:11" x14ac:dyDescent="0.3">
      <c r="A1833" s="18" t="str">
        <f t="shared" si="53"/>
        <v>92007</v>
      </c>
      <c r="B1833" s="10">
        <v>760199</v>
      </c>
      <c r="C1833" s="11">
        <v>39385</v>
      </c>
      <c r="D1833" s="13">
        <v>1670.5150279311263</v>
      </c>
      <c r="E1833" s="9"/>
      <c r="F1833" s="9"/>
      <c r="G1833" s="9"/>
      <c r="H1833" s="27">
        <f>WORKDAY(WORKDAY(DATEVALUE("15/"&amp;MONTH(EDATE(C1833,0))&amp;"/"&amp;YEAR(EDATE(C1833,0))),-1,Feriados!$A$1:$A$936),1,Feriados!$A$1:$A$936)</f>
        <v>39370</v>
      </c>
      <c r="I1833" s="27">
        <f>WORKDAY(WORKDAY(DATEVALUE("15/"&amp;MONTH(EDATE(C1833,-1))&amp;"/"&amp;YEAR(EDATE(C1833,-1))),-1,Feriados!$A$1:$A$936),1,Feriados!$A$1:$A$936)</f>
        <v>39342</v>
      </c>
      <c r="J1833" s="27">
        <f>WORKDAY(WORKDAY(DATEVALUE("15/"&amp;MONTH(EDATE(C1833,0))&amp;"/"&amp;YEAR(EDATE(C1833,0))-1),-1,Feriados!$A$1:$A$936),1,Feriados!$A$1:$A$936)</f>
        <v>39006</v>
      </c>
      <c r="K1833" s="28">
        <f t="shared" si="52"/>
        <v>4.1461877269440395</v>
      </c>
    </row>
    <row r="1834" spans="1:11" x14ac:dyDescent="0.3">
      <c r="A1834" s="18" t="str">
        <f t="shared" si="53"/>
        <v>92007</v>
      </c>
      <c r="B1834" s="10">
        <v>760199</v>
      </c>
      <c r="C1834" s="11">
        <v>39386</v>
      </c>
      <c r="D1834" s="13">
        <v>1670.7425103084342</v>
      </c>
      <c r="E1834" s="9"/>
      <c r="F1834" s="9"/>
      <c r="G1834" s="9"/>
      <c r="H1834" s="27">
        <f>WORKDAY(WORKDAY(DATEVALUE("15/"&amp;MONTH(EDATE(C1834,0))&amp;"/"&amp;YEAR(EDATE(C1834,0))),-1,Feriados!$A$1:$A$936),1,Feriados!$A$1:$A$936)</f>
        <v>39370</v>
      </c>
      <c r="I1834" s="27">
        <f>WORKDAY(WORKDAY(DATEVALUE("15/"&amp;MONTH(EDATE(C1834,-1))&amp;"/"&amp;YEAR(EDATE(C1834,-1))),-1,Feriados!$A$1:$A$936),1,Feriados!$A$1:$A$936)</f>
        <v>39342</v>
      </c>
      <c r="J1834" s="27">
        <f>WORKDAY(WORKDAY(DATEVALUE("15/"&amp;MONTH(EDATE(C1834,0))&amp;"/"&amp;YEAR(EDATE(C1834,0))-1),-1,Feriados!$A$1:$A$936),1,Feriados!$A$1:$A$936)</f>
        <v>39006</v>
      </c>
      <c r="K1834" s="28">
        <f t="shared" si="52"/>
        <v>4.1461877269440395</v>
      </c>
    </row>
    <row r="1835" spans="1:11" x14ac:dyDescent="0.3">
      <c r="A1835" s="18" t="str">
        <f t="shared" si="53"/>
        <v>102007</v>
      </c>
      <c r="B1835" s="10">
        <v>760199</v>
      </c>
      <c r="C1835" s="11">
        <v>39387</v>
      </c>
      <c r="D1835" s="13">
        <v>1670.9700236631541</v>
      </c>
      <c r="E1835" s="9"/>
      <c r="F1835" s="9"/>
      <c r="G1835" s="9"/>
      <c r="H1835" s="27">
        <f>WORKDAY(WORKDAY(DATEVALUE("15/"&amp;MONTH(EDATE(C1835,0))&amp;"/"&amp;YEAR(EDATE(C1835,0))),-1,Feriados!$A$1:$A$936),1,Feriados!$A$1:$A$936)</f>
        <v>39402</v>
      </c>
      <c r="I1835" s="27">
        <f>WORKDAY(WORKDAY(DATEVALUE("15/"&amp;MONTH(EDATE(C1835,-1))&amp;"/"&amp;YEAR(EDATE(C1835,-1))),-1,Feriados!$A$1:$A$936),1,Feriados!$A$1:$A$936)</f>
        <v>39370</v>
      </c>
      <c r="J1835" s="27">
        <f>WORKDAY(WORKDAY(DATEVALUE("15/"&amp;MONTH(EDATE(C1835,0))&amp;"/"&amp;YEAR(EDATE(C1835,0))-1),-1,Feriados!$A$1:$A$936),1,Feriados!$A$1:$A$936)</f>
        <v>39037</v>
      </c>
      <c r="K1835" s="28">
        <f t="shared" si="52"/>
        <v>4.1152120623467736</v>
      </c>
    </row>
    <row r="1836" spans="1:11" x14ac:dyDescent="0.3">
      <c r="A1836" s="18" t="str">
        <f t="shared" si="53"/>
        <v>102007</v>
      </c>
      <c r="B1836" s="10">
        <v>760199</v>
      </c>
      <c r="C1836" s="11">
        <v>39391</v>
      </c>
      <c r="D1836" s="13">
        <v>1671.1975679995041</v>
      </c>
      <c r="E1836" s="9"/>
      <c r="F1836" s="9"/>
      <c r="G1836" s="9"/>
      <c r="H1836" s="27">
        <f>WORKDAY(WORKDAY(DATEVALUE("15/"&amp;MONTH(EDATE(C1836,0))&amp;"/"&amp;YEAR(EDATE(C1836,0))),-1,Feriados!$A$1:$A$936),1,Feriados!$A$1:$A$936)</f>
        <v>39402</v>
      </c>
      <c r="I1836" s="27">
        <f>WORKDAY(WORKDAY(DATEVALUE("15/"&amp;MONTH(EDATE(C1836,-1))&amp;"/"&amp;YEAR(EDATE(C1836,-1))),-1,Feriados!$A$1:$A$936),1,Feriados!$A$1:$A$936)</f>
        <v>39370</v>
      </c>
      <c r="J1836" s="27">
        <f>WORKDAY(WORKDAY(DATEVALUE("15/"&amp;MONTH(EDATE(C1836,0))&amp;"/"&amp;YEAR(EDATE(C1836,0))-1),-1,Feriados!$A$1:$A$936),1,Feriados!$A$1:$A$936)</f>
        <v>39037</v>
      </c>
      <c r="K1836" s="28">
        <f t="shared" si="52"/>
        <v>4.1152120623467736</v>
      </c>
    </row>
    <row r="1837" spans="1:11" x14ac:dyDescent="0.3">
      <c r="A1837" s="18" t="str">
        <f t="shared" si="53"/>
        <v>102007</v>
      </c>
      <c r="B1837" s="10">
        <v>760199</v>
      </c>
      <c r="C1837" s="11">
        <v>39392</v>
      </c>
      <c r="D1837" s="13">
        <v>1671.4251433217037</v>
      </c>
      <c r="E1837" s="9"/>
      <c r="F1837" s="9"/>
      <c r="G1837" s="9"/>
      <c r="H1837" s="27">
        <f>WORKDAY(WORKDAY(DATEVALUE("15/"&amp;MONTH(EDATE(C1837,0))&amp;"/"&amp;YEAR(EDATE(C1837,0))),-1,Feriados!$A$1:$A$936),1,Feriados!$A$1:$A$936)</f>
        <v>39402</v>
      </c>
      <c r="I1837" s="27">
        <f>WORKDAY(WORKDAY(DATEVALUE("15/"&amp;MONTH(EDATE(C1837,-1))&amp;"/"&amp;YEAR(EDATE(C1837,-1))),-1,Feriados!$A$1:$A$936),1,Feriados!$A$1:$A$936)</f>
        <v>39370</v>
      </c>
      <c r="J1837" s="27">
        <f>WORKDAY(WORKDAY(DATEVALUE("15/"&amp;MONTH(EDATE(C1837,0))&amp;"/"&amp;YEAR(EDATE(C1837,0))-1),-1,Feriados!$A$1:$A$936),1,Feriados!$A$1:$A$936)</f>
        <v>39037</v>
      </c>
      <c r="K1837" s="28">
        <f t="shared" si="52"/>
        <v>4.1152120623467736</v>
      </c>
    </row>
    <row r="1838" spans="1:11" x14ac:dyDescent="0.3">
      <c r="A1838" s="18" t="str">
        <f t="shared" si="53"/>
        <v>102007</v>
      </c>
      <c r="B1838" s="10">
        <v>760199</v>
      </c>
      <c r="C1838" s="11">
        <v>39393</v>
      </c>
      <c r="D1838" s="13">
        <v>1671.6527496339716</v>
      </c>
      <c r="E1838" s="9"/>
      <c r="F1838" s="9"/>
      <c r="G1838" s="9"/>
      <c r="H1838" s="27">
        <f>WORKDAY(WORKDAY(DATEVALUE("15/"&amp;MONTH(EDATE(C1838,0))&amp;"/"&amp;YEAR(EDATE(C1838,0))),-1,Feriados!$A$1:$A$936),1,Feriados!$A$1:$A$936)</f>
        <v>39402</v>
      </c>
      <c r="I1838" s="27">
        <f>WORKDAY(WORKDAY(DATEVALUE("15/"&amp;MONTH(EDATE(C1838,-1))&amp;"/"&amp;YEAR(EDATE(C1838,-1))),-1,Feriados!$A$1:$A$936),1,Feriados!$A$1:$A$936)</f>
        <v>39370</v>
      </c>
      <c r="J1838" s="27">
        <f>WORKDAY(WORKDAY(DATEVALUE("15/"&amp;MONTH(EDATE(C1838,0))&amp;"/"&amp;YEAR(EDATE(C1838,0))-1),-1,Feriados!$A$1:$A$936),1,Feriados!$A$1:$A$936)</f>
        <v>39037</v>
      </c>
      <c r="K1838" s="28">
        <f t="shared" si="52"/>
        <v>4.1152120623467736</v>
      </c>
    </row>
    <row r="1839" spans="1:11" x14ac:dyDescent="0.3">
      <c r="A1839" s="18" t="str">
        <f t="shared" si="53"/>
        <v>102007</v>
      </c>
      <c r="B1839" s="10">
        <v>760199</v>
      </c>
      <c r="C1839" s="11">
        <v>39394</v>
      </c>
      <c r="D1839" s="13">
        <v>1671.8803869405276</v>
      </c>
      <c r="E1839" s="9"/>
      <c r="F1839" s="9"/>
      <c r="G1839" s="9"/>
      <c r="H1839" s="27">
        <f>WORKDAY(WORKDAY(DATEVALUE("15/"&amp;MONTH(EDATE(C1839,0))&amp;"/"&amp;YEAR(EDATE(C1839,0))),-1,Feriados!$A$1:$A$936),1,Feriados!$A$1:$A$936)</f>
        <v>39402</v>
      </c>
      <c r="I1839" s="27">
        <f>WORKDAY(WORKDAY(DATEVALUE("15/"&amp;MONTH(EDATE(C1839,-1))&amp;"/"&amp;YEAR(EDATE(C1839,-1))),-1,Feriados!$A$1:$A$936),1,Feriados!$A$1:$A$936)</f>
        <v>39370</v>
      </c>
      <c r="J1839" s="27">
        <f>WORKDAY(WORKDAY(DATEVALUE("15/"&amp;MONTH(EDATE(C1839,0))&amp;"/"&amp;YEAR(EDATE(C1839,0))-1),-1,Feriados!$A$1:$A$936),1,Feriados!$A$1:$A$936)</f>
        <v>39037</v>
      </c>
      <c r="K1839" s="28">
        <f t="shared" si="52"/>
        <v>4.1152120623467736</v>
      </c>
    </row>
    <row r="1840" spans="1:11" x14ac:dyDescent="0.3">
      <c r="A1840" s="18" t="str">
        <f t="shared" si="53"/>
        <v>102007</v>
      </c>
      <c r="B1840" s="10">
        <v>760199</v>
      </c>
      <c r="C1840" s="11">
        <v>39395</v>
      </c>
      <c r="D1840" s="13">
        <v>1672.1080552455935</v>
      </c>
      <c r="E1840" s="9"/>
      <c r="F1840" s="9"/>
      <c r="G1840" s="9"/>
      <c r="H1840" s="27">
        <f>WORKDAY(WORKDAY(DATEVALUE("15/"&amp;MONTH(EDATE(C1840,0))&amp;"/"&amp;YEAR(EDATE(C1840,0))),-1,Feriados!$A$1:$A$936),1,Feriados!$A$1:$A$936)</f>
        <v>39402</v>
      </c>
      <c r="I1840" s="27">
        <f>WORKDAY(WORKDAY(DATEVALUE("15/"&amp;MONTH(EDATE(C1840,-1))&amp;"/"&amp;YEAR(EDATE(C1840,-1))),-1,Feriados!$A$1:$A$936),1,Feriados!$A$1:$A$936)</f>
        <v>39370</v>
      </c>
      <c r="J1840" s="27">
        <f>WORKDAY(WORKDAY(DATEVALUE("15/"&amp;MONTH(EDATE(C1840,0))&amp;"/"&amp;YEAR(EDATE(C1840,0))-1),-1,Feriados!$A$1:$A$936),1,Feriados!$A$1:$A$936)</f>
        <v>39037</v>
      </c>
      <c r="K1840" s="28">
        <f t="shared" si="52"/>
        <v>4.1152120623467736</v>
      </c>
    </row>
    <row r="1841" spans="1:11" x14ac:dyDescent="0.3">
      <c r="A1841" s="18" t="str">
        <f t="shared" si="53"/>
        <v>102007</v>
      </c>
      <c r="B1841" s="10">
        <v>760199</v>
      </c>
      <c r="C1841" s="11">
        <v>39398</v>
      </c>
      <c r="D1841" s="13">
        <v>1672.33575455339</v>
      </c>
      <c r="E1841" s="9"/>
      <c r="F1841" s="9"/>
      <c r="G1841" s="9"/>
      <c r="H1841" s="27">
        <f>WORKDAY(WORKDAY(DATEVALUE("15/"&amp;MONTH(EDATE(C1841,0))&amp;"/"&amp;YEAR(EDATE(C1841,0))),-1,Feriados!$A$1:$A$936),1,Feriados!$A$1:$A$936)</f>
        <v>39402</v>
      </c>
      <c r="I1841" s="27">
        <f>WORKDAY(WORKDAY(DATEVALUE("15/"&amp;MONTH(EDATE(C1841,-1))&amp;"/"&amp;YEAR(EDATE(C1841,-1))),-1,Feriados!$A$1:$A$936),1,Feriados!$A$1:$A$936)</f>
        <v>39370</v>
      </c>
      <c r="J1841" s="27">
        <f>WORKDAY(WORKDAY(DATEVALUE("15/"&amp;MONTH(EDATE(C1841,0))&amp;"/"&amp;YEAR(EDATE(C1841,0))-1),-1,Feriados!$A$1:$A$936),1,Feriados!$A$1:$A$936)</f>
        <v>39037</v>
      </c>
      <c r="K1841" s="28">
        <f t="shared" si="52"/>
        <v>4.1152120623467736</v>
      </c>
    </row>
    <row r="1842" spans="1:11" x14ac:dyDescent="0.3">
      <c r="A1842" s="18" t="str">
        <f t="shared" si="53"/>
        <v>102007</v>
      </c>
      <c r="B1842" s="10">
        <v>760199</v>
      </c>
      <c r="C1842" s="11">
        <v>39399</v>
      </c>
      <c r="D1842" s="13">
        <v>1672.5634848681386</v>
      </c>
      <c r="E1842" s="9"/>
      <c r="F1842" s="9"/>
      <c r="G1842" s="9"/>
      <c r="H1842" s="27">
        <f>WORKDAY(WORKDAY(DATEVALUE("15/"&amp;MONTH(EDATE(C1842,0))&amp;"/"&amp;YEAR(EDATE(C1842,0))),-1,Feriados!$A$1:$A$936),1,Feriados!$A$1:$A$936)</f>
        <v>39402</v>
      </c>
      <c r="I1842" s="27">
        <f>WORKDAY(WORKDAY(DATEVALUE("15/"&amp;MONTH(EDATE(C1842,-1))&amp;"/"&amp;YEAR(EDATE(C1842,-1))),-1,Feriados!$A$1:$A$936),1,Feriados!$A$1:$A$936)</f>
        <v>39370</v>
      </c>
      <c r="J1842" s="27">
        <f>WORKDAY(WORKDAY(DATEVALUE("15/"&amp;MONTH(EDATE(C1842,0))&amp;"/"&amp;YEAR(EDATE(C1842,0))-1),-1,Feriados!$A$1:$A$936),1,Feriados!$A$1:$A$936)</f>
        <v>39037</v>
      </c>
      <c r="K1842" s="28">
        <f t="shared" si="52"/>
        <v>4.1152120623467736</v>
      </c>
    </row>
    <row r="1843" spans="1:11" x14ac:dyDescent="0.3">
      <c r="A1843" s="18" t="str">
        <f t="shared" si="53"/>
        <v>102007</v>
      </c>
      <c r="B1843" s="10">
        <v>760199</v>
      </c>
      <c r="C1843" s="11">
        <v>39400</v>
      </c>
      <c r="D1843" s="13">
        <v>1672.7912461940618</v>
      </c>
      <c r="E1843" s="9"/>
      <c r="F1843" s="9"/>
      <c r="G1843" s="9"/>
      <c r="H1843" s="27">
        <f>WORKDAY(WORKDAY(DATEVALUE("15/"&amp;MONTH(EDATE(C1843,0))&amp;"/"&amp;YEAR(EDATE(C1843,0))),-1,Feriados!$A$1:$A$936),1,Feriados!$A$1:$A$936)</f>
        <v>39402</v>
      </c>
      <c r="I1843" s="27">
        <f>WORKDAY(WORKDAY(DATEVALUE("15/"&amp;MONTH(EDATE(C1843,-1))&amp;"/"&amp;YEAR(EDATE(C1843,-1))),-1,Feriados!$A$1:$A$936),1,Feriados!$A$1:$A$936)</f>
        <v>39370</v>
      </c>
      <c r="J1843" s="27">
        <f>WORKDAY(WORKDAY(DATEVALUE("15/"&amp;MONTH(EDATE(C1843,0))&amp;"/"&amp;YEAR(EDATE(C1843,0))-1),-1,Feriados!$A$1:$A$936),1,Feriados!$A$1:$A$936)</f>
        <v>39037</v>
      </c>
      <c r="K1843" s="28">
        <f t="shared" si="52"/>
        <v>4.1152120623467736</v>
      </c>
    </row>
    <row r="1844" spans="1:11" x14ac:dyDescent="0.3">
      <c r="A1844" s="18" t="str">
        <f t="shared" si="53"/>
        <v>102007</v>
      </c>
      <c r="B1844" s="10">
        <v>760199</v>
      </c>
      <c r="C1844" s="11">
        <v>39402</v>
      </c>
      <c r="D1844" s="13">
        <v>1673.0190385353831</v>
      </c>
      <c r="E1844" s="9"/>
      <c r="F1844" s="9"/>
      <c r="G1844" s="9"/>
      <c r="H1844" s="27">
        <f>WORKDAY(WORKDAY(DATEVALUE("15/"&amp;MONTH(EDATE(C1844,0))&amp;"/"&amp;YEAR(EDATE(C1844,0))),-1,Feriados!$A$1:$A$936),1,Feriados!$A$1:$A$936)</f>
        <v>39402</v>
      </c>
      <c r="I1844" s="27">
        <f>WORKDAY(WORKDAY(DATEVALUE("15/"&amp;MONTH(EDATE(C1844,-1))&amp;"/"&amp;YEAR(EDATE(C1844,-1))),-1,Feriados!$A$1:$A$936),1,Feriados!$A$1:$A$936)</f>
        <v>39370</v>
      </c>
      <c r="J1844" s="27">
        <f>WORKDAY(WORKDAY(DATEVALUE("15/"&amp;MONTH(EDATE(C1844,0))&amp;"/"&amp;YEAR(EDATE(C1844,0))-1),-1,Feriados!$A$1:$A$936),1,Feriados!$A$1:$A$936)</f>
        <v>39037</v>
      </c>
      <c r="K1844" s="28">
        <f t="shared" si="52"/>
        <v>4.1152120623467736</v>
      </c>
    </row>
    <row r="1845" spans="1:11" x14ac:dyDescent="0.3">
      <c r="A1845" s="18" t="str">
        <f t="shared" si="53"/>
        <v>102007</v>
      </c>
      <c r="B1845" s="10">
        <v>760199</v>
      </c>
      <c r="C1845" s="11">
        <v>39405</v>
      </c>
      <c r="D1845" s="13">
        <v>1673.3210848046517</v>
      </c>
      <c r="E1845" s="9"/>
      <c r="F1845" s="9"/>
      <c r="G1845" s="9"/>
      <c r="H1845" s="27">
        <f>WORKDAY(WORKDAY(DATEVALUE("15/"&amp;MONTH(EDATE(C1845,0))&amp;"/"&amp;YEAR(EDATE(C1845,0))),-1,Feriados!$A$1:$A$936),1,Feriados!$A$1:$A$936)</f>
        <v>39402</v>
      </c>
      <c r="I1845" s="27">
        <f>WORKDAY(WORKDAY(DATEVALUE("15/"&amp;MONTH(EDATE(C1845,-1))&amp;"/"&amp;YEAR(EDATE(C1845,-1))),-1,Feriados!$A$1:$A$936),1,Feriados!$A$1:$A$936)</f>
        <v>39370</v>
      </c>
      <c r="J1845" s="27">
        <f>WORKDAY(WORKDAY(DATEVALUE("15/"&amp;MONTH(EDATE(C1845,0))&amp;"/"&amp;YEAR(EDATE(C1845,0))-1),-1,Feriados!$A$1:$A$936),1,Feriados!$A$1:$A$936)</f>
        <v>39037</v>
      </c>
      <c r="K1845" s="28">
        <f t="shared" si="52"/>
        <v>4.1152120623467736</v>
      </c>
    </row>
    <row r="1846" spans="1:11" x14ac:dyDescent="0.3">
      <c r="A1846" s="18" t="str">
        <f t="shared" si="53"/>
        <v>102007</v>
      </c>
      <c r="B1846" s="10">
        <v>760199</v>
      </c>
      <c r="C1846" s="11">
        <v>39406</v>
      </c>
      <c r="D1846" s="13">
        <v>1673.623185605248</v>
      </c>
      <c r="E1846" s="9"/>
      <c r="F1846" s="9"/>
      <c r="G1846" s="9"/>
      <c r="H1846" s="27">
        <f>WORKDAY(WORKDAY(DATEVALUE("15/"&amp;MONTH(EDATE(C1846,0))&amp;"/"&amp;YEAR(EDATE(C1846,0))),-1,Feriados!$A$1:$A$936),1,Feriados!$A$1:$A$936)</f>
        <v>39402</v>
      </c>
      <c r="I1846" s="27">
        <f>WORKDAY(WORKDAY(DATEVALUE("15/"&amp;MONTH(EDATE(C1846,-1))&amp;"/"&amp;YEAR(EDATE(C1846,-1))),-1,Feriados!$A$1:$A$936),1,Feriados!$A$1:$A$936)</f>
        <v>39370</v>
      </c>
      <c r="J1846" s="27">
        <f>WORKDAY(WORKDAY(DATEVALUE("15/"&amp;MONTH(EDATE(C1846,0))&amp;"/"&amp;YEAR(EDATE(C1846,0))-1),-1,Feriados!$A$1:$A$936),1,Feriados!$A$1:$A$936)</f>
        <v>39037</v>
      </c>
      <c r="K1846" s="28">
        <f t="shared" si="52"/>
        <v>4.1152120623467736</v>
      </c>
    </row>
    <row r="1847" spans="1:11" x14ac:dyDescent="0.3">
      <c r="A1847" s="18" t="str">
        <f t="shared" si="53"/>
        <v>102007</v>
      </c>
      <c r="B1847" s="10">
        <v>760199</v>
      </c>
      <c r="C1847" s="11">
        <v>39407</v>
      </c>
      <c r="D1847" s="13">
        <v>1673.9253409470164</v>
      </c>
      <c r="E1847" s="9"/>
      <c r="F1847" s="9"/>
      <c r="G1847" s="9"/>
      <c r="H1847" s="27">
        <f>WORKDAY(WORKDAY(DATEVALUE("15/"&amp;MONTH(EDATE(C1847,0))&amp;"/"&amp;YEAR(EDATE(C1847,0))),-1,Feriados!$A$1:$A$936),1,Feriados!$A$1:$A$936)</f>
        <v>39402</v>
      </c>
      <c r="I1847" s="27">
        <f>WORKDAY(WORKDAY(DATEVALUE("15/"&amp;MONTH(EDATE(C1847,-1))&amp;"/"&amp;YEAR(EDATE(C1847,-1))),-1,Feriados!$A$1:$A$936),1,Feriados!$A$1:$A$936)</f>
        <v>39370</v>
      </c>
      <c r="J1847" s="27">
        <f>WORKDAY(WORKDAY(DATEVALUE("15/"&amp;MONTH(EDATE(C1847,0))&amp;"/"&amp;YEAR(EDATE(C1847,0))-1),-1,Feriados!$A$1:$A$936),1,Feriados!$A$1:$A$936)</f>
        <v>39037</v>
      </c>
      <c r="K1847" s="28">
        <f t="shared" si="52"/>
        <v>4.1152120623467736</v>
      </c>
    </row>
    <row r="1848" spans="1:11" x14ac:dyDescent="0.3">
      <c r="A1848" s="18" t="str">
        <f t="shared" si="53"/>
        <v>102007</v>
      </c>
      <c r="B1848" s="10">
        <v>760199</v>
      </c>
      <c r="C1848" s="11">
        <v>39408</v>
      </c>
      <c r="D1848" s="13">
        <v>1674.2275508398043</v>
      </c>
      <c r="E1848" s="9"/>
      <c r="F1848" s="9"/>
      <c r="G1848" s="9"/>
      <c r="H1848" s="27">
        <f>WORKDAY(WORKDAY(DATEVALUE("15/"&amp;MONTH(EDATE(C1848,0))&amp;"/"&amp;YEAR(EDATE(C1848,0))),-1,Feriados!$A$1:$A$936),1,Feriados!$A$1:$A$936)</f>
        <v>39402</v>
      </c>
      <c r="I1848" s="27">
        <f>WORKDAY(WORKDAY(DATEVALUE("15/"&amp;MONTH(EDATE(C1848,-1))&amp;"/"&amp;YEAR(EDATE(C1848,-1))),-1,Feriados!$A$1:$A$936),1,Feriados!$A$1:$A$936)</f>
        <v>39370</v>
      </c>
      <c r="J1848" s="27">
        <f>WORKDAY(WORKDAY(DATEVALUE("15/"&amp;MONTH(EDATE(C1848,0))&amp;"/"&amp;YEAR(EDATE(C1848,0))-1),-1,Feriados!$A$1:$A$936),1,Feriados!$A$1:$A$936)</f>
        <v>39037</v>
      </c>
      <c r="K1848" s="28">
        <f t="shared" si="52"/>
        <v>4.1152120623467736</v>
      </c>
    </row>
    <row r="1849" spans="1:11" x14ac:dyDescent="0.3">
      <c r="A1849" s="18" t="str">
        <f t="shared" si="53"/>
        <v>102007</v>
      </c>
      <c r="B1849" s="10">
        <v>760199</v>
      </c>
      <c r="C1849" s="11">
        <v>39409</v>
      </c>
      <c r="D1849" s="13">
        <v>1674.5298152934597</v>
      </c>
      <c r="E1849" s="9"/>
      <c r="F1849" s="9"/>
      <c r="G1849" s="9"/>
      <c r="H1849" s="27">
        <f>WORKDAY(WORKDAY(DATEVALUE("15/"&amp;MONTH(EDATE(C1849,0))&amp;"/"&amp;YEAR(EDATE(C1849,0))),-1,Feriados!$A$1:$A$936),1,Feriados!$A$1:$A$936)</f>
        <v>39402</v>
      </c>
      <c r="I1849" s="27">
        <f>WORKDAY(WORKDAY(DATEVALUE("15/"&amp;MONTH(EDATE(C1849,-1))&amp;"/"&amp;YEAR(EDATE(C1849,-1))),-1,Feriados!$A$1:$A$936),1,Feriados!$A$1:$A$936)</f>
        <v>39370</v>
      </c>
      <c r="J1849" s="27">
        <f>WORKDAY(WORKDAY(DATEVALUE("15/"&amp;MONTH(EDATE(C1849,0))&amp;"/"&amp;YEAR(EDATE(C1849,0))-1),-1,Feriados!$A$1:$A$936),1,Feriados!$A$1:$A$936)</f>
        <v>39037</v>
      </c>
      <c r="K1849" s="28">
        <f t="shared" si="52"/>
        <v>4.1152120623467736</v>
      </c>
    </row>
    <row r="1850" spans="1:11" x14ac:dyDescent="0.3">
      <c r="A1850" s="18" t="str">
        <f t="shared" si="53"/>
        <v>102007</v>
      </c>
      <c r="B1850" s="10">
        <v>760199</v>
      </c>
      <c r="C1850" s="11">
        <v>39412</v>
      </c>
      <c r="D1850" s="13">
        <v>1674.8321343178336</v>
      </c>
      <c r="E1850" s="9"/>
      <c r="F1850" s="9"/>
      <c r="G1850" s="9"/>
      <c r="H1850" s="27">
        <f>WORKDAY(WORKDAY(DATEVALUE("15/"&amp;MONTH(EDATE(C1850,0))&amp;"/"&amp;YEAR(EDATE(C1850,0))),-1,Feriados!$A$1:$A$936),1,Feriados!$A$1:$A$936)</f>
        <v>39402</v>
      </c>
      <c r="I1850" s="27">
        <f>WORKDAY(WORKDAY(DATEVALUE("15/"&amp;MONTH(EDATE(C1850,-1))&amp;"/"&amp;YEAR(EDATE(C1850,-1))),-1,Feriados!$A$1:$A$936),1,Feriados!$A$1:$A$936)</f>
        <v>39370</v>
      </c>
      <c r="J1850" s="27">
        <f>WORKDAY(WORKDAY(DATEVALUE("15/"&amp;MONTH(EDATE(C1850,0))&amp;"/"&amp;YEAR(EDATE(C1850,0))-1),-1,Feriados!$A$1:$A$936),1,Feriados!$A$1:$A$936)</f>
        <v>39037</v>
      </c>
      <c r="K1850" s="28">
        <f t="shared" si="52"/>
        <v>4.1152120623467736</v>
      </c>
    </row>
    <row r="1851" spans="1:11" x14ac:dyDescent="0.3">
      <c r="A1851" s="18" t="str">
        <f t="shared" si="53"/>
        <v>102007</v>
      </c>
      <c r="B1851" s="10">
        <v>760199</v>
      </c>
      <c r="C1851" s="11">
        <v>39413</v>
      </c>
      <c r="D1851" s="13">
        <v>1675.1345079227779</v>
      </c>
      <c r="E1851" s="9"/>
      <c r="F1851" s="9"/>
      <c r="G1851" s="9"/>
      <c r="H1851" s="27">
        <f>WORKDAY(WORKDAY(DATEVALUE("15/"&amp;MONTH(EDATE(C1851,0))&amp;"/"&amp;YEAR(EDATE(C1851,0))),-1,Feriados!$A$1:$A$936),1,Feriados!$A$1:$A$936)</f>
        <v>39402</v>
      </c>
      <c r="I1851" s="27">
        <f>WORKDAY(WORKDAY(DATEVALUE("15/"&amp;MONTH(EDATE(C1851,-1))&amp;"/"&amp;YEAR(EDATE(C1851,-1))),-1,Feriados!$A$1:$A$936),1,Feriados!$A$1:$A$936)</f>
        <v>39370</v>
      </c>
      <c r="J1851" s="27">
        <f>WORKDAY(WORKDAY(DATEVALUE("15/"&amp;MONTH(EDATE(C1851,0))&amp;"/"&amp;YEAR(EDATE(C1851,0))-1),-1,Feriados!$A$1:$A$936),1,Feriados!$A$1:$A$936)</f>
        <v>39037</v>
      </c>
      <c r="K1851" s="28">
        <f t="shared" si="52"/>
        <v>4.1152120623467736</v>
      </c>
    </row>
    <row r="1852" spans="1:11" x14ac:dyDescent="0.3">
      <c r="A1852" s="18" t="str">
        <f t="shared" si="53"/>
        <v>102007</v>
      </c>
      <c r="B1852" s="10">
        <v>760199</v>
      </c>
      <c r="C1852" s="11">
        <v>39414</v>
      </c>
      <c r="D1852" s="13">
        <v>1675.4369361181461</v>
      </c>
      <c r="E1852" s="9"/>
      <c r="F1852" s="9"/>
      <c r="G1852" s="9"/>
      <c r="H1852" s="27">
        <f>WORKDAY(WORKDAY(DATEVALUE("15/"&amp;MONTH(EDATE(C1852,0))&amp;"/"&amp;YEAR(EDATE(C1852,0))),-1,Feriados!$A$1:$A$936),1,Feriados!$A$1:$A$936)</f>
        <v>39402</v>
      </c>
      <c r="I1852" s="27">
        <f>WORKDAY(WORKDAY(DATEVALUE("15/"&amp;MONTH(EDATE(C1852,-1))&amp;"/"&amp;YEAR(EDATE(C1852,-1))),-1,Feriados!$A$1:$A$936),1,Feriados!$A$1:$A$936)</f>
        <v>39370</v>
      </c>
      <c r="J1852" s="27">
        <f>WORKDAY(WORKDAY(DATEVALUE("15/"&amp;MONTH(EDATE(C1852,0))&amp;"/"&amp;YEAR(EDATE(C1852,0))-1),-1,Feriados!$A$1:$A$936),1,Feriados!$A$1:$A$936)</f>
        <v>39037</v>
      </c>
      <c r="K1852" s="28">
        <f t="shared" si="52"/>
        <v>4.1152120623467736</v>
      </c>
    </row>
    <row r="1853" spans="1:11" x14ac:dyDescent="0.3">
      <c r="A1853" s="18" t="str">
        <f t="shared" si="53"/>
        <v>102007</v>
      </c>
      <c r="B1853" s="10">
        <v>760199</v>
      </c>
      <c r="C1853" s="11">
        <v>39415</v>
      </c>
      <c r="D1853" s="13">
        <v>1675.7394189137949</v>
      </c>
      <c r="E1853" s="9"/>
      <c r="F1853" s="9"/>
      <c r="G1853" s="9"/>
      <c r="H1853" s="27">
        <f>WORKDAY(WORKDAY(DATEVALUE("15/"&amp;MONTH(EDATE(C1853,0))&amp;"/"&amp;YEAR(EDATE(C1853,0))),-1,Feriados!$A$1:$A$936),1,Feriados!$A$1:$A$936)</f>
        <v>39402</v>
      </c>
      <c r="I1853" s="27">
        <f>WORKDAY(WORKDAY(DATEVALUE("15/"&amp;MONTH(EDATE(C1853,-1))&amp;"/"&amp;YEAR(EDATE(C1853,-1))),-1,Feriados!$A$1:$A$936),1,Feriados!$A$1:$A$936)</f>
        <v>39370</v>
      </c>
      <c r="J1853" s="27">
        <f>WORKDAY(WORKDAY(DATEVALUE("15/"&amp;MONTH(EDATE(C1853,0))&amp;"/"&amp;YEAR(EDATE(C1853,0))-1),-1,Feriados!$A$1:$A$936),1,Feriados!$A$1:$A$936)</f>
        <v>39037</v>
      </c>
      <c r="K1853" s="28">
        <f t="shared" ref="K1853:K1916" si="54">+(VLOOKUP(H1853,C:D,2,FALSE)/VLOOKUP(J1853,C:D,2,FALSE)-1)*100</f>
        <v>4.1152120623467736</v>
      </c>
    </row>
    <row r="1854" spans="1:11" x14ac:dyDescent="0.3">
      <c r="A1854" s="18" t="str">
        <f t="shared" si="53"/>
        <v>102007</v>
      </c>
      <c r="B1854" s="10">
        <v>760199</v>
      </c>
      <c r="C1854" s="11">
        <v>39416</v>
      </c>
      <c r="D1854" s="13">
        <v>1676.0419563195815</v>
      </c>
      <c r="E1854" s="9"/>
      <c r="F1854" s="9"/>
      <c r="G1854" s="9"/>
      <c r="H1854" s="27">
        <f>WORKDAY(WORKDAY(DATEVALUE("15/"&amp;MONTH(EDATE(C1854,0))&amp;"/"&amp;YEAR(EDATE(C1854,0))),-1,Feriados!$A$1:$A$936),1,Feriados!$A$1:$A$936)</f>
        <v>39402</v>
      </c>
      <c r="I1854" s="27">
        <f>WORKDAY(WORKDAY(DATEVALUE("15/"&amp;MONTH(EDATE(C1854,-1))&amp;"/"&amp;YEAR(EDATE(C1854,-1))),-1,Feriados!$A$1:$A$936),1,Feriados!$A$1:$A$936)</f>
        <v>39370</v>
      </c>
      <c r="J1854" s="27">
        <f>WORKDAY(WORKDAY(DATEVALUE("15/"&amp;MONTH(EDATE(C1854,0))&amp;"/"&amp;YEAR(EDATE(C1854,0))-1),-1,Feriados!$A$1:$A$936),1,Feriados!$A$1:$A$936)</f>
        <v>39037</v>
      </c>
      <c r="K1854" s="28">
        <f t="shared" si="54"/>
        <v>4.1152120623467736</v>
      </c>
    </row>
    <row r="1855" spans="1:11" x14ac:dyDescent="0.3">
      <c r="A1855" s="18" t="str">
        <f t="shared" si="53"/>
        <v>112007</v>
      </c>
      <c r="B1855" s="10">
        <v>760199</v>
      </c>
      <c r="C1855" s="11">
        <v>39419</v>
      </c>
      <c r="D1855" s="13">
        <v>1676.3445483453645</v>
      </c>
      <c r="E1855" s="9"/>
      <c r="F1855" s="9"/>
      <c r="G1855" s="9"/>
      <c r="H1855" s="27">
        <f>WORKDAY(WORKDAY(DATEVALUE("15/"&amp;MONTH(EDATE(C1855,0))&amp;"/"&amp;YEAR(EDATE(C1855,0))),-1,Feriados!$A$1:$A$936),1,Feriados!$A$1:$A$936)</f>
        <v>39433</v>
      </c>
      <c r="I1855" s="27">
        <f>WORKDAY(WORKDAY(DATEVALUE("15/"&amp;MONTH(EDATE(C1855,-1))&amp;"/"&amp;YEAR(EDATE(C1855,-1))),-1,Feriados!$A$1:$A$936),1,Feriados!$A$1:$A$936)</f>
        <v>39402</v>
      </c>
      <c r="J1855" s="27">
        <f>WORKDAY(WORKDAY(DATEVALUE("15/"&amp;MONTH(EDATE(C1855,0))&amp;"/"&amp;YEAR(EDATE(C1855,0))-1),-1,Feriados!$A$1:$A$936),1,Feriados!$A$1:$A$936)</f>
        <v>39066</v>
      </c>
      <c r="K1855" s="28">
        <f t="shared" si="54"/>
        <v>4.1877997049059479</v>
      </c>
    </row>
    <row r="1856" spans="1:11" x14ac:dyDescent="0.3">
      <c r="A1856" s="18" t="str">
        <f t="shared" si="53"/>
        <v>112007</v>
      </c>
      <c r="B1856" s="10">
        <v>760199</v>
      </c>
      <c r="C1856" s="11">
        <v>39420</v>
      </c>
      <c r="D1856" s="13">
        <v>1676.6471950010055</v>
      </c>
      <c r="E1856" s="9"/>
      <c r="F1856" s="9"/>
      <c r="G1856" s="9"/>
      <c r="H1856" s="27">
        <f>WORKDAY(WORKDAY(DATEVALUE("15/"&amp;MONTH(EDATE(C1856,0))&amp;"/"&amp;YEAR(EDATE(C1856,0))),-1,Feriados!$A$1:$A$936),1,Feriados!$A$1:$A$936)</f>
        <v>39433</v>
      </c>
      <c r="I1856" s="27">
        <f>WORKDAY(WORKDAY(DATEVALUE("15/"&amp;MONTH(EDATE(C1856,-1))&amp;"/"&amp;YEAR(EDATE(C1856,-1))),-1,Feriados!$A$1:$A$936),1,Feriados!$A$1:$A$936)</f>
        <v>39402</v>
      </c>
      <c r="J1856" s="27">
        <f>WORKDAY(WORKDAY(DATEVALUE("15/"&amp;MONTH(EDATE(C1856,0))&amp;"/"&amp;YEAR(EDATE(C1856,0))-1),-1,Feriados!$A$1:$A$936),1,Feriados!$A$1:$A$936)</f>
        <v>39066</v>
      </c>
      <c r="K1856" s="28">
        <f t="shared" si="54"/>
        <v>4.1877997049059479</v>
      </c>
    </row>
    <row r="1857" spans="1:11" x14ac:dyDescent="0.3">
      <c r="A1857" s="18" t="str">
        <f t="shared" si="53"/>
        <v>112007</v>
      </c>
      <c r="B1857" s="10">
        <v>760199</v>
      </c>
      <c r="C1857" s="11">
        <v>39421</v>
      </c>
      <c r="D1857" s="13">
        <v>1676.9498962963678</v>
      </c>
      <c r="E1857" s="9"/>
      <c r="F1857" s="9"/>
      <c r="G1857" s="9"/>
      <c r="H1857" s="27">
        <f>WORKDAY(WORKDAY(DATEVALUE("15/"&amp;MONTH(EDATE(C1857,0))&amp;"/"&amp;YEAR(EDATE(C1857,0))),-1,Feriados!$A$1:$A$936),1,Feriados!$A$1:$A$936)</f>
        <v>39433</v>
      </c>
      <c r="I1857" s="27">
        <f>WORKDAY(WORKDAY(DATEVALUE("15/"&amp;MONTH(EDATE(C1857,-1))&amp;"/"&amp;YEAR(EDATE(C1857,-1))),-1,Feriados!$A$1:$A$936),1,Feriados!$A$1:$A$936)</f>
        <v>39402</v>
      </c>
      <c r="J1857" s="27">
        <f>WORKDAY(WORKDAY(DATEVALUE("15/"&amp;MONTH(EDATE(C1857,0))&amp;"/"&amp;YEAR(EDATE(C1857,0))-1),-1,Feriados!$A$1:$A$936),1,Feriados!$A$1:$A$936)</f>
        <v>39066</v>
      </c>
      <c r="K1857" s="28">
        <f t="shared" si="54"/>
        <v>4.1877997049059479</v>
      </c>
    </row>
    <row r="1858" spans="1:11" x14ac:dyDescent="0.3">
      <c r="A1858" s="18" t="str">
        <f t="shared" si="53"/>
        <v>112007</v>
      </c>
      <c r="B1858" s="10">
        <v>760199</v>
      </c>
      <c r="C1858" s="11">
        <v>39422</v>
      </c>
      <c r="D1858" s="13">
        <v>1677.2526522413152</v>
      </c>
      <c r="E1858" s="9"/>
      <c r="F1858" s="9"/>
      <c r="G1858" s="9"/>
      <c r="H1858" s="27">
        <f>WORKDAY(WORKDAY(DATEVALUE("15/"&amp;MONTH(EDATE(C1858,0))&amp;"/"&amp;YEAR(EDATE(C1858,0))),-1,Feriados!$A$1:$A$936),1,Feriados!$A$1:$A$936)</f>
        <v>39433</v>
      </c>
      <c r="I1858" s="27">
        <f>WORKDAY(WORKDAY(DATEVALUE("15/"&amp;MONTH(EDATE(C1858,-1))&amp;"/"&amp;YEAR(EDATE(C1858,-1))),-1,Feriados!$A$1:$A$936),1,Feriados!$A$1:$A$936)</f>
        <v>39402</v>
      </c>
      <c r="J1858" s="27">
        <f>WORKDAY(WORKDAY(DATEVALUE("15/"&amp;MONTH(EDATE(C1858,0))&amp;"/"&amp;YEAR(EDATE(C1858,0))-1),-1,Feriados!$A$1:$A$936),1,Feriados!$A$1:$A$936)</f>
        <v>39066</v>
      </c>
      <c r="K1858" s="28">
        <f t="shared" si="54"/>
        <v>4.1877997049059479</v>
      </c>
    </row>
    <row r="1859" spans="1:11" x14ac:dyDescent="0.3">
      <c r="A1859" s="18" t="str">
        <f t="shared" ref="A1859:A1922" si="55">MONTH(EDATE(C1859,-1))&amp;YEAR(EDATE(C1859,-1))&amp;F1859</f>
        <v>112007</v>
      </c>
      <c r="B1859" s="10">
        <v>760199</v>
      </c>
      <c r="C1859" s="11">
        <v>39423</v>
      </c>
      <c r="D1859" s="13">
        <v>1677.5554628457151</v>
      </c>
      <c r="E1859" s="9"/>
      <c r="F1859" s="9"/>
      <c r="G1859" s="9"/>
      <c r="H1859" s="27">
        <f>WORKDAY(WORKDAY(DATEVALUE("15/"&amp;MONTH(EDATE(C1859,0))&amp;"/"&amp;YEAR(EDATE(C1859,0))),-1,Feriados!$A$1:$A$936),1,Feriados!$A$1:$A$936)</f>
        <v>39433</v>
      </c>
      <c r="I1859" s="27">
        <f>WORKDAY(WORKDAY(DATEVALUE("15/"&amp;MONTH(EDATE(C1859,-1))&amp;"/"&amp;YEAR(EDATE(C1859,-1))),-1,Feriados!$A$1:$A$936),1,Feriados!$A$1:$A$936)</f>
        <v>39402</v>
      </c>
      <c r="J1859" s="27">
        <f>WORKDAY(WORKDAY(DATEVALUE("15/"&amp;MONTH(EDATE(C1859,0))&amp;"/"&amp;YEAR(EDATE(C1859,0))-1),-1,Feriados!$A$1:$A$936),1,Feriados!$A$1:$A$936)</f>
        <v>39066</v>
      </c>
      <c r="K1859" s="28">
        <f t="shared" si="54"/>
        <v>4.1877997049059479</v>
      </c>
    </row>
    <row r="1860" spans="1:11" x14ac:dyDescent="0.3">
      <c r="A1860" s="18" t="str">
        <f t="shared" si="55"/>
        <v>112007</v>
      </c>
      <c r="B1860" s="10">
        <v>760199</v>
      </c>
      <c r="C1860" s="11">
        <v>39426</v>
      </c>
      <c r="D1860" s="13">
        <v>1677.8583281194344</v>
      </c>
      <c r="E1860" s="9"/>
      <c r="F1860" s="9"/>
      <c r="G1860" s="9"/>
      <c r="H1860" s="27">
        <f>WORKDAY(WORKDAY(DATEVALUE("15/"&amp;MONTH(EDATE(C1860,0))&amp;"/"&amp;YEAR(EDATE(C1860,0))),-1,Feriados!$A$1:$A$936),1,Feriados!$A$1:$A$936)</f>
        <v>39433</v>
      </c>
      <c r="I1860" s="27">
        <f>WORKDAY(WORKDAY(DATEVALUE("15/"&amp;MONTH(EDATE(C1860,-1))&amp;"/"&amp;YEAR(EDATE(C1860,-1))),-1,Feriados!$A$1:$A$936),1,Feriados!$A$1:$A$936)</f>
        <v>39402</v>
      </c>
      <c r="J1860" s="27">
        <f>WORKDAY(WORKDAY(DATEVALUE("15/"&amp;MONTH(EDATE(C1860,0))&amp;"/"&amp;YEAR(EDATE(C1860,0))-1),-1,Feriados!$A$1:$A$936),1,Feriados!$A$1:$A$936)</f>
        <v>39066</v>
      </c>
      <c r="K1860" s="28">
        <f t="shared" si="54"/>
        <v>4.1877997049059479</v>
      </c>
    </row>
    <row r="1861" spans="1:11" x14ac:dyDescent="0.3">
      <c r="A1861" s="18" t="str">
        <f t="shared" si="55"/>
        <v>112007</v>
      </c>
      <c r="B1861" s="10">
        <v>760199</v>
      </c>
      <c r="C1861" s="11">
        <v>39427</v>
      </c>
      <c r="D1861" s="13">
        <v>1678.1612480723441</v>
      </c>
      <c r="E1861" s="9"/>
      <c r="F1861" s="9"/>
      <c r="G1861" s="9"/>
      <c r="H1861" s="27">
        <f>WORKDAY(WORKDAY(DATEVALUE("15/"&amp;MONTH(EDATE(C1861,0))&amp;"/"&amp;YEAR(EDATE(C1861,0))),-1,Feriados!$A$1:$A$936),1,Feriados!$A$1:$A$936)</f>
        <v>39433</v>
      </c>
      <c r="I1861" s="27">
        <f>WORKDAY(WORKDAY(DATEVALUE("15/"&amp;MONTH(EDATE(C1861,-1))&amp;"/"&amp;YEAR(EDATE(C1861,-1))),-1,Feriados!$A$1:$A$936),1,Feriados!$A$1:$A$936)</f>
        <v>39402</v>
      </c>
      <c r="J1861" s="27">
        <f>WORKDAY(WORKDAY(DATEVALUE("15/"&amp;MONTH(EDATE(C1861,0))&amp;"/"&amp;YEAR(EDATE(C1861,0))-1),-1,Feriados!$A$1:$A$936),1,Feriados!$A$1:$A$936)</f>
        <v>39066</v>
      </c>
      <c r="K1861" s="28">
        <f t="shared" si="54"/>
        <v>4.1877997049059479</v>
      </c>
    </row>
    <row r="1862" spans="1:11" x14ac:dyDescent="0.3">
      <c r="A1862" s="18" t="str">
        <f t="shared" si="55"/>
        <v>112007</v>
      </c>
      <c r="B1862" s="10">
        <v>760199</v>
      </c>
      <c r="C1862" s="11">
        <v>39428</v>
      </c>
      <c r="D1862" s="13">
        <v>1678.4642227143156</v>
      </c>
      <c r="E1862" s="9"/>
      <c r="F1862" s="9"/>
      <c r="G1862" s="9"/>
      <c r="H1862" s="27">
        <f>WORKDAY(WORKDAY(DATEVALUE("15/"&amp;MONTH(EDATE(C1862,0))&amp;"/"&amp;YEAR(EDATE(C1862,0))),-1,Feriados!$A$1:$A$936),1,Feriados!$A$1:$A$936)</f>
        <v>39433</v>
      </c>
      <c r="I1862" s="27">
        <f>WORKDAY(WORKDAY(DATEVALUE("15/"&amp;MONTH(EDATE(C1862,-1))&amp;"/"&amp;YEAR(EDATE(C1862,-1))),-1,Feriados!$A$1:$A$936),1,Feriados!$A$1:$A$936)</f>
        <v>39402</v>
      </c>
      <c r="J1862" s="27">
        <f>WORKDAY(WORKDAY(DATEVALUE("15/"&amp;MONTH(EDATE(C1862,0))&amp;"/"&amp;YEAR(EDATE(C1862,0))-1),-1,Feriados!$A$1:$A$936),1,Feriados!$A$1:$A$936)</f>
        <v>39066</v>
      </c>
      <c r="K1862" s="28">
        <f t="shared" si="54"/>
        <v>4.1877997049059479</v>
      </c>
    </row>
    <row r="1863" spans="1:11" x14ac:dyDescent="0.3">
      <c r="A1863" s="18" t="str">
        <f t="shared" si="55"/>
        <v>112007</v>
      </c>
      <c r="B1863" s="10">
        <v>760199</v>
      </c>
      <c r="C1863" s="11">
        <v>39429</v>
      </c>
      <c r="D1863" s="13">
        <v>1678.7672520552223</v>
      </c>
      <c r="E1863" s="9"/>
      <c r="F1863" s="9"/>
      <c r="G1863" s="9"/>
      <c r="H1863" s="27">
        <f>WORKDAY(WORKDAY(DATEVALUE("15/"&amp;MONTH(EDATE(C1863,0))&amp;"/"&amp;YEAR(EDATE(C1863,0))),-1,Feriados!$A$1:$A$936),1,Feriados!$A$1:$A$936)</f>
        <v>39433</v>
      </c>
      <c r="I1863" s="27">
        <f>WORKDAY(WORKDAY(DATEVALUE("15/"&amp;MONTH(EDATE(C1863,-1))&amp;"/"&amp;YEAR(EDATE(C1863,-1))),-1,Feriados!$A$1:$A$936),1,Feriados!$A$1:$A$936)</f>
        <v>39402</v>
      </c>
      <c r="J1863" s="27">
        <f>WORKDAY(WORKDAY(DATEVALUE("15/"&amp;MONTH(EDATE(C1863,0))&amp;"/"&amp;YEAR(EDATE(C1863,0))-1),-1,Feriados!$A$1:$A$936),1,Feriados!$A$1:$A$936)</f>
        <v>39066</v>
      </c>
      <c r="K1863" s="28">
        <f t="shared" si="54"/>
        <v>4.1877997049059479</v>
      </c>
    </row>
    <row r="1864" spans="1:11" x14ac:dyDescent="0.3">
      <c r="A1864" s="18" t="str">
        <f t="shared" si="55"/>
        <v>112007</v>
      </c>
      <c r="B1864" s="10">
        <v>760199</v>
      </c>
      <c r="C1864" s="11">
        <v>39430</v>
      </c>
      <c r="D1864" s="13">
        <v>1679.0703361049398</v>
      </c>
      <c r="E1864" s="9"/>
      <c r="F1864" s="9"/>
      <c r="G1864" s="9"/>
      <c r="H1864" s="27">
        <f>WORKDAY(WORKDAY(DATEVALUE("15/"&amp;MONTH(EDATE(C1864,0))&amp;"/"&amp;YEAR(EDATE(C1864,0))),-1,Feriados!$A$1:$A$936),1,Feriados!$A$1:$A$936)</f>
        <v>39433</v>
      </c>
      <c r="I1864" s="27">
        <f>WORKDAY(WORKDAY(DATEVALUE("15/"&amp;MONTH(EDATE(C1864,-1))&amp;"/"&amp;YEAR(EDATE(C1864,-1))),-1,Feriados!$A$1:$A$936),1,Feriados!$A$1:$A$936)</f>
        <v>39402</v>
      </c>
      <c r="J1864" s="27">
        <f>WORKDAY(WORKDAY(DATEVALUE("15/"&amp;MONTH(EDATE(C1864,0))&amp;"/"&amp;YEAR(EDATE(C1864,0))-1),-1,Feriados!$A$1:$A$936),1,Feriados!$A$1:$A$936)</f>
        <v>39066</v>
      </c>
      <c r="K1864" s="28">
        <f t="shared" si="54"/>
        <v>4.1877997049059479</v>
      </c>
    </row>
    <row r="1865" spans="1:11" x14ac:dyDescent="0.3">
      <c r="A1865" s="18" t="str">
        <f t="shared" si="55"/>
        <v>112007</v>
      </c>
      <c r="B1865" s="10">
        <v>760199</v>
      </c>
      <c r="C1865" s="11">
        <v>39433</v>
      </c>
      <c r="D1865" s="13">
        <v>1679.3734748733452</v>
      </c>
      <c r="E1865" s="9"/>
      <c r="F1865" s="9"/>
      <c r="G1865" s="9"/>
      <c r="H1865" s="27">
        <f>WORKDAY(WORKDAY(DATEVALUE("15/"&amp;MONTH(EDATE(C1865,0))&amp;"/"&amp;YEAR(EDATE(C1865,0))),-1,Feriados!$A$1:$A$936),1,Feriados!$A$1:$A$936)</f>
        <v>39433</v>
      </c>
      <c r="I1865" s="27">
        <f>WORKDAY(WORKDAY(DATEVALUE("15/"&amp;MONTH(EDATE(C1865,-1))&amp;"/"&amp;YEAR(EDATE(C1865,-1))),-1,Feriados!$A$1:$A$936),1,Feriados!$A$1:$A$936)</f>
        <v>39402</v>
      </c>
      <c r="J1865" s="27">
        <f>WORKDAY(WORKDAY(DATEVALUE("15/"&amp;MONTH(EDATE(C1865,0))&amp;"/"&amp;YEAR(EDATE(C1865,0))-1),-1,Feriados!$A$1:$A$936),1,Feriados!$A$1:$A$936)</f>
        <v>39066</v>
      </c>
      <c r="K1865" s="28">
        <f t="shared" si="54"/>
        <v>4.1877997049059479</v>
      </c>
    </row>
    <row r="1866" spans="1:11" x14ac:dyDescent="0.3">
      <c r="A1866" s="18" t="str">
        <f t="shared" si="55"/>
        <v>112007</v>
      </c>
      <c r="B1866" s="10">
        <v>760199</v>
      </c>
      <c r="C1866" s="11">
        <v>39434</v>
      </c>
      <c r="D1866" s="13">
        <v>1680.0254115433167</v>
      </c>
      <c r="E1866" s="9"/>
      <c r="F1866" s="9"/>
      <c r="G1866" s="9"/>
      <c r="H1866" s="27">
        <f>WORKDAY(WORKDAY(DATEVALUE("15/"&amp;MONTH(EDATE(C1866,0))&amp;"/"&amp;YEAR(EDATE(C1866,0))),-1,Feriados!$A$1:$A$936),1,Feriados!$A$1:$A$936)</f>
        <v>39433</v>
      </c>
      <c r="I1866" s="27">
        <f>WORKDAY(WORKDAY(DATEVALUE("15/"&amp;MONTH(EDATE(C1866,-1))&amp;"/"&amp;YEAR(EDATE(C1866,-1))),-1,Feriados!$A$1:$A$936),1,Feriados!$A$1:$A$936)</f>
        <v>39402</v>
      </c>
      <c r="J1866" s="27">
        <f>WORKDAY(WORKDAY(DATEVALUE("15/"&amp;MONTH(EDATE(C1866,0))&amp;"/"&amp;YEAR(EDATE(C1866,0))-1),-1,Feriados!$A$1:$A$936),1,Feriados!$A$1:$A$936)</f>
        <v>39066</v>
      </c>
      <c r="K1866" s="28">
        <f t="shared" si="54"/>
        <v>4.1877997049059479</v>
      </c>
    </row>
    <row r="1867" spans="1:11" x14ac:dyDescent="0.3">
      <c r="A1867" s="18" t="str">
        <f t="shared" si="55"/>
        <v>112007</v>
      </c>
      <c r="B1867" s="10">
        <v>760199</v>
      </c>
      <c r="C1867" s="11">
        <v>39435</v>
      </c>
      <c r="D1867" s="13">
        <v>1680.6776012966127</v>
      </c>
      <c r="E1867" s="9"/>
      <c r="F1867" s="9"/>
      <c r="G1867" s="9"/>
      <c r="H1867" s="27">
        <f>WORKDAY(WORKDAY(DATEVALUE("15/"&amp;MONTH(EDATE(C1867,0))&amp;"/"&amp;YEAR(EDATE(C1867,0))),-1,Feriados!$A$1:$A$936),1,Feriados!$A$1:$A$936)</f>
        <v>39433</v>
      </c>
      <c r="I1867" s="27">
        <f>WORKDAY(WORKDAY(DATEVALUE("15/"&amp;MONTH(EDATE(C1867,-1))&amp;"/"&amp;YEAR(EDATE(C1867,-1))),-1,Feriados!$A$1:$A$936),1,Feriados!$A$1:$A$936)</f>
        <v>39402</v>
      </c>
      <c r="J1867" s="27">
        <f>WORKDAY(WORKDAY(DATEVALUE("15/"&amp;MONTH(EDATE(C1867,0))&amp;"/"&amp;YEAR(EDATE(C1867,0))-1),-1,Feriados!$A$1:$A$936),1,Feriados!$A$1:$A$936)</f>
        <v>39066</v>
      </c>
      <c r="K1867" s="28">
        <f t="shared" si="54"/>
        <v>4.1877997049059479</v>
      </c>
    </row>
    <row r="1868" spans="1:11" x14ac:dyDescent="0.3">
      <c r="A1868" s="18" t="str">
        <f t="shared" si="55"/>
        <v>112007</v>
      </c>
      <c r="B1868" s="10">
        <v>760199</v>
      </c>
      <c r="C1868" s="11">
        <v>39436</v>
      </c>
      <c r="D1868" s="13">
        <v>1681.3300442314805</v>
      </c>
      <c r="E1868" s="9"/>
      <c r="F1868" s="9"/>
      <c r="G1868" s="9"/>
      <c r="H1868" s="27">
        <f>WORKDAY(WORKDAY(DATEVALUE("15/"&amp;MONTH(EDATE(C1868,0))&amp;"/"&amp;YEAR(EDATE(C1868,0))),-1,Feriados!$A$1:$A$936),1,Feriados!$A$1:$A$936)</f>
        <v>39433</v>
      </c>
      <c r="I1868" s="27">
        <f>WORKDAY(WORKDAY(DATEVALUE("15/"&amp;MONTH(EDATE(C1868,-1))&amp;"/"&amp;YEAR(EDATE(C1868,-1))),-1,Feriados!$A$1:$A$936),1,Feriados!$A$1:$A$936)</f>
        <v>39402</v>
      </c>
      <c r="J1868" s="27">
        <f>WORKDAY(WORKDAY(DATEVALUE("15/"&amp;MONTH(EDATE(C1868,0))&amp;"/"&amp;YEAR(EDATE(C1868,0))-1),-1,Feriados!$A$1:$A$936),1,Feriados!$A$1:$A$936)</f>
        <v>39066</v>
      </c>
      <c r="K1868" s="28">
        <f t="shared" si="54"/>
        <v>4.1877997049059479</v>
      </c>
    </row>
    <row r="1869" spans="1:11" x14ac:dyDescent="0.3">
      <c r="A1869" s="18" t="str">
        <f t="shared" si="55"/>
        <v>112007</v>
      </c>
      <c r="B1869" s="10">
        <v>760199</v>
      </c>
      <c r="C1869" s="11">
        <v>39437</v>
      </c>
      <c r="D1869" s="13">
        <v>1681.9827404462058</v>
      </c>
      <c r="E1869" s="9"/>
      <c r="F1869" s="9"/>
      <c r="G1869" s="9"/>
      <c r="H1869" s="27">
        <f>WORKDAY(WORKDAY(DATEVALUE("15/"&amp;MONTH(EDATE(C1869,0))&amp;"/"&amp;YEAR(EDATE(C1869,0))),-1,Feriados!$A$1:$A$936),1,Feriados!$A$1:$A$936)</f>
        <v>39433</v>
      </c>
      <c r="I1869" s="27">
        <f>WORKDAY(WORKDAY(DATEVALUE("15/"&amp;MONTH(EDATE(C1869,-1))&amp;"/"&amp;YEAR(EDATE(C1869,-1))),-1,Feriados!$A$1:$A$936),1,Feriados!$A$1:$A$936)</f>
        <v>39402</v>
      </c>
      <c r="J1869" s="27">
        <f>WORKDAY(WORKDAY(DATEVALUE("15/"&amp;MONTH(EDATE(C1869,0))&amp;"/"&amp;YEAR(EDATE(C1869,0))-1),-1,Feriados!$A$1:$A$936),1,Feriados!$A$1:$A$936)</f>
        <v>39066</v>
      </c>
      <c r="K1869" s="28">
        <f t="shared" si="54"/>
        <v>4.1877997049059479</v>
      </c>
    </row>
    <row r="1870" spans="1:11" x14ac:dyDescent="0.3">
      <c r="A1870" s="18" t="str">
        <f t="shared" si="55"/>
        <v>112007</v>
      </c>
      <c r="B1870" s="10">
        <v>760199</v>
      </c>
      <c r="C1870" s="11">
        <v>39440</v>
      </c>
      <c r="D1870" s="13">
        <v>1682.635690039112</v>
      </c>
      <c r="E1870" s="9"/>
      <c r="F1870" s="9"/>
      <c r="G1870" s="9"/>
      <c r="H1870" s="27">
        <f>WORKDAY(WORKDAY(DATEVALUE("15/"&amp;MONTH(EDATE(C1870,0))&amp;"/"&amp;YEAR(EDATE(C1870,0))),-1,Feriados!$A$1:$A$936),1,Feriados!$A$1:$A$936)</f>
        <v>39433</v>
      </c>
      <c r="I1870" s="27">
        <f>WORKDAY(WORKDAY(DATEVALUE("15/"&amp;MONTH(EDATE(C1870,-1))&amp;"/"&amp;YEAR(EDATE(C1870,-1))),-1,Feriados!$A$1:$A$936),1,Feriados!$A$1:$A$936)</f>
        <v>39402</v>
      </c>
      <c r="J1870" s="27">
        <f>WORKDAY(WORKDAY(DATEVALUE("15/"&amp;MONTH(EDATE(C1870,0))&amp;"/"&amp;YEAR(EDATE(C1870,0))-1),-1,Feriados!$A$1:$A$936),1,Feriados!$A$1:$A$936)</f>
        <v>39066</v>
      </c>
      <c r="K1870" s="28">
        <f t="shared" si="54"/>
        <v>4.1877997049059479</v>
      </c>
    </row>
    <row r="1871" spans="1:11" x14ac:dyDescent="0.3">
      <c r="A1871" s="18" t="str">
        <f t="shared" si="55"/>
        <v>112007</v>
      </c>
      <c r="B1871" s="10">
        <v>760199</v>
      </c>
      <c r="C1871" s="11">
        <v>39442</v>
      </c>
      <c r="D1871" s="13">
        <v>1683.2888931085618</v>
      </c>
      <c r="E1871" s="9"/>
      <c r="F1871" s="9"/>
      <c r="G1871" s="9"/>
      <c r="H1871" s="27">
        <f>WORKDAY(WORKDAY(DATEVALUE("15/"&amp;MONTH(EDATE(C1871,0))&amp;"/"&amp;YEAR(EDATE(C1871,0))),-1,Feriados!$A$1:$A$936),1,Feriados!$A$1:$A$936)</f>
        <v>39433</v>
      </c>
      <c r="I1871" s="27">
        <f>WORKDAY(WORKDAY(DATEVALUE("15/"&amp;MONTH(EDATE(C1871,-1))&amp;"/"&amp;YEAR(EDATE(C1871,-1))),-1,Feriados!$A$1:$A$936),1,Feriados!$A$1:$A$936)</f>
        <v>39402</v>
      </c>
      <c r="J1871" s="27">
        <f>WORKDAY(WORKDAY(DATEVALUE("15/"&amp;MONTH(EDATE(C1871,0))&amp;"/"&amp;YEAR(EDATE(C1871,0))-1),-1,Feriados!$A$1:$A$936),1,Feriados!$A$1:$A$936)</f>
        <v>39066</v>
      </c>
      <c r="K1871" s="28">
        <f t="shared" si="54"/>
        <v>4.1877997049059479</v>
      </c>
    </row>
    <row r="1872" spans="1:11" x14ac:dyDescent="0.3">
      <c r="A1872" s="18" t="str">
        <f t="shared" si="55"/>
        <v>112007</v>
      </c>
      <c r="B1872" s="10">
        <v>760199</v>
      </c>
      <c r="C1872" s="11">
        <v>39443</v>
      </c>
      <c r="D1872" s="13">
        <v>1683.9423497529547</v>
      </c>
      <c r="E1872" s="9"/>
      <c r="F1872" s="9"/>
      <c r="G1872" s="9"/>
      <c r="H1872" s="27">
        <f>WORKDAY(WORKDAY(DATEVALUE("15/"&amp;MONTH(EDATE(C1872,0))&amp;"/"&amp;YEAR(EDATE(C1872,0))),-1,Feriados!$A$1:$A$936),1,Feriados!$A$1:$A$936)</f>
        <v>39433</v>
      </c>
      <c r="I1872" s="27">
        <f>WORKDAY(WORKDAY(DATEVALUE("15/"&amp;MONTH(EDATE(C1872,-1))&amp;"/"&amp;YEAR(EDATE(C1872,-1))),-1,Feriados!$A$1:$A$936),1,Feriados!$A$1:$A$936)</f>
        <v>39402</v>
      </c>
      <c r="J1872" s="27">
        <f>WORKDAY(WORKDAY(DATEVALUE("15/"&amp;MONTH(EDATE(C1872,0))&amp;"/"&amp;YEAR(EDATE(C1872,0))-1),-1,Feriados!$A$1:$A$936),1,Feriados!$A$1:$A$936)</f>
        <v>39066</v>
      </c>
      <c r="K1872" s="28">
        <f t="shared" si="54"/>
        <v>4.1877997049059479</v>
      </c>
    </row>
    <row r="1873" spans="1:11" x14ac:dyDescent="0.3">
      <c r="A1873" s="18" t="str">
        <f t="shared" si="55"/>
        <v>112007</v>
      </c>
      <c r="B1873" s="10">
        <v>760199</v>
      </c>
      <c r="C1873" s="11">
        <v>39444</v>
      </c>
      <c r="D1873" s="13">
        <v>1684.5960600707297</v>
      </c>
      <c r="E1873" s="9"/>
      <c r="F1873" s="9"/>
      <c r="G1873" s="9"/>
      <c r="H1873" s="27">
        <f>WORKDAY(WORKDAY(DATEVALUE("15/"&amp;MONTH(EDATE(C1873,0))&amp;"/"&amp;YEAR(EDATE(C1873,0))),-1,Feriados!$A$1:$A$936),1,Feriados!$A$1:$A$936)</f>
        <v>39433</v>
      </c>
      <c r="I1873" s="27">
        <f>WORKDAY(WORKDAY(DATEVALUE("15/"&amp;MONTH(EDATE(C1873,-1))&amp;"/"&amp;YEAR(EDATE(C1873,-1))),-1,Feriados!$A$1:$A$936),1,Feriados!$A$1:$A$936)</f>
        <v>39402</v>
      </c>
      <c r="J1873" s="27">
        <f>WORKDAY(WORKDAY(DATEVALUE("15/"&amp;MONTH(EDATE(C1873,0))&amp;"/"&amp;YEAR(EDATE(C1873,0))-1),-1,Feriados!$A$1:$A$936),1,Feriados!$A$1:$A$936)</f>
        <v>39066</v>
      </c>
      <c r="K1873" s="28">
        <f t="shared" si="54"/>
        <v>4.1877997049059479</v>
      </c>
    </row>
    <row r="1874" spans="1:11" x14ac:dyDescent="0.3">
      <c r="A1874" s="18" t="str">
        <f t="shared" si="55"/>
        <v>112007</v>
      </c>
      <c r="B1874" s="10">
        <v>760199</v>
      </c>
      <c r="C1874" s="11">
        <v>39447</v>
      </c>
      <c r="D1874" s="13">
        <v>1685.250024160363</v>
      </c>
      <c r="E1874" s="9"/>
      <c r="F1874" s="9"/>
      <c r="G1874" s="9"/>
      <c r="H1874" s="27">
        <f>WORKDAY(WORKDAY(DATEVALUE("15/"&amp;MONTH(EDATE(C1874,0))&amp;"/"&amp;YEAR(EDATE(C1874,0))),-1,Feriados!$A$1:$A$936),1,Feriados!$A$1:$A$936)</f>
        <v>39433</v>
      </c>
      <c r="I1874" s="27">
        <f>WORKDAY(WORKDAY(DATEVALUE("15/"&amp;MONTH(EDATE(C1874,-1))&amp;"/"&amp;YEAR(EDATE(C1874,-1))),-1,Feriados!$A$1:$A$936),1,Feriados!$A$1:$A$936)</f>
        <v>39402</v>
      </c>
      <c r="J1874" s="27">
        <f>WORKDAY(WORKDAY(DATEVALUE("15/"&amp;MONTH(EDATE(C1874,0))&amp;"/"&amp;YEAR(EDATE(C1874,0))-1),-1,Feriados!$A$1:$A$936),1,Feriados!$A$1:$A$936)</f>
        <v>39066</v>
      </c>
      <c r="K1874" s="28">
        <f t="shared" si="54"/>
        <v>4.1877997049059479</v>
      </c>
    </row>
    <row r="1875" spans="1:11" x14ac:dyDescent="0.3">
      <c r="A1875" s="18" t="str">
        <f t="shared" si="55"/>
        <v>122007</v>
      </c>
      <c r="B1875" s="10">
        <v>760199</v>
      </c>
      <c r="C1875" s="11">
        <v>39449</v>
      </c>
      <c r="D1875" s="13">
        <v>1685.9042421203694</v>
      </c>
      <c r="E1875" s="9"/>
      <c r="F1875" s="9"/>
      <c r="G1875" s="9"/>
      <c r="H1875" s="27">
        <f>WORKDAY(WORKDAY(DATEVALUE("15/"&amp;MONTH(EDATE(C1875,0))&amp;"/"&amp;YEAR(EDATE(C1875,0))),-1,Feriados!$A$1:$A$936),1,Feriados!$A$1:$A$936)</f>
        <v>39462</v>
      </c>
      <c r="I1875" s="27">
        <f>WORKDAY(WORKDAY(DATEVALUE("15/"&amp;MONTH(EDATE(C1875,-1))&amp;"/"&amp;YEAR(EDATE(C1875,-1))),-1,Feriados!$A$1:$A$936),1,Feriados!$A$1:$A$936)</f>
        <v>39433</v>
      </c>
      <c r="J1875" s="27">
        <f>WORKDAY(WORKDAY(DATEVALUE("15/"&amp;MONTH(EDATE(C1875,0))&amp;"/"&amp;YEAR(EDATE(C1875,0))-1),-1,Feriados!$A$1:$A$936),1,Feriados!$A$1:$A$936)</f>
        <v>39097</v>
      </c>
      <c r="K1875" s="28">
        <f t="shared" si="54"/>
        <v>4.4576585533737445</v>
      </c>
    </row>
    <row r="1876" spans="1:11" x14ac:dyDescent="0.3">
      <c r="A1876" s="18" t="str">
        <f t="shared" si="55"/>
        <v>122007</v>
      </c>
      <c r="B1876" s="10">
        <v>760199</v>
      </c>
      <c r="C1876" s="11">
        <v>39450</v>
      </c>
      <c r="D1876" s="13">
        <v>1686.5587140493024</v>
      </c>
      <c r="E1876" s="9"/>
      <c r="F1876" s="9"/>
      <c r="G1876" s="9"/>
      <c r="H1876" s="27">
        <f>WORKDAY(WORKDAY(DATEVALUE("15/"&amp;MONTH(EDATE(C1876,0))&amp;"/"&amp;YEAR(EDATE(C1876,0))),-1,Feriados!$A$1:$A$936),1,Feriados!$A$1:$A$936)</f>
        <v>39462</v>
      </c>
      <c r="I1876" s="27">
        <f>WORKDAY(WORKDAY(DATEVALUE("15/"&amp;MONTH(EDATE(C1876,-1))&amp;"/"&amp;YEAR(EDATE(C1876,-1))),-1,Feriados!$A$1:$A$936),1,Feriados!$A$1:$A$936)</f>
        <v>39433</v>
      </c>
      <c r="J1876" s="27">
        <f>WORKDAY(WORKDAY(DATEVALUE("15/"&amp;MONTH(EDATE(C1876,0))&amp;"/"&amp;YEAR(EDATE(C1876,0))-1),-1,Feriados!$A$1:$A$936),1,Feriados!$A$1:$A$936)</f>
        <v>39097</v>
      </c>
      <c r="K1876" s="28">
        <f t="shared" si="54"/>
        <v>4.4576585533737445</v>
      </c>
    </row>
    <row r="1877" spans="1:11" x14ac:dyDescent="0.3">
      <c r="A1877" s="18" t="str">
        <f t="shared" si="55"/>
        <v>122007</v>
      </c>
      <c r="B1877" s="10">
        <v>760199</v>
      </c>
      <c r="C1877" s="11">
        <v>39451</v>
      </c>
      <c r="D1877" s="13">
        <v>1687.2134400457528</v>
      </c>
      <c r="E1877" s="9"/>
      <c r="F1877" s="9"/>
      <c r="G1877" s="9"/>
      <c r="H1877" s="27">
        <f>WORKDAY(WORKDAY(DATEVALUE("15/"&amp;MONTH(EDATE(C1877,0))&amp;"/"&amp;YEAR(EDATE(C1877,0))),-1,Feriados!$A$1:$A$936),1,Feriados!$A$1:$A$936)</f>
        <v>39462</v>
      </c>
      <c r="I1877" s="27">
        <f>WORKDAY(WORKDAY(DATEVALUE("15/"&amp;MONTH(EDATE(C1877,-1))&amp;"/"&amp;YEAR(EDATE(C1877,-1))),-1,Feriados!$A$1:$A$936),1,Feriados!$A$1:$A$936)</f>
        <v>39433</v>
      </c>
      <c r="J1877" s="27">
        <f>WORKDAY(WORKDAY(DATEVALUE("15/"&amp;MONTH(EDATE(C1877,0))&amp;"/"&amp;YEAR(EDATE(C1877,0))-1),-1,Feriados!$A$1:$A$936),1,Feriados!$A$1:$A$936)</f>
        <v>39097</v>
      </c>
      <c r="K1877" s="28">
        <f t="shared" si="54"/>
        <v>4.4576585533737445</v>
      </c>
    </row>
    <row r="1878" spans="1:11" x14ac:dyDescent="0.3">
      <c r="A1878" s="18" t="str">
        <f t="shared" si="55"/>
        <v>122007</v>
      </c>
      <c r="B1878" s="10">
        <v>760199</v>
      </c>
      <c r="C1878" s="11">
        <v>39454</v>
      </c>
      <c r="D1878" s="13">
        <v>1687.8684202083502</v>
      </c>
      <c r="E1878" s="9"/>
      <c r="F1878" s="9"/>
      <c r="G1878" s="9"/>
      <c r="H1878" s="27">
        <f>WORKDAY(WORKDAY(DATEVALUE("15/"&amp;MONTH(EDATE(C1878,0))&amp;"/"&amp;YEAR(EDATE(C1878,0))),-1,Feriados!$A$1:$A$936),1,Feriados!$A$1:$A$936)</f>
        <v>39462</v>
      </c>
      <c r="I1878" s="27">
        <f>WORKDAY(WORKDAY(DATEVALUE("15/"&amp;MONTH(EDATE(C1878,-1))&amp;"/"&amp;YEAR(EDATE(C1878,-1))),-1,Feriados!$A$1:$A$936),1,Feriados!$A$1:$A$936)</f>
        <v>39433</v>
      </c>
      <c r="J1878" s="27">
        <f>WORKDAY(WORKDAY(DATEVALUE("15/"&amp;MONTH(EDATE(C1878,0))&amp;"/"&amp;YEAR(EDATE(C1878,0))-1),-1,Feriados!$A$1:$A$936),1,Feriados!$A$1:$A$936)</f>
        <v>39097</v>
      </c>
      <c r="K1878" s="28">
        <f t="shared" si="54"/>
        <v>4.4576585533737445</v>
      </c>
    </row>
    <row r="1879" spans="1:11" x14ac:dyDescent="0.3">
      <c r="A1879" s="18" t="str">
        <f t="shared" si="55"/>
        <v>122007</v>
      </c>
      <c r="B1879" s="10">
        <v>760199</v>
      </c>
      <c r="C1879" s="11">
        <v>39455</v>
      </c>
      <c r="D1879" s="13">
        <v>1688.5236546357635</v>
      </c>
      <c r="E1879" s="9"/>
      <c r="F1879" s="9"/>
      <c r="G1879" s="9"/>
      <c r="H1879" s="27">
        <f>WORKDAY(WORKDAY(DATEVALUE("15/"&amp;MONTH(EDATE(C1879,0))&amp;"/"&amp;YEAR(EDATE(C1879,0))),-1,Feriados!$A$1:$A$936),1,Feriados!$A$1:$A$936)</f>
        <v>39462</v>
      </c>
      <c r="I1879" s="27">
        <f>WORKDAY(WORKDAY(DATEVALUE("15/"&amp;MONTH(EDATE(C1879,-1))&amp;"/"&amp;YEAR(EDATE(C1879,-1))),-1,Feriados!$A$1:$A$936),1,Feriados!$A$1:$A$936)</f>
        <v>39433</v>
      </c>
      <c r="J1879" s="27">
        <f>WORKDAY(WORKDAY(DATEVALUE("15/"&amp;MONTH(EDATE(C1879,0))&amp;"/"&amp;YEAR(EDATE(C1879,0))-1),-1,Feriados!$A$1:$A$936),1,Feriados!$A$1:$A$936)</f>
        <v>39097</v>
      </c>
      <c r="K1879" s="28">
        <f t="shared" si="54"/>
        <v>4.4576585533737445</v>
      </c>
    </row>
    <row r="1880" spans="1:11" x14ac:dyDescent="0.3">
      <c r="A1880" s="18" t="str">
        <f t="shared" si="55"/>
        <v>122007</v>
      </c>
      <c r="B1880" s="10">
        <v>760199</v>
      </c>
      <c r="C1880" s="11">
        <v>39456</v>
      </c>
      <c r="D1880" s="13">
        <v>1689.1791434266975</v>
      </c>
      <c r="E1880" s="9"/>
      <c r="F1880" s="9"/>
      <c r="G1880" s="9"/>
      <c r="H1880" s="27">
        <f>WORKDAY(WORKDAY(DATEVALUE("15/"&amp;MONTH(EDATE(C1880,0))&amp;"/"&amp;YEAR(EDATE(C1880,0))),-1,Feriados!$A$1:$A$936),1,Feriados!$A$1:$A$936)</f>
        <v>39462</v>
      </c>
      <c r="I1880" s="27">
        <f>WORKDAY(WORKDAY(DATEVALUE("15/"&amp;MONTH(EDATE(C1880,-1))&amp;"/"&amp;YEAR(EDATE(C1880,-1))),-1,Feriados!$A$1:$A$936),1,Feriados!$A$1:$A$936)</f>
        <v>39433</v>
      </c>
      <c r="J1880" s="27">
        <f>WORKDAY(WORKDAY(DATEVALUE("15/"&amp;MONTH(EDATE(C1880,0))&amp;"/"&amp;YEAR(EDATE(C1880,0))-1),-1,Feriados!$A$1:$A$936),1,Feriados!$A$1:$A$936)</f>
        <v>39097</v>
      </c>
      <c r="K1880" s="28">
        <f t="shared" si="54"/>
        <v>4.4576585533737445</v>
      </c>
    </row>
    <row r="1881" spans="1:11" x14ac:dyDescent="0.3">
      <c r="A1881" s="18" t="str">
        <f t="shared" si="55"/>
        <v>122007</v>
      </c>
      <c r="B1881" s="10">
        <v>760199</v>
      </c>
      <c r="C1881" s="11">
        <v>39457</v>
      </c>
      <c r="D1881" s="13">
        <v>1689.8348866798974</v>
      </c>
      <c r="E1881" s="9"/>
      <c r="F1881" s="9"/>
      <c r="G1881" s="9"/>
      <c r="H1881" s="27">
        <f>WORKDAY(WORKDAY(DATEVALUE("15/"&amp;MONTH(EDATE(C1881,0))&amp;"/"&amp;YEAR(EDATE(C1881,0))),-1,Feriados!$A$1:$A$936),1,Feriados!$A$1:$A$936)</f>
        <v>39462</v>
      </c>
      <c r="I1881" s="27">
        <f>WORKDAY(WORKDAY(DATEVALUE("15/"&amp;MONTH(EDATE(C1881,-1))&amp;"/"&amp;YEAR(EDATE(C1881,-1))),-1,Feriados!$A$1:$A$936),1,Feriados!$A$1:$A$936)</f>
        <v>39433</v>
      </c>
      <c r="J1881" s="27">
        <f>WORKDAY(WORKDAY(DATEVALUE("15/"&amp;MONTH(EDATE(C1881,0))&amp;"/"&amp;YEAR(EDATE(C1881,0))-1),-1,Feriados!$A$1:$A$936),1,Feriados!$A$1:$A$936)</f>
        <v>39097</v>
      </c>
      <c r="K1881" s="28">
        <f t="shared" si="54"/>
        <v>4.4576585533737445</v>
      </c>
    </row>
    <row r="1882" spans="1:11" x14ac:dyDescent="0.3">
      <c r="A1882" s="18" t="str">
        <f t="shared" si="55"/>
        <v>122007</v>
      </c>
      <c r="B1882" s="10">
        <v>760199</v>
      </c>
      <c r="C1882" s="11">
        <v>39458</v>
      </c>
      <c r="D1882" s="13">
        <v>1690.490884494146</v>
      </c>
      <c r="E1882" s="9"/>
      <c r="F1882" s="9"/>
      <c r="G1882" s="9"/>
      <c r="H1882" s="27">
        <f>WORKDAY(WORKDAY(DATEVALUE("15/"&amp;MONTH(EDATE(C1882,0))&amp;"/"&amp;YEAR(EDATE(C1882,0))),-1,Feriados!$A$1:$A$936),1,Feriados!$A$1:$A$936)</f>
        <v>39462</v>
      </c>
      <c r="I1882" s="27">
        <f>WORKDAY(WORKDAY(DATEVALUE("15/"&amp;MONTH(EDATE(C1882,-1))&amp;"/"&amp;YEAR(EDATE(C1882,-1))),-1,Feriados!$A$1:$A$936),1,Feriados!$A$1:$A$936)</f>
        <v>39433</v>
      </c>
      <c r="J1882" s="27">
        <f>WORKDAY(WORKDAY(DATEVALUE("15/"&amp;MONTH(EDATE(C1882,0))&amp;"/"&amp;YEAR(EDATE(C1882,0))-1),-1,Feriados!$A$1:$A$936),1,Feriados!$A$1:$A$936)</f>
        <v>39097</v>
      </c>
      <c r="K1882" s="28">
        <f t="shared" si="54"/>
        <v>4.4576585533737445</v>
      </c>
    </row>
    <row r="1883" spans="1:11" x14ac:dyDescent="0.3">
      <c r="A1883" s="18" t="str">
        <f t="shared" si="55"/>
        <v>122007</v>
      </c>
      <c r="B1883" s="10">
        <v>760199</v>
      </c>
      <c r="C1883" s="11">
        <v>39461</v>
      </c>
      <c r="D1883" s="13">
        <v>1691.1471369682647</v>
      </c>
      <c r="E1883" s="9"/>
      <c r="F1883" s="9"/>
      <c r="G1883" s="9"/>
      <c r="H1883" s="27">
        <f>WORKDAY(WORKDAY(DATEVALUE("15/"&amp;MONTH(EDATE(C1883,0))&amp;"/"&amp;YEAR(EDATE(C1883,0))),-1,Feriados!$A$1:$A$936),1,Feriados!$A$1:$A$936)</f>
        <v>39462</v>
      </c>
      <c r="I1883" s="27">
        <f>WORKDAY(WORKDAY(DATEVALUE("15/"&amp;MONTH(EDATE(C1883,-1))&amp;"/"&amp;YEAR(EDATE(C1883,-1))),-1,Feriados!$A$1:$A$936),1,Feriados!$A$1:$A$936)</f>
        <v>39433</v>
      </c>
      <c r="J1883" s="27">
        <f>WORKDAY(WORKDAY(DATEVALUE("15/"&amp;MONTH(EDATE(C1883,0))&amp;"/"&amp;YEAR(EDATE(C1883,0))-1),-1,Feriados!$A$1:$A$936),1,Feriados!$A$1:$A$936)</f>
        <v>39097</v>
      </c>
      <c r="K1883" s="28">
        <f t="shared" si="54"/>
        <v>4.4576585533737445</v>
      </c>
    </row>
    <row r="1884" spans="1:11" x14ac:dyDescent="0.3">
      <c r="A1884" s="18" t="str">
        <f t="shared" si="55"/>
        <v>122007</v>
      </c>
      <c r="B1884" s="10">
        <v>760199</v>
      </c>
      <c r="C1884" s="11">
        <v>39462</v>
      </c>
      <c r="D1884" s="13">
        <v>1691.8036442011125</v>
      </c>
      <c r="E1884" s="9"/>
      <c r="F1884" s="9"/>
      <c r="G1884" s="9"/>
      <c r="H1884" s="27">
        <f>WORKDAY(WORKDAY(DATEVALUE("15/"&amp;MONTH(EDATE(C1884,0))&amp;"/"&amp;YEAR(EDATE(C1884,0))),-1,Feriados!$A$1:$A$936),1,Feriados!$A$1:$A$936)</f>
        <v>39462</v>
      </c>
      <c r="I1884" s="27">
        <f>WORKDAY(WORKDAY(DATEVALUE("15/"&amp;MONTH(EDATE(C1884,-1))&amp;"/"&amp;YEAR(EDATE(C1884,-1))),-1,Feriados!$A$1:$A$936),1,Feriados!$A$1:$A$936)</f>
        <v>39433</v>
      </c>
      <c r="J1884" s="27">
        <f>WORKDAY(WORKDAY(DATEVALUE("15/"&amp;MONTH(EDATE(C1884,0))&amp;"/"&amp;YEAR(EDATE(C1884,0))-1),-1,Feriados!$A$1:$A$936),1,Feriados!$A$1:$A$936)</f>
        <v>39097</v>
      </c>
      <c r="K1884" s="28">
        <f t="shared" si="54"/>
        <v>4.4576585533737445</v>
      </c>
    </row>
    <row r="1885" spans="1:11" x14ac:dyDescent="0.3">
      <c r="A1885" s="18" t="str">
        <f t="shared" si="55"/>
        <v>122007</v>
      </c>
      <c r="B1885" s="10">
        <v>760199</v>
      </c>
      <c r="C1885" s="11">
        <v>39463</v>
      </c>
      <c r="D1885" s="13">
        <v>1692.2375427301279</v>
      </c>
      <c r="E1885" s="9"/>
      <c r="F1885" s="9"/>
      <c r="G1885" s="9"/>
      <c r="H1885" s="27">
        <f>WORKDAY(WORKDAY(DATEVALUE("15/"&amp;MONTH(EDATE(C1885,0))&amp;"/"&amp;YEAR(EDATE(C1885,0))),-1,Feriados!$A$1:$A$936),1,Feriados!$A$1:$A$936)</f>
        <v>39462</v>
      </c>
      <c r="I1885" s="27">
        <f>WORKDAY(WORKDAY(DATEVALUE("15/"&amp;MONTH(EDATE(C1885,-1))&amp;"/"&amp;YEAR(EDATE(C1885,-1))),-1,Feriados!$A$1:$A$936),1,Feriados!$A$1:$A$936)</f>
        <v>39433</v>
      </c>
      <c r="J1885" s="27">
        <f>WORKDAY(WORKDAY(DATEVALUE("15/"&amp;MONTH(EDATE(C1885,0))&amp;"/"&amp;YEAR(EDATE(C1885,0))-1),-1,Feriados!$A$1:$A$936),1,Feriados!$A$1:$A$936)</f>
        <v>39097</v>
      </c>
      <c r="K1885" s="28">
        <f t="shared" si="54"/>
        <v>4.4576585533737445</v>
      </c>
    </row>
    <row r="1886" spans="1:11" x14ac:dyDescent="0.3">
      <c r="A1886" s="18" t="str">
        <f t="shared" si="55"/>
        <v>122007</v>
      </c>
      <c r="B1886" s="10">
        <v>760199</v>
      </c>
      <c r="C1886" s="11">
        <v>39464</v>
      </c>
      <c r="D1886" s="13">
        <v>1692.6715525415218</v>
      </c>
      <c r="E1886" s="9"/>
      <c r="F1886" s="9"/>
      <c r="G1886" s="9"/>
      <c r="H1886" s="27">
        <f>WORKDAY(WORKDAY(DATEVALUE("15/"&amp;MONTH(EDATE(C1886,0))&amp;"/"&amp;YEAR(EDATE(C1886,0))),-1,Feriados!$A$1:$A$936),1,Feriados!$A$1:$A$936)</f>
        <v>39462</v>
      </c>
      <c r="I1886" s="27">
        <f>WORKDAY(WORKDAY(DATEVALUE("15/"&amp;MONTH(EDATE(C1886,-1))&amp;"/"&amp;YEAR(EDATE(C1886,-1))),-1,Feriados!$A$1:$A$936),1,Feriados!$A$1:$A$936)</f>
        <v>39433</v>
      </c>
      <c r="J1886" s="27">
        <f>WORKDAY(WORKDAY(DATEVALUE("15/"&amp;MONTH(EDATE(C1886,0))&amp;"/"&amp;YEAR(EDATE(C1886,0))-1),-1,Feriados!$A$1:$A$936),1,Feriados!$A$1:$A$936)</f>
        <v>39097</v>
      </c>
      <c r="K1886" s="28">
        <f t="shared" si="54"/>
        <v>4.4576585533737445</v>
      </c>
    </row>
    <row r="1887" spans="1:11" x14ac:dyDescent="0.3">
      <c r="A1887" s="18" t="str">
        <f t="shared" si="55"/>
        <v>122007</v>
      </c>
      <c r="B1887" s="10">
        <v>760199</v>
      </c>
      <c r="C1887" s="11">
        <v>39465</v>
      </c>
      <c r="D1887" s="13">
        <v>1693.105673663835</v>
      </c>
      <c r="E1887" s="9"/>
      <c r="F1887" s="9"/>
      <c r="G1887" s="9"/>
      <c r="H1887" s="27">
        <f>WORKDAY(WORKDAY(DATEVALUE("15/"&amp;MONTH(EDATE(C1887,0))&amp;"/"&amp;YEAR(EDATE(C1887,0))),-1,Feriados!$A$1:$A$936),1,Feriados!$A$1:$A$936)</f>
        <v>39462</v>
      </c>
      <c r="I1887" s="27">
        <f>WORKDAY(WORKDAY(DATEVALUE("15/"&amp;MONTH(EDATE(C1887,-1))&amp;"/"&amp;YEAR(EDATE(C1887,-1))),-1,Feriados!$A$1:$A$936),1,Feriados!$A$1:$A$936)</f>
        <v>39433</v>
      </c>
      <c r="J1887" s="27">
        <f>WORKDAY(WORKDAY(DATEVALUE("15/"&amp;MONTH(EDATE(C1887,0))&amp;"/"&amp;YEAR(EDATE(C1887,0))-1),-1,Feriados!$A$1:$A$936),1,Feriados!$A$1:$A$936)</f>
        <v>39097</v>
      </c>
      <c r="K1887" s="28">
        <f t="shared" si="54"/>
        <v>4.4576585533737445</v>
      </c>
    </row>
    <row r="1888" spans="1:11" x14ac:dyDescent="0.3">
      <c r="A1888" s="18" t="str">
        <f t="shared" si="55"/>
        <v>122007</v>
      </c>
      <c r="B1888" s="10">
        <v>760199</v>
      </c>
      <c r="C1888" s="11">
        <v>39468</v>
      </c>
      <c r="D1888" s="13">
        <v>1693.5399061256153</v>
      </c>
      <c r="E1888" s="9"/>
      <c r="F1888" s="9"/>
      <c r="G1888" s="9"/>
      <c r="H1888" s="27">
        <f>WORKDAY(WORKDAY(DATEVALUE("15/"&amp;MONTH(EDATE(C1888,0))&amp;"/"&amp;YEAR(EDATE(C1888,0))),-1,Feriados!$A$1:$A$936),1,Feriados!$A$1:$A$936)</f>
        <v>39462</v>
      </c>
      <c r="I1888" s="27">
        <f>WORKDAY(WORKDAY(DATEVALUE("15/"&amp;MONTH(EDATE(C1888,-1))&amp;"/"&amp;YEAR(EDATE(C1888,-1))),-1,Feriados!$A$1:$A$936),1,Feriados!$A$1:$A$936)</f>
        <v>39433</v>
      </c>
      <c r="J1888" s="27">
        <f>WORKDAY(WORKDAY(DATEVALUE("15/"&amp;MONTH(EDATE(C1888,0))&amp;"/"&amp;YEAR(EDATE(C1888,0))-1),-1,Feriados!$A$1:$A$936),1,Feriados!$A$1:$A$936)</f>
        <v>39097</v>
      </c>
      <c r="K1888" s="28">
        <f t="shared" si="54"/>
        <v>4.4576585533737445</v>
      </c>
    </row>
    <row r="1889" spans="1:11" x14ac:dyDescent="0.3">
      <c r="A1889" s="18" t="str">
        <f t="shared" si="55"/>
        <v>122007</v>
      </c>
      <c r="B1889" s="10">
        <v>760199</v>
      </c>
      <c r="C1889" s="11">
        <v>39469</v>
      </c>
      <c r="D1889" s="13">
        <v>1693.9742499554181</v>
      </c>
      <c r="E1889" s="9"/>
      <c r="F1889" s="9"/>
      <c r="G1889" s="9"/>
      <c r="H1889" s="27">
        <f>WORKDAY(WORKDAY(DATEVALUE("15/"&amp;MONTH(EDATE(C1889,0))&amp;"/"&amp;YEAR(EDATE(C1889,0))),-1,Feriados!$A$1:$A$936),1,Feriados!$A$1:$A$936)</f>
        <v>39462</v>
      </c>
      <c r="I1889" s="27">
        <f>WORKDAY(WORKDAY(DATEVALUE("15/"&amp;MONTH(EDATE(C1889,-1))&amp;"/"&amp;YEAR(EDATE(C1889,-1))),-1,Feriados!$A$1:$A$936),1,Feriados!$A$1:$A$936)</f>
        <v>39433</v>
      </c>
      <c r="J1889" s="27">
        <f>WORKDAY(WORKDAY(DATEVALUE("15/"&amp;MONTH(EDATE(C1889,0))&amp;"/"&amp;YEAR(EDATE(C1889,0))-1),-1,Feriados!$A$1:$A$936),1,Feriados!$A$1:$A$936)</f>
        <v>39097</v>
      </c>
      <c r="K1889" s="28">
        <f t="shared" si="54"/>
        <v>4.4576585533737445</v>
      </c>
    </row>
    <row r="1890" spans="1:11" x14ac:dyDescent="0.3">
      <c r="A1890" s="18" t="str">
        <f t="shared" si="55"/>
        <v>122007</v>
      </c>
      <c r="B1890" s="10">
        <v>760199</v>
      </c>
      <c r="C1890" s="11">
        <v>39470</v>
      </c>
      <c r="D1890" s="13">
        <v>1694.4087051818065</v>
      </c>
      <c r="E1890" s="9"/>
      <c r="F1890" s="9"/>
      <c r="G1890" s="9"/>
      <c r="H1890" s="27">
        <f>WORKDAY(WORKDAY(DATEVALUE("15/"&amp;MONTH(EDATE(C1890,0))&amp;"/"&amp;YEAR(EDATE(C1890,0))),-1,Feriados!$A$1:$A$936),1,Feriados!$A$1:$A$936)</f>
        <v>39462</v>
      </c>
      <c r="I1890" s="27">
        <f>WORKDAY(WORKDAY(DATEVALUE("15/"&amp;MONTH(EDATE(C1890,-1))&amp;"/"&amp;YEAR(EDATE(C1890,-1))),-1,Feriados!$A$1:$A$936),1,Feriados!$A$1:$A$936)</f>
        <v>39433</v>
      </c>
      <c r="J1890" s="27">
        <f>WORKDAY(WORKDAY(DATEVALUE("15/"&amp;MONTH(EDATE(C1890,0))&amp;"/"&amp;YEAR(EDATE(C1890,0))-1),-1,Feriados!$A$1:$A$936),1,Feriados!$A$1:$A$936)</f>
        <v>39097</v>
      </c>
      <c r="K1890" s="28">
        <f t="shared" si="54"/>
        <v>4.4576585533737445</v>
      </c>
    </row>
    <row r="1891" spans="1:11" x14ac:dyDescent="0.3">
      <c r="A1891" s="18" t="str">
        <f t="shared" si="55"/>
        <v>122007</v>
      </c>
      <c r="B1891" s="10">
        <v>760199</v>
      </c>
      <c r="C1891" s="11">
        <v>39471</v>
      </c>
      <c r="D1891" s="13">
        <v>1694.8432718333497</v>
      </c>
      <c r="E1891" s="9"/>
      <c r="F1891" s="9"/>
      <c r="G1891" s="9"/>
      <c r="H1891" s="27">
        <f>WORKDAY(WORKDAY(DATEVALUE("15/"&amp;MONTH(EDATE(C1891,0))&amp;"/"&amp;YEAR(EDATE(C1891,0))),-1,Feriados!$A$1:$A$936),1,Feriados!$A$1:$A$936)</f>
        <v>39462</v>
      </c>
      <c r="I1891" s="27">
        <f>WORKDAY(WORKDAY(DATEVALUE("15/"&amp;MONTH(EDATE(C1891,-1))&amp;"/"&amp;YEAR(EDATE(C1891,-1))),-1,Feriados!$A$1:$A$936),1,Feriados!$A$1:$A$936)</f>
        <v>39433</v>
      </c>
      <c r="J1891" s="27">
        <f>WORKDAY(WORKDAY(DATEVALUE("15/"&amp;MONTH(EDATE(C1891,0))&amp;"/"&amp;YEAR(EDATE(C1891,0))-1),-1,Feriados!$A$1:$A$936),1,Feriados!$A$1:$A$936)</f>
        <v>39097</v>
      </c>
      <c r="K1891" s="28">
        <f t="shared" si="54"/>
        <v>4.4576585533737445</v>
      </c>
    </row>
    <row r="1892" spans="1:11" x14ac:dyDescent="0.3">
      <c r="A1892" s="18" t="str">
        <f t="shared" si="55"/>
        <v>122007</v>
      </c>
      <c r="B1892" s="10">
        <v>760199</v>
      </c>
      <c r="C1892" s="11">
        <v>39472</v>
      </c>
      <c r="D1892" s="13">
        <v>1695.2779499386254</v>
      </c>
      <c r="E1892" s="9"/>
      <c r="F1892" s="9"/>
      <c r="G1892" s="9"/>
      <c r="H1892" s="27">
        <f>WORKDAY(WORKDAY(DATEVALUE("15/"&amp;MONTH(EDATE(C1892,0))&amp;"/"&amp;YEAR(EDATE(C1892,0))),-1,Feriados!$A$1:$A$936),1,Feriados!$A$1:$A$936)</f>
        <v>39462</v>
      </c>
      <c r="I1892" s="27">
        <f>WORKDAY(WORKDAY(DATEVALUE("15/"&amp;MONTH(EDATE(C1892,-1))&amp;"/"&amp;YEAR(EDATE(C1892,-1))),-1,Feriados!$A$1:$A$936),1,Feriados!$A$1:$A$936)</f>
        <v>39433</v>
      </c>
      <c r="J1892" s="27">
        <f>WORKDAY(WORKDAY(DATEVALUE("15/"&amp;MONTH(EDATE(C1892,0))&amp;"/"&amp;YEAR(EDATE(C1892,0))-1),-1,Feriados!$A$1:$A$936),1,Feriados!$A$1:$A$936)</f>
        <v>39097</v>
      </c>
      <c r="K1892" s="28">
        <f t="shared" si="54"/>
        <v>4.4576585533737445</v>
      </c>
    </row>
    <row r="1893" spans="1:11" x14ac:dyDescent="0.3">
      <c r="A1893" s="18" t="str">
        <f t="shared" si="55"/>
        <v>122007</v>
      </c>
      <c r="B1893" s="10">
        <v>760199</v>
      </c>
      <c r="C1893" s="11">
        <v>39475</v>
      </c>
      <c r="D1893" s="13">
        <v>1695.7127395262185</v>
      </c>
      <c r="E1893" s="9"/>
      <c r="F1893" s="9"/>
      <c r="G1893" s="9"/>
      <c r="H1893" s="27">
        <f>WORKDAY(WORKDAY(DATEVALUE("15/"&amp;MONTH(EDATE(C1893,0))&amp;"/"&amp;YEAR(EDATE(C1893,0))),-1,Feriados!$A$1:$A$936),1,Feriados!$A$1:$A$936)</f>
        <v>39462</v>
      </c>
      <c r="I1893" s="27">
        <f>WORKDAY(WORKDAY(DATEVALUE("15/"&amp;MONTH(EDATE(C1893,-1))&amp;"/"&amp;YEAR(EDATE(C1893,-1))),-1,Feriados!$A$1:$A$936),1,Feriados!$A$1:$A$936)</f>
        <v>39433</v>
      </c>
      <c r="J1893" s="27">
        <f>WORKDAY(WORKDAY(DATEVALUE("15/"&amp;MONTH(EDATE(C1893,0))&amp;"/"&amp;YEAR(EDATE(C1893,0))-1),-1,Feriados!$A$1:$A$936),1,Feriados!$A$1:$A$936)</f>
        <v>39097</v>
      </c>
      <c r="K1893" s="28">
        <f t="shared" si="54"/>
        <v>4.4576585533737445</v>
      </c>
    </row>
    <row r="1894" spans="1:11" x14ac:dyDescent="0.3">
      <c r="A1894" s="18" t="str">
        <f t="shared" si="55"/>
        <v>122007</v>
      </c>
      <c r="B1894" s="10">
        <v>760199</v>
      </c>
      <c r="C1894" s="11">
        <v>39476</v>
      </c>
      <c r="D1894" s="13">
        <v>1696.1476406247209</v>
      </c>
      <c r="E1894" s="9"/>
      <c r="F1894" s="9"/>
      <c r="G1894" s="9"/>
      <c r="H1894" s="27">
        <f>WORKDAY(WORKDAY(DATEVALUE("15/"&amp;MONTH(EDATE(C1894,0))&amp;"/"&amp;YEAR(EDATE(C1894,0))),-1,Feriados!$A$1:$A$936),1,Feriados!$A$1:$A$936)</f>
        <v>39462</v>
      </c>
      <c r="I1894" s="27">
        <f>WORKDAY(WORKDAY(DATEVALUE("15/"&amp;MONTH(EDATE(C1894,-1))&amp;"/"&amp;YEAR(EDATE(C1894,-1))),-1,Feriados!$A$1:$A$936),1,Feriados!$A$1:$A$936)</f>
        <v>39433</v>
      </c>
      <c r="J1894" s="27">
        <f>WORKDAY(WORKDAY(DATEVALUE("15/"&amp;MONTH(EDATE(C1894,0))&amp;"/"&amp;YEAR(EDATE(C1894,0))-1),-1,Feriados!$A$1:$A$936),1,Feriados!$A$1:$A$936)</f>
        <v>39097</v>
      </c>
      <c r="K1894" s="28">
        <f t="shared" si="54"/>
        <v>4.4576585533737445</v>
      </c>
    </row>
    <row r="1895" spans="1:11" x14ac:dyDescent="0.3">
      <c r="A1895" s="18" t="str">
        <f t="shared" si="55"/>
        <v>122007</v>
      </c>
      <c r="B1895" s="10">
        <v>760199</v>
      </c>
      <c r="C1895" s="11">
        <v>39477</v>
      </c>
      <c r="D1895" s="13">
        <v>1696.5826532627316</v>
      </c>
      <c r="E1895" s="9"/>
      <c r="F1895" s="9"/>
      <c r="G1895" s="9"/>
      <c r="H1895" s="27">
        <f>WORKDAY(WORKDAY(DATEVALUE("15/"&amp;MONTH(EDATE(C1895,0))&amp;"/"&amp;YEAR(EDATE(C1895,0))),-1,Feriados!$A$1:$A$936),1,Feriados!$A$1:$A$936)</f>
        <v>39462</v>
      </c>
      <c r="I1895" s="27">
        <f>WORKDAY(WORKDAY(DATEVALUE("15/"&amp;MONTH(EDATE(C1895,-1))&amp;"/"&amp;YEAR(EDATE(C1895,-1))),-1,Feriados!$A$1:$A$936),1,Feriados!$A$1:$A$936)</f>
        <v>39433</v>
      </c>
      <c r="J1895" s="27">
        <f>WORKDAY(WORKDAY(DATEVALUE("15/"&amp;MONTH(EDATE(C1895,0))&amp;"/"&amp;YEAR(EDATE(C1895,0))-1),-1,Feriados!$A$1:$A$936),1,Feriados!$A$1:$A$936)</f>
        <v>39097</v>
      </c>
      <c r="K1895" s="28">
        <f t="shared" si="54"/>
        <v>4.4576585533737445</v>
      </c>
    </row>
    <row r="1896" spans="1:11" x14ac:dyDescent="0.3">
      <c r="A1896" s="18" t="str">
        <f t="shared" si="55"/>
        <v>122007</v>
      </c>
      <c r="B1896" s="10">
        <v>760199</v>
      </c>
      <c r="C1896" s="11">
        <v>39478</v>
      </c>
      <c r="D1896" s="13">
        <v>1697.0177774688573</v>
      </c>
      <c r="E1896" s="9"/>
      <c r="F1896" s="9"/>
      <c r="G1896" s="9"/>
      <c r="H1896" s="27">
        <f>WORKDAY(WORKDAY(DATEVALUE("15/"&amp;MONTH(EDATE(C1896,0))&amp;"/"&amp;YEAR(EDATE(C1896,0))),-1,Feriados!$A$1:$A$936),1,Feriados!$A$1:$A$936)</f>
        <v>39462</v>
      </c>
      <c r="I1896" s="27">
        <f>WORKDAY(WORKDAY(DATEVALUE("15/"&amp;MONTH(EDATE(C1896,-1))&amp;"/"&amp;YEAR(EDATE(C1896,-1))),-1,Feriados!$A$1:$A$936),1,Feriados!$A$1:$A$936)</f>
        <v>39433</v>
      </c>
      <c r="J1896" s="27">
        <f>WORKDAY(WORKDAY(DATEVALUE("15/"&amp;MONTH(EDATE(C1896,0))&amp;"/"&amp;YEAR(EDATE(C1896,0))-1),-1,Feriados!$A$1:$A$936),1,Feriados!$A$1:$A$936)</f>
        <v>39097</v>
      </c>
      <c r="K1896" s="28">
        <f t="shared" si="54"/>
        <v>4.4576585533737445</v>
      </c>
    </row>
    <row r="1897" spans="1:11" x14ac:dyDescent="0.3">
      <c r="A1897" s="18" t="str">
        <f t="shared" si="55"/>
        <v>12008</v>
      </c>
      <c r="B1897" s="10">
        <v>760199</v>
      </c>
      <c r="C1897" s="11">
        <v>39479</v>
      </c>
      <c r="D1897" s="13">
        <v>1697.4530132717121</v>
      </c>
      <c r="E1897" s="9"/>
      <c r="F1897" s="9"/>
      <c r="G1897" s="9"/>
      <c r="H1897" s="27">
        <f>WORKDAY(WORKDAY(DATEVALUE("15/"&amp;MONTH(EDATE(C1897,0))&amp;"/"&amp;YEAR(EDATE(C1897,0))),-1,Feriados!$A$1:$A$936),1,Feriados!$A$1:$A$936)</f>
        <v>39493</v>
      </c>
      <c r="I1897" s="27">
        <f>WORKDAY(WORKDAY(DATEVALUE("15/"&amp;MONTH(EDATE(C1897,-1))&amp;"/"&amp;YEAR(EDATE(C1897,-1))),-1,Feriados!$A$1:$A$936),1,Feriados!$A$1:$A$936)</f>
        <v>39462</v>
      </c>
      <c r="J1897" s="27">
        <f>WORKDAY(WORKDAY(DATEVALUE("15/"&amp;MONTH(EDATE(C1897,0))&amp;"/"&amp;YEAR(EDATE(C1897,0))-1),-1,Feriados!$A$1:$A$936),1,Feriados!$A$1:$A$936)</f>
        <v>39128</v>
      </c>
      <c r="K1897" s="28">
        <f t="shared" si="54"/>
        <v>4.5614796539961144</v>
      </c>
    </row>
    <row r="1898" spans="1:11" x14ac:dyDescent="0.3">
      <c r="A1898" s="18" t="str">
        <f t="shared" si="55"/>
        <v>12008</v>
      </c>
      <c r="B1898" s="10">
        <v>760199</v>
      </c>
      <c r="C1898" s="11">
        <v>39484</v>
      </c>
      <c r="D1898" s="13">
        <v>1697.8883606999175</v>
      </c>
      <c r="E1898" s="9"/>
      <c r="F1898" s="9"/>
      <c r="G1898" s="9"/>
      <c r="H1898" s="27">
        <f>WORKDAY(WORKDAY(DATEVALUE("15/"&amp;MONTH(EDATE(C1898,0))&amp;"/"&amp;YEAR(EDATE(C1898,0))),-1,Feriados!$A$1:$A$936),1,Feriados!$A$1:$A$936)</f>
        <v>39493</v>
      </c>
      <c r="I1898" s="27">
        <f>WORKDAY(WORKDAY(DATEVALUE("15/"&amp;MONTH(EDATE(C1898,-1))&amp;"/"&amp;YEAR(EDATE(C1898,-1))),-1,Feriados!$A$1:$A$936),1,Feriados!$A$1:$A$936)</f>
        <v>39462</v>
      </c>
      <c r="J1898" s="27">
        <f>WORKDAY(WORKDAY(DATEVALUE("15/"&amp;MONTH(EDATE(C1898,0))&amp;"/"&amp;YEAR(EDATE(C1898,0))-1),-1,Feriados!$A$1:$A$936),1,Feriados!$A$1:$A$936)</f>
        <v>39128</v>
      </c>
      <c r="K1898" s="28">
        <f t="shared" si="54"/>
        <v>4.5614796539961144</v>
      </c>
    </row>
    <row r="1899" spans="1:11" x14ac:dyDescent="0.3">
      <c r="A1899" s="18" t="str">
        <f t="shared" si="55"/>
        <v>12008</v>
      </c>
      <c r="B1899" s="10">
        <v>760199</v>
      </c>
      <c r="C1899" s="11">
        <v>39485</v>
      </c>
      <c r="D1899" s="13">
        <v>1698.323819782102</v>
      </c>
      <c r="E1899" s="9"/>
      <c r="F1899" s="9"/>
      <c r="G1899" s="9"/>
      <c r="H1899" s="27">
        <f>WORKDAY(WORKDAY(DATEVALUE("15/"&amp;MONTH(EDATE(C1899,0))&amp;"/"&amp;YEAR(EDATE(C1899,0))),-1,Feriados!$A$1:$A$936),1,Feriados!$A$1:$A$936)</f>
        <v>39493</v>
      </c>
      <c r="I1899" s="27">
        <f>WORKDAY(WORKDAY(DATEVALUE("15/"&amp;MONTH(EDATE(C1899,-1))&amp;"/"&amp;YEAR(EDATE(C1899,-1))),-1,Feriados!$A$1:$A$936),1,Feriados!$A$1:$A$936)</f>
        <v>39462</v>
      </c>
      <c r="J1899" s="27">
        <f>WORKDAY(WORKDAY(DATEVALUE("15/"&amp;MONTH(EDATE(C1899,0))&amp;"/"&amp;YEAR(EDATE(C1899,0))-1),-1,Feriados!$A$1:$A$936),1,Feriados!$A$1:$A$936)</f>
        <v>39128</v>
      </c>
      <c r="K1899" s="28">
        <f t="shared" si="54"/>
        <v>4.5614796539961144</v>
      </c>
    </row>
    <row r="1900" spans="1:11" x14ac:dyDescent="0.3">
      <c r="A1900" s="18" t="str">
        <f t="shared" si="55"/>
        <v>12008</v>
      </c>
      <c r="B1900" s="10">
        <v>760199</v>
      </c>
      <c r="C1900" s="11">
        <v>39486</v>
      </c>
      <c r="D1900" s="13">
        <v>1698.7593905469014</v>
      </c>
      <c r="E1900" s="9"/>
      <c r="F1900" s="9"/>
      <c r="G1900" s="9"/>
      <c r="H1900" s="27">
        <f>WORKDAY(WORKDAY(DATEVALUE("15/"&amp;MONTH(EDATE(C1900,0))&amp;"/"&amp;YEAR(EDATE(C1900,0))),-1,Feriados!$A$1:$A$936),1,Feriados!$A$1:$A$936)</f>
        <v>39493</v>
      </c>
      <c r="I1900" s="27">
        <f>WORKDAY(WORKDAY(DATEVALUE("15/"&amp;MONTH(EDATE(C1900,-1))&amp;"/"&amp;YEAR(EDATE(C1900,-1))),-1,Feriados!$A$1:$A$936),1,Feriados!$A$1:$A$936)</f>
        <v>39462</v>
      </c>
      <c r="J1900" s="27">
        <f>WORKDAY(WORKDAY(DATEVALUE("15/"&amp;MONTH(EDATE(C1900,0))&amp;"/"&amp;YEAR(EDATE(C1900,0))-1),-1,Feriados!$A$1:$A$936),1,Feriados!$A$1:$A$936)</f>
        <v>39128</v>
      </c>
      <c r="K1900" s="28">
        <f t="shared" si="54"/>
        <v>4.5614796539961144</v>
      </c>
    </row>
    <row r="1901" spans="1:11" x14ac:dyDescent="0.3">
      <c r="A1901" s="18" t="str">
        <f t="shared" si="55"/>
        <v>12008</v>
      </c>
      <c r="B1901" s="10">
        <v>760199</v>
      </c>
      <c r="C1901" s="11">
        <v>39489</v>
      </c>
      <c r="D1901" s="13">
        <v>1699.1950730229594</v>
      </c>
      <c r="E1901" s="9"/>
      <c r="F1901" s="9"/>
      <c r="G1901" s="9"/>
      <c r="H1901" s="27">
        <f>WORKDAY(WORKDAY(DATEVALUE("15/"&amp;MONTH(EDATE(C1901,0))&amp;"/"&amp;YEAR(EDATE(C1901,0))),-1,Feriados!$A$1:$A$936),1,Feriados!$A$1:$A$936)</f>
        <v>39493</v>
      </c>
      <c r="I1901" s="27">
        <f>WORKDAY(WORKDAY(DATEVALUE("15/"&amp;MONTH(EDATE(C1901,-1))&amp;"/"&amp;YEAR(EDATE(C1901,-1))),-1,Feriados!$A$1:$A$936),1,Feriados!$A$1:$A$936)</f>
        <v>39462</v>
      </c>
      <c r="J1901" s="27">
        <f>WORKDAY(WORKDAY(DATEVALUE("15/"&amp;MONTH(EDATE(C1901,0))&amp;"/"&amp;YEAR(EDATE(C1901,0))-1),-1,Feriados!$A$1:$A$936),1,Feriados!$A$1:$A$936)</f>
        <v>39128</v>
      </c>
      <c r="K1901" s="28">
        <f t="shared" si="54"/>
        <v>4.5614796539961144</v>
      </c>
    </row>
    <row r="1902" spans="1:11" x14ac:dyDescent="0.3">
      <c r="A1902" s="18" t="str">
        <f t="shared" si="55"/>
        <v>12008</v>
      </c>
      <c r="B1902" s="10">
        <v>760199</v>
      </c>
      <c r="C1902" s="11">
        <v>39490</v>
      </c>
      <c r="D1902" s="13">
        <v>1699.6308672389266</v>
      </c>
      <c r="E1902" s="9"/>
      <c r="F1902" s="9"/>
      <c r="G1902" s="9"/>
      <c r="H1902" s="27">
        <f>WORKDAY(WORKDAY(DATEVALUE("15/"&amp;MONTH(EDATE(C1902,0))&amp;"/"&amp;YEAR(EDATE(C1902,0))),-1,Feriados!$A$1:$A$936),1,Feriados!$A$1:$A$936)</f>
        <v>39493</v>
      </c>
      <c r="I1902" s="27">
        <f>WORKDAY(WORKDAY(DATEVALUE("15/"&amp;MONTH(EDATE(C1902,-1))&amp;"/"&amp;YEAR(EDATE(C1902,-1))),-1,Feriados!$A$1:$A$936),1,Feriados!$A$1:$A$936)</f>
        <v>39462</v>
      </c>
      <c r="J1902" s="27">
        <f>WORKDAY(WORKDAY(DATEVALUE("15/"&amp;MONTH(EDATE(C1902,0))&amp;"/"&amp;YEAR(EDATE(C1902,0))-1),-1,Feriados!$A$1:$A$936),1,Feriados!$A$1:$A$936)</f>
        <v>39128</v>
      </c>
      <c r="K1902" s="28">
        <f t="shared" si="54"/>
        <v>4.5614796539961144</v>
      </c>
    </row>
    <row r="1903" spans="1:11" x14ac:dyDescent="0.3">
      <c r="A1903" s="18" t="str">
        <f t="shared" si="55"/>
        <v>12008</v>
      </c>
      <c r="B1903" s="10">
        <v>760199</v>
      </c>
      <c r="C1903" s="11">
        <v>39491</v>
      </c>
      <c r="D1903" s="13">
        <v>1700.0667732234608</v>
      </c>
      <c r="E1903" s="9"/>
      <c r="F1903" s="9"/>
      <c r="G1903" s="9"/>
      <c r="H1903" s="27">
        <f>WORKDAY(WORKDAY(DATEVALUE("15/"&amp;MONTH(EDATE(C1903,0))&amp;"/"&amp;YEAR(EDATE(C1903,0))),-1,Feriados!$A$1:$A$936),1,Feriados!$A$1:$A$936)</f>
        <v>39493</v>
      </c>
      <c r="I1903" s="27">
        <f>WORKDAY(WORKDAY(DATEVALUE("15/"&amp;MONTH(EDATE(C1903,-1))&amp;"/"&amp;YEAR(EDATE(C1903,-1))),-1,Feriados!$A$1:$A$936),1,Feriados!$A$1:$A$936)</f>
        <v>39462</v>
      </c>
      <c r="J1903" s="27">
        <f>WORKDAY(WORKDAY(DATEVALUE("15/"&amp;MONTH(EDATE(C1903,0))&amp;"/"&amp;YEAR(EDATE(C1903,0))-1),-1,Feriados!$A$1:$A$936),1,Feriados!$A$1:$A$936)</f>
        <v>39128</v>
      </c>
      <c r="K1903" s="28">
        <f t="shared" si="54"/>
        <v>4.5614796539961144</v>
      </c>
    </row>
    <row r="1904" spans="1:11" x14ac:dyDescent="0.3">
      <c r="A1904" s="18" t="str">
        <f t="shared" si="55"/>
        <v>12008</v>
      </c>
      <c r="B1904" s="10">
        <v>760199</v>
      </c>
      <c r="C1904" s="11">
        <v>39492</v>
      </c>
      <c r="D1904" s="13">
        <v>1700.5027910052277</v>
      </c>
      <c r="E1904" s="9"/>
      <c r="F1904" s="9"/>
      <c r="G1904" s="9"/>
      <c r="H1904" s="27">
        <f>WORKDAY(WORKDAY(DATEVALUE("15/"&amp;MONTH(EDATE(C1904,0))&amp;"/"&amp;YEAR(EDATE(C1904,0))),-1,Feriados!$A$1:$A$936),1,Feriados!$A$1:$A$936)</f>
        <v>39493</v>
      </c>
      <c r="I1904" s="27">
        <f>WORKDAY(WORKDAY(DATEVALUE("15/"&amp;MONTH(EDATE(C1904,-1))&amp;"/"&amp;YEAR(EDATE(C1904,-1))),-1,Feriados!$A$1:$A$936),1,Feriados!$A$1:$A$936)</f>
        <v>39462</v>
      </c>
      <c r="J1904" s="27">
        <f>WORKDAY(WORKDAY(DATEVALUE("15/"&amp;MONTH(EDATE(C1904,0))&amp;"/"&amp;YEAR(EDATE(C1904,0))-1),-1,Feriados!$A$1:$A$936),1,Feriados!$A$1:$A$936)</f>
        <v>39128</v>
      </c>
      <c r="K1904" s="28">
        <f t="shared" si="54"/>
        <v>4.5614796539961144</v>
      </c>
    </row>
    <row r="1905" spans="1:11" x14ac:dyDescent="0.3">
      <c r="A1905" s="18" t="str">
        <f t="shared" si="55"/>
        <v>12008</v>
      </c>
      <c r="B1905" s="10">
        <v>760199</v>
      </c>
      <c r="C1905" s="11">
        <v>39493</v>
      </c>
      <c r="D1905" s="13">
        <v>1700.9389206128999</v>
      </c>
      <c r="E1905" s="9"/>
      <c r="F1905" s="9"/>
      <c r="G1905" s="9"/>
      <c r="H1905" s="27">
        <f>WORKDAY(WORKDAY(DATEVALUE("15/"&amp;MONTH(EDATE(C1905,0))&amp;"/"&amp;YEAR(EDATE(C1905,0))),-1,Feriados!$A$1:$A$936),1,Feriados!$A$1:$A$936)</f>
        <v>39493</v>
      </c>
      <c r="I1905" s="27">
        <f>WORKDAY(WORKDAY(DATEVALUE("15/"&amp;MONTH(EDATE(C1905,-1))&amp;"/"&amp;YEAR(EDATE(C1905,-1))),-1,Feriados!$A$1:$A$936),1,Feriados!$A$1:$A$936)</f>
        <v>39462</v>
      </c>
      <c r="J1905" s="27">
        <f>WORKDAY(WORKDAY(DATEVALUE("15/"&amp;MONTH(EDATE(C1905,0))&amp;"/"&amp;YEAR(EDATE(C1905,0))-1),-1,Feriados!$A$1:$A$936),1,Feriados!$A$1:$A$936)</f>
        <v>39128</v>
      </c>
      <c r="K1905" s="28">
        <f t="shared" si="54"/>
        <v>4.5614796539961144</v>
      </c>
    </row>
    <row r="1906" spans="1:11" x14ac:dyDescent="0.3">
      <c r="A1906" s="18" t="str">
        <f t="shared" si="55"/>
        <v>12008</v>
      </c>
      <c r="B1906" s="10">
        <v>760199</v>
      </c>
      <c r="C1906" s="11">
        <v>39496</v>
      </c>
      <c r="D1906" s="13">
        <v>1701.3349650503585</v>
      </c>
      <c r="E1906" s="9"/>
      <c r="F1906" s="9"/>
      <c r="G1906" s="9"/>
      <c r="H1906" s="27">
        <f>WORKDAY(WORKDAY(DATEVALUE("15/"&amp;MONTH(EDATE(C1906,0))&amp;"/"&amp;YEAR(EDATE(C1906,0))),-1,Feriados!$A$1:$A$936),1,Feriados!$A$1:$A$936)</f>
        <v>39493</v>
      </c>
      <c r="I1906" s="27">
        <f>WORKDAY(WORKDAY(DATEVALUE("15/"&amp;MONTH(EDATE(C1906,-1))&amp;"/"&amp;YEAR(EDATE(C1906,-1))),-1,Feriados!$A$1:$A$936),1,Feriados!$A$1:$A$936)</f>
        <v>39462</v>
      </c>
      <c r="J1906" s="27">
        <f>WORKDAY(WORKDAY(DATEVALUE("15/"&amp;MONTH(EDATE(C1906,0))&amp;"/"&amp;YEAR(EDATE(C1906,0))-1),-1,Feriados!$A$1:$A$936),1,Feriados!$A$1:$A$936)</f>
        <v>39128</v>
      </c>
      <c r="K1906" s="28">
        <f t="shared" si="54"/>
        <v>4.5614796539961144</v>
      </c>
    </row>
    <row r="1907" spans="1:11" x14ac:dyDescent="0.3">
      <c r="A1907" s="18" t="str">
        <f t="shared" si="55"/>
        <v>12008</v>
      </c>
      <c r="B1907" s="10">
        <v>760199</v>
      </c>
      <c r="C1907" s="11">
        <v>39497</v>
      </c>
      <c r="D1907" s="13">
        <v>1701.7311017022962</v>
      </c>
      <c r="E1907" s="9"/>
      <c r="F1907" s="9"/>
      <c r="G1907" s="9"/>
      <c r="H1907" s="27">
        <f>WORKDAY(WORKDAY(DATEVALUE("15/"&amp;MONTH(EDATE(C1907,0))&amp;"/"&amp;YEAR(EDATE(C1907,0))),-1,Feriados!$A$1:$A$936),1,Feriados!$A$1:$A$936)</f>
        <v>39493</v>
      </c>
      <c r="I1907" s="27">
        <f>WORKDAY(WORKDAY(DATEVALUE("15/"&amp;MONTH(EDATE(C1907,-1))&amp;"/"&amp;YEAR(EDATE(C1907,-1))),-1,Feriados!$A$1:$A$936),1,Feriados!$A$1:$A$936)</f>
        <v>39462</v>
      </c>
      <c r="J1907" s="27">
        <f>WORKDAY(WORKDAY(DATEVALUE("15/"&amp;MONTH(EDATE(C1907,0))&amp;"/"&amp;YEAR(EDATE(C1907,0))-1),-1,Feriados!$A$1:$A$936),1,Feriados!$A$1:$A$936)</f>
        <v>39128</v>
      </c>
      <c r="K1907" s="28">
        <f t="shared" si="54"/>
        <v>4.5614796539961144</v>
      </c>
    </row>
    <row r="1908" spans="1:11" x14ac:dyDescent="0.3">
      <c r="A1908" s="18" t="str">
        <f t="shared" si="55"/>
        <v>12008</v>
      </c>
      <c r="B1908" s="10">
        <v>760199</v>
      </c>
      <c r="C1908" s="11">
        <v>39498</v>
      </c>
      <c r="D1908" s="13">
        <v>1702.1273305901843</v>
      </c>
      <c r="E1908" s="9"/>
      <c r="F1908" s="9"/>
      <c r="G1908" s="9"/>
      <c r="H1908" s="27">
        <f>WORKDAY(WORKDAY(DATEVALUE("15/"&amp;MONTH(EDATE(C1908,0))&amp;"/"&amp;YEAR(EDATE(C1908,0))),-1,Feriados!$A$1:$A$936),1,Feriados!$A$1:$A$936)</f>
        <v>39493</v>
      </c>
      <c r="I1908" s="27">
        <f>WORKDAY(WORKDAY(DATEVALUE("15/"&amp;MONTH(EDATE(C1908,-1))&amp;"/"&amp;YEAR(EDATE(C1908,-1))),-1,Feriados!$A$1:$A$936),1,Feriados!$A$1:$A$936)</f>
        <v>39462</v>
      </c>
      <c r="J1908" s="27">
        <f>WORKDAY(WORKDAY(DATEVALUE("15/"&amp;MONTH(EDATE(C1908,0))&amp;"/"&amp;YEAR(EDATE(C1908,0))-1),-1,Feriados!$A$1:$A$936),1,Feriados!$A$1:$A$936)</f>
        <v>39128</v>
      </c>
      <c r="K1908" s="28">
        <f t="shared" si="54"/>
        <v>4.5614796539961144</v>
      </c>
    </row>
    <row r="1909" spans="1:11" x14ac:dyDescent="0.3">
      <c r="A1909" s="18" t="str">
        <f t="shared" si="55"/>
        <v>12008</v>
      </c>
      <c r="B1909" s="10">
        <v>760199</v>
      </c>
      <c r="C1909" s="11">
        <v>39499</v>
      </c>
      <c r="D1909" s="13">
        <v>1702.5236517354981</v>
      </c>
      <c r="E1909" s="9"/>
      <c r="F1909" s="9"/>
      <c r="G1909" s="9"/>
      <c r="H1909" s="27">
        <f>WORKDAY(WORKDAY(DATEVALUE("15/"&amp;MONTH(EDATE(C1909,0))&amp;"/"&amp;YEAR(EDATE(C1909,0))),-1,Feriados!$A$1:$A$936),1,Feriados!$A$1:$A$936)</f>
        <v>39493</v>
      </c>
      <c r="I1909" s="27">
        <f>WORKDAY(WORKDAY(DATEVALUE("15/"&amp;MONTH(EDATE(C1909,-1))&amp;"/"&amp;YEAR(EDATE(C1909,-1))),-1,Feriados!$A$1:$A$936),1,Feriados!$A$1:$A$936)</f>
        <v>39462</v>
      </c>
      <c r="J1909" s="27">
        <f>WORKDAY(WORKDAY(DATEVALUE("15/"&amp;MONTH(EDATE(C1909,0))&amp;"/"&amp;YEAR(EDATE(C1909,0))-1),-1,Feriados!$A$1:$A$936),1,Feriados!$A$1:$A$936)</f>
        <v>39128</v>
      </c>
      <c r="K1909" s="28">
        <f t="shared" si="54"/>
        <v>4.5614796539961144</v>
      </c>
    </row>
    <row r="1910" spans="1:11" x14ac:dyDescent="0.3">
      <c r="A1910" s="18" t="str">
        <f t="shared" si="55"/>
        <v>12008</v>
      </c>
      <c r="B1910" s="10">
        <v>760199</v>
      </c>
      <c r="C1910" s="11">
        <v>39500</v>
      </c>
      <c r="D1910" s="13">
        <v>1702.9200651597198</v>
      </c>
      <c r="E1910" s="9"/>
      <c r="F1910" s="9"/>
      <c r="G1910" s="9"/>
      <c r="H1910" s="27">
        <f>WORKDAY(WORKDAY(DATEVALUE("15/"&amp;MONTH(EDATE(C1910,0))&amp;"/"&amp;YEAR(EDATE(C1910,0))),-1,Feriados!$A$1:$A$936),1,Feriados!$A$1:$A$936)</f>
        <v>39493</v>
      </c>
      <c r="I1910" s="27">
        <f>WORKDAY(WORKDAY(DATEVALUE("15/"&amp;MONTH(EDATE(C1910,-1))&amp;"/"&amp;YEAR(EDATE(C1910,-1))),-1,Feriados!$A$1:$A$936),1,Feriados!$A$1:$A$936)</f>
        <v>39462</v>
      </c>
      <c r="J1910" s="27">
        <f>WORKDAY(WORKDAY(DATEVALUE("15/"&amp;MONTH(EDATE(C1910,0))&amp;"/"&amp;YEAR(EDATE(C1910,0))-1),-1,Feriados!$A$1:$A$936),1,Feriados!$A$1:$A$936)</f>
        <v>39128</v>
      </c>
      <c r="K1910" s="28">
        <f t="shared" si="54"/>
        <v>4.5614796539961144</v>
      </c>
    </row>
    <row r="1911" spans="1:11" x14ac:dyDescent="0.3">
      <c r="A1911" s="18" t="str">
        <f t="shared" si="55"/>
        <v>12008</v>
      </c>
      <c r="B1911" s="10">
        <v>760199</v>
      </c>
      <c r="C1911" s="11">
        <v>39503</v>
      </c>
      <c r="D1911" s="13">
        <v>1703.3165708843346</v>
      </c>
      <c r="E1911" s="9"/>
      <c r="F1911" s="9"/>
      <c r="G1911" s="9"/>
      <c r="H1911" s="27">
        <f>WORKDAY(WORKDAY(DATEVALUE("15/"&amp;MONTH(EDATE(C1911,0))&amp;"/"&amp;YEAR(EDATE(C1911,0))),-1,Feriados!$A$1:$A$936),1,Feriados!$A$1:$A$936)</f>
        <v>39493</v>
      </c>
      <c r="I1911" s="27">
        <f>WORKDAY(WORKDAY(DATEVALUE("15/"&amp;MONTH(EDATE(C1911,-1))&amp;"/"&amp;YEAR(EDATE(C1911,-1))),-1,Feriados!$A$1:$A$936),1,Feriados!$A$1:$A$936)</f>
        <v>39462</v>
      </c>
      <c r="J1911" s="27">
        <f>WORKDAY(WORKDAY(DATEVALUE("15/"&amp;MONTH(EDATE(C1911,0))&amp;"/"&amp;YEAR(EDATE(C1911,0))-1),-1,Feriados!$A$1:$A$936),1,Feriados!$A$1:$A$936)</f>
        <v>39128</v>
      </c>
      <c r="K1911" s="28">
        <f t="shared" si="54"/>
        <v>4.5614796539961144</v>
      </c>
    </row>
    <row r="1912" spans="1:11" x14ac:dyDescent="0.3">
      <c r="A1912" s="18" t="str">
        <f t="shared" si="55"/>
        <v>12008</v>
      </c>
      <c r="B1912" s="10">
        <v>760199</v>
      </c>
      <c r="C1912" s="11">
        <v>39504</v>
      </c>
      <c r="D1912" s="13">
        <v>1703.7131689308342</v>
      </c>
      <c r="E1912" s="9"/>
      <c r="F1912" s="9"/>
      <c r="G1912" s="9"/>
      <c r="H1912" s="27">
        <f>WORKDAY(WORKDAY(DATEVALUE("15/"&amp;MONTH(EDATE(C1912,0))&amp;"/"&amp;YEAR(EDATE(C1912,0))),-1,Feriados!$A$1:$A$936),1,Feriados!$A$1:$A$936)</f>
        <v>39493</v>
      </c>
      <c r="I1912" s="27">
        <f>WORKDAY(WORKDAY(DATEVALUE("15/"&amp;MONTH(EDATE(C1912,-1))&amp;"/"&amp;YEAR(EDATE(C1912,-1))),-1,Feriados!$A$1:$A$936),1,Feriados!$A$1:$A$936)</f>
        <v>39462</v>
      </c>
      <c r="J1912" s="27">
        <f>WORKDAY(WORKDAY(DATEVALUE("15/"&amp;MONTH(EDATE(C1912,0))&amp;"/"&amp;YEAR(EDATE(C1912,0))-1),-1,Feriados!$A$1:$A$936),1,Feriados!$A$1:$A$936)</f>
        <v>39128</v>
      </c>
      <c r="K1912" s="28">
        <f t="shared" si="54"/>
        <v>4.5614796539961144</v>
      </c>
    </row>
    <row r="1913" spans="1:11" x14ac:dyDescent="0.3">
      <c r="A1913" s="18" t="str">
        <f t="shared" si="55"/>
        <v>12008</v>
      </c>
      <c r="B1913" s="10">
        <v>760199</v>
      </c>
      <c r="C1913" s="11">
        <v>39505</v>
      </c>
      <c r="D1913" s="13">
        <v>1704.1098593207141</v>
      </c>
      <c r="E1913" s="9"/>
      <c r="F1913" s="9"/>
      <c r="G1913" s="9"/>
      <c r="H1913" s="27">
        <f>WORKDAY(WORKDAY(DATEVALUE("15/"&amp;MONTH(EDATE(C1913,0))&amp;"/"&amp;YEAR(EDATE(C1913,0))),-1,Feriados!$A$1:$A$936),1,Feriados!$A$1:$A$936)</f>
        <v>39493</v>
      </c>
      <c r="I1913" s="27">
        <f>WORKDAY(WORKDAY(DATEVALUE("15/"&amp;MONTH(EDATE(C1913,-1))&amp;"/"&amp;YEAR(EDATE(C1913,-1))),-1,Feriados!$A$1:$A$936),1,Feriados!$A$1:$A$936)</f>
        <v>39462</v>
      </c>
      <c r="J1913" s="27">
        <f>WORKDAY(WORKDAY(DATEVALUE("15/"&amp;MONTH(EDATE(C1913,0))&amp;"/"&amp;YEAR(EDATE(C1913,0))-1),-1,Feriados!$A$1:$A$936),1,Feriados!$A$1:$A$936)</f>
        <v>39128</v>
      </c>
      <c r="K1913" s="28">
        <f t="shared" si="54"/>
        <v>4.5614796539961144</v>
      </c>
    </row>
    <row r="1914" spans="1:11" x14ac:dyDescent="0.3">
      <c r="A1914" s="18" t="str">
        <f t="shared" si="55"/>
        <v>12008</v>
      </c>
      <c r="B1914" s="10">
        <v>760199</v>
      </c>
      <c r="C1914" s="11">
        <v>39506</v>
      </c>
      <c r="D1914" s="13">
        <v>1704.5066420754758</v>
      </c>
      <c r="E1914" s="9"/>
      <c r="F1914" s="9"/>
      <c r="G1914" s="9"/>
      <c r="H1914" s="27">
        <f>WORKDAY(WORKDAY(DATEVALUE("15/"&amp;MONTH(EDATE(C1914,0))&amp;"/"&amp;YEAR(EDATE(C1914,0))),-1,Feriados!$A$1:$A$936),1,Feriados!$A$1:$A$936)</f>
        <v>39493</v>
      </c>
      <c r="I1914" s="27">
        <f>WORKDAY(WORKDAY(DATEVALUE("15/"&amp;MONTH(EDATE(C1914,-1))&amp;"/"&amp;YEAR(EDATE(C1914,-1))),-1,Feriados!$A$1:$A$936),1,Feriados!$A$1:$A$936)</f>
        <v>39462</v>
      </c>
      <c r="J1914" s="27">
        <f>WORKDAY(WORKDAY(DATEVALUE("15/"&amp;MONTH(EDATE(C1914,0))&amp;"/"&amp;YEAR(EDATE(C1914,0))-1),-1,Feriados!$A$1:$A$936),1,Feriados!$A$1:$A$936)</f>
        <v>39128</v>
      </c>
      <c r="K1914" s="28">
        <f t="shared" si="54"/>
        <v>4.5614796539961144</v>
      </c>
    </row>
    <row r="1915" spans="1:11" x14ac:dyDescent="0.3">
      <c r="A1915" s="18" t="str">
        <f t="shared" si="55"/>
        <v>12008</v>
      </c>
      <c r="B1915" s="10">
        <v>760199</v>
      </c>
      <c r="C1915" s="11">
        <v>39507</v>
      </c>
      <c r="D1915" s="13">
        <v>1704.9035172166257</v>
      </c>
      <c r="E1915" s="9"/>
      <c r="F1915" s="9"/>
      <c r="G1915" s="9"/>
      <c r="H1915" s="27">
        <f>WORKDAY(WORKDAY(DATEVALUE("15/"&amp;MONTH(EDATE(C1915,0))&amp;"/"&amp;YEAR(EDATE(C1915,0))),-1,Feriados!$A$1:$A$936),1,Feriados!$A$1:$A$936)</f>
        <v>39493</v>
      </c>
      <c r="I1915" s="27">
        <f>WORKDAY(WORKDAY(DATEVALUE("15/"&amp;MONTH(EDATE(C1915,-1))&amp;"/"&amp;YEAR(EDATE(C1915,-1))),-1,Feriados!$A$1:$A$936),1,Feriados!$A$1:$A$936)</f>
        <v>39462</v>
      </c>
      <c r="J1915" s="27">
        <f>WORKDAY(WORKDAY(DATEVALUE("15/"&amp;MONTH(EDATE(C1915,0))&amp;"/"&amp;YEAR(EDATE(C1915,0))-1),-1,Feriados!$A$1:$A$936),1,Feriados!$A$1:$A$936)</f>
        <v>39128</v>
      </c>
      <c r="K1915" s="28">
        <f t="shared" si="54"/>
        <v>4.5614796539961144</v>
      </c>
    </row>
    <row r="1916" spans="1:11" x14ac:dyDescent="0.3">
      <c r="A1916" s="18" t="str">
        <f t="shared" si="55"/>
        <v>22008</v>
      </c>
      <c r="B1916" s="10">
        <v>760199</v>
      </c>
      <c r="C1916" s="11">
        <v>39510</v>
      </c>
      <c r="D1916" s="13">
        <v>1705.3004847656744</v>
      </c>
      <c r="E1916" s="9"/>
      <c r="F1916" s="9"/>
      <c r="G1916" s="9"/>
      <c r="H1916" s="27">
        <f>WORKDAY(WORKDAY(DATEVALUE("15/"&amp;MONTH(EDATE(C1916,0))&amp;"/"&amp;YEAR(EDATE(C1916,0))),-1,Feriados!$A$1:$A$936),1,Feriados!$A$1:$A$936)</f>
        <v>39524</v>
      </c>
      <c r="I1916" s="27">
        <f>WORKDAY(WORKDAY(DATEVALUE("15/"&amp;MONTH(EDATE(C1916,-1))&amp;"/"&amp;YEAR(EDATE(C1916,-1))),-1,Feriados!$A$1:$A$936),1,Feriados!$A$1:$A$936)</f>
        <v>39493</v>
      </c>
      <c r="J1916" s="27">
        <f>WORKDAY(WORKDAY(DATEVALUE("15/"&amp;MONTH(EDATE(C1916,0))&amp;"/"&amp;YEAR(EDATE(C1916,0))-1),-1,Feriados!$A$1:$A$936),1,Feriados!$A$1:$A$936)</f>
        <v>39156</v>
      </c>
      <c r="K1916" s="28">
        <f t="shared" si="54"/>
        <v>4.6135126529498249</v>
      </c>
    </row>
    <row r="1917" spans="1:11" x14ac:dyDescent="0.3">
      <c r="A1917" s="18" t="str">
        <f t="shared" si="55"/>
        <v>22008</v>
      </c>
      <c r="B1917" s="10">
        <v>760199</v>
      </c>
      <c r="C1917" s="11">
        <v>39511</v>
      </c>
      <c r="D1917" s="13">
        <v>1705.6975447441382</v>
      </c>
      <c r="E1917" s="9"/>
      <c r="F1917" s="9"/>
      <c r="G1917" s="9"/>
      <c r="H1917" s="27">
        <f>WORKDAY(WORKDAY(DATEVALUE("15/"&amp;MONTH(EDATE(C1917,0))&amp;"/"&amp;YEAR(EDATE(C1917,0))),-1,Feriados!$A$1:$A$936),1,Feriados!$A$1:$A$936)</f>
        <v>39524</v>
      </c>
      <c r="I1917" s="27">
        <f>WORKDAY(WORKDAY(DATEVALUE("15/"&amp;MONTH(EDATE(C1917,-1))&amp;"/"&amp;YEAR(EDATE(C1917,-1))),-1,Feriados!$A$1:$A$936),1,Feriados!$A$1:$A$936)</f>
        <v>39493</v>
      </c>
      <c r="J1917" s="27">
        <f>WORKDAY(WORKDAY(DATEVALUE("15/"&amp;MONTH(EDATE(C1917,0))&amp;"/"&amp;YEAR(EDATE(C1917,0))-1),-1,Feriados!$A$1:$A$936),1,Feriados!$A$1:$A$936)</f>
        <v>39156</v>
      </c>
      <c r="K1917" s="28">
        <f t="shared" ref="K1917:K1980" si="56">+(VLOOKUP(H1917,C:D,2,FALSE)/VLOOKUP(J1917,C:D,2,FALSE)-1)*100</f>
        <v>4.6135126529498249</v>
      </c>
    </row>
    <row r="1918" spans="1:11" x14ac:dyDescent="0.3">
      <c r="A1918" s="18" t="str">
        <f t="shared" si="55"/>
        <v>22008</v>
      </c>
      <c r="B1918" s="10">
        <v>760199</v>
      </c>
      <c r="C1918" s="11">
        <v>39512</v>
      </c>
      <c r="D1918" s="13">
        <v>1706.0946971735386</v>
      </c>
      <c r="E1918" s="9"/>
      <c r="F1918" s="9"/>
      <c r="G1918" s="9"/>
      <c r="H1918" s="27">
        <f>WORKDAY(WORKDAY(DATEVALUE("15/"&amp;MONTH(EDATE(C1918,0))&amp;"/"&amp;YEAR(EDATE(C1918,0))),-1,Feriados!$A$1:$A$936),1,Feriados!$A$1:$A$936)</f>
        <v>39524</v>
      </c>
      <c r="I1918" s="27">
        <f>WORKDAY(WORKDAY(DATEVALUE("15/"&amp;MONTH(EDATE(C1918,-1))&amp;"/"&amp;YEAR(EDATE(C1918,-1))),-1,Feriados!$A$1:$A$936),1,Feriados!$A$1:$A$936)</f>
        <v>39493</v>
      </c>
      <c r="J1918" s="27">
        <f>WORKDAY(WORKDAY(DATEVALUE("15/"&amp;MONTH(EDATE(C1918,0))&amp;"/"&amp;YEAR(EDATE(C1918,0))-1),-1,Feriados!$A$1:$A$936),1,Feriados!$A$1:$A$936)</f>
        <v>39156</v>
      </c>
      <c r="K1918" s="28">
        <f t="shared" si="56"/>
        <v>4.6135126529498249</v>
      </c>
    </row>
    <row r="1919" spans="1:11" x14ac:dyDescent="0.3">
      <c r="A1919" s="18" t="str">
        <f t="shared" si="55"/>
        <v>22008</v>
      </c>
      <c r="B1919" s="10">
        <v>760199</v>
      </c>
      <c r="C1919" s="11">
        <v>39513</v>
      </c>
      <c r="D1919" s="13">
        <v>1706.4919420754015</v>
      </c>
      <c r="E1919" s="9"/>
      <c r="F1919" s="9"/>
      <c r="G1919" s="9"/>
      <c r="H1919" s="27">
        <f>WORKDAY(WORKDAY(DATEVALUE("15/"&amp;MONTH(EDATE(C1919,0))&amp;"/"&amp;YEAR(EDATE(C1919,0))),-1,Feriados!$A$1:$A$936),1,Feriados!$A$1:$A$936)</f>
        <v>39524</v>
      </c>
      <c r="I1919" s="27">
        <f>WORKDAY(WORKDAY(DATEVALUE("15/"&amp;MONTH(EDATE(C1919,-1))&amp;"/"&amp;YEAR(EDATE(C1919,-1))),-1,Feriados!$A$1:$A$936),1,Feriados!$A$1:$A$936)</f>
        <v>39493</v>
      </c>
      <c r="J1919" s="27">
        <f>WORKDAY(WORKDAY(DATEVALUE("15/"&amp;MONTH(EDATE(C1919,0))&amp;"/"&amp;YEAR(EDATE(C1919,0))-1),-1,Feriados!$A$1:$A$936),1,Feriados!$A$1:$A$936)</f>
        <v>39156</v>
      </c>
      <c r="K1919" s="28">
        <f t="shared" si="56"/>
        <v>4.6135126529498249</v>
      </c>
    </row>
    <row r="1920" spans="1:11" x14ac:dyDescent="0.3">
      <c r="A1920" s="18" t="str">
        <f t="shared" si="55"/>
        <v>22008</v>
      </c>
      <c r="B1920" s="10">
        <v>760199</v>
      </c>
      <c r="C1920" s="11">
        <v>39514</v>
      </c>
      <c r="D1920" s="13">
        <v>1706.8892794712576</v>
      </c>
      <c r="E1920" s="9"/>
      <c r="F1920" s="9"/>
      <c r="G1920" s="9"/>
      <c r="H1920" s="27">
        <f>WORKDAY(WORKDAY(DATEVALUE("15/"&amp;MONTH(EDATE(C1920,0))&amp;"/"&amp;YEAR(EDATE(C1920,0))),-1,Feriados!$A$1:$A$936),1,Feriados!$A$1:$A$936)</f>
        <v>39524</v>
      </c>
      <c r="I1920" s="27">
        <f>WORKDAY(WORKDAY(DATEVALUE("15/"&amp;MONTH(EDATE(C1920,-1))&amp;"/"&amp;YEAR(EDATE(C1920,-1))),-1,Feriados!$A$1:$A$936),1,Feriados!$A$1:$A$936)</f>
        <v>39493</v>
      </c>
      <c r="J1920" s="27">
        <f>WORKDAY(WORKDAY(DATEVALUE("15/"&amp;MONTH(EDATE(C1920,0))&amp;"/"&amp;YEAR(EDATE(C1920,0))-1),-1,Feriados!$A$1:$A$936),1,Feriados!$A$1:$A$936)</f>
        <v>39156</v>
      </c>
      <c r="K1920" s="28">
        <f t="shared" si="56"/>
        <v>4.6135126529498249</v>
      </c>
    </row>
    <row r="1921" spans="1:11" x14ac:dyDescent="0.3">
      <c r="A1921" s="18" t="str">
        <f t="shared" si="55"/>
        <v>22008</v>
      </c>
      <c r="B1921" s="10">
        <v>760199</v>
      </c>
      <c r="C1921" s="11">
        <v>39517</v>
      </c>
      <c r="D1921" s="13">
        <v>1707.2867093826437</v>
      </c>
      <c r="E1921" s="9"/>
      <c r="F1921" s="9"/>
      <c r="G1921" s="9"/>
      <c r="H1921" s="27">
        <f>WORKDAY(WORKDAY(DATEVALUE("15/"&amp;MONTH(EDATE(C1921,0))&amp;"/"&amp;YEAR(EDATE(C1921,0))),-1,Feriados!$A$1:$A$936),1,Feriados!$A$1:$A$936)</f>
        <v>39524</v>
      </c>
      <c r="I1921" s="27">
        <f>WORKDAY(WORKDAY(DATEVALUE("15/"&amp;MONTH(EDATE(C1921,-1))&amp;"/"&amp;YEAR(EDATE(C1921,-1))),-1,Feriados!$A$1:$A$936),1,Feriados!$A$1:$A$936)</f>
        <v>39493</v>
      </c>
      <c r="J1921" s="27">
        <f>WORKDAY(WORKDAY(DATEVALUE("15/"&amp;MONTH(EDATE(C1921,0))&amp;"/"&amp;YEAR(EDATE(C1921,0))-1),-1,Feriados!$A$1:$A$936),1,Feriados!$A$1:$A$936)</f>
        <v>39156</v>
      </c>
      <c r="K1921" s="28">
        <f t="shared" si="56"/>
        <v>4.6135126529498249</v>
      </c>
    </row>
    <row r="1922" spans="1:11" x14ac:dyDescent="0.3">
      <c r="A1922" s="18" t="str">
        <f t="shared" si="55"/>
        <v>22008</v>
      </c>
      <c r="B1922" s="10">
        <v>760199</v>
      </c>
      <c r="C1922" s="11">
        <v>39518</v>
      </c>
      <c r="D1922" s="13">
        <v>1707.684231831101</v>
      </c>
      <c r="E1922" s="9"/>
      <c r="F1922" s="9"/>
      <c r="G1922" s="9"/>
      <c r="H1922" s="27">
        <f>WORKDAY(WORKDAY(DATEVALUE("15/"&amp;MONTH(EDATE(C1922,0))&amp;"/"&amp;YEAR(EDATE(C1922,0))),-1,Feriados!$A$1:$A$936),1,Feriados!$A$1:$A$936)</f>
        <v>39524</v>
      </c>
      <c r="I1922" s="27">
        <f>WORKDAY(WORKDAY(DATEVALUE("15/"&amp;MONTH(EDATE(C1922,-1))&amp;"/"&amp;YEAR(EDATE(C1922,-1))),-1,Feriados!$A$1:$A$936),1,Feriados!$A$1:$A$936)</f>
        <v>39493</v>
      </c>
      <c r="J1922" s="27">
        <f>WORKDAY(WORKDAY(DATEVALUE("15/"&amp;MONTH(EDATE(C1922,0))&amp;"/"&amp;YEAR(EDATE(C1922,0))-1),-1,Feriados!$A$1:$A$936),1,Feriados!$A$1:$A$936)</f>
        <v>39156</v>
      </c>
      <c r="K1922" s="28">
        <f t="shared" si="56"/>
        <v>4.6135126529498249</v>
      </c>
    </row>
    <row r="1923" spans="1:11" x14ac:dyDescent="0.3">
      <c r="A1923" s="18" t="str">
        <f t="shared" ref="A1923:A1986" si="57">MONTH(EDATE(C1923,-1))&amp;YEAR(EDATE(C1923,-1))&amp;F1923</f>
        <v>22008</v>
      </c>
      <c r="B1923" s="10">
        <v>760199</v>
      </c>
      <c r="C1923" s="11">
        <v>39519</v>
      </c>
      <c r="D1923" s="13">
        <v>1708.0818468381754</v>
      </c>
      <c r="E1923" s="9"/>
      <c r="F1923" s="9"/>
      <c r="G1923" s="9"/>
      <c r="H1923" s="27">
        <f>WORKDAY(WORKDAY(DATEVALUE("15/"&amp;MONTH(EDATE(C1923,0))&amp;"/"&amp;YEAR(EDATE(C1923,0))),-1,Feriados!$A$1:$A$936),1,Feriados!$A$1:$A$936)</f>
        <v>39524</v>
      </c>
      <c r="I1923" s="27">
        <f>WORKDAY(WORKDAY(DATEVALUE("15/"&amp;MONTH(EDATE(C1923,-1))&amp;"/"&amp;YEAR(EDATE(C1923,-1))),-1,Feriados!$A$1:$A$936),1,Feriados!$A$1:$A$936)</f>
        <v>39493</v>
      </c>
      <c r="J1923" s="27">
        <f>WORKDAY(WORKDAY(DATEVALUE("15/"&amp;MONTH(EDATE(C1923,0))&amp;"/"&amp;YEAR(EDATE(C1923,0))-1),-1,Feriados!$A$1:$A$936),1,Feriados!$A$1:$A$936)</f>
        <v>39156</v>
      </c>
      <c r="K1923" s="28">
        <f t="shared" si="56"/>
        <v>4.6135126529498249</v>
      </c>
    </row>
    <row r="1924" spans="1:11" x14ac:dyDescent="0.3">
      <c r="A1924" s="18" t="str">
        <f t="shared" si="57"/>
        <v>22008</v>
      </c>
      <c r="B1924" s="10">
        <v>760199</v>
      </c>
      <c r="C1924" s="11">
        <v>39520</v>
      </c>
      <c r="D1924" s="13">
        <v>1708.4795544254184</v>
      </c>
      <c r="E1924" s="9"/>
      <c r="F1924" s="9"/>
      <c r="G1924" s="9"/>
      <c r="H1924" s="27">
        <f>WORKDAY(WORKDAY(DATEVALUE("15/"&amp;MONTH(EDATE(C1924,0))&amp;"/"&amp;YEAR(EDATE(C1924,0))),-1,Feriados!$A$1:$A$936),1,Feriados!$A$1:$A$936)</f>
        <v>39524</v>
      </c>
      <c r="I1924" s="27">
        <f>WORKDAY(WORKDAY(DATEVALUE("15/"&amp;MONTH(EDATE(C1924,-1))&amp;"/"&amp;YEAR(EDATE(C1924,-1))),-1,Feriados!$A$1:$A$936),1,Feriados!$A$1:$A$936)</f>
        <v>39493</v>
      </c>
      <c r="J1924" s="27">
        <f>WORKDAY(WORKDAY(DATEVALUE("15/"&amp;MONTH(EDATE(C1924,0))&amp;"/"&amp;YEAR(EDATE(C1924,0))-1),-1,Feriados!$A$1:$A$936),1,Feriados!$A$1:$A$936)</f>
        <v>39156</v>
      </c>
      <c r="K1924" s="28">
        <f t="shared" si="56"/>
        <v>4.6135126529498249</v>
      </c>
    </row>
    <row r="1925" spans="1:11" x14ac:dyDescent="0.3">
      <c r="A1925" s="18" t="str">
        <f t="shared" si="57"/>
        <v>22008</v>
      </c>
      <c r="B1925" s="10">
        <v>760199</v>
      </c>
      <c r="C1925" s="11">
        <v>39521</v>
      </c>
      <c r="D1925" s="13">
        <v>1708.8773546143857</v>
      </c>
      <c r="E1925" s="9"/>
      <c r="F1925" s="9"/>
      <c r="G1925" s="9"/>
      <c r="H1925" s="27">
        <f>WORKDAY(WORKDAY(DATEVALUE("15/"&amp;MONTH(EDATE(C1925,0))&amp;"/"&amp;YEAR(EDATE(C1925,0))),-1,Feriados!$A$1:$A$936),1,Feriados!$A$1:$A$936)</f>
        <v>39524</v>
      </c>
      <c r="I1925" s="27">
        <f>WORKDAY(WORKDAY(DATEVALUE("15/"&amp;MONTH(EDATE(C1925,-1))&amp;"/"&amp;YEAR(EDATE(C1925,-1))),-1,Feriados!$A$1:$A$936),1,Feriados!$A$1:$A$936)</f>
        <v>39493</v>
      </c>
      <c r="J1925" s="27">
        <f>WORKDAY(WORKDAY(DATEVALUE("15/"&amp;MONTH(EDATE(C1925,0))&amp;"/"&amp;YEAR(EDATE(C1925,0))-1),-1,Feriados!$A$1:$A$936),1,Feriados!$A$1:$A$936)</f>
        <v>39156</v>
      </c>
      <c r="K1925" s="28">
        <f t="shared" si="56"/>
        <v>4.6135126529498249</v>
      </c>
    </row>
    <row r="1926" spans="1:11" x14ac:dyDescent="0.3">
      <c r="A1926" s="18" t="str">
        <f t="shared" si="57"/>
        <v>22008</v>
      </c>
      <c r="B1926" s="10">
        <v>760199</v>
      </c>
      <c r="C1926" s="11">
        <v>39524</v>
      </c>
      <c r="D1926" s="13">
        <v>1709.2752474266392</v>
      </c>
      <c r="E1926" s="9"/>
      <c r="F1926" s="9"/>
      <c r="G1926" s="9"/>
      <c r="H1926" s="27">
        <f>WORKDAY(WORKDAY(DATEVALUE("15/"&amp;MONTH(EDATE(C1926,0))&amp;"/"&amp;YEAR(EDATE(C1926,0))),-1,Feriados!$A$1:$A$936),1,Feriados!$A$1:$A$936)</f>
        <v>39524</v>
      </c>
      <c r="I1926" s="27">
        <f>WORKDAY(WORKDAY(DATEVALUE("15/"&amp;MONTH(EDATE(C1926,-1))&amp;"/"&amp;YEAR(EDATE(C1926,-1))),-1,Feriados!$A$1:$A$936),1,Feriados!$A$1:$A$936)</f>
        <v>39493</v>
      </c>
      <c r="J1926" s="27">
        <f>WORKDAY(WORKDAY(DATEVALUE("15/"&amp;MONTH(EDATE(C1926,0))&amp;"/"&amp;YEAR(EDATE(C1926,0))-1),-1,Feriados!$A$1:$A$936),1,Feriados!$A$1:$A$936)</f>
        <v>39156</v>
      </c>
      <c r="K1926" s="28">
        <f t="shared" si="56"/>
        <v>4.6135126529498249</v>
      </c>
    </row>
    <row r="1927" spans="1:11" x14ac:dyDescent="0.3">
      <c r="A1927" s="18" t="str">
        <f t="shared" si="57"/>
        <v>22008</v>
      </c>
      <c r="B1927" s="10">
        <v>760199</v>
      </c>
      <c r="C1927" s="11">
        <v>39525</v>
      </c>
      <c r="D1927" s="13">
        <v>1709.6846278858438</v>
      </c>
      <c r="E1927" s="9"/>
      <c r="F1927" s="9"/>
      <c r="G1927" s="9"/>
      <c r="H1927" s="27">
        <f>WORKDAY(WORKDAY(DATEVALUE("15/"&amp;MONTH(EDATE(C1927,0))&amp;"/"&amp;YEAR(EDATE(C1927,0))),-1,Feriados!$A$1:$A$936),1,Feriados!$A$1:$A$936)</f>
        <v>39524</v>
      </c>
      <c r="I1927" s="27">
        <f>WORKDAY(WORKDAY(DATEVALUE("15/"&amp;MONTH(EDATE(C1927,-1))&amp;"/"&amp;YEAR(EDATE(C1927,-1))),-1,Feriados!$A$1:$A$936),1,Feriados!$A$1:$A$936)</f>
        <v>39493</v>
      </c>
      <c r="J1927" s="27">
        <f>WORKDAY(WORKDAY(DATEVALUE("15/"&amp;MONTH(EDATE(C1927,0))&amp;"/"&amp;YEAR(EDATE(C1927,0))-1),-1,Feriados!$A$1:$A$936),1,Feriados!$A$1:$A$936)</f>
        <v>39156</v>
      </c>
      <c r="K1927" s="28">
        <f t="shared" si="56"/>
        <v>4.6135126529498249</v>
      </c>
    </row>
    <row r="1928" spans="1:11" x14ac:dyDescent="0.3">
      <c r="A1928" s="18" t="str">
        <f t="shared" si="57"/>
        <v>22008</v>
      </c>
      <c r="B1928" s="10">
        <v>760199</v>
      </c>
      <c r="C1928" s="11">
        <v>39526</v>
      </c>
      <c r="D1928" s="13">
        <v>1710.0941063938326</v>
      </c>
      <c r="E1928" s="9"/>
      <c r="F1928" s="9"/>
      <c r="G1928" s="9"/>
      <c r="H1928" s="27">
        <f>WORKDAY(WORKDAY(DATEVALUE("15/"&amp;MONTH(EDATE(C1928,0))&amp;"/"&amp;YEAR(EDATE(C1928,0))),-1,Feriados!$A$1:$A$936),1,Feriados!$A$1:$A$936)</f>
        <v>39524</v>
      </c>
      <c r="I1928" s="27">
        <f>WORKDAY(WORKDAY(DATEVALUE("15/"&amp;MONTH(EDATE(C1928,-1))&amp;"/"&amp;YEAR(EDATE(C1928,-1))),-1,Feriados!$A$1:$A$936),1,Feriados!$A$1:$A$936)</f>
        <v>39493</v>
      </c>
      <c r="J1928" s="27">
        <f>WORKDAY(WORKDAY(DATEVALUE("15/"&amp;MONTH(EDATE(C1928,0))&amp;"/"&amp;YEAR(EDATE(C1928,0))-1),-1,Feriados!$A$1:$A$936),1,Feriados!$A$1:$A$936)</f>
        <v>39156</v>
      </c>
      <c r="K1928" s="28">
        <f t="shared" si="56"/>
        <v>4.6135126529498249</v>
      </c>
    </row>
    <row r="1929" spans="1:11" x14ac:dyDescent="0.3">
      <c r="A1929" s="18" t="str">
        <f t="shared" si="57"/>
        <v>22008</v>
      </c>
      <c r="B1929" s="10">
        <v>760199</v>
      </c>
      <c r="C1929" s="11">
        <v>39527</v>
      </c>
      <c r="D1929" s="13">
        <v>1710.5036829740895</v>
      </c>
      <c r="E1929" s="9"/>
      <c r="F1929" s="9"/>
      <c r="G1929" s="9"/>
      <c r="H1929" s="27">
        <f>WORKDAY(WORKDAY(DATEVALUE("15/"&amp;MONTH(EDATE(C1929,0))&amp;"/"&amp;YEAR(EDATE(C1929,0))),-1,Feriados!$A$1:$A$936),1,Feriados!$A$1:$A$936)</f>
        <v>39524</v>
      </c>
      <c r="I1929" s="27">
        <f>WORKDAY(WORKDAY(DATEVALUE("15/"&amp;MONTH(EDATE(C1929,-1))&amp;"/"&amp;YEAR(EDATE(C1929,-1))),-1,Feriados!$A$1:$A$936),1,Feriados!$A$1:$A$936)</f>
        <v>39493</v>
      </c>
      <c r="J1929" s="27">
        <f>WORKDAY(WORKDAY(DATEVALUE("15/"&amp;MONTH(EDATE(C1929,0))&amp;"/"&amp;YEAR(EDATE(C1929,0))-1),-1,Feriados!$A$1:$A$936),1,Feriados!$A$1:$A$936)</f>
        <v>39156</v>
      </c>
      <c r="K1929" s="28">
        <f t="shared" si="56"/>
        <v>4.6135126529498249</v>
      </c>
    </row>
    <row r="1930" spans="1:11" x14ac:dyDescent="0.3">
      <c r="A1930" s="18" t="str">
        <f t="shared" si="57"/>
        <v>22008</v>
      </c>
      <c r="B1930" s="10">
        <v>760199</v>
      </c>
      <c r="C1930" s="11">
        <v>39531</v>
      </c>
      <c r="D1930" s="13">
        <v>1710.9133576501029</v>
      </c>
      <c r="E1930" s="9"/>
      <c r="F1930" s="9"/>
      <c r="G1930" s="9"/>
      <c r="H1930" s="27">
        <f>WORKDAY(WORKDAY(DATEVALUE("15/"&amp;MONTH(EDATE(C1930,0))&amp;"/"&amp;YEAR(EDATE(C1930,0))),-1,Feriados!$A$1:$A$936),1,Feriados!$A$1:$A$936)</f>
        <v>39524</v>
      </c>
      <c r="I1930" s="27">
        <f>WORKDAY(WORKDAY(DATEVALUE("15/"&amp;MONTH(EDATE(C1930,-1))&amp;"/"&amp;YEAR(EDATE(C1930,-1))),-1,Feriados!$A$1:$A$936),1,Feriados!$A$1:$A$936)</f>
        <v>39493</v>
      </c>
      <c r="J1930" s="27">
        <f>WORKDAY(WORKDAY(DATEVALUE("15/"&amp;MONTH(EDATE(C1930,0))&amp;"/"&amp;YEAR(EDATE(C1930,0))-1),-1,Feriados!$A$1:$A$936),1,Feriados!$A$1:$A$936)</f>
        <v>39156</v>
      </c>
      <c r="K1930" s="28">
        <f t="shared" si="56"/>
        <v>4.6135126529498249</v>
      </c>
    </row>
    <row r="1931" spans="1:11" x14ac:dyDescent="0.3">
      <c r="A1931" s="18" t="str">
        <f t="shared" si="57"/>
        <v>22008</v>
      </c>
      <c r="B1931" s="10">
        <v>760199</v>
      </c>
      <c r="C1931" s="11">
        <v>39532</v>
      </c>
      <c r="D1931" s="13">
        <v>1711.323130445367</v>
      </c>
      <c r="E1931" s="9"/>
      <c r="F1931" s="9"/>
      <c r="G1931" s="9"/>
      <c r="H1931" s="27">
        <f>WORKDAY(WORKDAY(DATEVALUE("15/"&amp;MONTH(EDATE(C1931,0))&amp;"/"&amp;YEAR(EDATE(C1931,0))),-1,Feriados!$A$1:$A$936),1,Feriados!$A$1:$A$936)</f>
        <v>39524</v>
      </c>
      <c r="I1931" s="27">
        <f>WORKDAY(WORKDAY(DATEVALUE("15/"&amp;MONTH(EDATE(C1931,-1))&amp;"/"&amp;YEAR(EDATE(C1931,-1))),-1,Feriados!$A$1:$A$936),1,Feriados!$A$1:$A$936)</f>
        <v>39493</v>
      </c>
      <c r="J1931" s="27">
        <f>WORKDAY(WORKDAY(DATEVALUE("15/"&amp;MONTH(EDATE(C1931,0))&amp;"/"&amp;YEAR(EDATE(C1931,0))-1),-1,Feriados!$A$1:$A$936),1,Feriados!$A$1:$A$936)</f>
        <v>39156</v>
      </c>
      <c r="K1931" s="28">
        <f t="shared" si="56"/>
        <v>4.6135126529498249</v>
      </c>
    </row>
    <row r="1932" spans="1:11" x14ac:dyDescent="0.3">
      <c r="A1932" s="18" t="str">
        <f t="shared" si="57"/>
        <v>22008</v>
      </c>
      <c r="B1932" s="10">
        <v>760199</v>
      </c>
      <c r="C1932" s="11">
        <v>39533</v>
      </c>
      <c r="D1932" s="13">
        <v>1711.7330013833823</v>
      </c>
      <c r="E1932" s="9"/>
      <c r="F1932" s="9"/>
      <c r="G1932" s="9"/>
      <c r="H1932" s="27">
        <f>WORKDAY(WORKDAY(DATEVALUE("15/"&amp;MONTH(EDATE(C1932,0))&amp;"/"&amp;YEAR(EDATE(C1932,0))),-1,Feriados!$A$1:$A$936),1,Feriados!$A$1:$A$936)</f>
        <v>39524</v>
      </c>
      <c r="I1932" s="27">
        <f>WORKDAY(WORKDAY(DATEVALUE("15/"&amp;MONTH(EDATE(C1932,-1))&amp;"/"&amp;YEAR(EDATE(C1932,-1))),-1,Feriados!$A$1:$A$936),1,Feriados!$A$1:$A$936)</f>
        <v>39493</v>
      </c>
      <c r="J1932" s="27">
        <f>WORKDAY(WORKDAY(DATEVALUE("15/"&amp;MONTH(EDATE(C1932,0))&amp;"/"&amp;YEAR(EDATE(C1932,0))-1),-1,Feriados!$A$1:$A$936),1,Feriados!$A$1:$A$936)</f>
        <v>39156</v>
      </c>
      <c r="K1932" s="28">
        <f t="shared" si="56"/>
        <v>4.6135126529498249</v>
      </c>
    </row>
    <row r="1933" spans="1:11" x14ac:dyDescent="0.3">
      <c r="A1933" s="18" t="str">
        <f t="shared" si="57"/>
        <v>22008</v>
      </c>
      <c r="B1933" s="10">
        <v>760199</v>
      </c>
      <c r="C1933" s="11">
        <v>39534</v>
      </c>
      <c r="D1933" s="13">
        <v>1712.1429704876543</v>
      </c>
      <c r="E1933" s="9"/>
      <c r="F1933" s="9"/>
      <c r="G1933" s="9"/>
      <c r="H1933" s="27">
        <f>WORKDAY(WORKDAY(DATEVALUE("15/"&amp;MONTH(EDATE(C1933,0))&amp;"/"&amp;YEAR(EDATE(C1933,0))),-1,Feriados!$A$1:$A$936),1,Feriados!$A$1:$A$936)</f>
        <v>39524</v>
      </c>
      <c r="I1933" s="27">
        <f>WORKDAY(WORKDAY(DATEVALUE("15/"&amp;MONTH(EDATE(C1933,-1))&amp;"/"&amp;YEAR(EDATE(C1933,-1))),-1,Feriados!$A$1:$A$936),1,Feriados!$A$1:$A$936)</f>
        <v>39493</v>
      </c>
      <c r="J1933" s="27">
        <f>WORKDAY(WORKDAY(DATEVALUE("15/"&amp;MONTH(EDATE(C1933,0))&amp;"/"&amp;YEAR(EDATE(C1933,0))-1),-1,Feriados!$A$1:$A$936),1,Feriados!$A$1:$A$936)</f>
        <v>39156</v>
      </c>
      <c r="K1933" s="28">
        <f t="shared" si="56"/>
        <v>4.6135126529498249</v>
      </c>
    </row>
    <row r="1934" spans="1:11" x14ac:dyDescent="0.3">
      <c r="A1934" s="18" t="str">
        <f t="shared" si="57"/>
        <v>22008</v>
      </c>
      <c r="B1934" s="10">
        <v>760199</v>
      </c>
      <c r="C1934" s="11">
        <v>39535</v>
      </c>
      <c r="D1934" s="13">
        <v>1712.5530377816947</v>
      </c>
      <c r="E1934" s="9"/>
      <c r="F1934" s="9"/>
      <c r="G1934" s="9"/>
      <c r="H1934" s="27">
        <f>WORKDAY(WORKDAY(DATEVALUE("15/"&amp;MONTH(EDATE(C1934,0))&amp;"/"&amp;YEAR(EDATE(C1934,0))),-1,Feriados!$A$1:$A$936),1,Feriados!$A$1:$A$936)</f>
        <v>39524</v>
      </c>
      <c r="I1934" s="27">
        <f>WORKDAY(WORKDAY(DATEVALUE("15/"&amp;MONTH(EDATE(C1934,-1))&amp;"/"&amp;YEAR(EDATE(C1934,-1))),-1,Feriados!$A$1:$A$936),1,Feriados!$A$1:$A$936)</f>
        <v>39493</v>
      </c>
      <c r="J1934" s="27">
        <f>WORKDAY(WORKDAY(DATEVALUE("15/"&amp;MONTH(EDATE(C1934,0))&amp;"/"&amp;YEAR(EDATE(C1934,0))-1),-1,Feriados!$A$1:$A$936),1,Feriados!$A$1:$A$936)</f>
        <v>39156</v>
      </c>
      <c r="K1934" s="28">
        <f t="shared" si="56"/>
        <v>4.6135126529498249</v>
      </c>
    </row>
    <row r="1935" spans="1:11" x14ac:dyDescent="0.3">
      <c r="A1935" s="18" t="str">
        <f t="shared" si="57"/>
        <v>22008</v>
      </c>
      <c r="B1935" s="10">
        <v>760199</v>
      </c>
      <c r="C1935" s="11">
        <v>39538</v>
      </c>
      <c r="D1935" s="13">
        <v>1712.9632032890199</v>
      </c>
      <c r="E1935" s="9"/>
      <c r="F1935" s="9"/>
      <c r="G1935" s="9"/>
      <c r="H1935" s="27">
        <f>WORKDAY(WORKDAY(DATEVALUE("15/"&amp;MONTH(EDATE(C1935,0))&amp;"/"&amp;YEAR(EDATE(C1935,0))),-1,Feriados!$A$1:$A$936),1,Feriados!$A$1:$A$936)</f>
        <v>39524</v>
      </c>
      <c r="I1935" s="27">
        <f>WORKDAY(WORKDAY(DATEVALUE("15/"&amp;MONTH(EDATE(C1935,-1))&amp;"/"&amp;YEAR(EDATE(C1935,-1))),-1,Feriados!$A$1:$A$936),1,Feriados!$A$1:$A$936)</f>
        <v>39493</v>
      </c>
      <c r="J1935" s="27">
        <f>WORKDAY(WORKDAY(DATEVALUE("15/"&amp;MONTH(EDATE(C1935,0))&amp;"/"&amp;YEAR(EDATE(C1935,0))-1),-1,Feriados!$A$1:$A$936),1,Feriados!$A$1:$A$936)</f>
        <v>39156</v>
      </c>
      <c r="K1935" s="28">
        <f t="shared" si="56"/>
        <v>4.6135126529498249</v>
      </c>
    </row>
    <row r="1936" spans="1:11" x14ac:dyDescent="0.3">
      <c r="A1936" s="18" t="str">
        <f t="shared" si="57"/>
        <v>32008</v>
      </c>
      <c r="B1936" s="10">
        <v>760199</v>
      </c>
      <c r="C1936" s="11">
        <v>39539</v>
      </c>
      <c r="D1936" s="13">
        <v>1713.3734670331528</v>
      </c>
      <c r="E1936" s="9"/>
      <c r="F1936" s="9"/>
      <c r="G1936" s="9"/>
      <c r="H1936" s="27">
        <f>WORKDAY(WORKDAY(DATEVALUE("15/"&amp;MONTH(EDATE(C1936,0))&amp;"/"&amp;YEAR(EDATE(C1936,0))),-1,Feriados!$A$1:$A$936),1,Feriados!$A$1:$A$936)</f>
        <v>39553</v>
      </c>
      <c r="I1936" s="27">
        <f>WORKDAY(WORKDAY(DATEVALUE("15/"&amp;MONTH(EDATE(C1936,-1))&amp;"/"&amp;YEAR(EDATE(C1936,-1))),-1,Feriados!$A$1:$A$936),1,Feriados!$A$1:$A$936)</f>
        <v>39524</v>
      </c>
      <c r="J1936" s="27">
        <f>WORKDAY(WORKDAY(DATEVALUE("15/"&amp;MONTH(EDATE(C1936,0))&amp;"/"&amp;YEAR(EDATE(C1936,0))-1),-1,Feriados!$A$1:$A$936),1,Feriados!$A$1:$A$936)</f>
        <v>39188</v>
      </c>
      <c r="K1936" s="28">
        <f t="shared" si="56"/>
        <v>4.7283109506472965</v>
      </c>
    </row>
    <row r="1937" spans="1:11" x14ac:dyDescent="0.3">
      <c r="A1937" s="18" t="str">
        <f t="shared" si="57"/>
        <v>32008</v>
      </c>
      <c r="B1937" s="10">
        <v>760199</v>
      </c>
      <c r="C1937" s="11">
        <v>39540</v>
      </c>
      <c r="D1937" s="13">
        <v>1713.7838290376214</v>
      </c>
      <c r="E1937" s="9"/>
      <c r="F1937" s="9"/>
      <c r="G1937" s="9"/>
      <c r="H1937" s="27">
        <f>WORKDAY(WORKDAY(DATEVALUE("15/"&amp;MONTH(EDATE(C1937,0))&amp;"/"&amp;YEAR(EDATE(C1937,0))),-1,Feriados!$A$1:$A$936),1,Feriados!$A$1:$A$936)</f>
        <v>39553</v>
      </c>
      <c r="I1937" s="27">
        <f>WORKDAY(WORKDAY(DATEVALUE("15/"&amp;MONTH(EDATE(C1937,-1))&amp;"/"&amp;YEAR(EDATE(C1937,-1))),-1,Feriados!$A$1:$A$936),1,Feriados!$A$1:$A$936)</f>
        <v>39524</v>
      </c>
      <c r="J1937" s="27">
        <f>WORKDAY(WORKDAY(DATEVALUE("15/"&amp;MONTH(EDATE(C1937,0))&amp;"/"&amp;YEAR(EDATE(C1937,0))-1),-1,Feriados!$A$1:$A$936),1,Feriados!$A$1:$A$936)</f>
        <v>39188</v>
      </c>
      <c r="K1937" s="28">
        <f t="shared" si="56"/>
        <v>4.7283109506472965</v>
      </c>
    </row>
    <row r="1938" spans="1:11" x14ac:dyDescent="0.3">
      <c r="A1938" s="18" t="str">
        <f t="shared" si="57"/>
        <v>32008</v>
      </c>
      <c r="B1938" s="10">
        <v>760199</v>
      </c>
      <c r="C1938" s="11">
        <v>39541</v>
      </c>
      <c r="D1938" s="13">
        <v>1714.19428932596</v>
      </c>
      <c r="E1938" s="9"/>
      <c r="F1938" s="9"/>
      <c r="G1938" s="9"/>
      <c r="H1938" s="27">
        <f>WORKDAY(WORKDAY(DATEVALUE("15/"&amp;MONTH(EDATE(C1938,0))&amp;"/"&amp;YEAR(EDATE(C1938,0))),-1,Feriados!$A$1:$A$936),1,Feriados!$A$1:$A$936)</f>
        <v>39553</v>
      </c>
      <c r="I1938" s="27">
        <f>WORKDAY(WORKDAY(DATEVALUE("15/"&amp;MONTH(EDATE(C1938,-1))&amp;"/"&amp;YEAR(EDATE(C1938,-1))),-1,Feriados!$A$1:$A$936),1,Feriados!$A$1:$A$936)</f>
        <v>39524</v>
      </c>
      <c r="J1938" s="27">
        <f>WORKDAY(WORKDAY(DATEVALUE("15/"&amp;MONTH(EDATE(C1938,0))&amp;"/"&amp;YEAR(EDATE(C1938,0))-1),-1,Feriados!$A$1:$A$936),1,Feriados!$A$1:$A$936)</f>
        <v>39188</v>
      </c>
      <c r="K1938" s="28">
        <f t="shared" si="56"/>
        <v>4.7283109506472965</v>
      </c>
    </row>
    <row r="1939" spans="1:11" x14ac:dyDescent="0.3">
      <c r="A1939" s="18" t="str">
        <f t="shared" si="57"/>
        <v>32008</v>
      </c>
      <c r="B1939" s="10">
        <v>760199</v>
      </c>
      <c r="C1939" s="11">
        <v>39542</v>
      </c>
      <c r="D1939" s="13">
        <v>1714.6048479217079</v>
      </c>
      <c r="E1939" s="9"/>
      <c r="F1939" s="9"/>
      <c r="G1939" s="9"/>
      <c r="H1939" s="27">
        <f>WORKDAY(WORKDAY(DATEVALUE("15/"&amp;MONTH(EDATE(C1939,0))&amp;"/"&amp;YEAR(EDATE(C1939,0))),-1,Feriados!$A$1:$A$936),1,Feriados!$A$1:$A$936)</f>
        <v>39553</v>
      </c>
      <c r="I1939" s="27">
        <f>WORKDAY(WORKDAY(DATEVALUE("15/"&amp;MONTH(EDATE(C1939,-1))&amp;"/"&amp;YEAR(EDATE(C1939,-1))),-1,Feriados!$A$1:$A$936),1,Feriados!$A$1:$A$936)</f>
        <v>39524</v>
      </c>
      <c r="J1939" s="27">
        <f>WORKDAY(WORKDAY(DATEVALUE("15/"&amp;MONTH(EDATE(C1939,0))&amp;"/"&amp;YEAR(EDATE(C1939,0))-1),-1,Feriados!$A$1:$A$936),1,Feriados!$A$1:$A$936)</f>
        <v>39188</v>
      </c>
      <c r="K1939" s="28">
        <f t="shared" si="56"/>
        <v>4.7283109506472965</v>
      </c>
    </row>
    <row r="1940" spans="1:11" x14ac:dyDescent="0.3">
      <c r="A1940" s="18" t="str">
        <f t="shared" si="57"/>
        <v>32008</v>
      </c>
      <c r="B1940" s="10">
        <v>760199</v>
      </c>
      <c r="C1940" s="11">
        <v>39545</v>
      </c>
      <c r="D1940" s="13">
        <v>1715.0155048484105</v>
      </c>
      <c r="E1940" s="9"/>
      <c r="F1940" s="9"/>
      <c r="G1940" s="9"/>
      <c r="H1940" s="27">
        <f>WORKDAY(WORKDAY(DATEVALUE("15/"&amp;MONTH(EDATE(C1940,0))&amp;"/"&amp;YEAR(EDATE(C1940,0))),-1,Feriados!$A$1:$A$936),1,Feriados!$A$1:$A$936)</f>
        <v>39553</v>
      </c>
      <c r="I1940" s="27">
        <f>WORKDAY(WORKDAY(DATEVALUE("15/"&amp;MONTH(EDATE(C1940,-1))&amp;"/"&amp;YEAR(EDATE(C1940,-1))),-1,Feriados!$A$1:$A$936),1,Feriados!$A$1:$A$936)</f>
        <v>39524</v>
      </c>
      <c r="J1940" s="27">
        <f>WORKDAY(WORKDAY(DATEVALUE("15/"&amp;MONTH(EDATE(C1940,0))&amp;"/"&amp;YEAR(EDATE(C1940,0))-1),-1,Feriados!$A$1:$A$936),1,Feriados!$A$1:$A$936)</f>
        <v>39188</v>
      </c>
      <c r="K1940" s="28">
        <f t="shared" si="56"/>
        <v>4.7283109506472965</v>
      </c>
    </row>
    <row r="1941" spans="1:11" x14ac:dyDescent="0.3">
      <c r="A1941" s="18" t="str">
        <f t="shared" si="57"/>
        <v>32008</v>
      </c>
      <c r="B1941" s="10">
        <v>760199</v>
      </c>
      <c r="C1941" s="11">
        <v>39546</v>
      </c>
      <c r="D1941" s="13">
        <v>1715.426260129618</v>
      </c>
      <c r="E1941" s="9"/>
      <c r="F1941" s="9"/>
      <c r="G1941" s="9"/>
      <c r="H1941" s="27">
        <f>WORKDAY(WORKDAY(DATEVALUE("15/"&amp;MONTH(EDATE(C1941,0))&amp;"/"&amp;YEAR(EDATE(C1941,0))),-1,Feriados!$A$1:$A$936),1,Feriados!$A$1:$A$936)</f>
        <v>39553</v>
      </c>
      <c r="I1941" s="27">
        <f>WORKDAY(WORKDAY(DATEVALUE("15/"&amp;MONTH(EDATE(C1941,-1))&amp;"/"&amp;YEAR(EDATE(C1941,-1))),-1,Feriados!$A$1:$A$936),1,Feriados!$A$1:$A$936)</f>
        <v>39524</v>
      </c>
      <c r="J1941" s="27">
        <f>WORKDAY(WORKDAY(DATEVALUE("15/"&amp;MONTH(EDATE(C1941,0))&amp;"/"&amp;YEAR(EDATE(C1941,0))-1),-1,Feriados!$A$1:$A$936),1,Feriados!$A$1:$A$936)</f>
        <v>39188</v>
      </c>
      <c r="K1941" s="28">
        <f t="shared" si="56"/>
        <v>4.7283109506472965</v>
      </c>
    </row>
    <row r="1942" spans="1:11" x14ac:dyDescent="0.3">
      <c r="A1942" s="18" t="str">
        <f t="shared" si="57"/>
        <v>32008</v>
      </c>
      <c r="B1942" s="10">
        <v>760199</v>
      </c>
      <c r="C1942" s="11">
        <v>39547</v>
      </c>
      <c r="D1942" s="13">
        <v>1715.8371137888871</v>
      </c>
      <c r="E1942" s="9"/>
      <c r="F1942" s="9"/>
      <c r="G1942" s="9"/>
      <c r="H1942" s="27">
        <f>WORKDAY(WORKDAY(DATEVALUE("15/"&amp;MONTH(EDATE(C1942,0))&amp;"/"&amp;YEAR(EDATE(C1942,0))),-1,Feriados!$A$1:$A$936),1,Feriados!$A$1:$A$936)</f>
        <v>39553</v>
      </c>
      <c r="I1942" s="27">
        <f>WORKDAY(WORKDAY(DATEVALUE("15/"&amp;MONTH(EDATE(C1942,-1))&amp;"/"&amp;YEAR(EDATE(C1942,-1))),-1,Feriados!$A$1:$A$936),1,Feriados!$A$1:$A$936)</f>
        <v>39524</v>
      </c>
      <c r="J1942" s="27">
        <f>WORKDAY(WORKDAY(DATEVALUE("15/"&amp;MONTH(EDATE(C1942,0))&amp;"/"&amp;YEAR(EDATE(C1942,0))-1),-1,Feriados!$A$1:$A$936),1,Feriados!$A$1:$A$936)</f>
        <v>39188</v>
      </c>
      <c r="K1942" s="28">
        <f t="shared" si="56"/>
        <v>4.7283109506472965</v>
      </c>
    </row>
    <row r="1943" spans="1:11" x14ac:dyDescent="0.3">
      <c r="A1943" s="18" t="str">
        <f t="shared" si="57"/>
        <v>32008</v>
      </c>
      <c r="B1943" s="10">
        <v>760199</v>
      </c>
      <c r="C1943" s="11">
        <v>39548</v>
      </c>
      <c r="D1943" s="13">
        <v>1716.2480658497796</v>
      </c>
      <c r="E1943" s="9"/>
      <c r="F1943" s="9"/>
      <c r="G1943" s="9"/>
      <c r="H1943" s="27">
        <f>WORKDAY(WORKDAY(DATEVALUE("15/"&amp;MONTH(EDATE(C1943,0))&amp;"/"&amp;YEAR(EDATE(C1943,0))),-1,Feriados!$A$1:$A$936),1,Feriados!$A$1:$A$936)</f>
        <v>39553</v>
      </c>
      <c r="I1943" s="27">
        <f>WORKDAY(WORKDAY(DATEVALUE("15/"&amp;MONTH(EDATE(C1943,-1))&amp;"/"&amp;YEAR(EDATE(C1943,-1))),-1,Feriados!$A$1:$A$936),1,Feriados!$A$1:$A$936)</f>
        <v>39524</v>
      </c>
      <c r="J1943" s="27">
        <f>WORKDAY(WORKDAY(DATEVALUE("15/"&amp;MONTH(EDATE(C1943,0))&amp;"/"&amp;YEAR(EDATE(C1943,0))-1),-1,Feriados!$A$1:$A$936),1,Feriados!$A$1:$A$936)</f>
        <v>39188</v>
      </c>
      <c r="K1943" s="28">
        <f t="shared" si="56"/>
        <v>4.7283109506472965</v>
      </c>
    </row>
    <row r="1944" spans="1:11" x14ac:dyDescent="0.3">
      <c r="A1944" s="18" t="str">
        <f t="shared" si="57"/>
        <v>32008</v>
      </c>
      <c r="B1944" s="10">
        <v>760199</v>
      </c>
      <c r="C1944" s="11">
        <v>39549</v>
      </c>
      <c r="D1944" s="13">
        <v>1716.6591163358642</v>
      </c>
      <c r="E1944" s="9"/>
      <c r="F1944" s="9"/>
      <c r="G1944" s="9"/>
      <c r="H1944" s="27">
        <f>WORKDAY(WORKDAY(DATEVALUE("15/"&amp;MONTH(EDATE(C1944,0))&amp;"/"&amp;YEAR(EDATE(C1944,0))),-1,Feriados!$A$1:$A$936),1,Feriados!$A$1:$A$936)</f>
        <v>39553</v>
      </c>
      <c r="I1944" s="27">
        <f>WORKDAY(WORKDAY(DATEVALUE("15/"&amp;MONTH(EDATE(C1944,-1))&amp;"/"&amp;YEAR(EDATE(C1944,-1))),-1,Feriados!$A$1:$A$936),1,Feriados!$A$1:$A$936)</f>
        <v>39524</v>
      </c>
      <c r="J1944" s="27">
        <f>WORKDAY(WORKDAY(DATEVALUE("15/"&amp;MONTH(EDATE(C1944,0))&amp;"/"&amp;YEAR(EDATE(C1944,0))-1),-1,Feriados!$A$1:$A$936),1,Feriados!$A$1:$A$936)</f>
        <v>39188</v>
      </c>
      <c r="K1944" s="28">
        <f t="shared" si="56"/>
        <v>4.7283109506472965</v>
      </c>
    </row>
    <row r="1945" spans="1:11" x14ac:dyDescent="0.3">
      <c r="A1945" s="18" t="str">
        <f t="shared" si="57"/>
        <v>32008</v>
      </c>
      <c r="B1945" s="10">
        <v>760199</v>
      </c>
      <c r="C1945" s="11">
        <v>39552</v>
      </c>
      <c r="D1945" s="13">
        <v>1717.070265270713</v>
      </c>
      <c r="E1945" s="9"/>
      <c r="F1945" s="9"/>
      <c r="G1945" s="9"/>
      <c r="H1945" s="27">
        <f>WORKDAY(WORKDAY(DATEVALUE("15/"&amp;MONTH(EDATE(C1945,0))&amp;"/"&amp;YEAR(EDATE(C1945,0))),-1,Feriados!$A$1:$A$936),1,Feriados!$A$1:$A$936)</f>
        <v>39553</v>
      </c>
      <c r="I1945" s="27">
        <f>WORKDAY(WORKDAY(DATEVALUE("15/"&amp;MONTH(EDATE(C1945,-1))&amp;"/"&amp;YEAR(EDATE(C1945,-1))),-1,Feriados!$A$1:$A$936),1,Feriados!$A$1:$A$936)</f>
        <v>39524</v>
      </c>
      <c r="J1945" s="27">
        <f>WORKDAY(WORKDAY(DATEVALUE("15/"&amp;MONTH(EDATE(C1945,0))&amp;"/"&amp;YEAR(EDATE(C1945,0))-1),-1,Feriados!$A$1:$A$936),1,Feriados!$A$1:$A$936)</f>
        <v>39188</v>
      </c>
      <c r="K1945" s="28">
        <f t="shared" si="56"/>
        <v>4.7283109506472965</v>
      </c>
    </row>
    <row r="1946" spans="1:11" x14ac:dyDescent="0.3">
      <c r="A1946" s="18" t="str">
        <f t="shared" si="57"/>
        <v>32008</v>
      </c>
      <c r="B1946" s="10">
        <v>760199</v>
      </c>
      <c r="C1946" s="11">
        <v>39553</v>
      </c>
      <c r="D1946" s="13">
        <v>1717.4815126779058</v>
      </c>
      <c r="E1946" s="9"/>
      <c r="F1946" s="9"/>
      <c r="G1946" s="9"/>
      <c r="H1946" s="27">
        <f>WORKDAY(WORKDAY(DATEVALUE("15/"&amp;MONTH(EDATE(C1946,0))&amp;"/"&amp;YEAR(EDATE(C1946,0))),-1,Feriados!$A$1:$A$936),1,Feriados!$A$1:$A$936)</f>
        <v>39553</v>
      </c>
      <c r="I1946" s="27">
        <f>WORKDAY(WORKDAY(DATEVALUE("15/"&amp;MONTH(EDATE(C1946,-1))&amp;"/"&amp;YEAR(EDATE(C1946,-1))),-1,Feriados!$A$1:$A$936),1,Feriados!$A$1:$A$936)</f>
        <v>39524</v>
      </c>
      <c r="J1946" s="27">
        <f>WORKDAY(WORKDAY(DATEVALUE("15/"&amp;MONTH(EDATE(C1946,0))&amp;"/"&amp;YEAR(EDATE(C1946,0))-1),-1,Feriados!$A$1:$A$936),1,Feriados!$A$1:$A$936)</f>
        <v>39188</v>
      </c>
      <c r="K1946" s="28">
        <f t="shared" si="56"/>
        <v>4.7283109506472965</v>
      </c>
    </row>
    <row r="1947" spans="1:11" x14ac:dyDescent="0.3">
      <c r="A1947" s="18" t="str">
        <f t="shared" si="57"/>
        <v>32008</v>
      </c>
      <c r="B1947" s="10">
        <v>760199</v>
      </c>
      <c r="C1947" s="11">
        <v>39554</v>
      </c>
      <c r="D1947" s="13">
        <v>1717.9525308203044</v>
      </c>
      <c r="E1947" s="9"/>
      <c r="F1947" s="9"/>
      <c r="G1947" s="9"/>
      <c r="H1947" s="27">
        <f>WORKDAY(WORKDAY(DATEVALUE("15/"&amp;MONTH(EDATE(C1947,0))&amp;"/"&amp;YEAR(EDATE(C1947,0))),-1,Feriados!$A$1:$A$936),1,Feriados!$A$1:$A$936)</f>
        <v>39553</v>
      </c>
      <c r="I1947" s="27">
        <f>WORKDAY(WORKDAY(DATEVALUE("15/"&amp;MONTH(EDATE(C1947,-1))&amp;"/"&amp;YEAR(EDATE(C1947,-1))),-1,Feriados!$A$1:$A$936),1,Feriados!$A$1:$A$936)</f>
        <v>39524</v>
      </c>
      <c r="J1947" s="27">
        <f>WORKDAY(WORKDAY(DATEVALUE("15/"&amp;MONTH(EDATE(C1947,0))&amp;"/"&amp;YEAR(EDATE(C1947,0))-1),-1,Feriados!$A$1:$A$936),1,Feriados!$A$1:$A$936)</f>
        <v>39188</v>
      </c>
      <c r="K1947" s="28">
        <f t="shared" si="56"/>
        <v>4.7283109506472965</v>
      </c>
    </row>
    <row r="1948" spans="1:11" x14ac:dyDescent="0.3">
      <c r="A1948" s="18" t="str">
        <f t="shared" si="57"/>
        <v>32008</v>
      </c>
      <c r="B1948" s="10">
        <v>760199</v>
      </c>
      <c r="C1948" s="11">
        <v>39555</v>
      </c>
      <c r="D1948" s="13">
        <v>1718.4236781391101</v>
      </c>
      <c r="E1948" s="9"/>
      <c r="F1948" s="9"/>
      <c r="G1948" s="9"/>
      <c r="H1948" s="27">
        <f>WORKDAY(WORKDAY(DATEVALUE("15/"&amp;MONTH(EDATE(C1948,0))&amp;"/"&amp;YEAR(EDATE(C1948,0))),-1,Feriados!$A$1:$A$936),1,Feriados!$A$1:$A$936)</f>
        <v>39553</v>
      </c>
      <c r="I1948" s="27">
        <f>WORKDAY(WORKDAY(DATEVALUE("15/"&amp;MONTH(EDATE(C1948,-1))&amp;"/"&amp;YEAR(EDATE(C1948,-1))),-1,Feriados!$A$1:$A$936),1,Feriados!$A$1:$A$936)</f>
        <v>39524</v>
      </c>
      <c r="J1948" s="27">
        <f>WORKDAY(WORKDAY(DATEVALUE("15/"&amp;MONTH(EDATE(C1948,0))&amp;"/"&amp;YEAR(EDATE(C1948,0))-1),-1,Feriados!$A$1:$A$936),1,Feriados!$A$1:$A$936)</f>
        <v>39188</v>
      </c>
      <c r="K1948" s="28">
        <f t="shared" si="56"/>
        <v>4.7283109506472965</v>
      </c>
    </row>
    <row r="1949" spans="1:11" x14ac:dyDescent="0.3">
      <c r="A1949" s="18" t="str">
        <f t="shared" si="57"/>
        <v>32008</v>
      </c>
      <c r="B1949" s="10">
        <v>760199</v>
      </c>
      <c r="C1949" s="11">
        <v>39556</v>
      </c>
      <c r="D1949" s="13">
        <v>1718.8949546697484</v>
      </c>
      <c r="E1949" s="9"/>
      <c r="F1949" s="9"/>
      <c r="G1949" s="9"/>
      <c r="H1949" s="27">
        <f>WORKDAY(WORKDAY(DATEVALUE("15/"&amp;MONTH(EDATE(C1949,0))&amp;"/"&amp;YEAR(EDATE(C1949,0))),-1,Feriados!$A$1:$A$936),1,Feriados!$A$1:$A$936)</f>
        <v>39553</v>
      </c>
      <c r="I1949" s="27">
        <f>WORKDAY(WORKDAY(DATEVALUE("15/"&amp;MONTH(EDATE(C1949,-1))&amp;"/"&amp;YEAR(EDATE(C1949,-1))),-1,Feriados!$A$1:$A$936),1,Feriados!$A$1:$A$936)</f>
        <v>39524</v>
      </c>
      <c r="J1949" s="27">
        <f>WORKDAY(WORKDAY(DATEVALUE("15/"&amp;MONTH(EDATE(C1949,0))&amp;"/"&amp;YEAR(EDATE(C1949,0))-1),-1,Feriados!$A$1:$A$936),1,Feriados!$A$1:$A$936)</f>
        <v>39188</v>
      </c>
      <c r="K1949" s="28">
        <f t="shared" si="56"/>
        <v>4.7283109506472965</v>
      </c>
    </row>
    <row r="1950" spans="1:11" x14ac:dyDescent="0.3">
      <c r="A1950" s="18" t="str">
        <f t="shared" si="57"/>
        <v>32008</v>
      </c>
      <c r="B1950" s="10">
        <v>760199</v>
      </c>
      <c r="C1950" s="11">
        <v>39560</v>
      </c>
      <c r="D1950" s="13">
        <v>1719.3663604476567</v>
      </c>
      <c r="E1950" s="9"/>
      <c r="F1950" s="9"/>
      <c r="G1950" s="9"/>
      <c r="H1950" s="27">
        <f>WORKDAY(WORKDAY(DATEVALUE("15/"&amp;MONTH(EDATE(C1950,0))&amp;"/"&amp;YEAR(EDATE(C1950,0))),-1,Feriados!$A$1:$A$936),1,Feriados!$A$1:$A$936)</f>
        <v>39553</v>
      </c>
      <c r="I1950" s="27">
        <f>WORKDAY(WORKDAY(DATEVALUE("15/"&amp;MONTH(EDATE(C1950,-1))&amp;"/"&amp;YEAR(EDATE(C1950,-1))),-1,Feriados!$A$1:$A$936),1,Feriados!$A$1:$A$936)</f>
        <v>39524</v>
      </c>
      <c r="J1950" s="27">
        <f>WORKDAY(WORKDAY(DATEVALUE("15/"&amp;MONTH(EDATE(C1950,0))&amp;"/"&amp;YEAR(EDATE(C1950,0))-1),-1,Feriados!$A$1:$A$936),1,Feriados!$A$1:$A$936)</f>
        <v>39188</v>
      </c>
      <c r="K1950" s="28">
        <f t="shared" si="56"/>
        <v>4.7283109506472965</v>
      </c>
    </row>
    <row r="1951" spans="1:11" x14ac:dyDescent="0.3">
      <c r="A1951" s="18" t="str">
        <f t="shared" si="57"/>
        <v>32008</v>
      </c>
      <c r="B1951" s="10">
        <v>760199</v>
      </c>
      <c r="C1951" s="11">
        <v>39561</v>
      </c>
      <c r="D1951" s="13">
        <v>1719.8378955082806</v>
      </c>
      <c r="E1951" s="9"/>
      <c r="F1951" s="9"/>
      <c r="G1951" s="9"/>
      <c r="H1951" s="27">
        <f>WORKDAY(WORKDAY(DATEVALUE("15/"&amp;MONTH(EDATE(C1951,0))&amp;"/"&amp;YEAR(EDATE(C1951,0))),-1,Feriados!$A$1:$A$936),1,Feriados!$A$1:$A$936)</f>
        <v>39553</v>
      </c>
      <c r="I1951" s="27">
        <f>WORKDAY(WORKDAY(DATEVALUE("15/"&amp;MONTH(EDATE(C1951,-1))&amp;"/"&amp;YEAR(EDATE(C1951,-1))),-1,Feriados!$A$1:$A$936),1,Feriados!$A$1:$A$936)</f>
        <v>39524</v>
      </c>
      <c r="J1951" s="27">
        <f>WORKDAY(WORKDAY(DATEVALUE("15/"&amp;MONTH(EDATE(C1951,0))&amp;"/"&amp;YEAR(EDATE(C1951,0))-1),-1,Feriados!$A$1:$A$936),1,Feriados!$A$1:$A$936)</f>
        <v>39188</v>
      </c>
      <c r="K1951" s="28">
        <f t="shared" si="56"/>
        <v>4.7283109506472965</v>
      </c>
    </row>
    <row r="1952" spans="1:11" x14ac:dyDescent="0.3">
      <c r="A1952" s="18" t="str">
        <f t="shared" si="57"/>
        <v>32008</v>
      </c>
      <c r="B1952" s="10">
        <v>760199</v>
      </c>
      <c r="C1952" s="11">
        <v>39562</v>
      </c>
      <c r="D1952" s="13">
        <v>1720.3095598870755</v>
      </c>
      <c r="E1952" s="9"/>
      <c r="F1952" s="9"/>
      <c r="G1952" s="9"/>
      <c r="H1952" s="27">
        <f>WORKDAY(WORKDAY(DATEVALUE("15/"&amp;MONTH(EDATE(C1952,0))&amp;"/"&amp;YEAR(EDATE(C1952,0))),-1,Feriados!$A$1:$A$936),1,Feriados!$A$1:$A$936)</f>
        <v>39553</v>
      </c>
      <c r="I1952" s="27">
        <f>WORKDAY(WORKDAY(DATEVALUE("15/"&amp;MONTH(EDATE(C1952,-1))&amp;"/"&amp;YEAR(EDATE(C1952,-1))),-1,Feriados!$A$1:$A$936),1,Feriados!$A$1:$A$936)</f>
        <v>39524</v>
      </c>
      <c r="J1952" s="27">
        <f>WORKDAY(WORKDAY(DATEVALUE("15/"&amp;MONTH(EDATE(C1952,0))&amp;"/"&amp;YEAR(EDATE(C1952,0))-1),-1,Feriados!$A$1:$A$936),1,Feriados!$A$1:$A$936)</f>
        <v>39188</v>
      </c>
      <c r="K1952" s="28">
        <f t="shared" si="56"/>
        <v>4.7283109506472965</v>
      </c>
    </row>
    <row r="1953" spans="1:11" x14ac:dyDescent="0.3">
      <c r="A1953" s="18" t="str">
        <f t="shared" si="57"/>
        <v>32008</v>
      </c>
      <c r="B1953" s="10">
        <v>760199</v>
      </c>
      <c r="C1953" s="11">
        <v>39563</v>
      </c>
      <c r="D1953" s="13">
        <v>1720.7813536195072</v>
      </c>
      <c r="E1953" s="9"/>
      <c r="F1953" s="9"/>
      <c r="G1953" s="9"/>
      <c r="H1953" s="27">
        <f>WORKDAY(WORKDAY(DATEVALUE("15/"&amp;MONTH(EDATE(C1953,0))&amp;"/"&amp;YEAR(EDATE(C1953,0))),-1,Feriados!$A$1:$A$936),1,Feriados!$A$1:$A$936)</f>
        <v>39553</v>
      </c>
      <c r="I1953" s="27">
        <f>WORKDAY(WORKDAY(DATEVALUE("15/"&amp;MONTH(EDATE(C1953,-1))&amp;"/"&amp;YEAR(EDATE(C1953,-1))),-1,Feriados!$A$1:$A$936),1,Feriados!$A$1:$A$936)</f>
        <v>39524</v>
      </c>
      <c r="J1953" s="27">
        <f>WORKDAY(WORKDAY(DATEVALUE("15/"&amp;MONTH(EDATE(C1953,0))&amp;"/"&amp;YEAR(EDATE(C1953,0))-1),-1,Feriados!$A$1:$A$936),1,Feriados!$A$1:$A$936)</f>
        <v>39188</v>
      </c>
      <c r="K1953" s="28">
        <f t="shared" si="56"/>
        <v>4.7283109506472965</v>
      </c>
    </row>
    <row r="1954" spans="1:11" x14ac:dyDescent="0.3">
      <c r="A1954" s="18" t="str">
        <f t="shared" si="57"/>
        <v>32008</v>
      </c>
      <c r="B1954" s="10">
        <v>760199</v>
      </c>
      <c r="C1954" s="11">
        <v>39566</v>
      </c>
      <c r="D1954" s="13">
        <v>1721.2532767410505</v>
      </c>
      <c r="E1954" s="9"/>
      <c r="F1954" s="9"/>
      <c r="G1954" s="9"/>
      <c r="H1954" s="27">
        <f>WORKDAY(WORKDAY(DATEVALUE("15/"&amp;MONTH(EDATE(C1954,0))&amp;"/"&amp;YEAR(EDATE(C1954,0))),-1,Feriados!$A$1:$A$936),1,Feriados!$A$1:$A$936)</f>
        <v>39553</v>
      </c>
      <c r="I1954" s="27">
        <f>WORKDAY(WORKDAY(DATEVALUE("15/"&amp;MONTH(EDATE(C1954,-1))&amp;"/"&amp;YEAR(EDATE(C1954,-1))),-1,Feriados!$A$1:$A$936),1,Feriados!$A$1:$A$936)</f>
        <v>39524</v>
      </c>
      <c r="J1954" s="27">
        <f>WORKDAY(WORKDAY(DATEVALUE("15/"&amp;MONTH(EDATE(C1954,0))&amp;"/"&amp;YEAR(EDATE(C1954,0))-1),-1,Feriados!$A$1:$A$936),1,Feriados!$A$1:$A$936)</f>
        <v>39188</v>
      </c>
      <c r="K1954" s="28">
        <f t="shared" si="56"/>
        <v>4.7283109506472965</v>
      </c>
    </row>
    <row r="1955" spans="1:11" x14ac:dyDescent="0.3">
      <c r="A1955" s="18" t="str">
        <f t="shared" si="57"/>
        <v>32008</v>
      </c>
      <c r="B1955" s="10">
        <v>760199</v>
      </c>
      <c r="C1955" s="11">
        <v>39567</v>
      </c>
      <c r="D1955" s="13">
        <v>1721.7253292871908</v>
      </c>
      <c r="E1955" s="9"/>
      <c r="F1955" s="9"/>
      <c r="G1955" s="9"/>
      <c r="H1955" s="27">
        <f>WORKDAY(WORKDAY(DATEVALUE("15/"&amp;MONTH(EDATE(C1955,0))&amp;"/"&amp;YEAR(EDATE(C1955,0))),-1,Feriados!$A$1:$A$936),1,Feriados!$A$1:$A$936)</f>
        <v>39553</v>
      </c>
      <c r="I1955" s="27">
        <f>WORKDAY(WORKDAY(DATEVALUE("15/"&amp;MONTH(EDATE(C1955,-1))&amp;"/"&amp;YEAR(EDATE(C1955,-1))),-1,Feriados!$A$1:$A$936),1,Feriados!$A$1:$A$936)</f>
        <v>39524</v>
      </c>
      <c r="J1955" s="27">
        <f>WORKDAY(WORKDAY(DATEVALUE("15/"&amp;MONTH(EDATE(C1955,0))&amp;"/"&amp;YEAR(EDATE(C1955,0))-1),-1,Feriados!$A$1:$A$936),1,Feriados!$A$1:$A$936)</f>
        <v>39188</v>
      </c>
      <c r="K1955" s="28">
        <f t="shared" si="56"/>
        <v>4.7283109506472965</v>
      </c>
    </row>
    <row r="1956" spans="1:11" x14ac:dyDescent="0.3">
      <c r="A1956" s="18" t="str">
        <f t="shared" si="57"/>
        <v>32008</v>
      </c>
      <c r="B1956" s="10">
        <v>760199</v>
      </c>
      <c r="C1956" s="11">
        <v>39568</v>
      </c>
      <c r="D1956" s="13">
        <v>1722.1975112934219</v>
      </c>
      <c r="E1956" s="9"/>
      <c r="F1956" s="9"/>
      <c r="G1956" s="9"/>
      <c r="H1956" s="27">
        <f>WORKDAY(WORKDAY(DATEVALUE("15/"&amp;MONTH(EDATE(C1956,0))&amp;"/"&amp;YEAR(EDATE(C1956,0))),-1,Feriados!$A$1:$A$936),1,Feriados!$A$1:$A$936)</f>
        <v>39553</v>
      </c>
      <c r="I1956" s="27">
        <f>WORKDAY(WORKDAY(DATEVALUE("15/"&amp;MONTH(EDATE(C1956,-1))&amp;"/"&amp;YEAR(EDATE(C1956,-1))),-1,Feriados!$A$1:$A$936),1,Feriados!$A$1:$A$936)</f>
        <v>39524</v>
      </c>
      <c r="J1956" s="27">
        <f>WORKDAY(WORKDAY(DATEVALUE("15/"&amp;MONTH(EDATE(C1956,0))&amp;"/"&amp;YEAR(EDATE(C1956,0))-1),-1,Feriados!$A$1:$A$936),1,Feriados!$A$1:$A$936)</f>
        <v>39188</v>
      </c>
      <c r="K1956" s="28">
        <f t="shared" si="56"/>
        <v>4.7283109506472965</v>
      </c>
    </row>
    <row r="1957" spans="1:11" x14ac:dyDescent="0.3">
      <c r="A1957" s="18" t="str">
        <f t="shared" si="57"/>
        <v>42008</v>
      </c>
      <c r="B1957" s="10">
        <v>760199</v>
      </c>
      <c r="C1957" s="11">
        <v>39570</v>
      </c>
      <c r="D1957" s="13">
        <v>1722.669822795249</v>
      </c>
      <c r="E1957" s="9"/>
      <c r="F1957" s="9"/>
      <c r="G1957" s="9"/>
      <c r="H1957" s="27">
        <f>WORKDAY(WORKDAY(DATEVALUE("15/"&amp;MONTH(EDATE(C1957,0))&amp;"/"&amp;YEAR(EDATE(C1957,0))),-1,Feriados!$A$1:$A$936),1,Feriados!$A$1:$A$936)</f>
        <v>39583</v>
      </c>
      <c r="I1957" s="27">
        <f>WORKDAY(WORKDAY(DATEVALUE("15/"&amp;MONTH(EDATE(C1957,-1))&amp;"/"&amp;YEAR(EDATE(C1957,-1))),-1,Feriados!$A$1:$A$936),1,Feriados!$A$1:$A$936)</f>
        <v>39553</v>
      </c>
      <c r="J1957" s="27">
        <f>WORKDAY(WORKDAY(DATEVALUE("15/"&amp;MONTH(EDATE(C1957,0))&amp;"/"&amp;YEAR(EDATE(C1957,0))-1),-1,Feriados!$A$1:$A$936),1,Feriados!$A$1:$A$936)</f>
        <v>39217</v>
      </c>
      <c r="K1957" s="28">
        <f t="shared" si="56"/>
        <v>5.0416273961416458</v>
      </c>
    </row>
    <row r="1958" spans="1:11" x14ac:dyDescent="0.3">
      <c r="A1958" s="18" t="str">
        <f t="shared" si="57"/>
        <v>42008</v>
      </c>
      <c r="B1958" s="10">
        <v>760199</v>
      </c>
      <c r="C1958" s="11">
        <v>39573</v>
      </c>
      <c r="D1958" s="13">
        <v>1723.1422638281858</v>
      </c>
      <c r="E1958" s="9"/>
      <c r="F1958" s="9"/>
      <c r="G1958" s="9"/>
      <c r="H1958" s="27">
        <f>WORKDAY(WORKDAY(DATEVALUE("15/"&amp;MONTH(EDATE(C1958,0))&amp;"/"&amp;YEAR(EDATE(C1958,0))),-1,Feriados!$A$1:$A$936),1,Feriados!$A$1:$A$936)</f>
        <v>39583</v>
      </c>
      <c r="I1958" s="27">
        <f>WORKDAY(WORKDAY(DATEVALUE("15/"&amp;MONTH(EDATE(C1958,-1))&amp;"/"&amp;YEAR(EDATE(C1958,-1))),-1,Feriados!$A$1:$A$936),1,Feriados!$A$1:$A$936)</f>
        <v>39553</v>
      </c>
      <c r="J1958" s="27">
        <f>WORKDAY(WORKDAY(DATEVALUE("15/"&amp;MONTH(EDATE(C1958,0))&amp;"/"&amp;YEAR(EDATE(C1958,0))-1),-1,Feriados!$A$1:$A$936),1,Feriados!$A$1:$A$936)</f>
        <v>39217</v>
      </c>
      <c r="K1958" s="28">
        <f t="shared" si="56"/>
        <v>5.0416273961416458</v>
      </c>
    </row>
    <row r="1959" spans="1:11" x14ac:dyDescent="0.3">
      <c r="A1959" s="18" t="str">
        <f t="shared" si="57"/>
        <v>42008</v>
      </c>
      <c r="B1959" s="10">
        <v>760199</v>
      </c>
      <c r="C1959" s="11">
        <v>39574</v>
      </c>
      <c r="D1959" s="13">
        <v>1723.6148344277563</v>
      </c>
      <c r="E1959" s="9"/>
      <c r="F1959" s="9"/>
      <c r="G1959" s="9"/>
      <c r="H1959" s="27">
        <f>WORKDAY(WORKDAY(DATEVALUE("15/"&amp;MONTH(EDATE(C1959,0))&amp;"/"&amp;YEAR(EDATE(C1959,0))),-1,Feriados!$A$1:$A$936),1,Feriados!$A$1:$A$936)</f>
        <v>39583</v>
      </c>
      <c r="I1959" s="27">
        <f>WORKDAY(WORKDAY(DATEVALUE("15/"&amp;MONTH(EDATE(C1959,-1))&amp;"/"&amp;YEAR(EDATE(C1959,-1))),-1,Feriados!$A$1:$A$936),1,Feriados!$A$1:$A$936)</f>
        <v>39553</v>
      </c>
      <c r="J1959" s="27">
        <f>WORKDAY(WORKDAY(DATEVALUE("15/"&amp;MONTH(EDATE(C1959,0))&amp;"/"&amp;YEAR(EDATE(C1959,0))-1),-1,Feriados!$A$1:$A$936),1,Feriados!$A$1:$A$936)</f>
        <v>39217</v>
      </c>
      <c r="K1959" s="28">
        <f t="shared" si="56"/>
        <v>5.0416273961416458</v>
      </c>
    </row>
    <row r="1960" spans="1:11" x14ac:dyDescent="0.3">
      <c r="A1960" s="18" t="str">
        <f t="shared" si="57"/>
        <v>42008</v>
      </c>
      <c r="B1960" s="10">
        <v>760199</v>
      </c>
      <c r="C1960" s="11">
        <v>39575</v>
      </c>
      <c r="D1960" s="13">
        <v>1724.0875346294933</v>
      </c>
      <c r="E1960" s="9"/>
      <c r="F1960" s="9"/>
      <c r="G1960" s="9"/>
      <c r="H1960" s="27">
        <f>WORKDAY(WORKDAY(DATEVALUE("15/"&amp;MONTH(EDATE(C1960,0))&amp;"/"&amp;YEAR(EDATE(C1960,0))),-1,Feriados!$A$1:$A$936),1,Feriados!$A$1:$A$936)</f>
        <v>39583</v>
      </c>
      <c r="I1960" s="27">
        <f>WORKDAY(WORKDAY(DATEVALUE("15/"&amp;MONTH(EDATE(C1960,-1))&amp;"/"&amp;YEAR(EDATE(C1960,-1))),-1,Feriados!$A$1:$A$936),1,Feriados!$A$1:$A$936)</f>
        <v>39553</v>
      </c>
      <c r="J1960" s="27">
        <f>WORKDAY(WORKDAY(DATEVALUE("15/"&amp;MONTH(EDATE(C1960,0))&amp;"/"&amp;YEAR(EDATE(C1960,0))-1),-1,Feriados!$A$1:$A$936),1,Feriados!$A$1:$A$936)</f>
        <v>39217</v>
      </c>
      <c r="K1960" s="28">
        <f t="shared" si="56"/>
        <v>5.0416273961416458</v>
      </c>
    </row>
    <row r="1961" spans="1:11" x14ac:dyDescent="0.3">
      <c r="A1961" s="18" t="str">
        <f t="shared" si="57"/>
        <v>42008</v>
      </c>
      <c r="B1961" s="10">
        <v>760199</v>
      </c>
      <c r="C1961" s="11">
        <v>39576</v>
      </c>
      <c r="D1961" s="13">
        <v>1724.5603644689413</v>
      </c>
      <c r="E1961" s="9"/>
      <c r="F1961" s="9"/>
      <c r="G1961" s="9"/>
      <c r="H1961" s="27">
        <f>WORKDAY(WORKDAY(DATEVALUE("15/"&amp;MONTH(EDATE(C1961,0))&amp;"/"&amp;YEAR(EDATE(C1961,0))),-1,Feriados!$A$1:$A$936),1,Feriados!$A$1:$A$936)</f>
        <v>39583</v>
      </c>
      <c r="I1961" s="27">
        <f>WORKDAY(WORKDAY(DATEVALUE("15/"&amp;MONTH(EDATE(C1961,-1))&amp;"/"&amp;YEAR(EDATE(C1961,-1))),-1,Feriados!$A$1:$A$936),1,Feriados!$A$1:$A$936)</f>
        <v>39553</v>
      </c>
      <c r="J1961" s="27">
        <f>WORKDAY(WORKDAY(DATEVALUE("15/"&amp;MONTH(EDATE(C1961,0))&amp;"/"&amp;YEAR(EDATE(C1961,0))-1),-1,Feriados!$A$1:$A$936),1,Feriados!$A$1:$A$936)</f>
        <v>39217</v>
      </c>
      <c r="K1961" s="28">
        <f t="shared" si="56"/>
        <v>5.0416273961416458</v>
      </c>
    </row>
    <row r="1962" spans="1:11" x14ac:dyDescent="0.3">
      <c r="A1962" s="18" t="str">
        <f t="shared" si="57"/>
        <v>42008</v>
      </c>
      <c r="B1962" s="10">
        <v>760199</v>
      </c>
      <c r="C1962" s="11">
        <v>39577</v>
      </c>
      <c r="D1962" s="13">
        <v>1725.0333239816523</v>
      </c>
      <c r="E1962" s="9"/>
      <c r="F1962" s="9"/>
      <c r="G1962" s="9"/>
      <c r="H1962" s="27">
        <f>WORKDAY(WORKDAY(DATEVALUE("15/"&amp;MONTH(EDATE(C1962,0))&amp;"/"&amp;YEAR(EDATE(C1962,0))),-1,Feriados!$A$1:$A$936),1,Feriados!$A$1:$A$936)</f>
        <v>39583</v>
      </c>
      <c r="I1962" s="27">
        <f>WORKDAY(WORKDAY(DATEVALUE("15/"&amp;MONTH(EDATE(C1962,-1))&amp;"/"&amp;YEAR(EDATE(C1962,-1))),-1,Feriados!$A$1:$A$936),1,Feriados!$A$1:$A$936)</f>
        <v>39553</v>
      </c>
      <c r="J1962" s="27">
        <f>WORKDAY(WORKDAY(DATEVALUE("15/"&amp;MONTH(EDATE(C1962,0))&amp;"/"&amp;YEAR(EDATE(C1962,0))-1),-1,Feriados!$A$1:$A$936),1,Feriados!$A$1:$A$936)</f>
        <v>39217</v>
      </c>
      <c r="K1962" s="28">
        <f t="shared" si="56"/>
        <v>5.0416273961416458</v>
      </c>
    </row>
    <row r="1963" spans="1:11" x14ac:dyDescent="0.3">
      <c r="A1963" s="18" t="str">
        <f t="shared" si="57"/>
        <v>42008F</v>
      </c>
      <c r="B1963" s="10">
        <v>760199</v>
      </c>
      <c r="C1963" s="15">
        <v>39580</v>
      </c>
      <c r="D1963" s="16">
        <v>1725.506412</v>
      </c>
      <c r="E1963" s="14">
        <v>0.55000000000000004</v>
      </c>
      <c r="F1963" s="14" t="s">
        <v>41</v>
      </c>
      <c r="G1963" s="15">
        <v>39577</v>
      </c>
      <c r="H1963" s="27">
        <f>WORKDAY(WORKDAY(DATEVALUE("15/"&amp;MONTH(EDATE(C1963,0))&amp;"/"&amp;YEAR(EDATE(C1963,0))),-1,Feriados!$A$1:$A$936),1,Feriados!$A$1:$A$936)</f>
        <v>39583</v>
      </c>
      <c r="I1963" s="27">
        <f>WORKDAY(WORKDAY(DATEVALUE("15/"&amp;MONTH(EDATE(C1963,-1))&amp;"/"&amp;YEAR(EDATE(C1963,-1))),-1,Feriados!$A$1:$A$936),1,Feriados!$A$1:$A$936)</f>
        <v>39553</v>
      </c>
      <c r="J1963" s="27">
        <f>WORKDAY(WORKDAY(DATEVALUE("15/"&amp;MONTH(EDATE(C1963,0))&amp;"/"&amp;YEAR(EDATE(C1963,0))-1),-1,Feriados!$A$1:$A$936),1,Feriados!$A$1:$A$936)</f>
        <v>39217</v>
      </c>
      <c r="K1963" s="28">
        <f t="shared" si="56"/>
        <v>5.0416273961416458</v>
      </c>
    </row>
    <row r="1964" spans="1:11" x14ac:dyDescent="0.3">
      <c r="A1964" s="18" t="str">
        <f t="shared" si="57"/>
        <v>42008F</v>
      </c>
      <c r="B1964" s="10">
        <v>760199</v>
      </c>
      <c r="C1964" s="15">
        <v>39581</v>
      </c>
      <c r="D1964" s="16">
        <v>1725.9796309999999</v>
      </c>
      <c r="E1964" s="14">
        <v>0.55000000000000004</v>
      </c>
      <c r="F1964" s="14" t="s">
        <v>41</v>
      </c>
      <c r="G1964" s="15">
        <v>39577</v>
      </c>
      <c r="H1964" s="27">
        <f>WORKDAY(WORKDAY(DATEVALUE("15/"&amp;MONTH(EDATE(C1964,0))&amp;"/"&amp;YEAR(EDATE(C1964,0))),-1,Feriados!$A$1:$A$936),1,Feriados!$A$1:$A$936)</f>
        <v>39583</v>
      </c>
      <c r="I1964" s="27">
        <f>WORKDAY(WORKDAY(DATEVALUE("15/"&amp;MONTH(EDATE(C1964,-1))&amp;"/"&amp;YEAR(EDATE(C1964,-1))),-1,Feriados!$A$1:$A$936),1,Feriados!$A$1:$A$936)</f>
        <v>39553</v>
      </c>
      <c r="J1964" s="27">
        <f>WORKDAY(WORKDAY(DATEVALUE("15/"&amp;MONTH(EDATE(C1964,0))&amp;"/"&amp;YEAR(EDATE(C1964,0))-1),-1,Feriados!$A$1:$A$936),1,Feriados!$A$1:$A$936)</f>
        <v>39217</v>
      </c>
      <c r="K1964" s="28">
        <f t="shared" si="56"/>
        <v>5.0416273961416458</v>
      </c>
    </row>
    <row r="1965" spans="1:11" x14ac:dyDescent="0.3">
      <c r="A1965" s="18" t="str">
        <f t="shared" si="57"/>
        <v>42008F</v>
      </c>
      <c r="B1965" s="10">
        <v>760199</v>
      </c>
      <c r="C1965" s="15">
        <v>39582</v>
      </c>
      <c r="D1965" s="16">
        <v>1726.45298</v>
      </c>
      <c r="E1965" s="14">
        <v>0.55000000000000004</v>
      </c>
      <c r="F1965" s="14" t="s">
        <v>41</v>
      </c>
      <c r="G1965" s="15">
        <v>39577</v>
      </c>
      <c r="H1965" s="27">
        <f>WORKDAY(WORKDAY(DATEVALUE("15/"&amp;MONTH(EDATE(C1965,0))&amp;"/"&amp;YEAR(EDATE(C1965,0))),-1,Feriados!$A$1:$A$936),1,Feriados!$A$1:$A$936)</f>
        <v>39583</v>
      </c>
      <c r="I1965" s="27">
        <f>WORKDAY(WORKDAY(DATEVALUE("15/"&amp;MONTH(EDATE(C1965,-1))&amp;"/"&amp;YEAR(EDATE(C1965,-1))),-1,Feriados!$A$1:$A$936),1,Feriados!$A$1:$A$936)</f>
        <v>39553</v>
      </c>
      <c r="J1965" s="27">
        <f>WORKDAY(WORKDAY(DATEVALUE("15/"&amp;MONTH(EDATE(C1965,0))&amp;"/"&amp;YEAR(EDATE(C1965,0))-1),-1,Feriados!$A$1:$A$936),1,Feriados!$A$1:$A$936)</f>
        <v>39217</v>
      </c>
      <c r="K1965" s="28">
        <f t="shared" si="56"/>
        <v>5.0416273961416458</v>
      </c>
    </row>
    <row r="1966" spans="1:11" x14ac:dyDescent="0.3">
      <c r="A1966" s="18" t="str">
        <f t="shared" si="57"/>
        <v>42008F</v>
      </c>
      <c r="B1966" s="10">
        <v>760199</v>
      </c>
      <c r="C1966" s="15">
        <v>39583</v>
      </c>
      <c r="D1966" s="16">
        <v>1726.926459</v>
      </c>
      <c r="E1966" s="14">
        <v>0.55000000000000004</v>
      </c>
      <c r="F1966" s="14" t="s">
        <v>41</v>
      </c>
      <c r="G1966" s="15">
        <v>39577</v>
      </c>
      <c r="H1966" s="27">
        <f>WORKDAY(WORKDAY(DATEVALUE("15/"&amp;MONTH(EDATE(C1966,0))&amp;"/"&amp;YEAR(EDATE(C1966,0))),-1,Feriados!$A$1:$A$936),1,Feriados!$A$1:$A$936)</f>
        <v>39583</v>
      </c>
      <c r="I1966" s="27">
        <f>WORKDAY(WORKDAY(DATEVALUE("15/"&amp;MONTH(EDATE(C1966,-1))&amp;"/"&amp;YEAR(EDATE(C1966,-1))),-1,Feriados!$A$1:$A$936),1,Feriados!$A$1:$A$936)</f>
        <v>39553</v>
      </c>
      <c r="J1966" s="27">
        <f>WORKDAY(WORKDAY(DATEVALUE("15/"&amp;MONTH(EDATE(C1966,0))&amp;"/"&amp;YEAR(EDATE(C1966,0))-1),-1,Feriados!$A$1:$A$936),1,Feriados!$A$1:$A$936)</f>
        <v>39217</v>
      </c>
      <c r="K1966" s="28">
        <f t="shared" si="56"/>
        <v>5.0416273961416458</v>
      </c>
    </row>
    <row r="1967" spans="1:11" x14ac:dyDescent="0.3">
      <c r="A1967" s="18" t="str">
        <f t="shared" si="57"/>
        <v>42008P</v>
      </c>
      <c r="B1967" s="10">
        <v>760199</v>
      </c>
      <c r="C1967" s="15">
        <v>39584</v>
      </c>
      <c r="D1967" s="16">
        <v>1727.303911</v>
      </c>
      <c r="E1967" s="14">
        <v>0.46</v>
      </c>
      <c r="F1967" s="14" t="s">
        <v>42</v>
      </c>
      <c r="G1967" s="15">
        <v>39584</v>
      </c>
      <c r="H1967" s="27">
        <f>WORKDAY(WORKDAY(DATEVALUE("15/"&amp;MONTH(EDATE(C1967,0))&amp;"/"&amp;YEAR(EDATE(C1967,0))),-1,Feriados!$A$1:$A$936),1,Feriados!$A$1:$A$936)</f>
        <v>39583</v>
      </c>
      <c r="I1967" s="27">
        <f>WORKDAY(WORKDAY(DATEVALUE("15/"&amp;MONTH(EDATE(C1967,-1))&amp;"/"&amp;YEAR(EDATE(C1967,-1))),-1,Feriados!$A$1:$A$936),1,Feriados!$A$1:$A$936)</f>
        <v>39553</v>
      </c>
      <c r="J1967" s="27">
        <f>WORKDAY(WORKDAY(DATEVALUE("15/"&amp;MONTH(EDATE(C1967,0))&amp;"/"&amp;YEAR(EDATE(C1967,0))-1),-1,Feriados!$A$1:$A$936),1,Feriados!$A$1:$A$936)</f>
        <v>39217</v>
      </c>
      <c r="K1967" s="28">
        <f t="shared" si="56"/>
        <v>5.0416273961416458</v>
      </c>
    </row>
    <row r="1968" spans="1:11" x14ac:dyDescent="0.3">
      <c r="A1968" s="18" t="str">
        <f t="shared" si="57"/>
        <v>42008P</v>
      </c>
      <c r="B1968" s="10">
        <v>760199</v>
      </c>
      <c r="C1968" s="15">
        <v>39587</v>
      </c>
      <c r="D1968" s="16">
        <v>1727.6814469999999</v>
      </c>
      <c r="E1968" s="14">
        <v>0.46</v>
      </c>
      <c r="F1968" s="14" t="s">
        <v>42</v>
      </c>
      <c r="G1968" s="15">
        <v>39584</v>
      </c>
      <c r="H1968" s="27">
        <f>WORKDAY(WORKDAY(DATEVALUE("15/"&amp;MONTH(EDATE(C1968,0))&amp;"/"&amp;YEAR(EDATE(C1968,0))),-1,Feriados!$A$1:$A$936),1,Feriados!$A$1:$A$936)</f>
        <v>39583</v>
      </c>
      <c r="I1968" s="27">
        <f>WORKDAY(WORKDAY(DATEVALUE("15/"&amp;MONTH(EDATE(C1968,-1))&amp;"/"&amp;YEAR(EDATE(C1968,-1))),-1,Feriados!$A$1:$A$936),1,Feriados!$A$1:$A$936)</f>
        <v>39553</v>
      </c>
      <c r="J1968" s="27">
        <f>WORKDAY(WORKDAY(DATEVALUE("15/"&amp;MONTH(EDATE(C1968,0))&amp;"/"&amp;YEAR(EDATE(C1968,0))-1),-1,Feriados!$A$1:$A$936),1,Feriados!$A$1:$A$936)</f>
        <v>39217</v>
      </c>
      <c r="K1968" s="28">
        <f t="shared" si="56"/>
        <v>5.0416273961416458</v>
      </c>
    </row>
    <row r="1969" spans="1:11" x14ac:dyDescent="0.3">
      <c r="A1969" s="18" t="str">
        <f t="shared" si="57"/>
        <v>42008P</v>
      </c>
      <c r="B1969" s="10">
        <v>760199</v>
      </c>
      <c r="C1969" s="15">
        <v>39588</v>
      </c>
      <c r="D1969" s="16">
        <v>1728.0590649999999</v>
      </c>
      <c r="E1969" s="14">
        <v>0.46</v>
      </c>
      <c r="F1969" s="14" t="s">
        <v>42</v>
      </c>
      <c r="G1969" s="15">
        <v>39584</v>
      </c>
      <c r="H1969" s="27">
        <f>WORKDAY(WORKDAY(DATEVALUE("15/"&amp;MONTH(EDATE(C1969,0))&amp;"/"&amp;YEAR(EDATE(C1969,0))),-1,Feriados!$A$1:$A$936),1,Feriados!$A$1:$A$936)</f>
        <v>39583</v>
      </c>
      <c r="I1969" s="27">
        <f>WORKDAY(WORKDAY(DATEVALUE("15/"&amp;MONTH(EDATE(C1969,-1))&amp;"/"&amp;YEAR(EDATE(C1969,-1))),-1,Feriados!$A$1:$A$936),1,Feriados!$A$1:$A$936)</f>
        <v>39553</v>
      </c>
      <c r="J1969" s="27">
        <f>WORKDAY(WORKDAY(DATEVALUE("15/"&amp;MONTH(EDATE(C1969,0))&amp;"/"&amp;YEAR(EDATE(C1969,0))-1),-1,Feriados!$A$1:$A$936),1,Feriados!$A$1:$A$936)</f>
        <v>39217</v>
      </c>
      <c r="K1969" s="28">
        <f t="shared" si="56"/>
        <v>5.0416273961416458</v>
      </c>
    </row>
    <row r="1970" spans="1:11" x14ac:dyDescent="0.3">
      <c r="A1970" s="18" t="str">
        <f t="shared" si="57"/>
        <v>42008P</v>
      </c>
      <c r="B1970" s="10">
        <v>760199</v>
      </c>
      <c r="C1970" s="15">
        <v>39589</v>
      </c>
      <c r="D1970" s="16">
        <v>1728.436766</v>
      </c>
      <c r="E1970" s="14">
        <v>0.46</v>
      </c>
      <c r="F1970" s="14" t="s">
        <v>42</v>
      </c>
      <c r="G1970" s="15">
        <v>39584</v>
      </c>
      <c r="H1970" s="27">
        <f>WORKDAY(WORKDAY(DATEVALUE("15/"&amp;MONTH(EDATE(C1970,0))&amp;"/"&amp;YEAR(EDATE(C1970,0))),-1,Feriados!$A$1:$A$936),1,Feriados!$A$1:$A$936)</f>
        <v>39583</v>
      </c>
      <c r="I1970" s="27">
        <f>WORKDAY(WORKDAY(DATEVALUE("15/"&amp;MONTH(EDATE(C1970,-1))&amp;"/"&amp;YEAR(EDATE(C1970,-1))),-1,Feriados!$A$1:$A$936),1,Feriados!$A$1:$A$936)</f>
        <v>39553</v>
      </c>
      <c r="J1970" s="27">
        <f>WORKDAY(WORKDAY(DATEVALUE("15/"&amp;MONTH(EDATE(C1970,0))&amp;"/"&amp;YEAR(EDATE(C1970,0))-1),-1,Feriados!$A$1:$A$936),1,Feriados!$A$1:$A$936)</f>
        <v>39217</v>
      </c>
      <c r="K1970" s="28">
        <f t="shared" si="56"/>
        <v>5.0416273961416458</v>
      </c>
    </row>
    <row r="1971" spans="1:11" x14ac:dyDescent="0.3">
      <c r="A1971" s="18" t="str">
        <f t="shared" si="57"/>
        <v>42008P</v>
      </c>
      <c r="B1971" s="10">
        <v>760199</v>
      </c>
      <c r="C1971" s="15">
        <v>39591</v>
      </c>
      <c r="D1971" s="16">
        <v>1728.8145489999999</v>
      </c>
      <c r="E1971" s="14">
        <v>0.46</v>
      </c>
      <c r="F1971" s="14" t="s">
        <v>42</v>
      </c>
      <c r="G1971" s="15">
        <v>39584</v>
      </c>
      <c r="H1971" s="27">
        <f>WORKDAY(WORKDAY(DATEVALUE("15/"&amp;MONTH(EDATE(C1971,0))&amp;"/"&amp;YEAR(EDATE(C1971,0))),-1,Feriados!$A$1:$A$936),1,Feriados!$A$1:$A$936)</f>
        <v>39583</v>
      </c>
      <c r="I1971" s="27">
        <f>WORKDAY(WORKDAY(DATEVALUE("15/"&amp;MONTH(EDATE(C1971,-1))&amp;"/"&amp;YEAR(EDATE(C1971,-1))),-1,Feriados!$A$1:$A$936),1,Feriados!$A$1:$A$936)</f>
        <v>39553</v>
      </c>
      <c r="J1971" s="27">
        <f>WORKDAY(WORKDAY(DATEVALUE("15/"&amp;MONTH(EDATE(C1971,0))&amp;"/"&amp;YEAR(EDATE(C1971,0))-1),-1,Feriados!$A$1:$A$936),1,Feriados!$A$1:$A$936)</f>
        <v>39217</v>
      </c>
      <c r="K1971" s="28">
        <f t="shared" si="56"/>
        <v>5.0416273961416458</v>
      </c>
    </row>
    <row r="1972" spans="1:11" x14ac:dyDescent="0.3">
      <c r="A1972" s="18" t="str">
        <f t="shared" si="57"/>
        <v>42008P</v>
      </c>
      <c r="B1972" s="10">
        <v>760199</v>
      </c>
      <c r="C1972" s="15">
        <v>39594</v>
      </c>
      <c r="D1972" s="16">
        <v>1729.1924140000001</v>
      </c>
      <c r="E1972" s="14">
        <v>0.46</v>
      </c>
      <c r="F1972" s="14" t="s">
        <v>42</v>
      </c>
      <c r="G1972" s="15">
        <v>39584</v>
      </c>
      <c r="H1972" s="27">
        <f>WORKDAY(WORKDAY(DATEVALUE("15/"&amp;MONTH(EDATE(C1972,0))&amp;"/"&amp;YEAR(EDATE(C1972,0))),-1,Feriados!$A$1:$A$936),1,Feriados!$A$1:$A$936)</f>
        <v>39583</v>
      </c>
      <c r="I1972" s="27">
        <f>WORKDAY(WORKDAY(DATEVALUE("15/"&amp;MONTH(EDATE(C1972,-1))&amp;"/"&amp;YEAR(EDATE(C1972,-1))),-1,Feriados!$A$1:$A$936),1,Feriados!$A$1:$A$936)</f>
        <v>39553</v>
      </c>
      <c r="J1972" s="27">
        <f>WORKDAY(WORKDAY(DATEVALUE("15/"&amp;MONTH(EDATE(C1972,0))&amp;"/"&amp;YEAR(EDATE(C1972,0))-1),-1,Feriados!$A$1:$A$936),1,Feriados!$A$1:$A$936)</f>
        <v>39217</v>
      </c>
      <c r="K1972" s="28">
        <f t="shared" si="56"/>
        <v>5.0416273961416458</v>
      </c>
    </row>
    <row r="1973" spans="1:11" x14ac:dyDescent="0.3">
      <c r="A1973" s="18" t="str">
        <f t="shared" si="57"/>
        <v>42008P</v>
      </c>
      <c r="B1973" s="10">
        <v>760199</v>
      </c>
      <c r="C1973" s="15">
        <v>39595</v>
      </c>
      <c r="D1973" s="16">
        <v>1729.570363</v>
      </c>
      <c r="E1973" s="14">
        <v>0.46</v>
      </c>
      <c r="F1973" s="14" t="s">
        <v>42</v>
      </c>
      <c r="G1973" s="15">
        <v>39584</v>
      </c>
      <c r="H1973" s="27">
        <f>WORKDAY(WORKDAY(DATEVALUE("15/"&amp;MONTH(EDATE(C1973,0))&amp;"/"&amp;YEAR(EDATE(C1973,0))),-1,Feriados!$A$1:$A$936),1,Feriados!$A$1:$A$936)</f>
        <v>39583</v>
      </c>
      <c r="I1973" s="27">
        <f>WORKDAY(WORKDAY(DATEVALUE("15/"&amp;MONTH(EDATE(C1973,-1))&amp;"/"&amp;YEAR(EDATE(C1973,-1))),-1,Feriados!$A$1:$A$936),1,Feriados!$A$1:$A$936)</f>
        <v>39553</v>
      </c>
      <c r="J1973" s="27">
        <f>WORKDAY(WORKDAY(DATEVALUE("15/"&amp;MONTH(EDATE(C1973,0))&amp;"/"&amp;YEAR(EDATE(C1973,0))-1),-1,Feriados!$A$1:$A$936),1,Feriados!$A$1:$A$936)</f>
        <v>39217</v>
      </c>
      <c r="K1973" s="28">
        <f t="shared" si="56"/>
        <v>5.0416273961416458</v>
      </c>
    </row>
    <row r="1974" spans="1:11" x14ac:dyDescent="0.3">
      <c r="A1974" s="18" t="str">
        <f t="shared" si="57"/>
        <v>42008P</v>
      </c>
      <c r="B1974" s="10">
        <v>760199</v>
      </c>
      <c r="C1974" s="15">
        <v>39596</v>
      </c>
      <c r="D1974" s="16">
        <v>1729.9483929999999</v>
      </c>
      <c r="E1974" s="14">
        <v>0.46</v>
      </c>
      <c r="F1974" s="14" t="s">
        <v>42</v>
      </c>
      <c r="G1974" s="15">
        <v>39584</v>
      </c>
      <c r="H1974" s="27">
        <f>WORKDAY(WORKDAY(DATEVALUE("15/"&amp;MONTH(EDATE(C1974,0))&amp;"/"&amp;YEAR(EDATE(C1974,0))),-1,Feriados!$A$1:$A$936),1,Feriados!$A$1:$A$936)</f>
        <v>39583</v>
      </c>
      <c r="I1974" s="27">
        <f>WORKDAY(WORKDAY(DATEVALUE("15/"&amp;MONTH(EDATE(C1974,-1))&amp;"/"&amp;YEAR(EDATE(C1974,-1))),-1,Feriados!$A$1:$A$936),1,Feriados!$A$1:$A$936)</f>
        <v>39553</v>
      </c>
      <c r="J1974" s="27">
        <f>WORKDAY(WORKDAY(DATEVALUE("15/"&amp;MONTH(EDATE(C1974,0))&amp;"/"&amp;YEAR(EDATE(C1974,0))-1),-1,Feriados!$A$1:$A$936),1,Feriados!$A$1:$A$936)</f>
        <v>39217</v>
      </c>
      <c r="K1974" s="28">
        <f t="shared" si="56"/>
        <v>5.0416273961416458</v>
      </c>
    </row>
    <row r="1975" spans="1:11" x14ac:dyDescent="0.3">
      <c r="A1975" s="18" t="str">
        <f t="shared" si="57"/>
        <v>42008P</v>
      </c>
      <c r="B1975" s="10">
        <v>760199</v>
      </c>
      <c r="C1975" s="15">
        <v>39597</v>
      </c>
      <c r="D1975" s="16">
        <v>1731.6545390000001</v>
      </c>
      <c r="E1975" s="14">
        <v>0.64</v>
      </c>
      <c r="F1975" s="14" t="s">
        <v>42</v>
      </c>
      <c r="G1975" s="15">
        <v>39597</v>
      </c>
      <c r="H1975" s="27">
        <f>WORKDAY(WORKDAY(DATEVALUE("15/"&amp;MONTH(EDATE(C1975,0))&amp;"/"&amp;YEAR(EDATE(C1975,0))),-1,Feriados!$A$1:$A$936),1,Feriados!$A$1:$A$936)</f>
        <v>39583</v>
      </c>
      <c r="I1975" s="27">
        <f>WORKDAY(WORKDAY(DATEVALUE("15/"&amp;MONTH(EDATE(C1975,-1))&amp;"/"&amp;YEAR(EDATE(C1975,-1))),-1,Feriados!$A$1:$A$936),1,Feriados!$A$1:$A$936)</f>
        <v>39553</v>
      </c>
      <c r="J1975" s="27">
        <f>WORKDAY(WORKDAY(DATEVALUE("15/"&amp;MONTH(EDATE(C1975,0))&amp;"/"&amp;YEAR(EDATE(C1975,0))-1),-1,Feriados!$A$1:$A$936),1,Feriados!$A$1:$A$936)</f>
        <v>39217</v>
      </c>
      <c r="K1975" s="28">
        <f t="shared" si="56"/>
        <v>5.0416273961416458</v>
      </c>
    </row>
    <row r="1976" spans="1:11" x14ac:dyDescent="0.3">
      <c r="A1976" s="18" t="str">
        <f t="shared" si="57"/>
        <v>42008P</v>
      </c>
      <c r="B1976" s="10">
        <v>760199</v>
      </c>
      <c r="C1976" s="15">
        <v>39598</v>
      </c>
      <c r="D1976" s="16">
        <v>1732.1806790000001</v>
      </c>
      <c r="E1976" s="14">
        <v>0.64</v>
      </c>
      <c r="F1976" s="14" t="s">
        <v>42</v>
      </c>
      <c r="G1976" s="15">
        <v>39597</v>
      </c>
      <c r="H1976" s="27">
        <f>WORKDAY(WORKDAY(DATEVALUE("15/"&amp;MONTH(EDATE(C1976,0))&amp;"/"&amp;YEAR(EDATE(C1976,0))),-1,Feriados!$A$1:$A$936),1,Feriados!$A$1:$A$936)</f>
        <v>39583</v>
      </c>
      <c r="I1976" s="27">
        <f>WORKDAY(WORKDAY(DATEVALUE("15/"&amp;MONTH(EDATE(C1976,-1))&amp;"/"&amp;YEAR(EDATE(C1976,-1))),-1,Feriados!$A$1:$A$936),1,Feriados!$A$1:$A$936)</f>
        <v>39553</v>
      </c>
      <c r="J1976" s="27">
        <f>WORKDAY(WORKDAY(DATEVALUE("15/"&amp;MONTH(EDATE(C1976,0))&amp;"/"&amp;YEAR(EDATE(C1976,0))-1),-1,Feriados!$A$1:$A$936),1,Feriados!$A$1:$A$936)</f>
        <v>39217</v>
      </c>
      <c r="K1976" s="28">
        <f t="shared" si="56"/>
        <v>5.0416273961416458</v>
      </c>
    </row>
    <row r="1977" spans="1:11" x14ac:dyDescent="0.3">
      <c r="A1977" s="18" t="str">
        <f t="shared" si="57"/>
        <v>52008P</v>
      </c>
      <c r="B1977" s="10">
        <v>760199</v>
      </c>
      <c r="C1977" s="15">
        <v>39601</v>
      </c>
      <c r="D1977" s="16">
        <v>1732.7069799999999</v>
      </c>
      <c r="E1977" s="14">
        <v>0.64</v>
      </c>
      <c r="F1977" s="14" t="s">
        <v>42</v>
      </c>
      <c r="G1977" s="15">
        <v>39597</v>
      </c>
      <c r="H1977" s="27">
        <f>WORKDAY(WORKDAY(DATEVALUE("15/"&amp;MONTH(EDATE(C1977,0))&amp;"/"&amp;YEAR(EDATE(C1977,0))),-1,Feriados!$A$1:$A$936),1,Feriados!$A$1:$A$936)</f>
        <v>39615</v>
      </c>
      <c r="I1977" s="27">
        <f>WORKDAY(WORKDAY(DATEVALUE("15/"&amp;MONTH(EDATE(C1977,-1))&amp;"/"&amp;YEAR(EDATE(C1977,-1))),-1,Feriados!$A$1:$A$936),1,Feriados!$A$1:$A$936)</f>
        <v>39583</v>
      </c>
      <c r="J1977" s="27">
        <f>WORKDAY(WORKDAY(DATEVALUE("15/"&amp;MONTH(EDATE(C1977,0))&amp;"/"&amp;YEAR(EDATE(C1977,0))-1),-1,Feriados!$A$1:$A$936),1,Feriados!$A$1:$A$936)</f>
        <v>39248</v>
      </c>
      <c r="K1977" s="28">
        <f t="shared" si="56"/>
        <v>5.5760293785456216</v>
      </c>
    </row>
    <row r="1978" spans="1:11" x14ac:dyDescent="0.3">
      <c r="A1978" s="18" t="str">
        <f t="shared" si="57"/>
        <v>52008P</v>
      </c>
      <c r="B1978" s="10">
        <v>760199</v>
      </c>
      <c r="C1978" s="15">
        <v>39602</v>
      </c>
      <c r="D1978" s="16">
        <v>1733.23344</v>
      </c>
      <c r="E1978" s="14">
        <v>0.64</v>
      </c>
      <c r="F1978" s="14" t="s">
        <v>42</v>
      </c>
      <c r="G1978" s="15">
        <v>39597</v>
      </c>
      <c r="H1978" s="27">
        <f>WORKDAY(WORKDAY(DATEVALUE("15/"&amp;MONTH(EDATE(C1978,0))&amp;"/"&amp;YEAR(EDATE(C1978,0))),-1,Feriados!$A$1:$A$936),1,Feriados!$A$1:$A$936)</f>
        <v>39615</v>
      </c>
      <c r="I1978" s="27">
        <f>WORKDAY(WORKDAY(DATEVALUE("15/"&amp;MONTH(EDATE(C1978,-1))&amp;"/"&amp;YEAR(EDATE(C1978,-1))),-1,Feriados!$A$1:$A$936),1,Feriados!$A$1:$A$936)</f>
        <v>39583</v>
      </c>
      <c r="J1978" s="27">
        <f>WORKDAY(WORKDAY(DATEVALUE("15/"&amp;MONTH(EDATE(C1978,0))&amp;"/"&amp;YEAR(EDATE(C1978,0))-1),-1,Feriados!$A$1:$A$936),1,Feriados!$A$1:$A$936)</f>
        <v>39248</v>
      </c>
      <c r="K1978" s="28">
        <f t="shared" si="56"/>
        <v>5.5760293785456216</v>
      </c>
    </row>
    <row r="1979" spans="1:11" x14ac:dyDescent="0.3">
      <c r="A1979" s="18" t="str">
        <f t="shared" si="57"/>
        <v>52008P</v>
      </c>
      <c r="B1979" s="10">
        <v>760199</v>
      </c>
      <c r="C1979" s="15">
        <v>39603</v>
      </c>
      <c r="D1979" s="16">
        <v>1733.760061</v>
      </c>
      <c r="E1979" s="14">
        <v>0.64</v>
      </c>
      <c r="F1979" s="14" t="s">
        <v>42</v>
      </c>
      <c r="G1979" s="15">
        <v>39597</v>
      </c>
      <c r="H1979" s="27">
        <f>WORKDAY(WORKDAY(DATEVALUE("15/"&amp;MONTH(EDATE(C1979,0))&amp;"/"&amp;YEAR(EDATE(C1979,0))),-1,Feriados!$A$1:$A$936),1,Feriados!$A$1:$A$936)</f>
        <v>39615</v>
      </c>
      <c r="I1979" s="27">
        <f>WORKDAY(WORKDAY(DATEVALUE("15/"&amp;MONTH(EDATE(C1979,-1))&amp;"/"&amp;YEAR(EDATE(C1979,-1))),-1,Feriados!$A$1:$A$936),1,Feriados!$A$1:$A$936)</f>
        <v>39583</v>
      </c>
      <c r="J1979" s="27">
        <f>WORKDAY(WORKDAY(DATEVALUE("15/"&amp;MONTH(EDATE(C1979,0))&amp;"/"&amp;YEAR(EDATE(C1979,0))-1),-1,Feriados!$A$1:$A$936),1,Feriados!$A$1:$A$936)</f>
        <v>39248</v>
      </c>
      <c r="K1979" s="28">
        <f t="shared" si="56"/>
        <v>5.5760293785456216</v>
      </c>
    </row>
    <row r="1980" spans="1:11" x14ac:dyDescent="0.3">
      <c r="A1980" s="18" t="str">
        <f t="shared" si="57"/>
        <v>52008P</v>
      </c>
      <c r="B1980" s="10">
        <v>760199</v>
      </c>
      <c r="C1980" s="15">
        <v>39604</v>
      </c>
      <c r="D1980" s="16">
        <v>1734.2868410000001</v>
      </c>
      <c r="E1980" s="14">
        <v>0.64</v>
      </c>
      <c r="F1980" s="14" t="s">
        <v>42</v>
      </c>
      <c r="G1980" s="15">
        <v>39597</v>
      </c>
      <c r="H1980" s="27">
        <f>WORKDAY(WORKDAY(DATEVALUE("15/"&amp;MONTH(EDATE(C1980,0))&amp;"/"&amp;YEAR(EDATE(C1980,0))),-1,Feriados!$A$1:$A$936),1,Feriados!$A$1:$A$936)</f>
        <v>39615</v>
      </c>
      <c r="I1980" s="27">
        <f>WORKDAY(WORKDAY(DATEVALUE("15/"&amp;MONTH(EDATE(C1980,-1))&amp;"/"&amp;YEAR(EDATE(C1980,-1))),-1,Feriados!$A$1:$A$936),1,Feriados!$A$1:$A$936)</f>
        <v>39583</v>
      </c>
      <c r="J1980" s="27">
        <f>WORKDAY(WORKDAY(DATEVALUE("15/"&amp;MONTH(EDATE(C1980,0))&amp;"/"&amp;YEAR(EDATE(C1980,0))-1),-1,Feriados!$A$1:$A$936),1,Feriados!$A$1:$A$936)</f>
        <v>39248</v>
      </c>
      <c r="K1980" s="28">
        <f t="shared" si="56"/>
        <v>5.5760293785456216</v>
      </c>
    </row>
    <row r="1981" spans="1:11" x14ac:dyDescent="0.3">
      <c r="A1981" s="18" t="str">
        <f t="shared" si="57"/>
        <v>52008P</v>
      </c>
      <c r="B1981" s="10">
        <v>760199</v>
      </c>
      <c r="C1981" s="15">
        <v>39605</v>
      </c>
      <c r="D1981" s="16">
        <v>1734.8137810000001</v>
      </c>
      <c r="E1981" s="14">
        <v>0.64</v>
      </c>
      <c r="F1981" s="14" t="s">
        <v>42</v>
      </c>
      <c r="G1981" s="15">
        <v>39597</v>
      </c>
      <c r="H1981" s="27">
        <f>WORKDAY(WORKDAY(DATEVALUE("15/"&amp;MONTH(EDATE(C1981,0))&amp;"/"&amp;YEAR(EDATE(C1981,0))),-1,Feriados!$A$1:$A$936),1,Feriados!$A$1:$A$936)</f>
        <v>39615</v>
      </c>
      <c r="I1981" s="27">
        <f>WORKDAY(WORKDAY(DATEVALUE("15/"&amp;MONTH(EDATE(C1981,-1))&amp;"/"&amp;YEAR(EDATE(C1981,-1))),-1,Feriados!$A$1:$A$936),1,Feriados!$A$1:$A$936)</f>
        <v>39583</v>
      </c>
      <c r="J1981" s="27">
        <f>WORKDAY(WORKDAY(DATEVALUE("15/"&amp;MONTH(EDATE(C1981,0))&amp;"/"&amp;YEAR(EDATE(C1981,0))-1),-1,Feriados!$A$1:$A$936),1,Feriados!$A$1:$A$936)</f>
        <v>39248</v>
      </c>
      <c r="K1981" s="28">
        <f t="shared" ref="K1981:K2044" si="58">+(VLOOKUP(H1981,C:D,2,FALSE)/VLOOKUP(J1981,C:D,2,FALSE)-1)*100</f>
        <v>5.5760293785456216</v>
      </c>
    </row>
    <row r="1982" spans="1:11" x14ac:dyDescent="0.3">
      <c r="A1982" s="18" t="str">
        <f t="shared" si="57"/>
        <v>52008P</v>
      </c>
      <c r="B1982" s="10">
        <v>760199</v>
      </c>
      <c r="C1982" s="15">
        <v>39608</v>
      </c>
      <c r="D1982" s="16">
        <v>1735.340882</v>
      </c>
      <c r="E1982" s="14">
        <v>0.64</v>
      </c>
      <c r="F1982" s="14" t="s">
        <v>42</v>
      </c>
      <c r="G1982" s="15">
        <v>39597</v>
      </c>
      <c r="H1982" s="27">
        <f>WORKDAY(WORKDAY(DATEVALUE("15/"&amp;MONTH(EDATE(C1982,0))&amp;"/"&amp;YEAR(EDATE(C1982,0))),-1,Feriados!$A$1:$A$936),1,Feriados!$A$1:$A$936)</f>
        <v>39615</v>
      </c>
      <c r="I1982" s="27">
        <f>WORKDAY(WORKDAY(DATEVALUE("15/"&amp;MONTH(EDATE(C1982,-1))&amp;"/"&amp;YEAR(EDATE(C1982,-1))),-1,Feriados!$A$1:$A$936),1,Feriados!$A$1:$A$936)</f>
        <v>39583</v>
      </c>
      <c r="J1982" s="27">
        <f>WORKDAY(WORKDAY(DATEVALUE("15/"&amp;MONTH(EDATE(C1982,0))&amp;"/"&amp;YEAR(EDATE(C1982,0))-1),-1,Feriados!$A$1:$A$936),1,Feriados!$A$1:$A$936)</f>
        <v>39248</v>
      </c>
      <c r="K1982" s="28">
        <f t="shared" si="58"/>
        <v>5.5760293785456216</v>
      </c>
    </row>
    <row r="1983" spans="1:11" x14ac:dyDescent="0.3">
      <c r="A1983" s="18" t="str">
        <f t="shared" si="57"/>
        <v>52008P</v>
      </c>
      <c r="B1983" s="10">
        <v>760199</v>
      </c>
      <c r="C1983" s="15">
        <v>39609</v>
      </c>
      <c r="D1983" s="16">
        <v>1735.8681429999999</v>
      </c>
      <c r="E1983" s="14">
        <v>0.64</v>
      </c>
      <c r="F1983" s="14" t="s">
        <v>42</v>
      </c>
      <c r="G1983" s="15">
        <v>39597</v>
      </c>
      <c r="H1983" s="27">
        <f>WORKDAY(WORKDAY(DATEVALUE("15/"&amp;MONTH(EDATE(C1983,0))&amp;"/"&amp;YEAR(EDATE(C1983,0))),-1,Feriados!$A$1:$A$936),1,Feriados!$A$1:$A$936)</f>
        <v>39615</v>
      </c>
      <c r="I1983" s="27">
        <f>WORKDAY(WORKDAY(DATEVALUE("15/"&amp;MONTH(EDATE(C1983,-1))&amp;"/"&amp;YEAR(EDATE(C1983,-1))),-1,Feriados!$A$1:$A$936),1,Feriados!$A$1:$A$936)</f>
        <v>39583</v>
      </c>
      <c r="J1983" s="27">
        <f>WORKDAY(WORKDAY(DATEVALUE("15/"&amp;MONTH(EDATE(C1983,0))&amp;"/"&amp;YEAR(EDATE(C1983,0))-1),-1,Feriados!$A$1:$A$936),1,Feriados!$A$1:$A$936)</f>
        <v>39248</v>
      </c>
      <c r="K1983" s="28">
        <f t="shared" si="58"/>
        <v>5.5760293785456216</v>
      </c>
    </row>
    <row r="1984" spans="1:11" x14ac:dyDescent="0.3">
      <c r="A1984" s="18" t="str">
        <f t="shared" si="57"/>
        <v>52008F</v>
      </c>
      <c r="B1984" s="10">
        <v>760199</v>
      </c>
      <c r="C1984" s="15">
        <v>39610</v>
      </c>
      <c r="D1984" s="16">
        <v>1738.6148020000001</v>
      </c>
      <c r="E1984" s="14">
        <v>0.79</v>
      </c>
      <c r="F1984" s="14" t="s">
        <v>41</v>
      </c>
      <c r="G1984" s="15">
        <v>39610</v>
      </c>
      <c r="H1984" s="27">
        <f>WORKDAY(WORKDAY(DATEVALUE("15/"&amp;MONTH(EDATE(C1984,0))&amp;"/"&amp;YEAR(EDATE(C1984,0))),-1,Feriados!$A$1:$A$936),1,Feriados!$A$1:$A$936)</f>
        <v>39615</v>
      </c>
      <c r="I1984" s="27">
        <f>WORKDAY(WORKDAY(DATEVALUE("15/"&amp;MONTH(EDATE(C1984,-1))&amp;"/"&amp;YEAR(EDATE(C1984,-1))),-1,Feriados!$A$1:$A$936),1,Feriados!$A$1:$A$936)</f>
        <v>39583</v>
      </c>
      <c r="J1984" s="27">
        <f>WORKDAY(WORKDAY(DATEVALUE("15/"&amp;MONTH(EDATE(C1984,0))&amp;"/"&amp;YEAR(EDATE(C1984,0))-1),-1,Feriados!$A$1:$A$936),1,Feriados!$A$1:$A$936)</f>
        <v>39248</v>
      </c>
      <c r="K1984" s="28">
        <f t="shared" si="58"/>
        <v>5.5760293785456216</v>
      </c>
    </row>
    <row r="1985" spans="1:11" x14ac:dyDescent="0.3">
      <c r="A1985" s="18" t="str">
        <f t="shared" si="57"/>
        <v>52008F</v>
      </c>
      <c r="B1985" s="10">
        <v>760199</v>
      </c>
      <c r="C1985" s="15">
        <v>39611</v>
      </c>
      <c r="D1985" s="16">
        <v>1739.2664689999999</v>
      </c>
      <c r="E1985" s="14">
        <v>0.79</v>
      </c>
      <c r="F1985" s="14" t="s">
        <v>41</v>
      </c>
      <c r="G1985" s="15">
        <v>39610</v>
      </c>
      <c r="H1985" s="27">
        <f>WORKDAY(WORKDAY(DATEVALUE("15/"&amp;MONTH(EDATE(C1985,0))&amp;"/"&amp;YEAR(EDATE(C1985,0))),-1,Feriados!$A$1:$A$936),1,Feriados!$A$1:$A$936)</f>
        <v>39615</v>
      </c>
      <c r="I1985" s="27">
        <f>WORKDAY(WORKDAY(DATEVALUE("15/"&amp;MONTH(EDATE(C1985,-1))&amp;"/"&amp;YEAR(EDATE(C1985,-1))),-1,Feriados!$A$1:$A$936),1,Feriados!$A$1:$A$936)</f>
        <v>39583</v>
      </c>
      <c r="J1985" s="27">
        <f>WORKDAY(WORKDAY(DATEVALUE("15/"&amp;MONTH(EDATE(C1985,0))&amp;"/"&amp;YEAR(EDATE(C1985,0))-1),-1,Feriados!$A$1:$A$936),1,Feriados!$A$1:$A$936)</f>
        <v>39248</v>
      </c>
      <c r="K1985" s="28">
        <f t="shared" si="58"/>
        <v>5.5760293785456216</v>
      </c>
    </row>
    <row r="1986" spans="1:11" x14ac:dyDescent="0.3">
      <c r="A1986" s="18" t="str">
        <f t="shared" si="57"/>
        <v>52008F</v>
      </c>
      <c r="B1986" s="10">
        <v>760199</v>
      </c>
      <c r="C1986" s="15">
        <v>39612</v>
      </c>
      <c r="D1986" s="16">
        <v>1739.9183800000001</v>
      </c>
      <c r="E1986" s="14">
        <v>0.79</v>
      </c>
      <c r="F1986" s="14" t="s">
        <v>41</v>
      </c>
      <c r="G1986" s="15">
        <v>39610</v>
      </c>
      <c r="H1986" s="27">
        <f>WORKDAY(WORKDAY(DATEVALUE("15/"&amp;MONTH(EDATE(C1986,0))&amp;"/"&amp;YEAR(EDATE(C1986,0))),-1,Feriados!$A$1:$A$936),1,Feriados!$A$1:$A$936)</f>
        <v>39615</v>
      </c>
      <c r="I1986" s="27">
        <f>WORKDAY(WORKDAY(DATEVALUE("15/"&amp;MONTH(EDATE(C1986,-1))&amp;"/"&amp;YEAR(EDATE(C1986,-1))),-1,Feriados!$A$1:$A$936),1,Feriados!$A$1:$A$936)</f>
        <v>39583</v>
      </c>
      <c r="J1986" s="27">
        <f>WORKDAY(WORKDAY(DATEVALUE("15/"&amp;MONTH(EDATE(C1986,0))&amp;"/"&amp;YEAR(EDATE(C1986,0))-1),-1,Feriados!$A$1:$A$936),1,Feriados!$A$1:$A$936)</f>
        <v>39248</v>
      </c>
      <c r="K1986" s="28">
        <f t="shared" si="58"/>
        <v>5.5760293785456216</v>
      </c>
    </row>
    <row r="1987" spans="1:11" x14ac:dyDescent="0.3">
      <c r="A1987" s="18" t="str">
        <f t="shared" ref="A1987:A2050" si="59">MONTH(EDATE(C1987,-1))&amp;YEAR(EDATE(C1987,-1))&amp;F1987</f>
        <v>52008F</v>
      </c>
      <c r="B1987" s="10">
        <v>760199</v>
      </c>
      <c r="C1987" s="15">
        <v>39615</v>
      </c>
      <c r="D1987" s="16">
        <v>1740.5705359999999</v>
      </c>
      <c r="E1987" s="14">
        <v>0.79</v>
      </c>
      <c r="F1987" s="14" t="s">
        <v>41</v>
      </c>
      <c r="G1987" s="15">
        <v>39610</v>
      </c>
      <c r="H1987" s="27">
        <f>WORKDAY(WORKDAY(DATEVALUE("15/"&amp;MONTH(EDATE(C1987,0))&amp;"/"&amp;YEAR(EDATE(C1987,0))),-1,Feriados!$A$1:$A$936),1,Feriados!$A$1:$A$936)</f>
        <v>39615</v>
      </c>
      <c r="I1987" s="27">
        <f>WORKDAY(WORKDAY(DATEVALUE("15/"&amp;MONTH(EDATE(C1987,-1))&amp;"/"&amp;YEAR(EDATE(C1987,-1))),-1,Feriados!$A$1:$A$936),1,Feriados!$A$1:$A$936)</f>
        <v>39583</v>
      </c>
      <c r="J1987" s="27">
        <f>WORKDAY(WORKDAY(DATEVALUE("15/"&amp;MONTH(EDATE(C1987,0))&amp;"/"&amp;YEAR(EDATE(C1987,0))-1),-1,Feriados!$A$1:$A$936),1,Feriados!$A$1:$A$936)</f>
        <v>39248</v>
      </c>
      <c r="K1987" s="28">
        <f t="shared" si="58"/>
        <v>5.5760293785456216</v>
      </c>
    </row>
    <row r="1988" spans="1:11" x14ac:dyDescent="0.3">
      <c r="A1988" s="18" t="str">
        <f t="shared" si="59"/>
        <v>52008P</v>
      </c>
      <c r="B1988" s="10">
        <v>760199</v>
      </c>
      <c r="C1988" s="15">
        <v>39616</v>
      </c>
      <c r="D1988" s="16">
        <v>1741.02521</v>
      </c>
      <c r="E1988" s="14">
        <v>0.55000000000000004</v>
      </c>
      <c r="F1988" s="14" t="s">
        <v>42</v>
      </c>
      <c r="G1988" s="15">
        <v>39616</v>
      </c>
      <c r="H1988" s="27">
        <f>WORKDAY(WORKDAY(DATEVALUE("15/"&amp;MONTH(EDATE(C1988,0))&amp;"/"&amp;YEAR(EDATE(C1988,0))),-1,Feriados!$A$1:$A$936),1,Feriados!$A$1:$A$936)</f>
        <v>39615</v>
      </c>
      <c r="I1988" s="27">
        <f>WORKDAY(WORKDAY(DATEVALUE("15/"&amp;MONTH(EDATE(C1988,-1))&amp;"/"&amp;YEAR(EDATE(C1988,-1))),-1,Feriados!$A$1:$A$936),1,Feriados!$A$1:$A$936)</f>
        <v>39583</v>
      </c>
      <c r="J1988" s="27">
        <f>WORKDAY(WORKDAY(DATEVALUE("15/"&amp;MONTH(EDATE(C1988,0))&amp;"/"&amp;YEAR(EDATE(C1988,0))-1),-1,Feriados!$A$1:$A$936),1,Feriados!$A$1:$A$936)</f>
        <v>39248</v>
      </c>
      <c r="K1988" s="28">
        <f t="shared" si="58"/>
        <v>5.5760293785456216</v>
      </c>
    </row>
    <row r="1989" spans="1:11" x14ac:dyDescent="0.3">
      <c r="A1989" s="18" t="str">
        <f t="shared" si="59"/>
        <v>52008P</v>
      </c>
      <c r="B1989" s="10">
        <v>760199</v>
      </c>
      <c r="C1989" s="15">
        <v>39617</v>
      </c>
      <c r="D1989" s="16">
        <v>1741.480002</v>
      </c>
      <c r="E1989" s="14">
        <v>0.55000000000000004</v>
      </c>
      <c r="F1989" s="14" t="s">
        <v>42</v>
      </c>
      <c r="G1989" s="15">
        <v>39616</v>
      </c>
      <c r="H1989" s="27">
        <f>WORKDAY(WORKDAY(DATEVALUE("15/"&amp;MONTH(EDATE(C1989,0))&amp;"/"&amp;YEAR(EDATE(C1989,0))),-1,Feriados!$A$1:$A$936),1,Feriados!$A$1:$A$936)</f>
        <v>39615</v>
      </c>
      <c r="I1989" s="27">
        <f>WORKDAY(WORKDAY(DATEVALUE("15/"&amp;MONTH(EDATE(C1989,-1))&amp;"/"&amp;YEAR(EDATE(C1989,-1))),-1,Feriados!$A$1:$A$936),1,Feriados!$A$1:$A$936)</f>
        <v>39583</v>
      </c>
      <c r="J1989" s="27">
        <f>WORKDAY(WORKDAY(DATEVALUE("15/"&amp;MONTH(EDATE(C1989,0))&amp;"/"&amp;YEAR(EDATE(C1989,0))-1),-1,Feriados!$A$1:$A$936),1,Feriados!$A$1:$A$936)</f>
        <v>39248</v>
      </c>
      <c r="K1989" s="28">
        <f t="shared" si="58"/>
        <v>5.5760293785456216</v>
      </c>
    </row>
    <row r="1990" spans="1:11" x14ac:dyDescent="0.3">
      <c r="A1990" s="18" t="str">
        <f t="shared" si="59"/>
        <v>52008P</v>
      </c>
      <c r="B1990" s="10">
        <v>760199</v>
      </c>
      <c r="C1990" s="15">
        <v>39618</v>
      </c>
      <c r="D1990" s="16">
        <v>1741.9349139999999</v>
      </c>
      <c r="E1990" s="14">
        <v>0.55000000000000004</v>
      </c>
      <c r="F1990" s="14" t="s">
        <v>42</v>
      </c>
      <c r="G1990" s="15">
        <v>39616</v>
      </c>
      <c r="H1990" s="27">
        <f>WORKDAY(WORKDAY(DATEVALUE("15/"&amp;MONTH(EDATE(C1990,0))&amp;"/"&amp;YEAR(EDATE(C1990,0))),-1,Feriados!$A$1:$A$936),1,Feriados!$A$1:$A$936)</f>
        <v>39615</v>
      </c>
      <c r="I1990" s="27">
        <f>WORKDAY(WORKDAY(DATEVALUE("15/"&amp;MONTH(EDATE(C1990,-1))&amp;"/"&amp;YEAR(EDATE(C1990,-1))),-1,Feriados!$A$1:$A$936),1,Feriados!$A$1:$A$936)</f>
        <v>39583</v>
      </c>
      <c r="J1990" s="27">
        <f>WORKDAY(WORKDAY(DATEVALUE("15/"&amp;MONTH(EDATE(C1990,0))&amp;"/"&amp;YEAR(EDATE(C1990,0))-1),-1,Feriados!$A$1:$A$936),1,Feriados!$A$1:$A$936)</f>
        <v>39248</v>
      </c>
      <c r="K1990" s="28">
        <f t="shared" si="58"/>
        <v>5.5760293785456216</v>
      </c>
    </row>
    <row r="1991" spans="1:11" x14ac:dyDescent="0.3">
      <c r="A1991" s="18" t="str">
        <f t="shared" si="59"/>
        <v>52008P</v>
      </c>
      <c r="B1991" s="10">
        <v>760199</v>
      </c>
      <c r="C1991" s="15">
        <v>39619</v>
      </c>
      <c r="D1991" s="16">
        <v>1742.389944</v>
      </c>
      <c r="E1991" s="14">
        <v>0.55000000000000004</v>
      </c>
      <c r="F1991" s="14" t="s">
        <v>42</v>
      </c>
      <c r="G1991" s="15">
        <v>39616</v>
      </c>
      <c r="H1991" s="27">
        <f>WORKDAY(WORKDAY(DATEVALUE("15/"&amp;MONTH(EDATE(C1991,0))&amp;"/"&amp;YEAR(EDATE(C1991,0))),-1,Feriados!$A$1:$A$936),1,Feriados!$A$1:$A$936)</f>
        <v>39615</v>
      </c>
      <c r="I1991" s="27">
        <f>WORKDAY(WORKDAY(DATEVALUE("15/"&amp;MONTH(EDATE(C1991,-1))&amp;"/"&amp;YEAR(EDATE(C1991,-1))),-1,Feriados!$A$1:$A$936),1,Feriados!$A$1:$A$936)</f>
        <v>39583</v>
      </c>
      <c r="J1991" s="27">
        <f>WORKDAY(WORKDAY(DATEVALUE("15/"&amp;MONTH(EDATE(C1991,0))&amp;"/"&amp;YEAR(EDATE(C1991,0))-1),-1,Feriados!$A$1:$A$936),1,Feriados!$A$1:$A$936)</f>
        <v>39248</v>
      </c>
      <c r="K1991" s="28">
        <f t="shared" si="58"/>
        <v>5.5760293785456216</v>
      </c>
    </row>
    <row r="1992" spans="1:11" x14ac:dyDescent="0.3">
      <c r="A1992" s="18" t="str">
        <f t="shared" si="59"/>
        <v>52008P</v>
      </c>
      <c r="B1992" s="10">
        <v>760199</v>
      </c>
      <c r="C1992" s="15">
        <v>39622</v>
      </c>
      <c r="D1992" s="16">
        <v>1742.845094</v>
      </c>
      <c r="E1992" s="14">
        <v>0.55000000000000004</v>
      </c>
      <c r="F1992" s="14" t="s">
        <v>42</v>
      </c>
      <c r="G1992" s="15">
        <v>39616</v>
      </c>
      <c r="H1992" s="27">
        <f>WORKDAY(WORKDAY(DATEVALUE("15/"&amp;MONTH(EDATE(C1992,0))&amp;"/"&amp;YEAR(EDATE(C1992,0))),-1,Feriados!$A$1:$A$936),1,Feriados!$A$1:$A$936)</f>
        <v>39615</v>
      </c>
      <c r="I1992" s="27">
        <f>WORKDAY(WORKDAY(DATEVALUE("15/"&amp;MONTH(EDATE(C1992,-1))&amp;"/"&amp;YEAR(EDATE(C1992,-1))),-1,Feriados!$A$1:$A$936),1,Feriados!$A$1:$A$936)</f>
        <v>39583</v>
      </c>
      <c r="J1992" s="27">
        <f>WORKDAY(WORKDAY(DATEVALUE("15/"&amp;MONTH(EDATE(C1992,0))&amp;"/"&amp;YEAR(EDATE(C1992,0))-1),-1,Feriados!$A$1:$A$936),1,Feriados!$A$1:$A$936)</f>
        <v>39248</v>
      </c>
      <c r="K1992" s="28">
        <f t="shared" si="58"/>
        <v>5.5760293785456216</v>
      </c>
    </row>
    <row r="1993" spans="1:11" x14ac:dyDescent="0.3">
      <c r="A1993" s="18" t="str">
        <f t="shared" si="59"/>
        <v>52008P</v>
      </c>
      <c r="B1993" s="10">
        <v>760199</v>
      </c>
      <c r="C1993" s="15">
        <v>39623</v>
      </c>
      <c r="D1993" s="16">
        <v>1743.300362</v>
      </c>
      <c r="E1993" s="14">
        <v>0.55000000000000004</v>
      </c>
      <c r="F1993" s="14" t="s">
        <v>42</v>
      </c>
      <c r="G1993" s="15">
        <v>39616</v>
      </c>
      <c r="H1993" s="27">
        <f>WORKDAY(WORKDAY(DATEVALUE("15/"&amp;MONTH(EDATE(C1993,0))&amp;"/"&amp;YEAR(EDATE(C1993,0))),-1,Feriados!$A$1:$A$936),1,Feriados!$A$1:$A$936)</f>
        <v>39615</v>
      </c>
      <c r="I1993" s="27">
        <f>WORKDAY(WORKDAY(DATEVALUE("15/"&amp;MONTH(EDATE(C1993,-1))&amp;"/"&amp;YEAR(EDATE(C1993,-1))),-1,Feriados!$A$1:$A$936),1,Feriados!$A$1:$A$936)</f>
        <v>39583</v>
      </c>
      <c r="J1993" s="27">
        <f>WORKDAY(WORKDAY(DATEVALUE("15/"&amp;MONTH(EDATE(C1993,0))&amp;"/"&amp;YEAR(EDATE(C1993,0))-1),-1,Feriados!$A$1:$A$936),1,Feriados!$A$1:$A$936)</f>
        <v>39248</v>
      </c>
      <c r="K1993" s="28">
        <f t="shared" si="58"/>
        <v>5.5760293785456216</v>
      </c>
    </row>
    <row r="1994" spans="1:11" x14ac:dyDescent="0.3">
      <c r="A1994" s="18" t="str">
        <f t="shared" si="59"/>
        <v>52008P</v>
      </c>
      <c r="B1994" s="10">
        <v>760199</v>
      </c>
      <c r="C1994" s="15">
        <v>39624</v>
      </c>
      <c r="D1994" s="16">
        <v>1743.7557489999999</v>
      </c>
      <c r="E1994" s="14">
        <v>0.55000000000000004</v>
      </c>
      <c r="F1994" s="14" t="s">
        <v>42</v>
      </c>
      <c r="G1994" s="15">
        <v>39616</v>
      </c>
      <c r="H1994" s="27">
        <f>WORKDAY(WORKDAY(DATEVALUE("15/"&amp;MONTH(EDATE(C1994,0))&amp;"/"&amp;YEAR(EDATE(C1994,0))),-1,Feriados!$A$1:$A$936),1,Feriados!$A$1:$A$936)</f>
        <v>39615</v>
      </c>
      <c r="I1994" s="27">
        <f>WORKDAY(WORKDAY(DATEVALUE("15/"&amp;MONTH(EDATE(C1994,-1))&amp;"/"&amp;YEAR(EDATE(C1994,-1))),-1,Feriados!$A$1:$A$936),1,Feriados!$A$1:$A$936)</f>
        <v>39583</v>
      </c>
      <c r="J1994" s="27">
        <f>WORKDAY(WORKDAY(DATEVALUE("15/"&amp;MONTH(EDATE(C1994,0))&amp;"/"&amp;YEAR(EDATE(C1994,0))-1),-1,Feriados!$A$1:$A$936),1,Feriados!$A$1:$A$936)</f>
        <v>39248</v>
      </c>
      <c r="K1994" s="28">
        <f t="shared" si="58"/>
        <v>5.5760293785456216</v>
      </c>
    </row>
    <row r="1995" spans="1:11" x14ac:dyDescent="0.3">
      <c r="A1995" s="18" t="str">
        <f t="shared" si="59"/>
        <v>52008P</v>
      </c>
      <c r="B1995" s="10">
        <v>760199</v>
      </c>
      <c r="C1995" s="15">
        <v>39625</v>
      </c>
      <c r="D1995" s="16">
        <v>1745.5980950000001</v>
      </c>
      <c r="E1995" s="14">
        <v>0.76</v>
      </c>
      <c r="F1995" s="14" t="s">
        <v>42</v>
      </c>
      <c r="G1995" s="15">
        <v>39625</v>
      </c>
      <c r="H1995" s="27">
        <f>WORKDAY(WORKDAY(DATEVALUE("15/"&amp;MONTH(EDATE(C1995,0))&amp;"/"&amp;YEAR(EDATE(C1995,0))),-1,Feriados!$A$1:$A$936),1,Feriados!$A$1:$A$936)</f>
        <v>39615</v>
      </c>
      <c r="I1995" s="27">
        <f>WORKDAY(WORKDAY(DATEVALUE("15/"&amp;MONTH(EDATE(C1995,-1))&amp;"/"&amp;YEAR(EDATE(C1995,-1))),-1,Feriados!$A$1:$A$936),1,Feriados!$A$1:$A$936)</f>
        <v>39583</v>
      </c>
      <c r="J1995" s="27">
        <f>WORKDAY(WORKDAY(DATEVALUE("15/"&amp;MONTH(EDATE(C1995,0))&amp;"/"&amp;YEAR(EDATE(C1995,0))-1),-1,Feriados!$A$1:$A$936),1,Feriados!$A$1:$A$936)</f>
        <v>39248</v>
      </c>
      <c r="K1995" s="28">
        <f t="shared" si="58"/>
        <v>5.5760293785456216</v>
      </c>
    </row>
    <row r="1996" spans="1:11" x14ac:dyDescent="0.3">
      <c r="A1996" s="18" t="str">
        <f t="shared" si="59"/>
        <v>52008P</v>
      </c>
      <c r="B1996" s="10">
        <v>760199</v>
      </c>
      <c r="C1996" s="15">
        <v>39626</v>
      </c>
      <c r="D1996" s="16">
        <v>1746.2275609999999</v>
      </c>
      <c r="E1996" s="14">
        <v>0.76</v>
      </c>
      <c r="F1996" s="14" t="s">
        <v>42</v>
      </c>
      <c r="G1996" s="15">
        <v>39625</v>
      </c>
      <c r="H1996" s="27">
        <f>WORKDAY(WORKDAY(DATEVALUE("15/"&amp;MONTH(EDATE(C1996,0))&amp;"/"&amp;YEAR(EDATE(C1996,0))),-1,Feriados!$A$1:$A$936),1,Feriados!$A$1:$A$936)</f>
        <v>39615</v>
      </c>
      <c r="I1996" s="27">
        <f>WORKDAY(WORKDAY(DATEVALUE("15/"&amp;MONTH(EDATE(C1996,-1))&amp;"/"&amp;YEAR(EDATE(C1996,-1))),-1,Feriados!$A$1:$A$936),1,Feriados!$A$1:$A$936)</f>
        <v>39583</v>
      </c>
      <c r="J1996" s="27">
        <f>WORKDAY(WORKDAY(DATEVALUE("15/"&amp;MONTH(EDATE(C1996,0))&amp;"/"&amp;YEAR(EDATE(C1996,0))-1),-1,Feriados!$A$1:$A$936),1,Feriados!$A$1:$A$936)</f>
        <v>39248</v>
      </c>
      <c r="K1996" s="28">
        <f t="shared" si="58"/>
        <v>5.5760293785456216</v>
      </c>
    </row>
    <row r="1997" spans="1:11" x14ac:dyDescent="0.3">
      <c r="A1997" s="18" t="str">
        <f t="shared" si="59"/>
        <v>52008P</v>
      </c>
      <c r="B1997" s="10">
        <v>760199</v>
      </c>
      <c r="C1997" s="15">
        <v>39629</v>
      </c>
      <c r="D1997" s="16">
        <v>1746.8572529999999</v>
      </c>
      <c r="E1997" s="14">
        <v>0.76</v>
      </c>
      <c r="F1997" s="14" t="s">
        <v>42</v>
      </c>
      <c r="G1997" s="15">
        <v>39625</v>
      </c>
      <c r="H1997" s="27">
        <f>WORKDAY(WORKDAY(DATEVALUE("15/"&amp;MONTH(EDATE(C1997,0))&amp;"/"&amp;YEAR(EDATE(C1997,0))),-1,Feriados!$A$1:$A$936),1,Feriados!$A$1:$A$936)</f>
        <v>39615</v>
      </c>
      <c r="I1997" s="27">
        <f>WORKDAY(WORKDAY(DATEVALUE("15/"&amp;MONTH(EDATE(C1997,-1))&amp;"/"&amp;YEAR(EDATE(C1997,-1))),-1,Feriados!$A$1:$A$936),1,Feriados!$A$1:$A$936)</f>
        <v>39583</v>
      </c>
      <c r="J1997" s="27">
        <f>WORKDAY(WORKDAY(DATEVALUE("15/"&amp;MONTH(EDATE(C1997,0))&amp;"/"&amp;YEAR(EDATE(C1997,0))-1),-1,Feriados!$A$1:$A$936),1,Feriados!$A$1:$A$936)</f>
        <v>39248</v>
      </c>
      <c r="K1997" s="28">
        <f t="shared" si="58"/>
        <v>5.5760293785456216</v>
      </c>
    </row>
    <row r="1998" spans="1:11" x14ac:dyDescent="0.3">
      <c r="A1998" s="18" t="str">
        <f t="shared" si="59"/>
        <v>62008P</v>
      </c>
      <c r="B1998" s="10">
        <v>760199</v>
      </c>
      <c r="C1998" s="15">
        <v>39630</v>
      </c>
      <c r="D1998" s="16">
        <v>1747.4871720000001</v>
      </c>
      <c r="E1998" s="14">
        <v>0.76</v>
      </c>
      <c r="F1998" s="14" t="s">
        <v>42</v>
      </c>
      <c r="G1998" s="15">
        <v>39625</v>
      </c>
      <c r="H1998" s="27">
        <f>WORKDAY(WORKDAY(DATEVALUE("15/"&amp;MONTH(EDATE(C1998,0))&amp;"/"&amp;YEAR(EDATE(C1998,0))),-1,Feriados!$A$1:$A$936),1,Feriados!$A$1:$A$936)</f>
        <v>39644</v>
      </c>
      <c r="I1998" s="27">
        <f>WORKDAY(WORKDAY(DATEVALUE("15/"&amp;MONTH(EDATE(C1998,-1))&amp;"/"&amp;YEAR(EDATE(C1998,-1))),-1,Feriados!$A$1:$A$936),1,Feriados!$A$1:$A$936)</f>
        <v>39615</v>
      </c>
      <c r="J1998" s="27">
        <f>WORKDAY(WORKDAY(DATEVALUE("15/"&amp;MONTH(EDATE(C1998,0))&amp;"/"&amp;YEAR(EDATE(C1998,0))-1),-1,Feriados!$A$1:$A$936),1,Feriados!$A$1:$A$936)</f>
        <v>39279</v>
      </c>
      <c r="K1998" s="28">
        <f t="shared" si="58"/>
        <v>6.0605833072428617</v>
      </c>
    </row>
    <row r="1999" spans="1:11" x14ac:dyDescent="0.3">
      <c r="A1999" s="18" t="str">
        <f t="shared" si="59"/>
        <v>62008P</v>
      </c>
      <c r="B1999" s="10">
        <v>760199</v>
      </c>
      <c r="C1999" s="15">
        <v>39631</v>
      </c>
      <c r="D1999" s="16">
        <v>1748.117319</v>
      </c>
      <c r="E1999" s="14">
        <v>0.76</v>
      </c>
      <c r="F1999" s="14" t="s">
        <v>42</v>
      </c>
      <c r="G1999" s="15">
        <v>39625</v>
      </c>
      <c r="H1999" s="27">
        <f>WORKDAY(WORKDAY(DATEVALUE("15/"&amp;MONTH(EDATE(C1999,0))&amp;"/"&amp;YEAR(EDATE(C1999,0))),-1,Feriados!$A$1:$A$936),1,Feriados!$A$1:$A$936)</f>
        <v>39644</v>
      </c>
      <c r="I1999" s="27">
        <f>WORKDAY(WORKDAY(DATEVALUE("15/"&amp;MONTH(EDATE(C1999,-1))&amp;"/"&amp;YEAR(EDATE(C1999,-1))),-1,Feriados!$A$1:$A$936),1,Feriados!$A$1:$A$936)</f>
        <v>39615</v>
      </c>
      <c r="J1999" s="27">
        <f>WORKDAY(WORKDAY(DATEVALUE("15/"&amp;MONTH(EDATE(C1999,0))&amp;"/"&amp;YEAR(EDATE(C1999,0))-1),-1,Feriados!$A$1:$A$936),1,Feriados!$A$1:$A$936)</f>
        <v>39279</v>
      </c>
      <c r="K1999" s="28">
        <f t="shared" si="58"/>
        <v>6.0605833072428617</v>
      </c>
    </row>
    <row r="2000" spans="1:11" x14ac:dyDescent="0.3">
      <c r="A2000" s="18" t="str">
        <f t="shared" si="59"/>
        <v>62008P</v>
      </c>
      <c r="B2000" s="10">
        <v>760199</v>
      </c>
      <c r="C2000" s="15">
        <v>39632</v>
      </c>
      <c r="D2000" s="16">
        <v>1748.7476919999999</v>
      </c>
      <c r="E2000" s="14">
        <v>0.76</v>
      </c>
      <c r="F2000" s="14" t="s">
        <v>42</v>
      </c>
      <c r="G2000" s="15">
        <v>39625</v>
      </c>
      <c r="H2000" s="27">
        <f>WORKDAY(WORKDAY(DATEVALUE("15/"&amp;MONTH(EDATE(C2000,0))&amp;"/"&amp;YEAR(EDATE(C2000,0))),-1,Feriados!$A$1:$A$936),1,Feriados!$A$1:$A$936)</f>
        <v>39644</v>
      </c>
      <c r="I2000" s="27">
        <f>WORKDAY(WORKDAY(DATEVALUE("15/"&amp;MONTH(EDATE(C2000,-1))&amp;"/"&amp;YEAR(EDATE(C2000,-1))),-1,Feriados!$A$1:$A$936),1,Feriados!$A$1:$A$936)</f>
        <v>39615</v>
      </c>
      <c r="J2000" s="27">
        <f>WORKDAY(WORKDAY(DATEVALUE("15/"&amp;MONTH(EDATE(C2000,0))&amp;"/"&amp;YEAR(EDATE(C2000,0))-1),-1,Feriados!$A$1:$A$936),1,Feriados!$A$1:$A$936)</f>
        <v>39279</v>
      </c>
      <c r="K2000" s="28">
        <f t="shared" si="58"/>
        <v>6.0605833072428617</v>
      </c>
    </row>
    <row r="2001" spans="1:11" x14ac:dyDescent="0.3">
      <c r="A2001" s="18" t="str">
        <f t="shared" si="59"/>
        <v>62008P</v>
      </c>
      <c r="B2001" s="10">
        <v>760199</v>
      </c>
      <c r="C2001" s="15">
        <v>39633</v>
      </c>
      <c r="D2001" s="16">
        <v>1749.378293</v>
      </c>
      <c r="E2001" s="14">
        <v>0.76</v>
      </c>
      <c r="F2001" s="14" t="s">
        <v>42</v>
      </c>
      <c r="G2001" s="15">
        <v>39625</v>
      </c>
      <c r="H2001" s="27">
        <f>WORKDAY(WORKDAY(DATEVALUE("15/"&amp;MONTH(EDATE(C2001,0))&amp;"/"&amp;YEAR(EDATE(C2001,0))),-1,Feriados!$A$1:$A$936),1,Feriados!$A$1:$A$936)</f>
        <v>39644</v>
      </c>
      <c r="I2001" s="27">
        <f>WORKDAY(WORKDAY(DATEVALUE("15/"&amp;MONTH(EDATE(C2001,-1))&amp;"/"&amp;YEAR(EDATE(C2001,-1))),-1,Feriados!$A$1:$A$936),1,Feriados!$A$1:$A$936)</f>
        <v>39615</v>
      </c>
      <c r="J2001" s="27">
        <f>WORKDAY(WORKDAY(DATEVALUE("15/"&amp;MONTH(EDATE(C2001,0))&amp;"/"&amp;YEAR(EDATE(C2001,0))-1),-1,Feriados!$A$1:$A$936),1,Feriados!$A$1:$A$936)</f>
        <v>39279</v>
      </c>
      <c r="K2001" s="28">
        <f t="shared" si="58"/>
        <v>6.0605833072428617</v>
      </c>
    </row>
    <row r="2002" spans="1:11" x14ac:dyDescent="0.3">
      <c r="A2002" s="18" t="str">
        <f t="shared" si="59"/>
        <v>62008P</v>
      </c>
      <c r="B2002" s="10">
        <v>760199</v>
      </c>
      <c r="C2002" s="15">
        <v>39636</v>
      </c>
      <c r="D2002" s="16">
        <v>1750.0091219999999</v>
      </c>
      <c r="E2002" s="14">
        <v>0.76</v>
      </c>
      <c r="F2002" s="14" t="s">
        <v>42</v>
      </c>
      <c r="G2002" s="15">
        <v>39625</v>
      </c>
      <c r="H2002" s="27">
        <f>WORKDAY(WORKDAY(DATEVALUE("15/"&amp;MONTH(EDATE(C2002,0))&amp;"/"&amp;YEAR(EDATE(C2002,0))),-1,Feriados!$A$1:$A$936),1,Feriados!$A$1:$A$936)</f>
        <v>39644</v>
      </c>
      <c r="I2002" s="27">
        <f>WORKDAY(WORKDAY(DATEVALUE("15/"&amp;MONTH(EDATE(C2002,-1))&amp;"/"&amp;YEAR(EDATE(C2002,-1))),-1,Feriados!$A$1:$A$936),1,Feriados!$A$1:$A$936)</f>
        <v>39615</v>
      </c>
      <c r="J2002" s="27">
        <f>WORKDAY(WORKDAY(DATEVALUE("15/"&amp;MONTH(EDATE(C2002,0))&amp;"/"&amp;YEAR(EDATE(C2002,0))-1),-1,Feriados!$A$1:$A$936),1,Feriados!$A$1:$A$936)</f>
        <v>39279</v>
      </c>
      <c r="K2002" s="28">
        <f t="shared" si="58"/>
        <v>6.0605833072428617</v>
      </c>
    </row>
    <row r="2003" spans="1:11" x14ac:dyDescent="0.3">
      <c r="A2003" s="18" t="str">
        <f t="shared" si="59"/>
        <v>62008P</v>
      </c>
      <c r="B2003" s="10">
        <v>760199</v>
      </c>
      <c r="C2003" s="15">
        <v>39637</v>
      </c>
      <c r="D2003" s="16">
        <v>1750.640177</v>
      </c>
      <c r="E2003" s="14">
        <v>0.76</v>
      </c>
      <c r="F2003" s="14" t="s">
        <v>42</v>
      </c>
      <c r="G2003" s="15">
        <v>39625</v>
      </c>
      <c r="H2003" s="27">
        <f>WORKDAY(WORKDAY(DATEVALUE("15/"&amp;MONTH(EDATE(C2003,0))&amp;"/"&amp;YEAR(EDATE(C2003,0))),-1,Feriados!$A$1:$A$936),1,Feriados!$A$1:$A$936)</f>
        <v>39644</v>
      </c>
      <c r="I2003" s="27">
        <f>WORKDAY(WORKDAY(DATEVALUE("15/"&amp;MONTH(EDATE(C2003,-1))&amp;"/"&amp;YEAR(EDATE(C2003,-1))),-1,Feriados!$A$1:$A$936),1,Feriados!$A$1:$A$936)</f>
        <v>39615</v>
      </c>
      <c r="J2003" s="27">
        <f>WORKDAY(WORKDAY(DATEVALUE("15/"&amp;MONTH(EDATE(C2003,0))&amp;"/"&amp;YEAR(EDATE(C2003,0))-1),-1,Feriados!$A$1:$A$936),1,Feriados!$A$1:$A$936)</f>
        <v>39279</v>
      </c>
      <c r="K2003" s="28">
        <f t="shared" si="58"/>
        <v>6.0605833072428617</v>
      </c>
    </row>
    <row r="2004" spans="1:11" x14ac:dyDescent="0.3">
      <c r="A2004" s="18" t="str">
        <f t="shared" si="59"/>
        <v>62008P</v>
      </c>
      <c r="B2004" s="10">
        <v>760199</v>
      </c>
      <c r="C2004" s="15">
        <v>39638</v>
      </c>
      <c r="D2004" s="16">
        <v>1751.271461</v>
      </c>
      <c r="E2004" s="14">
        <v>0.76</v>
      </c>
      <c r="F2004" s="14" t="s">
        <v>42</v>
      </c>
      <c r="G2004" s="15">
        <v>39625</v>
      </c>
      <c r="H2004" s="27">
        <f>WORKDAY(WORKDAY(DATEVALUE("15/"&amp;MONTH(EDATE(C2004,0))&amp;"/"&amp;YEAR(EDATE(C2004,0))),-1,Feriados!$A$1:$A$936),1,Feriados!$A$1:$A$936)</f>
        <v>39644</v>
      </c>
      <c r="I2004" s="27">
        <f>WORKDAY(WORKDAY(DATEVALUE("15/"&amp;MONTH(EDATE(C2004,-1))&amp;"/"&amp;YEAR(EDATE(C2004,-1))),-1,Feriados!$A$1:$A$936),1,Feriados!$A$1:$A$936)</f>
        <v>39615</v>
      </c>
      <c r="J2004" s="27">
        <f>WORKDAY(WORKDAY(DATEVALUE("15/"&amp;MONTH(EDATE(C2004,0))&amp;"/"&amp;YEAR(EDATE(C2004,0))-1),-1,Feriados!$A$1:$A$936),1,Feriados!$A$1:$A$936)</f>
        <v>39279</v>
      </c>
      <c r="K2004" s="28">
        <f t="shared" si="58"/>
        <v>6.0605833072428617</v>
      </c>
    </row>
    <row r="2005" spans="1:11" x14ac:dyDescent="0.3">
      <c r="A2005" s="18" t="str">
        <f t="shared" si="59"/>
        <v>62008F</v>
      </c>
      <c r="B2005" s="10">
        <v>760199</v>
      </c>
      <c r="C2005" s="15">
        <v>39639</v>
      </c>
      <c r="D2005" s="16">
        <v>1751.6066760000001</v>
      </c>
      <c r="E2005" s="14">
        <v>0.74</v>
      </c>
      <c r="F2005" s="14" t="s">
        <v>41</v>
      </c>
      <c r="G2005" s="15">
        <v>39639</v>
      </c>
      <c r="H2005" s="27">
        <f>WORKDAY(WORKDAY(DATEVALUE("15/"&amp;MONTH(EDATE(C2005,0))&amp;"/"&amp;YEAR(EDATE(C2005,0))),-1,Feriados!$A$1:$A$936),1,Feriados!$A$1:$A$936)</f>
        <v>39644</v>
      </c>
      <c r="I2005" s="27">
        <f>WORKDAY(WORKDAY(DATEVALUE("15/"&amp;MONTH(EDATE(C2005,-1))&amp;"/"&amp;YEAR(EDATE(C2005,-1))),-1,Feriados!$A$1:$A$936),1,Feriados!$A$1:$A$936)</f>
        <v>39615</v>
      </c>
      <c r="J2005" s="27">
        <f>WORKDAY(WORKDAY(DATEVALUE("15/"&amp;MONTH(EDATE(C2005,0))&amp;"/"&amp;YEAR(EDATE(C2005,0))-1),-1,Feriados!$A$1:$A$936),1,Feriados!$A$1:$A$936)</f>
        <v>39279</v>
      </c>
      <c r="K2005" s="28">
        <f t="shared" si="58"/>
        <v>6.0605833072428617</v>
      </c>
    </row>
    <row r="2006" spans="1:11" x14ac:dyDescent="0.3">
      <c r="A2006" s="18" t="str">
        <f t="shared" si="59"/>
        <v>62008F</v>
      </c>
      <c r="B2006" s="10">
        <v>760199</v>
      </c>
      <c r="C2006" s="15">
        <v>39640</v>
      </c>
      <c r="D2006" s="16">
        <v>1752.2218419999999</v>
      </c>
      <c r="E2006" s="14">
        <v>0.74</v>
      </c>
      <c r="F2006" s="14" t="s">
        <v>41</v>
      </c>
      <c r="G2006" s="15">
        <v>39639</v>
      </c>
      <c r="H2006" s="27">
        <f>WORKDAY(WORKDAY(DATEVALUE("15/"&amp;MONTH(EDATE(C2006,0))&amp;"/"&amp;YEAR(EDATE(C2006,0))),-1,Feriados!$A$1:$A$936),1,Feriados!$A$1:$A$936)</f>
        <v>39644</v>
      </c>
      <c r="I2006" s="27">
        <f>WORKDAY(WORKDAY(DATEVALUE("15/"&amp;MONTH(EDATE(C2006,-1))&amp;"/"&amp;YEAR(EDATE(C2006,-1))),-1,Feriados!$A$1:$A$936),1,Feriados!$A$1:$A$936)</f>
        <v>39615</v>
      </c>
      <c r="J2006" s="27">
        <f>WORKDAY(WORKDAY(DATEVALUE("15/"&amp;MONTH(EDATE(C2006,0))&amp;"/"&amp;YEAR(EDATE(C2006,0))-1),-1,Feriados!$A$1:$A$936),1,Feriados!$A$1:$A$936)</f>
        <v>39279</v>
      </c>
      <c r="K2006" s="28">
        <f t="shared" si="58"/>
        <v>6.0605833072428617</v>
      </c>
    </row>
    <row r="2007" spans="1:11" x14ac:dyDescent="0.3">
      <c r="A2007" s="18" t="str">
        <f t="shared" si="59"/>
        <v>62008F</v>
      </c>
      <c r="B2007" s="10">
        <v>760199</v>
      </c>
      <c r="C2007" s="15">
        <v>39643</v>
      </c>
      <c r="D2007" s="16">
        <v>1752.837225</v>
      </c>
      <c r="E2007" s="14">
        <v>0.74</v>
      </c>
      <c r="F2007" s="14" t="s">
        <v>41</v>
      </c>
      <c r="G2007" s="15">
        <v>39639</v>
      </c>
      <c r="H2007" s="27">
        <f>WORKDAY(WORKDAY(DATEVALUE("15/"&amp;MONTH(EDATE(C2007,0))&amp;"/"&amp;YEAR(EDATE(C2007,0))),-1,Feriados!$A$1:$A$936),1,Feriados!$A$1:$A$936)</f>
        <v>39644</v>
      </c>
      <c r="I2007" s="27">
        <f>WORKDAY(WORKDAY(DATEVALUE("15/"&amp;MONTH(EDATE(C2007,-1))&amp;"/"&amp;YEAR(EDATE(C2007,-1))),-1,Feriados!$A$1:$A$936),1,Feriados!$A$1:$A$936)</f>
        <v>39615</v>
      </c>
      <c r="J2007" s="27">
        <f>WORKDAY(WORKDAY(DATEVALUE("15/"&amp;MONTH(EDATE(C2007,0))&amp;"/"&amp;YEAR(EDATE(C2007,0))-1),-1,Feriados!$A$1:$A$936),1,Feriados!$A$1:$A$936)</f>
        <v>39279</v>
      </c>
      <c r="K2007" s="28">
        <f t="shared" si="58"/>
        <v>6.0605833072428617</v>
      </c>
    </row>
    <row r="2008" spans="1:11" x14ac:dyDescent="0.3">
      <c r="A2008" s="18" t="str">
        <f t="shared" si="59"/>
        <v>62008F</v>
      </c>
      <c r="B2008" s="10">
        <v>760199</v>
      </c>
      <c r="C2008" s="15">
        <v>39644</v>
      </c>
      <c r="D2008" s="16">
        <v>1753.452824</v>
      </c>
      <c r="E2008" s="14">
        <v>0.74</v>
      </c>
      <c r="F2008" s="14" t="s">
        <v>41</v>
      </c>
      <c r="G2008" s="15">
        <v>39639</v>
      </c>
      <c r="H2008" s="27">
        <f>WORKDAY(WORKDAY(DATEVALUE("15/"&amp;MONTH(EDATE(C2008,0))&amp;"/"&amp;YEAR(EDATE(C2008,0))),-1,Feriados!$A$1:$A$936),1,Feriados!$A$1:$A$936)</f>
        <v>39644</v>
      </c>
      <c r="I2008" s="27">
        <f>WORKDAY(WORKDAY(DATEVALUE("15/"&amp;MONTH(EDATE(C2008,-1))&amp;"/"&amp;YEAR(EDATE(C2008,-1))),-1,Feriados!$A$1:$A$936),1,Feriados!$A$1:$A$936)</f>
        <v>39615</v>
      </c>
      <c r="J2008" s="27">
        <f>WORKDAY(WORKDAY(DATEVALUE("15/"&amp;MONTH(EDATE(C2008,0))&amp;"/"&amp;YEAR(EDATE(C2008,0))-1),-1,Feriados!$A$1:$A$936),1,Feriados!$A$1:$A$936)</f>
        <v>39279</v>
      </c>
      <c r="K2008" s="28">
        <f t="shared" si="58"/>
        <v>6.0605833072428617</v>
      </c>
    </row>
    <row r="2009" spans="1:11" x14ac:dyDescent="0.3">
      <c r="A2009" s="18" t="str">
        <f t="shared" si="59"/>
        <v>62008P</v>
      </c>
      <c r="B2009" s="10">
        <v>760199</v>
      </c>
      <c r="C2009" s="15">
        <v>39645</v>
      </c>
      <c r="D2009" s="16">
        <v>1753.961982</v>
      </c>
      <c r="E2009" s="14">
        <v>0.67</v>
      </c>
      <c r="F2009" s="14" t="s">
        <v>42</v>
      </c>
      <c r="G2009" s="15">
        <v>39645</v>
      </c>
      <c r="H2009" s="27">
        <f>WORKDAY(WORKDAY(DATEVALUE("15/"&amp;MONTH(EDATE(C2009,0))&amp;"/"&amp;YEAR(EDATE(C2009,0))),-1,Feriados!$A$1:$A$936),1,Feriados!$A$1:$A$936)</f>
        <v>39644</v>
      </c>
      <c r="I2009" s="27">
        <f>WORKDAY(WORKDAY(DATEVALUE("15/"&amp;MONTH(EDATE(C2009,-1))&amp;"/"&amp;YEAR(EDATE(C2009,-1))),-1,Feriados!$A$1:$A$936),1,Feriados!$A$1:$A$936)</f>
        <v>39615</v>
      </c>
      <c r="J2009" s="27">
        <f>WORKDAY(WORKDAY(DATEVALUE("15/"&amp;MONTH(EDATE(C2009,0))&amp;"/"&amp;YEAR(EDATE(C2009,0))-1),-1,Feriados!$A$1:$A$936),1,Feriados!$A$1:$A$936)</f>
        <v>39279</v>
      </c>
      <c r="K2009" s="28">
        <f t="shared" si="58"/>
        <v>6.0605833072428617</v>
      </c>
    </row>
    <row r="2010" spans="1:11" x14ac:dyDescent="0.3">
      <c r="A2010" s="18" t="str">
        <f t="shared" si="59"/>
        <v>62008P</v>
      </c>
      <c r="B2010" s="10">
        <v>760199</v>
      </c>
      <c r="C2010" s="15">
        <v>39646</v>
      </c>
      <c r="D2010" s="16">
        <v>1754.4712890000001</v>
      </c>
      <c r="E2010" s="14">
        <v>0.67</v>
      </c>
      <c r="F2010" s="14" t="s">
        <v>42</v>
      </c>
      <c r="G2010" s="15">
        <v>39645</v>
      </c>
      <c r="H2010" s="27">
        <f>WORKDAY(WORKDAY(DATEVALUE("15/"&amp;MONTH(EDATE(C2010,0))&amp;"/"&amp;YEAR(EDATE(C2010,0))),-1,Feriados!$A$1:$A$936),1,Feriados!$A$1:$A$936)</f>
        <v>39644</v>
      </c>
      <c r="I2010" s="27">
        <f>WORKDAY(WORKDAY(DATEVALUE("15/"&amp;MONTH(EDATE(C2010,-1))&amp;"/"&amp;YEAR(EDATE(C2010,-1))),-1,Feriados!$A$1:$A$936),1,Feriados!$A$1:$A$936)</f>
        <v>39615</v>
      </c>
      <c r="J2010" s="27">
        <f>WORKDAY(WORKDAY(DATEVALUE("15/"&amp;MONTH(EDATE(C2010,0))&amp;"/"&amp;YEAR(EDATE(C2010,0))-1),-1,Feriados!$A$1:$A$936),1,Feriados!$A$1:$A$936)</f>
        <v>39279</v>
      </c>
      <c r="K2010" s="28">
        <f t="shared" si="58"/>
        <v>6.0605833072428617</v>
      </c>
    </row>
    <row r="2011" spans="1:11" x14ac:dyDescent="0.3">
      <c r="A2011" s="18" t="str">
        <f t="shared" si="59"/>
        <v>62008P</v>
      </c>
      <c r="B2011" s="10">
        <v>760199</v>
      </c>
      <c r="C2011" s="15">
        <v>39647</v>
      </c>
      <c r="D2011" s="16">
        <v>1754.9807430000001</v>
      </c>
      <c r="E2011" s="14">
        <v>0.67</v>
      </c>
      <c r="F2011" s="14" t="s">
        <v>42</v>
      </c>
      <c r="G2011" s="15">
        <v>39645</v>
      </c>
      <c r="H2011" s="27">
        <f>WORKDAY(WORKDAY(DATEVALUE("15/"&amp;MONTH(EDATE(C2011,0))&amp;"/"&amp;YEAR(EDATE(C2011,0))),-1,Feriados!$A$1:$A$936),1,Feriados!$A$1:$A$936)</f>
        <v>39644</v>
      </c>
      <c r="I2011" s="27">
        <f>WORKDAY(WORKDAY(DATEVALUE("15/"&amp;MONTH(EDATE(C2011,-1))&amp;"/"&amp;YEAR(EDATE(C2011,-1))),-1,Feriados!$A$1:$A$936),1,Feriados!$A$1:$A$936)</f>
        <v>39615</v>
      </c>
      <c r="J2011" s="27">
        <f>WORKDAY(WORKDAY(DATEVALUE("15/"&amp;MONTH(EDATE(C2011,0))&amp;"/"&amp;YEAR(EDATE(C2011,0))-1),-1,Feriados!$A$1:$A$936),1,Feriados!$A$1:$A$936)</f>
        <v>39279</v>
      </c>
      <c r="K2011" s="28">
        <f t="shared" si="58"/>
        <v>6.0605833072428617</v>
      </c>
    </row>
    <row r="2012" spans="1:11" x14ac:dyDescent="0.3">
      <c r="A2012" s="18" t="str">
        <f t="shared" si="59"/>
        <v>62008P</v>
      </c>
      <c r="B2012" s="10">
        <v>760199</v>
      </c>
      <c r="C2012" s="15">
        <v>39650</v>
      </c>
      <c r="D2012" s="16">
        <v>1755.490346</v>
      </c>
      <c r="E2012" s="14">
        <v>0.67</v>
      </c>
      <c r="F2012" s="14" t="s">
        <v>42</v>
      </c>
      <c r="G2012" s="15">
        <v>39645</v>
      </c>
      <c r="H2012" s="27">
        <f>WORKDAY(WORKDAY(DATEVALUE("15/"&amp;MONTH(EDATE(C2012,0))&amp;"/"&amp;YEAR(EDATE(C2012,0))),-1,Feriados!$A$1:$A$936),1,Feriados!$A$1:$A$936)</f>
        <v>39644</v>
      </c>
      <c r="I2012" s="27">
        <f>WORKDAY(WORKDAY(DATEVALUE("15/"&amp;MONTH(EDATE(C2012,-1))&amp;"/"&amp;YEAR(EDATE(C2012,-1))),-1,Feriados!$A$1:$A$936),1,Feriados!$A$1:$A$936)</f>
        <v>39615</v>
      </c>
      <c r="J2012" s="27">
        <f>WORKDAY(WORKDAY(DATEVALUE("15/"&amp;MONTH(EDATE(C2012,0))&amp;"/"&amp;YEAR(EDATE(C2012,0))-1),-1,Feriados!$A$1:$A$936),1,Feriados!$A$1:$A$936)</f>
        <v>39279</v>
      </c>
      <c r="K2012" s="28">
        <f t="shared" si="58"/>
        <v>6.0605833072428617</v>
      </c>
    </row>
    <row r="2013" spans="1:11" x14ac:dyDescent="0.3">
      <c r="A2013" s="18" t="str">
        <f t="shared" si="59"/>
        <v>62008P</v>
      </c>
      <c r="B2013" s="10">
        <v>760199</v>
      </c>
      <c r="C2013" s="15">
        <v>39651</v>
      </c>
      <c r="D2013" s="16">
        <v>1756.000096</v>
      </c>
      <c r="E2013" s="14">
        <v>0.67</v>
      </c>
      <c r="F2013" s="14" t="s">
        <v>42</v>
      </c>
      <c r="G2013" s="15">
        <v>39645</v>
      </c>
      <c r="H2013" s="27">
        <f>WORKDAY(WORKDAY(DATEVALUE("15/"&amp;MONTH(EDATE(C2013,0))&amp;"/"&amp;YEAR(EDATE(C2013,0))),-1,Feriados!$A$1:$A$936),1,Feriados!$A$1:$A$936)</f>
        <v>39644</v>
      </c>
      <c r="I2013" s="27">
        <f>WORKDAY(WORKDAY(DATEVALUE("15/"&amp;MONTH(EDATE(C2013,-1))&amp;"/"&amp;YEAR(EDATE(C2013,-1))),-1,Feriados!$A$1:$A$936),1,Feriados!$A$1:$A$936)</f>
        <v>39615</v>
      </c>
      <c r="J2013" s="27">
        <f>WORKDAY(WORKDAY(DATEVALUE("15/"&amp;MONTH(EDATE(C2013,0))&amp;"/"&amp;YEAR(EDATE(C2013,0))-1),-1,Feriados!$A$1:$A$936),1,Feriados!$A$1:$A$936)</f>
        <v>39279</v>
      </c>
      <c r="K2013" s="28">
        <f t="shared" si="58"/>
        <v>6.0605833072428617</v>
      </c>
    </row>
    <row r="2014" spans="1:11" x14ac:dyDescent="0.3">
      <c r="A2014" s="18" t="str">
        <f t="shared" si="59"/>
        <v>62008P</v>
      </c>
      <c r="B2014" s="10">
        <v>760199</v>
      </c>
      <c r="C2014" s="15">
        <v>39652</v>
      </c>
      <c r="D2014" s="16">
        <v>1756.5099949999999</v>
      </c>
      <c r="E2014" s="14">
        <v>0.67</v>
      </c>
      <c r="F2014" s="14" t="s">
        <v>42</v>
      </c>
      <c r="G2014" s="15">
        <v>39645</v>
      </c>
      <c r="H2014" s="27">
        <f>WORKDAY(WORKDAY(DATEVALUE("15/"&amp;MONTH(EDATE(C2014,0))&amp;"/"&amp;YEAR(EDATE(C2014,0))),-1,Feriados!$A$1:$A$936),1,Feriados!$A$1:$A$936)</f>
        <v>39644</v>
      </c>
      <c r="I2014" s="27">
        <f>WORKDAY(WORKDAY(DATEVALUE("15/"&amp;MONTH(EDATE(C2014,-1))&amp;"/"&amp;YEAR(EDATE(C2014,-1))),-1,Feriados!$A$1:$A$936),1,Feriados!$A$1:$A$936)</f>
        <v>39615</v>
      </c>
      <c r="J2014" s="27">
        <f>WORKDAY(WORKDAY(DATEVALUE("15/"&amp;MONTH(EDATE(C2014,0))&amp;"/"&amp;YEAR(EDATE(C2014,0))-1),-1,Feriados!$A$1:$A$936),1,Feriados!$A$1:$A$936)</f>
        <v>39279</v>
      </c>
      <c r="K2014" s="28">
        <f t="shared" si="58"/>
        <v>6.0605833072428617</v>
      </c>
    </row>
    <row r="2015" spans="1:11" x14ac:dyDescent="0.3">
      <c r="A2015" s="18" t="str">
        <f t="shared" si="59"/>
        <v>62008P</v>
      </c>
      <c r="B2015" s="10">
        <v>760199</v>
      </c>
      <c r="C2015" s="15">
        <v>39653</v>
      </c>
      <c r="D2015" s="16">
        <v>1757.020041</v>
      </c>
      <c r="E2015" s="14">
        <v>0.67</v>
      </c>
      <c r="F2015" s="14" t="s">
        <v>42</v>
      </c>
      <c r="G2015" s="15">
        <v>39645</v>
      </c>
      <c r="H2015" s="27">
        <f>WORKDAY(WORKDAY(DATEVALUE("15/"&amp;MONTH(EDATE(C2015,0))&amp;"/"&amp;YEAR(EDATE(C2015,0))),-1,Feriados!$A$1:$A$936),1,Feriados!$A$1:$A$936)</f>
        <v>39644</v>
      </c>
      <c r="I2015" s="27">
        <f>WORKDAY(WORKDAY(DATEVALUE("15/"&amp;MONTH(EDATE(C2015,-1))&amp;"/"&amp;YEAR(EDATE(C2015,-1))),-1,Feriados!$A$1:$A$936),1,Feriados!$A$1:$A$936)</f>
        <v>39615</v>
      </c>
      <c r="J2015" s="27">
        <f>WORKDAY(WORKDAY(DATEVALUE("15/"&amp;MONTH(EDATE(C2015,0))&amp;"/"&amp;YEAR(EDATE(C2015,0))-1),-1,Feriados!$A$1:$A$936),1,Feriados!$A$1:$A$936)</f>
        <v>39279</v>
      </c>
      <c r="K2015" s="28">
        <f t="shared" si="58"/>
        <v>6.0605833072428617</v>
      </c>
    </row>
    <row r="2016" spans="1:11" x14ac:dyDescent="0.3">
      <c r="A2016" s="18" t="str">
        <f t="shared" si="59"/>
        <v>62008P</v>
      </c>
      <c r="B2016" s="10">
        <v>760199</v>
      </c>
      <c r="C2016" s="15">
        <v>39654</v>
      </c>
      <c r="D2016" s="16">
        <v>1757.0443130000001</v>
      </c>
      <c r="E2016" s="14">
        <v>0.59</v>
      </c>
      <c r="F2016" s="14" t="s">
        <v>42</v>
      </c>
      <c r="G2016" s="15">
        <v>39654</v>
      </c>
      <c r="H2016" s="27">
        <f>WORKDAY(WORKDAY(DATEVALUE("15/"&amp;MONTH(EDATE(C2016,0))&amp;"/"&amp;YEAR(EDATE(C2016,0))),-1,Feriados!$A$1:$A$936),1,Feriados!$A$1:$A$936)</f>
        <v>39644</v>
      </c>
      <c r="I2016" s="27">
        <f>WORKDAY(WORKDAY(DATEVALUE("15/"&amp;MONTH(EDATE(C2016,-1))&amp;"/"&amp;YEAR(EDATE(C2016,-1))),-1,Feriados!$A$1:$A$936),1,Feriados!$A$1:$A$936)</f>
        <v>39615</v>
      </c>
      <c r="J2016" s="27">
        <f>WORKDAY(WORKDAY(DATEVALUE("15/"&amp;MONTH(EDATE(C2016,0))&amp;"/"&amp;YEAR(EDATE(C2016,0))-1),-1,Feriados!$A$1:$A$936),1,Feriados!$A$1:$A$936)</f>
        <v>39279</v>
      </c>
      <c r="K2016" s="28">
        <f t="shared" si="58"/>
        <v>6.0605833072428617</v>
      </c>
    </row>
    <row r="2017" spans="1:11" x14ac:dyDescent="0.3">
      <c r="A2017" s="18" t="str">
        <f t="shared" si="59"/>
        <v>62008P</v>
      </c>
      <c r="B2017" s="10">
        <v>760199</v>
      </c>
      <c r="C2017" s="15">
        <v>39657</v>
      </c>
      <c r="D2017" s="16">
        <v>1757.4937660000001</v>
      </c>
      <c r="E2017" s="14">
        <v>0.59</v>
      </c>
      <c r="F2017" s="14" t="s">
        <v>42</v>
      </c>
      <c r="G2017" s="15">
        <v>39654</v>
      </c>
      <c r="H2017" s="27">
        <f>WORKDAY(WORKDAY(DATEVALUE("15/"&amp;MONTH(EDATE(C2017,0))&amp;"/"&amp;YEAR(EDATE(C2017,0))),-1,Feriados!$A$1:$A$936),1,Feriados!$A$1:$A$936)</f>
        <v>39644</v>
      </c>
      <c r="I2017" s="27">
        <f>WORKDAY(WORKDAY(DATEVALUE("15/"&amp;MONTH(EDATE(C2017,-1))&amp;"/"&amp;YEAR(EDATE(C2017,-1))),-1,Feriados!$A$1:$A$936),1,Feriados!$A$1:$A$936)</f>
        <v>39615</v>
      </c>
      <c r="J2017" s="27">
        <f>WORKDAY(WORKDAY(DATEVALUE("15/"&amp;MONTH(EDATE(C2017,0))&amp;"/"&amp;YEAR(EDATE(C2017,0))-1),-1,Feriados!$A$1:$A$936),1,Feriados!$A$1:$A$936)</f>
        <v>39279</v>
      </c>
      <c r="K2017" s="28">
        <f t="shared" si="58"/>
        <v>6.0605833072428617</v>
      </c>
    </row>
    <row r="2018" spans="1:11" x14ac:dyDescent="0.3">
      <c r="A2018" s="18" t="str">
        <f t="shared" si="59"/>
        <v>62008P</v>
      </c>
      <c r="B2018" s="10">
        <v>760199</v>
      </c>
      <c r="C2018" s="15">
        <v>39658</v>
      </c>
      <c r="D2018" s="16">
        <v>1757.943334</v>
      </c>
      <c r="E2018" s="14">
        <v>0.59</v>
      </c>
      <c r="F2018" s="14" t="s">
        <v>42</v>
      </c>
      <c r="G2018" s="15">
        <v>39654</v>
      </c>
      <c r="H2018" s="27">
        <f>WORKDAY(WORKDAY(DATEVALUE("15/"&amp;MONTH(EDATE(C2018,0))&amp;"/"&amp;YEAR(EDATE(C2018,0))),-1,Feriados!$A$1:$A$936),1,Feriados!$A$1:$A$936)</f>
        <v>39644</v>
      </c>
      <c r="I2018" s="27">
        <f>WORKDAY(WORKDAY(DATEVALUE("15/"&amp;MONTH(EDATE(C2018,-1))&amp;"/"&amp;YEAR(EDATE(C2018,-1))),-1,Feriados!$A$1:$A$936),1,Feriados!$A$1:$A$936)</f>
        <v>39615</v>
      </c>
      <c r="J2018" s="27">
        <f>WORKDAY(WORKDAY(DATEVALUE("15/"&amp;MONTH(EDATE(C2018,0))&amp;"/"&amp;YEAR(EDATE(C2018,0))-1),-1,Feriados!$A$1:$A$936),1,Feriados!$A$1:$A$936)</f>
        <v>39279</v>
      </c>
      <c r="K2018" s="28">
        <f t="shared" si="58"/>
        <v>6.0605833072428617</v>
      </c>
    </row>
    <row r="2019" spans="1:11" x14ac:dyDescent="0.3">
      <c r="A2019" s="18" t="str">
        <f t="shared" si="59"/>
        <v>62008P</v>
      </c>
      <c r="B2019" s="10">
        <v>760199</v>
      </c>
      <c r="C2019" s="15">
        <v>39659</v>
      </c>
      <c r="D2019" s="16">
        <v>1758.3930170000001</v>
      </c>
      <c r="E2019" s="14">
        <v>0.59</v>
      </c>
      <c r="F2019" s="14" t="s">
        <v>42</v>
      </c>
      <c r="G2019" s="15">
        <v>39654</v>
      </c>
      <c r="H2019" s="27">
        <f>WORKDAY(WORKDAY(DATEVALUE("15/"&amp;MONTH(EDATE(C2019,0))&amp;"/"&amp;YEAR(EDATE(C2019,0))),-1,Feriados!$A$1:$A$936),1,Feriados!$A$1:$A$936)</f>
        <v>39644</v>
      </c>
      <c r="I2019" s="27">
        <f>WORKDAY(WORKDAY(DATEVALUE("15/"&amp;MONTH(EDATE(C2019,-1))&amp;"/"&amp;YEAR(EDATE(C2019,-1))),-1,Feriados!$A$1:$A$936),1,Feriados!$A$1:$A$936)</f>
        <v>39615</v>
      </c>
      <c r="J2019" s="27">
        <f>WORKDAY(WORKDAY(DATEVALUE("15/"&amp;MONTH(EDATE(C2019,0))&amp;"/"&amp;YEAR(EDATE(C2019,0))-1),-1,Feriados!$A$1:$A$936),1,Feriados!$A$1:$A$936)</f>
        <v>39279</v>
      </c>
      <c r="K2019" s="28">
        <f t="shared" si="58"/>
        <v>6.0605833072428617</v>
      </c>
    </row>
    <row r="2020" spans="1:11" x14ac:dyDescent="0.3">
      <c r="A2020" s="18" t="str">
        <f t="shared" si="59"/>
        <v>62008P</v>
      </c>
      <c r="B2020" s="10">
        <v>760199</v>
      </c>
      <c r="C2020" s="15">
        <v>39660</v>
      </c>
      <c r="D2020" s="16">
        <v>1758.842815</v>
      </c>
      <c r="E2020" s="14">
        <v>0.59</v>
      </c>
      <c r="F2020" s="14" t="s">
        <v>42</v>
      </c>
      <c r="G2020" s="15">
        <v>39654</v>
      </c>
      <c r="H2020" s="27">
        <f>WORKDAY(WORKDAY(DATEVALUE("15/"&amp;MONTH(EDATE(C2020,0))&amp;"/"&amp;YEAR(EDATE(C2020,0))),-1,Feriados!$A$1:$A$936),1,Feriados!$A$1:$A$936)</f>
        <v>39644</v>
      </c>
      <c r="I2020" s="27">
        <f>WORKDAY(WORKDAY(DATEVALUE("15/"&amp;MONTH(EDATE(C2020,-1))&amp;"/"&amp;YEAR(EDATE(C2020,-1))),-1,Feriados!$A$1:$A$936),1,Feriados!$A$1:$A$936)</f>
        <v>39615</v>
      </c>
      <c r="J2020" s="27">
        <f>WORKDAY(WORKDAY(DATEVALUE("15/"&amp;MONTH(EDATE(C2020,0))&amp;"/"&amp;YEAR(EDATE(C2020,0))-1),-1,Feriados!$A$1:$A$936),1,Feriados!$A$1:$A$936)</f>
        <v>39279</v>
      </c>
      <c r="K2020" s="28">
        <f t="shared" si="58"/>
        <v>6.0605833072428617</v>
      </c>
    </row>
    <row r="2021" spans="1:11" x14ac:dyDescent="0.3">
      <c r="A2021" s="18" t="str">
        <f t="shared" si="59"/>
        <v>72008P</v>
      </c>
      <c r="B2021" s="10">
        <v>760199</v>
      </c>
      <c r="C2021" s="15">
        <v>39661</v>
      </c>
      <c r="D2021" s="16">
        <v>1759.292729</v>
      </c>
      <c r="E2021" s="14">
        <v>0.59</v>
      </c>
      <c r="F2021" s="14" t="s">
        <v>42</v>
      </c>
      <c r="G2021" s="15">
        <v>39654</v>
      </c>
      <c r="H2021" s="27">
        <f>WORKDAY(WORKDAY(DATEVALUE("15/"&amp;MONTH(EDATE(C2021,0))&amp;"/"&amp;YEAR(EDATE(C2021,0))),-1,Feriados!$A$1:$A$936),1,Feriados!$A$1:$A$936)</f>
        <v>39675</v>
      </c>
      <c r="I2021" s="27">
        <f>WORKDAY(WORKDAY(DATEVALUE("15/"&amp;MONTH(EDATE(C2021,-1))&amp;"/"&amp;YEAR(EDATE(C2021,-1))),-1,Feriados!$A$1:$A$936),1,Feriados!$A$1:$A$936)</f>
        <v>39644</v>
      </c>
      <c r="J2021" s="27">
        <f>WORKDAY(WORKDAY(DATEVALUE("15/"&amp;MONTH(EDATE(C2021,0))&amp;"/"&amp;YEAR(EDATE(C2021,0))-1),-1,Feriados!$A$1:$A$936),1,Feriados!$A$1:$A$936)</f>
        <v>39309</v>
      </c>
      <c r="K2021" s="28">
        <f t="shared" si="58"/>
        <v>6.3670915626532487</v>
      </c>
    </row>
    <row r="2022" spans="1:11" x14ac:dyDescent="0.3">
      <c r="A2022" s="18" t="str">
        <f t="shared" si="59"/>
        <v>72008P</v>
      </c>
      <c r="B2022" s="10">
        <v>760199</v>
      </c>
      <c r="C2022" s="15">
        <v>39664</v>
      </c>
      <c r="D2022" s="16">
        <v>1759.742757</v>
      </c>
      <c r="E2022" s="14">
        <v>0.59</v>
      </c>
      <c r="F2022" s="14" t="s">
        <v>42</v>
      </c>
      <c r="G2022" s="15">
        <v>39654</v>
      </c>
      <c r="H2022" s="27">
        <f>WORKDAY(WORKDAY(DATEVALUE("15/"&amp;MONTH(EDATE(C2022,0))&amp;"/"&amp;YEAR(EDATE(C2022,0))),-1,Feriados!$A$1:$A$936),1,Feriados!$A$1:$A$936)</f>
        <v>39675</v>
      </c>
      <c r="I2022" s="27">
        <f>WORKDAY(WORKDAY(DATEVALUE("15/"&amp;MONTH(EDATE(C2022,-1))&amp;"/"&amp;YEAR(EDATE(C2022,-1))),-1,Feriados!$A$1:$A$936),1,Feriados!$A$1:$A$936)</f>
        <v>39644</v>
      </c>
      <c r="J2022" s="27">
        <f>WORKDAY(WORKDAY(DATEVALUE("15/"&amp;MONTH(EDATE(C2022,0))&amp;"/"&amp;YEAR(EDATE(C2022,0))-1),-1,Feriados!$A$1:$A$936),1,Feriados!$A$1:$A$936)</f>
        <v>39309</v>
      </c>
      <c r="K2022" s="28">
        <f t="shared" si="58"/>
        <v>6.3670915626532487</v>
      </c>
    </row>
    <row r="2023" spans="1:11" x14ac:dyDescent="0.3">
      <c r="A2023" s="18" t="str">
        <f t="shared" si="59"/>
        <v>72008P</v>
      </c>
      <c r="B2023" s="10">
        <v>760199</v>
      </c>
      <c r="C2023" s="15">
        <v>39665</v>
      </c>
      <c r="D2023" s="16">
        <v>1760.1929</v>
      </c>
      <c r="E2023" s="14">
        <v>0.59</v>
      </c>
      <c r="F2023" s="14" t="s">
        <v>42</v>
      </c>
      <c r="G2023" s="15">
        <v>39654</v>
      </c>
      <c r="H2023" s="27">
        <f>WORKDAY(WORKDAY(DATEVALUE("15/"&amp;MONTH(EDATE(C2023,0))&amp;"/"&amp;YEAR(EDATE(C2023,0))),-1,Feriados!$A$1:$A$936),1,Feriados!$A$1:$A$936)</f>
        <v>39675</v>
      </c>
      <c r="I2023" s="27">
        <f>WORKDAY(WORKDAY(DATEVALUE("15/"&amp;MONTH(EDATE(C2023,-1))&amp;"/"&amp;YEAR(EDATE(C2023,-1))),-1,Feriados!$A$1:$A$936),1,Feriados!$A$1:$A$936)</f>
        <v>39644</v>
      </c>
      <c r="J2023" s="27">
        <f>WORKDAY(WORKDAY(DATEVALUE("15/"&amp;MONTH(EDATE(C2023,0))&amp;"/"&amp;YEAR(EDATE(C2023,0))-1),-1,Feriados!$A$1:$A$936),1,Feriados!$A$1:$A$936)</f>
        <v>39309</v>
      </c>
      <c r="K2023" s="28">
        <f t="shared" si="58"/>
        <v>6.3670915626532487</v>
      </c>
    </row>
    <row r="2024" spans="1:11" x14ac:dyDescent="0.3">
      <c r="A2024" s="18" t="str">
        <f t="shared" si="59"/>
        <v>72008P</v>
      </c>
      <c r="B2024" s="10">
        <v>760199</v>
      </c>
      <c r="C2024" s="15">
        <v>39666</v>
      </c>
      <c r="D2024" s="16">
        <v>1760.643159</v>
      </c>
      <c r="E2024" s="14">
        <v>0.59</v>
      </c>
      <c r="F2024" s="14" t="s">
        <v>42</v>
      </c>
      <c r="G2024" s="15">
        <v>39654</v>
      </c>
      <c r="H2024" s="27">
        <f>WORKDAY(WORKDAY(DATEVALUE("15/"&amp;MONTH(EDATE(C2024,0))&amp;"/"&amp;YEAR(EDATE(C2024,0))),-1,Feriados!$A$1:$A$936),1,Feriados!$A$1:$A$936)</f>
        <v>39675</v>
      </c>
      <c r="I2024" s="27">
        <f>WORKDAY(WORKDAY(DATEVALUE("15/"&amp;MONTH(EDATE(C2024,-1))&amp;"/"&amp;YEAR(EDATE(C2024,-1))),-1,Feriados!$A$1:$A$936),1,Feriados!$A$1:$A$936)</f>
        <v>39644</v>
      </c>
      <c r="J2024" s="27">
        <f>WORKDAY(WORKDAY(DATEVALUE("15/"&amp;MONTH(EDATE(C2024,0))&amp;"/"&amp;YEAR(EDATE(C2024,0))-1),-1,Feriados!$A$1:$A$936),1,Feriados!$A$1:$A$936)</f>
        <v>39309</v>
      </c>
      <c r="K2024" s="28">
        <f t="shared" si="58"/>
        <v>6.3670915626532487</v>
      </c>
    </row>
    <row r="2025" spans="1:11" x14ac:dyDescent="0.3">
      <c r="A2025" s="18" t="str">
        <f t="shared" si="59"/>
        <v>72008P</v>
      </c>
      <c r="B2025" s="10">
        <v>760199</v>
      </c>
      <c r="C2025" s="15">
        <v>39667</v>
      </c>
      <c r="D2025" s="16">
        <v>1761.093533</v>
      </c>
      <c r="E2025" s="14">
        <v>0.59</v>
      </c>
      <c r="F2025" s="14" t="s">
        <v>42</v>
      </c>
      <c r="G2025" s="15">
        <v>39654</v>
      </c>
      <c r="H2025" s="27">
        <f>WORKDAY(WORKDAY(DATEVALUE("15/"&amp;MONTH(EDATE(C2025,0))&amp;"/"&amp;YEAR(EDATE(C2025,0))),-1,Feriados!$A$1:$A$936),1,Feriados!$A$1:$A$936)</f>
        <v>39675</v>
      </c>
      <c r="I2025" s="27">
        <f>WORKDAY(WORKDAY(DATEVALUE("15/"&amp;MONTH(EDATE(C2025,-1))&amp;"/"&amp;YEAR(EDATE(C2025,-1))),-1,Feriados!$A$1:$A$936),1,Feriados!$A$1:$A$936)</f>
        <v>39644</v>
      </c>
      <c r="J2025" s="27">
        <f>WORKDAY(WORKDAY(DATEVALUE("15/"&amp;MONTH(EDATE(C2025,0))&amp;"/"&amp;YEAR(EDATE(C2025,0))-1),-1,Feriados!$A$1:$A$936),1,Feriados!$A$1:$A$936)</f>
        <v>39309</v>
      </c>
      <c r="K2025" s="28">
        <f t="shared" si="58"/>
        <v>6.3670915626532487</v>
      </c>
    </row>
    <row r="2026" spans="1:11" x14ac:dyDescent="0.3">
      <c r="A2026" s="18" t="str">
        <f t="shared" si="59"/>
        <v>72008F</v>
      </c>
      <c r="B2026" s="10">
        <v>760199</v>
      </c>
      <c r="C2026" s="15">
        <v>39668</v>
      </c>
      <c r="D2026" s="16">
        <v>1760.7191680000001</v>
      </c>
      <c r="E2026" s="14">
        <v>0.53</v>
      </c>
      <c r="F2026" s="14" t="s">
        <v>41</v>
      </c>
      <c r="G2026" s="15">
        <v>39668</v>
      </c>
      <c r="H2026" s="27">
        <f>WORKDAY(WORKDAY(DATEVALUE("15/"&amp;MONTH(EDATE(C2026,0))&amp;"/"&amp;YEAR(EDATE(C2026,0))),-1,Feriados!$A$1:$A$936),1,Feriados!$A$1:$A$936)</f>
        <v>39675</v>
      </c>
      <c r="I2026" s="27">
        <f>WORKDAY(WORKDAY(DATEVALUE("15/"&amp;MONTH(EDATE(C2026,-1))&amp;"/"&amp;YEAR(EDATE(C2026,-1))),-1,Feriados!$A$1:$A$936),1,Feriados!$A$1:$A$936)</f>
        <v>39644</v>
      </c>
      <c r="J2026" s="27">
        <f>WORKDAY(WORKDAY(DATEVALUE("15/"&amp;MONTH(EDATE(C2026,0))&amp;"/"&amp;YEAR(EDATE(C2026,0))-1),-1,Feriados!$A$1:$A$936),1,Feriados!$A$1:$A$936)</f>
        <v>39309</v>
      </c>
      <c r="K2026" s="28">
        <f t="shared" si="58"/>
        <v>6.3670915626532487</v>
      </c>
    </row>
    <row r="2027" spans="1:11" x14ac:dyDescent="0.3">
      <c r="A2027" s="18" t="str">
        <f t="shared" si="59"/>
        <v>72008F</v>
      </c>
      <c r="B2027" s="10">
        <v>760199</v>
      </c>
      <c r="C2027" s="15">
        <v>39671</v>
      </c>
      <c r="D2027" s="16">
        <v>1761.1237349999999</v>
      </c>
      <c r="E2027" s="14">
        <v>0.53</v>
      </c>
      <c r="F2027" s="14" t="s">
        <v>41</v>
      </c>
      <c r="G2027" s="15">
        <v>39668</v>
      </c>
      <c r="H2027" s="27">
        <f>WORKDAY(WORKDAY(DATEVALUE("15/"&amp;MONTH(EDATE(C2027,0))&amp;"/"&amp;YEAR(EDATE(C2027,0))),-1,Feriados!$A$1:$A$936),1,Feriados!$A$1:$A$936)</f>
        <v>39675</v>
      </c>
      <c r="I2027" s="27">
        <f>WORKDAY(WORKDAY(DATEVALUE("15/"&amp;MONTH(EDATE(C2027,-1))&amp;"/"&amp;YEAR(EDATE(C2027,-1))),-1,Feriados!$A$1:$A$936),1,Feriados!$A$1:$A$936)</f>
        <v>39644</v>
      </c>
      <c r="J2027" s="27">
        <f>WORKDAY(WORKDAY(DATEVALUE("15/"&amp;MONTH(EDATE(C2027,0))&amp;"/"&amp;YEAR(EDATE(C2027,0))-1),-1,Feriados!$A$1:$A$936),1,Feriados!$A$1:$A$936)</f>
        <v>39309</v>
      </c>
      <c r="K2027" s="28">
        <f t="shared" si="58"/>
        <v>6.3670915626532487</v>
      </c>
    </row>
    <row r="2028" spans="1:11" x14ac:dyDescent="0.3">
      <c r="A2028" s="18" t="str">
        <f t="shared" si="59"/>
        <v>72008F</v>
      </c>
      <c r="B2028" s="10">
        <v>760199</v>
      </c>
      <c r="C2028" s="15">
        <v>39672</v>
      </c>
      <c r="D2028" s="16">
        <v>1761.5283959999999</v>
      </c>
      <c r="E2028" s="14">
        <v>0.53</v>
      </c>
      <c r="F2028" s="14" t="s">
        <v>41</v>
      </c>
      <c r="G2028" s="15">
        <v>39668</v>
      </c>
      <c r="H2028" s="27">
        <f>WORKDAY(WORKDAY(DATEVALUE("15/"&amp;MONTH(EDATE(C2028,0))&amp;"/"&amp;YEAR(EDATE(C2028,0))),-1,Feriados!$A$1:$A$936),1,Feriados!$A$1:$A$936)</f>
        <v>39675</v>
      </c>
      <c r="I2028" s="27">
        <f>WORKDAY(WORKDAY(DATEVALUE("15/"&amp;MONTH(EDATE(C2028,-1))&amp;"/"&amp;YEAR(EDATE(C2028,-1))),-1,Feriados!$A$1:$A$936),1,Feriados!$A$1:$A$936)</f>
        <v>39644</v>
      </c>
      <c r="J2028" s="27">
        <f>WORKDAY(WORKDAY(DATEVALUE("15/"&amp;MONTH(EDATE(C2028,0))&amp;"/"&amp;YEAR(EDATE(C2028,0))-1),-1,Feriados!$A$1:$A$936),1,Feriados!$A$1:$A$936)</f>
        <v>39309</v>
      </c>
      <c r="K2028" s="28">
        <f t="shared" si="58"/>
        <v>6.3670915626532487</v>
      </c>
    </row>
    <row r="2029" spans="1:11" x14ac:dyDescent="0.3">
      <c r="A2029" s="18" t="str">
        <f t="shared" si="59"/>
        <v>72008F</v>
      </c>
      <c r="B2029" s="10">
        <v>760199</v>
      </c>
      <c r="C2029" s="15">
        <v>39673</v>
      </c>
      <c r="D2029" s="16">
        <v>1761.933149</v>
      </c>
      <c r="E2029" s="14">
        <v>0.53</v>
      </c>
      <c r="F2029" s="14" t="s">
        <v>41</v>
      </c>
      <c r="G2029" s="15">
        <v>39668</v>
      </c>
      <c r="H2029" s="27">
        <f>WORKDAY(WORKDAY(DATEVALUE("15/"&amp;MONTH(EDATE(C2029,0))&amp;"/"&amp;YEAR(EDATE(C2029,0))),-1,Feriados!$A$1:$A$936),1,Feriados!$A$1:$A$936)</f>
        <v>39675</v>
      </c>
      <c r="I2029" s="27">
        <f>WORKDAY(WORKDAY(DATEVALUE("15/"&amp;MONTH(EDATE(C2029,-1))&amp;"/"&amp;YEAR(EDATE(C2029,-1))),-1,Feriados!$A$1:$A$936),1,Feriados!$A$1:$A$936)</f>
        <v>39644</v>
      </c>
      <c r="J2029" s="27">
        <f>WORKDAY(WORKDAY(DATEVALUE("15/"&amp;MONTH(EDATE(C2029,0))&amp;"/"&amp;YEAR(EDATE(C2029,0))-1),-1,Feriados!$A$1:$A$936),1,Feriados!$A$1:$A$936)</f>
        <v>39309</v>
      </c>
      <c r="K2029" s="28">
        <f t="shared" si="58"/>
        <v>6.3670915626532487</v>
      </c>
    </row>
    <row r="2030" spans="1:11" x14ac:dyDescent="0.3">
      <c r="A2030" s="18" t="str">
        <f t="shared" si="59"/>
        <v>72008F</v>
      </c>
      <c r="B2030" s="10">
        <v>760199</v>
      </c>
      <c r="C2030" s="15">
        <v>39674</v>
      </c>
      <c r="D2030" s="16">
        <v>1762.337996</v>
      </c>
      <c r="E2030" s="14">
        <v>0.53</v>
      </c>
      <c r="F2030" s="14" t="s">
        <v>41</v>
      </c>
      <c r="G2030" s="15">
        <v>39668</v>
      </c>
      <c r="H2030" s="27">
        <f>WORKDAY(WORKDAY(DATEVALUE("15/"&amp;MONTH(EDATE(C2030,0))&amp;"/"&amp;YEAR(EDATE(C2030,0))),-1,Feriados!$A$1:$A$936),1,Feriados!$A$1:$A$936)</f>
        <v>39675</v>
      </c>
      <c r="I2030" s="27">
        <f>WORKDAY(WORKDAY(DATEVALUE("15/"&amp;MONTH(EDATE(C2030,-1))&amp;"/"&amp;YEAR(EDATE(C2030,-1))),-1,Feriados!$A$1:$A$936),1,Feriados!$A$1:$A$936)</f>
        <v>39644</v>
      </c>
      <c r="J2030" s="27">
        <f>WORKDAY(WORKDAY(DATEVALUE("15/"&amp;MONTH(EDATE(C2030,0))&amp;"/"&amp;YEAR(EDATE(C2030,0))-1),-1,Feriados!$A$1:$A$936),1,Feriados!$A$1:$A$936)</f>
        <v>39309</v>
      </c>
      <c r="K2030" s="28">
        <f t="shared" si="58"/>
        <v>6.3670915626532487</v>
      </c>
    </row>
    <row r="2031" spans="1:11" x14ac:dyDescent="0.3">
      <c r="A2031" s="18" t="str">
        <f t="shared" si="59"/>
        <v>72008F</v>
      </c>
      <c r="B2031" s="10">
        <v>760199</v>
      </c>
      <c r="C2031" s="15">
        <v>39675</v>
      </c>
      <c r="D2031" s="16">
        <v>1762.7429360000001</v>
      </c>
      <c r="E2031" s="14">
        <v>0.53</v>
      </c>
      <c r="F2031" s="14" t="s">
        <v>41</v>
      </c>
      <c r="G2031" s="15">
        <v>39668</v>
      </c>
      <c r="H2031" s="27">
        <f>WORKDAY(WORKDAY(DATEVALUE("15/"&amp;MONTH(EDATE(C2031,0))&amp;"/"&amp;YEAR(EDATE(C2031,0))),-1,Feriados!$A$1:$A$936),1,Feriados!$A$1:$A$936)</f>
        <v>39675</v>
      </c>
      <c r="I2031" s="27">
        <f>WORKDAY(WORKDAY(DATEVALUE("15/"&amp;MONTH(EDATE(C2031,-1))&amp;"/"&amp;YEAR(EDATE(C2031,-1))),-1,Feriados!$A$1:$A$936),1,Feriados!$A$1:$A$936)</f>
        <v>39644</v>
      </c>
      <c r="J2031" s="27">
        <f>WORKDAY(WORKDAY(DATEVALUE("15/"&amp;MONTH(EDATE(C2031,0))&amp;"/"&amp;YEAR(EDATE(C2031,0))-1),-1,Feriados!$A$1:$A$936),1,Feriados!$A$1:$A$936)</f>
        <v>39309</v>
      </c>
      <c r="K2031" s="28">
        <f t="shared" si="58"/>
        <v>6.3670915626532487</v>
      </c>
    </row>
    <row r="2032" spans="1:11" x14ac:dyDescent="0.3">
      <c r="A2032" s="18" t="str">
        <f t="shared" si="59"/>
        <v>72008P</v>
      </c>
      <c r="B2032" s="10">
        <v>760199</v>
      </c>
      <c r="C2032" s="15">
        <v>39678</v>
      </c>
      <c r="D2032" s="16">
        <v>1763.069696</v>
      </c>
      <c r="E2032" s="14">
        <v>0.39</v>
      </c>
      <c r="F2032" s="14" t="s">
        <v>42</v>
      </c>
      <c r="G2032" s="15">
        <v>39678</v>
      </c>
      <c r="H2032" s="27">
        <f>WORKDAY(WORKDAY(DATEVALUE("15/"&amp;MONTH(EDATE(C2032,0))&amp;"/"&amp;YEAR(EDATE(C2032,0))),-1,Feriados!$A$1:$A$936),1,Feriados!$A$1:$A$936)</f>
        <v>39675</v>
      </c>
      <c r="I2032" s="27">
        <f>WORKDAY(WORKDAY(DATEVALUE("15/"&amp;MONTH(EDATE(C2032,-1))&amp;"/"&amp;YEAR(EDATE(C2032,-1))),-1,Feriados!$A$1:$A$936),1,Feriados!$A$1:$A$936)</f>
        <v>39644</v>
      </c>
      <c r="J2032" s="27">
        <f>WORKDAY(WORKDAY(DATEVALUE("15/"&amp;MONTH(EDATE(C2032,0))&amp;"/"&amp;YEAR(EDATE(C2032,0))-1),-1,Feriados!$A$1:$A$936),1,Feriados!$A$1:$A$936)</f>
        <v>39309</v>
      </c>
      <c r="K2032" s="28">
        <f t="shared" si="58"/>
        <v>6.3670915626532487</v>
      </c>
    </row>
    <row r="2033" spans="1:11" x14ac:dyDescent="0.3">
      <c r="A2033" s="18" t="str">
        <f t="shared" si="59"/>
        <v>72008P</v>
      </c>
      <c r="B2033" s="10">
        <v>760199</v>
      </c>
      <c r="C2033" s="15">
        <v>39679</v>
      </c>
      <c r="D2033" s="16">
        <v>1763.396516</v>
      </c>
      <c r="E2033" s="14">
        <v>0.39</v>
      </c>
      <c r="F2033" s="14" t="s">
        <v>42</v>
      </c>
      <c r="G2033" s="15">
        <v>39678</v>
      </c>
      <c r="H2033" s="27">
        <f>WORKDAY(WORKDAY(DATEVALUE("15/"&amp;MONTH(EDATE(C2033,0))&amp;"/"&amp;YEAR(EDATE(C2033,0))),-1,Feriados!$A$1:$A$936),1,Feriados!$A$1:$A$936)</f>
        <v>39675</v>
      </c>
      <c r="I2033" s="27">
        <f>WORKDAY(WORKDAY(DATEVALUE("15/"&amp;MONTH(EDATE(C2033,-1))&amp;"/"&amp;YEAR(EDATE(C2033,-1))),-1,Feriados!$A$1:$A$936),1,Feriados!$A$1:$A$936)</f>
        <v>39644</v>
      </c>
      <c r="J2033" s="27">
        <f>WORKDAY(WORKDAY(DATEVALUE("15/"&amp;MONTH(EDATE(C2033,0))&amp;"/"&amp;YEAR(EDATE(C2033,0))-1),-1,Feriados!$A$1:$A$936),1,Feriados!$A$1:$A$936)</f>
        <v>39309</v>
      </c>
      <c r="K2033" s="28">
        <f t="shared" si="58"/>
        <v>6.3670915626532487</v>
      </c>
    </row>
    <row r="2034" spans="1:11" x14ac:dyDescent="0.3">
      <c r="A2034" s="18" t="str">
        <f t="shared" si="59"/>
        <v>72008P</v>
      </c>
      <c r="B2034" s="10">
        <v>760199</v>
      </c>
      <c r="C2034" s="15">
        <v>39680</v>
      </c>
      <c r="D2034" s="16">
        <v>1763.7233980000001</v>
      </c>
      <c r="E2034" s="14">
        <v>0.39</v>
      </c>
      <c r="F2034" s="14" t="s">
        <v>42</v>
      </c>
      <c r="G2034" s="15">
        <v>39678</v>
      </c>
      <c r="H2034" s="27">
        <f>WORKDAY(WORKDAY(DATEVALUE("15/"&amp;MONTH(EDATE(C2034,0))&amp;"/"&amp;YEAR(EDATE(C2034,0))),-1,Feriados!$A$1:$A$936),1,Feriados!$A$1:$A$936)</f>
        <v>39675</v>
      </c>
      <c r="I2034" s="27">
        <f>WORKDAY(WORKDAY(DATEVALUE("15/"&amp;MONTH(EDATE(C2034,-1))&amp;"/"&amp;YEAR(EDATE(C2034,-1))),-1,Feriados!$A$1:$A$936),1,Feriados!$A$1:$A$936)</f>
        <v>39644</v>
      </c>
      <c r="J2034" s="27">
        <f>WORKDAY(WORKDAY(DATEVALUE("15/"&amp;MONTH(EDATE(C2034,0))&amp;"/"&amp;YEAR(EDATE(C2034,0))-1),-1,Feriados!$A$1:$A$936),1,Feriados!$A$1:$A$936)</f>
        <v>39309</v>
      </c>
      <c r="K2034" s="28">
        <f t="shared" si="58"/>
        <v>6.3670915626532487</v>
      </c>
    </row>
    <row r="2035" spans="1:11" x14ac:dyDescent="0.3">
      <c r="A2035" s="18" t="str">
        <f t="shared" si="59"/>
        <v>72008P</v>
      </c>
      <c r="B2035" s="10">
        <v>760199</v>
      </c>
      <c r="C2035" s="15">
        <v>39681</v>
      </c>
      <c r="D2035" s="16">
        <v>1764.0503389999999</v>
      </c>
      <c r="E2035" s="14">
        <v>0.39</v>
      </c>
      <c r="F2035" s="14" t="s">
        <v>42</v>
      </c>
      <c r="G2035" s="15">
        <v>39678</v>
      </c>
      <c r="H2035" s="27">
        <f>WORKDAY(WORKDAY(DATEVALUE("15/"&amp;MONTH(EDATE(C2035,0))&amp;"/"&amp;YEAR(EDATE(C2035,0))),-1,Feriados!$A$1:$A$936),1,Feriados!$A$1:$A$936)</f>
        <v>39675</v>
      </c>
      <c r="I2035" s="27">
        <f>WORKDAY(WORKDAY(DATEVALUE("15/"&amp;MONTH(EDATE(C2035,-1))&amp;"/"&amp;YEAR(EDATE(C2035,-1))),-1,Feriados!$A$1:$A$936),1,Feriados!$A$1:$A$936)</f>
        <v>39644</v>
      </c>
      <c r="J2035" s="27">
        <f>WORKDAY(WORKDAY(DATEVALUE("15/"&amp;MONTH(EDATE(C2035,0))&amp;"/"&amp;YEAR(EDATE(C2035,0))-1),-1,Feriados!$A$1:$A$936),1,Feriados!$A$1:$A$936)</f>
        <v>39309</v>
      </c>
      <c r="K2035" s="28">
        <f t="shared" si="58"/>
        <v>6.3670915626532487</v>
      </c>
    </row>
    <row r="2036" spans="1:11" x14ac:dyDescent="0.3">
      <c r="A2036" s="18" t="str">
        <f t="shared" si="59"/>
        <v>72008P</v>
      </c>
      <c r="B2036" s="10">
        <v>760199</v>
      </c>
      <c r="C2036" s="15">
        <v>39682</v>
      </c>
      <c r="D2036" s="16">
        <v>1764.377342</v>
      </c>
      <c r="E2036" s="14">
        <v>0.39</v>
      </c>
      <c r="F2036" s="14" t="s">
        <v>42</v>
      </c>
      <c r="G2036" s="15">
        <v>39678</v>
      </c>
      <c r="H2036" s="27">
        <f>WORKDAY(WORKDAY(DATEVALUE("15/"&amp;MONTH(EDATE(C2036,0))&amp;"/"&amp;YEAR(EDATE(C2036,0))),-1,Feriados!$A$1:$A$936),1,Feriados!$A$1:$A$936)</f>
        <v>39675</v>
      </c>
      <c r="I2036" s="27">
        <f>WORKDAY(WORKDAY(DATEVALUE("15/"&amp;MONTH(EDATE(C2036,-1))&amp;"/"&amp;YEAR(EDATE(C2036,-1))),-1,Feriados!$A$1:$A$936),1,Feriados!$A$1:$A$936)</f>
        <v>39644</v>
      </c>
      <c r="J2036" s="27">
        <f>WORKDAY(WORKDAY(DATEVALUE("15/"&amp;MONTH(EDATE(C2036,0))&amp;"/"&amp;YEAR(EDATE(C2036,0))-1),-1,Feriados!$A$1:$A$936),1,Feriados!$A$1:$A$936)</f>
        <v>39309</v>
      </c>
      <c r="K2036" s="28">
        <f t="shared" si="58"/>
        <v>6.3670915626532487</v>
      </c>
    </row>
    <row r="2037" spans="1:11" x14ac:dyDescent="0.3">
      <c r="A2037" s="18" t="str">
        <f t="shared" si="59"/>
        <v>72008P</v>
      </c>
      <c r="B2037" s="10">
        <v>760199</v>
      </c>
      <c r="C2037" s="15">
        <v>39685</v>
      </c>
      <c r="D2037" s="16">
        <v>1764.3024969999999</v>
      </c>
      <c r="E2037" s="14">
        <v>0.31</v>
      </c>
      <c r="F2037" s="14" t="s">
        <v>42</v>
      </c>
      <c r="G2037" s="15">
        <v>39685</v>
      </c>
      <c r="H2037" s="27">
        <f>WORKDAY(WORKDAY(DATEVALUE("15/"&amp;MONTH(EDATE(C2037,0))&amp;"/"&amp;YEAR(EDATE(C2037,0))),-1,Feriados!$A$1:$A$936),1,Feriados!$A$1:$A$936)</f>
        <v>39675</v>
      </c>
      <c r="I2037" s="27">
        <f>WORKDAY(WORKDAY(DATEVALUE("15/"&amp;MONTH(EDATE(C2037,-1))&amp;"/"&amp;YEAR(EDATE(C2037,-1))),-1,Feriados!$A$1:$A$936),1,Feriados!$A$1:$A$936)</f>
        <v>39644</v>
      </c>
      <c r="J2037" s="27">
        <f>WORKDAY(WORKDAY(DATEVALUE("15/"&amp;MONTH(EDATE(C2037,0))&amp;"/"&amp;YEAR(EDATE(C2037,0))-1),-1,Feriados!$A$1:$A$936),1,Feriados!$A$1:$A$936)</f>
        <v>39309</v>
      </c>
      <c r="K2037" s="28">
        <f t="shared" si="58"/>
        <v>6.3670915626532487</v>
      </c>
    </row>
    <row r="2038" spans="1:11" x14ac:dyDescent="0.3">
      <c r="A2038" s="18" t="str">
        <f t="shared" si="59"/>
        <v>72008P</v>
      </c>
      <c r="B2038" s="10">
        <v>760199</v>
      </c>
      <c r="C2038" s="15">
        <v>39686</v>
      </c>
      <c r="D2038" s="16">
        <v>1764.5625580000001</v>
      </c>
      <c r="E2038" s="14">
        <v>0.31</v>
      </c>
      <c r="F2038" s="14" t="s">
        <v>42</v>
      </c>
      <c r="G2038" s="15">
        <v>39685</v>
      </c>
      <c r="H2038" s="27">
        <f>WORKDAY(WORKDAY(DATEVALUE("15/"&amp;MONTH(EDATE(C2038,0))&amp;"/"&amp;YEAR(EDATE(C2038,0))),-1,Feriados!$A$1:$A$936),1,Feriados!$A$1:$A$936)</f>
        <v>39675</v>
      </c>
      <c r="I2038" s="27">
        <f>WORKDAY(WORKDAY(DATEVALUE("15/"&amp;MONTH(EDATE(C2038,-1))&amp;"/"&amp;YEAR(EDATE(C2038,-1))),-1,Feriados!$A$1:$A$936),1,Feriados!$A$1:$A$936)</f>
        <v>39644</v>
      </c>
      <c r="J2038" s="27">
        <f>WORKDAY(WORKDAY(DATEVALUE("15/"&amp;MONTH(EDATE(C2038,0))&amp;"/"&amp;YEAR(EDATE(C2038,0))-1),-1,Feriados!$A$1:$A$936),1,Feriados!$A$1:$A$936)</f>
        <v>39309</v>
      </c>
      <c r="K2038" s="28">
        <f t="shared" si="58"/>
        <v>6.3670915626532487</v>
      </c>
    </row>
    <row r="2039" spans="1:11" x14ac:dyDescent="0.3">
      <c r="A2039" s="18" t="str">
        <f t="shared" si="59"/>
        <v>72008P</v>
      </c>
      <c r="B2039" s="10">
        <v>760199</v>
      </c>
      <c r="C2039" s="15">
        <v>39687</v>
      </c>
      <c r="D2039" s="16">
        <v>1764.8226569999999</v>
      </c>
      <c r="E2039" s="14">
        <v>0.31</v>
      </c>
      <c r="F2039" s="14" t="s">
        <v>42</v>
      </c>
      <c r="G2039" s="15">
        <v>39685</v>
      </c>
      <c r="H2039" s="27">
        <f>WORKDAY(WORKDAY(DATEVALUE("15/"&amp;MONTH(EDATE(C2039,0))&amp;"/"&amp;YEAR(EDATE(C2039,0))),-1,Feriados!$A$1:$A$936),1,Feriados!$A$1:$A$936)</f>
        <v>39675</v>
      </c>
      <c r="I2039" s="27">
        <f>WORKDAY(WORKDAY(DATEVALUE("15/"&amp;MONTH(EDATE(C2039,-1))&amp;"/"&amp;YEAR(EDATE(C2039,-1))),-1,Feriados!$A$1:$A$936),1,Feriados!$A$1:$A$936)</f>
        <v>39644</v>
      </c>
      <c r="J2039" s="27">
        <f>WORKDAY(WORKDAY(DATEVALUE("15/"&amp;MONTH(EDATE(C2039,0))&amp;"/"&amp;YEAR(EDATE(C2039,0))-1),-1,Feriados!$A$1:$A$936),1,Feriados!$A$1:$A$936)</f>
        <v>39309</v>
      </c>
      <c r="K2039" s="28">
        <f t="shared" si="58"/>
        <v>6.3670915626532487</v>
      </c>
    </row>
    <row r="2040" spans="1:11" x14ac:dyDescent="0.3">
      <c r="A2040" s="18" t="str">
        <f t="shared" si="59"/>
        <v>72008P</v>
      </c>
      <c r="B2040" s="10">
        <v>760199</v>
      </c>
      <c r="C2040" s="15">
        <v>39688</v>
      </c>
      <c r="D2040" s="16">
        <v>1765.0827939999999</v>
      </c>
      <c r="E2040" s="14">
        <v>0.31</v>
      </c>
      <c r="F2040" s="14" t="s">
        <v>42</v>
      </c>
      <c r="G2040" s="15">
        <v>39685</v>
      </c>
      <c r="H2040" s="27">
        <f>WORKDAY(WORKDAY(DATEVALUE("15/"&amp;MONTH(EDATE(C2040,0))&amp;"/"&amp;YEAR(EDATE(C2040,0))),-1,Feriados!$A$1:$A$936),1,Feriados!$A$1:$A$936)</f>
        <v>39675</v>
      </c>
      <c r="I2040" s="27">
        <f>WORKDAY(WORKDAY(DATEVALUE("15/"&amp;MONTH(EDATE(C2040,-1))&amp;"/"&amp;YEAR(EDATE(C2040,-1))),-1,Feriados!$A$1:$A$936),1,Feriados!$A$1:$A$936)</f>
        <v>39644</v>
      </c>
      <c r="J2040" s="27">
        <f>WORKDAY(WORKDAY(DATEVALUE("15/"&amp;MONTH(EDATE(C2040,0))&amp;"/"&amp;YEAR(EDATE(C2040,0))-1),-1,Feriados!$A$1:$A$936),1,Feriados!$A$1:$A$936)</f>
        <v>39309</v>
      </c>
      <c r="K2040" s="28">
        <f t="shared" si="58"/>
        <v>6.3670915626532487</v>
      </c>
    </row>
    <row r="2041" spans="1:11" x14ac:dyDescent="0.3">
      <c r="A2041" s="18" t="str">
        <f t="shared" si="59"/>
        <v>72008P</v>
      </c>
      <c r="B2041" s="10">
        <v>760199</v>
      </c>
      <c r="C2041" s="15">
        <v>39689</v>
      </c>
      <c r="D2041" s="16">
        <v>1765.3429699999999</v>
      </c>
      <c r="E2041" s="14">
        <v>0.31</v>
      </c>
      <c r="F2041" s="14" t="s">
        <v>42</v>
      </c>
      <c r="G2041" s="15">
        <v>39685</v>
      </c>
      <c r="H2041" s="27">
        <f>WORKDAY(WORKDAY(DATEVALUE("15/"&amp;MONTH(EDATE(C2041,0))&amp;"/"&amp;YEAR(EDATE(C2041,0))),-1,Feriados!$A$1:$A$936),1,Feriados!$A$1:$A$936)</f>
        <v>39675</v>
      </c>
      <c r="I2041" s="27">
        <f>WORKDAY(WORKDAY(DATEVALUE("15/"&amp;MONTH(EDATE(C2041,-1))&amp;"/"&amp;YEAR(EDATE(C2041,-1))),-1,Feriados!$A$1:$A$936),1,Feriados!$A$1:$A$936)</f>
        <v>39644</v>
      </c>
      <c r="J2041" s="27">
        <f>WORKDAY(WORKDAY(DATEVALUE("15/"&amp;MONTH(EDATE(C2041,0))&amp;"/"&amp;YEAR(EDATE(C2041,0))-1),-1,Feriados!$A$1:$A$936),1,Feriados!$A$1:$A$936)</f>
        <v>39309</v>
      </c>
      <c r="K2041" s="28">
        <f t="shared" si="58"/>
        <v>6.3670915626532487</v>
      </c>
    </row>
    <row r="2042" spans="1:11" x14ac:dyDescent="0.3">
      <c r="A2042" s="18" t="str">
        <f t="shared" si="59"/>
        <v>82008P</v>
      </c>
      <c r="B2042" s="10">
        <v>760199</v>
      </c>
      <c r="C2042" s="15">
        <v>39692</v>
      </c>
      <c r="D2042" s="16">
        <v>1765.6031849999999</v>
      </c>
      <c r="E2042" s="14">
        <v>0.31</v>
      </c>
      <c r="F2042" s="14" t="s">
        <v>42</v>
      </c>
      <c r="G2042" s="15">
        <v>39685</v>
      </c>
      <c r="H2042" s="27">
        <f>WORKDAY(WORKDAY(DATEVALUE("15/"&amp;MONTH(EDATE(C2042,0))&amp;"/"&amp;YEAR(EDATE(C2042,0))),-1,Feriados!$A$1:$A$936),1,Feriados!$A$1:$A$936)</f>
        <v>39706</v>
      </c>
      <c r="I2042" s="27">
        <f>WORKDAY(WORKDAY(DATEVALUE("15/"&amp;MONTH(EDATE(C2042,-1))&amp;"/"&amp;YEAR(EDATE(C2042,-1))),-1,Feriados!$A$1:$A$936),1,Feriados!$A$1:$A$936)</f>
        <v>39675</v>
      </c>
      <c r="J2042" s="27">
        <f>WORKDAY(WORKDAY(DATEVALUE("15/"&amp;MONTH(EDATE(C2042,0))&amp;"/"&amp;YEAR(EDATE(C2042,0))-1),-1,Feriados!$A$1:$A$936),1,Feriados!$A$1:$A$936)</f>
        <v>39342</v>
      </c>
      <c r="K2042" s="28">
        <f t="shared" si="58"/>
        <v>6.1658179260607682</v>
      </c>
    </row>
    <row r="2043" spans="1:11" x14ac:dyDescent="0.3">
      <c r="A2043" s="18" t="str">
        <f t="shared" si="59"/>
        <v>82008P</v>
      </c>
      <c r="B2043" s="10">
        <v>760199</v>
      </c>
      <c r="C2043" s="15">
        <v>39693</v>
      </c>
      <c r="D2043" s="16">
        <v>1765.863437</v>
      </c>
      <c r="E2043" s="14">
        <v>0.31</v>
      </c>
      <c r="F2043" s="14" t="s">
        <v>42</v>
      </c>
      <c r="G2043" s="15">
        <v>39685</v>
      </c>
      <c r="H2043" s="27">
        <f>WORKDAY(WORKDAY(DATEVALUE("15/"&amp;MONTH(EDATE(C2043,0))&amp;"/"&amp;YEAR(EDATE(C2043,0))),-1,Feriados!$A$1:$A$936),1,Feriados!$A$1:$A$936)</f>
        <v>39706</v>
      </c>
      <c r="I2043" s="27">
        <f>WORKDAY(WORKDAY(DATEVALUE("15/"&amp;MONTH(EDATE(C2043,-1))&amp;"/"&amp;YEAR(EDATE(C2043,-1))),-1,Feriados!$A$1:$A$936),1,Feriados!$A$1:$A$936)</f>
        <v>39675</v>
      </c>
      <c r="J2043" s="27">
        <f>WORKDAY(WORKDAY(DATEVALUE("15/"&amp;MONTH(EDATE(C2043,0))&amp;"/"&amp;YEAR(EDATE(C2043,0))-1),-1,Feriados!$A$1:$A$936),1,Feriados!$A$1:$A$936)</f>
        <v>39342</v>
      </c>
      <c r="K2043" s="28">
        <f t="shared" si="58"/>
        <v>6.1658179260607682</v>
      </c>
    </row>
    <row r="2044" spans="1:11" x14ac:dyDescent="0.3">
      <c r="A2044" s="18" t="str">
        <f t="shared" si="59"/>
        <v>82008P</v>
      </c>
      <c r="B2044" s="10">
        <v>760199</v>
      </c>
      <c r="C2044" s="15">
        <v>39694</v>
      </c>
      <c r="D2044" s="16">
        <v>1766.1237289999999</v>
      </c>
      <c r="E2044" s="14">
        <v>0.31</v>
      </c>
      <c r="F2044" s="14" t="s">
        <v>42</v>
      </c>
      <c r="G2044" s="15">
        <v>39685</v>
      </c>
      <c r="H2044" s="27">
        <f>WORKDAY(WORKDAY(DATEVALUE("15/"&amp;MONTH(EDATE(C2044,0))&amp;"/"&amp;YEAR(EDATE(C2044,0))),-1,Feriados!$A$1:$A$936),1,Feriados!$A$1:$A$936)</f>
        <v>39706</v>
      </c>
      <c r="I2044" s="27">
        <f>WORKDAY(WORKDAY(DATEVALUE("15/"&amp;MONTH(EDATE(C2044,-1))&amp;"/"&amp;YEAR(EDATE(C2044,-1))),-1,Feriados!$A$1:$A$936),1,Feriados!$A$1:$A$936)</f>
        <v>39675</v>
      </c>
      <c r="J2044" s="27">
        <f>WORKDAY(WORKDAY(DATEVALUE("15/"&amp;MONTH(EDATE(C2044,0))&amp;"/"&amp;YEAR(EDATE(C2044,0))-1),-1,Feriados!$A$1:$A$936),1,Feriados!$A$1:$A$936)</f>
        <v>39342</v>
      </c>
      <c r="K2044" s="28">
        <f t="shared" si="58"/>
        <v>6.1658179260607682</v>
      </c>
    </row>
    <row r="2045" spans="1:11" x14ac:dyDescent="0.3">
      <c r="A2045" s="18" t="str">
        <f t="shared" si="59"/>
        <v>82008P</v>
      </c>
      <c r="B2045" s="10">
        <v>760199</v>
      </c>
      <c r="C2045" s="15">
        <v>39695</v>
      </c>
      <c r="D2045" s="16">
        <v>1766.3840580000001</v>
      </c>
      <c r="E2045" s="14">
        <v>0.31</v>
      </c>
      <c r="F2045" s="14" t="s">
        <v>42</v>
      </c>
      <c r="G2045" s="15">
        <v>39685</v>
      </c>
      <c r="H2045" s="27">
        <f>WORKDAY(WORKDAY(DATEVALUE("15/"&amp;MONTH(EDATE(C2045,0))&amp;"/"&amp;YEAR(EDATE(C2045,0))),-1,Feriados!$A$1:$A$936),1,Feriados!$A$1:$A$936)</f>
        <v>39706</v>
      </c>
      <c r="I2045" s="27">
        <f>WORKDAY(WORKDAY(DATEVALUE("15/"&amp;MONTH(EDATE(C2045,-1))&amp;"/"&amp;YEAR(EDATE(C2045,-1))),-1,Feriados!$A$1:$A$936),1,Feriados!$A$1:$A$936)</f>
        <v>39675</v>
      </c>
      <c r="J2045" s="27">
        <f>WORKDAY(WORKDAY(DATEVALUE("15/"&amp;MONTH(EDATE(C2045,0))&amp;"/"&amp;YEAR(EDATE(C2045,0))-1),-1,Feriados!$A$1:$A$936),1,Feriados!$A$1:$A$936)</f>
        <v>39342</v>
      </c>
      <c r="K2045" s="28">
        <f t="shared" ref="K2045:K2108" si="60">+(VLOOKUP(H2045,C:D,2,FALSE)/VLOOKUP(J2045,C:D,2,FALSE)-1)*100</f>
        <v>6.1658179260607682</v>
      </c>
    </row>
    <row r="2046" spans="1:11" x14ac:dyDescent="0.3">
      <c r="A2046" s="18" t="str">
        <f t="shared" si="59"/>
        <v>82008F</v>
      </c>
      <c r="B2046" s="10">
        <v>760199</v>
      </c>
      <c r="C2046" s="15">
        <v>39696</v>
      </c>
      <c r="D2046" s="16">
        <v>1766.267345</v>
      </c>
      <c r="E2046" s="14">
        <v>0.28000000000000003</v>
      </c>
      <c r="F2046" s="14" t="s">
        <v>41</v>
      </c>
      <c r="G2046" s="15">
        <v>39696</v>
      </c>
      <c r="H2046" s="27">
        <f>WORKDAY(WORKDAY(DATEVALUE("15/"&amp;MONTH(EDATE(C2046,0))&amp;"/"&amp;YEAR(EDATE(C2046,0))),-1,Feriados!$A$1:$A$936),1,Feriados!$A$1:$A$936)</f>
        <v>39706</v>
      </c>
      <c r="I2046" s="27">
        <f>WORKDAY(WORKDAY(DATEVALUE("15/"&amp;MONTH(EDATE(C2046,-1))&amp;"/"&amp;YEAR(EDATE(C2046,-1))),-1,Feriados!$A$1:$A$936),1,Feriados!$A$1:$A$936)</f>
        <v>39675</v>
      </c>
      <c r="J2046" s="27">
        <f>WORKDAY(WORKDAY(DATEVALUE("15/"&amp;MONTH(EDATE(C2046,0))&amp;"/"&amp;YEAR(EDATE(C2046,0))-1),-1,Feriados!$A$1:$A$936),1,Feriados!$A$1:$A$936)</f>
        <v>39342</v>
      </c>
      <c r="K2046" s="28">
        <f t="shared" si="60"/>
        <v>6.1658179260607682</v>
      </c>
    </row>
    <row r="2047" spans="1:11" x14ac:dyDescent="0.3">
      <c r="A2047" s="18" t="str">
        <f t="shared" si="59"/>
        <v>82008F</v>
      </c>
      <c r="B2047" s="10">
        <v>760199</v>
      </c>
      <c r="C2047" s="15">
        <v>39699</v>
      </c>
      <c r="D2047" s="16">
        <v>1766.5025559999999</v>
      </c>
      <c r="E2047" s="14">
        <v>0.28000000000000003</v>
      </c>
      <c r="F2047" s="14" t="s">
        <v>41</v>
      </c>
      <c r="G2047" s="15">
        <v>39696</v>
      </c>
      <c r="H2047" s="27">
        <f>WORKDAY(WORKDAY(DATEVALUE("15/"&amp;MONTH(EDATE(C2047,0))&amp;"/"&amp;YEAR(EDATE(C2047,0))),-1,Feriados!$A$1:$A$936),1,Feriados!$A$1:$A$936)</f>
        <v>39706</v>
      </c>
      <c r="I2047" s="27">
        <f>WORKDAY(WORKDAY(DATEVALUE("15/"&amp;MONTH(EDATE(C2047,-1))&amp;"/"&amp;YEAR(EDATE(C2047,-1))),-1,Feriados!$A$1:$A$936),1,Feriados!$A$1:$A$936)</f>
        <v>39675</v>
      </c>
      <c r="J2047" s="27">
        <f>WORKDAY(WORKDAY(DATEVALUE("15/"&amp;MONTH(EDATE(C2047,0))&amp;"/"&amp;YEAR(EDATE(C2047,0))-1),-1,Feriados!$A$1:$A$936),1,Feriados!$A$1:$A$936)</f>
        <v>39342</v>
      </c>
      <c r="K2047" s="28">
        <f t="shared" si="60"/>
        <v>6.1658179260607682</v>
      </c>
    </row>
    <row r="2048" spans="1:11" x14ac:dyDescent="0.3">
      <c r="A2048" s="18" t="str">
        <f t="shared" si="59"/>
        <v>82008F</v>
      </c>
      <c r="B2048" s="10">
        <v>760199</v>
      </c>
      <c r="C2048" s="15">
        <v>39700</v>
      </c>
      <c r="D2048" s="16">
        <v>1766.737799</v>
      </c>
      <c r="E2048" s="14">
        <v>0.28000000000000003</v>
      </c>
      <c r="F2048" s="14" t="s">
        <v>41</v>
      </c>
      <c r="G2048" s="15">
        <v>39696</v>
      </c>
      <c r="H2048" s="27">
        <f>WORKDAY(WORKDAY(DATEVALUE("15/"&amp;MONTH(EDATE(C2048,0))&amp;"/"&amp;YEAR(EDATE(C2048,0))),-1,Feriados!$A$1:$A$936),1,Feriados!$A$1:$A$936)</f>
        <v>39706</v>
      </c>
      <c r="I2048" s="27">
        <f>WORKDAY(WORKDAY(DATEVALUE("15/"&amp;MONTH(EDATE(C2048,-1))&amp;"/"&amp;YEAR(EDATE(C2048,-1))),-1,Feriados!$A$1:$A$936),1,Feriados!$A$1:$A$936)</f>
        <v>39675</v>
      </c>
      <c r="J2048" s="27">
        <f>WORKDAY(WORKDAY(DATEVALUE("15/"&amp;MONTH(EDATE(C2048,0))&amp;"/"&amp;YEAR(EDATE(C2048,0))-1),-1,Feriados!$A$1:$A$936),1,Feriados!$A$1:$A$936)</f>
        <v>39342</v>
      </c>
      <c r="K2048" s="28">
        <f t="shared" si="60"/>
        <v>6.1658179260607682</v>
      </c>
    </row>
    <row r="2049" spans="1:11" x14ac:dyDescent="0.3">
      <c r="A2049" s="18" t="str">
        <f t="shared" si="59"/>
        <v>82008F</v>
      </c>
      <c r="B2049" s="10">
        <v>760199</v>
      </c>
      <c r="C2049" s="15">
        <v>39701</v>
      </c>
      <c r="D2049" s="16">
        <v>1766.973072</v>
      </c>
      <c r="E2049" s="14">
        <v>0.28000000000000003</v>
      </c>
      <c r="F2049" s="14" t="s">
        <v>41</v>
      </c>
      <c r="G2049" s="15">
        <v>39696</v>
      </c>
      <c r="H2049" s="27">
        <f>WORKDAY(WORKDAY(DATEVALUE("15/"&amp;MONTH(EDATE(C2049,0))&amp;"/"&amp;YEAR(EDATE(C2049,0))),-1,Feriados!$A$1:$A$936),1,Feriados!$A$1:$A$936)</f>
        <v>39706</v>
      </c>
      <c r="I2049" s="27">
        <f>WORKDAY(WORKDAY(DATEVALUE("15/"&amp;MONTH(EDATE(C2049,-1))&amp;"/"&amp;YEAR(EDATE(C2049,-1))),-1,Feriados!$A$1:$A$936),1,Feriados!$A$1:$A$936)</f>
        <v>39675</v>
      </c>
      <c r="J2049" s="27">
        <f>WORKDAY(WORKDAY(DATEVALUE("15/"&amp;MONTH(EDATE(C2049,0))&amp;"/"&amp;YEAR(EDATE(C2049,0))-1),-1,Feriados!$A$1:$A$936),1,Feriados!$A$1:$A$936)</f>
        <v>39342</v>
      </c>
      <c r="K2049" s="28">
        <f t="shared" si="60"/>
        <v>6.1658179260607682</v>
      </c>
    </row>
    <row r="2050" spans="1:11" x14ac:dyDescent="0.3">
      <c r="A2050" s="18" t="str">
        <f t="shared" si="59"/>
        <v>82008F</v>
      </c>
      <c r="B2050" s="10">
        <v>760199</v>
      </c>
      <c r="C2050" s="15">
        <v>39702</v>
      </c>
      <c r="D2050" s="16">
        <v>1767.2083769999999</v>
      </c>
      <c r="E2050" s="14">
        <v>0.28000000000000003</v>
      </c>
      <c r="F2050" s="14" t="s">
        <v>41</v>
      </c>
      <c r="G2050" s="15">
        <v>39696</v>
      </c>
      <c r="H2050" s="27">
        <f>WORKDAY(WORKDAY(DATEVALUE("15/"&amp;MONTH(EDATE(C2050,0))&amp;"/"&amp;YEAR(EDATE(C2050,0))),-1,Feriados!$A$1:$A$936),1,Feriados!$A$1:$A$936)</f>
        <v>39706</v>
      </c>
      <c r="I2050" s="27">
        <f>WORKDAY(WORKDAY(DATEVALUE("15/"&amp;MONTH(EDATE(C2050,-1))&amp;"/"&amp;YEAR(EDATE(C2050,-1))),-1,Feriados!$A$1:$A$936),1,Feriados!$A$1:$A$936)</f>
        <v>39675</v>
      </c>
      <c r="J2050" s="27">
        <f>WORKDAY(WORKDAY(DATEVALUE("15/"&amp;MONTH(EDATE(C2050,0))&amp;"/"&amp;YEAR(EDATE(C2050,0))-1),-1,Feriados!$A$1:$A$936),1,Feriados!$A$1:$A$936)</f>
        <v>39342</v>
      </c>
      <c r="K2050" s="28">
        <f t="shared" si="60"/>
        <v>6.1658179260607682</v>
      </c>
    </row>
    <row r="2051" spans="1:11" x14ac:dyDescent="0.3">
      <c r="A2051" s="18" t="str">
        <f t="shared" ref="A2051:A2114" si="61">MONTH(EDATE(C2051,-1))&amp;YEAR(EDATE(C2051,-1))&amp;F2051</f>
        <v>82008F</v>
      </c>
      <c r="B2051" s="10">
        <v>760199</v>
      </c>
      <c r="C2051" s="15">
        <v>39703</v>
      </c>
      <c r="D2051" s="16">
        <v>1767.443714</v>
      </c>
      <c r="E2051" s="14">
        <v>0.28000000000000003</v>
      </c>
      <c r="F2051" s="14" t="s">
        <v>41</v>
      </c>
      <c r="G2051" s="15">
        <v>39696</v>
      </c>
      <c r="H2051" s="27">
        <f>WORKDAY(WORKDAY(DATEVALUE("15/"&amp;MONTH(EDATE(C2051,0))&amp;"/"&amp;YEAR(EDATE(C2051,0))),-1,Feriados!$A$1:$A$936),1,Feriados!$A$1:$A$936)</f>
        <v>39706</v>
      </c>
      <c r="I2051" s="27">
        <f>WORKDAY(WORKDAY(DATEVALUE("15/"&amp;MONTH(EDATE(C2051,-1))&amp;"/"&amp;YEAR(EDATE(C2051,-1))),-1,Feriados!$A$1:$A$936),1,Feriados!$A$1:$A$936)</f>
        <v>39675</v>
      </c>
      <c r="J2051" s="27">
        <f>WORKDAY(WORKDAY(DATEVALUE("15/"&amp;MONTH(EDATE(C2051,0))&amp;"/"&amp;YEAR(EDATE(C2051,0))-1),-1,Feriados!$A$1:$A$936),1,Feriados!$A$1:$A$936)</f>
        <v>39342</v>
      </c>
      <c r="K2051" s="28">
        <f t="shared" si="60"/>
        <v>6.1658179260607682</v>
      </c>
    </row>
    <row r="2052" spans="1:11" x14ac:dyDescent="0.3">
      <c r="A2052" s="18" t="str">
        <f t="shared" si="61"/>
        <v>82008F</v>
      </c>
      <c r="B2052" s="10">
        <v>760199</v>
      </c>
      <c r="C2052" s="15">
        <v>39706</v>
      </c>
      <c r="D2052" s="16">
        <v>1767.6790820000001</v>
      </c>
      <c r="E2052" s="14">
        <v>0.28000000000000003</v>
      </c>
      <c r="F2052" s="14" t="s">
        <v>41</v>
      </c>
      <c r="G2052" s="15">
        <v>39696</v>
      </c>
      <c r="H2052" s="27">
        <f>WORKDAY(WORKDAY(DATEVALUE("15/"&amp;MONTH(EDATE(C2052,0))&amp;"/"&amp;YEAR(EDATE(C2052,0))),-1,Feriados!$A$1:$A$936),1,Feriados!$A$1:$A$936)</f>
        <v>39706</v>
      </c>
      <c r="I2052" s="27">
        <f>WORKDAY(WORKDAY(DATEVALUE("15/"&amp;MONTH(EDATE(C2052,-1))&amp;"/"&amp;YEAR(EDATE(C2052,-1))),-1,Feriados!$A$1:$A$936),1,Feriados!$A$1:$A$936)</f>
        <v>39675</v>
      </c>
      <c r="J2052" s="27">
        <f>WORKDAY(WORKDAY(DATEVALUE("15/"&amp;MONTH(EDATE(C2052,0))&amp;"/"&amp;YEAR(EDATE(C2052,0))-1),-1,Feriados!$A$1:$A$936),1,Feriados!$A$1:$A$936)</f>
        <v>39342</v>
      </c>
      <c r="K2052" s="28">
        <f t="shared" si="60"/>
        <v>6.1658179260607682</v>
      </c>
    </row>
    <row r="2053" spans="1:11" x14ac:dyDescent="0.3">
      <c r="A2053" s="18" t="str">
        <f t="shared" si="61"/>
        <v>82008P</v>
      </c>
      <c r="B2053" s="10">
        <v>760199</v>
      </c>
      <c r="C2053" s="15">
        <v>39707</v>
      </c>
      <c r="D2053" s="16">
        <v>1767.9277959999999</v>
      </c>
      <c r="E2053" s="14">
        <v>0.31</v>
      </c>
      <c r="F2053" s="14" t="s">
        <v>42</v>
      </c>
      <c r="G2053" s="15">
        <v>39707</v>
      </c>
      <c r="H2053" s="27">
        <f>WORKDAY(WORKDAY(DATEVALUE("15/"&amp;MONTH(EDATE(C2053,0))&amp;"/"&amp;YEAR(EDATE(C2053,0))),-1,Feriados!$A$1:$A$936),1,Feriados!$A$1:$A$936)</f>
        <v>39706</v>
      </c>
      <c r="I2053" s="27">
        <f>WORKDAY(WORKDAY(DATEVALUE("15/"&amp;MONTH(EDATE(C2053,-1))&amp;"/"&amp;YEAR(EDATE(C2053,-1))),-1,Feriados!$A$1:$A$936),1,Feriados!$A$1:$A$936)</f>
        <v>39675</v>
      </c>
      <c r="J2053" s="27">
        <f>WORKDAY(WORKDAY(DATEVALUE("15/"&amp;MONTH(EDATE(C2053,0))&amp;"/"&amp;YEAR(EDATE(C2053,0))-1),-1,Feriados!$A$1:$A$936),1,Feriados!$A$1:$A$936)</f>
        <v>39342</v>
      </c>
      <c r="K2053" s="28">
        <f t="shared" si="60"/>
        <v>6.1658179260607682</v>
      </c>
    </row>
    <row r="2054" spans="1:11" x14ac:dyDescent="0.3">
      <c r="A2054" s="18" t="str">
        <f t="shared" si="61"/>
        <v>82008P</v>
      </c>
      <c r="B2054" s="10">
        <v>760199</v>
      </c>
      <c r="C2054" s="15">
        <v>39708</v>
      </c>
      <c r="D2054" s="16">
        <v>1768.176545</v>
      </c>
      <c r="E2054" s="14">
        <v>0.31</v>
      </c>
      <c r="F2054" s="14" t="s">
        <v>42</v>
      </c>
      <c r="G2054" s="15">
        <v>39707</v>
      </c>
      <c r="H2054" s="27">
        <f>WORKDAY(WORKDAY(DATEVALUE("15/"&amp;MONTH(EDATE(C2054,0))&amp;"/"&amp;YEAR(EDATE(C2054,0))),-1,Feriados!$A$1:$A$936),1,Feriados!$A$1:$A$936)</f>
        <v>39706</v>
      </c>
      <c r="I2054" s="27">
        <f>WORKDAY(WORKDAY(DATEVALUE("15/"&amp;MONTH(EDATE(C2054,-1))&amp;"/"&amp;YEAR(EDATE(C2054,-1))),-1,Feriados!$A$1:$A$936),1,Feriados!$A$1:$A$936)</f>
        <v>39675</v>
      </c>
      <c r="J2054" s="27">
        <f>WORKDAY(WORKDAY(DATEVALUE("15/"&amp;MONTH(EDATE(C2054,0))&amp;"/"&amp;YEAR(EDATE(C2054,0))-1),-1,Feriados!$A$1:$A$936),1,Feriados!$A$1:$A$936)</f>
        <v>39342</v>
      </c>
      <c r="K2054" s="28">
        <f t="shared" si="60"/>
        <v>6.1658179260607682</v>
      </c>
    </row>
    <row r="2055" spans="1:11" x14ac:dyDescent="0.3">
      <c r="A2055" s="18" t="str">
        <f t="shared" si="61"/>
        <v>82008P</v>
      </c>
      <c r="B2055" s="10">
        <v>760199</v>
      </c>
      <c r="C2055" s="15">
        <v>39709</v>
      </c>
      <c r="D2055" s="16">
        <v>1768.4253289999999</v>
      </c>
      <c r="E2055" s="14">
        <v>0.31</v>
      </c>
      <c r="F2055" s="14" t="s">
        <v>42</v>
      </c>
      <c r="G2055" s="15">
        <v>39707</v>
      </c>
      <c r="H2055" s="27">
        <f>WORKDAY(WORKDAY(DATEVALUE("15/"&amp;MONTH(EDATE(C2055,0))&amp;"/"&amp;YEAR(EDATE(C2055,0))),-1,Feriados!$A$1:$A$936),1,Feriados!$A$1:$A$936)</f>
        <v>39706</v>
      </c>
      <c r="I2055" s="27">
        <f>WORKDAY(WORKDAY(DATEVALUE("15/"&amp;MONTH(EDATE(C2055,-1))&amp;"/"&amp;YEAR(EDATE(C2055,-1))),-1,Feriados!$A$1:$A$936),1,Feriados!$A$1:$A$936)</f>
        <v>39675</v>
      </c>
      <c r="J2055" s="27">
        <f>WORKDAY(WORKDAY(DATEVALUE("15/"&amp;MONTH(EDATE(C2055,0))&amp;"/"&amp;YEAR(EDATE(C2055,0))-1),-1,Feriados!$A$1:$A$936),1,Feriados!$A$1:$A$936)</f>
        <v>39342</v>
      </c>
      <c r="K2055" s="28">
        <f t="shared" si="60"/>
        <v>6.1658179260607682</v>
      </c>
    </row>
    <row r="2056" spans="1:11" x14ac:dyDescent="0.3">
      <c r="A2056" s="18" t="str">
        <f t="shared" si="61"/>
        <v>82008P</v>
      </c>
      <c r="B2056" s="10">
        <v>760199</v>
      </c>
      <c r="C2056" s="15">
        <v>39710</v>
      </c>
      <c r="D2056" s="16">
        <v>1768.6741489999999</v>
      </c>
      <c r="E2056" s="14">
        <v>0.31</v>
      </c>
      <c r="F2056" s="14" t="s">
        <v>42</v>
      </c>
      <c r="G2056" s="15">
        <v>39707</v>
      </c>
      <c r="H2056" s="27">
        <f>WORKDAY(WORKDAY(DATEVALUE("15/"&amp;MONTH(EDATE(C2056,0))&amp;"/"&amp;YEAR(EDATE(C2056,0))),-1,Feriados!$A$1:$A$936),1,Feriados!$A$1:$A$936)</f>
        <v>39706</v>
      </c>
      <c r="I2056" s="27">
        <f>WORKDAY(WORKDAY(DATEVALUE("15/"&amp;MONTH(EDATE(C2056,-1))&amp;"/"&amp;YEAR(EDATE(C2056,-1))),-1,Feriados!$A$1:$A$936),1,Feriados!$A$1:$A$936)</f>
        <v>39675</v>
      </c>
      <c r="J2056" s="27">
        <f>WORKDAY(WORKDAY(DATEVALUE("15/"&amp;MONTH(EDATE(C2056,0))&amp;"/"&amp;YEAR(EDATE(C2056,0))-1),-1,Feriados!$A$1:$A$936),1,Feriados!$A$1:$A$936)</f>
        <v>39342</v>
      </c>
      <c r="K2056" s="28">
        <f t="shared" si="60"/>
        <v>6.1658179260607682</v>
      </c>
    </row>
    <row r="2057" spans="1:11" x14ac:dyDescent="0.3">
      <c r="A2057" s="18" t="str">
        <f t="shared" si="61"/>
        <v>82008P</v>
      </c>
      <c r="B2057" s="10">
        <v>760199</v>
      </c>
      <c r="C2057" s="15">
        <v>39713</v>
      </c>
      <c r="D2057" s="16">
        <v>1768.9230030000001</v>
      </c>
      <c r="E2057" s="14">
        <v>0.31</v>
      </c>
      <c r="F2057" s="14" t="s">
        <v>42</v>
      </c>
      <c r="G2057" s="15">
        <v>39707</v>
      </c>
      <c r="H2057" s="27">
        <f>WORKDAY(WORKDAY(DATEVALUE("15/"&amp;MONTH(EDATE(C2057,0))&amp;"/"&amp;YEAR(EDATE(C2057,0))),-1,Feriados!$A$1:$A$936),1,Feriados!$A$1:$A$936)</f>
        <v>39706</v>
      </c>
      <c r="I2057" s="27">
        <f>WORKDAY(WORKDAY(DATEVALUE("15/"&amp;MONTH(EDATE(C2057,-1))&amp;"/"&amp;YEAR(EDATE(C2057,-1))),-1,Feriados!$A$1:$A$936),1,Feriados!$A$1:$A$936)</f>
        <v>39675</v>
      </c>
      <c r="J2057" s="27">
        <f>WORKDAY(WORKDAY(DATEVALUE("15/"&amp;MONTH(EDATE(C2057,0))&amp;"/"&amp;YEAR(EDATE(C2057,0))-1),-1,Feriados!$A$1:$A$936),1,Feriados!$A$1:$A$936)</f>
        <v>39342</v>
      </c>
      <c r="K2057" s="28">
        <f t="shared" si="60"/>
        <v>6.1658179260607682</v>
      </c>
    </row>
    <row r="2058" spans="1:11" x14ac:dyDescent="0.3">
      <c r="A2058" s="18" t="str">
        <f t="shared" si="61"/>
        <v>82008P</v>
      </c>
      <c r="B2058" s="10">
        <v>760199</v>
      </c>
      <c r="C2058" s="15">
        <v>39714</v>
      </c>
      <c r="D2058" s="16">
        <v>1769.1718920000001</v>
      </c>
      <c r="E2058" s="14">
        <v>0.31</v>
      </c>
      <c r="F2058" s="14" t="s">
        <v>42</v>
      </c>
      <c r="G2058" s="15">
        <v>39707</v>
      </c>
      <c r="H2058" s="27">
        <f>WORKDAY(WORKDAY(DATEVALUE("15/"&amp;MONTH(EDATE(C2058,0))&amp;"/"&amp;YEAR(EDATE(C2058,0))),-1,Feriados!$A$1:$A$936),1,Feriados!$A$1:$A$936)</f>
        <v>39706</v>
      </c>
      <c r="I2058" s="27">
        <f>WORKDAY(WORKDAY(DATEVALUE("15/"&amp;MONTH(EDATE(C2058,-1))&amp;"/"&amp;YEAR(EDATE(C2058,-1))),-1,Feriados!$A$1:$A$936),1,Feriados!$A$1:$A$936)</f>
        <v>39675</v>
      </c>
      <c r="J2058" s="27">
        <f>WORKDAY(WORKDAY(DATEVALUE("15/"&amp;MONTH(EDATE(C2058,0))&amp;"/"&amp;YEAR(EDATE(C2058,0))-1),-1,Feriados!$A$1:$A$936),1,Feriados!$A$1:$A$936)</f>
        <v>39342</v>
      </c>
      <c r="K2058" s="28">
        <f t="shared" si="60"/>
        <v>6.1658179260607682</v>
      </c>
    </row>
    <row r="2059" spans="1:11" x14ac:dyDescent="0.3">
      <c r="A2059" s="18" t="str">
        <f t="shared" si="61"/>
        <v>82008P</v>
      </c>
      <c r="B2059" s="10">
        <v>760199</v>
      </c>
      <c r="C2059" s="15">
        <v>39715</v>
      </c>
      <c r="D2059" s="16">
        <v>1769.4208160000001</v>
      </c>
      <c r="E2059" s="14">
        <v>0.31</v>
      </c>
      <c r="F2059" s="14" t="s">
        <v>42</v>
      </c>
      <c r="G2059" s="15">
        <v>39707</v>
      </c>
      <c r="H2059" s="27">
        <f>WORKDAY(WORKDAY(DATEVALUE("15/"&amp;MONTH(EDATE(C2059,0))&amp;"/"&amp;YEAR(EDATE(C2059,0))),-1,Feriados!$A$1:$A$936),1,Feriados!$A$1:$A$936)</f>
        <v>39706</v>
      </c>
      <c r="I2059" s="27">
        <f>WORKDAY(WORKDAY(DATEVALUE("15/"&amp;MONTH(EDATE(C2059,-1))&amp;"/"&amp;YEAR(EDATE(C2059,-1))),-1,Feriados!$A$1:$A$936),1,Feriados!$A$1:$A$936)</f>
        <v>39675</v>
      </c>
      <c r="J2059" s="27">
        <f>WORKDAY(WORKDAY(DATEVALUE("15/"&amp;MONTH(EDATE(C2059,0))&amp;"/"&amp;YEAR(EDATE(C2059,0))-1),-1,Feriados!$A$1:$A$936),1,Feriados!$A$1:$A$936)</f>
        <v>39342</v>
      </c>
      <c r="K2059" s="28">
        <f t="shared" si="60"/>
        <v>6.1658179260607682</v>
      </c>
    </row>
    <row r="2060" spans="1:11" x14ac:dyDescent="0.3">
      <c r="A2060" s="18" t="str">
        <f t="shared" si="61"/>
        <v>82008P</v>
      </c>
      <c r="B2060" s="10">
        <v>760199</v>
      </c>
      <c r="C2060" s="15">
        <v>39716</v>
      </c>
      <c r="D2060" s="16">
        <v>1769.028045</v>
      </c>
      <c r="E2060" s="14">
        <v>0.21</v>
      </c>
      <c r="F2060" s="14" t="s">
        <v>42</v>
      </c>
      <c r="G2060" s="15">
        <v>39716</v>
      </c>
      <c r="H2060" s="27">
        <f>WORKDAY(WORKDAY(DATEVALUE("15/"&amp;MONTH(EDATE(C2060,0))&amp;"/"&amp;YEAR(EDATE(C2060,0))),-1,Feriados!$A$1:$A$936),1,Feriados!$A$1:$A$936)</f>
        <v>39706</v>
      </c>
      <c r="I2060" s="27">
        <f>WORKDAY(WORKDAY(DATEVALUE("15/"&amp;MONTH(EDATE(C2060,-1))&amp;"/"&amp;YEAR(EDATE(C2060,-1))),-1,Feriados!$A$1:$A$936),1,Feriados!$A$1:$A$936)</f>
        <v>39675</v>
      </c>
      <c r="J2060" s="27">
        <f>WORKDAY(WORKDAY(DATEVALUE("15/"&amp;MONTH(EDATE(C2060,0))&amp;"/"&amp;YEAR(EDATE(C2060,0))-1),-1,Feriados!$A$1:$A$936),1,Feriados!$A$1:$A$936)</f>
        <v>39342</v>
      </c>
      <c r="K2060" s="28">
        <f t="shared" si="60"/>
        <v>6.1658179260607682</v>
      </c>
    </row>
    <row r="2061" spans="1:11" x14ac:dyDescent="0.3">
      <c r="A2061" s="18" t="str">
        <f t="shared" si="61"/>
        <v>82008P</v>
      </c>
      <c r="B2061" s="10">
        <v>760199</v>
      </c>
      <c r="C2061" s="15">
        <v>39717</v>
      </c>
      <c r="D2061" s="16">
        <v>1769.196737</v>
      </c>
      <c r="E2061" s="14">
        <v>0.21</v>
      </c>
      <c r="F2061" s="14" t="s">
        <v>42</v>
      </c>
      <c r="G2061" s="15">
        <v>39716</v>
      </c>
      <c r="H2061" s="27">
        <f>WORKDAY(WORKDAY(DATEVALUE("15/"&amp;MONTH(EDATE(C2061,0))&amp;"/"&amp;YEAR(EDATE(C2061,0))),-1,Feriados!$A$1:$A$936),1,Feriados!$A$1:$A$936)</f>
        <v>39706</v>
      </c>
      <c r="I2061" s="27">
        <f>WORKDAY(WORKDAY(DATEVALUE("15/"&amp;MONTH(EDATE(C2061,-1))&amp;"/"&amp;YEAR(EDATE(C2061,-1))),-1,Feriados!$A$1:$A$936),1,Feriados!$A$1:$A$936)</f>
        <v>39675</v>
      </c>
      <c r="J2061" s="27">
        <f>WORKDAY(WORKDAY(DATEVALUE("15/"&amp;MONTH(EDATE(C2061,0))&amp;"/"&amp;YEAR(EDATE(C2061,0))-1),-1,Feriados!$A$1:$A$936),1,Feriados!$A$1:$A$936)</f>
        <v>39342</v>
      </c>
      <c r="K2061" s="28">
        <f t="shared" si="60"/>
        <v>6.1658179260607682</v>
      </c>
    </row>
    <row r="2062" spans="1:11" x14ac:dyDescent="0.3">
      <c r="A2062" s="18" t="str">
        <f t="shared" si="61"/>
        <v>82008P</v>
      </c>
      <c r="B2062" s="10">
        <v>760199</v>
      </c>
      <c r="C2062" s="15">
        <v>39720</v>
      </c>
      <c r="D2062" s="16">
        <v>1769.365446</v>
      </c>
      <c r="E2062" s="14">
        <v>0.21</v>
      </c>
      <c r="F2062" s="14" t="s">
        <v>42</v>
      </c>
      <c r="G2062" s="15">
        <v>39716</v>
      </c>
      <c r="H2062" s="27">
        <f>WORKDAY(WORKDAY(DATEVALUE("15/"&amp;MONTH(EDATE(C2062,0))&amp;"/"&amp;YEAR(EDATE(C2062,0))),-1,Feriados!$A$1:$A$936),1,Feriados!$A$1:$A$936)</f>
        <v>39706</v>
      </c>
      <c r="I2062" s="27">
        <f>WORKDAY(WORKDAY(DATEVALUE("15/"&amp;MONTH(EDATE(C2062,-1))&amp;"/"&amp;YEAR(EDATE(C2062,-1))),-1,Feriados!$A$1:$A$936),1,Feriados!$A$1:$A$936)</f>
        <v>39675</v>
      </c>
      <c r="J2062" s="27">
        <f>WORKDAY(WORKDAY(DATEVALUE("15/"&amp;MONTH(EDATE(C2062,0))&amp;"/"&amp;YEAR(EDATE(C2062,0))-1),-1,Feriados!$A$1:$A$936),1,Feriados!$A$1:$A$936)</f>
        <v>39342</v>
      </c>
      <c r="K2062" s="28">
        <f t="shared" si="60"/>
        <v>6.1658179260607682</v>
      </c>
    </row>
    <row r="2063" spans="1:11" x14ac:dyDescent="0.3">
      <c r="A2063" s="18" t="str">
        <f t="shared" si="61"/>
        <v>82008P</v>
      </c>
      <c r="B2063" s="10">
        <v>760199</v>
      </c>
      <c r="C2063" s="15">
        <v>39721</v>
      </c>
      <c r="D2063" s="16">
        <v>1769.534171</v>
      </c>
      <c r="E2063" s="14">
        <v>0.21</v>
      </c>
      <c r="F2063" s="14" t="s">
        <v>42</v>
      </c>
      <c r="G2063" s="15">
        <v>39716</v>
      </c>
      <c r="H2063" s="27">
        <f>WORKDAY(WORKDAY(DATEVALUE("15/"&amp;MONTH(EDATE(C2063,0))&amp;"/"&amp;YEAR(EDATE(C2063,0))),-1,Feriados!$A$1:$A$936),1,Feriados!$A$1:$A$936)</f>
        <v>39706</v>
      </c>
      <c r="I2063" s="27">
        <f>WORKDAY(WORKDAY(DATEVALUE("15/"&amp;MONTH(EDATE(C2063,-1))&amp;"/"&amp;YEAR(EDATE(C2063,-1))),-1,Feriados!$A$1:$A$936),1,Feriados!$A$1:$A$936)</f>
        <v>39675</v>
      </c>
      <c r="J2063" s="27">
        <f>WORKDAY(WORKDAY(DATEVALUE("15/"&amp;MONTH(EDATE(C2063,0))&amp;"/"&amp;YEAR(EDATE(C2063,0))-1),-1,Feriados!$A$1:$A$936),1,Feriados!$A$1:$A$936)</f>
        <v>39342</v>
      </c>
      <c r="K2063" s="28">
        <f t="shared" si="60"/>
        <v>6.1658179260607682</v>
      </c>
    </row>
    <row r="2064" spans="1:11" x14ac:dyDescent="0.3">
      <c r="A2064" s="18" t="str">
        <f t="shared" si="61"/>
        <v>92008P</v>
      </c>
      <c r="B2064" s="10">
        <v>760199</v>
      </c>
      <c r="C2064" s="15">
        <v>39722</v>
      </c>
      <c r="D2064" s="16">
        <v>1769.702912</v>
      </c>
      <c r="E2064" s="14">
        <v>0.21</v>
      </c>
      <c r="F2064" s="14" t="s">
        <v>42</v>
      </c>
      <c r="G2064" s="15">
        <v>39716</v>
      </c>
      <c r="H2064" s="27">
        <f>WORKDAY(WORKDAY(DATEVALUE("15/"&amp;MONTH(EDATE(C2064,0))&amp;"/"&amp;YEAR(EDATE(C2064,0))),-1,Feriados!$A$1:$A$936),1,Feriados!$A$1:$A$936)</f>
        <v>39736</v>
      </c>
      <c r="I2064" s="27">
        <f>WORKDAY(WORKDAY(DATEVALUE("15/"&amp;MONTH(EDATE(C2064,-1))&amp;"/"&amp;YEAR(EDATE(C2064,-1))),-1,Feriados!$A$1:$A$936),1,Feriados!$A$1:$A$936)</f>
        <v>39706</v>
      </c>
      <c r="J2064" s="27">
        <f>WORKDAY(WORKDAY(DATEVALUE("15/"&amp;MONTH(EDATE(C2064,0))&amp;"/"&amp;YEAR(EDATE(C2064,0))-1),-1,Feriados!$A$1:$A$936),1,Feriados!$A$1:$A$936)</f>
        <v>39370</v>
      </c>
      <c r="K2064" s="28">
        <f t="shared" si="60"/>
        <v>6.2505336942087597</v>
      </c>
    </row>
    <row r="2065" spans="1:11" x14ac:dyDescent="0.3">
      <c r="A2065" s="18" t="str">
        <f t="shared" si="61"/>
        <v>92008P</v>
      </c>
      <c r="B2065" s="10">
        <v>760199</v>
      </c>
      <c r="C2065" s="15">
        <v>39723</v>
      </c>
      <c r="D2065" s="16">
        <v>1769.8716690000001</v>
      </c>
      <c r="E2065" s="14">
        <v>0.21</v>
      </c>
      <c r="F2065" s="14" t="s">
        <v>42</v>
      </c>
      <c r="G2065" s="15">
        <v>39716</v>
      </c>
      <c r="H2065" s="27">
        <f>WORKDAY(WORKDAY(DATEVALUE("15/"&amp;MONTH(EDATE(C2065,0))&amp;"/"&amp;YEAR(EDATE(C2065,0))),-1,Feriados!$A$1:$A$936),1,Feriados!$A$1:$A$936)</f>
        <v>39736</v>
      </c>
      <c r="I2065" s="27">
        <f>WORKDAY(WORKDAY(DATEVALUE("15/"&amp;MONTH(EDATE(C2065,-1))&amp;"/"&amp;YEAR(EDATE(C2065,-1))),-1,Feriados!$A$1:$A$936),1,Feriados!$A$1:$A$936)</f>
        <v>39706</v>
      </c>
      <c r="J2065" s="27">
        <f>WORKDAY(WORKDAY(DATEVALUE("15/"&amp;MONTH(EDATE(C2065,0))&amp;"/"&amp;YEAR(EDATE(C2065,0))-1),-1,Feriados!$A$1:$A$936),1,Feriados!$A$1:$A$936)</f>
        <v>39370</v>
      </c>
      <c r="K2065" s="28">
        <f t="shared" si="60"/>
        <v>6.2505336942087597</v>
      </c>
    </row>
    <row r="2066" spans="1:11" x14ac:dyDescent="0.3">
      <c r="A2066" s="18" t="str">
        <f t="shared" si="61"/>
        <v>92008P</v>
      </c>
      <c r="B2066" s="10">
        <v>760199</v>
      </c>
      <c r="C2066" s="15">
        <v>39724</v>
      </c>
      <c r="D2066" s="16">
        <v>1770.040442</v>
      </c>
      <c r="E2066" s="14">
        <v>0.21</v>
      </c>
      <c r="F2066" s="14" t="s">
        <v>42</v>
      </c>
      <c r="G2066" s="15">
        <v>39716</v>
      </c>
      <c r="H2066" s="27">
        <f>WORKDAY(WORKDAY(DATEVALUE("15/"&amp;MONTH(EDATE(C2066,0))&amp;"/"&amp;YEAR(EDATE(C2066,0))),-1,Feriados!$A$1:$A$936),1,Feriados!$A$1:$A$936)</f>
        <v>39736</v>
      </c>
      <c r="I2066" s="27">
        <f>WORKDAY(WORKDAY(DATEVALUE("15/"&amp;MONTH(EDATE(C2066,-1))&amp;"/"&amp;YEAR(EDATE(C2066,-1))),-1,Feriados!$A$1:$A$936),1,Feriados!$A$1:$A$936)</f>
        <v>39706</v>
      </c>
      <c r="J2066" s="27">
        <f>WORKDAY(WORKDAY(DATEVALUE("15/"&amp;MONTH(EDATE(C2066,0))&amp;"/"&amp;YEAR(EDATE(C2066,0))-1),-1,Feriados!$A$1:$A$936),1,Feriados!$A$1:$A$936)</f>
        <v>39370</v>
      </c>
      <c r="K2066" s="28">
        <f t="shared" si="60"/>
        <v>6.2505336942087597</v>
      </c>
    </row>
    <row r="2067" spans="1:11" x14ac:dyDescent="0.3">
      <c r="A2067" s="18" t="str">
        <f t="shared" si="61"/>
        <v>92008P</v>
      </c>
      <c r="B2067" s="10">
        <v>760199</v>
      </c>
      <c r="C2067" s="15">
        <v>39727</v>
      </c>
      <c r="D2067" s="16">
        <v>1770.2092319999999</v>
      </c>
      <c r="E2067" s="14">
        <v>0.21</v>
      </c>
      <c r="F2067" s="14" t="s">
        <v>42</v>
      </c>
      <c r="G2067" s="15">
        <v>39716</v>
      </c>
      <c r="H2067" s="27">
        <f>WORKDAY(WORKDAY(DATEVALUE("15/"&amp;MONTH(EDATE(C2067,0))&amp;"/"&amp;YEAR(EDATE(C2067,0))),-1,Feriados!$A$1:$A$936),1,Feriados!$A$1:$A$936)</f>
        <v>39736</v>
      </c>
      <c r="I2067" s="27">
        <f>WORKDAY(WORKDAY(DATEVALUE("15/"&amp;MONTH(EDATE(C2067,-1))&amp;"/"&amp;YEAR(EDATE(C2067,-1))),-1,Feriados!$A$1:$A$936),1,Feriados!$A$1:$A$936)</f>
        <v>39706</v>
      </c>
      <c r="J2067" s="27">
        <f>WORKDAY(WORKDAY(DATEVALUE("15/"&amp;MONTH(EDATE(C2067,0))&amp;"/"&amp;YEAR(EDATE(C2067,0))-1),-1,Feriados!$A$1:$A$936),1,Feriados!$A$1:$A$936)</f>
        <v>39370</v>
      </c>
      <c r="K2067" s="28">
        <f t="shared" si="60"/>
        <v>6.2505336942087597</v>
      </c>
    </row>
    <row r="2068" spans="1:11" x14ac:dyDescent="0.3">
      <c r="A2068" s="18" t="str">
        <f t="shared" si="61"/>
        <v>92008P</v>
      </c>
      <c r="B2068" s="10">
        <v>760199</v>
      </c>
      <c r="C2068" s="15">
        <v>39728</v>
      </c>
      <c r="D2068" s="16">
        <v>1770.3780369999999</v>
      </c>
      <c r="E2068" s="14">
        <v>0.21</v>
      </c>
      <c r="F2068" s="14" t="s">
        <v>42</v>
      </c>
      <c r="G2068" s="15">
        <v>39716</v>
      </c>
      <c r="H2068" s="27">
        <f>WORKDAY(WORKDAY(DATEVALUE("15/"&amp;MONTH(EDATE(C2068,0))&amp;"/"&amp;YEAR(EDATE(C2068,0))),-1,Feriados!$A$1:$A$936),1,Feriados!$A$1:$A$936)</f>
        <v>39736</v>
      </c>
      <c r="I2068" s="27">
        <f>WORKDAY(WORKDAY(DATEVALUE("15/"&amp;MONTH(EDATE(C2068,-1))&amp;"/"&amp;YEAR(EDATE(C2068,-1))),-1,Feriados!$A$1:$A$936),1,Feriados!$A$1:$A$936)</f>
        <v>39706</v>
      </c>
      <c r="J2068" s="27">
        <f>WORKDAY(WORKDAY(DATEVALUE("15/"&amp;MONTH(EDATE(C2068,0))&amp;"/"&amp;YEAR(EDATE(C2068,0))-1),-1,Feriados!$A$1:$A$936),1,Feriados!$A$1:$A$936)</f>
        <v>39370</v>
      </c>
      <c r="K2068" s="28">
        <f t="shared" si="60"/>
        <v>6.2505336942087597</v>
      </c>
    </row>
    <row r="2069" spans="1:11" x14ac:dyDescent="0.3">
      <c r="A2069" s="18" t="str">
        <f t="shared" si="61"/>
        <v>92008F</v>
      </c>
      <c r="B2069" s="10">
        <v>760199</v>
      </c>
      <c r="C2069" s="15">
        <v>39729</v>
      </c>
      <c r="D2069" s="16">
        <v>1771.229108</v>
      </c>
      <c r="E2069" s="14">
        <v>0.26</v>
      </c>
      <c r="F2069" s="14" t="s">
        <v>41</v>
      </c>
      <c r="G2069" s="15">
        <v>39729</v>
      </c>
      <c r="H2069" s="27">
        <f>WORKDAY(WORKDAY(DATEVALUE("15/"&amp;MONTH(EDATE(C2069,0))&amp;"/"&amp;YEAR(EDATE(C2069,0))),-1,Feriados!$A$1:$A$936),1,Feriados!$A$1:$A$936)</f>
        <v>39736</v>
      </c>
      <c r="I2069" s="27">
        <f>WORKDAY(WORKDAY(DATEVALUE("15/"&amp;MONTH(EDATE(C2069,-1))&amp;"/"&amp;YEAR(EDATE(C2069,-1))),-1,Feriados!$A$1:$A$936),1,Feriados!$A$1:$A$936)</f>
        <v>39706</v>
      </c>
      <c r="J2069" s="27">
        <f>WORKDAY(WORKDAY(DATEVALUE("15/"&amp;MONTH(EDATE(C2069,0))&amp;"/"&amp;YEAR(EDATE(C2069,0))-1),-1,Feriados!$A$1:$A$936),1,Feriados!$A$1:$A$936)</f>
        <v>39370</v>
      </c>
      <c r="K2069" s="28">
        <f t="shared" si="60"/>
        <v>6.2505336942087597</v>
      </c>
    </row>
    <row r="2070" spans="1:11" x14ac:dyDescent="0.3">
      <c r="A2070" s="18" t="str">
        <f t="shared" si="61"/>
        <v>92008F</v>
      </c>
      <c r="B2070" s="10">
        <v>760199</v>
      </c>
      <c r="C2070" s="15">
        <v>39730</v>
      </c>
      <c r="D2070" s="16">
        <v>1771.4381550000001</v>
      </c>
      <c r="E2070" s="14">
        <v>0.26</v>
      </c>
      <c r="F2070" s="14" t="s">
        <v>41</v>
      </c>
      <c r="G2070" s="15">
        <v>39729</v>
      </c>
      <c r="H2070" s="27">
        <f>WORKDAY(WORKDAY(DATEVALUE("15/"&amp;MONTH(EDATE(C2070,0))&amp;"/"&amp;YEAR(EDATE(C2070,0))),-1,Feriados!$A$1:$A$936),1,Feriados!$A$1:$A$936)</f>
        <v>39736</v>
      </c>
      <c r="I2070" s="27">
        <f>WORKDAY(WORKDAY(DATEVALUE("15/"&amp;MONTH(EDATE(C2070,-1))&amp;"/"&amp;YEAR(EDATE(C2070,-1))),-1,Feriados!$A$1:$A$936),1,Feriados!$A$1:$A$936)</f>
        <v>39706</v>
      </c>
      <c r="J2070" s="27">
        <f>WORKDAY(WORKDAY(DATEVALUE("15/"&amp;MONTH(EDATE(C2070,0))&amp;"/"&amp;YEAR(EDATE(C2070,0))-1),-1,Feriados!$A$1:$A$936),1,Feriados!$A$1:$A$936)</f>
        <v>39370</v>
      </c>
      <c r="K2070" s="28">
        <f t="shared" si="60"/>
        <v>6.2505336942087597</v>
      </c>
    </row>
    <row r="2071" spans="1:11" x14ac:dyDescent="0.3">
      <c r="A2071" s="18" t="str">
        <f t="shared" si="61"/>
        <v>92008F</v>
      </c>
      <c r="B2071" s="10">
        <v>760199</v>
      </c>
      <c r="C2071" s="15">
        <v>39731</v>
      </c>
      <c r="D2071" s="16">
        <v>1771.6472269999999</v>
      </c>
      <c r="E2071" s="14">
        <v>0.26</v>
      </c>
      <c r="F2071" s="14" t="s">
        <v>41</v>
      </c>
      <c r="G2071" s="15">
        <v>39729</v>
      </c>
      <c r="H2071" s="27">
        <f>WORKDAY(WORKDAY(DATEVALUE("15/"&amp;MONTH(EDATE(C2071,0))&amp;"/"&amp;YEAR(EDATE(C2071,0))),-1,Feriados!$A$1:$A$936),1,Feriados!$A$1:$A$936)</f>
        <v>39736</v>
      </c>
      <c r="I2071" s="27">
        <f>WORKDAY(WORKDAY(DATEVALUE("15/"&amp;MONTH(EDATE(C2071,-1))&amp;"/"&amp;YEAR(EDATE(C2071,-1))),-1,Feriados!$A$1:$A$936),1,Feriados!$A$1:$A$936)</f>
        <v>39706</v>
      </c>
      <c r="J2071" s="27">
        <f>WORKDAY(WORKDAY(DATEVALUE("15/"&amp;MONTH(EDATE(C2071,0))&amp;"/"&amp;YEAR(EDATE(C2071,0))-1),-1,Feriados!$A$1:$A$936),1,Feriados!$A$1:$A$936)</f>
        <v>39370</v>
      </c>
      <c r="K2071" s="28">
        <f t="shared" si="60"/>
        <v>6.2505336942087597</v>
      </c>
    </row>
    <row r="2072" spans="1:11" x14ac:dyDescent="0.3">
      <c r="A2072" s="18" t="str">
        <f t="shared" si="61"/>
        <v>92008F</v>
      </c>
      <c r="B2072" s="10">
        <v>760199</v>
      </c>
      <c r="C2072" s="15">
        <v>39734</v>
      </c>
      <c r="D2072" s="16">
        <v>1771.856323</v>
      </c>
      <c r="E2072" s="14">
        <v>0.26</v>
      </c>
      <c r="F2072" s="14" t="s">
        <v>41</v>
      </c>
      <c r="G2072" s="15">
        <v>39729</v>
      </c>
      <c r="H2072" s="27">
        <f>WORKDAY(WORKDAY(DATEVALUE("15/"&amp;MONTH(EDATE(C2072,0))&amp;"/"&amp;YEAR(EDATE(C2072,0))),-1,Feriados!$A$1:$A$936),1,Feriados!$A$1:$A$936)</f>
        <v>39736</v>
      </c>
      <c r="I2072" s="27">
        <f>WORKDAY(WORKDAY(DATEVALUE("15/"&amp;MONTH(EDATE(C2072,-1))&amp;"/"&amp;YEAR(EDATE(C2072,-1))),-1,Feriados!$A$1:$A$936),1,Feriados!$A$1:$A$936)</f>
        <v>39706</v>
      </c>
      <c r="J2072" s="27">
        <f>WORKDAY(WORKDAY(DATEVALUE("15/"&amp;MONTH(EDATE(C2072,0))&amp;"/"&amp;YEAR(EDATE(C2072,0))-1),-1,Feriados!$A$1:$A$936),1,Feriados!$A$1:$A$936)</f>
        <v>39370</v>
      </c>
      <c r="K2072" s="28">
        <f t="shared" si="60"/>
        <v>6.2505336942087597</v>
      </c>
    </row>
    <row r="2073" spans="1:11" x14ac:dyDescent="0.3">
      <c r="A2073" s="18" t="str">
        <f t="shared" si="61"/>
        <v>92008F</v>
      </c>
      <c r="B2073" s="10">
        <v>760199</v>
      </c>
      <c r="C2073" s="15">
        <v>39735</v>
      </c>
      <c r="D2073" s="16">
        <v>1772.0654440000001</v>
      </c>
      <c r="E2073" s="14">
        <v>0.26</v>
      </c>
      <c r="F2073" s="14" t="s">
        <v>41</v>
      </c>
      <c r="G2073" s="15">
        <v>39729</v>
      </c>
      <c r="H2073" s="27">
        <f>WORKDAY(WORKDAY(DATEVALUE("15/"&amp;MONTH(EDATE(C2073,0))&amp;"/"&amp;YEAR(EDATE(C2073,0))),-1,Feriados!$A$1:$A$936),1,Feriados!$A$1:$A$936)</f>
        <v>39736</v>
      </c>
      <c r="I2073" s="27">
        <f>WORKDAY(WORKDAY(DATEVALUE("15/"&amp;MONTH(EDATE(C2073,-1))&amp;"/"&amp;YEAR(EDATE(C2073,-1))),-1,Feriados!$A$1:$A$936),1,Feriados!$A$1:$A$936)</f>
        <v>39706</v>
      </c>
      <c r="J2073" s="27">
        <f>WORKDAY(WORKDAY(DATEVALUE("15/"&amp;MONTH(EDATE(C2073,0))&amp;"/"&amp;YEAR(EDATE(C2073,0))-1),-1,Feriados!$A$1:$A$936),1,Feriados!$A$1:$A$936)</f>
        <v>39370</v>
      </c>
      <c r="K2073" s="28">
        <f t="shared" si="60"/>
        <v>6.2505336942087597</v>
      </c>
    </row>
    <row r="2074" spans="1:11" x14ac:dyDescent="0.3">
      <c r="A2074" s="18" t="str">
        <f t="shared" si="61"/>
        <v>92008F</v>
      </c>
      <c r="B2074" s="10">
        <v>760199</v>
      </c>
      <c r="C2074" s="15">
        <v>39736</v>
      </c>
      <c r="D2074" s="16">
        <v>1772.27459</v>
      </c>
      <c r="E2074" s="14">
        <v>0.26</v>
      </c>
      <c r="F2074" s="14" t="s">
        <v>41</v>
      </c>
      <c r="G2074" s="15">
        <v>39729</v>
      </c>
      <c r="H2074" s="27">
        <f>WORKDAY(WORKDAY(DATEVALUE("15/"&amp;MONTH(EDATE(C2074,0))&amp;"/"&amp;YEAR(EDATE(C2074,0))),-1,Feriados!$A$1:$A$936),1,Feriados!$A$1:$A$936)</f>
        <v>39736</v>
      </c>
      <c r="I2074" s="27">
        <f>WORKDAY(WORKDAY(DATEVALUE("15/"&amp;MONTH(EDATE(C2074,-1))&amp;"/"&amp;YEAR(EDATE(C2074,-1))),-1,Feriados!$A$1:$A$936),1,Feriados!$A$1:$A$936)</f>
        <v>39706</v>
      </c>
      <c r="J2074" s="27">
        <f>WORKDAY(WORKDAY(DATEVALUE("15/"&amp;MONTH(EDATE(C2074,0))&amp;"/"&amp;YEAR(EDATE(C2074,0))-1),-1,Feriados!$A$1:$A$936),1,Feriados!$A$1:$A$936)</f>
        <v>39370</v>
      </c>
      <c r="K2074" s="28">
        <f t="shared" si="60"/>
        <v>6.2505336942087597</v>
      </c>
    </row>
    <row r="2075" spans="1:11" x14ac:dyDescent="0.3">
      <c r="A2075" s="18" t="str">
        <f t="shared" si="61"/>
        <v>92008P</v>
      </c>
      <c r="B2075" s="10">
        <v>760199</v>
      </c>
      <c r="C2075" s="15">
        <v>39737</v>
      </c>
      <c r="D2075" s="16">
        <v>1772.5898990000001</v>
      </c>
      <c r="E2075" s="14">
        <v>0.41</v>
      </c>
      <c r="F2075" s="14" t="s">
        <v>42</v>
      </c>
      <c r="G2075" s="15">
        <v>39737</v>
      </c>
      <c r="H2075" s="27">
        <f>WORKDAY(WORKDAY(DATEVALUE("15/"&amp;MONTH(EDATE(C2075,0))&amp;"/"&amp;YEAR(EDATE(C2075,0))),-1,Feriados!$A$1:$A$936),1,Feriados!$A$1:$A$936)</f>
        <v>39736</v>
      </c>
      <c r="I2075" s="27">
        <f>WORKDAY(WORKDAY(DATEVALUE("15/"&amp;MONTH(EDATE(C2075,-1))&amp;"/"&amp;YEAR(EDATE(C2075,-1))),-1,Feriados!$A$1:$A$936),1,Feriados!$A$1:$A$936)</f>
        <v>39706</v>
      </c>
      <c r="J2075" s="27">
        <f>WORKDAY(WORKDAY(DATEVALUE("15/"&amp;MONTH(EDATE(C2075,0))&amp;"/"&amp;YEAR(EDATE(C2075,0))-1),-1,Feriados!$A$1:$A$936),1,Feriados!$A$1:$A$936)</f>
        <v>39370</v>
      </c>
      <c r="K2075" s="28">
        <f t="shared" si="60"/>
        <v>6.2505336942087597</v>
      </c>
    </row>
    <row r="2076" spans="1:11" x14ac:dyDescent="0.3">
      <c r="A2076" s="18" t="str">
        <f t="shared" si="61"/>
        <v>92008P</v>
      </c>
      <c r="B2076" s="10">
        <v>760199</v>
      </c>
      <c r="C2076" s="15">
        <v>39738</v>
      </c>
      <c r="D2076" s="16">
        <v>1772.905264</v>
      </c>
      <c r="E2076" s="14">
        <v>0.41</v>
      </c>
      <c r="F2076" s="14" t="s">
        <v>42</v>
      </c>
      <c r="G2076" s="15">
        <v>39737</v>
      </c>
      <c r="H2076" s="27">
        <f>WORKDAY(WORKDAY(DATEVALUE("15/"&amp;MONTH(EDATE(C2076,0))&amp;"/"&amp;YEAR(EDATE(C2076,0))),-1,Feriados!$A$1:$A$936),1,Feriados!$A$1:$A$936)</f>
        <v>39736</v>
      </c>
      <c r="I2076" s="27">
        <f>WORKDAY(WORKDAY(DATEVALUE("15/"&amp;MONTH(EDATE(C2076,-1))&amp;"/"&amp;YEAR(EDATE(C2076,-1))),-1,Feriados!$A$1:$A$936),1,Feriados!$A$1:$A$936)</f>
        <v>39706</v>
      </c>
      <c r="J2076" s="27">
        <f>WORKDAY(WORKDAY(DATEVALUE("15/"&amp;MONTH(EDATE(C2076,0))&amp;"/"&amp;YEAR(EDATE(C2076,0))-1),-1,Feriados!$A$1:$A$936),1,Feriados!$A$1:$A$936)</f>
        <v>39370</v>
      </c>
      <c r="K2076" s="28">
        <f t="shared" si="60"/>
        <v>6.2505336942087597</v>
      </c>
    </row>
    <row r="2077" spans="1:11" x14ac:dyDescent="0.3">
      <c r="A2077" s="18" t="str">
        <f t="shared" si="61"/>
        <v>92008P</v>
      </c>
      <c r="B2077" s="10">
        <v>760199</v>
      </c>
      <c r="C2077" s="15">
        <v>39741</v>
      </c>
      <c r="D2077" s="16">
        <v>1773.2206859999999</v>
      </c>
      <c r="E2077" s="14">
        <v>0.41</v>
      </c>
      <c r="F2077" s="14" t="s">
        <v>42</v>
      </c>
      <c r="G2077" s="15">
        <v>39737</v>
      </c>
      <c r="H2077" s="27">
        <f>WORKDAY(WORKDAY(DATEVALUE("15/"&amp;MONTH(EDATE(C2077,0))&amp;"/"&amp;YEAR(EDATE(C2077,0))),-1,Feriados!$A$1:$A$936),1,Feriados!$A$1:$A$936)</f>
        <v>39736</v>
      </c>
      <c r="I2077" s="27">
        <f>WORKDAY(WORKDAY(DATEVALUE("15/"&amp;MONTH(EDATE(C2077,-1))&amp;"/"&amp;YEAR(EDATE(C2077,-1))),-1,Feriados!$A$1:$A$936),1,Feriados!$A$1:$A$936)</f>
        <v>39706</v>
      </c>
      <c r="J2077" s="27">
        <f>WORKDAY(WORKDAY(DATEVALUE("15/"&amp;MONTH(EDATE(C2077,0))&amp;"/"&amp;YEAR(EDATE(C2077,0))-1),-1,Feriados!$A$1:$A$936),1,Feriados!$A$1:$A$936)</f>
        <v>39370</v>
      </c>
      <c r="K2077" s="28">
        <f t="shared" si="60"/>
        <v>6.2505336942087597</v>
      </c>
    </row>
    <row r="2078" spans="1:11" x14ac:dyDescent="0.3">
      <c r="A2078" s="18" t="str">
        <f t="shared" si="61"/>
        <v>92008P</v>
      </c>
      <c r="B2078" s="10">
        <v>760199</v>
      </c>
      <c r="C2078" s="15">
        <v>39742</v>
      </c>
      <c r="D2078" s="16">
        <v>1773.5361640000001</v>
      </c>
      <c r="E2078" s="14">
        <v>0.41</v>
      </c>
      <c r="F2078" s="14" t="s">
        <v>42</v>
      </c>
      <c r="G2078" s="15">
        <v>39737</v>
      </c>
      <c r="H2078" s="27">
        <f>WORKDAY(WORKDAY(DATEVALUE("15/"&amp;MONTH(EDATE(C2078,0))&amp;"/"&amp;YEAR(EDATE(C2078,0))),-1,Feriados!$A$1:$A$936),1,Feriados!$A$1:$A$936)</f>
        <v>39736</v>
      </c>
      <c r="I2078" s="27">
        <f>WORKDAY(WORKDAY(DATEVALUE("15/"&amp;MONTH(EDATE(C2078,-1))&amp;"/"&amp;YEAR(EDATE(C2078,-1))),-1,Feriados!$A$1:$A$936),1,Feriados!$A$1:$A$936)</f>
        <v>39706</v>
      </c>
      <c r="J2078" s="27">
        <f>WORKDAY(WORKDAY(DATEVALUE("15/"&amp;MONTH(EDATE(C2078,0))&amp;"/"&amp;YEAR(EDATE(C2078,0))-1),-1,Feriados!$A$1:$A$936),1,Feriados!$A$1:$A$936)</f>
        <v>39370</v>
      </c>
      <c r="K2078" s="28">
        <f t="shared" si="60"/>
        <v>6.2505336942087597</v>
      </c>
    </row>
    <row r="2079" spans="1:11" x14ac:dyDescent="0.3">
      <c r="A2079" s="18" t="str">
        <f t="shared" si="61"/>
        <v>92008P</v>
      </c>
      <c r="B2079" s="10">
        <v>760199</v>
      </c>
      <c r="C2079" s="15">
        <v>39743</v>
      </c>
      <c r="D2079" s="16">
        <v>1773.8516970000001</v>
      </c>
      <c r="E2079" s="14">
        <v>0.41</v>
      </c>
      <c r="F2079" s="14" t="s">
        <v>42</v>
      </c>
      <c r="G2079" s="15">
        <v>39737</v>
      </c>
      <c r="H2079" s="27">
        <f>WORKDAY(WORKDAY(DATEVALUE("15/"&amp;MONTH(EDATE(C2079,0))&amp;"/"&amp;YEAR(EDATE(C2079,0))),-1,Feriados!$A$1:$A$936),1,Feriados!$A$1:$A$936)</f>
        <v>39736</v>
      </c>
      <c r="I2079" s="27">
        <f>WORKDAY(WORKDAY(DATEVALUE("15/"&amp;MONTH(EDATE(C2079,-1))&amp;"/"&amp;YEAR(EDATE(C2079,-1))),-1,Feriados!$A$1:$A$936),1,Feriados!$A$1:$A$936)</f>
        <v>39706</v>
      </c>
      <c r="J2079" s="27">
        <f>WORKDAY(WORKDAY(DATEVALUE("15/"&amp;MONTH(EDATE(C2079,0))&amp;"/"&amp;YEAR(EDATE(C2079,0))-1),-1,Feriados!$A$1:$A$936),1,Feriados!$A$1:$A$936)</f>
        <v>39370</v>
      </c>
      <c r="K2079" s="28">
        <f t="shared" si="60"/>
        <v>6.2505336942087597</v>
      </c>
    </row>
    <row r="2080" spans="1:11" x14ac:dyDescent="0.3">
      <c r="A2080" s="18" t="str">
        <f t="shared" si="61"/>
        <v>92008P</v>
      </c>
      <c r="B2080" s="10">
        <v>760199</v>
      </c>
      <c r="C2080" s="15">
        <v>39744</v>
      </c>
      <c r="D2080" s="16">
        <v>1774.167287</v>
      </c>
      <c r="E2080" s="14">
        <v>0.41</v>
      </c>
      <c r="F2080" s="14" t="s">
        <v>42</v>
      </c>
      <c r="G2080" s="15">
        <v>39737</v>
      </c>
      <c r="H2080" s="27">
        <f>WORKDAY(WORKDAY(DATEVALUE("15/"&amp;MONTH(EDATE(C2080,0))&amp;"/"&amp;YEAR(EDATE(C2080,0))),-1,Feriados!$A$1:$A$936),1,Feriados!$A$1:$A$936)</f>
        <v>39736</v>
      </c>
      <c r="I2080" s="27">
        <f>WORKDAY(WORKDAY(DATEVALUE("15/"&amp;MONTH(EDATE(C2080,-1))&amp;"/"&amp;YEAR(EDATE(C2080,-1))),-1,Feriados!$A$1:$A$936),1,Feriados!$A$1:$A$936)</f>
        <v>39706</v>
      </c>
      <c r="J2080" s="27">
        <f>WORKDAY(WORKDAY(DATEVALUE("15/"&amp;MONTH(EDATE(C2080,0))&amp;"/"&amp;YEAR(EDATE(C2080,0))-1),-1,Feriados!$A$1:$A$936),1,Feriados!$A$1:$A$936)</f>
        <v>39370</v>
      </c>
      <c r="K2080" s="28">
        <f t="shared" si="60"/>
        <v>6.2505336942087597</v>
      </c>
    </row>
    <row r="2081" spans="1:11" x14ac:dyDescent="0.3">
      <c r="A2081" s="18" t="str">
        <f t="shared" si="61"/>
        <v>92008P</v>
      </c>
      <c r="B2081" s="10">
        <v>760199</v>
      </c>
      <c r="C2081" s="15">
        <v>39745</v>
      </c>
      <c r="D2081" s="16">
        <v>1774.3753549999999</v>
      </c>
      <c r="E2081" s="14">
        <v>0.39</v>
      </c>
      <c r="F2081" s="14" t="s">
        <v>42</v>
      </c>
      <c r="G2081" s="15">
        <v>39745</v>
      </c>
      <c r="H2081" s="27">
        <f>WORKDAY(WORKDAY(DATEVALUE("15/"&amp;MONTH(EDATE(C2081,0))&amp;"/"&amp;YEAR(EDATE(C2081,0))),-1,Feriados!$A$1:$A$936),1,Feriados!$A$1:$A$936)</f>
        <v>39736</v>
      </c>
      <c r="I2081" s="27">
        <f>WORKDAY(WORKDAY(DATEVALUE("15/"&amp;MONTH(EDATE(C2081,-1))&amp;"/"&amp;YEAR(EDATE(C2081,-1))),-1,Feriados!$A$1:$A$936),1,Feriados!$A$1:$A$936)</f>
        <v>39706</v>
      </c>
      <c r="J2081" s="27">
        <f>WORKDAY(WORKDAY(DATEVALUE("15/"&amp;MONTH(EDATE(C2081,0))&amp;"/"&amp;YEAR(EDATE(C2081,0))-1),-1,Feriados!$A$1:$A$936),1,Feriados!$A$1:$A$936)</f>
        <v>39370</v>
      </c>
      <c r="K2081" s="28">
        <f t="shared" si="60"/>
        <v>6.2505336942087597</v>
      </c>
    </row>
    <row r="2082" spans="1:11" x14ac:dyDescent="0.3">
      <c r="A2082" s="18" t="str">
        <f t="shared" si="61"/>
        <v>92008P</v>
      </c>
      <c r="B2082" s="10">
        <v>760199</v>
      </c>
      <c r="C2082" s="15">
        <v>39748</v>
      </c>
      <c r="D2082" s="16">
        <v>1774.6756680000001</v>
      </c>
      <c r="E2082" s="14">
        <v>0.39</v>
      </c>
      <c r="F2082" s="14" t="s">
        <v>42</v>
      </c>
      <c r="G2082" s="15">
        <v>39745</v>
      </c>
      <c r="H2082" s="27">
        <f>WORKDAY(WORKDAY(DATEVALUE("15/"&amp;MONTH(EDATE(C2082,0))&amp;"/"&amp;YEAR(EDATE(C2082,0))),-1,Feriados!$A$1:$A$936),1,Feriados!$A$1:$A$936)</f>
        <v>39736</v>
      </c>
      <c r="I2082" s="27">
        <f>WORKDAY(WORKDAY(DATEVALUE("15/"&amp;MONTH(EDATE(C2082,-1))&amp;"/"&amp;YEAR(EDATE(C2082,-1))),-1,Feriados!$A$1:$A$936),1,Feriados!$A$1:$A$936)</f>
        <v>39706</v>
      </c>
      <c r="J2082" s="27">
        <f>WORKDAY(WORKDAY(DATEVALUE("15/"&amp;MONTH(EDATE(C2082,0))&amp;"/"&amp;YEAR(EDATE(C2082,0))-1),-1,Feriados!$A$1:$A$936),1,Feriados!$A$1:$A$936)</f>
        <v>39370</v>
      </c>
      <c r="K2082" s="28">
        <f t="shared" si="60"/>
        <v>6.2505336942087597</v>
      </c>
    </row>
    <row r="2083" spans="1:11" x14ac:dyDescent="0.3">
      <c r="A2083" s="18" t="str">
        <f t="shared" si="61"/>
        <v>92008P</v>
      </c>
      <c r="B2083" s="10">
        <v>760199</v>
      </c>
      <c r="C2083" s="15">
        <v>39749</v>
      </c>
      <c r="D2083" s="16">
        <v>1774.9760309999999</v>
      </c>
      <c r="E2083" s="14">
        <v>0.39</v>
      </c>
      <c r="F2083" s="14" t="s">
        <v>42</v>
      </c>
      <c r="G2083" s="15">
        <v>39745</v>
      </c>
      <c r="H2083" s="27">
        <f>WORKDAY(WORKDAY(DATEVALUE("15/"&amp;MONTH(EDATE(C2083,0))&amp;"/"&amp;YEAR(EDATE(C2083,0))),-1,Feriados!$A$1:$A$936),1,Feriados!$A$1:$A$936)</f>
        <v>39736</v>
      </c>
      <c r="I2083" s="27">
        <f>WORKDAY(WORKDAY(DATEVALUE("15/"&amp;MONTH(EDATE(C2083,-1))&amp;"/"&amp;YEAR(EDATE(C2083,-1))),-1,Feriados!$A$1:$A$936),1,Feriados!$A$1:$A$936)</f>
        <v>39706</v>
      </c>
      <c r="J2083" s="27">
        <f>WORKDAY(WORKDAY(DATEVALUE("15/"&amp;MONTH(EDATE(C2083,0))&amp;"/"&amp;YEAR(EDATE(C2083,0))-1),-1,Feriados!$A$1:$A$936),1,Feriados!$A$1:$A$936)</f>
        <v>39370</v>
      </c>
      <c r="K2083" s="28">
        <f t="shared" si="60"/>
        <v>6.2505336942087597</v>
      </c>
    </row>
    <row r="2084" spans="1:11" x14ac:dyDescent="0.3">
      <c r="A2084" s="18" t="str">
        <f t="shared" si="61"/>
        <v>92008P</v>
      </c>
      <c r="B2084" s="10">
        <v>760199</v>
      </c>
      <c r="C2084" s="15">
        <v>39750</v>
      </c>
      <c r="D2084" s="16">
        <v>1775.276445</v>
      </c>
      <c r="E2084" s="14">
        <v>0.39</v>
      </c>
      <c r="F2084" s="14" t="s">
        <v>42</v>
      </c>
      <c r="G2084" s="15">
        <v>39745</v>
      </c>
      <c r="H2084" s="27">
        <f>WORKDAY(WORKDAY(DATEVALUE("15/"&amp;MONTH(EDATE(C2084,0))&amp;"/"&amp;YEAR(EDATE(C2084,0))),-1,Feriados!$A$1:$A$936),1,Feriados!$A$1:$A$936)</f>
        <v>39736</v>
      </c>
      <c r="I2084" s="27">
        <f>WORKDAY(WORKDAY(DATEVALUE("15/"&amp;MONTH(EDATE(C2084,-1))&amp;"/"&amp;YEAR(EDATE(C2084,-1))),-1,Feriados!$A$1:$A$936),1,Feriados!$A$1:$A$936)</f>
        <v>39706</v>
      </c>
      <c r="J2084" s="27">
        <f>WORKDAY(WORKDAY(DATEVALUE("15/"&amp;MONTH(EDATE(C2084,0))&amp;"/"&amp;YEAR(EDATE(C2084,0))-1),-1,Feriados!$A$1:$A$936),1,Feriados!$A$1:$A$936)</f>
        <v>39370</v>
      </c>
      <c r="K2084" s="28">
        <f t="shared" si="60"/>
        <v>6.2505336942087597</v>
      </c>
    </row>
    <row r="2085" spans="1:11" x14ac:dyDescent="0.3">
      <c r="A2085" s="18" t="str">
        <f t="shared" si="61"/>
        <v>92008P</v>
      </c>
      <c r="B2085" s="10">
        <v>760199</v>
      </c>
      <c r="C2085" s="15">
        <v>39751</v>
      </c>
      <c r="D2085" s="16">
        <v>1775.57691</v>
      </c>
      <c r="E2085" s="14">
        <v>0.39</v>
      </c>
      <c r="F2085" s="14" t="s">
        <v>42</v>
      </c>
      <c r="G2085" s="15">
        <v>39745</v>
      </c>
      <c r="H2085" s="27">
        <f>WORKDAY(WORKDAY(DATEVALUE("15/"&amp;MONTH(EDATE(C2085,0))&amp;"/"&amp;YEAR(EDATE(C2085,0))),-1,Feriados!$A$1:$A$936),1,Feriados!$A$1:$A$936)</f>
        <v>39736</v>
      </c>
      <c r="I2085" s="27">
        <f>WORKDAY(WORKDAY(DATEVALUE("15/"&amp;MONTH(EDATE(C2085,-1))&amp;"/"&amp;YEAR(EDATE(C2085,-1))),-1,Feriados!$A$1:$A$936),1,Feriados!$A$1:$A$936)</f>
        <v>39706</v>
      </c>
      <c r="J2085" s="27">
        <f>WORKDAY(WORKDAY(DATEVALUE("15/"&amp;MONTH(EDATE(C2085,0))&amp;"/"&amp;YEAR(EDATE(C2085,0))-1),-1,Feriados!$A$1:$A$936),1,Feriados!$A$1:$A$936)</f>
        <v>39370</v>
      </c>
      <c r="K2085" s="28">
        <f t="shared" si="60"/>
        <v>6.2505336942087597</v>
      </c>
    </row>
    <row r="2086" spans="1:11" x14ac:dyDescent="0.3">
      <c r="A2086" s="18" t="str">
        <f t="shared" si="61"/>
        <v>92008P</v>
      </c>
      <c r="B2086" s="10">
        <v>760199</v>
      </c>
      <c r="C2086" s="15">
        <v>39752</v>
      </c>
      <c r="D2086" s="16">
        <v>1775.877426</v>
      </c>
      <c r="E2086" s="14">
        <v>0.39</v>
      </c>
      <c r="F2086" s="14" t="s">
        <v>42</v>
      </c>
      <c r="G2086" s="15">
        <v>39745</v>
      </c>
      <c r="H2086" s="27">
        <f>WORKDAY(WORKDAY(DATEVALUE("15/"&amp;MONTH(EDATE(C2086,0))&amp;"/"&amp;YEAR(EDATE(C2086,0))),-1,Feriados!$A$1:$A$936),1,Feriados!$A$1:$A$936)</f>
        <v>39736</v>
      </c>
      <c r="I2086" s="27">
        <f>WORKDAY(WORKDAY(DATEVALUE("15/"&amp;MONTH(EDATE(C2086,-1))&amp;"/"&amp;YEAR(EDATE(C2086,-1))),-1,Feriados!$A$1:$A$936),1,Feriados!$A$1:$A$936)</f>
        <v>39706</v>
      </c>
      <c r="J2086" s="27">
        <f>WORKDAY(WORKDAY(DATEVALUE("15/"&amp;MONTH(EDATE(C2086,0))&amp;"/"&amp;YEAR(EDATE(C2086,0))-1),-1,Feriados!$A$1:$A$936),1,Feriados!$A$1:$A$936)</f>
        <v>39370</v>
      </c>
      <c r="K2086" s="28">
        <f t="shared" si="60"/>
        <v>6.2505336942087597</v>
      </c>
    </row>
    <row r="2087" spans="1:11" x14ac:dyDescent="0.3">
      <c r="A2087" s="18" t="str">
        <f t="shared" si="61"/>
        <v>102008P</v>
      </c>
      <c r="B2087" s="10">
        <v>760199</v>
      </c>
      <c r="C2087" s="15">
        <v>39755</v>
      </c>
      <c r="D2087" s="16">
        <v>1776.177993</v>
      </c>
      <c r="E2087" s="14">
        <v>0.39</v>
      </c>
      <c r="F2087" s="14" t="s">
        <v>42</v>
      </c>
      <c r="G2087" s="15">
        <v>39745</v>
      </c>
      <c r="H2087" s="27">
        <f>WORKDAY(WORKDAY(DATEVALUE("15/"&amp;MONTH(EDATE(C2087,0))&amp;"/"&amp;YEAR(EDATE(C2087,0))),-1,Feriados!$A$1:$A$936),1,Feriados!$A$1:$A$936)</f>
        <v>39769</v>
      </c>
      <c r="I2087" s="27">
        <f>WORKDAY(WORKDAY(DATEVALUE("15/"&amp;MONTH(EDATE(C2087,-1))&amp;"/"&amp;YEAR(EDATE(C2087,-1))),-1,Feriados!$A$1:$A$936),1,Feriados!$A$1:$A$936)</f>
        <v>39736</v>
      </c>
      <c r="J2087" s="27">
        <f>WORKDAY(WORKDAY(DATEVALUE("15/"&amp;MONTH(EDATE(C2087,0))&amp;"/"&amp;YEAR(EDATE(C2087,0))-1),-1,Feriados!$A$1:$A$936),1,Feriados!$A$1:$A$936)</f>
        <v>39402</v>
      </c>
      <c r="K2087" s="28">
        <f t="shared" si="60"/>
        <v>6.4095302560628342</v>
      </c>
    </row>
    <row r="2088" spans="1:11" x14ac:dyDescent="0.3">
      <c r="A2088" s="18" t="str">
        <f t="shared" si="61"/>
        <v>102008P</v>
      </c>
      <c r="B2088" s="10">
        <v>760199</v>
      </c>
      <c r="C2088" s="15">
        <v>39756</v>
      </c>
      <c r="D2088" s="16">
        <v>1776.478611</v>
      </c>
      <c r="E2088" s="14">
        <v>0.39</v>
      </c>
      <c r="F2088" s="14" t="s">
        <v>42</v>
      </c>
      <c r="G2088" s="15">
        <v>39745</v>
      </c>
      <c r="H2088" s="27">
        <f>WORKDAY(WORKDAY(DATEVALUE("15/"&amp;MONTH(EDATE(C2088,0))&amp;"/"&amp;YEAR(EDATE(C2088,0))),-1,Feriados!$A$1:$A$936),1,Feriados!$A$1:$A$936)</f>
        <v>39769</v>
      </c>
      <c r="I2088" s="27">
        <f>WORKDAY(WORKDAY(DATEVALUE("15/"&amp;MONTH(EDATE(C2088,-1))&amp;"/"&amp;YEAR(EDATE(C2088,-1))),-1,Feriados!$A$1:$A$936),1,Feriados!$A$1:$A$936)</f>
        <v>39736</v>
      </c>
      <c r="J2088" s="27">
        <f>WORKDAY(WORKDAY(DATEVALUE("15/"&amp;MONTH(EDATE(C2088,0))&amp;"/"&amp;YEAR(EDATE(C2088,0))-1),-1,Feriados!$A$1:$A$936),1,Feriados!$A$1:$A$936)</f>
        <v>39402</v>
      </c>
      <c r="K2088" s="28">
        <f t="shared" si="60"/>
        <v>6.4095302560628342</v>
      </c>
    </row>
    <row r="2089" spans="1:11" x14ac:dyDescent="0.3">
      <c r="A2089" s="18" t="str">
        <f t="shared" si="61"/>
        <v>102008P</v>
      </c>
      <c r="B2089" s="10">
        <v>760199</v>
      </c>
      <c r="C2089" s="15">
        <v>39757</v>
      </c>
      <c r="D2089" s="16">
        <v>1776.7792790000001</v>
      </c>
      <c r="E2089" s="14">
        <v>0.39</v>
      </c>
      <c r="F2089" s="14" t="s">
        <v>42</v>
      </c>
      <c r="G2089" s="15">
        <v>39745</v>
      </c>
      <c r="H2089" s="27">
        <f>WORKDAY(WORKDAY(DATEVALUE("15/"&amp;MONTH(EDATE(C2089,0))&amp;"/"&amp;YEAR(EDATE(C2089,0))),-1,Feriados!$A$1:$A$936),1,Feriados!$A$1:$A$936)</f>
        <v>39769</v>
      </c>
      <c r="I2089" s="27">
        <f>WORKDAY(WORKDAY(DATEVALUE("15/"&amp;MONTH(EDATE(C2089,-1))&amp;"/"&amp;YEAR(EDATE(C2089,-1))),-1,Feriados!$A$1:$A$936),1,Feriados!$A$1:$A$936)</f>
        <v>39736</v>
      </c>
      <c r="J2089" s="27">
        <f>WORKDAY(WORKDAY(DATEVALUE("15/"&amp;MONTH(EDATE(C2089,0))&amp;"/"&amp;YEAR(EDATE(C2089,0))-1),-1,Feriados!$A$1:$A$936),1,Feriados!$A$1:$A$936)</f>
        <v>39402</v>
      </c>
      <c r="K2089" s="28">
        <f t="shared" si="60"/>
        <v>6.4095302560628342</v>
      </c>
    </row>
    <row r="2090" spans="1:11" x14ac:dyDescent="0.3">
      <c r="A2090" s="18" t="str">
        <f t="shared" si="61"/>
        <v>102008P</v>
      </c>
      <c r="B2090" s="10">
        <v>760199</v>
      </c>
      <c r="C2090" s="15">
        <v>39758</v>
      </c>
      <c r="D2090" s="16">
        <v>1777.079999</v>
      </c>
      <c r="E2090" s="14">
        <v>0.39</v>
      </c>
      <c r="F2090" s="14" t="s">
        <v>42</v>
      </c>
      <c r="G2090" s="15">
        <v>39745</v>
      </c>
      <c r="H2090" s="27">
        <f>WORKDAY(WORKDAY(DATEVALUE("15/"&amp;MONTH(EDATE(C2090,0))&amp;"/"&amp;YEAR(EDATE(C2090,0))),-1,Feriados!$A$1:$A$936),1,Feriados!$A$1:$A$936)</f>
        <v>39769</v>
      </c>
      <c r="I2090" s="27">
        <f>WORKDAY(WORKDAY(DATEVALUE("15/"&amp;MONTH(EDATE(C2090,-1))&amp;"/"&amp;YEAR(EDATE(C2090,-1))),-1,Feriados!$A$1:$A$936),1,Feriados!$A$1:$A$936)</f>
        <v>39736</v>
      </c>
      <c r="J2090" s="27">
        <f>WORKDAY(WORKDAY(DATEVALUE("15/"&amp;MONTH(EDATE(C2090,0))&amp;"/"&amp;YEAR(EDATE(C2090,0))-1),-1,Feriados!$A$1:$A$936),1,Feriados!$A$1:$A$936)</f>
        <v>39402</v>
      </c>
      <c r="K2090" s="28">
        <f t="shared" si="60"/>
        <v>6.4095302560628342</v>
      </c>
    </row>
    <row r="2091" spans="1:11" x14ac:dyDescent="0.3">
      <c r="A2091" s="18" t="str">
        <f t="shared" si="61"/>
        <v>102008F</v>
      </c>
      <c r="B2091" s="10">
        <v>760199</v>
      </c>
      <c r="C2091" s="15">
        <v>39759</v>
      </c>
      <c r="D2091" s="16">
        <v>1778.1672590000001</v>
      </c>
      <c r="E2091" s="14">
        <v>0.45</v>
      </c>
      <c r="F2091" s="14" t="s">
        <v>41</v>
      </c>
      <c r="G2091" s="15">
        <v>39759</v>
      </c>
      <c r="H2091" s="27">
        <f>WORKDAY(WORKDAY(DATEVALUE("15/"&amp;MONTH(EDATE(C2091,0))&amp;"/"&amp;YEAR(EDATE(C2091,0))),-1,Feriados!$A$1:$A$936),1,Feriados!$A$1:$A$936)</f>
        <v>39769</v>
      </c>
      <c r="I2091" s="27">
        <f>WORKDAY(WORKDAY(DATEVALUE("15/"&amp;MONTH(EDATE(C2091,-1))&amp;"/"&amp;YEAR(EDATE(C2091,-1))),-1,Feriados!$A$1:$A$936),1,Feriados!$A$1:$A$936)</f>
        <v>39736</v>
      </c>
      <c r="J2091" s="27">
        <f>WORKDAY(WORKDAY(DATEVALUE("15/"&amp;MONTH(EDATE(C2091,0))&amp;"/"&amp;YEAR(EDATE(C2091,0))-1),-1,Feriados!$A$1:$A$936),1,Feriados!$A$1:$A$936)</f>
        <v>39402</v>
      </c>
      <c r="K2091" s="28">
        <f t="shared" si="60"/>
        <v>6.4095302560628342</v>
      </c>
    </row>
    <row r="2092" spans="1:11" x14ac:dyDescent="0.3">
      <c r="A2092" s="18" t="str">
        <f t="shared" si="61"/>
        <v>102008F</v>
      </c>
      <c r="B2092" s="10">
        <v>760199</v>
      </c>
      <c r="C2092" s="15">
        <v>39762</v>
      </c>
      <c r="D2092" s="16">
        <v>1778.514496</v>
      </c>
      <c r="E2092" s="14">
        <v>0.45</v>
      </c>
      <c r="F2092" s="14" t="s">
        <v>41</v>
      </c>
      <c r="G2092" s="15">
        <v>39759</v>
      </c>
      <c r="H2092" s="27">
        <f>WORKDAY(WORKDAY(DATEVALUE("15/"&amp;MONTH(EDATE(C2092,0))&amp;"/"&amp;YEAR(EDATE(C2092,0))),-1,Feriados!$A$1:$A$936),1,Feriados!$A$1:$A$936)</f>
        <v>39769</v>
      </c>
      <c r="I2092" s="27">
        <f>WORKDAY(WORKDAY(DATEVALUE("15/"&amp;MONTH(EDATE(C2092,-1))&amp;"/"&amp;YEAR(EDATE(C2092,-1))),-1,Feriados!$A$1:$A$936),1,Feriados!$A$1:$A$936)</f>
        <v>39736</v>
      </c>
      <c r="J2092" s="27">
        <f>WORKDAY(WORKDAY(DATEVALUE("15/"&amp;MONTH(EDATE(C2092,0))&amp;"/"&amp;YEAR(EDATE(C2092,0))-1),-1,Feriados!$A$1:$A$936),1,Feriados!$A$1:$A$936)</f>
        <v>39402</v>
      </c>
      <c r="K2092" s="28">
        <f t="shared" si="60"/>
        <v>6.4095302560628342</v>
      </c>
    </row>
    <row r="2093" spans="1:11" x14ac:dyDescent="0.3">
      <c r="A2093" s="18" t="str">
        <f t="shared" si="61"/>
        <v>102008F</v>
      </c>
      <c r="B2093" s="10">
        <v>760199</v>
      </c>
      <c r="C2093" s="15">
        <v>39763</v>
      </c>
      <c r="D2093" s="16">
        <v>1778.861801</v>
      </c>
      <c r="E2093" s="14">
        <v>0.45</v>
      </c>
      <c r="F2093" s="14" t="s">
        <v>41</v>
      </c>
      <c r="G2093" s="15">
        <v>39759</v>
      </c>
      <c r="H2093" s="27">
        <f>WORKDAY(WORKDAY(DATEVALUE("15/"&amp;MONTH(EDATE(C2093,0))&amp;"/"&amp;YEAR(EDATE(C2093,0))),-1,Feriados!$A$1:$A$936),1,Feriados!$A$1:$A$936)</f>
        <v>39769</v>
      </c>
      <c r="I2093" s="27">
        <f>WORKDAY(WORKDAY(DATEVALUE("15/"&amp;MONTH(EDATE(C2093,-1))&amp;"/"&amp;YEAR(EDATE(C2093,-1))),-1,Feriados!$A$1:$A$936),1,Feriados!$A$1:$A$936)</f>
        <v>39736</v>
      </c>
      <c r="J2093" s="27">
        <f>WORKDAY(WORKDAY(DATEVALUE("15/"&amp;MONTH(EDATE(C2093,0))&amp;"/"&amp;YEAR(EDATE(C2093,0))-1),-1,Feriados!$A$1:$A$936),1,Feriados!$A$1:$A$936)</f>
        <v>39402</v>
      </c>
      <c r="K2093" s="28">
        <f t="shared" si="60"/>
        <v>6.4095302560628342</v>
      </c>
    </row>
    <row r="2094" spans="1:11" x14ac:dyDescent="0.3">
      <c r="A2094" s="18" t="str">
        <f t="shared" si="61"/>
        <v>102008F</v>
      </c>
      <c r="B2094" s="10">
        <v>760199</v>
      </c>
      <c r="C2094" s="15">
        <v>39764</v>
      </c>
      <c r="D2094" s="16">
        <v>1779.209173</v>
      </c>
      <c r="E2094" s="14">
        <v>0.45</v>
      </c>
      <c r="F2094" s="14" t="s">
        <v>41</v>
      </c>
      <c r="G2094" s="15">
        <v>39759</v>
      </c>
      <c r="H2094" s="27">
        <f>WORKDAY(WORKDAY(DATEVALUE("15/"&amp;MONTH(EDATE(C2094,0))&amp;"/"&amp;YEAR(EDATE(C2094,0))),-1,Feriados!$A$1:$A$936),1,Feriados!$A$1:$A$936)</f>
        <v>39769</v>
      </c>
      <c r="I2094" s="27">
        <f>WORKDAY(WORKDAY(DATEVALUE("15/"&amp;MONTH(EDATE(C2094,-1))&amp;"/"&amp;YEAR(EDATE(C2094,-1))),-1,Feriados!$A$1:$A$936),1,Feriados!$A$1:$A$936)</f>
        <v>39736</v>
      </c>
      <c r="J2094" s="27">
        <f>WORKDAY(WORKDAY(DATEVALUE("15/"&amp;MONTH(EDATE(C2094,0))&amp;"/"&amp;YEAR(EDATE(C2094,0))-1),-1,Feriados!$A$1:$A$936),1,Feriados!$A$1:$A$936)</f>
        <v>39402</v>
      </c>
      <c r="K2094" s="28">
        <f t="shared" si="60"/>
        <v>6.4095302560628342</v>
      </c>
    </row>
    <row r="2095" spans="1:11" x14ac:dyDescent="0.3">
      <c r="A2095" s="18" t="str">
        <f t="shared" si="61"/>
        <v>102008F</v>
      </c>
      <c r="B2095" s="10">
        <v>760199</v>
      </c>
      <c r="C2095" s="15">
        <v>39765</v>
      </c>
      <c r="D2095" s="16">
        <v>1779.5566140000001</v>
      </c>
      <c r="E2095" s="14">
        <v>0.45</v>
      </c>
      <c r="F2095" s="14" t="s">
        <v>41</v>
      </c>
      <c r="G2095" s="15">
        <v>39759</v>
      </c>
      <c r="H2095" s="27">
        <f>WORKDAY(WORKDAY(DATEVALUE("15/"&amp;MONTH(EDATE(C2095,0))&amp;"/"&amp;YEAR(EDATE(C2095,0))),-1,Feriados!$A$1:$A$936),1,Feriados!$A$1:$A$936)</f>
        <v>39769</v>
      </c>
      <c r="I2095" s="27">
        <f>WORKDAY(WORKDAY(DATEVALUE("15/"&amp;MONTH(EDATE(C2095,-1))&amp;"/"&amp;YEAR(EDATE(C2095,-1))),-1,Feriados!$A$1:$A$936),1,Feriados!$A$1:$A$936)</f>
        <v>39736</v>
      </c>
      <c r="J2095" s="27">
        <f>WORKDAY(WORKDAY(DATEVALUE("15/"&amp;MONTH(EDATE(C2095,0))&amp;"/"&amp;YEAR(EDATE(C2095,0))-1),-1,Feriados!$A$1:$A$936),1,Feriados!$A$1:$A$936)</f>
        <v>39402</v>
      </c>
      <c r="K2095" s="28">
        <f t="shared" si="60"/>
        <v>6.4095302560628342</v>
      </c>
    </row>
    <row r="2096" spans="1:11" x14ac:dyDescent="0.3">
      <c r="A2096" s="18" t="str">
        <f t="shared" si="61"/>
        <v>102008F</v>
      </c>
      <c r="B2096" s="10">
        <v>760199</v>
      </c>
      <c r="C2096" s="15">
        <v>39766</v>
      </c>
      <c r="D2096" s="16">
        <v>1779.9041219999999</v>
      </c>
      <c r="E2096" s="14">
        <v>0.45</v>
      </c>
      <c r="F2096" s="14" t="s">
        <v>41</v>
      </c>
      <c r="G2096" s="15">
        <v>39759</v>
      </c>
      <c r="H2096" s="27">
        <f>WORKDAY(WORKDAY(DATEVALUE("15/"&amp;MONTH(EDATE(C2096,0))&amp;"/"&amp;YEAR(EDATE(C2096,0))),-1,Feriados!$A$1:$A$936),1,Feriados!$A$1:$A$936)</f>
        <v>39769</v>
      </c>
      <c r="I2096" s="27">
        <f>WORKDAY(WORKDAY(DATEVALUE("15/"&amp;MONTH(EDATE(C2096,-1))&amp;"/"&amp;YEAR(EDATE(C2096,-1))),-1,Feriados!$A$1:$A$936),1,Feriados!$A$1:$A$936)</f>
        <v>39736</v>
      </c>
      <c r="J2096" s="27">
        <f>WORKDAY(WORKDAY(DATEVALUE("15/"&amp;MONTH(EDATE(C2096,0))&amp;"/"&amp;YEAR(EDATE(C2096,0))-1),-1,Feriados!$A$1:$A$936),1,Feriados!$A$1:$A$936)</f>
        <v>39402</v>
      </c>
      <c r="K2096" s="28">
        <f t="shared" si="60"/>
        <v>6.4095302560628342</v>
      </c>
    </row>
    <row r="2097" spans="1:11" x14ac:dyDescent="0.3">
      <c r="A2097" s="18" t="str">
        <f t="shared" si="61"/>
        <v>102008F</v>
      </c>
      <c r="B2097" s="10">
        <v>760199</v>
      </c>
      <c r="C2097" s="15">
        <v>39769</v>
      </c>
      <c r="D2097" s="16">
        <v>1780.2517</v>
      </c>
      <c r="E2097" s="14">
        <v>0.45</v>
      </c>
      <c r="F2097" s="14" t="s">
        <v>41</v>
      </c>
      <c r="G2097" s="15">
        <v>39759</v>
      </c>
      <c r="H2097" s="27">
        <f>WORKDAY(WORKDAY(DATEVALUE("15/"&amp;MONTH(EDATE(C2097,0))&amp;"/"&amp;YEAR(EDATE(C2097,0))),-1,Feriados!$A$1:$A$936),1,Feriados!$A$1:$A$936)</f>
        <v>39769</v>
      </c>
      <c r="I2097" s="27">
        <f>WORKDAY(WORKDAY(DATEVALUE("15/"&amp;MONTH(EDATE(C2097,-1))&amp;"/"&amp;YEAR(EDATE(C2097,-1))),-1,Feriados!$A$1:$A$936),1,Feriados!$A$1:$A$936)</f>
        <v>39736</v>
      </c>
      <c r="J2097" s="27">
        <f>WORKDAY(WORKDAY(DATEVALUE("15/"&amp;MONTH(EDATE(C2097,0))&amp;"/"&amp;YEAR(EDATE(C2097,0))-1),-1,Feriados!$A$1:$A$936),1,Feriados!$A$1:$A$936)</f>
        <v>39402</v>
      </c>
      <c r="K2097" s="28">
        <f t="shared" si="60"/>
        <v>6.4095302560628342</v>
      </c>
    </row>
    <row r="2098" spans="1:11" x14ac:dyDescent="0.3">
      <c r="A2098" s="18" t="str">
        <f t="shared" si="61"/>
        <v>102008P</v>
      </c>
      <c r="B2098" s="10">
        <v>760199</v>
      </c>
      <c r="C2098" s="15">
        <v>39770</v>
      </c>
      <c r="D2098" s="16">
        <v>1780.7045680000001</v>
      </c>
      <c r="E2098" s="14">
        <v>0.51</v>
      </c>
      <c r="F2098" s="14" t="s">
        <v>42</v>
      </c>
      <c r="G2098" s="15">
        <v>39770</v>
      </c>
      <c r="H2098" s="27">
        <f>WORKDAY(WORKDAY(DATEVALUE("15/"&amp;MONTH(EDATE(C2098,0))&amp;"/"&amp;YEAR(EDATE(C2098,0))),-1,Feriados!$A$1:$A$936),1,Feriados!$A$1:$A$936)</f>
        <v>39769</v>
      </c>
      <c r="I2098" s="27">
        <f>WORKDAY(WORKDAY(DATEVALUE("15/"&amp;MONTH(EDATE(C2098,-1))&amp;"/"&amp;YEAR(EDATE(C2098,-1))),-1,Feriados!$A$1:$A$936),1,Feriados!$A$1:$A$936)</f>
        <v>39736</v>
      </c>
      <c r="J2098" s="27">
        <f>WORKDAY(WORKDAY(DATEVALUE("15/"&amp;MONTH(EDATE(C2098,0))&amp;"/"&amp;YEAR(EDATE(C2098,0))-1),-1,Feriados!$A$1:$A$936),1,Feriados!$A$1:$A$936)</f>
        <v>39402</v>
      </c>
      <c r="K2098" s="28">
        <f t="shared" si="60"/>
        <v>6.4095302560628342</v>
      </c>
    </row>
    <row r="2099" spans="1:11" x14ac:dyDescent="0.3">
      <c r="A2099" s="18" t="str">
        <f t="shared" si="61"/>
        <v>102008P</v>
      </c>
      <c r="B2099" s="10">
        <v>760199</v>
      </c>
      <c r="C2099" s="15">
        <v>39771</v>
      </c>
      <c r="D2099" s="16">
        <v>1781.157551</v>
      </c>
      <c r="E2099" s="14">
        <v>0.51</v>
      </c>
      <c r="F2099" s="14" t="s">
        <v>42</v>
      </c>
      <c r="G2099" s="15">
        <v>39770</v>
      </c>
      <c r="H2099" s="27">
        <f>WORKDAY(WORKDAY(DATEVALUE("15/"&amp;MONTH(EDATE(C2099,0))&amp;"/"&amp;YEAR(EDATE(C2099,0))),-1,Feriados!$A$1:$A$936),1,Feriados!$A$1:$A$936)</f>
        <v>39769</v>
      </c>
      <c r="I2099" s="27">
        <f>WORKDAY(WORKDAY(DATEVALUE("15/"&amp;MONTH(EDATE(C2099,-1))&amp;"/"&amp;YEAR(EDATE(C2099,-1))),-1,Feriados!$A$1:$A$936),1,Feriados!$A$1:$A$936)</f>
        <v>39736</v>
      </c>
      <c r="J2099" s="27">
        <f>WORKDAY(WORKDAY(DATEVALUE("15/"&amp;MONTH(EDATE(C2099,0))&amp;"/"&amp;YEAR(EDATE(C2099,0))-1),-1,Feriados!$A$1:$A$936),1,Feriados!$A$1:$A$936)</f>
        <v>39402</v>
      </c>
      <c r="K2099" s="28">
        <f t="shared" si="60"/>
        <v>6.4095302560628342</v>
      </c>
    </row>
    <row r="2100" spans="1:11" x14ac:dyDescent="0.3">
      <c r="A2100" s="18" t="str">
        <f t="shared" si="61"/>
        <v>102008P</v>
      </c>
      <c r="B2100" s="10">
        <v>760199</v>
      </c>
      <c r="C2100" s="15">
        <v>39772</v>
      </c>
      <c r="D2100" s="16">
        <v>1781.610649</v>
      </c>
      <c r="E2100" s="14">
        <v>0.51</v>
      </c>
      <c r="F2100" s="14" t="s">
        <v>42</v>
      </c>
      <c r="G2100" s="15">
        <v>39770</v>
      </c>
      <c r="H2100" s="27">
        <f>WORKDAY(WORKDAY(DATEVALUE("15/"&amp;MONTH(EDATE(C2100,0))&amp;"/"&amp;YEAR(EDATE(C2100,0))),-1,Feriados!$A$1:$A$936),1,Feriados!$A$1:$A$936)</f>
        <v>39769</v>
      </c>
      <c r="I2100" s="27">
        <f>WORKDAY(WORKDAY(DATEVALUE("15/"&amp;MONTH(EDATE(C2100,-1))&amp;"/"&amp;YEAR(EDATE(C2100,-1))),-1,Feriados!$A$1:$A$936),1,Feriados!$A$1:$A$936)</f>
        <v>39736</v>
      </c>
      <c r="J2100" s="27">
        <f>WORKDAY(WORKDAY(DATEVALUE("15/"&amp;MONTH(EDATE(C2100,0))&amp;"/"&amp;YEAR(EDATE(C2100,0))-1),-1,Feriados!$A$1:$A$936),1,Feriados!$A$1:$A$936)</f>
        <v>39402</v>
      </c>
      <c r="K2100" s="28">
        <f t="shared" si="60"/>
        <v>6.4095302560628342</v>
      </c>
    </row>
    <row r="2101" spans="1:11" x14ac:dyDescent="0.3">
      <c r="A2101" s="18" t="str">
        <f t="shared" si="61"/>
        <v>102008P</v>
      </c>
      <c r="B2101" s="10">
        <v>760199</v>
      </c>
      <c r="C2101" s="15">
        <v>39773</v>
      </c>
      <c r="D2101" s="16">
        <v>1782.0638630000001</v>
      </c>
      <c r="E2101" s="14">
        <v>0.51</v>
      </c>
      <c r="F2101" s="14" t="s">
        <v>42</v>
      </c>
      <c r="G2101" s="15">
        <v>39770</v>
      </c>
      <c r="H2101" s="27">
        <f>WORKDAY(WORKDAY(DATEVALUE("15/"&amp;MONTH(EDATE(C2101,0))&amp;"/"&amp;YEAR(EDATE(C2101,0))),-1,Feriados!$A$1:$A$936),1,Feriados!$A$1:$A$936)</f>
        <v>39769</v>
      </c>
      <c r="I2101" s="27">
        <f>WORKDAY(WORKDAY(DATEVALUE("15/"&amp;MONTH(EDATE(C2101,-1))&amp;"/"&amp;YEAR(EDATE(C2101,-1))),-1,Feriados!$A$1:$A$936),1,Feriados!$A$1:$A$936)</f>
        <v>39736</v>
      </c>
      <c r="J2101" s="27">
        <f>WORKDAY(WORKDAY(DATEVALUE("15/"&amp;MONTH(EDATE(C2101,0))&amp;"/"&amp;YEAR(EDATE(C2101,0))-1),-1,Feriados!$A$1:$A$936),1,Feriados!$A$1:$A$936)</f>
        <v>39402</v>
      </c>
      <c r="K2101" s="28">
        <f t="shared" si="60"/>
        <v>6.4095302560628342</v>
      </c>
    </row>
    <row r="2102" spans="1:11" x14ac:dyDescent="0.3">
      <c r="A2102" s="18" t="str">
        <f t="shared" si="61"/>
        <v>102008P</v>
      </c>
      <c r="B2102" s="10">
        <v>760199</v>
      </c>
      <c r="C2102" s="15">
        <v>39776</v>
      </c>
      <c r="D2102" s="16">
        <v>1782.517192</v>
      </c>
      <c r="E2102" s="14">
        <v>0.51</v>
      </c>
      <c r="F2102" s="14" t="s">
        <v>42</v>
      </c>
      <c r="G2102" s="15">
        <v>39770</v>
      </c>
      <c r="H2102" s="27">
        <f>WORKDAY(WORKDAY(DATEVALUE("15/"&amp;MONTH(EDATE(C2102,0))&amp;"/"&amp;YEAR(EDATE(C2102,0))),-1,Feriados!$A$1:$A$936),1,Feriados!$A$1:$A$936)</f>
        <v>39769</v>
      </c>
      <c r="I2102" s="27">
        <f>WORKDAY(WORKDAY(DATEVALUE("15/"&amp;MONTH(EDATE(C2102,-1))&amp;"/"&amp;YEAR(EDATE(C2102,-1))),-1,Feriados!$A$1:$A$936),1,Feriados!$A$1:$A$936)</f>
        <v>39736</v>
      </c>
      <c r="J2102" s="27">
        <f>WORKDAY(WORKDAY(DATEVALUE("15/"&amp;MONTH(EDATE(C2102,0))&amp;"/"&amp;YEAR(EDATE(C2102,0))-1),-1,Feriados!$A$1:$A$936),1,Feriados!$A$1:$A$936)</f>
        <v>39402</v>
      </c>
      <c r="K2102" s="28">
        <f t="shared" si="60"/>
        <v>6.4095302560628342</v>
      </c>
    </row>
    <row r="2103" spans="1:11" x14ac:dyDescent="0.3">
      <c r="A2103" s="18" t="str">
        <f t="shared" si="61"/>
        <v>102008P</v>
      </c>
      <c r="B2103" s="10">
        <v>760199</v>
      </c>
      <c r="C2103" s="15">
        <v>39777</v>
      </c>
      <c r="D2103" s="16">
        <v>1782.9706369999999</v>
      </c>
      <c r="E2103" s="14">
        <v>0.51</v>
      </c>
      <c r="F2103" s="14" t="s">
        <v>42</v>
      </c>
      <c r="G2103" s="15">
        <v>39770</v>
      </c>
      <c r="H2103" s="27">
        <f>WORKDAY(WORKDAY(DATEVALUE("15/"&amp;MONTH(EDATE(C2103,0))&amp;"/"&amp;YEAR(EDATE(C2103,0))),-1,Feriados!$A$1:$A$936),1,Feriados!$A$1:$A$936)</f>
        <v>39769</v>
      </c>
      <c r="I2103" s="27">
        <f>WORKDAY(WORKDAY(DATEVALUE("15/"&amp;MONTH(EDATE(C2103,-1))&amp;"/"&amp;YEAR(EDATE(C2103,-1))),-1,Feriados!$A$1:$A$936),1,Feriados!$A$1:$A$936)</f>
        <v>39736</v>
      </c>
      <c r="J2103" s="27">
        <f>WORKDAY(WORKDAY(DATEVALUE("15/"&amp;MONTH(EDATE(C2103,0))&amp;"/"&amp;YEAR(EDATE(C2103,0))-1),-1,Feriados!$A$1:$A$936),1,Feriados!$A$1:$A$936)</f>
        <v>39402</v>
      </c>
      <c r="K2103" s="28">
        <f t="shared" si="60"/>
        <v>6.4095302560628342</v>
      </c>
    </row>
    <row r="2104" spans="1:11" x14ac:dyDescent="0.3">
      <c r="A2104" s="18" t="str">
        <f t="shared" si="61"/>
        <v>102008P</v>
      </c>
      <c r="B2104" s="10">
        <v>760199</v>
      </c>
      <c r="C2104" s="15">
        <v>39778</v>
      </c>
      <c r="D2104" s="16">
        <v>1783.4241959999999</v>
      </c>
      <c r="E2104" s="14">
        <v>0.51</v>
      </c>
      <c r="F2104" s="14" t="s">
        <v>42</v>
      </c>
      <c r="G2104" s="15">
        <v>39770</v>
      </c>
      <c r="H2104" s="27">
        <f>WORKDAY(WORKDAY(DATEVALUE("15/"&amp;MONTH(EDATE(C2104,0))&amp;"/"&amp;YEAR(EDATE(C2104,0))),-1,Feriados!$A$1:$A$936),1,Feriados!$A$1:$A$936)</f>
        <v>39769</v>
      </c>
      <c r="I2104" s="27">
        <f>WORKDAY(WORKDAY(DATEVALUE("15/"&amp;MONTH(EDATE(C2104,-1))&amp;"/"&amp;YEAR(EDATE(C2104,-1))),-1,Feriados!$A$1:$A$936),1,Feriados!$A$1:$A$936)</f>
        <v>39736</v>
      </c>
      <c r="J2104" s="27">
        <f>WORKDAY(WORKDAY(DATEVALUE("15/"&amp;MONTH(EDATE(C2104,0))&amp;"/"&amp;YEAR(EDATE(C2104,0))-1),-1,Feriados!$A$1:$A$936),1,Feriados!$A$1:$A$936)</f>
        <v>39402</v>
      </c>
      <c r="K2104" s="28">
        <f t="shared" si="60"/>
        <v>6.4095302560628342</v>
      </c>
    </row>
    <row r="2105" spans="1:11" x14ac:dyDescent="0.3">
      <c r="A2105" s="18" t="str">
        <f t="shared" si="61"/>
        <v>102008P</v>
      </c>
      <c r="B2105" s="10">
        <v>760199</v>
      </c>
      <c r="C2105" s="15">
        <v>39779</v>
      </c>
      <c r="D2105" s="16">
        <v>1783.8068760000001</v>
      </c>
      <c r="E2105" s="14">
        <v>0.5</v>
      </c>
      <c r="F2105" s="14" t="s">
        <v>42</v>
      </c>
      <c r="G2105" s="15">
        <v>39779</v>
      </c>
      <c r="H2105" s="27">
        <f>WORKDAY(WORKDAY(DATEVALUE("15/"&amp;MONTH(EDATE(C2105,0))&amp;"/"&amp;YEAR(EDATE(C2105,0))),-1,Feriados!$A$1:$A$936),1,Feriados!$A$1:$A$936)</f>
        <v>39769</v>
      </c>
      <c r="I2105" s="27">
        <f>WORKDAY(WORKDAY(DATEVALUE("15/"&amp;MONTH(EDATE(C2105,-1))&amp;"/"&amp;YEAR(EDATE(C2105,-1))),-1,Feriados!$A$1:$A$936),1,Feriados!$A$1:$A$936)</f>
        <v>39736</v>
      </c>
      <c r="J2105" s="27">
        <f>WORKDAY(WORKDAY(DATEVALUE("15/"&amp;MONTH(EDATE(C2105,0))&amp;"/"&amp;YEAR(EDATE(C2105,0))-1),-1,Feriados!$A$1:$A$936),1,Feriados!$A$1:$A$936)</f>
        <v>39402</v>
      </c>
      <c r="K2105" s="28">
        <f t="shared" si="60"/>
        <v>6.4095302560628342</v>
      </c>
    </row>
    <row r="2106" spans="1:11" x14ac:dyDescent="0.3">
      <c r="A2106" s="18" t="str">
        <f t="shared" si="61"/>
        <v>102008P</v>
      </c>
      <c r="B2106" s="10">
        <v>760199</v>
      </c>
      <c r="C2106" s="15">
        <v>39780</v>
      </c>
      <c r="D2106" s="16">
        <v>1784.2517720000001</v>
      </c>
      <c r="E2106" s="14">
        <v>0.5</v>
      </c>
      <c r="F2106" s="14" t="s">
        <v>42</v>
      </c>
      <c r="G2106" s="15">
        <v>39779</v>
      </c>
      <c r="H2106" s="27">
        <f>WORKDAY(WORKDAY(DATEVALUE("15/"&amp;MONTH(EDATE(C2106,0))&amp;"/"&amp;YEAR(EDATE(C2106,0))),-1,Feriados!$A$1:$A$936),1,Feriados!$A$1:$A$936)</f>
        <v>39769</v>
      </c>
      <c r="I2106" s="27">
        <f>WORKDAY(WORKDAY(DATEVALUE("15/"&amp;MONTH(EDATE(C2106,-1))&amp;"/"&amp;YEAR(EDATE(C2106,-1))),-1,Feriados!$A$1:$A$936),1,Feriados!$A$1:$A$936)</f>
        <v>39736</v>
      </c>
      <c r="J2106" s="27">
        <f>WORKDAY(WORKDAY(DATEVALUE("15/"&amp;MONTH(EDATE(C2106,0))&amp;"/"&amp;YEAR(EDATE(C2106,0))-1),-1,Feriados!$A$1:$A$936),1,Feriados!$A$1:$A$936)</f>
        <v>39402</v>
      </c>
      <c r="K2106" s="28">
        <f t="shared" si="60"/>
        <v>6.4095302560628342</v>
      </c>
    </row>
    <row r="2107" spans="1:11" x14ac:dyDescent="0.3">
      <c r="A2107" s="18" t="str">
        <f t="shared" si="61"/>
        <v>112008P</v>
      </c>
      <c r="B2107" s="10">
        <v>760199</v>
      </c>
      <c r="C2107" s="15">
        <v>39783</v>
      </c>
      <c r="D2107" s="16">
        <v>1784.6967790000001</v>
      </c>
      <c r="E2107" s="14">
        <v>0.5</v>
      </c>
      <c r="F2107" s="14" t="s">
        <v>42</v>
      </c>
      <c r="G2107" s="15">
        <v>39779</v>
      </c>
      <c r="H2107" s="27">
        <f>WORKDAY(WORKDAY(DATEVALUE("15/"&amp;MONTH(EDATE(C2107,0))&amp;"/"&amp;YEAR(EDATE(C2107,0))),-1,Feriados!$A$1:$A$936),1,Feriados!$A$1:$A$936)</f>
        <v>39797</v>
      </c>
      <c r="I2107" s="27">
        <f>WORKDAY(WORKDAY(DATEVALUE("15/"&amp;MONTH(EDATE(C2107,-1))&amp;"/"&amp;YEAR(EDATE(C2107,-1))),-1,Feriados!$A$1:$A$936),1,Feriados!$A$1:$A$936)</f>
        <v>39769</v>
      </c>
      <c r="J2107" s="27">
        <f>WORKDAY(WORKDAY(DATEVALUE("15/"&amp;MONTH(EDATE(C2107,0))&amp;"/"&amp;YEAR(EDATE(C2107,0))-1),-1,Feriados!$A$1:$A$936),1,Feriados!$A$1:$A$936)</f>
        <v>39433</v>
      </c>
      <c r="K2107" s="28">
        <f t="shared" si="60"/>
        <v>6.3885969221197936</v>
      </c>
    </row>
    <row r="2108" spans="1:11" x14ac:dyDescent="0.3">
      <c r="A2108" s="18" t="str">
        <f t="shared" si="61"/>
        <v>112008P</v>
      </c>
      <c r="B2108" s="10">
        <v>760199</v>
      </c>
      <c r="C2108" s="15">
        <v>39784</v>
      </c>
      <c r="D2108" s="16">
        <v>1785.141897</v>
      </c>
      <c r="E2108" s="14">
        <v>0.5</v>
      </c>
      <c r="F2108" s="14" t="s">
        <v>42</v>
      </c>
      <c r="G2108" s="15">
        <v>39779</v>
      </c>
      <c r="H2108" s="27">
        <f>WORKDAY(WORKDAY(DATEVALUE("15/"&amp;MONTH(EDATE(C2108,0))&amp;"/"&amp;YEAR(EDATE(C2108,0))),-1,Feriados!$A$1:$A$936),1,Feriados!$A$1:$A$936)</f>
        <v>39797</v>
      </c>
      <c r="I2108" s="27">
        <f>WORKDAY(WORKDAY(DATEVALUE("15/"&amp;MONTH(EDATE(C2108,-1))&amp;"/"&amp;YEAR(EDATE(C2108,-1))),-1,Feriados!$A$1:$A$936),1,Feriados!$A$1:$A$936)</f>
        <v>39769</v>
      </c>
      <c r="J2108" s="27">
        <f>WORKDAY(WORKDAY(DATEVALUE("15/"&amp;MONTH(EDATE(C2108,0))&amp;"/"&amp;YEAR(EDATE(C2108,0))-1),-1,Feriados!$A$1:$A$936),1,Feriados!$A$1:$A$936)</f>
        <v>39433</v>
      </c>
      <c r="K2108" s="28">
        <f t="shared" si="60"/>
        <v>6.3885969221197936</v>
      </c>
    </row>
    <row r="2109" spans="1:11" x14ac:dyDescent="0.3">
      <c r="A2109" s="18" t="str">
        <f t="shared" si="61"/>
        <v>112008P</v>
      </c>
      <c r="B2109" s="10">
        <v>760199</v>
      </c>
      <c r="C2109" s="15">
        <v>39785</v>
      </c>
      <c r="D2109" s="16">
        <v>1785.5871259999999</v>
      </c>
      <c r="E2109" s="14">
        <v>0.5</v>
      </c>
      <c r="F2109" s="14" t="s">
        <v>42</v>
      </c>
      <c r="G2109" s="15">
        <v>39779</v>
      </c>
      <c r="H2109" s="27">
        <f>WORKDAY(WORKDAY(DATEVALUE("15/"&amp;MONTH(EDATE(C2109,0))&amp;"/"&amp;YEAR(EDATE(C2109,0))),-1,Feriados!$A$1:$A$936),1,Feriados!$A$1:$A$936)</f>
        <v>39797</v>
      </c>
      <c r="I2109" s="27">
        <f>WORKDAY(WORKDAY(DATEVALUE("15/"&amp;MONTH(EDATE(C2109,-1))&amp;"/"&amp;YEAR(EDATE(C2109,-1))),-1,Feriados!$A$1:$A$936),1,Feriados!$A$1:$A$936)</f>
        <v>39769</v>
      </c>
      <c r="J2109" s="27">
        <f>WORKDAY(WORKDAY(DATEVALUE("15/"&amp;MONTH(EDATE(C2109,0))&amp;"/"&amp;YEAR(EDATE(C2109,0))-1),-1,Feriados!$A$1:$A$936),1,Feriados!$A$1:$A$936)</f>
        <v>39433</v>
      </c>
      <c r="K2109" s="28">
        <f t="shared" ref="K2109:K2172" si="62">+(VLOOKUP(H2109,C:D,2,FALSE)/VLOOKUP(J2109,C:D,2,FALSE)-1)*100</f>
        <v>6.3885969221197936</v>
      </c>
    </row>
    <row r="2110" spans="1:11" x14ac:dyDescent="0.3">
      <c r="A2110" s="18" t="str">
        <f t="shared" si="61"/>
        <v>112008P</v>
      </c>
      <c r="B2110" s="10">
        <v>760199</v>
      </c>
      <c r="C2110" s="15">
        <v>39786</v>
      </c>
      <c r="D2110" s="16">
        <v>1786.0324660000001</v>
      </c>
      <c r="E2110" s="14">
        <v>0.5</v>
      </c>
      <c r="F2110" s="14" t="s">
        <v>42</v>
      </c>
      <c r="G2110" s="15">
        <v>39779</v>
      </c>
      <c r="H2110" s="27">
        <f>WORKDAY(WORKDAY(DATEVALUE("15/"&amp;MONTH(EDATE(C2110,0))&amp;"/"&amp;YEAR(EDATE(C2110,0))),-1,Feriados!$A$1:$A$936),1,Feriados!$A$1:$A$936)</f>
        <v>39797</v>
      </c>
      <c r="I2110" s="27">
        <f>WORKDAY(WORKDAY(DATEVALUE("15/"&amp;MONTH(EDATE(C2110,-1))&amp;"/"&amp;YEAR(EDATE(C2110,-1))),-1,Feriados!$A$1:$A$936),1,Feriados!$A$1:$A$936)</f>
        <v>39769</v>
      </c>
      <c r="J2110" s="27">
        <f>WORKDAY(WORKDAY(DATEVALUE("15/"&amp;MONTH(EDATE(C2110,0))&amp;"/"&amp;YEAR(EDATE(C2110,0))-1),-1,Feriados!$A$1:$A$936),1,Feriados!$A$1:$A$936)</f>
        <v>39433</v>
      </c>
      <c r="K2110" s="28">
        <f t="shared" si="62"/>
        <v>6.3885969221197936</v>
      </c>
    </row>
    <row r="2111" spans="1:11" x14ac:dyDescent="0.3">
      <c r="A2111" s="18" t="str">
        <f t="shared" si="61"/>
        <v>112008F</v>
      </c>
      <c r="B2111" s="10">
        <v>760199</v>
      </c>
      <c r="C2111" s="15">
        <v>39787</v>
      </c>
      <c r="D2111" s="16">
        <v>1784.736404</v>
      </c>
      <c r="E2111" s="14">
        <v>0.36</v>
      </c>
      <c r="F2111" s="14" t="s">
        <v>41</v>
      </c>
      <c r="G2111" s="15">
        <v>39787</v>
      </c>
      <c r="H2111" s="27">
        <f>WORKDAY(WORKDAY(DATEVALUE("15/"&amp;MONTH(EDATE(C2111,0))&amp;"/"&amp;YEAR(EDATE(C2111,0))),-1,Feriados!$A$1:$A$936),1,Feriados!$A$1:$A$936)</f>
        <v>39797</v>
      </c>
      <c r="I2111" s="27">
        <f>WORKDAY(WORKDAY(DATEVALUE("15/"&amp;MONTH(EDATE(C2111,-1))&amp;"/"&amp;YEAR(EDATE(C2111,-1))),-1,Feriados!$A$1:$A$936),1,Feriados!$A$1:$A$936)</f>
        <v>39769</v>
      </c>
      <c r="J2111" s="27">
        <f>WORKDAY(WORKDAY(DATEVALUE("15/"&amp;MONTH(EDATE(C2111,0))&amp;"/"&amp;YEAR(EDATE(C2111,0))-1),-1,Feriados!$A$1:$A$936),1,Feriados!$A$1:$A$936)</f>
        <v>39433</v>
      </c>
      <c r="K2111" s="28">
        <f t="shared" si="62"/>
        <v>6.3885969221197936</v>
      </c>
    </row>
    <row r="2112" spans="1:11" x14ac:dyDescent="0.3">
      <c r="A2112" s="18" t="str">
        <f t="shared" si="61"/>
        <v>112008F</v>
      </c>
      <c r="B2112" s="10">
        <v>760199</v>
      </c>
      <c r="C2112" s="15">
        <v>39790</v>
      </c>
      <c r="D2112" s="16">
        <v>1785.057172</v>
      </c>
      <c r="E2112" s="14">
        <v>0.36</v>
      </c>
      <c r="F2112" s="14" t="s">
        <v>41</v>
      </c>
      <c r="G2112" s="15">
        <v>39787</v>
      </c>
      <c r="H2112" s="27">
        <f>WORKDAY(WORKDAY(DATEVALUE("15/"&amp;MONTH(EDATE(C2112,0))&amp;"/"&amp;YEAR(EDATE(C2112,0))),-1,Feriados!$A$1:$A$936),1,Feriados!$A$1:$A$936)</f>
        <v>39797</v>
      </c>
      <c r="I2112" s="27">
        <f>WORKDAY(WORKDAY(DATEVALUE("15/"&amp;MONTH(EDATE(C2112,-1))&amp;"/"&amp;YEAR(EDATE(C2112,-1))),-1,Feriados!$A$1:$A$936),1,Feriados!$A$1:$A$936)</f>
        <v>39769</v>
      </c>
      <c r="J2112" s="27">
        <f>WORKDAY(WORKDAY(DATEVALUE("15/"&amp;MONTH(EDATE(C2112,0))&amp;"/"&amp;YEAR(EDATE(C2112,0))-1),-1,Feriados!$A$1:$A$936),1,Feriados!$A$1:$A$936)</f>
        <v>39433</v>
      </c>
      <c r="K2112" s="28">
        <f t="shared" si="62"/>
        <v>6.3885969221197936</v>
      </c>
    </row>
    <row r="2113" spans="1:11" x14ac:dyDescent="0.3">
      <c r="A2113" s="18" t="str">
        <f t="shared" si="61"/>
        <v>112008F</v>
      </c>
      <c r="B2113" s="10">
        <v>760199</v>
      </c>
      <c r="C2113" s="15">
        <v>39791</v>
      </c>
      <c r="D2113" s="16">
        <v>1785.3779970000001</v>
      </c>
      <c r="E2113" s="14">
        <v>0.36</v>
      </c>
      <c r="F2113" s="14" t="s">
        <v>41</v>
      </c>
      <c r="G2113" s="15">
        <v>39787</v>
      </c>
      <c r="H2113" s="27">
        <f>WORKDAY(WORKDAY(DATEVALUE("15/"&amp;MONTH(EDATE(C2113,0))&amp;"/"&amp;YEAR(EDATE(C2113,0))),-1,Feriados!$A$1:$A$936),1,Feriados!$A$1:$A$936)</f>
        <v>39797</v>
      </c>
      <c r="I2113" s="27">
        <f>WORKDAY(WORKDAY(DATEVALUE("15/"&amp;MONTH(EDATE(C2113,-1))&amp;"/"&amp;YEAR(EDATE(C2113,-1))),-1,Feriados!$A$1:$A$936),1,Feriados!$A$1:$A$936)</f>
        <v>39769</v>
      </c>
      <c r="J2113" s="27">
        <f>WORKDAY(WORKDAY(DATEVALUE("15/"&amp;MONTH(EDATE(C2113,0))&amp;"/"&amp;YEAR(EDATE(C2113,0))-1),-1,Feriados!$A$1:$A$936),1,Feriados!$A$1:$A$936)</f>
        <v>39433</v>
      </c>
      <c r="K2113" s="28">
        <f t="shared" si="62"/>
        <v>6.3885969221197936</v>
      </c>
    </row>
    <row r="2114" spans="1:11" x14ac:dyDescent="0.3">
      <c r="A2114" s="18" t="str">
        <f t="shared" si="61"/>
        <v>112008F</v>
      </c>
      <c r="B2114" s="10">
        <v>760199</v>
      </c>
      <c r="C2114" s="15">
        <v>39792</v>
      </c>
      <c r="D2114" s="16">
        <v>1785.698881</v>
      </c>
      <c r="E2114" s="14">
        <v>0.36</v>
      </c>
      <c r="F2114" s="14" t="s">
        <v>41</v>
      </c>
      <c r="G2114" s="15">
        <v>39787</v>
      </c>
      <c r="H2114" s="27">
        <f>WORKDAY(WORKDAY(DATEVALUE("15/"&amp;MONTH(EDATE(C2114,0))&amp;"/"&amp;YEAR(EDATE(C2114,0))),-1,Feriados!$A$1:$A$936),1,Feriados!$A$1:$A$936)</f>
        <v>39797</v>
      </c>
      <c r="I2114" s="27">
        <f>WORKDAY(WORKDAY(DATEVALUE("15/"&amp;MONTH(EDATE(C2114,-1))&amp;"/"&amp;YEAR(EDATE(C2114,-1))),-1,Feriados!$A$1:$A$936),1,Feriados!$A$1:$A$936)</f>
        <v>39769</v>
      </c>
      <c r="J2114" s="27">
        <f>WORKDAY(WORKDAY(DATEVALUE("15/"&amp;MONTH(EDATE(C2114,0))&amp;"/"&amp;YEAR(EDATE(C2114,0))-1),-1,Feriados!$A$1:$A$936),1,Feriados!$A$1:$A$936)</f>
        <v>39433</v>
      </c>
      <c r="K2114" s="28">
        <f t="shared" si="62"/>
        <v>6.3885969221197936</v>
      </c>
    </row>
    <row r="2115" spans="1:11" x14ac:dyDescent="0.3">
      <c r="A2115" s="18" t="str">
        <f t="shared" ref="A2115:A2178" si="63">MONTH(EDATE(C2115,-1))&amp;YEAR(EDATE(C2115,-1))&amp;F2115</f>
        <v>112008F</v>
      </c>
      <c r="B2115" s="10">
        <v>760199</v>
      </c>
      <c r="C2115" s="15">
        <v>39793</v>
      </c>
      <c r="D2115" s="16">
        <v>1786.019822</v>
      </c>
      <c r="E2115" s="14">
        <v>0.36</v>
      </c>
      <c r="F2115" s="14" t="s">
        <v>41</v>
      </c>
      <c r="G2115" s="15">
        <v>39787</v>
      </c>
      <c r="H2115" s="27">
        <f>WORKDAY(WORKDAY(DATEVALUE("15/"&amp;MONTH(EDATE(C2115,0))&amp;"/"&amp;YEAR(EDATE(C2115,0))),-1,Feriados!$A$1:$A$936),1,Feriados!$A$1:$A$936)</f>
        <v>39797</v>
      </c>
      <c r="I2115" s="27">
        <f>WORKDAY(WORKDAY(DATEVALUE("15/"&amp;MONTH(EDATE(C2115,-1))&amp;"/"&amp;YEAR(EDATE(C2115,-1))),-1,Feriados!$A$1:$A$936),1,Feriados!$A$1:$A$936)</f>
        <v>39769</v>
      </c>
      <c r="J2115" s="27">
        <f>WORKDAY(WORKDAY(DATEVALUE("15/"&amp;MONTH(EDATE(C2115,0))&amp;"/"&amp;YEAR(EDATE(C2115,0))-1),-1,Feriados!$A$1:$A$936),1,Feriados!$A$1:$A$936)</f>
        <v>39433</v>
      </c>
      <c r="K2115" s="28">
        <f t="shared" si="62"/>
        <v>6.3885969221197936</v>
      </c>
    </row>
    <row r="2116" spans="1:11" x14ac:dyDescent="0.3">
      <c r="A2116" s="18" t="str">
        <f t="shared" si="63"/>
        <v>112008F</v>
      </c>
      <c r="B2116" s="10">
        <v>760199</v>
      </c>
      <c r="C2116" s="15">
        <v>39794</v>
      </c>
      <c r="D2116" s="16">
        <v>1786.3408199999999</v>
      </c>
      <c r="E2116" s="14">
        <v>0.36</v>
      </c>
      <c r="F2116" s="14" t="s">
        <v>41</v>
      </c>
      <c r="G2116" s="15">
        <v>39787</v>
      </c>
      <c r="H2116" s="27">
        <f>WORKDAY(WORKDAY(DATEVALUE("15/"&amp;MONTH(EDATE(C2116,0))&amp;"/"&amp;YEAR(EDATE(C2116,0))),-1,Feriados!$A$1:$A$936),1,Feriados!$A$1:$A$936)</f>
        <v>39797</v>
      </c>
      <c r="I2116" s="27">
        <f>WORKDAY(WORKDAY(DATEVALUE("15/"&amp;MONTH(EDATE(C2116,-1))&amp;"/"&amp;YEAR(EDATE(C2116,-1))),-1,Feriados!$A$1:$A$936),1,Feriados!$A$1:$A$936)</f>
        <v>39769</v>
      </c>
      <c r="J2116" s="27">
        <f>WORKDAY(WORKDAY(DATEVALUE("15/"&amp;MONTH(EDATE(C2116,0))&amp;"/"&amp;YEAR(EDATE(C2116,0))-1),-1,Feriados!$A$1:$A$936),1,Feriados!$A$1:$A$936)</f>
        <v>39433</v>
      </c>
      <c r="K2116" s="28">
        <f t="shared" si="62"/>
        <v>6.3885969221197936</v>
      </c>
    </row>
    <row r="2117" spans="1:11" x14ac:dyDescent="0.3">
      <c r="A2117" s="18" t="str">
        <f t="shared" si="63"/>
        <v>112008F</v>
      </c>
      <c r="B2117" s="10">
        <v>760199</v>
      </c>
      <c r="C2117" s="15">
        <v>39797</v>
      </c>
      <c r="D2117" s="16">
        <v>1786.661877</v>
      </c>
      <c r="E2117" s="14">
        <v>0.36</v>
      </c>
      <c r="F2117" s="14" t="s">
        <v>41</v>
      </c>
      <c r="G2117" s="15">
        <v>39787</v>
      </c>
      <c r="H2117" s="27">
        <f>WORKDAY(WORKDAY(DATEVALUE("15/"&amp;MONTH(EDATE(C2117,0))&amp;"/"&amp;YEAR(EDATE(C2117,0))),-1,Feriados!$A$1:$A$936),1,Feriados!$A$1:$A$936)</f>
        <v>39797</v>
      </c>
      <c r="I2117" s="27">
        <f>WORKDAY(WORKDAY(DATEVALUE("15/"&amp;MONTH(EDATE(C2117,-1))&amp;"/"&amp;YEAR(EDATE(C2117,-1))),-1,Feriados!$A$1:$A$936),1,Feriados!$A$1:$A$936)</f>
        <v>39769</v>
      </c>
      <c r="J2117" s="27">
        <f>WORKDAY(WORKDAY(DATEVALUE("15/"&amp;MONTH(EDATE(C2117,0))&amp;"/"&amp;YEAR(EDATE(C2117,0))-1),-1,Feriados!$A$1:$A$936),1,Feriados!$A$1:$A$936)</f>
        <v>39433</v>
      </c>
      <c r="K2117" s="28">
        <f t="shared" si="62"/>
        <v>6.3885969221197936</v>
      </c>
    </row>
    <row r="2118" spans="1:11" x14ac:dyDescent="0.3">
      <c r="A2118" s="18" t="str">
        <f t="shared" si="63"/>
        <v>112008P</v>
      </c>
      <c r="B2118" s="10">
        <v>760199</v>
      </c>
      <c r="C2118" s="15">
        <v>39798</v>
      </c>
      <c r="D2118" s="16">
        <v>1787.09473</v>
      </c>
      <c r="E2118" s="14">
        <v>0.51</v>
      </c>
      <c r="F2118" s="14" t="s">
        <v>42</v>
      </c>
      <c r="G2118" s="15">
        <v>39798</v>
      </c>
      <c r="H2118" s="27">
        <f>WORKDAY(WORKDAY(DATEVALUE("15/"&amp;MONTH(EDATE(C2118,0))&amp;"/"&amp;YEAR(EDATE(C2118,0))),-1,Feriados!$A$1:$A$936),1,Feriados!$A$1:$A$936)</f>
        <v>39797</v>
      </c>
      <c r="I2118" s="27">
        <f>WORKDAY(WORKDAY(DATEVALUE("15/"&amp;MONTH(EDATE(C2118,-1))&amp;"/"&amp;YEAR(EDATE(C2118,-1))),-1,Feriados!$A$1:$A$936),1,Feriados!$A$1:$A$936)</f>
        <v>39769</v>
      </c>
      <c r="J2118" s="27">
        <f>WORKDAY(WORKDAY(DATEVALUE("15/"&amp;MONTH(EDATE(C2118,0))&amp;"/"&amp;YEAR(EDATE(C2118,0))-1),-1,Feriados!$A$1:$A$936),1,Feriados!$A$1:$A$936)</f>
        <v>39433</v>
      </c>
      <c r="K2118" s="28">
        <f t="shared" si="62"/>
        <v>6.3885969221197936</v>
      </c>
    </row>
    <row r="2119" spans="1:11" x14ac:dyDescent="0.3">
      <c r="A2119" s="18" t="str">
        <f t="shared" si="63"/>
        <v>112008P</v>
      </c>
      <c r="B2119" s="10">
        <v>760199</v>
      </c>
      <c r="C2119" s="15">
        <v>39799</v>
      </c>
      <c r="D2119" s="16">
        <v>1787.5276879999999</v>
      </c>
      <c r="E2119" s="14">
        <v>0.51</v>
      </c>
      <c r="F2119" s="14" t="s">
        <v>42</v>
      </c>
      <c r="G2119" s="15">
        <v>39798</v>
      </c>
      <c r="H2119" s="27">
        <f>WORKDAY(WORKDAY(DATEVALUE("15/"&amp;MONTH(EDATE(C2119,0))&amp;"/"&amp;YEAR(EDATE(C2119,0))),-1,Feriados!$A$1:$A$936),1,Feriados!$A$1:$A$936)</f>
        <v>39797</v>
      </c>
      <c r="I2119" s="27">
        <f>WORKDAY(WORKDAY(DATEVALUE("15/"&amp;MONTH(EDATE(C2119,-1))&amp;"/"&amp;YEAR(EDATE(C2119,-1))),-1,Feriados!$A$1:$A$936),1,Feriados!$A$1:$A$936)</f>
        <v>39769</v>
      </c>
      <c r="J2119" s="27">
        <f>WORKDAY(WORKDAY(DATEVALUE("15/"&amp;MONTH(EDATE(C2119,0))&amp;"/"&amp;YEAR(EDATE(C2119,0))-1),-1,Feriados!$A$1:$A$936),1,Feriados!$A$1:$A$936)</f>
        <v>39433</v>
      </c>
      <c r="K2119" s="28">
        <f t="shared" si="62"/>
        <v>6.3885969221197936</v>
      </c>
    </row>
    <row r="2120" spans="1:11" x14ac:dyDescent="0.3">
      <c r="A2120" s="18" t="str">
        <f t="shared" si="63"/>
        <v>112008P</v>
      </c>
      <c r="B2120" s="10">
        <v>760199</v>
      </c>
      <c r="C2120" s="15">
        <v>39800</v>
      </c>
      <c r="D2120" s="16">
        <v>1787.9607510000001</v>
      </c>
      <c r="E2120" s="14">
        <v>0.51</v>
      </c>
      <c r="F2120" s="14" t="s">
        <v>42</v>
      </c>
      <c r="G2120" s="15">
        <v>39798</v>
      </c>
      <c r="H2120" s="27">
        <f>WORKDAY(WORKDAY(DATEVALUE("15/"&amp;MONTH(EDATE(C2120,0))&amp;"/"&amp;YEAR(EDATE(C2120,0))),-1,Feriados!$A$1:$A$936),1,Feriados!$A$1:$A$936)</f>
        <v>39797</v>
      </c>
      <c r="I2120" s="27">
        <f>WORKDAY(WORKDAY(DATEVALUE("15/"&amp;MONTH(EDATE(C2120,-1))&amp;"/"&amp;YEAR(EDATE(C2120,-1))),-1,Feriados!$A$1:$A$936),1,Feriados!$A$1:$A$936)</f>
        <v>39769</v>
      </c>
      <c r="J2120" s="27">
        <f>WORKDAY(WORKDAY(DATEVALUE("15/"&amp;MONTH(EDATE(C2120,0))&amp;"/"&amp;YEAR(EDATE(C2120,0))-1),-1,Feriados!$A$1:$A$936),1,Feriados!$A$1:$A$936)</f>
        <v>39433</v>
      </c>
      <c r="K2120" s="28">
        <f t="shared" si="62"/>
        <v>6.3885969221197936</v>
      </c>
    </row>
    <row r="2121" spans="1:11" x14ac:dyDescent="0.3">
      <c r="A2121" s="18" t="str">
        <f t="shared" si="63"/>
        <v>112008P</v>
      </c>
      <c r="B2121" s="10">
        <v>760199</v>
      </c>
      <c r="C2121" s="15">
        <v>39801</v>
      </c>
      <c r="D2121" s="16">
        <v>1788.3939190000001</v>
      </c>
      <c r="E2121" s="14">
        <v>0.51</v>
      </c>
      <c r="F2121" s="14" t="s">
        <v>42</v>
      </c>
      <c r="G2121" s="15">
        <v>39798</v>
      </c>
      <c r="H2121" s="27">
        <f>WORKDAY(WORKDAY(DATEVALUE("15/"&amp;MONTH(EDATE(C2121,0))&amp;"/"&amp;YEAR(EDATE(C2121,0))),-1,Feriados!$A$1:$A$936),1,Feriados!$A$1:$A$936)</f>
        <v>39797</v>
      </c>
      <c r="I2121" s="27">
        <f>WORKDAY(WORKDAY(DATEVALUE("15/"&amp;MONTH(EDATE(C2121,-1))&amp;"/"&amp;YEAR(EDATE(C2121,-1))),-1,Feriados!$A$1:$A$936),1,Feriados!$A$1:$A$936)</f>
        <v>39769</v>
      </c>
      <c r="J2121" s="27">
        <f>WORKDAY(WORKDAY(DATEVALUE("15/"&amp;MONTH(EDATE(C2121,0))&amp;"/"&amp;YEAR(EDATE(C2121,0))-1),-1,Feriados!$A$1:$A$936),1,Feriados!$A$1:$A$936)</f>
        <v>39433</v>
      </c>
      <c r="K2121" s="28">
        <f t="shared" si="62"/>
        <v>6.3885969221197936</v>
      </c>
    </row>
    <row r="2122" spans="1:11" x14ac:dyDescent="0.3">
      <c r="A2122" s="18" t="str">
        <f t="shared" si="63"/>
        <v>112008P</v>
      </c>
      <c r="B2122" s="10">
        <v>760199</v>
      </c>
      <c r="C2122" s="15">
        <v>39804</v>
      </c>
      <c r="D2122" s="16">
        <v>1788.106352</v>
      </c>
      <c r="E2122" s="14">
        <v>0.34</v>
      </c>
      <c r="F2122" s="14" t="s">
        <v>42</v>
      </c>
      <c r="G2122" s="15">
        <v>39804</v>
      </c>
      <c r="H2122" s="27">
        <f>WORKDAY(WORKDAY(DATEVALUE("15/"&amp;MONTH(EDATE(C2122,0))&amp;"/"&amp;YEAR(EDATE(C2122,0))),-1,Feriados!$A$1:$A$936),1,Feriados!$A$1:$A$936)</f>
        <v>39797</v>
      </c>
      <c r="I2122" s="27">
        <f>WORKDAY(WORKDAY(DATEVALUE("15/"&amp;MONTH(EDATE(C2122,-1))&amp;"/"&amp;YEAR(EDATE(C2122,-1))),-1,Feriados!$A$1:$A$936),1,Feriados!$A$1:$A$936)</f>
        <v>39769</v>
      </c>
      <c r="J2122" s="27">
        <f>WORKDAY(WORKDAY(DATEVALUE("15/"&amp;MONTH(EDATE(C2122,0))&amp;"/"&amp;YEAR(EDATE(C2122,0))-1),-1,Feriados!$A$1:$A$936),1,Feriados!$A$1:$A$936)</f>
        <v>39433</v>
      </c>
      <c r="K2122" s="28">
        <f t="shared" si="62"/>
        <v>6.3885969221197936</v>
      </c>
    </row>
    <row r="2123" spans="1:11" x14ac:dyDescent="0.3">
      <c r="A2123" s="18" t="str">
        <f t="shared" si="63"/>
        <v>112008P</v>
      </c>
      <c r="B2123" s="10">
        <v>760199</v>
      </c>
      <c r="C2123" s="15">
        <v>39805</v>
      </c>
      <c r="D2123" s="16">
        <v>1788.395387</v>
      </c>
      <c r="E2123" s="14">
        <v>0.34</v>
      </c>
      <c r="F2123" s="14" t="s">
        <v>42</v>
      </c>
      <c r="G2123" s="15">
        <v>39804</v>
      </c>
      <c r="H2123" s="27">
        <f>WORKDAY(WORKDAY(DATEVALUE("15/"&amp;MONTH(EDATE(C2123,0))&amp;"/"&amp;YEAR(EDATE(C2123,0))),-1,Feriados!$A$1:$A$936),1,Feriados!$A$1:$A$936)</f>
        <v>39797</v>
      </c>
      <c r="I2123" s="27">
        <f>WORKDAY(WORKDAY(DATEVALUE("15/"&amp;MONTH(EDATE(C2123,-1))&amp;"/"&amp;YEAR(EDATE(C2123,-1))),-1,Feriados!$A$1:$A$936),1,Feriados!$A$1:$A$936)</f>
        <v>39769</v>
      </c>
      <c r="J2123" s="27">
        <f>WORKDAY(WORKDAY(DATEVALUE("15/"&amp;MONTH(EDATE(C2123,0))&amp;"/"&amp;YEAR(EDATE(C2123,0))-1),-1,Feriados!$A$1:$A$936),1,Feriados!$A$1:$A$936)</f>
        <v>39433</v>
      </c>
      <c r="K2123" s="28">
        <f t="shared" si="62"/>
        <v>6.3885969221197936</v>
      </c>
    </row>
    <row r="2124" spans="1:11" x14ac:dyDescent="0.3">
      <c r="A2124" s="18" t="str">
        <f t="shared" si="63"/>
        <v>112008P</v>
      </c>
      <c r="B2124" s="10">
        <v>760199</v>
      </c>
      <c r="C2124" s="15">
        <v>39806</v>
      </c>
      <c r="D2124" s="16">
        <v>1788.684469</v>
      </c>
      <c r="E2124" s="14">
        <v>0.34</v>
      </c>
      <c r="F2124" s="14" t="s">
        <v>42</v>
      </c>
      <c r="G2124" s="15">
        <v>39804</v>
      </c>
      <c r="H2124" s="27">
        <f>WORKDAY(WORKDAY(DATEVALUE("15/"&amp;MONTH(EDATE(C2124,0))&amp;"/"&amp;YEAR(EDATE(C2124,0))),-1,Feriados!$A$1:$A$936),1,Feriados!$A$1:$A$936)</f>
        <v>39797</v>
      </c>
      <c r="I2124" s="27">
        <f>WORKDAY(WORKDAY(DATEVALUE("15/"&amp;MONTH(EDATE(C2124,-1))&amp;"/"&amp;YEAR(EDATE(C2124,-1))),-1,Feriados!$A$1:$A$936),1,Feriados!$A$1:$A$936)</f>
        <v>39769</v>
      </c>
      <c r="J2124" s="27">
        <f>WORKDAY(WORKDAY(DATEVALUE("15/"&amp;MONTH(EDATE(C2124,0))&amp;"/"&amp;YEAR(EDATE(C2124,0))-1),-1,Feriados!$A$1:$A$936),1,Feriados!$A$1:$A$936)</f>
        <v>39433</v>
      </c>
      <c r="K2124" s="28">
        <f t="shared" si="62"/>
        <v>6.3885969221197936</v>
      </c>
    </row>
    <row r="2125" spans="1:11" x14ac:dyDescent="0.3">
      <c r="A2125" s="18" t="str">
        <f t="shared" si="63"/>
        <v>112008P</v>
      </c>
      <c r="B2125" s="10">
        <v>760199</v>
      </c>
      <c r="C2125" s="15">
        <v>39808</v>
      </c>
      <c r="D2125" s="16">
        <v>1788.973598</v>
      </c>
      <c r="E2125" s="14">
        <v>0.34</v>
      </c>
      <c r="F2125" s="14" t="s">
        <v>42</v>
      </c>
      <c r="G2125" s="15">
        <v>39804</v>
      </c>
      <c r="H2125" s="27">
        <f>WORKDAY(WORKDAY(DATEVALUE("15/"&amp;MONTH(EDATE(C2125,0))&amp;"/"&amp;YEAR(EDATE(C2125,0))),-1,Feriados!$A$1:$A$936),1,Feriados!$A$1:$A$936)</f>
        <v>39797</v>
      </c>
      <c r="I2125" s="27">
        <f>WORKDAY(WORKDAY(DATEVALUE("15/"&amp;MONTH(EDATE(C2125,-1))&amp;"/"&amp;YEAR(EDATE(C2125,-1))),-1,Feriados!$A$1:$A$936),1,Feriados!$A$1:$A$936)</f>
        <v>39769</v>
      </c>
      <c r="J2125" s="27">
        <f>WORKDAY(WORKDAY(DATEVALUE("15/"&amp;MONTH(EDATE(C2125,0))&amp;"/"&amp;YEAR(EDATE(C2125,0))-1),-1,Feriados!$A$1:$A$936),1,Feriados!$A$1:$A$936)</f>
        <v>39433</v>
      </c>
      <c r="K2125" s="28">
        <f t="shared" si="62"/>
        <v>6.3885969221197936</v>
      </c>
    </row>
    <row r="2126" spans="1:11" x14ac:dyDescent="0.3">
      <c r="A2126" s="18" t="str">
        <f t="shared" si="63"/>
        <v>112008P</v>
      </c>
      <c r="B2126" s="10">
        <v>760199</v>
      </c>
      <c r="C2126" s="15">
        <v>39811</v>
      </c>
      <c r="D2126" s="16">
        <v>1789.262774</v>
      </c>
      <c r="E2126" s="14">
        <v>0.34</v>
      </c>
      <c r="F2126" s="14" t="s">
        <v>42</v>
      </c>
      <c r="G2126" s="15">
        <v>39804</v>
      </c>
      <c r="H2126" s="27">
        <f>WORKDAY(WORKDAY(DATEVALUE("15/"&amp;MONTH(EDATE(C2126,0))&amp;"/"&amp;YEAR(EDATE(C2126,0))),-1,Feriados!$A$1:$A$936),1,Feriados!$A$1:$A$936)</f>
        <v>39797</v>
      </c>
      <c r="I2126" s="27">
        <f>WORKDAY(WORKDAY(DATEVALUE("15/"&amp;MONTH(EDATE(C2126,-1))&amp;"/"&amp;YEAR(EDATE(C2126,-1))),-1,Feriados!$A$1:$A$936),1,Feriados!$A$1:$A$936)</f>
        <v>39769</v>
      </c>
      <c r="J2126" s="27">
        <f>WORKDAY(WORKDAY(DATEVALUE("15/"&amp;MONTH(EDATE(C2126,0))&amp;"/"&amp;YEAR(EDATE(C2126,0))-1),-1,Feriados!$A$1:$A$936),1,Feriados!$A$1:$A$936)</f>
        <v>39433</v>
      </c>
      <c r="K2126" s="28">
        <f t="shared" si="62"/>
        <v>6.3885969221197936</v>
      </c>
    </row>
    <row r="2127" spans="1:11" x14ac:dyDescent="0.3">
      <c r="A2127" s="18" t="str">
        <f t="shared" si="63"/>
        <v>112008P</v>
      </c>
      <c r="B2127" s="10">
        <v>760199</v>
      </c>
      <c r="C2127" s="15">
        <v>39812</v>
      </c>
      <c r="D2127" s="16">
        <v>1789.5519959999999</v>
      </c>
      <c r="E2127" s="14">
        <v>0.34</v>
      </c>
      <c r="F2127" s="14" t="s">
        <v>42</v>
      </c>
      <c r="G2127" s="15">
        <v>39804</v>
      </c>
      <c r="H2127" s="27">
        <f>WORKDAY(WORKDAY(DATEVALUE("15/"&amp;MONTH(EDATE(C2127,0))&amp;"/"&amp;YEAR(EDATE(C2127,0))),-1,Feriados!$A$1:$A$936),1,Feriados!$A$1:$A$936)</f>
        <v>39797</v>
      </c>
      <c r="I2127" s="27">
        <f>WORKDAY(WORKDAY(DATEVALUE("15/"&amp;MONTH(EDATE(C2127,-1))&amp;"/"&amp;YEAR(EDATE(C2127,-1))),-1,Feriados!$A$1:$A$936),1,Feriados!$A$1:$A$936)</f>
        <v>39769</v>
      </c>
      <c r="J2127" s="27">
        <f>WORKDAY(WORKDAY(DATEVALUE("15/"&amp;MONTH(EDATE(C2127,0))&amp;"/"&amp;YEAR(EDATE(C2127,0))-1),-1,Feriados!$A$1:$A$936),1,Feriados!$A$1:$A$936)</f>
        <v>39433</v>
      </c>
      <c r="K2127" s="28">
        <f t="shared" si="62"/>
        <v>6.3885969221197936</v>
      </c>
    </row>
    <row r="2128" spans="1:11" x14ac:dyDescent="0.3">
      <c r="A2128" s="18" t="str">
        <f t="shared" si="63"/>
        <v>112008P</v>
      </c>
      <c r="B2128" s="10">
        <v>760199</v>
      </c>
      <c r="C2128" s="15">
        <v>39813</v>
      </c>
      <c r="D2128" s="16">
        <v>1789.841265</v>
      </c>
      <c r="E2128" s="14">
        <v>0.34</v>
      </c>
      <c r="F2128" s="14" t="s">
        <v>42</v>
      </c>
      <c r="G2128" s="15">
        <v>39804</v>
      </c>
      <c r="H2128" s="27">
        <f>WORKDAY(WORKDAY(DATEVALUE("15/"&amp;MONTH(EDATE(C2128,0))&amp;"/"&amp;YEAR(EDATE(C2128,0))),-1,Feriados!$A$1:$A$936),1,Feriados!$A$1:$A$936)</f>
        <v>39797</v>
      </c>
      <c r="I2128" s="27">
        <f>WORKDAY(WORKDAY(DATEVALUE("15/"&amp;MONTH(EDATE(C2128,-1))&amp;"/"&amp;YEAR(EDATE(C2128,-1))),-1,Feriados!$A$1:$A$936),1,Feriados!$A$1:$A$936)</f>
        <v>39769</v>
      </c>
      <c r="J2128" s="27">
        <f>WORKDAY(WORKDAY(DATEVALUE("15/"&amp;MONTH(EDATE(C2128,0))&amp;"/"&amp;YEAR(EDATE(C2128,0))-1),-1,Feriados!$A$1:$A$936),1,Feriados!$A$1:$A$936)</f>
        <v>39433</v>
      </c>
      <c r="K2128" s="28">
        <f t="shared" si="62"/>
        <v>6.3885969221197936</v>
      </c>
    </row>
    <row r="2129" spans="1:11" x14ac:dyDescent="0.3">
      <c r="A2129" s="18" t="str">
        <f t="shared" si="63"/>
        <v>122008P</v>
      </c>
      <c r="B2129" s="10">
        <v>760199</v>
      </c>
      <c r="C2129" s="15">
        <v>39815</v>
      </c>
      <c r="D2129" s="16">
        <v>1790.13058</v>
      </c>
      <c r="E2129" s="14">
        <v>0.34</v>
      </c>
      <c r="F2129" s="14" t="s">
        <v>42</v>
      </c>
      <c r="G2129" s="15">
        <v>39804</v>
      </c>
      <c r="H2129" s="27">
        <f>WORKDAY(WORKDAY(DATEVALUE("15/"&amp;MONTH(EDATE(C2129,0))&amp;"/"&amp;YEAR(EDATE(C2129,0))),-1,Feriados!$A$1:$A$936),1,Feriados!$A$1:$A$936)</f>
        <v>39828</v>
      </c>
      <c r="I2129" s="27">
        <f>WORKDAY(WORKDAY(DATEVALUE("15/"&amp;MONTH(EDATE(C2129,-1))&amp;"/"&amp;YEAR(EDATE(C2129,-1))),-1,Feriados!$A$1:$A$936),1,Feriados!$A$1:$A$936)</f>
        <v>39797</v>
      </c>
      <c r="J2129" s="27">
        <f>WORKDAY(WORKDAY(DATEVALUE("15/"&amp;MONTH(EDATE(C2129,0))&amp;"/"&amp;YEAR(EDATE(C2129,0))-1),-1,Feriados!$A$1:$A$936),1,Feriados!$A$1:$A$936)</f>
        <v>39462</v>
      </c>
      <c r="K2129" s="28">
        <f t="shared" si="62"/>
        <v>5.9027243581830424</v>
      </c>
    </row>
    <row r="2130" spans="1:11" x14ac:dyDescent="0.3">
      <c r="A2130" s="18" t="str">
        <f t="shared" si="63"/>
        <v>122008P</v>
      </c>
      <c r="B2130" s="10">
        <v>760199</v>
      </c>
      <c r="C2130" s="15">
        <v>39818</v>
      </c>
      <c r="D2130" s="16">
        <v>1790.4199430000001</v>
      </c>
      <c r="E2130" s="14">
        <v>0.34</v>
      </c>
      <c r="F2130" s="14" t="s">
        <v>42</v>
      </c>
      <c r="G2130" s="15">
        <v>39804</v>
      </c>
      <c r="H2130" s="27">
        <f>WORKDAY(WORKDAY(DATEVALUE("15/"&amp;MONTH(EDATE(C2130,0))&amp;"/"&amp;YEAR(EDATE(C2130,0))),-1,Feriados!$A$1:$A$936),1,Feriados!$A$1:$A$936)</f>
        <v>39828</v>
      </c>
      <c r="I2130" s="27">
        <f>WORKDAY(WORKDAY(DATEVALUE("15/"&amp;MONTH(EDATE(C2130,-1))&amp;"/"&amp;YEAR(EDATE(C2130,-1))),-1,Feriados!$A$1:$A$936),1,Feriados!$A$1:$A$936)</f>
        <v>39797</v>
      </c>
      <c r="J2130" s="27">
        <f>WORKDAY(WORKDAY(DATEVALUE("15/"&amp;MONTH(EDATE(C2130,0))&amp;"/"&amp;YEAR(EDATE(C2130,0))-1),-1,Feriados!$A$1:$A$936),1,Feriados!$A$1:$A$936)</f>
        <v>39462</v>
      </c>
      <c r="K2130" s="28">
        <f t="shared" si="62"/>
        <v>5.9027243581830424</v>
      </c>
    </row>
    <row r="2131" spans="1:11" x14ac:dyDescent="0.3">
      <c r="A2131" s="18" t="str">
        <f t="shared" si="63"/>
        <v>122008P</v>
      </c>
      <c r="B2131" s="10">
        <v>760199</v>
      </c>
      <c r="C2131" s="15">
        <v>39819</v>
      </c>
      <c r="D2131" s="16">
        <v>1790.7093520000001</v>
      </c>
      <c r="E2131" s="14">
        <v>0.34</v>
      </c>
      <c r="F2131" s="14" t="s">
        <v>42</v>
      </c>
      <c r="G2131" s="15">
        <v>39804</v>
      </c>
      <c r="H2131" s="27">
        <f>WORKDAY(WORKDAY(DATEVALUE("15/"&amp;MONTH(EDATE(C2131,0))&amp;"/"&amp;YEAR(EDATE(C2131,0))),-1,Feriados!$A$1:$A$936),1,Feriados!$A$1:$A$936)</f>
        <v>39828</v>
      </c>
      <c r="I2131" s="27">
        <f>WORKDAY(WORKDAY(DATEVALUE("15/"&amp;MONTH(EDATE(C2131,-1))&amp;"/"&amp;YEAR(EDATE(C2131,-1))),-1,Feriados!$A$1:$A$936),1,Feriados!$A$1:$A$936)</f>
        <v>39797</v>
      </c>
      <c r="J2131" s="27">
        <f>WORKDAY(WORKDAY(DATEVALUE("15/"&amp;MONTH(EDATE(C2131,0))&amp;"/"&amp;YEAR(EDATE(C2131,0))-1),-1,Feriados!$A$1:$A$936),1,Feriados!$A$1:$A$936)</f>
        <v>39462</v>
      </c>
      <c r="K2131" s="28">
        <f t="shared" si="62"/>
        <v>5.9027243581830424</v>
      </c>
    </row>
    <row r="2132" spans="1:11" x14ac:dyDescent="0.3">
      <c r="A2132" s="18" t="str">
        <f t="shared" si="63"/>
        <v>122008P</v>
      </c>
      <c r="B2132" s="10">
        <v>760199</v>
      </c>
      <c r="C2132" s="15">
        <v>39820</v>
      </c>
      <c r="D2132" s="16">
        <v>1790.9988080000001</v>
      </c>
      <c r="E2132" s="14">
        <v>0.34</v>
      </c>
      <c r="F2132" s="14" t="s">
        <v>42</v>
      </c>
      <c r="G2132" s="15">
        <v>39804</v>
      </c>
      <c r="H2132" s="27">
        <f>WORKDAY(WORKDAY(DATEVALUE("15/"&amp;MONTH(EDATE(C2132,0))&amp;"/"&amp;YEAR(EDATE(C2132,0))),-1,Feriados!$A$1:$A$936),1,Feriados!$A$1:$A$936)</f>
        <v>39828</v>
      </c>
      <c r="I2132" s="27">
        <f>WORKDAY(WORKDAY(DATEVALUE("15/"&amp;MONTH(EDATE(C2132,-1))&amp;"/"&amp;YEAR(EDATE(C2132,-1))),-1,Feriados!$A$1:$A$936),1,Feriados!$A$1:$A$936)</f>
        <v>39797</v>
      </c>
      <c r="J2132" s="27">
        <f>WORKDAY(WORKDAY(DATEVALUE("15/"&amp;MONTH(EDATE(C2132,0))&amp;"/"&amp;YEAR(EDATE(C2132,0))-1),-1,Feriados!$A$1:$A$936),1,Feriados!$A$1:$A$936)</f>
        <v>39462</v>
      </c>
      <c r="K2132" s="28">
        <f t="shared" si="62"/>
        <v>5.9027243581830424</v>
      </c>
    </row>
    <row r="2133" spans="1:11" x14ac:dyDescent="0.3">
      <c r="A2133" s="18" t="str">
        <f t="shared" si="63"/>
        <v>122008P</v>
      </c>
      <c r="B2133" s="10">
        <v>760199</v>
      </c>
      <c r="C2133" s="15">
        <v>39821</v>
      </c>
      <c r="D2133" s="16">
        <v>1791.288311</v>
      </c>
      <c r="E2133" s="14">
        <v>0.34</v>
      </c>
      <c r="F2133" s="14" t="s">
        <v>42</v>
      </c>
      <c r="G2133" s="15">
        <v>39804</v>
      </c>
      <c r="H2133" s="27">
        <f>WORKDAY(WORKDAY(DATEVALUE("15/"&amp;MONTH(EDATE(C2133,0))&amp;"/"&amp;YEAR(EDATE(C2133,0))),-1,Feriados!$A$1:$A$936),1,Feriados!$A$1:$A$936)</f>
        <v>39828</v>
      </c>
      <c r="I2133" s="27">
        <f>WORKDAY(WORKDAY(DATEVALUE("15/"&amp;MONTH(EDATE(C2133,-1))&amp;"/"&amp;YEAR(EDATE(C2133,-1))),-1,Feriados!$A$1:$A$936),1,Feriados!$A$1:$A$936)</f>
        <v>39797</v>
      </c>
      <c r="J2133" s="27">
        <f>WORKDAY(WORKDAY(DATEVALUE("15/"&amp;MONTH(EDATE(C2133,0))&amp;"/"&amp;YEAR(EDATE(C2133,0))-1),-1,Feriados!$A$1:$A$936),1,Feriados!$A$1:$A$936)</f>
        <v>39462</v>
      </c>
      <c r="K2133" s="28">
        <f t="shared" si="62"/>
        <v>5.9027243581830424</v>
      </c>
    </row>
    <row r="2134" spans="1:11" x14ac:dyDescent="0.3">
      <c r="A2134" s="18" t="str">
        <f t="shared" si="63"/>
        <v>122008F</v>
      </c>
      <c r="B2134" s="10">
        <v>760199</v>
      </c>
      <c r="C2134" s="15">
        <v>39822</v>
      </c>
      <c r="D2134" s="16">
        <v>1790.7118760000001</v>
      </c>
      <c r="E2134" s="14">
        <v>0.28000000000000003</v>
      </c>
      <c r="F2134" s="14" t="s">
        <v>41</v>
      </c>
      <c r="G2134" s="15">
        <v>39822</v>
      </c>
      <c r="H2134" s="27">
        <f>WORKDAY(WORKDAY(DATEVALUE("15/"&amp;MONTH(EDATE(C2134,0))&amp;"/"&amp;YEAR(EDATE(C2134,0))),-1,Feriados!$A$1:$A$936),1,Feriados!$A$1:$A$936)</f>
        <v>39828</v>
      </c>
      <c r="I2134" s="27">
        <f>WORKDAY(WORKDAY(DATEVALUE("15/"&amp;MONTH(EDATE(C2134,-1))&amp;"/"&amp;YEAR(EDATE(C2134,-1))),-1,Feriados!$A$1:$A$936),1,Feriados!$A$1:$A$936)</f>
        <v>39797</v>
      </c>
      <c r="J2134" s="27">
        <f>WORKDAY(WORKDAY(DATEVALUE("15/"&amp;MONTH(EDATE(C2134,0))&amp;"/"&amp;YEAR(EDATE(C2134,0))-1),-1,Feriados!$A$1:$A$936),1,Feriados!$A$1:$A$936)</f>
        <v>39462</v>
      </c>
      <c r="K2134" s="28">
        <f t="shared" si="62"/>
        <v>5.9027243581830424</v>
      </c>
    </row>
    <row r="2135" spans="1:11" x14ac:dyDescent="0.3">
      <c r="A2135" s="18" t="str">
        <f t="shared" si="63"/>
        <v>122008F</v>
      </c>
      <c r="B2135" s="10">
        <v>760199</v>
      </c>
      <c r="C2135" s="15">
        <v>39825</v>
      </c>
      <c r="D2135" s="16">
        <v>1790.9503970000001</v>
      </c>
      <c r="E2135" s="14">
        <v>0.28000000000000003</v>
      </c>
      <c r="F2135" s="14" t="s">
        <v>41</v>
      </c>
      <c r="G2135" s="15">
        <v>39822</v>
      </c>
      <c r="H2135" s="27">
        <f>WORKDAY(WORKDAY(DATEVALUE("15/"&amp;MONTH(EDATE(C2135,0))&amp;"/"&amp;YEAR(EDATE(C2135,0))),-1,Feriados!$A$1:$A$936),1,Feriados!$A$1:$A$936)</f>
        <v>39828</v>
      </c>
      <c r="I2135" s="27">
        <f>WORKDAY(WORKDAY(DATEVALUE("15/"&amp;MONTH(EDATE(C2135,-1))&amp;"/"&amp;YEAR(EDATE(C2135,-1))),-1,Feriados!$A$1:$A$936),1,Feriados!$A$1:$A$936)</f>
        <v>39797</v>
      </c>
      <c r="J2135" s="27">
        <f>WORKDAY(WORKDAY(DATEVALUE("15/"&amp;MONTH(EDATE(C2135,0))&amp;"/"&amp;YEAR(EDATE(C2135,0))-1),-1,Feriados!$A$1:$A$936),1,Feriados!$A$1:$A$936)</f>
        <v>39462</v>
      </c>
      <c r="K2135" s="28">
        <f t="shared" si="62"/>
        <v>5.9027243581830424</v>
      </c>
    </row>
    <row r="2136" spans="1:11" x14ac:dyDescent="0.3">
      <c r="A2136" s="18" t="str">
        <f t="shared" si="63"/>
        <v>122008F</v>
      </c>
      <c r="B2136" s="10">
        <v>760199</v>
      </c>
      <c r="C2136" s="15">
        <v>39826</v>
      </c>
      <c r="D2136" s="16">
        <v>1791.1889490000001</v>
      </c>
      <c r="E2136" s="14">
        <v>0.28000000000000003</v>
      </c>
      <c r="F2136" s="14" t="s">
        <v>41</v>
      </c>
      <c r="G2136" s="15">
        <v>39822</v>
      </c>
      <c r="H2136" s="27">
        <f>WORKDAY(WORKDAY(DATEVALUE("15/"&amp;MONTH(EDATE(C2136,0))&amp;"/"&amp;YEAR(EDATE(C2136,0))),-1,Feriados!$A$1:$A$936),1,Feriados!$A$1:$A$936)</f>
        <v>39828</v>
      </c>
      <c r="I2136" s="27">
        <f>WORKDAY(WORKDAY(DATEVALUE("15/"&amp;MONTH(EDATE(C2136,-1))&amp;"/"&amp;YEAR(EDATE(C2136,-1))),-1,Feriados!$A$1:$A$936),1,Feriados!$A$1:$A$936)</f>
        <v>39797</v>
      </c>
      <c r="J2136" s="27">
        <f>WORKDAY(WORKDAY(DATEVALUE("15/"&amp;MONTH(EDATE(C2136,0))&amp;"/"&amp;YEAR(EDATE(C2136,0))-1),-1,Feriados!$A$1:$A$936),1,Feriados!$A$1:$A$936)</f>
        <v>39462</v>
      </c>
      <c r="K2136" s="28">
        <f t="shared" si="62"/>
        <v>5.9027243581830424</v>
      </c>
    </row>
    <row r="2137" spans="1:11" x14ac:dyDescent="0.3">
      <c r="A2137" s="18" t="str">
        <f t="shared" si="63"/>
        <v>122008F</v>
      </c>
      <c r="B2137" s="10">
        <v>760199</v>
      </c>
      <c r="C2137" s="15">
        <v>39827</v>
      </c>
      <c r="D2137" s="16">
        <v>1791.4275339999999</v>
      </c>
      <c r="E2137" s="14">
        <v>0.28000000000000003</v>
      </c>
      <c r="F2137" s="14" t="s">
        <v>41</v>
      </c>
      <c r="G2137" s="15">
        <v>39822</v>
      </c>
      <c r="H2137" s="27">
        <f>WORKDAY(WORKDAY(DATEVALUE("15/"&amp;MONTH(EDATE(C2137,0))&amp;"/"&amp;YEAR(EDATE(C2137,0))),-1,Feriados!$A$1:$A$936),1,Feriados!$A$1:$A$936)</f>
        <v>39828</v>
      </c>
      <c r="I2137" s="27">
        <f>WORKDAY(WORKDAY(DATEVALUE("15/"&amp;MONTH(EDATE(C2137,-1))&amp;"/"&amp;YEAR(EDATE(C2137,-1))),-1,Feriados!$A$1:$A$936),1,Feriados!$A$1:$A$936)</f>
        <v>39797</v>
      </c>
      <c r="J2137" s="27">
        <f>WORKDAY(WORKDAY(DATEVALUE("15/"&amp;MONTH(EDATE(C2137,0))&amp;"/"&amp;YEAR(EDATE(C2137,0))-1),-1,Feriados!$A$1:$A$936),1,Feriados!$A$1:$A$936)</f>
        <v>39462</v>
      </c>
      <c r="K2137" s="28">
        <f t="shared" si="62"/>
        <v>5.9027243581830424</v>
      </c>
    </row>
    <row r="2138" spans="1:11" x14ac:dyDescent="0.3">
      <c r="A2138" s="18" t="str">
        <f t="shared" si="63"/>
        <v>122008F</v>
      </c>
      <c r="B2138" s="10">
        <v>760199</v>
      </c>
      <c r="C2138" s="15">
        <v>39828</v>
      </c>
      <c r="D2138" s="16">
        <v>1791.66615</v>
      </c>
      <c r="E2138" s="14">
        <v>0.28000000000000003</v>
      </c>
      <c r="F2138" s="14" t="s">
        <v>41</v>
      </c>
      <c r="G2138" s="15">
        <v>39822</v>
      </c>
      <c r="H2138" s="27">
        <f>WORKDAY(WORKDAY(DATEVALUE("15/"&amp;MONTH(EDATE(C2138,0))&amp;"/"&amp;YEAR(EDATE(C2138,0))),-1,Feriados!$A$1:$A$936),1,Feriados!$A$1:$A$936)</f>
        <v>39828</v>
      </c>
      <c r="I2138" s="27">
        <f>WORKDAY(WORKDAY(DATEVALUE("15/"&amp;MONTH(EDATE(C2138,-1))&amp;"/"&amp;YEAR(EDATE(C2138,-1))),-1,Feriados!$A$1:$A$936),1,Feriados!$A$1:$A$936)</f>
        <v>39797</v>
      </c>
      <c r="J2138" s="27">
        <f>WORKDAY(WORKDAY(DATEVALUE("15/"&amp;MONTH(EDATE(C2138,0))&amp;"/"&amp;YEAR(EDATE(C2138,0))-1),-1,Feriados!$A$1:$A$936),1,Feriados!$A$1:$A$936)</f>
        <v>39462</v>
      </c>
      <c r="K2138" s="28">
        <f t="shared" si="62"/>
        <v>5.9027243581830424</v>
      </c>
    </row>
    <row r="2139" spans="1:11" x14ac:dyDescent="0.3">
      <c r="A2139" s="18" t="str">
        <f t="shared" si="63"/>
        <v>122008P</v>
      </c>
      <c r="B2139" s="10">
        <v>760199</v>
      </c>
      <c r="C2139" s="15">
        <v>39829</v>
      </c>
      <c r="D2139" s="16">
        <v>1791.966944</v>
      </c>
      <c r="E2139" s="14">
        <v>0.37</v>
      </c>
      <c r="F2139" s="14" t="s">
        <v>42</v>
      </c>
      <c r="G2139" s="15">
        <v>39829</v>
      </c>
      <c r="H2139" s="27">
        <f>WORKDAY(WORKDAY(DATEVALUE("15/"&amp;MONTH(EDATE(C2139,0))&amp;"/"&amp;YEAR(EDATE(C2139,0))),-1,Feriados!$A$1:$A$936),1,Feriados!$A$1:$A$936)</f>
        <v>39828</v>
      </c>
      <c r="I2139" s="27">
        <f>WORKDAY(WORKDAY(DATEVALUE("15/"&amp;MONTH(EDATE(C2139,-1))&amp;"/"&amp;YEAR(EDATE(C2139,-1))),-1,Feriados!$A$1:$A$936),1,Feriados!$A$1:$A$936)</f>
        <v>39797</v>
      </c>
      <c r="J2139" s="27">
        <f>WORKDAY(WORKDAY(DATEVALUE("15/"&amp;MONTH(EDATE(C2139,0))&amp;"/"&amp;YEAR(EDATE(C2139,0))-1),-1,Feriados!$A$1:$A$936),1,Feriados!$A$1:$A$936)</f>
        <v>39462</v>
      </c>
      <c r="K2139" s="28">
        <f t="shared" si="62"/>
        <v>5.9027243581830424</v>
      </c>
    </row>
    <row r="2140" spans="1:11" x14ac:dyDescent="0.3">
      <c r="A2140" s="18" t="str">
        <f t="shared" si="63"/>
        <v>122008P</v>
      </c>
      <c r="B2140" s="10">
        <v>760199</v>
      </c>
      <c r="C2140" s="15">
        <v>39832</v>
      </c>
      <c r="D2140" s="16">
        <v>1792.2677900000001</v>
      </c>
      <c r="E2140" s="14">
        <v>0.37</v>
      </c>
      <c r="F2140" s="14" t="s">
        <v>42</v>
      </c>
      <c r="G2140" s="15">
        <v>39829</v>
      </c>
      <c r="H2140" s="27">
        <f>WORKDAY(WORKDAY(DATEVALUE("15/"&amp;MONTH(EDATE(C2140,0))&amp;"/"&amp;YEAR(EDATE(C2140,0))),-1,Feriados!$A$1:$A$936),1,Feriados!$A$1:$A$936)</f>
        <v>39828</v>
      </c>
      <c r="I2140" s="27">
        <f>WORKDAY(WORKDAY(DATEVALUE("15/"&amp;MONTH(EDATE(C2140,-1))&amp;"/"&amp;YEAR(EDATE(C2140,-1))),-1,Feriados!$A$1:$A$936),1,Feriados!$A$1:$A$936)</f>
        <v>39797</v>
      </c>
      <c r="J2140" s="27">
        <f>WORKDAY(WORKDAY(DATEVALUE("15/"&amp;MONTH(EDATE(C2140,0))&amp;"/"&amp;YEAR(EDATE(C2140,0))-1),-1,Feriados!$A$1:$A$936),1,Feriados!$A$1:$A$936)</f>
        <v>39462</v>
      </c>
      <c r="K2140" s="28">
        <f t="shared" si="62"/>
        <v>5.9027243581830424</v>
      </c>
    </row>
    <row r="2141" spans="1:11" x14ac:dyDescent="0.3">
      <c r="A2141" s="18" t="str">
        <f t="shared" si="63"/>
        <v>122008P</v>
      </c>
      <c r="B2141" s="10">
        <v>760199</v>
      </c>
      <c r="C2141" s="15">
        <v>39833</v>
      </c>
      <c r="D2141" s="16">
        <v>1792.5686860000001</v>
      </c>
      <c r="E2141" s="14">
        <v>0.37</v>
      </c>
      <c r="F2141" s="14" t="s">
        <v>42</v>
      </c>
      <c r="G2141" s="15">
        <v>39829</v>
      </c>
      <c r="H2141" s="27">
        <f>WORKDAY(WORKDAY(DATEVALUE("15/"&amp;MONTH(EDATE(C2141,0))&amp;"/"&amp;YEAR(EDATE(C2141,0))),-1,Feriados!$A$1:$A$936),1,Feriados!$A$1:$A$936)</f>
        <v>39828</v>
      </c>
      <c r="I2141" s="27">
        <f>WORKDAY(WORKDAY(DATEVALUE("15/"&amp;MONTH(EDATE(C2141,-1))&amp;"/"&amp;YEAR(EDATE(C2141,-1))),-1,Feriados!$A$1:$A$936),1,Feriados!$A$1:$A$936)</f>
        <v>39797</v>
      </c>
      <c r="J2141" s="27">
        <f>WORKDAY(WORKDAY(DATEVALUE("15/"&amp;MONTH(EDATE(C2141,0))&amp;"/"&amp;YEAR(EDATE(C2141,0))-1),-1,Feriados!$A$1:$A$936),1,Feriados!$A$1:$A$936)</f>
        <v>39462</v>
      </c>
      <c r="K2141" s="28">
        <f t="shared" si="62"/>
        <v>5.9027243581830424</v>
      </c>
    </row>
    <row r="2142" spans="1:11" x14ac:dyDescent="0.3">
      <c r="A2142" s="18" t="str">
        <f t="shared" si="63"/>
        <v>122008P</v>
      </c>
      <c r="B2142" s="10">
        <v>760199</v>
      </c>
      <c r="C2142" s="15">
        <v>39834</v>
      </c>
      <c r="D2142" s="16">
        <v>1792.8696319999999</v>
      </c>
      <c r="E2142" s="14">
        <v>0.37</v>
      </c>
      <c r="F2142" s="14" t="s">
        <v>42</v>
      </c>
      <c r="G2142" s="15">
        <v>39829</v>
      </c>
      <c r="H2142" s="27">
        <f>WORKDAY(WORKDAY(DATEVALUE("15/"&amp;MONTH(EDATE(C2142,0))&amp;"/"&amp;YEAR(EDATE(C2142,0))),-1,Feriados!$A$1:$A$936),1,Feriados!$A$1:$A$936)</f>
        <v>39828</v>
      </c>
      <c r="I2142" s="27">
        <f>WORKDAY(WORKDAY(DATEVALUE("15/"&amp;MONTH(EDATE(C2142,-1))&amp;"/"&amp;YEAR(EDATE(C2142,-1))),-1,Feriados!$A$1:$A$936),1,Feriados!$A$1:$A$936)</f>
        <v>39797</v>
      </c>
      <c r="J2142" s="27">
        <f>WORKDAY(WORKDAY(DATEVALUE("15/"&amp;MONTH(EDATE(C2142,0))&amp;"/"&amp;YEAR(EDATE(C2142,0))-1),-1,Feriados!$A$1:$A$936),1,Feriados!$A$1:$A$936)</f>
        <v>39462</v>
      </c>
      <c r="K2142" s="28">
        <f t="shared" si="62"/>
        <v>5.9027243581830424</v>
      </c>
    </row>
    <row r="2143" spans="1:11" x14ac:dyDescent="0.3">
      <c r="A2143" s="18" t="str">
        <f t="shared" si="63"/>
        <v>122008P</v>
      </c>
      <c r="B2143" s="10">
        <v>760199</v>
      </c>
      <c r="C2143" s="15">
        <v>39835</v>
      </c>
      <c r="D2143" s="16">
        <v>1793.170629</v>
      </c>
      <c r="E2143" s="14">
        <v>0.37</v>
      </c>
      <c r="F2143" s="14" t="s">
        <v>42</v>
      </c>
      <c r="G2143" s="15">
        <v>39829</v>
      </c>
      <c r="H2143" s="27">
        <f>WORKDAY(WORKDAY(DATEVALUE("15/"&amp;MONTH(EDATE(C2143,0))&amp;"/"&amp;YEAR(EDATE(C2143,0))),-1,Feriados!$A$1:$A$936),1,Feriados!$A$1:$A$936)</f>
        <v>39828</v>
      </c>
      <c r="I2143" s="27">
        <f>WORKDAY(WORKDAY(DATEVALUE("15/"&amp;MONTH(EDATE(C2143,-1))&amp;"/"&amp;YEAR(EDATE(C2143,-1))),-1,Feriados!$A$1:$A$936),1,Feriados!$A$1:$A$936)</f>
        <v>39797</v>
      </c>
      <c r="J2143" s="27">
        <f>WORKDAY(WORKDAY(DATEVALUE("15/"&amp;MONTH(EDATE(C2143,0))&amp;"/"&amp;YEAR(EDATE(C2143,0))-1),-1,Feriados!$A$1:$A$936),1,Feriados!$A$1:$A$936)</f>
        <v>39462</v>
      </c>
      <c r="K2143" s="28">
        <f t="shared" si="62"/>
        <v>5.9027243581830424</v>
      </c>
    </row>
    <row r="2144" spans="1:11" x14ac:dyDescent="0.3">
      <c r="A2144" s="18" t="str">
        <f t="shared" si="63"/>
        <v>122008P</v>
      </c>
      <c r="B2144" s="10">
        <v>760199</v>
      </c>
      <c r="C2144" s="15">
        <v>39836</v>
      </c>
      <c r="D2144" s="16">
        <v>1793.4716759999999</v>
      </c>
      <c r="E2144" s="14">
        <v>0.37</v>
      </c>
      <c r="F2144" s="14" t="s">
        <v>42</v>
      </c>
      <c r="G2144" s="15">
        <v>39829</v>
      </c>
      <c r="H2144" s="27">
        <f>WORKDAY(WORKDAY(DATEVALUE("15/"&amp;MONTH(EDATE(C2144,0))&amp;"/"&amp;YEAR(EDATE(C2144,0))),-1,Feriados!$A$1:$A$936),1,Feriados!$A$1:$A$936)</f>
        <v>39828</v>
      </c>
      <c r="I2144" s="27">
        <f>WORKDAY(WORKDAY(DATEVALUE("15/"&amp;MONTH(EDATE(C2144,-1))&amp;"/"&amp;YEAR(EDATE(C2144,-1))),-1,Feriados!$A$1:$A$936),1,Feriados!$A$1:$A$936)</f>
        <v>39797</v>
      </c>
      <c r="J2144" s="27">
        <f>WORKDAY(WORKDAY(DATEVALUE("15/"&amp;MONTH(EDATE(C2144,0))&amp;"/"&amp;YEAR(EDATE(C2144,0))-1),-1,Feriados!$A$1:$A$936),1,Feriados!$A$1:$A$936)</f>
        <v>39462</v>
      </c>
      <c r="K2144" s="28">
        <f t="shared" si="62"/>
        <v>5.9027243581830424</v>
      </c>
    </row>
    <row r="2145" spans="1:11" x14ac:dyDescent="0.3">
      <c r="A2145" s="18" t="str">
        <f t="shared" si="63"/>
        <v>122008P</v>
      </c>
      <c r="B2145" s="10">
        <v>760199</v>
      </c>
      <c r="C2145" s="15">
        <v>39839</v>
      </c>
      <c r="D2145" s="16">
        <v>1794.0001999999999</v>
      </c>
      <c r="E2145" s="14">
        <v>0.41</v>
      </c>
      <c r="F2145" s="14" t="s">
        <v>42</v>
      </c>
      <c r="G2145" s="15">
        <v>39839</v>
      </c>
      <c r="H2145" s="27">
        <f>WORKDAY(WORKDAY(DATEVALUE("15/"&amp;MONTH(EDATE(C2145,0))&amp;"/"&amp;YEAR(EDATE(C2145,0))),-1,Feriados!$A$1:$A$936),1,Feriados!$A$1:$A$936)</f>
        <v>39828</v>
      </c>
      <c r="I2145" s="27">
        <f>WORKDAY(WORKDAY(DATEVALUE("15/"&amp;MONTH(EDATE(C2145,-1))&amp;"/"&amp;YEAR(EDATE(C2145,-1))),-1,Feriados!$A$1:$A$936),1,Feriados!$A$1:$A$936)</f>
        <v>39797</v>
      </c>
      <c r="J2145" s="27">
        <f>WORKDAY(WORKDAY(DATEVALUE("15/"&amp;MONTH(EDATE(C2145,0))&amp;"/"&amp;YEAR(EDATE(C2145,0))-1),-1,Feriados!$A$1:$A$936),1,Feriados!$A$1:$A$936)</f>
        <v>39462</v>
      </c>
      <c r="K2145" s="28">
        <f t="shared" si="62"/>
        <v>5.9027243581830424</v>
      </c>
    </row>
    <row r="2146" spans="1:11" x14ac:dyDescent="0.3">
      <c r="A2146" s="18" t="str">
        <f t="shared" si="63"/>
        <v>122008P</v>
      </c>
      <c r="B2146" s="10">
        <v>760199</v>
      </c>
      <c r="C2146" s="15">
        <v>39840</v>
      </c>
      <c r="D2146" s="16">
        <v>1794.3338839999999</v>
      </c>
      <c r="E2146" s="14">
        <v>0.41</v>
      </c>
      <c r="F2146" s="14" t="s">
        <v>42</v>
      </c>
      <c r="G2146" s="15">
        <v>39839</v>
      </c>
      <c r="H2146" s="27">
        <f>WORKDAY(WORKDAY(DATEVALUE("15/"&amp;MONTH(EDATE(C2146,0))&amp;"/"&amp;YEAR(EDATE(C2146,0))),-1,Feriados!$A$1:$A$936),1,Feriados!$A$1:$A$936)</f>
        <v>39828</v>
      </c>
      <c r="I2146" s="27">
        <f>WORKDAY(WORKDAY(DATEVALUE("15/"&amp;MONTH(EDATE(C2146,-1))&amp;"/"&amp;YEAR(EDATE(C2146,-1))),-1,Feriados!$A$1:$A$936),1,Feriados!$A$1:$A$936)</f>
        <v>39797</v>
      </c>
      <c r="J2146" s="27">
        <f>WORKDAY(WORKDAY(DATEVALUE("15/"&amp;MONTH(EDATE(C2146,0))&amp;"/"&amp;YEAR(EDATE(C2146,0))-1),-1,Feriados!$A$1:$A$936),1,Feriados!$A$1:$A$936)</f>
        <v>39462</v>
      </c>
      <c r="K2146" s="28">
        <f t="shared" si="62"/>
        <v>5.9027243581830424</v>
      </c>
    </row>
    <row r="2147" spans="1:11" x14ac:dyDescent="0.3">
      <c r="A2147" s="18" t="str">
        <f t="shared" si="63"/>
        <v>122008P</v>
      </c>
      <c r="B2147" s="10">
        <v>760199</v>
      </c>
      <c r="C2147" s="15">
        <v>39841</v>
      </c>
      <c r="D2147" s="16">
        <v>1794.6676299999999</v>
      </c>
      <c r="E2147" s="14">
        <v>0.41</v>
      </c>
      <c r="F2147" s="14" t="s">
        <v>42</v>
      </c>
      <c r="G2147" s="15">
        <v>39839</v>
      </c>
      <c r="H2147" s="27">
        <f>WORKDAY(WORKDAY(DATEVALUE("15/"&amp;MONTH(EDATE(C2147,0))&amp;"/"&amp;YEAR(EDATE(C2147,0))),-1,Feriados!$A$1:$A$936),1,Feriados!$A$1:$A$936)</f>
        <v>39828</v>
      </c>
      <c r="I2147" s="27">
        <f>WORKDAY(WORKDAY(DATEVALUE("15/"&amp;MONTH(EDATE(C2147,-1))&amp;"/"&amp;YEAR(EDATE(C2147,-1))),-1,Feriados!$A$1:$A$936),1,Feriados!$A$1:$A$936)</f>
        <v>39797</v>
      </c>
      <c r="J2147" s="27">
        <f>WORKDAY(WORKDAY(DATEVALUE("15/"&amp;MONTH(EDATE(C2147,0))&amp;"/"&amp;YEAR(EDATE(C2147,0))-1),-1,Feriados!$A$1:$A$936),1,Feriados!$A$1:$A$936)</f>
        <v>39462</v>
      </c>
      <c r="K2147" s="28">
        <f t="shared" si="62"/>
        <v>5.9027243581830424</v>
      </c>
    </row>
    <row r="2148" spans="1:11" x14ac:dyDescent="0.3">
      <c r="A2148" s="18" t="str">
        <f t="shared" si="63"/>
        <v>122008P</v>
      </c>
      <c r="B2148" s="10">
        <v>760199</v>
      </c>
      <c r="C2148" s="15">
        <v>39842</v>
      </c>
      <c r="D2148" s="16">
        <v>1795.001438</v>
      </c>
      <c r="E2148" s="14">
        <v>0.41</v>
      </c>
      <c r="F2148" s="14" t="s">
        <v>42</v>
      </c>
      <c r="G2148" s="15">
        <v>39839</v>
      </c>
      <c r="H2148" s="27">
        <f>WORKDAY(WORKDAY(DATEVALUE("15/"&amp;MONTH(EDATE(C2148,0))&amp;"/"&amp;YEAR(EDATE(C2148,0))),-1,Feriados!$A$1:$A$936),1,Feriados!$A$1:$A$936)</f>
        <v>39828</v>
      </c>
      <c r="I2148" s="27">
        <f>WORKDAY(WORKDAY(DATEVALUE("15/"&amp;MONTH(EDATE(C2148,-1))&amp;"/"&amp;YEAR(EDATE(C2148,-1))),-1,Feriados!$A$1:$A$936),1,Feriados!$A$1:$A$936)</f>
        <v>39797</v>
      </c>
      <c r="J2148" s="27">
        <f>WORKDAY(WORKDAY(DATEVALUE("15/"&amp;MONTH(EDATE(C2148,0))&amp;"/"&amp;YEAR(EDATE(C2148,0))-1),-1,Feriados!$A$1:$A$936),1,Feriados!$A$1:$A$936)</f>
        <v>39462</v>
      </c>
      <c r="K2148" s="28">
        <f t="shared" si="62"/>
        <v>5.9027243581830424</v>
      </c>
    </row>
    <row r="2149" spans="1:11" x14ac:dyDescent="0.3">
      <c r="A2149" s="18" t="str">
        <f t="shared" si="63"/>
        <v>122008P</v>
      </c>
      <c r="B2149" s="10">
        <v>760199</v>
      </c>
      <c r="C2149" s="15">
        <v>39843</v>
      </c>
      <c r="D2149" s="16">
        <v>1795.3353079999999</v>
      </c>
      <c r="E2149" s="14">
        <v>0.41</v>
      </c>
      <c r="F2149" s="14" t="s">
        <v>42</v>
      </c>
      <c r="G2149" s="15">
        <v>39839</v>
      </c>
      <c r="H2149" s="27">
        <f>WORKDAY(WORKDAY(DATEVALUE("15/"&amp;MONTH(EDATE(C2149,0))&amp;"/"&amp;YEAR(EDATE(C2149,0))),-1,Feriados!$A$1:$A$936),1,Feriados!$A$1:$A$936)</f>
        <v>39828</v>
      </c>
      <c r="I2149" s="27">
        <f>WORKDAY(WORKDAY(DATEVALUE("15/"&amp;MONTH(EDATE(C2149,-1))&amp;"/"&amp;YEAR(EDATE(C2149,-1))),-1,Feriados!$A$1:$A$936),1,Feriados!$A$1:$A$936)</f>
        <v>39797</v>
      </c>
      <c r="J2149" s="27">
        <f>WORKDAY(WORKDAY(DATEVALUE("15/"&amp;MONTH(EDATE(C2149,0))&amp;"/"&amp;YEAR(EDATE(C2149,0))-1),-1,Feriados!$A$1:$A$936),1,Feriados!$A$1:$A$936)</f>
        <v>39462</v>
      </c>
      <c r="K2149" s="28">
        <f t="shared" si="62"/>
        <v>5.9027243581830424</v>
      </c>
    </row>
    <row r="2150" spans="1:11" x14ac:dyDescent="0.3">
      <c r="A2150" s="18" t="str">
        <f t="shared" si="63"/>
        <v>12009P</v>
      </c>
      <c r="B2150" s="10">
        <v>760199</v>
      </c>
      <c r="C2150" s="15">
        <v>39846</v>
      </c>
      <c r="D2150" s="16">
        <v>1795.6692399999999</v>
      </c>
      <c r="E2150" s="14">
        <v>0.41</v>
      </c>
      <c r="F2150" s="14" t="s">
        <v>42</v>
      </c>
      <c r="G2150" s="15">
        <v>39839</v>
      </c>
      <c r="H2150" s="27">
        <f>WORKDAY(WORKDAY(DATEVALUE("15/"&amp;MONTH(EDATE(C2150,0))&amp;"/"&amp;YEAR(EDATE(C2150,0))),-1,Feriados!$A$1:$A$936),1,Feriados!$A$1:$A$936)</f>
        <v>39860</v>
      </c>
      <c r="I2150" s="27">
        <f>WORKDAY(WORKDAY(DATEVALUE("15/"&amp;MONTH(EDATE(C2150,-1))&amp;"/"&amp;YEAR(EDATE(C2150,-1))),-1,Feriados!$A$1:$A$936),1,Feriados!$A$1:$A$936)</f>
        <v>39828</v>
      </c>
      <c r="J2150" s="27">
        <f>WORKDAY(WORKDAY(DATEVALUE("15/"&amp;MONTH(EDATE(C2150,0))&amp;"/"&amp;YEAR(EDATE(C2150,0))-1),-1,Feriados!$A$1:$A$936),1,Feriados!$A$1:$A$936)</f>
        <v>39493</v>
      </c>
      <c r="K2150" s="28">
        <f t="shared" si="62"/>
        <v>5.8393442694174347</v>
      </c>
    </row>
    <row r="2151" spans="1:11" x14ac:dyDescent="0.3">
      <c r="A2151" s="18" t="str">
        <f t="shared" si="63"/>
        <v>12009P</v>
      </c>
      <c r="B2151" s="10">
        <v>760199</v>
      </c>
      <c r="C2151" s="15">
        <v>39847</v>
      </c>
      <c r="D2151" s="16">
        <v>1796.0032349999999</v>
      </c>
      <c r="E2151" s="14">
        <v>0.41</v>
      </c>
      <c r="F2151" s="14" t="s">
        <v>42</v>
      </c>
      <c r="G2151" s="15">
        <v>39839</v>
      </c>
      <c r="H2151" s="27">
        <f>WORKDAY(WORKDAY(DATEVALUE("15/"&amp;MONTH(EDATE(C2151,0))&amp;"/"&amp;YEAR(EDATE(C2151,0))),-1,Feriados!$A$1:$A$936),1,Feriados!$A$1:$A$936)</f>
        <v>39860</v>
      </c>
      <c r="I2151" s="27">
        <f>WORKDAY(WORKDAY(DATEVALUE("15/"&amp;MONTH(EDATE(C2151,-1))&amp;"/"&amp;YEAR(EDATE(C2151,-1))),-1,Feriados!$A$1:$A$936),1,Feriados!$A$1:$A$936)</f>
        <v>39828</v>
      </c>
      <c r="J2151" s="27">
        <f>WORKDAY(WORKDAY(DATEVALUE("15/"&amp;MONTH(EDATE(C2151,0))&amp;"/"&amp;YEAR(EDATE(C2151,0))-1),-1,Feriados!$A$1:$A$936),1,Feriados!$A$1:$A$936)</f>
        <v>39493</v>
      </c>
      <c r="K2151" s="28">
        <f t="shared" si="62"/>
        <v>5.8393442694174347</v>
      </c>
    </row>
    <row r="2152" spans="1:11" x14ac:dyDescent="0.3">
      <c r="A2152" s="18" t="str">
        <f t="shared" si="63"/>
        <v>12009P</v>
      </c>
      <c r="B2152" s="10">
        <v>760199</v>
      </c>
      <c r="C2152" s="15">
        <v>39848</v>
      </c>
      <c r="D2152" s="16">
        <v>1796.3372910000001</v>
      </c>
      <c r="E2152" s="14">
        <v>0.41</v>
      </c>
      <c r="F2152" s="14" t="s">
        <v>42</v>
      </c>
      <c r="G2152" s="15">
        <v>39839</v>
      </c>
      <c r="H2152" s="27">
        <f>WORKDAY(WORKDAY(DATEVALUE("15/"&amp;MONTH(EDATE(C2152,0))&amp;"/"&amp;YEAR(EDATE(C2152,0))),-1,Feriados!$A$1:$A$936),1,Feriados!$A$1:$A$936)</f>
        <v>39860</v>
      </c>
      <c r="I2152" s="27">
        <f>WORKDAY(WORKDAY(DATEVALUE("15/"&amp;MONTH(EDATE(C2152,-1))&amp;"/"&amp;YEAR(EDATE(C2152,-1))),-1,Feriados!$A$1:$A$936),1,Feriados!$A$1:$A$936)</f>
        <v>39828</v>
      </c>
      <c r="J2152" s="27">
        <f>WORKDAY(WORKDAY(DATEVALUE("15/"&amp;MONTH(EDATE(C2152,0))&amp;"/"&amp;YEAR(EDATE(C2152,0))-1),-1,Feriados!$A$1:$A$936),1,Feriados!$A$1:$A$936)</f>
        <v>39493</v>
      </c>
      <c r="K2152" s="28">
        <f t="shared" si="62"/>
        <v>5.8393442694174347</v>
      </c>
    </row>
    <row r="2153" spans="1:11" x14ac:dyDescent="0.3">
      <c r="A2153" s="18" t="str">
        <f t="shared" si="63"/>
        <v>12009P</v>
      </c>
      <c r="B2153" s="10">
        <v>760199</v>
      </c>
      <c r="C2153" s="15">
        <v>39849</v>
      </c>
      <c r="D2153" s="16">
        <v>1796.6714099999999</v>
      </c>
      <c r="E2153" s="14">
        <v>0.41</v>
      </c>
      <c r="F2153" s="14" t="s">
        <v>42</v>
      </c>
      <c r="G2153" s="15">
        <v>39839</v>
      </c>
      <c r="H2153" s="27">
        <f>WORKDAY(WORKDAY(DATEVALUE("15/"&amp;MONTH(EDATE(C2153,0))&amp;"/"&amp;YEAR(EDATE(C2153,0))),-1,Feriados!$A$1:$A$936),1,Feriados!$A$1:$A$936)</f>
        <v>39860</v>
      </c>
      <c r="I2153" s="27">
        <f>WORKDAY(WORKDAY(DATEVALUE("15/"&amp;MONTH(EDATE(C2153,-1))&amp;"/"&amp;YEAR(EDATE(C2153,-1))),-1,Feriados!$A$1:$A$936),1,Feriados!$A$1:$A$936)</f>
        <v>39828</v>
      </c>
      <c r="J2153" s="27">
        <f>WORKDAY(WORKDAY(DATEVALUE("15/"&amp;MONTH(EDATE(C2153,0))&amp;"/"&amp;YEAR(EDATE(C2153,0))-1),-1,Feriados!$A$1:$A$936),1,Feriados!$A$1:$A$936)</f>
        <v>39493</v>
      </c>
      <c r="K2153" s="28">
        <f t="shared" si="62"/>
        <v>5.8393442694174347</v>
      </c>
    </row>
    <row r="2154" spans="1:11" x14ac:dyDescent="0.3">
      <c r="A2154" s="18" t="str">
        <f t="shared" si="63"/>
        <v>12009F</v>
      </c>
      <c r="B2154" s="10">
        <v>760199</v>
      </c>
      <c r="C2154" s="15">
        <v>39850</v>
      </c>
      <c r="D2154" s="16">
        <v>1797.914031</v>
      </c>
      <c r="E2154" s="14">
        <v>0.48</v>
      </c>
      <c r="F2154" s="14" t="s">
        <v>41</v>
      </c>
      <c r="G2154" s="15">
        <v>39850</v>
      </c>
      <c r="H2154" s="27">
        <f>WORKDAY(WORKDAY(DATEVALUE("15/"&amp;MONTH(EDATE(C2154,0))&amp;"/"&amp;YEAR(EDATE(C2154,0))),-1,Feriados!$A$1:$A$936),1,Feriados!$A$1:$A$936)</f>
        <v>39860</v>
      </c>
      <c r="I2154" s="27">
        <f>WORKDAY(WORKDAY(DATEVALUE("15/"&amp;MONTH(EDATE(C2154,-1))&amp;"/"&amp;YEAR(EDATE(C2154,-1))),-1,Feriados!$A$1:$A$936),1,Feriados!$A$1:$A$936)</f>
        <v>39828</v>
      </c>
      <c r="J2154" s="27">
        <f>WORKDAY(WORKDAY(DATEVALUE("15/"&amp;MONTH(EDATE(C2154,0))&amp;"/"&amp;YEAR(EDATE(C2154,0))-1),-1,Feriados!$A$1:$A$936),1,Feriados!$A$1:$A$936)</f>
        <v>39493</v>
      </c>
      <c r="K2154" s="28">
        <f t="shared" si="62"/>
        <v>5.8393442694174347</v>
      </c>
    </row>
    <row r="2155" spans="1:11" x14ac:dyDescent="0.3">
      <c r="A2155" s="18" t="str">
        <f t="shared" si="63"/>
        <v>12009F</v>
      </c>
      <c r="B2155" s="10">
        <v>760199</v>
      </c>
      <c r="C2155" s="15">
        <v>39853</v>
      </c>
      <c r="D2155" s="16">
        <v>1798.3052459999999</v>
      </c>
      <c r="E2155" s="14">
        <v>0.48</v>
      </c>
      <c r="F2155" s="14" t="s">
        <v>41</v>
      </c>
      <c r="G2155" s="15">
        <v>39850</v>
      </c>
      <c r="H2155" s="27">
        <f>WORKDAY(WORKDAY(DATEVALUE("15/"&amp;MONTH(EDATE(C2155,0))&amp;"/"&amp;YEAR(EDATE(C2155,0))),-1,Feriados!$A$1:$A$936),1,Feriados!$A$1:$A$936)</f>
        <v>39860</v>
      </c>
      <c r="I2155" s="27">
        <f>WORKDAY(WORKDAY(DATEVALUE("15/"&amp;MONTH(EDATE(C2155,-1))&amp;"/"&amp;YEAR(EDATE(C2155,-1))),-1,Feriados!$A$1:$A$936),1,Feriados!$A$1:$A$936)</f>
        <v>39828</v>
      </c>
      <c r="J2155" s="27">
        <f>WORKDAY(WORKDAY(DATEVALUE("15/"&amp;MONTH(EDATE(C2155,0))&amp;"/"&amp;YEAR(EDATE(C2155,0))-1),-1,Feriados!$A$1:$A$936),1,Feriados!$A$1:$A$936)</f>
        <v>39493</v>
      </c>
      <c r="K2155" s="28">
        <f t="shared" si="62"/>
        <v>5.8393442694174347</v>
      </c>
    </row>
    <row r="2156" spans="1:11" x14ac:dyDescent="0.3">
      <c r="A2156" s="18" t="str">
        <f t="shared" si="63"/>
        <v>12009F</v>
      </c>
      <c r="B2156" s="10">
        <v>760199</v>
      </c>
      <c r="C2156" s="15">
        <v>39854</v>
      </c>
      <c r="D2156" s="16">
        <v>1798.6965459999999</v>
      </c>
      <c r="E2156" s="14">
        <v>0.48</v>
      </c>
      <c r="F2156" s="14" t="s">
        <v>41</v>
      </c>
      <c r="G2156" s="15">
        <v>39850</v>
      </c>
      <c r="H2156" s="27">
        <f>WORKDAY(WORKDAY(DATEVALUE("15/"&amp;MONTH(EDATE(C2156,0))&amp;"/"&amp;YEAR(EDATE(C2156,0))),-1,Feriados!$A$1:$A$936),1,Feriados!$A$1:$A$936)</f>
        <v>39860</v>
      </c>
      <c r="I2156" s="27">
        <f>WORKDAY(WORKDAY(DATEVALUE("15/"&amp;MONTH(EDATE(C2156,-1))&amp;"/"&amp;YEAR(EDATE(C2156,-1))),-1,Feriados!$A$1:$A$936),1,Feriados!$A$1:$A$936)</f>
        <v>39828</v>
      </c>
      <c r="J2156" s="27">
        <f>WORKDAY(WORKDAY(DATEVALUE("15/"&amp;MONTH(EDATE(C2156,0))&amp;"/"&amp;YEAR(EDATE(C2156,0))-1),-1,Feriados!$A$1:$A$936),1,Feriados!$A$1:$A$936)</f>
        <v>39493</v>
      </c>
      <c r="K2156" s="28">
        <f t="shared" si="62"/>
        <v>5.8393442694174347</v>
      </c>
    </row>
    <row r="2157" spans="1:11" x14ac:dyDescent="0.3">
      <c r="A2157" s="18" t="str">
        <f t="shared" si="63"/>
        <v>12009F</v>
      </c>
      <c r="B2157" s="10">
        <v>760199</v>
      </c>
      <c r="C2157" s="15">
        <v>39855</v>
      </c>
      <c r="D2157" s="16">
        <v>1799.0879319999999</v>
      </c>
      <c r="E2157" s="14">
        <v>0.48</v>
      </c>
      <c r="F2157" s="14" t="s">
        <v>41</v>
      </c>
      <c r="G2157" s="15">
        <v>39850</v>
      </c>
      <c r="H2157" s="27">
        <f>WORKDAY(WORKDAY(DATEVALUE("15/"&amp;MONTH(EDATE(C2157,0))&amp;"/"&amp;YEAR(EDATE(C2157,0))),-1,Feriados!$A$1:$A$936),1,Feriados!$A$1:$A$936)</f>
        <v>39860</v>
      </c>
      <c r="I2157" s="27">
        <f>WORKDAY(WORKDAY(DATEVALUE("15/"&amp;MONTH(EDATE(C2157,-1))&amp;"/"&amp;YEAR(EDATE(C2157,-1))),-1,Feriados!$A$1:$A$936),1,Feriados!$A$1:$A$936)</f>
        <v>39828</v>
      </c>
      <c r="J2157" s="27">
        <f>WORKDAY(WORKDAY(DATEVALUE("15/"&amp;MONTH(EDATE(C2157,0))&amp;"/"&amp;YEAR(EDATE(C2157,0))-1),-1,Feriados!$A$1:$A$936),1,Feriados!$A$1:$A$936)</f>
        <v>39493</v>
      </c>
      <c r="K2157" s="28">
        <f t="shared" si="62"/>
        <v>5.8393442694174347</v>
      </c>
    </row>
    <row r="2158" spans="1:11" x14ac:dyDescent="0.3">
      <c r="A2158" s="18" t="str">
        <f t="shared" si="63"/>
        <v>12009F</v>
      </c>
      <c r="B2158" s="10">
        <v>760199</v>
      </c>
      <c r="C2158" s="15">
        <v>39856</v>
      </c>
      <c r="D2158" s="16">
        <v>1799.479403</v>
      </c>
      <c r="E2158" s="14">
        <v>0.48</v>
      </c>
      <c r="F2158" s="14" t="s">
        <v>41</v>
      </c>
      <c r="G2158" s="15">
        <v>39850</v>
      </c>
      <c r="H2158" s="27">
        <f>WORKDAY(WORKDAY(DATEVALUE("15/"&amp;MONTH(EDATE(C2158,0))&amp;"/"&amp;YEAR(EDATE(C2158,0))),-1,Feriados!$A$1:$A$936),1,Feriados!$A$1:$A$936)</f>
        <v>39860</v>
      </c>
      <c r="I2158" s="27">
        <f>WORKDAY(WORKDAY(DATEVALUE("15/"&amp;MONTH(EDATE(C2158,-1))&amp;"/"&amp;YEAR(EDATE(C2158,-1))),-1,Feriados!$A$1:$A$936),1,Feriados!$A$1:$A$936)</f>
        <v>39828</v>
      </c>
      <c r="J2158" s="27">
        <f>WORKDAY(WORKDAY(DATEVALUE("15/"&amp;MONTH(EDATE(C2158,0))&amp;"/"&amp;YEAR(EDATE(C2158,0))-1),-1,Feriados!$A$1:$A$936),1,Feriados!$A$1:$A$936)</f>
        <v>39493</v>
      </c>
      <c r="K2158" s="28">
        <f t="shared" si="62"/>
        <v>5.8393442694174347</v>
      </c>
    </row>
    <row r="2159" spans="1:11" x14ac:dyDescent="0.3">
      <c r="A2159" s="18" t="str">
        <f t="shared" si="63"/>
        <v>12009F</v>
      </c>
      <c r="B2159" s="10">
        <v>760199</v>
      </c>
      <c r="C2159" s="15">
        <v>39857</v>
      </c>
      <c r="D2159" s="16">
        <v>1799.870958</v>
      </c>
      <c r="E2159" s="14">
        <v>0.48</v>
      </c>
      <c r="F2159" s="14" t="s">
        <v>41</v>
      </c>
      <c r="G2159" s="15">
        <v>39850</v>
      </c>
      <c r="H2159" s="27">
        <f>WORKDAY(WORKDAY(DATEVALUE("15/"&amp;MONTH(EDATE(C2159,0))&amp;"/"&amp;YEAR(EDATE(C2159,0))),-1,Feriados!$A$1:$A$936),1,Feriados!$A$1:$A$936)</f>
        <v>39860</v>
      </c>
      <c r="I2159" s="27">
        <f>WORKDAY(WORKDAY(DATEVALUE("15/"&amp;MONTH(EDATE(C2159,-1))&amp;"/"&amp;YEAR(EDATE(C2159,-1))),-1,Feriados!$A$1:$A$936),1,Feriados!$A$1:$A$936)</f>
        <v>39828</v>
      </c>
      <c r="J2159" s="27">
        <f>WORKDAY(WORKDAY(DATEVALUE("15/"&amp;MONTH(EDATE(C2159,0))&amp;"/"&amp;YEAR(EDATE(C2159,0))-1),-1,Feriados!$A$1:$A$936),1,Feriados!$A$1:$A$936)</f>
        <v>39493</v>
      </c>
      <c r="K2159" s="28">
        <f t="shared" si="62"/>
        <v>5.8393442694174347</v>
      </c>
    </row>
    <row r="2160" spans="1:11" x14ac:dyDescent="0.3">
      <c r="A2160" s="18" t="str">
        <f t="shared" si="63"/>
        <v>12009F</v>
      </c>
      <c r="B2160" s="10">
        <v>760199</v>
      </c>
      <c r="C2160" s="15">
        <v>39860</v>
      </c>
      <c r="D2160" s="16">
        <v>1800.2626</v>
      </c>
      <c r="E2160" s="14">
        <v>0.48</v>
      </c>
      <c r="F2160" s="14" t="s">
        <v>41</v>
      </c>
      <c r="G2160" s="15">
        <v>39850</v>
      </c>
      <c r="H2160" s="27">
        <f>WORKDAY(WORKDAY(DATEVALUE("15/"&amp;MONTH(EDATE(C2160,0))&amp;"/"&amp;YEAR(EDATE(C2160,0))),-1,Feriados!$A$1:$A$936),1,Feriados!$A$1:$A$936)</f>
        <v>39860</v>
      </c>
      <c r="I2160" s="27">
        <f>WORKDAY(WORKDAY(DATEVALUE("15/"&amp;MONTH(EDATE(C2160,-1))&amp;"/"&amp;YEAR(EDATE(C2160,-1))),-1,Feriados!$A$1:$A$936),1,Feriados!$A$1:$A$936)</f>
        <v>39828</v>
      </c>
      <c r="J2160" s="27">
        <f>WORKDAY(WORKDAY(DATEVALUE("15/"&amp;MONTH(EDATE(C2160,0))&amp;"/"&amp;YEAR(EDATE(C2160,0))-1),-1,Feriados!$A$1:$A$936),1,Feriados!$A$1:$A$936)</f>
        <v>39493</v>
      </c>
      <c r="K2160" s="28">
        <f t="shared" si="62"/>
        <v>5.8393442694174347</v>
      </c>
    </row>
    <row r="2161" spans="1:11" x14ac:dyDescent="0.3">
      <c r="A2161" s="18" t="str">
        <f t="shared" si="63"/>
        <v>12009P</v>
      </c>
      <c r="B2161" s="10">
        <v>760199</v>
      </c>
      <c r="C2161" s="15">
        <v>39861</v>
      </c>
      <c r="D2161" s="16">
        <v>1800.900766</v>
      </c>
      <c r="E2161" s="14">
        <v>0.64</v>
      </c>
      <c r="F2161" s="14" t="s">
        <v>42</v>
      </c>
      <c r="G2161" s="15">
        <v>39861</v>
      </c>
      <c r="H2161" s="27">
        <f>WORKDAY(WORKDAY(DATEVALUE("15/"&amp;MONTH(EDATE(C2161,0))&amp;"/"&amp;YEAR(EDATE(C2161,0))),-1,Feriados!$A$1:$A$936),1,Feriados!$A$1:$A$936)</f>
        <v>39860</v>
      </c>
      <c r="I2161" s="27">
        <f>WORKDAY(WORKDAY(DATEVALUE("15/"&amp;MONTH(EDATE(C2161,-1))&amp;"/"&amp;YEAR(EDATE(C2161,-1))),-1,Feriados!$A$1:$A$936),1,Feriados!$A$1:$A$936)</f>
        <v>39828</v>
      </c>
      <c r="J2161" s="27">
        <f>WORKDAY(WORKDAY(DATEVALUE("15/"&amp;MONTH(EDATE(C2161,0))&amp;"/"&amp;YEAR(EDATE(C2161,0))-1),-1,Feriados!$A$1:$A$936),1,Feriados!$A$1:$A$936)</f>
        <v>39493</v>
      </c>
      <c r="K2161" s="28">
        <f t="shared" si="62"/>
        <v>5.8393442694174347</v>
      </c>
    </row>
    <row r="2162" spans="1:11" x14ac:dyDescent="0.3">
      <c r="A2162" s="18" t="str">
        <f t="shared" si="63"/>
        <v>12009P</v>
      </c>
      <c r="B2162" s="10">
        <v>760199</v>
      </c>
      <c r="C2162" s="15">
        <v>39862</v>
      </c>
      <c r="D2162" s="16">
        <v>1801.5391589999999</v>
      </c>
      <c r="E2162" s="14">
        <v>0.64</v>
      </c>
      <c r="F2162" s="14" t="s">
        <v>42</v>
      </c>
      <c r="G2162" s="15">
        <v>39861</v>
      </c>
      <c r="H2162" s="27">
        <f>WORKDAY(WORKDAY(DATEVALUE("15/"&amp;MONTH(EDATE(C2162,0))&amp;"/"&amp;YEAR(EDATE(C2162,0))),-1,Feriados!$A$1:$A$936),1,Feriados!$A$1:$A$936)</f>
        <v>39860</v>
      </c>
      <c r="I2162" s="27">
        <f>WORKDAY(WORKDAY(DATEVALUE("15/"&amp;MONTH(EDATE(C2162,-1))&amp;"/"&amp;YEAR(EDATE(C2162,-1))),-1,Feriados!$A$1:$A$936),1,Feriados!$A$1:$A$936)</f>
        <v>39828</v>
      </c>
      <c r="J2162" s="27">
        <f>WORKDAY(WORKDAY(DATEVALUE("15/"&amp;MONTH(EDATE(C2162,0))&amp;"/"&amp;YEAR(EDATE(C2162,0))-1),-1,Feriados!$A$1:$A$936),1,Feriados!$A$1:$A$936)</f>
        <v>39493</v>
      </c>
      <c r="K2162" s="28">
        <f t="shared" si="62"/>
        <v>5.8393442694174347</v>
      </c>
    </row>
    <row r="2163" spans="1:11" x14ac:dyDescent="0.3">
      <c r="A2163" s="18" t="str">
        <f t="shared" si="63"/>
        <v>12009P</v>
      </c>
      <c r="B2163" s="10">
        <v>760199</v>
      </c>
      <c r="C2163" s="15">
        <v>39863</v>
      </c>
      <c r="D2163" s="16">
        <v>1802.1777790000001</v>
      </c>
      <c r="E2163" s="14">
        <v>0.64</v>
      </c>
      <c r="F2163" s="14" t="s">
        <v>42</v>
      </c>
      <c r="G2163" s="15">
        <v>39861</v>
      </c>
      <c r="H2163" s="27">
        <f>WORKDAY(WORKDAY(DATEVALUE("15/"&amp;MONTH(EDATE(C2163,0))&amp;"/"&amp;YEAR(EDATE(C2163,0))),-1,Feriados!$A$1:$A$936),1,Feriados!$A$1:$A$936)</f>
        <v>39860</v>
      </c>
      <c r="I2163" s="27">
        <f>WORKDAY(WORKDAY(DATEVALUE("15/"&amp;MONTH(EDATE(C2163,-1))&amp;"/"&amp;YEAR(EDATE(C2163,-1))),-1,Feriados!$A$1:$A$936),1,Feriados!$A$1:$A$936)</f>
        <v>39828</v>
      </c>
      <c r="J2163" s="27">
        <f>WORKDAY(WORKDAY(DATEVALUE("15/"&amp;MONTH(EDATE(C2163,0))&amp;"/"&amp;YEAR(EDATE(C2163,0))-1),-1,Feriados!$A$1:$A$936),1,Feriados!$A$1:$A$936)</f>
        <v>39493</v>
      </c>
      <c r="K2163" s="28">
        <f t="shared" si="62"/>
        <v>5.8393442694174347</v>
      </c>
    </row>
    <row r="2164" spans="1:11" x14ac:dyDescent="0.3">
      <c r="A2164" s="18" t="str">
        <f t="shared" si="63"/>
        <v>12009P</v>
      </c>
      <c r="B2164" s="10">
        <v>760199</v>
      </c>
      <c r="C2164" s="15">
        <v>39864</v>
      </c>
      <c r="D2164" s="16">
        <v>1802.8166249999999</v>
      </c>
      <c r="E2164" s="14">
        <v>0.64</v>
      </c>
      <c r="F2164" s="14" t="s">
        <v>42</v>
      </c>
      <c r="G2164" s="15">
        <v>39861</v>
      </c>
      <c r="H2164" s="27">
        <f>WORKDAY(WORKDAY(DATEVALUE("15/"&amp;MONTH(EDATE(C2164,0))&amp;"/"&amp;YEAR(EDATE(C2164,0))),-1,Feriados!$A$1:$A$936),1,Feriados!$A$1:$A$936)</f>
        <v>39860</v>
      </c>
      <c r="I2164" s="27">
        <f>WORKDAY(WORKDAY(DATEVALUE("15/"&amp;MONTH(EDATE(C2164,-1))&amp;"/"&amp;YEAR(EDATE(C2164,-1))),-1,Feriados!$A$1:$A$936),1,Feriados!$A$1:$A$936)</f>
        <v>39828</v>
      </c>
      <c r="J2164" s="27">
        <f>WORKDAY(WORKDAY(DATEVALUE("15/"&amp;MONTH(EDATE(C2164,0))&amp;"/"&amp;YEAR(EDATE(C2164,0))-1),-1,Feriados!$A$1:$A$936),1,Feriados!$A$1:$A$936)</f>
        <v>39493</v>
      </c>
      <c r="K2164" s="28">
        <f t="shared" si="62"/>
        <v>5.8393442694174347</v>
      </c>
    </row>
    <row r="2165" spans="1:11" x14ac:dyDescent="0.3">
      <c r="A2165" s="18" t="str">
        <f t="shared" si="63"/>
        <v>12009P</v>
      </c>
      <c r="B2165" s="10">
        <v>760199</v>
      </c>
      <c r="C2165" s="15">
        <v>39869</v>
      </c>
      <c r="D2165" s="16">
        <v>1803.156968</v>
      </c>
      <c r="E2165" s="14">
        <v>0.57999999999999996</v>
      </c>
      <c r="F2165" s="14" t="s">
        <v>42</v>
      </c>
      <c r="G2165" s="15">
        <v>39869</v>
      </c>
      <c r="H2165" s="27">
        <f>WORKDAY(WORKDAY(DATEVALUE("15/"&amp;MONTH(EDATE(C2165,0))&amp;"/"&amp;YEAR(EDATE(C2165,0))),-1,Feriados!$A$1:$A$936),1,Feriados!$A$1:$A$936)</f>
        <v>39860</v>
      </c>
      <c r="I2165" s="27">
        <f>WORKDAY(WORKDAY(DATEVALUE("15/"&amp;MONTH(EDATE(C2165,-1))&amp;"/"&amp;YEAR(EDATE(C2165,-1))),-1,Feriados!$A$1:$A$936),1,Feriados!$A$1:$A$936)</f>
        <v>39828</v>
      </c>
      <c r="J2165" s="27">
        <f>WORKDAY(WORKDAY(DATEVALUE("15/"&amp;MONTH(EDATE(C2165,0))&amp;"/"&amp;YEAR(EDATE(C2165,0))-1),-1,Feriados!$A$1:$A$936),1,Feriados!$A$1:$A$936)</f>
        <v>39493</v>
      </c>
      <c r="K2165" s="28">
        <f t="shared" si="62"/>
        <v>5.8393442694174347</v>
      </c>
    </row>
    <row r="2166" spans="1:11" x14ac:dyDescent="0.3">
      <c r="A2166" s="18" t="str">
        <f t="shared" si="63"/>
        <v>12009P</v>
      </c>
      <c r="B2166" s="10">
        <v>760199</v>
      </c>
      <c r="C2166" s="15">
        <v>39870</v>
      </c>
      <c r="D2166" s="16">
        <v>1803.7364</v>
      </c>
      <c r="E2166" s="14">
        <v>0.57999999999999996</v>
      </c>
      <c r="F2166" s="14" t="s">
        <v>42</v>
      </c>
      <c r="G2166" s="15">
        <v>39869</v>
      </c>
      <c r="H2166" s="27">
        <f>WORKDAY(WORKDAY(DATEVALUE("15/"&amp;MONTH(EDATE(C2166,0))&amp;"/"&amp;YEAR(EDATE(C2166,0))),-1,Feriados!$A$1:$A$936),1,Feriados!$A$1:$A$936)</f>
        <v>39860</v>
      </c>
      <c r="I2166" s="27">
        <f>WORKDAY(WORKDAY(DATEVALUE("15/"&amp;MONTH(EDATE(C2166,-1))&amp;"/"&amp;YEAR(EDATE(C2166,-1))),-1,Feriados!$A$1:$A$936),1,Feriados!$A$1:$A$936)</f>
        <v>39828</v>
      </c>
      <c r="J2166" s="27">
        <f>WORKDAY(WORKDAY(DATEVALUE("15/"&amp;MONTH(EDATE(C2166,0))&amp;"/"&amp;YEAR(EDATE(C2166,0))-1),-1,Feriados!$A$1:$A$936),1,Feriados!$A$1:$A$936)</f>
        <v>39493</v>
      </c>
      <c r="K2166" s="28">
        <f t="shared" si="62"/>
        <v>5.8393442694174347</v>
      </c>
    </row>
    <row r="2167" spans="1:11" x14ac:dyDescent="0.3">
      <c r="A2167" s="18" t="str">
        <f t="shared" si="63"/>
        <v>12009P</v>
      </c>
      <c r="B2167" s="10">
        <v>760199</v>
      </c>
      <c r="C2167" s="15">
        <v>39871</v>
      </c>
      <c r="D2167" s="16">
        <v>1804.316018</v>
      </c>
      <c r="E2167" s="14">
        <v>0.57999999999999996</v>
      </c>
      <c r="F2167" s="14" t="s">
        <v>42</v>
      </c>
      <c r="G2167" s="15">
        <v>39869</v>
      </c>
      <c r="H2167" s="27">
        <f>WORKDAY(WORKDAY(DATEVALUE("15/"&amp;MONTH(EDATE(C2167,0))&amp;"/"&amp;YEAR(EDATE(C2167,0))),-1,Feriados!$A$1:$A$936),1,Feriados!$A$1:$A$936)</f>
        <v>39860</v>
      </c>
      <c r="I2167" s="27">
        <f>WORKDAY(WORKDAY(DATEVALUE("15/"&amp;MONTH(EDATE(C2167,-1))&amp;"/"&amp;YEAR(EDATE(C2167,-1))),-1,Feriados!$A$1:$A$936),1,Feriados!$A$1:$A$936)</f>
        <v>39828</v>
      </c>
      <c r="J2167" s="27">
        <f>WORKDAY(WORKDAY(DATEVALUE("15/"&amp;MONTH(EDATE(C2167,0))&amp;"/"&amp;YEAR(EDATE(C2167,0))-1),-1,Feriados!$A$1:$A$936),1,Feriados!$A$1:$A$936)</f>
        <v>39493</v>
      </c>
      <c r="K2167" s="28">
        <f t="shared" si="62"/>
        <v>5.8393442694174347</v>
      </c>
    </row>
    <row r="2168" spans="1:11" x14ac:dyDescent="0.3">
      <c r="A2168" s="18" t="str">
        <f t="shared" si="63"/>
        <v>22009P</v>
      </c>
      <c r="B2168" s="10">
        <v>760199</v>
      </c>
      <c r="C2168" s="15">
        <v>39874</v>
      </c>
      <c r="D2168" s="16">
        <v>1804.895822</v>
      </c>
      <c r="E2168" s="14">
        <v>0.57999999999999996</v>
      </c>
      <c r="F2168" s="14" t="s">
        <v>42</v>
      </c>
      <c r="G2168" s="15">
        <v>39869</v>
      </c>
      <c r="H2168" s="27">
        <f>WORKDAY(WORKDAY(DATEVALUE("15/"&amp;MONTH(EDATE(C2168,0))&amp;"/"&amp;YEAR(EDATE(C2168,0))),-1,Feriados!$A$1:$A$936),1,Feriados!$A$1:$A$936)</f>
        <v>39888</v>
      </c>
      <c r="I2168" s="27">
        <f>WORKDAY(WORKDAY(DATEVALUE("15/"&amp;MONTH(EDATE(C2168,-1))&amp;"/"&amp;YEAR(EDATE(C2168,-1))),-1,Feriados!$A$1:$A$936),1,Feriados!$A$1:$A$936)</f>
        <v>39860</v>
      </c>
      <c r="J2168" s="27">
        <f>WORKDAY(WORKDAY(DATEVALUE("15/"&amp;MONTH(EDATE(C2168,0))&amp;"/"&amp;YEAR(EDATE(C2168,0))-1),-1,Feriados!$A$1:$A$936),1,Feriados!$A$1:$A$936)</f>
        <v>39524</v>
      </c>
      <c r="K2168" s="28">
        <f t="shared" si="62"/>
        <v>5.9025374482696291</v>
      </c>
    </row>
    <row r="2169" spans="1:11" x14ac:dyDescent="0.3">
      <c r="A2169" s="18" t="str">
        <f t="shared" si="63"/>
        <v>22009P</v>
      </c>
      <c r="B2169" s="10">
        <v>760199</v>
      </c>
      <c r="C2169" s="15">
        <v>39875</v>
      </c>
      <c r="D2169" s="16">
        <v>1805.475813</v>
      </c>
      <c r="E2169" s="14">
        <v>0.57999999999999996</v>
      </c>
      <c r="F2169" s="14" t="s">
        <v>42</v>
      </c>
      <c r="G2169" s="15">
        <v>39869</v>
      </c>
      <c r="H2169" s="27">
        <f>WORKDAY(WORKDAY(DATEVALUE("15/"&amp;MONTH(EDATE(C2169,0))&amp;"/"&amp;YEAR(EDATE(C2169,0))),-1,Feriados!$A$1:$A$936),1,Feriados!$A$1:$A$936)</f>
        <v>39888</v>
      </c>
      <c r="I2169" s="27">
        <f>WORKDAY(WORKDAY(DATEVALUE("15/"&amp;MONTH(EDATE(C2169,-1))&amp;"/"&amp;YEAR(EDATE(C2169,-1))),-1,Feriados!$A$1:$A$936),1,Feriados!$A$1:$A$936)</f>
        <v>39860</v>
      </c>
      <c r="J2169" s="27">
        <f>WORKDAY(WORKDAY(DATEVALUE("15/"&amp;MONTH(EDATE(C2169,0))&amp;"/"&amp;YEAR(EDATE(C2169,0))-1),-1,Feriados!$A$1:$A$936),1,Feriados!$A$1:$A$936)</f>
        <v>39524</v>
      </c>
      <c r="K2169" s="28">
        <f t="shared" si="62"/>
        <v>5.9025374482696291</v>
      </c>
    </row>
    <row r="2170" spans="1:11" x14ac:dyDescent="0.3">
      <c r="A2170" s="18" t="str">
        <f t="shared" si="63"/>
        <v>22009P</v>
      </c>
      <c r="B2170" s="10">
        <v>760199</v>
      </c>
      <c r="C2170" s="15">
        <v>39876</v>
      </c>
      <c r="D2170" s="16">
        <v>1806.0559900000001</v>
      </c>
      <c r="E2170" s="14">
        <v>0.57999999999999996</v>
      </c>
      <c r="F2170" s="14" t="s">
        <v>42</v>
      </c>
      <c r="G2170" s="15">
        <v>39869</v>
      </c>
      <c r="H2170" s="27">
        <f>WORKDAY(WORKDAY(DATEVALUE("15/"&amp;MONTH(EDATE(C2170,0))&amp;"/"&amp;YEAR(EDATE(C2170,0))),-1,Feriados!$A$1:$A$936),1,Feriados!$A$1:$A$936)</f>
        <v>39888</v>
      </c>
      <c r="I2170" s="27">
        <f>WORKDAY(WORKDAY(DATEVALUE("15/"&amp;MONTH(EDATE(C2170,-1))&amp;"/"&amp;YEAR(EDATE(C2170,-1))),-1,Feriados!$A$1:$A$936),1,Feriados!$A$1:$A$936)</f>
        <v>39860</v>
      </c>
      <c r="J2170" s="27">
        <f>WORKDAY(WORKDAY(DATEVALUE("15/"&amp;MONTH(EDATE(C2170,0))&amp;"/"&amp;YEAR(EDATE(C2170,0))-1),-1,Feriados!$A$1:$A$936),1,Feriados!$A$1:$A$936)</f>
        <v>39524</v>
      </c>
      <c r="K2170" s="28">
        <f t="shared" si="62"/>
        <v>5.9025374482696291</v>
      </c>
    </row>
    <row r="2171" spans="1:11" x14ac:dyDescent="0.3">
      <c r="A2171" s="18" t="str">
        <f t="shared" si="63"/>
        <v>22009P</v>
      </c>
      <c r="B2171" s="10">
        <v>760199</v>
      </c>
      <c r="C2171" s="15">
        <v>39877</v>
      </c>
      <c r="D2171" s="16">
        <v>1806.6363530000001</v>
      </c>
      <c r="E2171" s="14">
        <v>0.57999999999999996</v>
      </c>
      <c r="F2171" s="14" t="s">
        <v>42</v>
      </c>
      <c r="G2171" s="15">
        <v>39869</v>
      </c>
      <c r="H2171" s="27">
        <f>WORKDAY(WORKDAY(DATEVALUE("15/"&amp;MONTH(EDATE(C2171,0))&amp;"/"&amp;YEAR(EDATE(C2171,0))),-1,Feriados!$A$1:$A$936),1,Feriados!$A$1:$A$936)</f>
        <v>39888</v>
      </c>
      <c r="I2171" s="27">
        <f>WORKDAY(WORKDAY(DATEVALUE("15/"&amp;MONTH(EDATE(C2171,-1))&amp;"/"&amp;YEAR(EDATE(C2171,-1))),-1,Feriados!$A$1:$A$936),1,Feriados!$A$1:$A$936)</f>
        <v>39860</v>
      </c>
      <c r="J2171" s="27">
        <f>WORKDAY(WORKDAY(DATEVALUE("15/"&amp;MONTH(EDATE(C2171,0))&amp;"/"&amp;YEAR(EDATE(C2171,0))-1),-1,Feriados!$A$1:$A$936),1,Feriados!$A$1:$A$936)</f>
        <v>39524</v>
      </c>
      <c r="K2171" s="28">
        <f t="shared" si="62"/>
        <v>5.9025374482696291</v>
      </c>
    </row>
    <row r="2172" spans="1:11" x14ac:dyDescent="0.3">
      <c r="A2172" s="18" t="str">
        <f t="shared" si="63"/>
        <v>22009P</v>
      </c>
      <c r="B2172" s="10">
        <v>760199</v>
      </c>
      <c r="C2172" s="15">
        <v>39878</v>
      </c>
      <c r="D2172" s="16">
        <v>1807.216903</v>
      </c>
      <c r="E2172" s="14">
        <v>0.57999999999999996</v>
      </c>
      <c r="F2172" s="14" t="s">
        <v>42</v>
      </c>
      <c r="G2172" s="15">
        <v>39869</v>
      </c>
      <c r="H2172" s="27">
        <f>WORKDAY(WORKDAY(DATEVALUE("15/"&amp;MONTH(EDATE(C2172,0))&amp;"/"&amp;YEAR(EDATE(C2172,0))),-1,Feriados!$A$1:$A$936),1,Feriados!$A$1:$A$936)</f>
        <v>39888</v>
      </c>
      <c r="I2172" s="27">
        <f>WORKDAY(WORKDAY(DATEVALUE("15/"&amp;MONTH(EDATE(C2172,-1))&amp;"/"&amp;YEAR(EDATE(C2172,-1))),-1,Feriados!$A$1:$A$936),1,Feriados!$A$1:$A$936)</f>
        <v>39860</v>
      </c>
      <c r="J2172" s="27">
        <f>WORKDAY(WORKDAY(DATEVALUE("15/"&amp;MONTH(EDATE(C2172,0))&amp;"/"&amp;YEAR(EDATE(C2172,0))-1),-1,Feriados!$A$1:$A$936),1,Feriados!$A$1:$A$936)</f>
        <v>39524</v>
      </c>
      <c r="K2172" s="28">
        <f t="shared" si="62"/>
        <v>5.9025374482696291</v>
      </c>
    </row>
    <row r="2173" spans="1:11" x14ac:dyDescent="0.3">
      <c r="A2173" s="18" t="str">
        <f t="shared" si="63"/>
        <v>22009P</v>
      </c>
      <c r="B2173" s="10">
        <v>760199</v>
      </c>
      <c r="C2173" s="15">
        <v>39881</v>
      </c>
      <c r="D2173" s="16">
        <v>1807.79764</v>
      </c>
      <c r="E2173" s="14">
        <v>0.57999999999999996</v>
      </c>
      <c r="F2173" s="14" t="s">
        <v>42</v>
      </c>
      <c r="G2173" s="15">
        <v>39869</v>
      </c>
      <c r="H2173" s="27">
        <f>WORKDAY(WORKDAY(DATEVALUE("15/"&amp;MONTH(EDATE(C2173,0))&amp;"/"&amp;YEAR(EDATE(C2173,0))),-1,Feriados!$A$1:$A$936),1,Feriados!$A$1:$A$936)</f>
        <v>39888</v>
      </c>
      <c r="I2173" s="27">
        <f>WORKDAY(WORKDAY(DATEVALUE("15/"&amp;MONTH(EDATE(C2173,-1))&amp;"/"&amp;YEAR(EDATE(C2173,-1))),-1,Feriados!$A$1:$A$936),1,Feriados!$A$1:$A$936)</f>
        <v>39860</v>
      </c>
      <c r="J2173" s="27">
        <f>WORKDAY(WORKDAY(DATEVALUE("15/"&amp;MONTH(EDATE(C2173,0))&amp;"/"&amp;YEAR(EDATE(C2173,0))-1),-1,Feriados!$A$1:$A$936),1,Feriados!$A$1:$A$936)</f>
        <v>39524</v>
      </c>
      <c r="K2173" s="28">
        <f t="shared" ref="K2173:K2236" si="64">+(VLOOKUP(H2173,C:D,2,FALSE)/VLOOKUP(J2173,C:D,2,FALSE)-1)*100</f>
        <v>5.9025374482696291</v>
      </c>
    </row>
    <row r="2174" spans="1:11" x14ac:dyDescent="0.3">
      <c r="A2174" s="18" t="str">
        <f t="shared" si="63"/>
        <v>22009P</v>
      </c>
      <c r="B2174" s="10">
        <v>760199</v>
      </c>
      <c r="C2174" s="15">
        <v>39882</v>
      </c>
      <c r="D2174" s="16">
        <v>1808.378563</v>
      </c>
      <c r="E2174" s="14">
        <v>0.57999999999999996</v>
      </c>
      <c r="F2174" s="14" t="s">
        <v>42</v>
      </c>
      <c r="G2174" s="15">
        <v>39869</v>
      </c>
      <c r="H2174" s="27">
        <f>WORKDAY(WORKDAY(DATEVALUE("15/"&amp;MONTH(EDATE(C2174,0))&amp;"/"&amp;YEAR(EDATE(C2174,0))),-1,Feriados!$A$1:$A$936),1,Feriados!$A$1:$A$936)</f>
        <v>39888</v>
      </c>
      <c r="I2174" s="27">
        <f>WORKDAY(WORKDAY(DATEVALUE("15/"&amp;MONTH(EDATE(C2174,-1))&amp;"/"&amp;YEAR(EDATE(C2174,-1))),-1,Feriados!$A$1:$A$936),1,Feriados!$A$1:$A$936)</f>
        <v>39860</v>
      </c>
      <c r="J2174" s="27">
        <f>WORKDAY(WORKDAY(DATEVALUE("15/"&amp;MONTH(EDATE(C2174,0))&amp;"/"&amp;YEAR(EDATE(C2174,0))-1),-1,Feriados!$A$1:$A$936),1,Feriados!$A$1:$A$936)</f>
        <v>39524</v>
      </c>
      <c r="K2174" s="28">
        <f t="shared" si="64"/>
        <v>5.9025374482696291</v>
      </c>
    </row>
    <row r="2175" spans="1:11" x14ac:dyDescent="0.3">
      <c r="A2175" s="18" t="str">
        <f t="shared" si="63"/>
        <v>22009F</v>
      </c>
      <c r="B2175" s="10">
        <v>760199</v>
      </c>
      <c r="C2175" s="15">
        <v>39883</v>
      </c>
      <c r="D2175" s="16">
        <v>1808.51154</v>
      </c>
      <c r="E2175" s="14">
        <v>0.55000000000000004</v>
      </c>
      <c r="F2175" s="14" t="s">
        <v>41</v>
      </c>
      <c r="G2175" s="15">
        <v>39883</v>
      </c>
      <c r="H2175" s="27">
        <f>WORKDAY(WORKDAY(DATEVALUE("15/"&amp;MONTH(EDATE(C2175,0))&amp;"/"&amp;YEAR(EDATE(C2175,0))),-1,Feriados!$A$1:$A$936),1,Feriados!$A$1:$A$936)</f>
        <v>39888</v>
      </c>
      <c r="I2175" s="27">
        <f>WORKDAY(WORKDAY(DATEVALUE("15/"&amp;MONTH(EDATE(C2175,-1))&amp;"/"&amp;YEAR(EDATE(C2175,-1))),-1,Feriados!$A$1:$A$936),1,Feriados!$A$1:$A$936)</f>
        <v>39860</v>
      </c>
      <c r="J2175" s="27">
        <f>WORKDAY(WORKDAY(DATEVALUE("15/"&amp;MONTH(EDATE(C2175,0))&amp;"/"&amp;YEAR(EDATE(C2175,0))-1),-1,Feriados!$A$1:$A$936),1,Feriados!$A$1:$A$936)</f>
        <v>39524</v>
      </c>
      <c r="K2175" s="28">
        <f t="shared" si="64"/>
        <v>5.9025374482696291</v>
      </c>
    </row>
    <row r="2176" spans="1:11" x14ac:dyDescent="0.3">
      <c r="A2176" s="18" t="str">
        <f t="shared" si="63"/>
        <v>22009F</v>
      </c>
      <c r="B2176" s="10">
        <v>760199</v>
      </c>
      <c r="C2176" s="15">
        <v>39884</v>
      </c>
      <c r="D2176" s="16">
        <v>1809.0628119999999</v>
      </c>
      <c r="E2176" s="14">
        <v>0.55000000000000004</v>
      </c>
      <c r="F2176" s="14" t="s">
        <v>41</v>
      </c>
      <c r="G2176" s="15">
        <v>39883</v>
      </c>
      <c r="H2176" s="27">
        <f>WORKDAY(WORKDAY(DATEVALUE("15/"&amp;MONTH(EDATE(C2176,0))&amp;"/"&amp;YEAR(EDATE(C2176,0))),-1,Feriados!$A$1:$A$936),1,Feriados!$A$1:$A$936)</f>
        <v>39888</v>
      </c>
      <c r="I2176" s="27">
        <f>WORKDAY(WORKDAY(DATEVALUE("15/"&amp;MONTH(EDATE(C2176,-1))&amp;"/"&amp;YEAR(EDATE(C2176,-1))),-1,Feriados!$A$1:$A$936),1,Feriados!$A$1:$A$936)</f>
        <v>39860</v>
      </c>
      <c r="J2176" s="27">
        <f>WORKDAY(WORKDAY(DATEVALUE("15/"&amp;MONTH(EDATE(C2176,0))&amp;"/"&amp;YEAR(EDATE(C2176,0))-1),-1,Feriados!$A$1:$A$936),1,Feriados!$A$1:$A$936)</f>
        <v>39524</v>
      </c>
      <c r="K2176" s="28">
        <f t="shared" si="64"/>
        <v>5.9025374482696291</v>
      </c>
    </row>
    <row r="2177" spans="1:11" x14ac:dyDescent="0.3">
      <c r="A2177" s="18" t="str">
        <f t="shared" si="63"/>
        <v>22009F</v>
      </c>
      <c r="B2177" s="10">
        <v>760199</v>
      </c>
      <c r="C2177" s="15">
        <v>39885</v>
      </c>
      <c r="D2177" s="16">
        <v>1809.614251</v>
      </c>
      <c r="E2177" s="14">
        <v>0.55000000000000004</v>
      </c>
      <c r="F2177" s="14" t="s">
        <v>41</v>
      </c>
      <c r="G2177" s="15">
        <v>39883</v>
      </c>
      <c r="H2177" s="27">
        <f>WORKDAY(WORKDAY(DATEVALUE("15/"&amp;MONTH(EDATE(C2177,0))&amp;"/"&amp;YEAR(EDATE(C2177,0))),-1,Feriados!$A$1:$A$936),1,Feriados!$A$1:$A$936)</f>
        <v>39888</v>
      </c>
      <c r="I2177" s="27">
        <f>WORKDAY(WORKDAY(DATEVALUE("15/"&amp;MONTH(EDATE(C2177,-1))&amp;"/"&amp;YEAR(EDATE(C2177,-1))),-1,Feriados!$A$1:$A$936),1,Feriados!$A$1:$A$936)</f>
        <v>39860</v>
      </c>
      <c r="J2177" s="27">
        <f>WORKDAY(WORKDAY(DATEVALUE("15/"&amp;MONTH(EDATE(C2177,0))&amp;"/"&amp;YEAR(EDATE(C2177,0))-1),-1,Feriados!$A$1:$A$936),1,Feriados!$A$1:$A$936)</f>
        <v>39524</v>
      </c>
      <c r="K2177" s="28">
        <f t="shared" si="64"/>
        <v>5.9025374482696291</v>
      </c>
    </row>
    <row r="2178" spans="1:11" x14ac:dyDescent="0.3">
      <c r="A2178" s="18" t="str">
        <f t="shared" si="63"/>
        <v>22009F</v>
      </c>
      <c r="B2178" s="10">
        <v>760199</v>
      </c>
      <c r="C2178" s="15">
        <v>39888</v>
      </c>
      <c r="D2178" s="16">
        <v>1810.165859</v>
      </c>
      <c r="E2178" s="14">
        <v>0.55000000000000004</v>
      </c>
      <c r="F2178" s="14" t="s">
        <v>41</v>
      </c>
      <c r="G2178" s="15">
        <v>39883</v>
      </c>
      <c r="H2178" s="27">
        <f>WORKDAY(WORKDAY(DATEVALUE("15/"&amp;MONTH(EDATE(C2178,0))&amp;"/"&amp;YEAR(EDATE(C2178,0))),-1,Feriados!$A$1:$A$936),1,Feriados!$A$1:$A$936)</f>
        <v>39888</v>
      </c>
      <c r="I2178" s="27">
        <f>WORKDAY(WORKDAY(DATEVALUE("15/"&amp;MONTH(EDATE(C2178,-1))&amp;"/"&amp;YEAR(EDATE(C2178,-1))),-1,Feriados!$A$1:$A$936),1,Feriados!$A$1:$A$936)</f>
        <v>39860</v>
      </c>
      <c r="J2178" s="27">
        <f>WORKDAY(WORKDAY(DATEVALUE("15/"&amp;MONTH(EDATE(C2178,0))&amp;"/"&amp;YEAR(EDATE(C2178,0))-1),-1,Feriados!$A$1:$A$936),1,Feriados!$A$1:$A$936)</f>
        <v>39524</v>
      </c>
      <c r="K2178" s="28">
        <f t="shared" si="64"/>
        <v>5.9025374482696291</v>
      </c>
    </row>
    <row r="2179" spans="1:11" x14ac:dyDescent="0.3">
      <c r="A2179" s="18" t="str">
        <f t="shared" ref="A2179:A2242" si="65">MONTH(EDATE(C2179,-1))&amp;YEAR(EDATE(C2179,-1))&amp;F2179</f>
        <v>22009P</v>
      </c>
      <c r="B2179" s="10">
        <v>760199</v>
      </c>
      <c r="C2179" s="15">
        <v>39889</v>
      </c>
      <c r="D2179" s="16">
        <v>1810.415489</v>
      </c>
      <c r="E2179" s="14">
        <v>0.28999999999999998</v>
      </c>
      <c r="F2179" s="14" t="s">
        <v>42</v>
      </c>
      <c r="G2179" s="15">
        <v>39889</v>
      </c>
      <c r="H2179" s="27">
        <f>WORKDAY(WORKDAY(DATEVALUE("15/"&amp;MONTH(EDATE(C2179,0))&amp;"/"&amp;YEAR(EDATE(C2179,0))),-1,Feriados!$A$1:$A$936),1,Feriados!$A$1:$A$936)</f>
        <v>39888</v>
      </c>
      <c r="I2179" s="27">
        <f>WORKDAY(WORKDAY(DATEVALUE("15/"&amp;MONTH(EDATE(C2179,-1))&amp;"/"&amp;YEAR(EDATE(C2179,-1))),-1,Feriados!$A$1:$A$936),1,Feriados!$A$1:$A$936)</f>
        <v>39860</v>
      </c>
      <c r="J2179" s="27">
        <f>WORKDAY(WORKDAY(DATEVALUE("15/"&amp;MONTH(EDATE(C2179,0))&amp;"/"&amp;YEAR(EDATE(C2179,0))-1),-1,Feriados!$A$1:$A$936),1,Feriados!$A$1:$A$936)</f>
        <v>39524</v>
      </c>
      <c r="K2179" s="28">
        <f t="shared" si="64"/>
        <v>5.9025374482696291</v>
      </c>
    </row>
    <row r="2180" spans="1:11" x14ac:dyDescent="0.3">
      <c r="A2180" s="18" t="str">
        <f t="shared" si="65"/>
        <v>22009P</v>
      </c>
      <c r="B2180" s="10">
        <v>760199</v>
      </c>
      <c r="C2180" s="15">
        <v>39890</v>
      </c>
      <c r="D2180" s="16">
        <v>1810.665154</v>
      </c>
      <c r="E2180" s="14">
        <v>0.28999999999999998</v>
      </c>
      <c r="F2180" s="14" t="s">
        <v>42</v>
      </c>
      <c r="G2180" s="15">
        <v>39889</v>
      </c>
      <c r="H2180" s="27">
        <f>WORKDAY(WORKDAY(DATEVALUE("15/"&amp;MONTH(EDATE(C2180,0))&amp;"/"&amp;YEAR(EDATE(C2180,0))),-1,Feriados!$A$1:$A$936),1,Feriados!$A$1:$A$936)</f>
        <v>39888</v>
      </c>
      <c r="I2180" s="27">
        <f>WORKDAY(WORKDAY(DATEVALUE("15/"&amp;MONTH(EDATE(C2180,-1))&amp;"/"&amp;YEAR(EDATE(C2180,-1))),-1,Feriados!$A$1:$A$936),1,Feriados!$A$1:$A$936)</f>
        <v>39860</v>
      </c>
      <c r="J2180" s="27">
        <f>WORKDAY(WORKDAY(DATEVALUE("15/"&amp;MONTH(EDATE(C2180,0))&amp;"/"&amp;YEAR(EDATE(C2180,0))-1),-1,Feriados!$A$1:$A$936),1,Feriados!$A$1:$A$936)</f>
        <v>39524</v>
      </c>
      <c r="K2180" s="28">
        <f t="shared" si="64"/>
        <v>5.9025374482696291</v>
      </c>
    </row>
    <row r="2181" spans="1:11" x14ac:dyDescent="0.3">
      <c r="A2181" s="18" t="str">
        <f t="shared" si="65"/>
        <v>22009P</v>
      </c>
      <c r="B2181" s="10">
        <v>760199</v>
      </c>
      <c r="C2181" s="15">
        <v>39891</v>
      </c>
      <c r="D2181" s="16">
        <v>1810.9148540000001</v>
      </c>
      <c r="E2181" s="14">
        <v>0.28999999999999998</v>
      </c>
      <c r="F2181" s="14" t="s">
        <v>42</v>
      </c>
      <c r="G2181" s="15">
        <v>39889</v>
      </c>
      <c r="H2181" s="27">
        <f>WORKDAY(WORKDAY(DATEVALUE("15/"&amp;MONTH(EDATE(C2181,0))&amp;"/"&amp;YEAR(EDATE(C2181,0))),-1,Feriados!$A$1:$A$936),1,Feriados!$A$1:$A$936)</f>
        <v>39888</v>
      </c>
      <c r="I2181" s="27">
        <f>WORKDAY(WORKDAY(DATEVALUE("15/"&amp;MONTH(EDATE(C2181,-1))&amp;"/"&amp;YEAR(EDATE(C2181,-1))),-1,Feriados!$A$1:$A$936),1,Feriados!$A$1:$A$936)</f>
        <v>39860</v>
      </c>
      <c r="J2181" s="27">
        <f>WORKDAY(WORKDAY(DATEVALUE("15/"&amp;MONTH(EDATE(C2181,0))&amp;"/"&amp;YEAR(EDATE(C2181,0))-1),-1,Feriados!$A$1:$A$936),1,Feriados!$A$1:$A$936)</f>
        <v>39524</v>
      </c>
      <c r="K2181" s="28">
        <f t="shared" si="64"/>
        <v>5.9025374482696291</v>
      </c>
    </row>
    <row r="2182" spans="1:11" x14ac:dyDescent="0.3">
      <c r="A2182" s="18" t="str">
        <f t="shared" si="65"/>
        <v>22009P</v>
      </c>
      <c r="B2182" s="10">
        <v>760199</v>
      </c>
      <c r="C2182" s="15">
        <v>39892</v>
      </c>
      <c r="D2182" s="16">
        <v>1811.1645880000001</v>
      </c>
      <c r="E2182" s="14">
        <v>0.28999999999999998</v>
      </c>
      <c r="F2182" s="14" t="s">
        <v>42</v>
      </c>
      <c r="G2182" s="15">
        <v>39889</v>
      </c>
      <c r="H2182" s="27">
        <f>WORKDAY(WORKDAY(DATEVALUE("15/"&amp;MONTH(EDATE(C2182,0))&amp;"/"&amp;YEAR(EDATE(C2182,0))),-1,Feriados!$A$1:$A$936),1,Feriados!$A$1:$A$936)</f>
        <v>39888</v>
      </c>
      <c r="I2182" s="27">
        <f>WORKDAY(WORKDAY(DATEVALUE("15/"&amp;MONTH(EDATE(C2182,-1))&amp;"/"&amp;YEAR(EDATE(C2182,-1))),-1,Feriados!$A$1:$A$936),1,Feriados!$A$1:$A$936)</f>
        <v>39860</v>
      </c>
      <c r="J2182" s="27">
        <f>WORKDAY(WORKDAY(DATEVALUE("15/"&amp;MONTH(EDATE(C2182,0))&amp;"/"&amp;YEAR(EDATE(C2182,0))-1),-1,Feriados!$A$1:$A$936),1,Feriados!$A$1:$A$936)</f>
        <v>39524</v>
      </c>
      <c r="K2182" s="28">
        <f t="shared" si="64"/>
        <v>5.9025374482696291</v>
      </c>
    </row>
    <row r="2183" spans="1:11" x14ac:dyDescent="0.3">
      <c r="A2183" s="18" t="str">
        <f t="shared" si="65"/>
        <v>22009P</v>
      </c>
      <c r="B2183" s="10">
        <v>760199</v>
      </c>
      <c r="C2183" s="15">
        <v>39895</v>
      </c>
      <c r="D2183" s="16">
        <v>1811.414356</v>
      </c>
      <c r="E2183" s="14">
        <v>0.28999999999999998</v>
      </c>
      <c r="F2183" s="14" t="s">
        <v>42</v>
      </c>
      <c r="G2183" s="15">
        <v>39889</v>
      </c>
      <c r="H2183" s="27">
        <f>WORKDAY(WORKDAY(DATEVALUE("15/"&amp;MONTH(EDATE(C2183,0))&amp;"/"&amp;YEAR(EDATE(C2183,0))),-1,Feriados!$A$1:$A$936),1,Feriados!$A$1:$A$936)</f>
        <v>39888</v>
      </c>
      <c r="I2183" s="27">
        <f>WORKDAY(WORKDAY(DATEVALUE("15/"&amp;MONTH(EDATE(C2183,-1))&amp;"/"&amp;YEAR(EDATE(C2183,-1))),-1,Feriados!$A$1:$A$936),1,Feriados!$A$1:$A$936)</f>
        <v>39860</v>
      </c>
      <c r="J2183" s="27">
        <f>WORKDAY(WORKDAY(DATEVALUE("15/"&amp;MONTH(EDATE(C2183,0))&amp;"/"&amp;YEAR(EDATE(C2183,0))-1),-1,Feriados!$A$1:$A$936),1,Feriados!$A$1:$A$936)</f>
        <v>39524</v>
      </c>
      <c r="K2183" s="28">
        <f t="shared" si="64"/>
        <v>5.9025374482696291</v>
      </c>
    </row>
    <row r="2184" spans="1:11" x14ac:dyDescent="0.3">
      <c r="A2184" s="18" t="str">
        <f t="shared" si="65"/>
        <v>22009P</v>
      </c>
      <c r="B2184" s="10">
        <v>760199</v>
      </c>
      <c r="C2184" s="15">
        <v>39896</v>
      </c>
      <c r="D2184" s="16">
        <v>1811.6641589999999</v>
      </c>
      <c r="E2184" s="14">
        <v>0.28999999999999998</v>
      </c>
      <c r="F2184" s="14" t="s">
        <v>42</v>
      </c>
      <c r="G2184" s="15">
        <v>39889</v>
      </c>
      <c r="H2184" s="27">
        <f>WORKDAY(WORKDAY(DATEVALUE("15/"&amp;MONTH(EDATE(C2184,0))&amp;"/"&amp;YEAR(EDATE(C2184,0))),-1,Feriados!$A$1:$A$936),1,Feriados!$A$1:$A$936)</f>
        <v>39888</v>
      </c>
      <c r="I2184" s="27">
        <f>WORKDAY(WORKDAY(DATEVALUE("15/"&amp;MONTH(EDATE(C2184,-1))&amp;"/"&amp;YEAR(EDATE(C2184,-1))),-1,Feriados!$A$1:$A$936),1,Feriados!$A$1:$A$936)</f>
        <v>39860</v>
      </c>
      <c r="J2184" s="27">
        <f>WORKDAY(WORKDAY(DATEVALUE("15/"&amp;MONTH(EDATE(C2184,0))&amp;"/"&amp;YEAR(EDATE(C2184,0))-1),-1,Feriados!$A$1:$A$936),1,Feriados!$A$1:$A$936)</f>
        <v>39524</v>
      </c>
      <c r="K2184" s="28">
        <f t="shared" si="64"/>
        <v>5.9025374482696291</v>
      </c>
    </row>
    <row r="2185" spans="1:11" x14ac:dyDescent="0.3">
      <c r="A2185" s="18" t="str">
        <f t="shared" si="65"/>
        <v>22009P</v>
      </c>
      <c r="B2185" s="10">
        <v>760199</v>
      </c>
      <c r="C2185" s="15">
        <v>39897</v>
      </c>
      <c r="D2185" s="16">
        <v>1811.9139970000001</v>
      </c>
      <c r="E2185" s="14">
        <v>0.28999999999999998</v>
      </c>
      <c r="F2185" s="14" t="s">
        <v>42</v>
      </c>
      <c r="G2185" s="15">
        <v>39889</v>
      </c>
      <c r="H2185" s="27">
        <f>WORKDAY(WORKDAY(DATEVALUE("15/"&amp;MONTH(EDATE(C2185,0))&amp;"/"&amp;YEAR(EDATE(C2185,0))),-1,Feriados!$A$1:$A$936),1,Feriados!$A$1:$A$936)</f>
        <v>39888</v>
      </c>
      <c r="I2185" s="27">
        <f>WORKDAY(WORKDAY(DATEVALUE("15/"&amp;MONTH(EDATE(C2185,-1))&amp;"/"&amp;YEAR(EDATE(C2185,-1))),-1,Feriados!$A$1:$A$936),1,Feriados!$A$1:$A$936)</f>
        <v>39860</v>
      </c>
      <c r="J2185" s="27">
        <f>WORKDAY(WORKDAY(DATEVALUE("15/"&amp;MONTH(EDATE(C2185,0))&amp;"/"&amp;YEAR(EDATE(C2185,0))-1),-1,Feriados!$A$1:$A$936),1,Feriados!$A$1:$A$936)</f>
        <v>39524</v>
      </c>
      <c r="K2185" s="28">
        <f t="shared" si="64"/>
        <v>5.9025374482696291</v>
      </c>
    </row>
    <row r="2186" spans="1:11" x14ac:dyDescent="0.3">
      <c r="A2186" s="18" t="str">
        <f t="shared" si="65"/>
        <v>22009P</v>
      </c>
      <c r="B2186" s="10">
        <v>760199</v>
      </c>
      <c r="C2186" s="15">
        <v>39898</v>
      </c>
      <c r="D2186" s="16">
        <v>1811.4753040000001</v>
      </c>
      <c r="E2186" s="14">
        <v>0.19</v>
      </c>
      <c r="F2186" s="14" t="s">
        <v>42</v>
      </c>
      <c r="G2186" s="15">
        <v>39898</v>
      </c>
      <c r="H2186" s="27">
        <f>WORKDAY(WORKDAY(DATEVALUE("15/"&amp;MONTH(EDATE(C2186,0))&amp;"/"&amp;YEAR(EDATE(C2186,0))),-1,Feriados!$A$1:$A$936),1,Feriados!$A$1:$A$936)</f>
        <v>39888</v>
      </c>
      <c r="I2186" s="27">
        <f>WORKDAY(WORKDAY(DATEVALUE("15/"&amp;MONTH(EDATE(C2186,-1))&amp;"/"&amp;YEAR(EDATE(C2186,-1))),-1,Feriados!$A$1:$A$936),1,Feriados!$A$1:$A$936)</f>
        <v>39860</v>
      </c>
      <c r="J2186" s="27">
        <f>WORKDAY(WORKDAY(DATEVALUE("15/"&amp;MONTH(EDATE(C2186,0))&amp;"/"&amp;YEAR(EDATE(C2186,0))-1),-1,Feriados!$A$1:$A$936),1,Feriados!$A$1:$A$936)</f>
        <v>39524</v>
      </c>
      <c r="K2186" s="28">
        <f t="shared" si="64"/>
        <v>5.9025374482696291</v>
      </c>
    </row>
    <row r="2187" spans="1:11" x14ac:dyDescent="0.3">
      <c r="A2187" s="18" t="str">
        <f t="shared" si="65"/>
        <v>22009P</v>
      </c>
      <c r="B2187" s="10">
        <v>760199</v>
      </c>
      <c r="C2187" s="15">
        <v>39899</v>
      </c>
      <c r="D2187" s="16">
        <v>1811.6390510000001</v>
      </c>
      <c r="E2187" s="14">
        <v>0.19</v>
      </c>
      <c r="F2187" s="14" t="s">
        <v>42</v>
      </c>
      <c r="G2187" s="15">
        <v>39898</v>
      </c>
      <c r="H2187" s="27">
        <f>WORKDAY(WORKDAY(DATEVALUE("15/"&amp;MONTH(EDATE(C2187,0))&amp;"/"&amp;YEAR(EDATE(C2187,0))),-1,Feriados!$A$1:$A$936),1,Feriados!$A$1:$A$936)</f>
        <v>39888</v>
      </c>
      <c r="I2187" s="27">
        <f>WORKDAY(WORKDAY(DATEVALUE("15/"&amp;MONTH(EDATE(C2187,-1))&amp;"/"&amp;YEAR(EDATE(C2187,-1))),-1,Feriados!$A$1:$A$936),1,Feriados!$A$1:$A$936)</f>
        <v>39860</v>
      </c>
      <c r="J2187" s="27">
        <f>WORKDAY(WORKDAY(DATEVALUE("15/"&amp;MONTH(EDATE(C2187,0))&amp;"/"&amp;YEAR(EDATE(C2187,0))-1),-1,Feriados!$A$1:$A$936),1,Feriados!$A$1:$A$936)</f>
        <v>39524</v>
      </c>
      <c r="K2187" s="28">
        <f t="shared" si="64"/>
        <v>5.9025374482696291</v>
      </c>
    </row>
    <row r="2188" spans="1:11" x14ac:dyDescent="0.3">
      <c r="A2188" s="18" t="str">
        <f t="shared" si="65"/>
        <v>22009P</v>
      </c>
      <c r="B2188" s="10">
        <v>760199</v>
      </c>
      <c r="C2188" s="15">
        <v>39902</v>
      </c>
      <c r="D2188" s="16">
        <v>1811.802813</v>
      </c>
      <c r="E2188" s="14">
        <v>0.19</v>
      </c>
      <c r="F2188" s="14" t="s">
        <v>42</v>
      </c>
      <c r="G2188" s="15">
        <v>39898</v>
      </c>
      <c r="H2188" s="27">
        <f>WORKDAY(WORKDAY(DATEVALUE("15/"&amp;MONTH(EDATE(C2188,0))&amp;"/"&amp;YEAR(EDATE(C2188,0))),-1,Feriados!$A$1:$A$936),1,Feriados!$A$1:$A$936)</f>
        <v>39888</v>
      </c>
      <c r="I2188" s="27">
        <f>WORKDAY(WORKDAY(DATEVALUE("15/"&amp;MONTH(EDATE(C2188,-1))&amp;"/"&amp;YEAR(EDATE(C2188,-1))),-1,Feriados!$A$1:$A$936),1,Feriados!$A$1:$A$936)</f>
        <v>39860</v>
      </c>
      <c r="J2188" s="27">
        <f>WORKDAY(WORKDAY(DATEVALUE("15/"&amp;MONTH(EDATE(C2188,0))&amp;"/"&amp;YEAR(EDATE(C2188,0))-1),-1,Feriados!$A$1:$A$936),1,Feriados!$A$1:$A$936)</f>
        <v>39524</v>
      </c>
      <c r="K2188" s="28">
        <f t="shared" si="64"/>
        <v>5.9025374482696291</v>
      </c>
    </row>
    <row r="2189" spans="1:11" x14ac:dyDescent="0.3">
      <c r="A2189" s="18" t="str">
        <f t="shared" si="65"/>
        <v>22009P</v>
      </c>
      <c r="B2189" s="10">
        <v>760199</v>
      </c>
      <c r="C2189" s="15">
        <v>39903</v>
      </c>
      <c r="D2189" s="16">
        <v>1811.96659</v>
      </c>
      <c r="E2189" s="14">
        <v>0.19</v>
      </c>
      <c r="F2189" s="14" t="s">
        <v>42</v>
      </c>
      <c r="G2189" s="15">
        <v>39898</v>
      </c>
      <c r="H2189" s="27">
        <f>WORKDAY(WORKDAY(DATEVALUE("15/"&amp;MONTH(EDATE(C2189,0))&amp;"/"&amp;YEAR(EDATE(C2189,0))),-1,Feriados!$A$1:$A$936),1,Feriados!$A$1:$A$936)</f>
        <v>39888</v>
      </c>
      <c r="I2189" s="27">
        <f>WORKDAY(WORKDAY(DATEVALUE("15/"&amp;MONTH(EDATE(C2189,-1))&amp;"/"&amp;YEAR(EDATE(C2189,-1))),-1,Feriados!$A$1:$A$936),1,Feriados!$A$1:$A$936)</f>
        <v>39860</v>
      </c>
      <c r="J2189" s="27">
        <f>WORKDAY(WORKDAY(DATEVALUE("15/"&amp;MONTH(EDATE(C2189,0))&amp;"/"&amp;YEAR(EDATE(C2189,0))-1),-1,Feriados!$A$1:$A$936),1,Feriados!$A$1:$A$936)</f>
        <v>39524</v>
      </c>
      <c r="K2189" s="28">
        <f t="shared" si="64"/>
        <v>5.9025374482696291</v>
      </c>
    </row>
    <row r="2190" spans="1:11" x14ac:dyDescent="0.3">
      <c r="A2190" s="18" t="str">
        <f t="shared" si="65"/>
        <v>32009P</v>
      </c>
      <c r="B2190" s="10">
        <v>760199</v>
      </c>
      <c r="C2190" s="15">
        <v>39904</v>
      </c>
      <c r="D2190" s="16">
        <v>1812.1303820000001</v>
      </c>
      <c r="E2190" s="14">
        <v>0.19</v>
      </c>
      <c r="F2190" s="14" t="s">
        <v>42</v>
      </c>
      <c r="G2190" s="15">
        <v>39898</v>
      </c>
      <c r="H2190" s="27">
        <f>WORKDAY(WORKDAY(DATEVALUE("15/"&amp;MONTH(EDATE(C2190,0))&amp;"/"&amp;YEAR(EDATE(C2190,0))),-1,Feriados!$A$1:$A$936),1,Feriados!$A$1:$A$936)</f>
        <v>39918</v>
      </c>
      <c r="I2190" s="27">
        <f>WORKDAY(WORKDAY(DATEVALUE("15/"&amp;MONTH(EDATE(C2190,-1))&amp;"/"&amp;YEAR(EDATE(C2190,-1))),-1,Feriados!$A$1:$A$936),1,Feriados!$A$1:$A$936)</f>
        <v>39888</v>
      </c>
      <c r="J2190" s="27">
        <f>WORKDAY(WORKDAY(DATEVALUE("15/"&amp;MONTH(EDATE(C2190,0))&amp;"/"&amp;YEAR(EDATE(C2190,0))-1),-1,Feriados!$A$1:$A$936),1,Feriados!$A$1:$A$936)</f>
        <v>39553</v>
      </c>
      <c r="K2190" s="28">
        <f t="shared" si="64"/>
        <v>5.6071227323978956</v>
      </c>
    </row>
    <row r="2191" spans="1:11" x14ac:dyDescent="0.3">
      <c r="A2191" s="18" t="str">
        <f t="shared" si="65"/>
        <v>32009P</v>
      </c>
      <c r="B2191" s="10">
        <v>760199</v>
      </c>
      <c r="C2191" s="15">
        <v>39905</v>
      </c>
      <c r="D2191" s="16">
        <v>1812.2941880000001</v>
      </c>
      <c r="E2191" s="14">
        <v>0.19</v>
      </c>
      <c r="F2191" s="14" t="s">
        <v>42</v>
      </c>
      <c r="G2191" s="15">
        <v>39898</v>
      </c>
      <c r="H2191" s="27">
        <f>WORKDAY(WORKDAY(DATEVALUE("15/"&amp;MONTH(EDATE(C2191,0))&amp;"/"&amp;YEAR(EDATE(C2191,0))),-1,Feriados!$A$1:$A$936),1,Feriados!$A$1:$A$936)</f>
        <v>39918</v>
      </c>
      <c r="I2191" s="27">
        <f>WORKDAY(WORKDAY(DATEVALUE("15/"&amp;MONTH(EDATE(C2191,-1))&amp;"/"&amp;YEAR(EDATE(C2191,-1))),-1,Feriados!$A$1:$A$936),1,Feriados!$A$1:$A$936)</f>
        <v>39888</v>
      </c>
      <c r="J2191" s="27">
        <f>WORKDAY(WORKDAY(DATEVALUE("15/"&amp;MONTH(EDATE(C2191,0))&amp;"/"&amp;YEAR(EDATE(C2191,0))-1),-1,Feriados!$A$1:$A$936),1,Feriados!$A$1:$A$936)</f>
        <v>39553</v>
      </c>
      <c r="K2191" s="28">
        <f t="shared" si="64"/>
        <v>5.6071227323978956</v>
      </c>
    </row>
    <row r="2192" spans="1:11" x14ac:dyDescent="0.3">
      <c r="A2192" s="18" t="str">
        <f t="shared" si="65"/>
        <v>32009P</v>
      </c>
      <c r="B2192" s="10">
        <v>760199</v>
      </c>
      <c r="C2192" s="15">
        <v>39906</v>
      </c>
      <c r="D2192" s="16">
        <v>1812.4580100000001</v>
      </c>
      <c r="E2192" s="14">
        <v>0.19</v>
      </c>
      <c r="F2192" s="14" t="s">
        <v>42</v>
      </c>
      <c r="G2192" s="15">
        <v>39898</v>
      </c>
      <c r="H2192" s="27">
        <f>WORKDAY(WORKDAY(DATEVALUE("15/"&amp;MONTH(EDATE(C2192,0))&amp;"/"&amp;YEAR(EDATE(C2192,0))),-1,Feriados!$A$1:$A$936),1,Feriados!$A$1:$A$936)</f>
        <v>39918</v>
      </c>
      <c r="I2192" s="27">
        <f>WORKDAY(WORKDAY(DATEVALUE("15/"&amp;MONTH(EDATE(C2192,-1))&amp;"/"&amp;YEAR(EDATE(C2192,-1))),-1,Feriados!$A$1:$A$936),1,Feriados!$A$1:$A$936)</f>
        <v>39888</v>
      </c>
      <c r="J2192" s="27">
        <f>WORKDAY(WORKDAY(DATEVALUE("15/"&amp;MONTH(EDATE(C2192,0))&amp;"/"&amp;YEAR(EDATE(C2192,0))-1),-1,Feriados!$A$1:$A$936),1,Feriados!$A$1:$A$936)</f>
        <v>39553</v>
      </c>
      <c r="K2192" s="28">
        <f t="shared" si="64"/>
        <v>5.6071227323978956</v>
      </c>
    </row>
    <row r="2193" spans="1:11" x14ac:dyDescent="0.3">
      <c r="A2193" s="18" t="str">
        <f t="shared" si="65"/>
        <v>32009P</v>
      </c>
      <c r="B2193" s="10">
        <v>760199</v>
      </c>
      <c r="C2193" s="15">
        <v>39909</v>
      </c>
      <c r="D2193" s="16">
        <v>1812.621846</v>
      </c>
      <c r="E2193" s="14">
        <v>0.19</v>
      </c>
      <c r="F2193" s="14" t="s">
        <v>42</v>
      </c>
      <c r="G2193" s="15">
        <v>39898</v>
      </c>
      <c r="H2193" s="27">
        <f>WORKDAY(WORKDAY(DATEVALUE("15/"&amp;MONTH(EDATE(C2193,0))&amp;"/"&amp;YEAR(EDATE(C2193,0))),-1,Feriados!$A$1:$A$936),1,Feriados!$A$1:$A$936)</f>
        <v>39918</v>
      </c>
      <c r="I2193" s="27">
        <f>WORKDAY(WORKDAY(DATEVALUE("15/"&amp;MONTH(EDATE(C2193,-1))&amp;"/"&amp;YEAR(EDATE(C2193,-1))),-1,Feriados!$A$1:$A$936),1,Feriados!$A$1:$A$936)</f>
        <v>39888</v>
      </c>
      <c r="J2193" s="27">
        <f>WORKDAY(WORKDAY(DATEVALUE("15/"&amp;MONTH(EDATE(C2193,0))&amp;"/"&amp;YEAR(EDATE(C2193,0))-1),-1,Feriados!$A$1:$A$936),1,Feriados!$A$1:$A$936)</f>
        <v>39553</v>
      </c>
      <c r="K2193" s="28">
        <f t="shared" si="64"/>
        <v>5.6071227323978956</v>
      </c>
    </row>
    <row r="2194" spans="1:11" x14ac:dyDescent="0.3">
      <c r="A2194" s="18" t="str">
        <f t="shared" si="65"/>
        <v>32009P</v>
      </c>
      <c r="B2194" s="10">
        <v>760199</v>
      </c>
      <c r="C2194" s="15">
        <v>39910</v>
      </c>
      <c r="D2194" s="16">
        <v>1812.785697</v>
      </c>
      <c r="E2194" s="14">
        <v>0.19</v>
      </c>
      <c r="F2194" s="14" t="s">
        <v>42</v>
      </c>
      <c r="G2194" s="15">
        <v>39898</v>
      </c>
      <c r="H2194" s="27">
        <f>WORKDAY(WORKDAY(DATEVALUE("15/"&amp;MONTH(EDATE(C2194,0))&amp;"/"&amp;YEAR(EDATE(C2194,0))),-1,Feriados!$A$1:$A$936),1,Feriados!$A$1:$A$936)</f>
        <v>39918</v>
      </c>
      <c r="I2194" s="27">
        <f>WORKDAY(WORKDAY(DATEVALUE("15/"&amp;MONTH(EDATE(C2194,-1))&amp;"/"&amp;YEAR(EDATE(C2194,-1))),-1,Feriados!$A$1:$A$936),1,Feriados!$A$1:$A$936)</f>
        <v>39888</v>
      </c>
      <c r="J2194" s="27">
        <f>WORKDAY(WORKDAY(DATEVALUE("15/"&amp;MONTH(EDATE(C2194,0))&amp;"/"&amp;YEAR(EDATE(C2194,0))-1),-1,Feriados!$A$1:$A$936),1,Feriados!$A$1:$A$936)</f>
        <v>39553</v>
      </c>
      <c r="K2194" s="28">
        <f t="shared" si="64"/>
        <v>5.6071227323978956</v>
      </c>
    </row>
    <row r="2195" spans="1:11" x14ac:dyDescent="0.3">
      <c r="A2195" s="18" t="str">
        <f t="shared" si="65"/>
        <v>32009F</v>
      </c>
      <c r="B2195" s="10">
        <v>760199</v>
      </c>
      <c r="C2195" s="15">
        <v>39911</v>
      </c>
      <c r="D2195" s="16">
        <v>1813.0933090000001</v>
      </c>
      <c r="E2195" s="14">
        <v>0.2</v>
      </c>
      <c r="F2195" s="14" t="s">
        <v>41</v>
      </c>
      <c r="G2195" s="15">
        <v>39911</v>
      </c>
      <c r="H2195" s="27">
        <f>WORKDAY(WORKDAY(DATEVALUE("15/"&amp;MONTH(EDATE(C2195,0))&amp;"/"&amp;YEAR(EDATE(C2195,0))),-1,Feriados!$A$1:$A$936),1,Feriados!$A$1:$A$936)</f>
        <v>39918</v>
      </c>
      <c r="I2195" s="27">
        <f>WORKDAY(WORKDAY(DATEVALUE("15/"&amp;MONTH(EDATE(C2195,-1))&amp;"/"&amp;YEAR(EDATE(C2195,-1))),-1,Feriados!$A$1:$A$936),1,Feriados!$A$1:$A$936)</f>
        <v>39888</v>
      </c>
      <c r="J2195" s="27">
        <f>WORKDAY(WORKDAY(DATEVALUE("15/"&amp;MONTH(EDATE(C2195,0))&amp;"/"&amp;YEAR(EDATE(C2195,0))-1),-1,Feriados!$A$1:$A$936),1,Feriados!$A$1:$A$936)</f>
        <v>39553</v>
      </c>
      <c r="K2195" s="28">
        <f t="shared" si="64"/>
        <v>5.6071227323978956</v>
      </c>
    </row>
    <row r="2196" spans="1:11" x14ac:dyDescent="0.3">
      <c r="A2196" s="18" t="str">
        <f t="shared" si="65"/>
        <v>32009F</v>
      </c>
      <c r="B2196" s="10">
        <v>760199</v>
      </c>
      <c r="C2196" s="15">
        <v>39912</v>
      </c>
      <c r="D2196" s="16">
        <v>1813.2656589999999</v>
      </c>
      <c r="E2196" s="14">
        <v>0.2</v>
      </c>
      <c r="F2196" s="14" t="s">
        <v>41</v>
      </c>
      <c r="G2196" s="15">
        <v>39911</v>
      </c>
      <c r="H2196" s="27">
        <f>WORKDAY(WORKDAY(DATEVALUE("15/"&amp;MONTH(EDATE(C2196,0))&amp;"/"&amp;YEAR(EDATE(C2196,0))),-1,Feriados!$A$1:$A$936),1,Feriados!$A$1:$A$936)</f>
        <v>39918</v>
      </c>
      <c r="I2196" s="27">
        <f>WORKDAY(WORKDAY(DATEVALUE("15/"&amp;MONTH(EDATE(C2196,-1))&amp;"/"&amp;YEAR(EDATE(C2196,-1))),-1,Feriados!$A$1:$A$936),1,Feriados!$A$1:$A$936)</f>
        <v>39888</v>
      </c>
      <c r="J2196" s="27">
        <f>WORKDAY(WORKDAY(DATEVALUE("15/"&amp;MONTH(EDATE(C2196,0))&amp;"/"&amp;YEAR(EDATE(C2196,0))-1),-1,Feriados!$A$1:$A$936),1,Feriados!$A$1:$A$936)</f>
        <v>39553</v>
      </c>
      <c r="K2196" s="28">
        <f t="shared" si="64"/>
        <v>5.6071227323978956</v>
      </c>
    </row>
    <row r="2197" spans="1:11" x14ac:dyDescent="0.3">
      <c r="A2197" s="18" t="str">
        <f t="shared" si="65"/>
        <v>32009F</v>
      </c>
      <c r="B2197" s="10">
        <v>760199</v>
      </c>
      <c r="C2197" s="15">
        <v>39916</v>
      </c>
      <c r="D2197" s="16">
        <v>1813.438026</v>
      </c>
      <c r="E2197" s="14">
        <v>0.2</v>
      </c>
      <c r="F2197" s="14" t="s">
        <v>41</v>
      </c>
      <c r="G2197" s="15">
        <v>39911</v>
      </c>
      <c r="H2197" s="27">
        <f>WORKDAY(WORKDAY(DATEVALUE("15/"&amp;MONTH(EDATE(C2197,0))&amp;"/"&amp;YEAR(EDATE(C2197,0))),-1,Feriados!$A$1:$A$936),1,Feriados!$A$1:$A$936)</f>
        <v>39918</v>
      </c>
      <c r="I2197" s="27">
        <f>WORKDAY(WORKDAY(DATEVALUE("15/"&amp;MONTH(EDATE(C2197,-1))&amp;"/"&amp;YEAR(EDATE(C2197,-1))),-1,Feriados!$A$1:$A$936),1,Feriados!$A$1:$A$936)</f>
        <v>39888</v>
      </c>
      <c r="J2197" s="27">
        <f>WORKDAY(WORKDAY(DATEVALUE("15/"&amp;MONTH(EDATE(C2197,0))&amp;"/"&amp;YEAR(EDATE(C2197,0))-1),-1,Feriados!$A$1:$A$936),1,Feriados!$A$1:$A$936)</f>
        <v>39553</v>
      </c>
      <c r="K2197" s="28">
        <f t="shared" si="64"/>
        <v>5.6071227323978956</v>
      </c>
    </row>
    <row r="2198" spans="1:11" x14ac:dyDescent="0.3">
      <c r="A2198" s="18" t="str">
        <f t="shared" si="65"/>
        <v>32009F</v>
      </c>
      <c r="B2198" s="10">
        <v>760199</v>
      </c>
      <c r="C2198" s="15">
        <v>39917</v>
      </c>
      <c r="D2198" s="16">
        <v>1813.6104089999999</v>
      </c>
      <c r="E2198" s="14">
        <v>0.2</v>
      </c>
      <c r="F2198" s="14" t="s">
        <v>41</v>
      </c>
      <c r="G2198" s="15">
        <v>39911</v>
      </c>
      <c r="H2198" s="27">
        <f>WORKDAY(WORKDAY(DATEVALUE("15/"&amp;MONTH(EDATE(C2198,0))&amp;"/"&amp;YEAR(EDATE(C2198,0))),-1,Feriados!$A$1:$A$936),1,Feriados!$A$1:$A$936)</f>
        <v>39918</v>
      </c>
      <c r="I2198" s="27">
        <f>WORKDAY(WORKDAY(DATEVALUE("15/"&amp;MONTH(EDATE(C2198,-1))&amp;"/"&amp;YEAR(EDATE(C2198,-1))),-1,Feriados!$A$1:$A$936),1,Feriados!$A$1:$A$936)</f>
        <v>39888</v>
      </c>
      <c r="J2198" s="27">
        <f>WORKDAY(WORKDAY(DATEVALUE("15/"&amp;MONTH(EDATE(C2198,0))&amp;"/"&amp;YEAR(EDATE(C2198,0))-1),-1,Feriados!$A$1:$A$936),1,Feriados!$A$1:$A$936)</f>
        <v>39553</v>
      </c>
      <c r="K2198" s="28">
        <f t="shared" si="64"/>
        <v>5.6071227323978956</v>
      </c>
    </row>
    <row r="2199" spans="1:11" x14ac:dyDescent="0.3">
      <c r="A2199" s="18" t="str">
        <f t="shared" si="65"/>
        <v>32009F</v>
      </c>
      <c r="B2199" s="10">
        <v>760199</v>
      </c>
      <c r="C2199" s="15">
        <v>39918</v>
      </c>
      <c r="D2199" s="16">
        <v>1813.782809</v>
      </c>
      <c r="E2199" s="14">
        <v>0.2</v>
      </c>
      <c r="F2199" s="14" t="s">
        <v>41</v>
      </c>
      <c r="G2199" s="15">
        <v>39911</v>
      </c>
      <c r="H2199" s="27">
        <f>WORKDAY(WORKDAY(DATEVALUE("15/"&amp;MONTH(EDATE(C2199,0))&amp;"/"&amp;YEAR(EDATE(C2199,0))),-1,Feriados!$A$1:$A$936),1,Feriados!$A$1:$A$936)</f>
        <v>39918</v>
      </c>
      <c r="I2199" s="27">
        <f>WORKDAY(WORKDAY(DATEVALUE("15/"&amp;MONTH(EDATE(C2199,-1))&amp;"/"&amp;YEAR(EDATE(C2199,-1))),-1,Feriados!$A$1:$A$936),1,Feriados!$A$1:$A$936)</f>
        <v>39888</v>
      </c>
      <c r="J2199" s="27">
        <f>WORKDAY(WORKDAY(DATEVALUE("15/"&amp;MONTH(EDATE(C2199,0))&amp;"/"&amp;YEAR(EDATE(C2199,0))-1),-1,Feriados!$A$1:$A$936),1,Feriados!$A$1:$A$936)</f>
        <v>39553</v>
      </c>
      <c r="K2199" s="28">
        <f t="shared" si="64"/>
        <v>5.6071227323978956</v>
      </c>
    </row>
    <row r="2200" spans="1:11" x14ac:dyDescent="0.3">
      <c r="A2200" s="18" t="str">
        <f t="shared" si="65"/>
        <v>32009P</v>
      </c>
      <c r="B2200" s="10">
        <v>760199</v>
      </c>
      <c r="C2200" s="15">
        <v>39919</v>
      </c>
      <c r="D2200" s="16">
        <v>1814.153912</v>
      </c>
      <c r="E2200" s="14">
        <v>0.41</v>
      </c>
      <c r="F2200" s="14" t="s">
        <v>42</v>
      </c>
      <c r="G2200" s="15">
        <v>39919</v>
      </c>
      <c r="H2200" s="27">
        <f>WORKDAY(WORKDAY(DATEVALUE("15/"&amp;MONTH(EDATE(C2200,0))&amp;"/"&amp;YEAR(EDATE(C2200,0))),-1,Feriados!$A$1:$A$936),1,Feriados!$A$1:$A$936)</f>
        <v>39918</v>
      </c>
      <c r="I2200" s="27">
        <f>WORKDAY(WORKDAY(DATEVALUE("15/"&amp;MONTH(EDATE(C2200,-1))&amp;"/"&amp;YEAR(EDATE(C2200,-1))),-1,Feriados!$A$1:$A$936),1,Feriados!$A$1:$A$936)</f>
        <v>39888</v>
      </c>
      <c r="J2200" s="27">
        <f>WORKDAY(WORKDAY(DATEVALUE("15/"&amp;MONTH(EDATE(C2200,0))&amp;"/"&amp;YEAR(EDATE(C2200,0))-1),-1,Feriados!$A$1:$A$936),1,Feriados!$A$1:$A$936)</f>
        <v>39553</v>
      </c>
      <c r="K2200" s="28">
        <f t="shared" si="64"/>
        <v>5.6071227323978956</v>
      </c>
    </row>
    <row r="2201" spans="1:11" x14ac:dyDescent="0.3">
      <c r="A2201" s="18" t="str">
        <f t="shared" si="65"/>
        <v>32009P</v>
      </c>
      <c r="B2201" s="10">
        <v>760199</v>
      </c>
      <c r="C2201" s="15">
        <v>39920</v>
      </c>
      <c r="D2201" s="16">
        <v>1814.525091</v>
      </c>
      <c r="E2201" s="14">
        <v>0.41</v>
      </c>
      <c r="F2201" s="14" t="s">
        <v>42</v>
      </c>
      <c r="G2201" s="15">
        <v>39919</v>
      </c>
      <c r="H2201" s="27">
        <f>WORKDAY(WORKDAY(DATEVALUE("15/"&amp;MONTH(EDATE(C2201,0))&amp;"/"&amp;YEAR(EDATE(C2201,0))),-1,Feriados!$A$1:$A$936),1,Feriados!$A$1:$A$936)</f>
        <v>39918</v>
      </c>
      <c r="I2201" s="27">
        <f>WORKDAY(WORKDAY(DATEVALUE("15/"&amp;MONTH(EDATE(C2201,-1))&amp;"/"&amp;YEAR(EDATE(C2201,-1))),-1,Feriados!$A$1:$A$936),1,Feriados!$A$1:$A$936)</f>
        <v>39888</v>
      </c>
      <c r="J2201" s="27">
        <f>WORKDAY(WORKDAY(DATEVALUE("15/"&amp;MONTH(EDATE(C2201,0))&amp;"/"&amp;YEAR(EDATE(C2201,0))-1),-1,Feriados!$A$1:$A$936),1,Feriados!$A$1:$A$936)</f>
        <v>39553</v>
      </c>
      <c r="K2201" s="28">
        <f t="shared" si="64"/>
        <v>5.6071227323978956</v>
      </c>
    </row>
    <row r="2202" spans="1:11" x14ac:dyDescent="0.3">
      <c r="A2202" s="18" t="str">
        <f t="shared" si="65"/>
        <v>32009P</v>
      </c>
      <c r="B2202" s="10">
        <v>760199</v>
      </c>
      <c r="C2202" s="15">
        <v>39923</v>
      </c>
      <c r="D2202" s="16">
        <v>1814.896346</v>
      </c>
      <c r="E2202" s="14">
        <v>0.41</v>
      </c>
      <c r="F2202" s="14" t="s">
        <v>42</v>
      </c>
      <c r="G2202" s="15">
        <v>39919</v>
      </c>
      <c r="H2202" s="27">
        <f>WORKDAY(WORKDAY(DATEVALUE("15/"&amp;MONTH(EDATE(C2202,0))&amp;"/"&amp;YEAR(EDATE(C2202,0))),-1,Feriados!$A$1:$A$936),1,Feriados!$A$1:$A$936)</f>
        <v>39918</v>
      </c>
      <c r="I2202" s="27">
        <f>WORKDAY(WORKDAY(DATEVALUE("15/"&amp;MONTH(EDATE(C2202,-1))&amp;"/"&amp;YEAR(EDATE(C2202,-1))),-1,Feriados!$A$1:$A$936),1,Feriados!$A$1:$A$936)</f>
        <v>39888</v>
      </c>
      <c r="J2202" s="27">
        <f>WORKDAY(WORKDAY(DATEVALUE("15/"&amp;MONTH(EDATE(C2202,0))&amp;"/"&amp;YEAR(EDATE(C2202,0))-1),-1,Feriados!$A$1:$A$936),1,Feriados!$A$1:$A$936)</f>
        <v>39553</v>
      </c>
      <c r="K2202" s="28">
        <f t="shared" si="64"/>
        <v>5.6071227323978956</v>
      </c>
    </row>
    <row r="2203" spans="1:11" x14ac:dyDescent="0.3">
      <c r="A2203" s="18" t="str">
        <f t="shared" si="65"/>
        <v>32009P</v>
      </c>
      <c r="B2203" s="10">
        <v>760199</v>
      </c>
      <c r="C2203" s="15">
        <v>39925</v>
      </c>
      <c r="D2203" s="16">
        <v>1815.267677</v>
      </c>
      <c r="E2203" s="14">
        <v>0.41</v>
      </c>
      <c r="F2203" s="14" t="s">
        <v>42</v>
      </c>
      <c r="G2203" s="15">
        <v>39919</v>
      </c>
      <c r="H2203" s="27">
        <f>WORKDAY(WORKDAY(DATEVALUE("15/"&amp;MONTH(EDATE(C2203,0))&amp;"/"&amp;YEAR(EDATE(C2203,0))),-1,Feriados!$A$1:$A$936),1,Feriados!$A$1:$A$936)</f>
        <v>39918</v>
      </c>
      <c r="I2203" s="27">
        <f>WORKDAY(WORKDAY(DATEVALUE("15/"&amp;MONTH(EDATE(C2203,-1))&amp;"/"&amp;YEAR(EDATE(C2203,-1))),-1,Feriados!$A$1:$A$936),1,Feriados!$A$1:$A$936)</f>
        <v>39888</v>
      </c>
      <c r="J2203" s="27">
        <f>WORKDAY(WORKDAY(DATEVALUE("15/"&amp;MONTH(EDATE(C2203,0))&amp;"/"&amp;YEAR(EDATE(C2203,0))-1),-1,Feriados!$A$1:$A$936),1,Feriados!$A$1:$A$936)</f>
        <v>39553</v>
      </c>
      <c r="K2203" s="28">
        <f t="shared" si="64"/>
        <v>5.6071227323978956</v>
      </c>
    </row>
    <row r="2204" spans="1:11" x14ac:dyDescent="0.3">
      <c r="A2204" s="18" t="str">
        <f t="shared" si="65"/>
        <v>32009P</v>
      </c>
      <c r="B2204" s="10">
        <v>760199</v>
      </c>
      <c r="C2204" s="15">
        <v>39926</v>
      </c>
      <c r="D2204" s="16">
        <v>1815.6390839999999</v>
      </c>
      <c r="E2204" s="14">
        <v>0.41</v>
      </c>
      <c r="F2204" s="14" t="s">
        <v>42</v>
      </c>
      <c r="G2204" s="15">
        <v>39919</v>
      </c>
      <c r="H2204" s="27">
        <f>WORKDAY(WORKDAY(DATEVALUE("15/"&amp;MONTH(EDATE(C2204,0))&amp;"/"&amp;YEAR(EDATE(C2204,0))),-1,Feriados!$A$1:$A$936),1,Feriados!$A$1:$A$936)</f>
        <v>39918</v>
      </c>
      <c r="I2204" s="27">
        <f>WORKDAY(WORKDAY(DATEVALUE("15/"&amp;MONTH(EDATE(C2204,-1))&amp;"/"&amp;YEAR(EDATE(C2204,-1))),-1,Feriados!$A$1:$A$936),1,Feriados!$A$1:$A$936)</f>
        <v>39888</v>
      </c>
      <c r="J2204" s="27">
        <f>WORKDAY(WORKDAY(DATEVALUE("15/"&amp;MONTH(EDATE(C2204,0))&amp;"/"&amp;YEAR(EDATE(C2204,0))-1),-1,Feriados!$A$1:$A$936),1,Feriados!$A$1:$A$936)</f>
        <v>39553</v>
      </c>
      <c r="K2204" s="28">
        <f t="shared" si="64"/>
        <v>5.6071227323978956</v>
      </c>
    </row>
    <row r="2205" spans="1:11" x14ac:dyDescent="0.3">
      <c r="A2205" s="18" t="str">
        <f t="shared" si="65"/>
        <v>32009P</v>
      </c>
      <c r="B2205" s="10">
        <v>760199</v>
      </c>
      <c r="C2205" s="15">
        <v>39927</v>
      </c>
      <c r="D2205" s="16">
        <v>1816.010567</v>
      </c>
      <c r="E2205" s="14">
        <v>0.41</v>
      </c>
      <c r="F2205" s="14" t="s">
        <v>42</v>
      </c>
      <c r="G2205" s="15">
        <v>39919</v>
      </c>
      <c r="H2205" s="27">
        <f>WORKDAY(WORKDAY(DATEVALUE("15/"&amp;MONTH(EDATE(C2205,0))&amp;"/"&amp;YEAR(EDATE(C2205,0))),-1,Feriados!$A$1:$A$936),1,Feriados!$A$1:$A$936)</f>
        <v>39918</v>
      </c>
      <c r="I2205" s="27">
        <f>WORKDAY(WORKDAY(DATEVALUE("15/"&amp;MONTH(EDATE(C2205,-1))&amp;"/"&amp;YEAR(EDATE(C2205,-1))),-1,Feriados!$A$1:$A$936),1,Feriados!$A$1:$A$936)</f>
        <v>39888</v>
      </c>
      <c r="J2205" s="27">
        <f>WORKDAY(WORKDAY(DATEVALUE("15/"&amp;MONTH(EDATE(C2205,0))&amp;"/"&amp;YEAR(EDATE(C2205,0))-1),-1,Feriados!$A$1:$A$936),1,Feriados!$A$1:$A$936)</f>
        <v>39553</v>
      </c>
      <c r="K2205" s="28">
        <f t="shared" si="64"/>
        <v>5.6071227323978956</v>
      </c>
    </row>
    <row r="2206" spans="1:11" x14ac:dyDescent="0.3">
      <c r="A2206" s="18" t="str">
        <f t="shared" si="65"/>
        <v>32009P</v>
      </c>
      <c r="B2206" s="10">
        <v>760199</v>
      </c>
      <c r="C2206" s="15">
        <v>39930</v>
      </c>
      <c r="D2206" s="16">
        <v>1816.508746</v>
      </c>
      <c r="E2206" s="14">
        <v>0.43</v>
      </c>
      <c r="F2206" s="14" t="s">
        <v>42</v>
      </c>
      <c r="G2206" s="15">
        <v>39930</v>
      </c>
      <c r="H2206" s="27">
        <f>WORKDAY(WORKDAY(DATEVALUE("15/"&amp;MONTH(EDATE(C2206,0))&amp;"/"&amp;YEAR(EDATE(C2206,0))),-1,Feriados!$A$1:$A$936),1,Feriados!$A$1:$A$936)</f>
        <v>39918</v>
      </c>
      <c r="I2206" s="27">
        <f>WORKDAY(WORKDAY(DATEVALUE("15/"&amp;MONTH(EDATE(C2206,-1))&amp;"/"&amp;YEAR(EDATE(C2206,-1))),-1,Feriados!$A$1:$A$936),1,Feriados!$A$1:$A$936)</f>
        <v>39888</v>
      </c>
      <c r="J2206" s="27">
        <f>WORKDAY(WORKDAY(DATEVALUE("15/"&amp;MONTH(EDATE(C2206,0))&amp;"/"&amp;YEAR(EDATE(C2206,0))-1),-1,Feriados!$A$1:$A$936),1,Feriados!$A$1:$A$936)</f>
        <v>39553</v>
      </c>
      <c r="K2206" s="28">
        <f t="shared" si="64"/>
        <v>5.6071227323978956</v>
      </c>
    </row>
    <row r="2207" spans="1:11" x14ac:dyDescent="0.3">
      <c r="A2207" s="18" t="str">
        <f t="shared" si="65"/>
        <v>32009P</v>
      </c>
      <c r="B2207" s="10">
        <v>760199</v>
      </c>
      <c r="C2207" s="15">
        <v>39931</v>
      </c>
      <c r="D2207" s="16">
        <v>1816.8985</v>
      </c>
      <c r="E2207" s="14">
        <v>0.43</v>
      </c>
      <c r="F2207" s="14" t="s">
        <v>42</v>
      </c>
      <c r="G2207" s="15">
        <v>39930</v>
      </c>
      <c r="H2207" s="27">
        <f>WORKDAY(WORKDAY(DATEVALUE("15/"&amp;MONTH(EDATE(C2207,0))&amp;"/"&amp;YEAR(EDATE(C2207,0))),-1,Feriados!$A$1:$A$936),1,Feriados!$A$1:$A$936)</f>
        <v>39918</v>
      </c>
      <c r="I2207" s="27">
        <f>WORKDAY(WORKDAY(DATEVALUE("15/"&amp;MONTH(EDATE(C2207,-1))&amp;"/"&amp;YEAR(EDATE(C2207,-1))),-1,Feriados!$A$1:$A$936),1,Feriados!$A$1:$A$936)</f>
        <v>39888</v>
      </c>
      <c r="J2207" s="27">
        <f>WORKDAY(WORKDAY(DATEVALUE("15/"&amp;MONTH(EDATE(C2207,0))&amp;"/"&amp;YEAR(EDATE(C2207,0))-1),-1,Feriados!$A$1:$A$936),1,Feriados!$A$1:$A$936)</f>
        <v>39553</v>
      </c>
      <c r="K2207" s="28">
        <f t="shared" si="64"/>
        <v>5.6071227323978956</v>
      </c>
    </row>
    <row r="2208" spans="1:11" x14ac:dyDescent="0.3">
      <c r="A2208" s="18" t="str">
        <f t="shared" si="65"/>
        <v>32009P</v>
      </c>
      <c r="B2208" s="10">
        <v>760199</v>
      </c>
      <c r="C2208" s="15">
        <v>39932</v>
      </c>
      <c r="D2208" s="16">
        <v>1817.288337</v>
      </c>
      <c r="E2208" s="14">
        <v>0.43</v>
      </c>
      <c r="F2208" s="14" t="s">
        <v>42</v>
      </c>
      <c r="G2208" s="15">
        <v>39930</v>
      </c>
      <c r="H2208" s="27">
        <f>WORKDAY(WORKDAY(DATEVALUE("15/"&amp;MONTH(EDATE(C2208,0))&amp;"/"&amp;YEAR(EDATE(C2208,0))),-1,Feriados!$A$1:$A$936),1,Feriados!$A$1:$A$936)</f>
        <v>39918</v>
      </c>
      <c r="I2208" s="27">
        <f>WORKDAY(WORKDAY(DATEVALUE("15/"&amp;MONTH(EDATE(C2208,-1))&amp;"/"&amp;YEAR(EDATE(C2208,-1))),-1,Feriados!$A$1:$A$936),1,Feriados!$A$1:$A$936)</f>
        <v>39888</v>
      </c>
      <c r="J2208" s="27">
        <f>WORKDAY(WORKDAY(DATEVALUE("15/"&amp;MONTH(EDATE(C2208,0))&amp;"/"&amp;YEAR(EDATE(C2208,0))-1),-1,Feriados!$A$1:$A$936),1,Feriados!$A$1:$A$936)</f>
        <v>39553</v>
      </c>
      <c r="K2208" s="28">
        <f t="shared" si="64"/>
        <v>5.6071227323978956</v>
      </c>
    </row>
    <row r="2209" spans="1:11" x14ac:dyDescent="0.3">
      <c r="A2209" s="18" t="str">
        <f t="shared" si="65"/>
        <v>32009P</v>
      </c>
      <c r="B2209" s="10">
        <v>760199</v>
      </c>
      <c r="C2209" s="15">
        <v>39933</v>
      </c>
      <c r="D2209" s="16">
        <v>1817.6782579999999</v>
      </c>
      <c r="E2209" s="14">
        <v>0.43</v>
      </c>
      <c r="F2209" s="14" t="s">
        <v>42</v>
      </c>
      <c r="G2209" s="15">
        <v>39930</v>
      </c>
      <c r="H2209" s="27">
        <f>WORKDAY(WORKDAY(DATEVALUE("15/"&amp;MONTH(EDATE(C2209,0))&amp;"/"&amp;YEAR(EDATE(C2209,0))),-1,Feriados!$A$1:$A$936),1,Feriados!$A$1:$A$936)</f>
        <v>39918</v>
      </c>
      <c r="I2209" s="27">
        <f>WORKDAY(WORKDAY(DATEVALUE("15/"&amp;MONTH(EDATE(C2209,-1))&amp;"/"&amp;YEAR(EDATE(C2209,-1))),-1,Feriados!$A$1:$A$936),1,Feriados!$A$1:$A$936)</f>
        <v>39888</v>
      </c>
      <c r="J2209" s="27">
        <f>WORKDAY(WORKDAY(DATEVALUE("15/"&amp;MONTH(EDATE(C2209,0))&amp;"/"&amp;YEAR(EDATE(C2209,0))-1),-1,Feriados!$A$1:$A$936),1,Feriados!$A$1:$A$936)</f>
        <v>39553</v>
      </c>
      <c r="K2209" s="28">
        <f t="shared" si="64"/>
        <v>5.6071227323978956</v>
      </c>
    </row>
    <row r="2210" spans="1:11" x14ac:dyDescent="0.3">
      <c r="A2210" s="18" t="str">
        <f t="shared" si="65"/>
        <v>42009P</v>
      </c>
      <c r="B2210" s="10">
        <v>760199</v>
      </c>
      <c r="C2210" s="15">
        <v>39937</v>
      </c>
      <c r="D2210" s="16">
        <v>1818.0682629999999</v>
      </c>
      <c r="E2210" s="14">
        <v>0.43</v>
      </c>
      <c r="F2210" s="14" t="s">
        <v>42</v>
      </c>
      <c r="G2210" s="15">
        <v>39930</v>
      </c>
      <c r="H2210" s="27">
        <f>WORKDAY(WORKDAY(DATEVALUE("15/"&amp;MONTH(EDATE(C2210,0))&amp;"/"&amp;YEAR(EDATE(C2210,0))),-1,Feriados!$A$1:$A$936),1,Feriados!$A$1:$A$936)</f>
        <v>39948</v>
      </c>
      <c r="I2210" s="27">
        <f>WORKDAY(WORKDAY(DATEVALUE("15/"&amp;MONTH(EDATE(C2210,-1))&amp;"/"&amp;YEAR(EDATE(C2210,-1))),-1,Feriados!$A$1:$A$936),1,Feriados!$A$1:$A$936)</f>
        <v>39918</v>
      </c>
      <c r="J2210" s="27">
        <f>WORKDAY(WORKDAY(DATEVALUE("15/"&amp;MONTH(EDATE(C2210,0))&amp;"/"&amp;YEAR(EDATE(C2210,0))-1),-1,Feriados!$A$1:$A$936),1,Feriados!$A$1:$A$936)</f>
        <v>39583</v>
      </c>
      <c r="K2210" s="28">
        <f t="shared" si="64"/>
        <v>5.5337782626445842</v>
      </c>
    </row>
    <row r="2211" spans="1:11" x14ac:dyDescent="0.3">
      <c r="A2211" s="18" t="str">
        <f t="shared" si="65"/>
        <v>42009P</v>
      </c>
      <c r="B2211" s="10">
        <v>760199</v>
      </c>
      <c r="C2211" s="15">
        <v>39938</v>
      </c>
      <c r="D2211" s="16">
        <v>1818.4583520000001</v>
      </c>
      <c r="E2211" s="14">
        <v>0.43</v>
      </c>
      <c r="F2211" s="14" t="s">
        <v>42</v>
      </c>
      <c r="G2211" s="15">
        <v>39930</v>
      </c>
      <c r="H2211" s="27">
        <f>WORKDAY(WORKDAY(DATEVALUE("15/"&amp;MONTH(EDATE(C2211,0))&amp;"/"&amp;YEAR(EDATE(C2211,0))),-1,Feriados!$A$1:$A$936),1,Feriados!$A$1:$A$936)</f>
        <v>39948</v>
      </c>
      <c r="I2211" s="27">
        <f>WORKDAY(WORKDAY(DATEVALUE("15/"&amp;MONTH(EDATE(C2211,-1))&amp;"/"&amp;YEAR(EDATE(C2211,-1))),-1,Feriados!$A$1:$A$936),1,Feriados!$A$1:$A$936)</f>
        <v>39918</v>
      </c>
      <c r="J2211" s="27">
        <f>WORKDAY(WORKDAY(DATEVALUE("15/"&amp;MONTH(EDATE(C2211,0))&amp;"/"&amp;YEAR(EDATE(C2211,0))-1),-1,Feriados!$A$1:$A$936),1,Feriados!$A$1:$A$936)</f>
        <v>39583</v>
      </c>
      <c r="K2211" s="28">
        <f t="shared" si="64"/>
        <v>5.5337782626445842</v>
      </c>
    </row>
    <row r="2212" spans="1:11" x14ac:dyDescent="0.3">
      <c r="A2212" s="18" t="str">
        <f t="shared" si="65"/>
        <v>42009P</v>
      </c>
      <c r="B2212" s="10">
        <v>760199</v>
      </c>
      <c r="C2212" s="15">
        <v>39939</v>
      </c>
      <c r="D2212" s="16">
        <v>1818.848524</v>
      </c>
      <c r="E2212" s="14">
        <v>0.43</v>
      </c>
      <c r="F2212" s="14" t="s">
        <v>42</v>
      </c>
      <c r="G2212" s="15">
        <v>39930</v>
      </c>
      <c r="H2212" s="27">
        <f>WORKDAY(WORKDAY(DATEVALUE("15/"&amp;MONTH(EDATE(C2212,0))&amp;"/"&amp;YEAR(EDATE(C2212,0))),-1,Feriados!$A$1:$A$936),1,Feriados!$A$1:$A$936)</f>
        <v>39948</v>
      </c>
      <c r="I2212" s="27">
        <f>WORKDAY(WORKDAY(DATEVALUE("15/"&amp;MONTH(EDATE(C2212,-1))&amp;"/"&amp;YEAR(EDATE(C2212,-1))),-1,Feriados!$A$1:$A$936),1,Feriados!$A$1:$A$936)</f>
        <v>39918</v>
      </c>
      <c r="J2212" s="27">
        <f>WORKDAY(WORKDAY(DATEVALUE("15/"&amp;MONTH(EDATE(C2212,0))&amp;"/"&amp;YEAR(EDATE(C2212,0))-1),-1,Feriados!$A$1:$A$936),1,Feriados!$A$1:$A$936)</f>
        <v>39583</v>
      </c>
      <c r="K2212" s="28">
        <f t="shared" si="64"/>
        <v>5.5337782626445842</v>
      </c>
    </row>
    <row r="2213" spans="1:11" x14ac:dyDescent="0.3">
      <c r="A2213" s="18" t="str">
        <f t="shared" si="65"/>
        <v>42009P</v>
      </c>
      <c r="B2213" s="10">
        <v>760199</v>
      </c>
      <c r="C2213" s="15">
        <v>39940</v>
      </c>
      <c r="D2213" s="16">
        <v>1819.2387799999999</v>
      </c>
      <c r="E2213" s="14">
        <v>0.43</v>
      </c>
      <c r="F2213" s="14" t="s">
        <v>42</v>
      </c>
      <c r="G2213" s="15">
        <v>39930</v>
      </c>
      <c r="H2213" s="27">
        <f>WORKDAY(WORKDAY(DATEVALUE("15/"&amp;MONTH(EDATE(C2213,0))&amp;"/"&amp;YEAR(EDATE(C2213,0))),-1,Feriados!$A$1:$A$936),1,Feriados!$A$1:$A$936)</f>
        <v>39948</v>
      </c>
      <c r="I2213" s="27">
        <f>WORKDAY(WORKDAY(DATEVALUE("15/"&amp;MONTH(EDATE(C2213,-1))&amp;"/"&amp;YEAR(EDATE(C2213,-1))),-1,Feriados!$A$1:$A$936),1,Feriados!$A$1:$A$936)</f>
        <v>39918</v>
      </c>
      <c r="J2213" s="27">
        <f>WORKDAY(WORKDAY(DATEVALUE("15/"&amp;MONTH(EDATE(C2213,0))&amp;"/"&amp;YEAR(EDATE(C2213,0))-1),-1,Feriados!$A$1:$A$936),1,Feriados!$A$1:$A$936)</f>
        <v>39583</v>
      </c>
      <c r="K2213" s="28">
        <f t="shared" si="64"/>
        <v>5.5337782626445842</v>
      </c>
    </row>
    <row r="2214" spans="1:11" x14ac:dyDescent="0.3">
      <c r="A2214" s="18" t="str">
        <f t="shared" si="65"/>
        <v>42009F</v>
      </c>
      <c r="B2214" s="10">
        <v>760199</v>
      </c>
      <c r="C2214" s="15">
        <v>39941</v>
      </c>
      <c r="D2214" s="16">
        <v>1820.309845</v>
      </c>
      <c r="E2214" s="14">
        <v>0.48</v>
      </c>
      <c r="F2214" s="14" t="s">
        <v>41</v>
      </c>
      <c r="G2214" s="15">
        <v>39941</v>
      </c>
      <c r="H2214" s="27">
        <f>WORKDAY(WORKDAY(DATEVALUE("15/"&amp;MONTH(EDATE(C2214,0))&amp;"/"&amp;YEAR(EDATE(C2214,0))),-1,Feriados!$A$1:$A$936),1,Feriados!$A$1:$A$936)</f>
        <v>39948</v>
      </c>
      <c r="I2214" s="27">
        <f>WORKDAY(WORKDAY(DATEVALUE("15/"&amp;MONTH(EDATE(C2214,-1))&amp;"/"&amp;YEAR(EDATE(C2214,-1))),-1,Feriados!$A$1:$A$936),1,Feriados!$A$1:$A$936)</f>
        <v>39918</v>
      </c>
      <c r="J2214" s="27">
        <f>WORKDAY(WORKDAY(DATEVALUE("15/"&amp;MONTH(EDATE(C2214,0))&amp;"/"&amp;YEAR(EDATE(C2214,0))-1),-1,Feriados!$A$1:$A$936),1,Feriados!$A$1:$A$936)</f>
        <v>39583</v>
      </c>
      <c r="K2214" s="28">
        <f t="shared" si="64"/>
        <v>5.5337782626445842</v>
      </c>
    </row>
    <row r="2215" spans="1:11" x14ac:dyDescent="0.3">
      <c r="A2215" s="18" t="str">
        <f t="shared" si="65"/>
        <v>42009F</v>
      </c>
      <c r="B2215" s="10">
        <v>760199</v>
      </c>
      <c r="C2215" s="15">
        <v>39944</v>
      </c>
      <c r="D2215" s="16">
        <v>1820.745815</v>
      </c>
      <c r="E2215" s="14">
        <v>0.48</v>
      </c>
      <c r="F2215" s="14" t="s">
        <v>41</v>
      </c>
      <c r="G2215" s="15">
        <v>39941</v>
      </c>
      <c r="H2215" s="27">
        <f>WORKDAY(WORKDAY(DATEVALUE("15/"&amp;MONTH(EDATE(C2215,0))&amp;"/"&amp;YEAR(EDATE(C2215,0))),-1,Feriados!$A$1:$A$936),1,Feriados!$A$1:$A$936)</f>
        <v>39948</v>
      </c>
      <c r="I2215" s="27">
        <f>WORKDAY(WORKDAY(DATEVALUE("15/"&amp;MONTH(EDATE(C2215,-1))&amp;"/"&amp;YEAR(EDATE(C2215,-1))),-1,Feriados!$A$1:$A$936),1,Feriados!$A$1:$A$936)</f>
        <v>39918</v>
      </c>
      <c r="J2215" s="27">
        <f>WORKDAY(WORKDAY(DATEVALUE("15/"&amp;MONTH(EDATE(C2215,0))&amp;"/"&amp;YEAR(EDATE(C2215,0))-1),-1,Feriados!$A$1:$A$936),1,Feriados!$A$1:$A$936)</f>
        <v>39583</v>
      </c>
      <c r="K2215" s="28">
        <f t="shared" si="64"/>
        <v>5.5337782626445842</v>
      </c>
    </row>
    <row r="2216" spans="1:11" x14ac:dyDescent="0.3">
      <c r="A2216" s="18" t="str">
        <f t="shared" si="65"/>
        <v>42009F</v>
      </c>
      <c r="B2216" s="10">
        <v>760199</v>
      </c>
      <c r="C2216" s="15">
        <v>39945</v>
      </c>
      <c r="D2216" s="16">
        <v>1821.1818900000001</v>
      </c>
      <c r="E2216" s="14">
        <v>0.48</v>
      </c>
      <c r="F2216" s="14" t="s">
        <v>41</v>
      </c>
      <c r="G2216" s="15">
        <v>39941</v>
      </c>
      <c r="H2216" s="27">
        <f>WORKDAY(WORKDAY(DATEVALUE("15/"&amp;MONTH(EDATE(C2216,0))&amp;"/"&amp;YEAR(EDATE(C2216,0))),-1,Feriados!$A$1:$A$936),1,Feriados!$A$1:$A$936)</f>
        <v>39948</v>
      </c>
      <c r="I2216" s="27">
        <f>WORKDAY(WORKDAY(DATEVALUE("15/"&amp;MONTH(EDATE(C2216,-1))&amp;"/"&amp;YEAR(EDATE(C2216,-1))),-1,Feriados!$A$1:$A$936),1,Feriados!$A$1:$A$936)</f>
        <v>39918</v>
      </c>
      <c r="J2216" s="27">
        <f>WORKDAY(WORKDAY(DATEVALUE("15/"&amp;MONTH(EDATE(C2216,0))&amp;"/"&amp;YEAR(EDATE(C2216,0))-1),-1,Feriados!$A$1:$A$936),1,Feriados!$A$1:$A$936)</f>
        <v>39583</v>
      </c>
      <c r="K2216" s="28">
        <f t="shared" si="64"/>
        <v>5.5337782626445842</v>
      </c>
    </row>
    <row r="2217" spans="1:11" x14ac:dyDescent="0.3">
      <c r="A2217" s="18" t="str">
        <f t="shared" si="65"/>
        <v>42009F</v>
      </c>
      <c r="B2217" s="10">
        <v>760199</v>
      </c>
      <c r="C2217" s="15">
        <v>39946</v>
      </c>
      <c r="D2217" s="16">
        <v>1821.6180690000001</v>
      </c>
      <c r="E2217" s="14">
        <v>0.48</v>
      </c>
      <c r="F2217" s="14" t="s">
        <v>41</v>
      </c>
      <c r="G2217" s="15">
        <v>39941</v>
      </c>
      <c r="H2217" s="27">
        <f>WORKDAY(WORKDAY(DATEVALUE("15/"&amp;MONTH(EDATE(C2217,0))&amp;"/"&amp;YEAR(EDATE(C2217,0))),-1,Feriados!$A$1:$A$936),1,Feriados!$A$1:$A$936)</f>
        <v>39948</v>
      </c>
      <c r="I2217" s="27">
        <f>WORKDAY(WORKDAY(DATEVALUE("15/"&amp;MONTH(EDATE(C2217,-1))&amp;"/"&amp;YEAR(EDATE(C2217,-1))),-1,Feriados!$A$1:$A$936),1,Feriados!$A$1:$A$936)</f>
        <v>39918</v>
      </c>
      <c r="J2217" s="27">
        <f>WORKDAY(WORKDAY(DATEVALUE("15/"&amp;MONTH(EDATE(C2217,0))&amp;"/"&amp;YEAR(EDATE(C2217,0))-1),-1,Feriados!$A$1:$A$936),1,Feriados!$A$1:$A$936)</f>
        <v>39583</v>
      </c>
      <c r="K2217" s="28">
        <f t="shared" si="64"/>
        <v>5.5337782626445842</v>
      </c>
    </row>
    <row r="2218" spans="1:11" x14ac:dyDescent="0.3">
      <c r="A2218" s="18" t="str">
        <f t="shared" si="65"/>
        <v>42009F</v>
      </c>
      <c r="B2218" s="10">
        <v>760199</v>
      </c>
      <c r="C2218" s="15">
        <v>39947</v>
      </c>
      <c r="D2218" s="16">
        <v>1822.0543520000001</v>
      </c>
      <c r="E2218" s="14">
        <v>0.48</v>
      </c>
      <c r="F2218" s="14" t="s">
        <v>41</v>
      </c>
      <c r="G2218" s="15">
        <v>39941</v>
      </c>
      <c r="H2218" s="27">
        <f>WORKDAY(WORKDAY(DATEVALUE("15/"&amp;MONTH(EDATE(C2218,0))&amp;"/"&amp;YEAR(EDATE(C2218,0))),-1,Feriados!$A$1:$A$936),1,Feriados!$A$1:$A$936)</f>
        <v>39948</v>
      </c>
      <c r="I2218" s="27">
        <f>WORKDAY(WORKDAY(DATEVALUE("15/"&amp;MONTH(EDATE(C2218,-1))&amp;"/"&amp;YEAR(EDATE(C2218,-1))),-1,Feriados!$A$1:$A$936),1,Feriados!$A$1:$A$936)</f>
        <v>39918</v>
      </c>
      <c r="J2218" s="27">
        <f>WORKDAY(WORKDAY(DATEVALUE("15/"&amp;MONTH(EDATE(C2218,0))&amp;"/"&amp;YEAR(EDATE(C2218,0))-1),-1,Feriados!$A$1:$A$936),1,Feriados!$A$1:$A$936)</f>
        <v>39583</v>
      </c>
      <c r="K2218" s="28">
        <f t="shared" si="64"/>
        <v>5.5337782626445842</v>
      </c>
    </row>
    <row r="2219" spans="1:11" x14ac:dyDescent="0.3">
      <c r="A2219" s="18" t="str">
        <f t="shared" si="65"/>
        <v>42009F</v>
      </c>
      <c r="B2219" s="10">
        <v>760199</v>
      </c>
      <c r="C2219" s="15">
        <v>39948</v>
      </c>
      <c r="D2219" s="16">
        <v>1822.49074</v>
      </c>
      <c r="E2219" s="14">
        <v>0.48</v>
      </c>
      <c r="F2219" s="14" t="s">
        <v>41</v>
      </c>
      <c r="G2219" s="15">
        <v>39941</v>
      </c>
      <c r="H2219" s="27">
        <f>WORKDAY(WORKDAY(DATEVALUE("15/"&amp;MONTH(EDATE(C2219,0))&amp;"/"&amp;YEAR(EDATE(C2219,0))),-1,Feriados!$A$1:$A$936),1,Feriados!$A$1:$A$936)</f>
        <v>39948</v>
      </c>
      <c r="I2219" s="27">
        <f>WORKDAY(WORKDAY(DATEVALUE("15/"&amp;MONTH(EDATE(C2219,-1))&amp;"/"&amp;YEAR(EDATE(C2219,-1))),-1,Feriados!$A$1:$A$936),1,Feriados!$A$1:$A$936)</f>
        <v>39918</v>
      </c>
      <c r="J2219" s="27">
        <f>WORKDAY(WORKDAY(DATEVALUE("15/"&amp;MONTH(EDATE(C2219,0))&amp;"/"&amp;YEAR(EDATE(C2219,0))-1),-1,Feriados!$A$1:$A$936),1,Feriados!$A$1:$A$936)</f>
        <v>39583</v>
      </c>
      <c r="K2219" s="28">
        <f t="shared" si="64"/>
        <v>5.5337782626445842</v>
      </c>
    </row>
    <row r="2220" spans="1:11" x14ac:dyDescent="0.3">
      <c r="A2220" s="18" t="str">
        <f t="shared" si="65"/>
        <v>42009P</v>
      </c>
      <c r="B2220" s="10">
        <v>760199</v>
      </c>
      <c r="C2220" s="15">
        <v>39951</v>
      </c>
      <c r="D2220" s="16">
        <v>1822.8091460000001</v>
      </c>
      <c r="E2220" s="14">
        <v>0.35</v>
      </c>
      <c r="F2220" s="14" t="s">
        <v>42</v>
      </c>
      <c r="G2220" s="15">
        <v>39951</v>
      </c>
      <c r="H2220" s="27">
        <f>WORKDAY(WORKDAY(DATEVALUE("15/"&amp;MONTH(EDATE(C2220,0))&amp;"/"&amp;YEAR(EDATE(C2220,0))),-1,Feriados!$A$1:$A$936),1,Feriados!$A$1:$A$936)</f>
        <v>39948</v>
      </c>
      <c r="I2220" s="27">
        <f>WORKDAY(WORKDAY(DATEVALUE("15/"&amp;MONTH(EDATE(C2220,-1))&amp;"/"&amp;YEAR(EDATE(C2220,-1))),-1,Feriados!$A$1:$A$936),1,Feriados!$A$1:$A$936)</f>
        <v>39918</v>
      </c>
      <c r="J2220" s="27">
        <f>WORKDAY(WORKDAY(DATEVALUE("15/"&amp;MONTH(EDATE(C2220,0))&amp;"/"&amp;YEAR(EDATE(C2220,0))-1),-1,Feriados!$A$1:$A$936),1,Feriados!$A$1:$A$936)</f>
        <v>39583</v>
      </c>
      <c r="K2220" s="28">
        <f t="shared" si="64"/>
        <v>5.5337782626445842</v>
      </c>
    </row>
    <row r="2221" spans="1:11" x14ac:dyDescent="0.3">
      <c r="A2221" s="18" t="str">
        <f t="shared" si="65"/>
        <v>42009P</v>
      </c>
      <c r="B2221" s="10">
        <v>760199</v>
      </c>
      <c r="C2221" s="15">
        <v>39952</v>
      </c>
      <c r="D2221" s="16">
        <v>1823.1276089999999</v>
      </c>
      <c r="E2221" s="14">
        <v>0.35</v>
      </c>
      <c r="F2221" s="14" t="s">
        <v>42</v>
      </c>
      <c r="G2221" s="15">
        <v>39951</v>
      </c>
      <c r="H2221" s="27">
        <f>WORKDAY(WORKDAY(DATEVALUE("15/"&amp;MONTH(EDATE(C2221,0))&amp;"/"&amp;YEAR(EDATE(C2221,0))),-1,Feriados!$A$1:$A$936),1,Feriados!$A$1:$A$936)</f>
        <v>39948</v>
      </c>
      <c r="I2221" s="27">
        <f>WORKDAY(WORKDAY(DATEVALUE("15/"&amp;MONTH(EDATE(C2221,-1))&amp;"/"&amp;YEAR(EDATE(C2221,-1))),-1,Feriados!$A$1:$A$936),1,Feriados!$A$1:$A$936)</f>
        <v>39918</v>
      </c>
      <c r="J2221" s="27">
        <f>WORKDAY(WORKDAY(DATEVALUE("15/"&amp;MONTH(EDATE(C2221,0))&amp;"/"&amp;YEAR(EDATE(C2221,0))-1),-1,Feriados!$A$1:$A$936),1,Feriados!$A$1:$A$936)</f>
        <v>39583</v>
      </c>
      <c r="K2221" s="28">
        <f t="shared" si="64"/>
        <v>5.5337782626445842</v>
      </c>
    </row>
    <row r="2222" spans="1:11" x14ac:dyDescent="0.3">
      <c r="A2222" s="18" t="str">
        <f t="shared" si="65"/>
        <v>42009P</v>
      </c>
      <c r="B2222" s="10">
        <v>760199</v>
      </c>
      <c r="C2222" s="15">
        <v>39953</v>
      </c>
      <c r="D2222" s="16">
        <v>1823.4461269999999</v>
      </c>
      <c r="E2222" s="14">
        <v>0.35</v>
      </c>
      <c r="F2222" s="14" t="s">
        <v>42</v>
      </c>
      <c r="G2222" s="15">
        <v>39951</v>
      </c>
      <c r="H2222" s="27">
        <f>WORKDAY(WORKDAY(DATEVALUE("15/"&amp;MONTH(EDATE(C2222,0))&amp;"/"&amp;YEAR(EDATE(C2222,0))),-1,Feriados!$A$1:$A$936),1,Feriados!$A$1:$A$936)</f>
        <v>39948</v>
      </c>
      <c r="I2222" s="27">
        <f>WORKDAY(WORKDAY(DATEVALUE("15/"&amp;MONTH(EDATE(C2222,-1))&amp;"/"&amp;YEAR(EDATE(C2222,-1))),-1,Feriados!$A$1:$A$936),1,Feriados!$A$1:$A$936)</f>
        <v>39918</v>
      </c>
      <c r="J2222" s="27">
        <f>WORKDAY(WORKDAY(DATEVALUE("15/"&amp;MONTH(EDATE(C2222,0))&amp;"/"&amp;YEAR(EDATE(C2222,0))-1),-1,Feriados!$A$1:$A$936),1,Feriados!$A$1:$A$936)</f>
        <v>39583</v>
      </c>
      <c r="K2222" s="28">
        <f t="shared" si="64"/>
        <v>5.5337782626445842</v>
      </c>
    </row>
    <row r="2223" spans="1:11" x14ac:dyDescent="0.3">
      <c r="A2223" s="18" t="str">
        <f t="shared" si="65"/>
        <v>42009P</v>
      </c>
      <c r="B2223" s="10">
        <v>760199</v>
      </c>
      <c r="C2223" s="15">
        <v>39954</v>
      </c>
      <c r="D2223" s="16">
        <v>1823.7647010000001</v>
      </c>
      <c r="E2223" s="14">
        <v>0.35</v>
      </c>
      <c r="F2223" s="14" t="s">
        <v>42</v>
      </c>
      <c r="G2223" s="15">
        <v>39951</v>
      </c>
      <c r="H2223" s="27">
        <f>WORKDAY(WORKDAY(DATEVALUE("15/"&amp;MONTH(EDATE(C2223,0))&amp;"/"&amp;YEAR(EDATE(C2223,0))),-1,Feriados!$A$1:$A$936),1,Feriados!$A$1:$A$936)</f>
        <v>39948</v>
      </c>
      <c r="I2223" s="27">
        <f>WORKDAY(WORKDAY(DATEVALUE("15/"&amp;MONTH(EDATE(C2223,-1))&amp;"/"&amp;YEAR(EDATE(C2223,-1))),-1,Feriados!$A$1:$A$936),1,Feriados!$A$1:$A$936)</f>
        <v>39918</v>
      </c>
      <c r="J2223" s="27">
        <f>WORKDAY(WORKDAY(DATEVALUE("15/"&amp;MONTH(EDATE(C2223,0))&amp;"/"&amp;YEAR(EDATE(C2223,0))-1),-1,Feriados!$A$1:$A$936),1,Feriados!$A$1:$A$936)</f>
        <v>39583</v>
      </c>
      <c r="K2223" s="28">
        <f t="shared" si="64"/>
        <v>5.5337782626445842</v>
      </c>
    </row>
    <row r="2224" spans="1:11" x14ac:dyDescent="0.3">
      <c r="A2224" s="18" t="str">
        <f t="shared" si="65"/>
        <v>42009P</v>
      </c>
      <c r="B2224" s="10">
        <v>760199</v>
      </c>
      <c r="C2224" s="15">
        <v>39955</v>
      </c>
      <c r="D2224" s="16">
        <v>1824.0833299999999</v>
      </c>
      <c r="E2224" s="14">
        <v>0.35</v>
      </c>
      <c r="F2224" s="14" t="s">
        <v>42</v>
      </c>
      <c r="G2224" s="15">
        <v>39951</v>
      </c>
      <c r="H2224" s="27">
        <f>WORKDAY(WORKDAY(DATEVALUE("15/"&amp;MONTH(EDATE(C2224,0))&amp;"/"&amp;YEAR(EDATE(C2224,0))),-1,Feriados!$A$1:$A$936),1,Feriados!$A$1:$A$936)</f>
        <v>39948</v>
      </c>
      <c r="I2224" s="27">
        <f>WORKDAY(WORKDAY(DATEVALUE("15/"&amp;MONTH(EDATE(C2224,-1))&amp;"/"&amp;YEAR(EDATE(C2224,-1))),-1,Feriados!$A$1:$A$936),1,Feriados!$A$1:$A$936)</f>
        <v>39918</v>
      </c>
      <c r="J2224" s="27">
        <f>WORKDAY(WORKDAY(DATEVALUE("15/"&amp;MONTH(EDATE(C2224,0))&amp;"/"&amp;YEAR(EDATE(C2224,0))-1),-1,Feriados!$A$1:$A$936),1,Feriados!$A$1:$A$936)</f>
        <v>39583</v>
      </c>
      <c r="K2224" s="28">
        <f t="shared" si="64"/>
        <v>5.5337782626445842</v>
      </c>
    </row>
    <row r="2225" spans="1:11" x14ac:dyDescent="0.3">
      <c r="A2225" s="18" t="str">
        <f t="shared" si="65"/>
        <v>42009P</v>
      </c>
      <c r="B2225" s="10">
        <v>760199</v>
      </c>
      <c r="C2225" s="15">
        <v>39958</v>
      </c>
      <c r="D2225" s="16">
        <v>1824.838223</v>
      </c>
      <c r="E2225" s="14">
        <v>0.43</v>
      </c>
      <c r="F2225" s="14" t="s">
        <v>42</v>
      </c>
      <c r="G2225" s="15">
        <v>39958</v>
      </c>
      <c r="H2225" s="27">
        <f>WORKDAY(WORKDAY(DATEVALUE("15/"&amp;MONTH(EDATE(C2225,0))&amp;"/"&amp;YEAR(EDATE(C2225,0))),-1,Feriados!$A$1:$A$936),1,Feriados!$A$1:$A$936)</f>
        <v>39948</v>
      </c>
      <c r="I2225" s="27">
        <f>WORKDAY(WORKDAY(DATEVALUE("15/"&amp;MONTH(EDATE(C2225,-1))&amp;"/"&amp;YEAR(EDATE(C2225,-1))),-1,Feriados!$A$1:$A$936),1,Feriados!$A$1:$A$936)</f>
        <v>39918</v>
      </c>
      <c r="J2225" s="27">
        <f>WORKDAY(WORKDAY(DATEVALUE("15/"&amp;MONTH(EDATE(C2225,0))&amp;"/"&amp;YEAR(EDATE(C2225,0))-1),-1,Feriados!$A$1:$A$936),1,Feriados!$A$1:$A$936)</f>
        <v>39583</v>
      </c>
      <c r="K2225" s="28">
        <f t="shared" si="64"/>
        <v>5.5337782626445842</v>
      </c>
    </row>
    <row r="2226" spans="1:11" x14ac:dyDescent="0.3">
      <c r="A2226" s="18" t="str">
        <f t="shared" si="65"/>
        <v>42009P</v>
      </c>
      <c r="B2226" s="10">
        <v>760199</v>
      </c>
      <c r="C2226" s="15">
        <v>39959</v>
      </c>
      <c r="D2226" s="16">
        <v>1825.2297639999999</v>
      </c>
      <c r="E2226" s="14">
        <v>0.43</v>
      </c>
      <c r="F2226" s="14" t="s">
        <v>42</v>
      </c>
      <c r="G2226" s="15">
        <v>39958</v>
      </c>
      <c r="H2226" s="27">
        <f>WORKDAY(WORKDAY(DATEVALUE("15/"&amp;MONTH(EDATE(C2226,0))&amp;"/"&amp;YEAR(EDATE(C2226,0))),-1,Feriados!$A$1:$A$936),1,Feriados!$A$1:$A$936)</f>
        <v>39948</v>
      </c>
      <c r="I2226" s="27">
        <f>WORKDAY(WORKDAY(DATEVALUE("15/"&amp;MONTH(EDATE(C2226,-1))&amp;"/"&amp;YEAR(EDATE(C2226,-1))),-1,Feriados!$A$1:$A$936),1,Feriados!$A$1:$A$936)</f>
        <v>39918</v>
      </c>
      <c r="J2226" s="27">
        <f>WORKDAY(WORKDAY(DATEVALUE("15/"&amp;MONTH(EDATE(C2226,0))&amp;"/"&amp;YEAR(EDATE(C2226,0))-1),-1,Feriados!$A$1:$A$936),1,Feriados!$A$1:$A$936)</f>
        <v>39583</v>
      </c>
      <c r="K2226" s="28">
        <f t="shared" si="64"/>
        <v>5.5337782626445842</v>
      </c>
    </row>
    <row r="2227" spans="1:11" x14ac:dyDescent="0.3">
      <c r="A2227" s="18" t="str">
        <f t="shared" si="65"/>
        <v>42009P</v>
      </c>
      <c r="B2227" s="10">
        <v>760199</v>
      </c>
      <c r="C2227" s="15">
        <v>39960</v>
      </c>
      <c r="D2227" s="16">
        <v>1825.6213889999999</v>
      </c>
      <c r="E2227" s="14">
        <v>0.43</v>
      </c>
      <c r="F2227" s="14" t="s">
        <v>42</v>
      </c>
      <c r="G2227" s="15">
        <v>39958</v>
      </c>
      <c r="H2227" s="27">
        <f>WORKDAY(WORKDAY(DATEVALUE("15/"&amp;MONTH(EDATE(C2227,0))&amp;"/"&amp;YEAR(EDATE(C2227,0))),-1,Feriados!$A$1:$A$936),1,Feriados!$A$1:$A$936)</f>
        <v>39948</v>
      </c>
      <c r="I2227" s="27">
        <f>WORKDAY(WORKDAY(DATEVALUE("15/"&amp;MONTH(EDATE(C2227,-1))&amp;"/"&amp;YEAR(EDATE(C2227,-1))),-1,Feriados!$A$1:$A$936),1,Feriados!$A$1:$A$936)</f>
        <v>39918</v>
      </c>
      <c r="J2227" s="27">
        <f>WORKDAY(WORKDAY(DATEVALUE("15/"&amp;MONTH(EDATE(C2227,0))&amp;"/"&amp;YEAR(EDATE(C2227,0))-1),-1,Feriados!$A$1:$A$936),1,Feriados!$A$1:$A$936)</f>
        <v>39583</v>
      </c>
      <c r="K2227" s="28">
        <f t="shared" si="64"/>
        <v>5.5337782626445842</v>
      </c>
    </row>
    <row r="2228" spans="1:11" x14ac:dyDescent="0.3">
      <c r="A2228" s="18" t="str">
        <f t="shared" si="65"/>
        <v>42009P</v>
      </c>
      <c r="B2228" s="10">
        <v>760199</v>
      </c>
      <c r="C2228" s="15">
        <v>39961</v>
      </c>
      <c r="D2228" s="16">
        <v>1826.0130979999999</v>
      </c>
      <c r="E2228" s="14">
        <v>0.43</v>
      </c>
      <c r="F2228" s="14" t="s">
        <v>42</v>
      </c>
      <c r="G2228" s="15">
        <v>39958</v>
      </c>
      <c r="H2228" s="27">
        <f>WORKDAY(WORKDAY(DATEVALUE("15/"&amp;MONTH(EDATE(C2228,0))&amp;"/"&amp;YEAR(EDATE(C2228,0))),-1,Feriados!$A$1:$A$936),1,Feriados!$A$1:$A$936)</f>
        <v>39948</v>
      </c>
      <c r="I2228" s="27">
        <f>WORKDAY(WORKDAY(DATEVALUE("15/"&amp;MONTH(EDATE(C2228,-1))&amp;"/"&amp;YEAR(EDATE(C2228,-1))),-1,Feriados!$A$1:$A$936),1,Feriados!$A$1:$A$936)</f>
        <v>39918</v>
      </c>
      <c r="J2228" s="27">
        <f>WORKDAY(WORKDAY(DATEVALUE("15/"&amp;MONTH(EDATE(C2228,0))&amp;"/"&amp;YEAR(EDATE(C2228,0))-1),-1,Feriados!$A$1:$A$936),1,Feriados!$A$1:$A$936)</f>
        <v>39583</v>
      </c>
      <c r="K2228" s="28">
        <f t="shared" si="64"/>
        <v>5.5337782626445842</v>
      </c>
    </row>
    <row r="2229" spans="1:11" x14ac:dyDescent="0.3">
      <c r="A2229" s="18" t="str">
        <f t="shared" si="65"/>
        <v>42009P</v>
      </c>
      <c r="B2229" s="10">
        <v>760199</v>
      </c>
      <c r="C2229" s="15">
        <v>39962</v>
      </c>
      <c r="D2229" s="16">
        <v>1826.4048909999999</v>
      </c>
      <c r="E2229" s="14">
        <v>0.43</v>
      </c>
      <c r="F2229" s="14" t="s">
        <v>42</v>
      </c>
      <c r="G2229" s="15">
        <v>39958</v>
      </c>
      <c r="H2229" s="27">
        <f>WORKDAY(WORKDAY(DATEVALUE("15/"&amp;MONTH(EDATE(C2229,0))&amp;"/"&amp;YEAR(EDATE(C2229,0))),-1,Feriados!$A$1:$A$936),1,Feriados!$A$1:$A$936)</f>
        <v>39948</v>
      </c>
      <c r="I2229" s="27">
        <f>WORKDAY(WORKDAY(DATEVALUE("15/"&amp;MONTH(EDATE(C2229,-1))&amp;"/"&amp;YEAR(EDATE(C2229,-1))),-1,Feriados!$A$1:$A$936),1,Feriados!$A$1:$A$936)</f>
        <v>39918</v>
      </c>
      <c r="J2229" s="27">
        <f>WORKDAY(WORKDAY(DATEVALUE("15/"&amp;MONTH(EDATE(C2229,0))&amp;"/"&amp;YEAR(EDATE(C2229,0))-1),-1,Feriados!$A$1:$A$936),1,Feriados!$A$1:$A$936)</f>
        <v>39583</v>
      </c>
      <c r="K2229" s="28">
        <f t="shared" si="64"/>
        <v>5.5337782626445842</v>
      </c>
    </row>
    <row r="2230" spans="1:11" x14ac:dyDescent="0.3">
      <c r="A2230" s="18" t="str">
        <f t="shared" si="65"/>
        <v>52009P</v>
      </c>
      <c r="B2230" s="10">
        <v>760199</v>
      </c>
      <c r="C2230" s="15">
        <v>39965</v>
      </c>
      <c r="D2230" s="16">
        <v>1826.796769</v>
      </c>
      <c r="E2230" s="14">
        <v>0.43</v>
      </c>
      <c r="F2230" s="14" t="s">
        <v>42</v>
      </c>
      <c r="G2230" s="15">
        <v>39958</v>
      </c>
      <c r="H2230" s="27">
        <f>WORKDAY(WORKDAY(DATEVALUE("15/"&amp;MONTH(EDATE(C2230,0))&amp;"/"&amp;YEAR(EDATE(C2230,0))),-1,Feriados!$A$1:$A$936),1,Feriados!$A$1:$A$936)</f>
        <v>39979</v>
      </c>
      <c r="I2230" s="27">
        <f>WORKDAY(WORKDAY(DATEVALUE("15/"&amp;MONTH(EDATE(C2230,-1))&amp;"/"&amp;YEAR(EDATE(C2230,-1))),-1,Feriados!$A$1:$A$936),1,Feriados!$A$1:$A$936)</f>
        <v>39948</v>
      </c>
      <c r="J2230" s="27">
        <f>WORKDAY(WORKDAY(DATEVALUE("15/"&amp;MONTH(EDATE(C2230,0))&amp;"/"&amp;YEAR(EDATE(C2230,0))-1),-1,Feriados!$A$1:$A$936),1,Feriados!$A$1:$A$936)</f>
        <v>39615</v>
      </c>
      <c r="K2230" s="28">
        <f t="shared" si="64"/>
        <v>5.1986222407248706</v>
      </c>
    </row>
    <row r="2231" spans="1:11" x14ac:dyDescent="0.3">
      <c r="A2231" s="18" t="str">
        <f t="shared" si="65"/>
        <v>52009P</v>
      </c>
      <c r="B2231" s="10">
        <v>760199</v>
      </c>
      <c r="C2231" s="15">
        <v>39966</v>
      </c>
      <c r="D2231" s="16">
        <v>1827.1887300000001</v>
      </c>
      <c r="E2231" s="14">
        <v>0.43</v>
      </c>
      <c r="F2231" s="14" t="s">
        <v>42</v>
      </c>
      <c r="G2231" s="15">
        <v>39958</v>
      </c>
      <c r="H2231" s="27">
        <f>WORKDAY(WORKDAY(DATEVALUE("15/"&amp;MONTH(EDATE(C2231,0))&amp;"/"&amp;YEAR(EDATE(C2231,0))),-1,Feriados!$A$1:$A$936),1,Feriados!$A$1:$A$936)</f>
        <v>39979</v>
      </c>
      <c r="I2231" s="27">
        <f>WORKDAY(WORKDAY(DATEVALUE("15/"&amp;MONTH(EDATE(C2231,-1))&amp;"/"&amp;YEAR(EDATE(C2231,-1))),-1,Feriados!$A$1:$A$936),1,Feriados!$A$1:$A$936)</f>
        <v>39948</v>
      </c>
      <c r="J2231" s="27">
        <f>WORKDAY(WORKDAY(DATEVALUE("15/"&amp;MONTH(EDATE(C2231,0))&amp;"/"&amp;YEAR(EDATE(C2231,0))-1),-1,Feriados!$A$1:$A$936),1,Feriados!$A$1:$A$936)</f>
        <v>39615</v>
      </c>
      <c r="K2231" s="28">
        <f t="shared" si="64"/>
        <v>5.1986222407248706</v>
      </c>
    </row>
    <row r="2232" spans="1:11" x14ac:dyDescent="0.3">
      <c r="A2232" s="18" t="str">
        <f t="shared" si="65"/>
        <v>52009P</v>
      </c>
      <c r="B2232" s="10">
        <v>760199</v>
      </c>
      <c r="C2232" s="15">
        <v>39967</v>
      </c>
      <c r="D2232" s="16">
        <v>1827.5807749999999</v>
      </c>
      <c r="E2232" s="14">
        <v>0.43</v>
      </c>
      <c r="F2232" s="14" t="s">
        <v>42</v>
      </c>
      <c r="G2232" s="15">
        <v>39958</v>
      </c>
      <c r="H2232" s="27">
        <f>WORKDAY(WORKDAY(DATEVALUE("15/"&amp;MONTH(EDATE(C2232,0))&amp;"/"&amp;YEAR(EDATE(C2232,0))),-1,Feriados!$A$1:$A$936),1,Feriados!$A$1:$A$936)</f>
        <v>39979</v>
      </c>
      <c r="I2232" s="27">
        <f>WORKDAY(WORKDAY(DATEVALUE("15/"&amp;MONTH(EDATE(C2232,-1))&amp;"/"&amp;YEAR(EDATE(C2232,-1))),-1,Feriados!$A$1:$A$936),1,Feriados!$A$1:$A$936)</f>
        <v>39948</v>
      </c>
      <c r="J2232" s="27">
        <f>WORKDAY(WORKDAY(DATEVALUE("15/"&amp;MONTH(EDATE(C2232,0))&amp;"/"&amp;YEAR(EDATE(C2232,0))-1),-1,Feriados!$A$1:$A$936),1,Feriados!$A$1:$A$936)</f>
        <v>39615</v>
      </c>
      <c r="K2232" s="28">
        <f t="shared" si="64"/>
        <v>5.1986222407248706</v>
      </c>
    </row>
    <row r="2233" spans="1:11" x14ac:dyDescent="0.3">
      <c r="A2233" s="18" t="str">
        <f t="shared" si="65"/>
        <v>52009P</v>
      </c>
      <c r="B2233" s="10">
        <v>760199</v>
      </c>
      <c r="C2233" s="15">
        <v>39968</v>
      </c>
      <c r="D2233" s="16">
        <v>1827.9729050000001</v>
      </c>
      <c r="E2233" s="14">
        <v>0.43</v>
      </c>
      <c r="F2233" s="14" t="s">
        <v>42</v>
      </c>
      <c r="G2233" s="15">
        <v>39958</v>
      </c>
      <c r="H2233" s="27">
        <f>WORKDAY(WORKDAY(DATEVALUE("15/"&amp;MONTH(EDATE(C2233,0))&amp;"/"&amp;YEAR(EDATE(C2233,0))),-1,Feriados!$A$1:$A$936),1,Feriados!$A$1:$A$936)</f>
        <v>39979</v>
      </c>
      <c r="I2233" s="27">
        <f>WORKDAY(WORKDAY(DATEVALUE("15/"&amp;MONTH(EDATE(C2233,-1))&amp;"/"&amp;YEAR(EDATE(C2233,-1))),-1,Feriados!$A$1:$A$936),1,Feriados!$A$1:$A$936)</f>
        <v>39948</v>
      </c>
      <c r="J2233" s="27">
        <f>WORKDAY(WORKDAY(DATEVALUE("15/"&amp;MONTH(EDATE(C2233,0))&amp;"/"&amp;YEAR(EDATE(C2233,0))-1),-1,Feriados!$A$1:$A$936),1,Feriados!$A$1:$A$936)</f>
        <v>39615</v>
      </c>
      <c r="K2233" s="28">
        <f t="shared" si="64"/>
        <v>5.1986222407248706</v>
      </c>
    </row>
    <row r="2234" spans="1:11" x14ac:dyDescent="0.3">
      <c r="A2234" s="18" t="str">
        <f t="shared" si="65"/>
        <v>52009P</v>
      </c>
      <c r="B2234" s="10">
        <v>760199</v>
      </c>
      <c r="C2234" s="15">
        <v>39969</v>
      </c>
      <c r="D2234" s="16">
        <v>1828.365119</v>
      </c>
      <c r="E2234" s="14">
        <v>0.43</v>
      </c>
      <c r="F2234" s="14" t="s">
        <v>42</v>
      </c>
      <c r="G2234" s="15">
        <v>39958</v>
      </c>
      <c r="H2234" s="27">
        <f>WORKDAY(WORKDAY(DATEVALUE("15/"&amp;MONTH(EDATE(C2234,0))&amp;"/"&amp;YEAR(EDATE(C2234,0))),-1,Feriados!$A$1:$A$936),1,Feriados!$A$1:$A$936)</f>
        <v>39979</v>
      </c>
      <c r="I2234" s="27">
        <f>WORKDAY(WORKDAY(DATEVALUE("15/"&amp;MONTH(EDATE(C2234,-1))&amp;"/"&amp;YEAR(EDATE(C2234,-1))),-1,Feriados!$A$1:$A$936),1,Feriados!$A$1:$A$936)</f>
        <v>39948</v>
      </c>
      <c r="J2234" s="27">
        <f>WORKDAY(WORKDAY(DATEVALUE("15/"&amp;MONTH(EDATE(C2234,0))&amp;"/"&amp;YEAR(EDATE(C2234,0))-1),-1,Feriados!$A$1:$A$936),1,Feriados!$A$1:$A$936)</f>
        <v>39615</v>
      </c>
      <c r="K2234" s="28">
        <f t="shared" si="64"/>
        <v>5.1986222407248706</v>
      </c>
    </row>
    <row r="2235" spans="1:11" x14ac:dyDescent="0.3">
      <c r="A2235" s="18" t="str">
        <f t="shared" si="65"/>
        <v>52009P</v>
      </c>
      <c r="B2235" s="10">
        <v>760199</v>
      </c>
      <c r="C2235" s="15">
        <v>39972</v>
      </c>
      <c r="D2235" s="16">
        <v>1828.7574159999999</v>
      </c>
      <c r="E2235" s="14">
        <v>0.43</v>
      </c>
      <c r="F2235" s="14" t="s">
        <v>42</v>
      </c>
      <c r="G2235" s="15">
        <v>39958</v>
      </c>
      <c r="H2235" s="27">
        <f>WORKDAY(WORKDAY(DATEVALUE("15/"&amp;MONTH(EDATE(C2235,0))&amp;"/"&amp;YEAR(EDATE(C2235,0))),-1,Feriados!$A$1:$A$936),1,Feriados!$A$1:$A$936)</f>
        <v>39979</v>
      </c>
      <c r="I2235" s="27">
        <f>WORKDAY(WORKDAY(DATEVALUE("15/"&amp;MONTH(EDATE(C2235,-1))&amp;"/"&amp;YEAR(EDATE(C2235,-1))),-1,Feriados!$A$1:$A$936),1,Feriados!$A$1:$A$936)</f>
        <v>39948</v>
      </c>
      <c r="J2235" s="27">
        <f>WORKDAY(WORKDAY(DATEVALUE("15/"&amp;MONTH(EDATE(C2235,0))&amp;"/"&amp;YEAR(EDATE(C2235,0))-1),-1,Feriados!$A$1:$A$936),1,Feriados!$A$1:$A$936)</f>
        <v>39615</v>
      </c>
      <c r="K2235" s="28">
        <f t="shared" si="64"/>
        <v>5.1986222407248706</v>
      </c>
    </row>
    <row r="2236" spans="1:11" x14ac:dyDescent="0.3">
      <c r="A2236" s="18" t="str">
        <f t="shared" si="65"/>
        <v>52009P</v>
      </c>
      <c r="B2236" s="10">
        <v>760199</v>
      </c>
      <c r="C2236" s="15">
        <v>39973</v>
      </c>
      <c r="D2236" s="16">
        <v>1829.1497979999999</v>
      </c>
      <c r="E2236" s="14">
        <v>0.43</v>
      </c>
      <c r="F2236" s="14" t="s">
        <v>42</v>
      </c>
      <c r="G2236" s="15">
        <v>39958</v>
      </c>
      <c r="H2236" s="27">
        <f>WORKDAY(WORKDAY(DATEVALUE("15/"&amp;MONTH(EDATE(C2236,0))&amp;"/"&amp;YEAR(EDATE(C2236,0))),-1,Feriados!$A$1:$A$936),1,Feriados!$A$1:$A$936)</f>
        <v>39979</v>
      </c>
      <c r="I2236" s="27">
        <f>WORKDAY(WORKDAY(DATEVALUE("15/"&amp;MONTH(EDATE(C2236,-1))&amp;"/"&amp;YEAR(EDATE(C2236,-1))),-1,Feriados!$A$1:$A$936),1,Feriados!$A$1:$A$936)</f>
        <v>39948</v>
      </c>
      <c r="J2236" s="27">
        <f>WORKDAY(WORKDAY(DATEVALUE("15/"&amp;MONTH(EDATE(C2236,0))&amp;"/"&amp;YEAR(EDATE(C2236,0))-1),-1,Feriados!$A$1:$A$936),1,Feriados!$A$1:$A$936)</f>
        <v>39615</v>
      </c>
      <c r="K2236" s="28">
        <f t="shared" si="64"/>
        <v>5.1986222407248706</v>
      </c>
    </row>
    <row r="2237" spans="1:11" x14ac:dyDescent="0.3">
      <c r="A2237" s="18" t="str">
        <f t="shared" si="65"/>
        <v>52009F</v>
      </c>
      <c r="B2237" s="10">
        <v>760199</v>
      </c>
      <c r="C2237" s="15">
        <v>39974</v>
      </c>
      <c r="D2237" s="16">
        <v>1830.197866</v>
      </c>
      <c r="E2237" s="14">
        <v>0.47</v>
      </c>
      <c r="F2237" s="14" t="s">
        <v>41</v>
      </c>
      <c r="G2237" s="15">
        <v>39974</v>
      </c>
      <c r="H2237" s="27">
        <f>WORKDAY(WORKDAY(DATEVALUE("15/"&amp;MONTH(EDATE(C2237,0))&amp;"/"&amp;YEAR(EDATE(C2237,0))),-1,Feriados!$A$1:$A$936),1,Feriados!$A$1:$A$936)</f>
        <v>39979</v>
      </c>
      <c r="I2237" s="27">
        <f>WORKDAY(WORKDAY(DATEVALUE("15/"&amp;MONTH(EDATE(C2237,-1))&amp;"/"&amp;YEAR(EDATE(C2237,-1))),-1,Feriados!$A$1:$A$936),1,Feriados!$A$1:$A$936)</f>
        <v>39948</v>
      </c>
      <c r="J2237" s="27">
        <f>WORKDAY(WORKDAY(DATEVALUE("15/"&amp;MONTH(EDATE(C2237,0))&amp;"/"&amp;YEAR(EDATE(C2237,0))-1),-1,Feriados!$A$1:$A$936),1,Feriados!$A$1:$A$936)</f>
        <v>39615</v>
      </c>
      <c r="K2237" s="28">
        <f t="shared" ref="K2237:K2300" si="66">+(VLOOKUP(H2237,C:D,2,FALSE)/VLOOKUP(J2237,C:D,2,FALSE)-1)*100</f>
        <v>5.1986222407248706</v>
      </c>
    </row>
    <row r="2238" spans="1:11" x14ac:dyDescent="0.3">
      <c r="A2238" s="18" t="str">
        <f t="shared" si="65"/>
        <v>52009F</v>
      </c>
      <c r="B2238" s="10">
        <v>760199</v>
      </c>
      <c r="C2238" s="15">
        <v>39976</v>
      </c>
      <c r="D2238" s="16">
        <v>1830.626994</v>
      </c>
      <c r="E2238" s="14">
        <v>0.47</v>
      </c>
      <c r="F2238" s="14" t="s">
        <v>41</v>
      </c>
      <c r="G2238" s="15">
        <v>39974</v>
      </c>
      <c r="H2238" s="27">
        <f>WORKDAY(WORKDAY(DATEVALUE("15/"&amp;MONTH(EDATE(C2238,0))&amp;"/"&amp;YEAR(EDATE(C2238,0))),-1,Feriados!$A$1:$A$936),1,Feriados!$A$1:$A$936)</f>
        <v>39979</v>
      </c>
      <c r="I2238" s="27">
        <f>WORKDAY(WORKDAY(DATEVALUE("15/"&amp;MONTH(EDATE(C2238,-1))&amp;"/"&amp;YEAR(EDATE(C2238,-1))),-1,Feriados!$A$1:$A$936),1,Feriados!$A$1:$A$936)</f>
        <v>39948</v>
      </c>
      <c r="J2238" s="27">
        <f>WORKDAY(WORKDAY(DATEVALUE("15/"&amp;MONTH(EDATE(C2238,0))&amp;"/"&amp;YEAR(EDATE(C2238,0))-1),-1,Feriados!$A$1:$A$936),1,Feriados!$A$1:$A$936)</f>
        <v>39615</v>
      </c>
      <c r="K2238" s="28">
        <f t="shared" si="66"/>
        <v>5.1986222407248706</v>
      </c>
    </row>
    <row r="2239" spans="1:11" x14ac:dyDescent="0.3">
      <c r="A2239" s="18" t="str">
        <f t="shared" si="65"/>
        <v>52009F</v>
      </c>
      <c r="B2239" s="10">
        <v>760199</v>
      </c>
      <c r="C2239" s="15">
        <v>39979</v>
      </c>
      <c r="D2239" s="16">
        <v>1831.056223</v>
      </c>
      <c r="E2239" s="14">
        <v>0.47</v>
      </c>
      <c r="F2239" s="14" t="s">
        <v>41</v>
      </c>
      <c r="G2239" s="15">
        <v>39974</v>
      </c>
      <c r="H2239" s="27">
        <f>WORKDAY(WORKDAY(DATEVALUE("15/"&amp;MONTH(EDATE(C2239,0))&amp;"/"&amp;YEAR(EDATE(C2239,0))),-1,Feriados!$A$1:$A$936),1,Feriados!$A$1:$A$936)</f>
        <v>39979</v>
      </c>
      <c r="I2239" s="27">
        <f>WORKDAY(WORKDAY(DATEVALUE("15/"&amp;MONTH(EDATE(C2239,-1))&amp;"/"&amp;YEAR(EDATE(C2239,-1))),-1,Feriados!$A$1:$A$936),1,Feriados!$A$1:$A$936)</f>
        <v>39948</v>
      </c>
      <c r="J2239" s="27">
        <f>WORKDAY(WORKDAY(DATEVALUE("15/"&amp;MONTH(EDATE(C2239,0))&amp;"/"&amp;YEAR(EDATE(C2239,0))-1),-1,Feriados!$A$1:$A$936),1,Feriados!$A$1:$A$936)</f>
        <v>39615</v>
      </c>
      <c r="K2239" s="28">
        <f t="shared" si="66"/>
        <v>5.1986222407248706</v>
      </c>
    </row>
    <row r="2240" spans="1:11" x14ac:dyDescent="0.3">
      <c r="A2240" s="18" t="str">
        <f t="shared" si="65"/>
        <v>52009P</v>
      </c>
      <c r="B2240" s="10">
        <v>760199</v>
      </c>
      <c r="C2240" s="15">
        <v>39980</v>
      </c>
      <c r="D2240" s="16">
        <v>1831.272352</v>
      </c>
      <c r="E2240" s="14">
        <v>0.26</v>
      </c>
      <c r="F2240" s="14" t="s">
        <v>42</v>
      </c>
      <c r="G2240" s="15">
        <v>39980</v>
      </c>
      <c r="H2240" s="27">
        <f>WORKDAY(WORKDAY(DATEVALUE("15/"&amp;MONTH(EDATE(C2240,0))&amp;"/"&amp;YEAR(EDATE(C2240,0))),-1,Feriados!$A$1:$A$936),1,Feriados!$A$1:$A$936)</f>
        <v>39979</v>
      </c>
      <c r="I2240" s="27">
        <f>WORKDAY(WORKDAY(DATEVALUE("15/"&amp;MONTH(EDATE(C2240,-1))&amp;"/"&amp;YEAR(EDATE(C2240,-1))),-1,Feriados!$A$1:$A$936),1,Feriados!$A$1:$A$936)</f>
        <v>39948</v>
      </c>
      <c r="J2240" s="27">
        <f>WORKDAY(WORKDAY(DATEVALUE("15/"&amp;MONTH(EDATE(C2240,0))&amp;"/"&amp;YEAR(EDATE(C2240,0))-1),-1,Feriados!$A$1:$A$936),1,Feriados!$A$1:$A$936)</f>
        <v>39615</v>
      </c>
      <c r="K2240" s="28">
        <f t="shared" si="66"/>
        <v>5.1986222407248706</v>
      </c>
    </row>
    <row r="2241" spans="1:11" x14ac:dyDescent="0.3">
      <c r="A2241" s="18" t="str">
        <f t="shared" si="65"/>
        <v>52009P</v>
      </c>
      <c r="B2241" s="10">
        <v>760199</v>
      </c>
      <c r="C2241" s="15">
        <v>39981</v>
      </c>
      <c r="D2241" s="16">
        <v>1831.488507</v>
      </c>
      <c r="E2241" s="14">
        <v>0.26</v>
      </c>
      <c r="F2241" s="14" t="s">
        <v>42</v>
      </c>
      <c r="G2241" s="15">
        <v>39980</v>
      </c>
      <c r="H2241" s="27">
        <f>WORKDAY(WORKDAY(DATEVALUE("15/"&amp;MONTH(EDATE(C2241,0))&amp;"/"&amp;YEAR(EDATE(C2241,0))),-1,Feriados!$A$1:$A$936),1,Feriados!$A$1:$A$936)</f>
        <v>39979</v>
      </c>
      <c r="I2241" s="27">
        <f>WORKDAY(WORKDAY(DATEVALUE("15/"&amp;MONTH(EDATE(C2241,-1))&amp;"/"&amp;YEAR(EDATE(C2241,-1))),-1,Feriados!$A$1:$A$936),1,Feriados!$A$1:$A$936)</f>
        <v>39948</v>
      </c>
      <c r="J2241" s="27">
        <f>WORKDAY(WORKDAY(DATEVALUE("15/"&amp;MONTH(EDATE(C2241,0))&amp;"/"&amp;YEAR(EDATE(C2241,0))-1),-1,Feriados!$A$1:$A$936),1,Feriados!$A$1:$A$936)</f>
        <v>39615</v>
      </c>
      <c r="K2241" s="28">
        <f t="shared" si="66"/>
        <v>5.1986222407248706</v>
      </c>
    </row>
    <row r="2242" spans="1:11" x14ac:dyDescent="0.3">
      <c r="A2242" s="18" t="str">
        <f t="shared" si="65"/>
        <v>52009P</v>
      </c>
      <c r="B2242" s="10">
        <v>760199</v>
      </c>
      <c r="C2242" s="15">
        <v>39982</v>
      </c>
      <c r="D2242" s="16">
        <v>1831.7046869999999</v>
      </c>
      <c r="E2242" s="14">
        <v>0.26</v>
      </c>
      <c r="F2242" s="14" t="s">
        <v>42</v>
      </c>
      <c r="G2242" s="15">
        <v>39980</v>
      </c>
      <c r="H2242" s="27">
        <f>WORKDAY(WORKDAY(DATEVALUE("15/"&amp;MONTH(EDATE(C2242,0))&amp;"/"&amp;YEAR(EDATE(C2242,0))),-1,Feriados!$A$1:$A$936),1,Feriados!$A$1:$A$936)</f>
        <v>39979</v>
      </c>
      <c r="I2242" s="27">
        <f>WORKDAY(WORKDAY(DATEVALUE("15/"&amp;MONTH(EDATE(C2242,-1))&amp;"/"&amp;YEAR(EDATE(C2242,-1))),-1,Feriados!$A$1:$A$936),1,Feriados!$A$1:$A$936)</f>
        <v>39948</v>
      </c>
      <c r="J2242" s="27">
        <f>WORKDAY(WORKDAY(DATEVALUE("15/"&amp;MONTH(EDATE(C2242,0))&amp;"/"&amp;YEAR(EDATE(C2242,0))-1),-1,Feriados!$A$1:$A$936),1,Feriados!$A$1:$A$936)</f>
        <v>39615</v>
      </c>
      <c r="K2242" s="28">
        <f t="shared" si="66"/>
        <v>5.1986222407248706</v>
      </c>
    </row>
    <row r="2243" spans="1:11" x14ac:dyDescent="0.3">
      <c r="A2243" s="18" t="str">
        <f t="shared" ref="A2243:A2306" si="67">MONTH(EDATE(C2243,-1))&amp;YEAR(EDATE(C2243,-1))&amp;F2243</f>
        <v>52009P</v>
      </c>
      <c r="B2243" s="10">
        <v>760199</v>
      </c>
      <c r="C2243" s="15">
        <v>39983</v>
      </c>
      <c r="D2243" s="16">
        <v>1831.920893</v>
      </c>
      <c r="E2243" s="14">
        <v>0.26</v>
      </c>
      <c r="F2243" s="14" t="s">
        <v>42</v>
      </c>
      <c r="G2243" s="15">
        <v>39980</v>
      </c>
      <c r="H2243" s="27">
        <f>WORKDAY(WORKDAY(DATEVALUE("15/"&amp;MONTH(EDATE(C2243,0))&amp;"/"&amp;YEAR(EDATE(C2243,0))),-1,Feriados!$A$1:$A$936),1,Feriados!$A$1:$A$936)</f>
        <v>39979</v>
      </c>
      <c r="I2243" s="27">
        <f>WORKDAY(WORKDAY(DATEVALUE("15/"&amp;MONTH(EDATE(C2243,-1))&amp;"/"&amp;YEAR(EDATE(C2243,-1))),-1,Feriados!$A$1:$A$936),1,Feriados!$A$1:$A$936)</f>
        <v>39948</v>
      </c>
      <c r="J2243" s="27">
        <f>WORKDAY(WORKDAY(DATEVALUE("15/"&amp;MONTH(EDATE(C2243,0))&amp;"/"&amp;YEAR(EDATE(C2243,0))-1),-1,Feriados!$A$1:$A$936),1,Feriados!$A$1:$A$936)</f>
        <v>39615</v>
      </c>
      <c r="K2243" s="28">
        <f t="shared" si="66"/>
        <v>5.1986222407248706</v>
      </c>
    </row>
    <row r="2244" spans="1:11" x14ac:dyDescent="0.3">
      <c r="A2244" s="18" t="str">
        <f t="shared" si="67"/>
        <v>52009P</v>
      </c>
      <c r="B2244" s="10">
        <v>760199</v>
      </c>
      <c r="C2244" s="15">
        <v>39986</v>
      </c>
      <c r="D2244" s="16">
        <v>1832.137125</v>
      </c>
      <c r="E2244" s="14">
        <v>0.26</v>
      </c>
      <c r="F2244" s="14" t="s">
        <v>42</v>
      </c>
      <c r="G2244" s="15">
        <v>39980</v>
      </c>
      <c r="H2244" s="27">
        <f>WORKDAY(WORKDAY(DATEVALUE("15/"&amp;MONTH(EDATE(C2244,0))&amp;"/"&amp;YEAR(EDATE(C2244,0))),-1,Feriados!$A$1:$A$936),1,Feriados!$A$1:$A$936)</f>
        <v>39979</v>
      </c>
      <c r="I2244" s="27">
        <f>WORKDAY(WORKDAY(DATEVALUE("15/"&amp;MONTH(EDATE(C2244,-1))&amp;"/"&amp;YEAR(EDATE(C2244,-1))),-1,Feriados!$A$1:$A$936),1,Feriados!$A$1:$A$936)</f>
        <v>39948</v>
      </c>
      <c r="J2244" s="27">
        <f>WORKDAY(WORKDAY(DATEVALUE("15/"&amp;MONTH(EDATE(C2244,0))&amp;"/"&amp;YEAR(EDATE(C2244,0))-1),-1,Feriados!$A$1:$A$936),1,Feriados!$A$1:$A$936)</f>
        <v>39615</v>
      </c>
      <c r="K2244" s="28">
        <f t="shared" si="66"/>
        <v>5.1986222407248706</v>
      </c>
    </row>
    <row r="2245" spans="1:11" x14ac:dyDescent="0.3">
      <c r="A2245" s="18" t="str">
        <f t="shared" si="67"/>
        <v>52009P</v>
      </c>
      <c r="B2245" s="10">
        <v>760199</v>
      </c>
      <c r="C2245" s="15">
        <v>39987</v>
      </c>
      <c r="D2245" s="16">
        <v>1832.353382</v>
      </c>
      <c r="E2245" s="14">
        <v>0.26</v>
      </c>
      <c r="F2245" s="14" t="s">
        <v>42</v>
      </c>
      <c r="G2245" s="15">
        <v>39980</v>
      </c>
      <c r="H2245" s="27">
        <f>WORKDAY(WORKDAY(DATEVALUE("15/"&amp;MONTH(EDATE(C2245,0))&amp;"/"&amp;YEAR(EDATE(C2245,0))),-1,Feriados!$A$1:$A$936),1,Feriados!$A$1:$A$936)</f>
        <v>39979</v>
      </c>
      <c r="I2245" s="27">
        <f>WORKDAY(WORKDAY(DATEVALUE("15/"&amp;MONTH(EDATE(C2245,-1))&amp;"/"&amp;YEAR(EDATE(C2245,-1))),-1,Feriados!$A$1:$A$936),1,Feriados!$A$1:$A$936)</f>
        <v>39948</v>
      </c>
      <c r="J2245" s="27">
        <f>WORKDAY(WORKDAY(DATEVALUE("15/"&amp;MONTH(EDATE(C2245,0))&amp;"/"&amp;YEAR(EDATE(C2245,0))-1),-1,Feriados!$A$1:$A$936),1,Feriados!$A$1:$A$936)</f>
        <v>39615</v>
      </c>
      <c r="K2245" s="28">
        <f t="shared" si="66"/>
        <v>5.1986222407248706</v>
      </c>
    </row>
    <row r="2246" spans="1:11" x14ac:dyDescent="0.3">
      <c r="A2246" s="18" t="str">
        <f t="shared" si="67"/>
        <v>52009P</v>
      </c>
      <c r="B2246" s="10">
        <v>760199</v>
      </c>
      <c r="C2246" s="15">
        <v>39988</v>
      </c>
      <c r="D2246" s="16">
        <v>1832.569665</v>
      </c>
      <c r="E2246" s="14">
        <v>0.26</v>
      </c>
      <c r="F2246" s="14" t="s">
        <v>42</v>
      </c>
      <c r="G2246" s="15">
        <v>39980</v>
      </c>
      <c r="H2246" s="27">
        <f>WORKDAY(WORKDAY(DATEVALUE("15/"&amp;MONTH(EDATE(C2246,0))&amp;"/"&amp;YEAR(EDATE(C2246,0))),-1,Feriados!$A$1:$A$936),1,Feriados!$A$1:$A$936)</f>
        <v>39979</v>
      </c>
      <c r="I2246" s="27">
        <f>WORKDAY(WORKDAY(DATEVALUE("15/"&amp;MONTH(EDATE(C2246,-1))&amp;"/"&amp;YEAR(EDATE(C2246,-1))),-1,Feriados!$A$1:$A$936),1,Feriados!$A$1:$A$936)</f>
        <v>39948</v>
      </c>
      <c r="J2246" s="27">
        <f>WORKDAY(WORKDAY(DATEVALUE("15/"&amp;MONTH(EDATE(C2246,0))&amp;"/"&amp;YEAR(EDATE(C2246,0))-1),-1,Feriados!$A$1:$A$936),1,Feriados!$A$1:$A$936)</f>
        <v>39615</v>
      </c>
      <c r="K2246" s="28">
        <f t="shared" si="66"/>
        <v>5.1986222407248706</v>
      </c>
    </row>
    <row r="2247" spans="1:11" x14ac:dyDescent="0.3">
      <c r="A2247" s="18" t="str">
        <f t="shared" si="67"/>
        <v>52009P</v>
      </c>
      <c r="B2247" s="10">
        <v>760199</v>
      </c>
      <c r="C2247" s="15">
        <v>39989</v>
      </c>
      <c r="D2247" s="16">
        <v>1833.1182899999999</v>
      </c>
      <c r="E2247" s="14">
        <v>0.31</v>
      </c>
      <c r="F2247" s="14" t="s">
        <v>42</v>
      </c>
      <c r="G2247" s="15">
        <v>39989</v>
      </c>
      <c r="H2247" s="27">
        <f>WORKDAY(WORKDAY(DATEVALUE("15/"&amp;MONTH(EDATE(C2247,0))&amp;"/"&amp;YEAR(EDATE(C2247,0))),-1,Feriados!$A$1:$A$936),1,Feriados!$A$1:$A$936)</f>
        <v>39979</v>
      </c>
      <c r="I2247" s="27">
        <f>WORKDAY(WORKDAY(DATEVALUE("15/"&amp;MONTH(EDATE(C2247,-1))&amp;"/"&amp;YEAR(EDATE(C2247,-1))),-1,Feriados!$A$1:$A$936),1,Feriados!$A$1:$A$936)</f>
        <v>39948</v>
      </c>
      <c r="J2247" s="27">
        <f>WORKDAY(WORKDAY(DATEVALUE("15/"&amp;MONTH(EDATE(C2247,0))&amp;"/"&amp;YEAR(EDATE(C2247,0))-1),-1,Feriados!$A$1:$A$936),1,Feriados!$A$1:$A$936)</f>
        <v>39615</v>
      </c>
      <c r="K2247" s="28">
        <f t="shared" si="66"/>
        <v>5.1986222407248706</v>
      </c>
    </row>
    <row r="2248" spans="1:11" x14ac:dyDescent="0.3">
      <c r="A2248" s="18" t="str">
        <f t="shared" si="67"/>
        <v>52009P</v>
      </c>
      <c r="B2248" s="10">
        <v>760199</v>
      </c>
      <c r="C2248" s="15">
        <v>39990</v>
      </c>
      <c r="D2248" s="16">
        <v>1833.376211</v>
      </c>
      <c r="E2248" s="14">
        <v>0.31</v>
      </c>
      <c r="F2248" s="14" t="s">
        <v>42</v>
      </c>
      <c r="G2248" s="15">
        <v>39989</v>
      </c>
      <c r="H2248" s="27">
        <f>WORKDAY(WORKDAY(DATEVALUE("15/"&amp;MONTH(EDATE(C2248,0))&amp;"/"&amp;YEAR(EDATE(C2248,0))),-1,Feriados!$A$1:$A$936),1,Feriados!$A$1:$A$936)</f>
        <v>39979</v>
      </c>
      <c r="I2248" s="27">
        <f>WORKDAY(WORKDAY(DATEVALUE("15/"&amp;MONTH(EDATE(C2248,-1))&amp;"/"&amp;YEAR(EDATE(C2248,-1))),-1,Feriados!$A$1:$A$936),1,Feriados!$A$1:$A$936)</f>
        <v>39948</v>
      </c>
      <c r="J2248" s="27">
        <f>WORKDAY(WORKDAY(DATEVALUE("15/"&amp;MONTH(EDATE(C2248,0))&amp;"/"&amp;YEAR(EDATE(C2248,0))-1),-1,Feriados!$A$1:$A$936),1,Feriados!$A$1:$A$936)</f>
        <v>39615</v>
      </c>
      <c r="K2248" s="28">
        <f t="shared" si="66"/>
        <v>5.1986222407248706</v>
      </c>
    </row>
    <row r="2249" spans="1:11" x14ac:dyDescent="0.3">
      <c r="A2249" s="18" t="str">
        <f t="shared" si="67"/>
        <v>52009P</v>
      </c>
      <c r="B2249" s="10">
        <v>760199</v>
      </c>
      <c r="C2249" s="15">
        <v>39993</v>
      </c>
      <c r="D2249" s="16">
        <v>1833.6341689999999</v>
      </c>
      <c r="E2249" s="14">
        <v>0.31</v>
      </c>
      <c r="F2249" s="14" t="s">
        <v>42</v>
      </c>
      <c r="G2249" s="15">
        <v>39989</v>
      </c>
      <c r="H2249" s="27">
        <f>WORKDAY(WORKDAY(DATEVALUE("15/"&amp;MONTH(EDATE(C2249,0))&amp;"/"&amp;YEAR(EDATE(C2249,0))),-1,Feriados!$A$1:$A$936),1,Feriados!$A$1:$A$936)</f>
        <v>39979</v>
      </c>
      <c r="I2249" s="27">
        <f>WORKDAY(WORKDAY(DATEVALUE("15/"&amp;MONTH(EDATE(C2249,-1))&amp;"/"&amp;YEAR(EDATE(C2249,-1))),-1,Feriados!$A$1:$A$936),1,Feriados!$A$1:$A$936)</f>
        <v>39948</v>
      </c>
      <c r="J2249" s="27">
        <f>WORKDAY(WORKDAY(DATEVALUE("15/"&amp;MONTH(EDATE(C2249,0))&amp;"/"&amp;YEAR(EDATE(C2249,0))-1),-1,Feriados!$A$1:$A$936),1,Feriados!$A$1:$A$936)</f>
        <v>39615</v>
      </c>
      <c r="K2249" s="28">
        <f t="shared" si="66"/>
        <v>5.1986222407248706</v>
      </c>
    </row>
    <row r="2250" spans="1:11" x14ac:dyDescent="0.3">
      <c r="A2250" s="18" t="str">
        <f t="shared" si="67"/>
        <v>52009P</v>
      </c>
      <c r="B2250" s="10">
        <v>760199</v>
      </c>
      <c r="C2250" s="15">
        <v>39994</v>
      </c>
      <c r="D2250" s="16">
        <v>1833.892163</v>
      </c>
      <c r="E2250" s="14">
        <v>0.31</v>
      </c>
      <c r="F2250" s="14" t="s">
        <v>42</v>
      </c>
      <c r="G2250" s="15">
        <v>39989</v>
      </c>
      <c r="H2250" s="27">
        <f>WORKDAY(WORKDAY(DATEVALUE("15/"&amp;MONTH(EDATE(C2250,0))&amp;"/"&amp;YEAR(EDATE(C2250,0))),-1,Feriados!$A$1:$A$936),1,Feriados!$A$1:$A$936)</f>
        <v>39979</v>
      </c>
      <c r="I2250" s="27">
        <f>WORKDAY(WORKDAY(DATEVALUE("15/"&amp;MONTH(EDATE(C2250,-1))&amp;"/"&amp;YEAR(EDATE(C2250,-1))),-1,Feriados!$A$1:$A$936),1,Feriados!$A$1:$A$936)</f>
        <v>39948</v>
      </c>
      <c r="J2250" s="27">
        <f>WORKDAY(WORKDAY(DATEVALUE("15/"&amp;MONTH(EDATE(C2250,0))&amp;"/"&amp;YEAR(EDATE(C2250,0))-1),-1,Feriados!$A$1:$A$936),1,Feriados!$A$1:$A$936)</f>
        <v>39615</v>
      </c>
      <c r="K2250" s="28">
        <f t="shared" si="66"/>
        <v>5.1986222407248706</v>
      </c>
    </row>
    <row r="2251" spans="1:11" x14ac:dyDescent="0.3">
      <c r="A2251" s="18" t="str">
        <f t="shared" si="67"/>
        <v>62009P</v>
      </c>
      <c r="B2251" s="10">
        <v>760199</v>
      </c>
      <c r="C2251" s="15">
        <v>39995</v>
      </c>
      <c r="D2251" s="16">
        <v>1834.1501940000001</v>
      </c>
      <c r="E2251" s="14">
        <v>0.31</v>
      </c>
      <c r="F2251" s="14" t="s">
        <v>42</v>
      </c>
      <c r="G2251" s="15">
        <v>39989</v>
      </c>
      <c r="H2251" s="27">
        <f>WORKDAY(WORKDAY(DATEVALUE("15/"&amp;MONTH(EDATE(C2251,0))&amp;"/"&amp;YEAR(EDATE(C2251,0))),-1,Feriados!$A$1:$A$936),1,Feriados!$A$1:$A$936)</f>
        <v>40009</v>
      </c>
      <c r="I2251" s="27">
        <f>WORKDAY(WORKDAY(DATEVALUE("15/"&amp;MONTH(EDATE(C2251,-1))&amp;"/"&amp;YEAR(EDATE(C2251,-1))),-1,Feriados!$A$1:$A$936),1,Feriados!$A$1:$A$936)</f>
        <v>39979</v>
      </c>
      <c r="J2251" s="27">
        <f>WORKDAY(WORKDAY(DATEVALUE("15/"&amp;MONTH(EDATE(C2251,0))&amp;"/"&amp;YEAR(EDATE(C2251,0))-1),-1,Feriados!$A$1:$A$936),1,Feriados!$A$1:$A$936)</f>
        <v>39644</v>
      </c>
      <c r="K2251" s="28">
        <f t="shared" si="66"/>
        <v>4.8015654511843309</v>
      </c>
    </row>
    <row r="2252" spans="1:11" x14ac:dyDescent="0.3">
      <c r="A2252" s="18" t="str">
        <f t="shared" si="67"/>
        <v>62009P</v>
      </c>
      <c r="B2252" s="10">
        <v>760199</v>
      </c>
      <c r="C2252" s="15">
        <v>39996</v>
      </c>
      <c r="D2252" s="16">
        <v>1834.408261</v>
      </c>
      <c r="E2252" s="14">
        <v>0.31</v>
      </c>
      <c r="F2252" s="14" t="s">
        <v>42</v>
      </c>
      <c r="G2252" s="15">
        <v>39989</v>
      </c>
      <c r="H2252" s="27">
        <f>WORKDAY(WORKDAY(DATEVALUE("15/"&amp;MONTH(EDATE(C2252,0))&amp;"/"&amp;YEAR(EDATE(C2252,0))),-1,Feriados!$A$1:$A$936),1,Feriados!$A$1:$A$936)</f>
        <v>40009</v>
      </c>
      <c r="I2252" s="27">
        <f>WORKDAY(WORKDAY(DATEVALUE("15/"&amp;MONTH(EDATE(C2252,-1))&amp;"/"&amp;YEAR(EDATE(C2252,-1))),-1,Feriados!$A$1:$A$936),1,Feriados!$A$1:$A$936)</f>
        <v>39979</v>
      </c>
      <c r="J2252" s="27">
        <f>WORKDAY(WORKDAY(DATEVALUE("15/"&amp;MONTH(EDATE(C2252,0))&amp;"/"&amp;YEAR(EDATE(C2252,0))-1),-1,Feriados!$A$1:$A$936),1,Feriados!$A$1:$A$936)</f>
        <v>39644</v>
      </c>
      <c r="K2252" s="28">
        <f t="shared" si="66"/>
        <v>4.8015654511843309</v>
      </c>
    </row>
    <row r="2253" spans="1:11" x14ac:dyDescent="0.3">
      <c r="A2253" s="18" t="str">
        <f t="shared" si="67"/>
        <v>62009P</v>
      </c>
      <c r="B2253" s="10">
        <v>760199</v>
      </c>
      <c r="C2253" s="15">
        <v>39997</v>
      </c>
      <c r="D2253" s="16">
        <v>1834.6663639999999</v>
      </c>
      <c r="E2253" s="14">
        <v>0.31</v>
      </c>
      <c r="F2253" s="14" t="s">
        <v>42</v>
      </c>
      <c r="G2253" s="15">
        <v>39989</v>
      </c>
      <c r="H2253" s="27">
        <f>WORKDAY(WORKDAY(DATEVALUE("15/"&amp;MONTH(EDATE(C2253,0))&amp;"/"&amp;YEAR(EDATE(C2253,0))),-1,Feriados!$A$1:$A$936),1,Feriados!$A$1:$A$936)</f>
        <v>40009</v>
      </c>
      <c r="I2253" s="27">
        <f>WORKDAY(WORKDAY(DATEVALUE("15/"&amp;MONTH(EDATE(C2253,-1))&amp;"/"&amp;YEAR(EDATE(C2253,-1))),-1,Feriados!$A$1:$A$936),1,Feriados!$A$1:$A$936)</f>
        <v>39979</v>
      </c>
      <c r="J2253" s="27">
        <f>WORKDAY(WORKDAY(DATEVALUE("15/"&amp;MONTH(EDATE(C2253,0))&amp;"/"&amp;YEAR(EDATE(C2253,0))-1),-1,Feriados!$A$1:$A$936),1,Feriados!$A$1:$A$936)</f>
        <v>39644</v>
      </c>
      <c r="K2253" s="28">
        <f t="shared" si="66"/>
        <v>4.8015654511843309</v>
      </c>
    </row>
    <row r="2254" spans="1:11" x14ac:dyDescent="0.3">
      <c r="A2254" s="18" t="str">
        <f t="shared" si="67"/>
        <v>62009P</v>
      </c>
      <c r="B2254" s="10">
        <v>760199</v>
      </c>
      <c r="C2254" s="15">
        <v>40000</v>
      </c>
      <c r="D2254" s="16">
        <v>1834.924503</v>
      </c>
      <c r="E2254" s="14">
        <v>0.31</v>
      </c>
      <c r="F2254" s="14" t="s">
        <v>42</v>
      </c>
      <c r="G2254" s="15">
        <v>39989</v>
      </c>
      <c r="H2254" s="27">
        <f>WORKDAY(WORKDAY(DATEVALUE("15/"&amp;MONTH(EDATE(C2254,0))&amp;"/"&amp;YEAR(EDATE(C2254,0))),-1,Feriados!$A$1:$A$936),1,Feriados!$A$1:$A$936)</f>
        <v>40009</v>
      </c>
      <c r="I2254" s="27">
        <f>WORKDAY(WORKDAY(DATEVALUE("15/"&amp;MONTH(EDATE(C2254,-1))&amp;"/"&amp;YEAR(EDATE(C2254,-1))),-1,Feriados!$A$1:$A$936),1,Feriados!$A$1:$A$936)</f>
        <v>39979</v>
      </c>
      <c r="J2254" s="27">
        <f>WORKDAY(WORKDAY(DATEVALUE("15/"&amp;MONTH(EDATE(C2254,0))&amp;"/"&amp;YEAR(EDATE(C2254,0))-1),-1,Feriados!$A$1:$A$936),1,Feriados!$A$1:$A$936)</f>
        <v>39644</v>
      </c>
      <c r="K2254" s="28">
        <f t="shared" si="66"/>
        <v>4.8015654511843309</v>
      </c>
    </row>
    <row r="2255" spans="1:11" x14ac:dyDescent="0.3">
      <c r="A2255" s="18" t="str">
        <f t="shared" si="67"/>
        <v>62009P</v>
      </c>
      <c r="B2255" s="10">
        <v>760199</v>
      </c>
      <c r="C2255" s="15">
        <v>40001</v>
      </c>
      <c r="D2255" s="16">
        <v>1835.182679</v>
      </c>
      <c r="E2255" s="14">
        <v>0.31</v>
      </c>
      <c r="F2255" s="14" t="s">
        <v>42</v>
      </c>
      <c r="G2255" s="15">
        <v>39989</v>
      </c>
      <c r="H2255" s="27">
        <f>WORKDAY(WORKDAY(DATEVALUE("15/"&amp;MONTH(EDATE(C2255,0))&amp;"/"&amp;YEAR(EDATE(C2255,0))),-1,Feriados!$A$1:$A$936),1,Feriados!$A$1:$A$936)</f>
        <v>40009</v>
      </c>
      <c r="I2255" s="27">
        <f>WORKDAY(WORKDAY(DATEVALUE("15/"&amp;MONTH(EDATE(C2255,-1))&amp;"/"&amp;YEAR(EDATE(C2255,-1))),-1,Feriados!$A$1:$A$936),1,Feriados!$A$1:$A$936)</f>
        <v>39979</v>
      </c>
      <c r="J2255" s="27">
        <f>WORKDAY(WORKDAY(DATEVALUE("15/"&amp;MONTH(EDATE(C2255,0))&amp;"/"&amp;YEAR(EDATE(C2255,0))-1),-1,Feriados!$A$1:$A$936),1,Feriados!$A$1:$A$936)</f>
        <v>39644</v>
      </c>
      <c r="K2255" s="28">
        <f t="shared" si="66"/>
        <v>4.8015654511843309</v>
      </c>
    </row>
    <row r="2256" spans="1:11" x14ac:dyDescent="0.3">
      <c r="A2256" s="18" t="str">
        <f t="shared" si="67"/>
        <v>62009F</v>
      </c>
      <c r="B2256" s="10">
        <v>760199</v>
      </c>
      <c r="C2256" s="15">
        <v>40002</v>
      </c>
      <c r="D2256" s="16">
        <v>1836.14625</v>
      </c>
      <c r="E2256" s="14">
        <v>0.36</v>
      </c>
      <c r="F2256" s="14" t="s">
        <v>41</v>
      </c>
      <c r="G2256" s="15">
        <v>40002</v>
      </c>
      <c r="H2256" s="27">
        <f>WORKDAY(WORKDAY(DATEVALUE("15/"&amp;MONTH(EDATE(C2256,0))&amp;"/"&amp;YEAR(EDATE(C2256,0))),-1,Feriados!$A$1:$A$936),1,Feriados!$A$1:$A$936)</f>
        <v>40009</v>
      </c>
      <c r="I2256" s="27">
        <f>WORKDAY(WORKDAY(DATEVALUE("15/"&amp;MONTH(EDATE(C2256,-1))&amp;"/"&amp;YEAR(EDATE(C2256,-1))),-1,Feriados!$A$1:$A$936),1,Feriados!$A$1:$A$936)</f>
        <v>39979</v>
      </c>
      <c r="J2256" s="27">
        <f>WORKDAY(WORKDAY(DATEVALUE("15/"&amp;MONTH(EDATE(C2256,0))&amp;"/"&amp;YEAR(EDATE(C2256,0))-1),-1,Feriados!$A$1:$A$936),1,Feriados!$A$1:$A$936)</f>
        <v>39644</v>
      </c>
      <c r="K2256" s="28">
        <f t="shared" si="66"/>
        <v>4.8015654511843309</v>
      </c>
    </row>
    <row r="2257" spans="1:11" x14ac:dyDescent="0.3">
      <c r="A2257" s="18" t="str">
        <f t="shared" si="67"/>
        <v>62009F</v>
      </c>
      <c r="B2257" s="10">
        <v>760199</v>
      </c>
      <c r="C2257" s="15">
        <v>40003</v>
      </c>
      <c r="D2257" s="16">
        <v>1836.4461040000001</v>
      </c>
      <c r="E2257" s="14">
        <v>0.36</v>
      </c>
      <c r="F2257" s="14" t="s">
        <v>41</v>
      </c>
      <c r="G2257" s="15">
        <v>40002</v>
      </c>
      <c r="H2257" s="27">
        <f>WORKDAY(WORKDAY(DATEVALUE("15/"&amp;MONTH(EDATE(C2257,0))&amp;"/"&amp;YEAR(EDATE(C2257,0))),-1,Feriados!$A$1:$A$936),1,Feriados!$A$1:$A$936)</f>
        <v>40009</v>
      </c>
      <c r="I2257" s="27">
        <f>WORKDAY(WORKDAY(DATEVALUE("15/"&amp;MONTH(EDATE(C2257,-1))&amp;"/"&amp;YEAR(EDATE(C2257,-1))),-1,Feriados!$A$1:$A$936),1,Feriados!$A$1:$A$936)</f>
        <v>39979</v>
      </c>
      <c r="J2257" s="27">
        <f>WORKDAY(WORKDAY(DATEVALUE("15/"&amp;MONTH(EDATE(C2257,0))&amp;"/"&amp;YEAR(EDATE(C2257,0))-1),-1,Feriados!$A$1:$A$936),1,Feriados!$A$1:$A$936)</f>
        <v>39644</v>
      </c>
      <c r="K2257" s="28">
        <f t="shared" si="66"/>
        <v>4.8015654511843309</v>
      </c>
    </row>
    <row r="2258" spans="1:11" x14ac:dyDescent="0.3">
      <c r="A2258" s="18" t="str">
        <f t="shared" si="67"/>
        <v>62009F</v>
      </c>
      <c r="B2258" s="10">
        <v>760199</v>
      </c>
      <c r="C2258" s="15">
        <v>40004</v>
      </c>
      <c r="D2258" s="16">
        <v>1836.746007</v>
      </c>
      <c r="E2258" s="14">
        <v>0.36</v>
      </c>
      <c r="F2258" s="14" t="s">
        <v>41</v>
      </c>
      <c r="G2258" s="15">
        <v>40002</v>
      </c>
      <c r="H2258" s="27">
        <f>WORKDAY(WORKDAY(DATEVALUE("15/"&amp;MONTH(EDATE(C2258,0))&amp;"/"&amp;YEAR(EDATE(C2258,0))),-1,Feriados!$A$1:$A$936),1,Feriados!$A$1:$A$936)</f>
        <v>40009</v>
      </c>
      <c r="I2258" s="27">
        <f>WORKDAY(WORKDAY(DATEVALUE("15/"&amp;MONTH(EDATE(C2258,-1))&amp;"/"&amp;YEAR(EDATE(C2258,-1))),-1,Feriados!$A$1:$A$936),1,Feriados!$A$1:$A$936)</f>
        <v>39979</v>
      </c>
      <c r="J2258" s="27">
        <f>WORKDAY(WORKDAY(DATEVALUE("15/"&amp;MONTH(EDATE(C2258,0))&amp;"/"&amp;YEAR(EDATE(C2258,0))-1),-1,Feriados!$A$1:$A$936),1,Feriados!$A$1:$A$936)</f>
        <v>39644</v>
      </c>
      <c r="K2258" s="28">
        <f t="shared" si="66"/>
        <v>4.8015654511843309</v>
      </c>
    </row>
    <row r="2259" spans="1:11" x14ac:dyDescent="0.3">
      <c r="A2259" s="18" t="str">
        <f t="shared" si="67"/>
        <v>62009F</v>
      </c>
      <c r="B2259" s="10">
        <v>760199</v>
      </c>
      <c r="C2259" s="15">
        <v>40007</v>
      </c>
      <c r="D2259" s="16">
        <v>1837.0459579999999</v>
      </c>
      <c r="E2259" s="14">
        <v>0.36</v>
      </c>
      <c r="F2259" s="14" t="s">
        <v>41</v>
      </c>
      <c r="G2259" s="15">
        <v>40002</v>
      </c>
      <c r="H2259" s="27">
        <f>WORKDAY(WORKDAY(DATEVALUE("15/"&amp;MONTH(EDATE(C2259,0))&amp;"/"&amp;YEAR(EDATE(C2259,0))),-1,Feriados!$A$1:$A$936),1,Feriados!$A$1:$A$936)</f>
        <v>40009</v>
      </c>
      <c r="I2259" s="27">
        <f>WORKDAY(WORKDAY(DATEVALUE("15/"&amp;MONTH(EDATE(C2259,-1))&amp;"/"&amp;YEAR(EDATE(C2259,-1))),-1,Feriados!$A$1:$A$936),1,Feriados!$A$1:$A$936)</f>
        <v>39979</v>
      </c>
      <c r="J2259" s="27">
        <f>WORKDAY(WORKDAY(DATEVALUE("15/"&amp;MONTH(EDATE(C2259,0))&amp;"/"&amp;YEAR(EDATE(C2259,0))-1),-1,Feriados!$A$1:$A$936),1,Feriados!$A$1:$A$936)</f>
        <v>39644</v>
      </c>
      <c r="K2259" s="28">
        <f t="shared" si="66"/>
        <v>4.8015654511843309</v>
      </c>
    </row>
    <row r="2260" spans="1:11" x14ac:dyDescent="0.3">
      <c r="A2260" s="18" t="str">
        <f t="shared" si="67"/>
        <v>62009F</v>
      </c>
      <c r="B2260" s="10">
        <v>760199</v>
      </c>
      <c r="C2260" s="15">
        <v>40008</v>
      </c>
      <c r="D2260" s="16">
        <v>1837.345959</v>
      </c>
      <c r="E2260" s="14">
        <v>0.36</v>
      </c>
      <c r="F2260" s="14" t="s">
        <v>41</v>
      </c>
      <c r="G2260" s="15">
        <v>40002</v>
      </c>
      <c r="H2260" s="27">
        <f>WORKDAY(WORKDAY(DATEVALUE("15/"&amp;MONTH(EDATE(C2260,0))&amp;"/"&amp;YEAR(EDATE(C2260,0))),-1,Feriados!$A$1:$A$936),1,Feriados!$A$1:$A$936)</f>
        <v>40009</v>
      </c>
      <c r="I2260" s="27">
        <f>WORKDAY(WORKDAY(DATEVALUE("15/"&amp;MONTH(EDATE(C2260,-1))&amp;"/"&amp;YEAR(EDATE(C2260,-1))),-1,Feriados!$A$1:$A$936),1,Feriados!$A$1:$A$936)</f>
        <v>39979</v>
      </c>
      <c r="J2260" s="27">
        <f>WORKDAY(WORKDAY(DATEVALUE("15/"&amp;MONTH(EDATE(C2260,0))&amp;"/"&amp;YEAR(EDATE(C2260,0))-1),-1,Feriados!$A$1:$A$936),1,Feriados!$A$1:$A$936)</f>
        <v>39644</v>
      </c>
      <c r="K2260" s="28">
        <f t="shared" si="66"/>
        <v>4.8015654511843309</v>
      </c>
    </row>
    <row r="2261" spans="1:11" x14ac:dyDescent="0.3">
      <c r="A2261" s="18" t="str">
        <f t="shared" si="67"/>
        <v>62009F</v>
      </c>
      <c r="B2261" s="10">
        <v>760199</v>
      </c>
      <c r="C2261" s="15">
        <v>40009</v>
      </c>
      <c r="D2261" s="16">
        <v>1837.646009</v>
      </c>
      <c r="E2261" s="14">
        <v>0.36</v>
      </c>
      <c r="F2261" s="14" t="s">
        <v>41</v>
      </c>
      <c r="G2261" s="15">
        <v>40002</v>
      </c>
      <c r="H2261" s="27">
        <f>WORKDAY(WORKDAY(DATEVALUE("15/"&amp;MONTH(EDATE(C2261,0))&amp;"/"&amp;YEAR(EDATE(C2261,0))),-1,Feriados!$A$1:$A$936),1,Feriados!$A$1:$A$936)</f>
        <v>40009</v>
      </c>
      <c r="I2261" s="27">
        <f>WORKDAY(WORKDAY(DATEVALUE("15/"&amp;MONTH(EDATE(C2261,-1))&amp;"/"&amp;YEAR(EDATE(C2261,-1))),-1,Feriados!$A$1:$A$936),1,Feriados!$A$1:$A$936)</f>
        <v>39979</v>
      </c>
      <c r="J2261" s="27">
        <f>WORKDAY(WORKDAY(DATEVALUE("15/"&amp;MONTH(EDATE(C2261,0))&amp;"/"&amp;YEAR(EDATE(C2261,0))-1),-1,Feriados!$A$1:$A$936),1,Feriados!$A$1:$A$936)</f>
        <v>39644</v>
      </c>
      <c r="K2261" s="28">
        <f t="shared" si="66"/>
        <v>4.8015654511843309</v>
      </c>
    </row>
    <row r="2262" spans="1:11" x14ac:dyDescent="0.3">
      <c r="A2262" s="18" t="str">
        <f t="shared" si="67"/>
        <v>62009P</v>
      </c>
      <c r="B2262" s="10">
        <v>760199</v>
      </c>
      <c r="C2262" s="15">
        <v>40010</v>
      </c>
      <c r="D2262" s="16">
        <v>1837.9729480000001</v>
      </c>
      <c r="E2262" s="14">
        <v>0.41</v>
      </c>
      <c r="F2262" s="14" t="s">
        <v>42</v>
      </c>
      <c r="G2262" s="15">
        <v>40010</v>
      </c>
      <c r="H2262" s="27">
        <f>WORKDAY(WORKDAY(DATEVALUE("15/"&amp;MONTH(EDATE(C2262,0))&amp;"/"&amp;YEAR(EDATE(C2262,0))),-1,Feriados!$A$1:$A$936),1,Feriados!$A$1:$A$936)</f>
        <v>40009</v>
      </c>
      <c r="I2262" s="27">
        <f>WORKDAY(WORKDAY(DATEVALUE("15/"&amp;MONTH(EDATE(C2262,-1))&amp;"/"&amp;YEAR(EDATE(C2262,-1))),-1,Feriados!$A$1:$A$936),1,Feriados!$A$1:$A$936)</f>
        <v>39979</v>
      </c>
      <c r="J2262" s="27">
        <f>WORKDAY(WORKDAY(DATEVALUE("15/"&amp;MONTH(EDATE(C2262,0))&amp;"/"&amp;YEAR(EDATE(C2262,0))-1),-1,Feriados!$A$1:$A$936),1,Feriados!$A$1:$A$936)</f>
        <v>39644</v>
      </c>
      <c r="K2262" s="28">
        <f t="shared" si="66"/>
        <v>4.8015654511843309</v>
      </c>
    </row>
    <row r="2263" spans="1:11" x14ac:dyDescent="0.3">
      <c r="A2263" s="18" t="str">
        <f t="shared" si="67"/>
        <v>62009P</v>
      </c>
      <c r="B2263" s="10">
        <v>760199</v>
      </c>
      <c r="C2263" s="15">
        <v>40011</v>
      </c>
      <c r="D2263" s="16">
        <v>1838.2999460000001</v>
      </c>
      <c r="E2263" s="14">
        <v>0.41</v>
      </c>
      <c r="F2263" s="14" t="s">
        <v>42</v>
      </c>
      <c r="G2263" s="15">
        <v>40010</v>
      </c>
      <c r="H2263" s="27">
        <f>WORKDAY(WORKDAY(DATEVALUE("15/"&amp;MONTH(EDATE(C2263,0))&amp;"/"&amp;YEAR(EDATE(C2263,0))),-1,Feriados!$A$1:$A$936),1,Feriados!$A$1:$A$936)</f>
        <v>40009</v>
      </c>
      <c r="I2263" s="27">
        <f>WORKDAY(WORKDAY(DATEVALUE("15/"&amp;MONTH(EDATE(C2263,-1))&amp;"/"&amp;YEAR(EDATE(C2263,-1))),-1,Feriados!$A$1:$A$936),1,Feriados!$A$1:$A$936)</f>
        <v>39979</v>
      </c>
      <c r="J2263" s="27">
        <f>WORKDAY(WORKDAY(DATEVALUE("15/"&amp;MONTH(EDATE(C2263,0))&amp;"/"&amp;YEAR(EDATE(C2263,0))-1),-1,Feriados!$A$1:$A$936),1,Feriados!$A$1:$A$936)</f>
        <v>39644</v>
      </c>
      <c r="K2263" s="28">
        <f t="shared" si="66"/>
        <v>4.8015654511843309</v>
      </c>
    </row>
    <row r="2264" spans="1:11" x14ac:dyDescent="0.3">
      <c r="A2264" s="18" t="str">
        <f t="shared" si="67"/>
        <v>62009P</v>
      </c>
      <c r="B2264" s="10">
        <v>760199</v>
      </c>
      <c r="C2264" s="15">
        <v>40014</v>
      </c>
      <c r="D2264" s="16">
        <v>1838.6270019999999</v>
      </c>
      <c r="E2264" s="14">
        <v>0.41</v>
      </c>
      <c r="F2264" s="14" t="s">
        <v>42</v>
      </c>
      <c r="G2264" s="15">
        <v>40010</v>
      </c>
      <c r="H2264" s="27">
        <f>WORKDAY(WORKDAY(DATEVALUE("15/"&amp;MONTH(EDATE(C2264,0))&amp;"/"&amp;YEAR(EDATE(C2264,0))),-1,Feriados!$A$1:$A$936),1,Feriados!$A$1:$A$936)</f>
        <v>40009</v>
      </c>
      <c r="I2264" s="27">
        <f>WORKDAY(WORKDAY(DATEVALUE("15/"&amp;MONTH(EDATE(C2264,-1))&amp;"/"&amp;YEAR(EDATE(C2264,-1))),-1,Feriados!$A$1:$A$936),1,Feriados!$A$1:$A$936)</f>
        <v>39979</v>
      </c>
      <c r="J2264" s="27">
        <f>WORKDAY(WORKDAY(DATEVALUE("15/"&amp;MONTH(EDATE(C2264,0))&amp;"/"&amp;YEAR(EDATE(C2264,0))-1),-1,Feriados!$A$1:$A$936),1,Feriados!$A$1:$A$936)</f>
        <v>39644</v>
      </c>
      <c r="K2264" s="28">
        <f t="shared" si="66"/>
        <v>4.8015654511843309</v>
      </c>
    </row>
    <row r="2265" spans="1:11" x14ac:dyDescent="0.3">
      <c r="A2265" s="18" t="str">
        <f t="shared" si="67"/>
        <v>62009P</v>
      </c>
      <c r="B2265" s="10">
        <v>760199</v>
      </c>
      <c r="C2265" s="15">
        <v>40015</v>
      </c>
      <c r="D2265" s="16">
        <v>1838.954117</v>
      </c>
      <c r="E2265" s="14">
        <v>0.41</v>
      </c>
      <c r="F2265" s="14" t="s">
        <v>42</v>
      </c>
      <c r="G2265" s="15">
        <v>40010</v>
      </c>
      <c r="H2265" s="27">
        <f>WORKDAY(WORKDAY(DATEVALUE("15/"&amp;MONTH(EDATE(C2265,0))&amp;"/"&amp;YEAR(EDATE(C2265,0))),-1,Feriados!$A$1:$A$936),1,Feriados!$A$1:$A$936)</f>
        <v>40009</v>
      </c>
      <c r="I2265" s="27">
        <f>WORKDAY(WORKDAY(DATEVALUE("15/"&amp;MONTH(EDATE(C2265,-1))&amp;"/"&amp;YEAR(EDATE(C2265,-1))),-1,Feriados!$A$1:$A$936),1,Feriados!$A$1:$A$936)</f>
        <v>39979</v>
      </c>
      <c r="J2265" s="27">
        <f>WORKDAY(WORKDAY(DATEVALUE("15/"&amp;MONTH(EDATE(C2265,0))&amp;"/"&amp;YEAR(EDATE(C2265,0))-1),-1,Feriados!$A$1:$A$936),1,Feriados!$A$1:$A$936)</f>
        <v>39644</v>
      </c>
      <c r="K2265" s="28">
        <f t="shared" si="66"/>
        <v>4.8015654511843309</v>
      </c>
    </row>
    <row r="2266" spans="1:11" x14ac:dyDescent="0.3">
      <c r="A2266" s="18" t="str">
        <f t="shared" si="67"/>
        <v>62009P</v>
      </c>
      <c r="B2266" s="10">
        <v>760199</v>
      </c>
      <c r="C2266" s="15">
        <v>40016</v>
      </c>
      <c r="D2266" s="16">
        <v>1839.281289</v>
      </c>
      <c r="E2266" s="14">
        <v>0.41</v>
      </c>
      <c r="F2266" s="14" t="s">
        <v>42</v>
      </c>
      <c r="G2266" s="15">
        <v>40010</v>
      </c>
      <c r="H2266" s="27">
        <f>WORKDAY(WORKDAY(DATEVALUE("15/"&amp;MONTH(EDATE(C2266,0))&amp;"/"&amp;YEAR(EDATE(C2266,0))),-1,Feriados!$A$1:$A$936),1,Feriados!$A$1:$A$936)</f>
        <v>40009</v>
      </c>
      <c r="I2266" s="27">
        <f>WORKDAY(WORKDAY(DATEVALUE("15/"&amp;MONTH(EDATE(C2266,-1))&amp;"/"&amp;YEAR(EDATE(C2266,-1))),-1,Feriados!$A$1:$A$936),1,Feriados!$A$1:$A$936)</f>
        <v>39979</v>
      </c>
      <c r="J2266" s="27">
        <f>WORKDAY(WORKDAY(DATEVALUE("15/"&amp;MONTH(EDATE(C2266,0))&amp;"/"&amp;YEAR(EDATE(C2266,0))-1),-1,Feriados!$A$1:$A$936),1,Feriados!$A$1:$A$936)</f>
        <v>39644</v>
      </c>
      <c r="K2266" s="28">
        <f t="shared" si="66"/>
        <v>4.8015654511843309</v>
      </c>
    </row>
    <row r="2267" spans="1:11" x14ac:dyDescent="0.3">
      <c r="A2267" s="18" t="str">
        <f t="shared" si="67"/>
        <v>62009P</v>
      </c>
      <c r="B2267" s="10">
        <v>760199</v>
      </c>
      <c r="C2267" s="15">
        <v>40017</v>
      </c>
      <c r="D2267" s="16">
        <v>1839.60852</v>
      </c>
      <c r="E2267" s="14">
        <v>0.41</v>
      </c>
      <c r="F2267" s="14" t="s">
        <v>42</v>
      </c>
      <c r="G2267" s="15">
        <v>40010</v>
      </c>
      <c r="H2267" s="27">
        <f>WORKDAY(WORKDAY(DATEVALUE("15/"&amp;MONTH(EDATE(C2267,0))&amp;"/"&amp;YEAR(EDATE(C2267,0))),-1,Feriados!$A$1:$A$936),1,Feriados!$A$1:$A$936)</f>
        <v>40009</v>
      </c>
      <c r="I2267" s="27">
        <f>WORKDAY(WORKDAY(DATEVALUE("15/"&amp;MONTH(EDATE(C2267,-1))&amp;"/"&amp;YEAR(EDATE(C2267,-1))),-1,Feriados!$A$1:$A$936),1,Feriados!$A$1:$A$936)</f>
        <v>39979</v>
      </c>
      <c r="J2267" s="27">
        <f>WORKDAY(WORKDAY(DATEVALUE("15/"&amp;MONTH(EDATE(C2267,0))&amp;"/"&amp;YEAR(EDATE(C2267,0))-1),-1,Feriados!$A$1:$A$936),1,Feriados!$A$1:$A$936)</f>
        <v>39644</v>
      </c>
      <c r="K2267" s="28">
        <f t="shared" si="66"/>
        <v>4.8015654511843309</v>
      </c>
    </row>
    <row r="2268" spans="1:11" x14ac:dyDescent="0.3">
      <c r="A2268" s="18" t="str">
        <f t="shared" si="67"/>
        <v>62009P</v>
      </c>
      <c r="B2268" s="10">
        <v>760199</v>
      </c>
      <c r="C2268" s="15">
        <v>40018</v>
      </c>
      <c r="D2268" s="16">
        <v>1839.9358090000001</v>
      </c>
      <c r="E2268" s="14">
        <v>0.41</v>
      </c>
      <c r="F2268" s="14" t="s">
        <v>42</v>
      </c>
      <c r="G2268" s="15">
        <v>40010</v>
      </c>
      <c r="H2268" s="27">
        <f>WORKDAY(WORKDAY(DATEVALUE("15/"&amp;MONTH(EDATE(C2268,0))&amp;"/"&amp;YEAR(EDATE(C2268,0))),-1,Feriados!$A$1:$A$936),1,Feriados!$A$1:$A$936)</f>
        <v>40009</v>
      </c>
      <c r="I2268" s="27">
        <f>WORKDAY(WORKDAY(DATEVALUE("15/"&amp;MONTH(EDATE(C2268,-1))&amp;"/"&amp;YEAR(EDATE(C2268,-1))),-1,Feriados!$A$1:$A$936),1,Feriados!$A$1:$A$936)</f>
        <v>39979</v>
      </c>
      <c r="J2268" s="27">
        <f>WORKDAY(WORKDAY(DATEVALUE("15/"&amp;MONTH(EDATE(C2268,0))&amp;"/"&amp;YEAR(EDATE(C2268,0))-1),-1,Feriados!$A$1:$A$936),1,Feriados!$A$1:$A$936)</f>
        <v>39644</v>
      </c>
      <c r="K2268" s="28">
        <f t="shared" si="66"/>
        <v>4.8015654511843309</v>
      </c>
    </row>
    <row r="2269" spans="1:11" x14ac:dyDescent="0.3">
      <c r="A2269" s="18" t="str">
        <f t="shared" si="67"/>
        <v>62009P</v>
      </c>
      <c r="B2269" s="10">
        <v>760199</v>
      </c>
      <c r="C2269" s="15">
        <v>40021</v>
      </c>
      <c r="D2269" s="16">
        <v>1839.434084</v>
      </c>
      <c r="E2269" s="14">
        <v>0.28000000000000003</v>
      </c>
      <c r="F2269" s="14" t="s">
        <v>42</v>
      </c>
      <c r="G2269" s="15">
        <v>40021</v>
      </c>
      <c r="H2269" s="27">
        <f>WORKDAY(WORKDAY(DATEVALUE("15/"&amp;MONTH(EDATE(C2269,0))&amp;"/"&amp;YEAR(EDATE(C2269,0))),-1,Feriados!$A$1:$A$936),1,Feriados!$A$1:$A$936)</f>
        <v>40009</v>
      </c>
      <c r="I2269" s="27">
        <f>WORKDAY(WORKDAY(DATEVALUE("15/"&amp;MONTH(EDATE(C2269,-1))&amp;"/"&amp;YEAR(EDATE(C2269,-1))),-1,Feriados!$A$1:$A$936),1,Feriados!$A$1:$A$936)</f>
        <v>39979</v>
      </c>
      <c r="J2269" s="27">
        <f>WORKDAY(WORKDAY(DATEVALUE("15/"&amp;MONTH(EDATE(C2269,0))&amp;"/"&amp;YEAR(EDATE(C2269,0))-1),-1,Feriados!$A$1:$A$936),1,Feriados!$A$1:$A$936)</f>
        <v>39644</v>
      </c>
      <c r="K2269" s="28">
        <f t="shared" si="66"/>
        <v>4.8015654511843309</v>
      </c>
    </row>
    <row r="2270" spans="1:11" x14ac:dyDescent="0.3">
      <c r="A2270" s="18" t="str">
        <f t="shared" si="67"/>
        <v>62009P</v>
      </c>
      <c r="B2270" s="10">
        <v>760199</v>
      </c>
      <c r="C2270" s="15">
        <v>40022</v>
      </c>
      <c r="D2270" s="16">
        <v>1839.6577159999999</v>
      </c>
      <c r="E2270" s="14">
        <v>0.28000000000000003</v>
      </c>
      <c r="F2270" s="14" t="s">
        <v>42</v>
      </c>
      <c r="G2270" s="15">
        <v>40021</v>
      </c>
      <c r="H2270" s="27">
        <f>WORKDAY(WORKDAY(DATEVALUE("15/"&amp;MONTH(EDATE(C2270,0))&amp;"/"&amp;YEAR(EDATE(C2270,0))),-1,Feriados!$A$1:$A$936),1,Feriados!$A$1:$A$936)</f>
        <v>40009</v>
      </c>
      <c r="I2270" s="27">
        <f>WORKDAY(WORKDAY(DATEVALUE("15/"&amp;MONTH(EDATE(C2270,-1))&amp;"/"&amp;YEAR(EDATE(C2270,-1))),-1,Feriados!$A$1:$A$936),1,Feriados!$A$1:$A$936)</f>
        <v>39979</v>
      </c>
      <c r="J2270" s="27">
        <f>WORKDAY(WORKDAY(DATEVALUE("15/"&amp;MONTH(EDATE(C2270,0))&amp;"/"&amp;YEAR(EDATE(C2270,0))-1),-1,Feriados!$A$1:$A$936),1,Feriados!$A$1:$A$936)</f>
        <v>39644</v>
      </c>
      <c r="K2270" s="28">
        <f t="shared" si="66"/>
        <v>4.8015654511843309</v>
      </c>
    </row>
    <row r="2271" spans="1:11" x14ac:dyDescent="0.3">
      <c r="A2271" s="18" t="str">
        <f t="shared" si="67"/>
        <v>62009P</v>
      </c>
      <c r="B2271" s="10">
        <v>760199</v>
      </c>
      <c r="C2271" s="15">
        <v>40023</v>
      </c>
      <c r="D2271" s="16">
        <v>1839.8813749999999</v>
      </c>
      <c r="E2271" s="14">
        <v>0.28000000000000003</v>
      </c>
      <c r="F2271" s="14" t="s">
        <v>42</v>
      </c>
      <c r="G2271" s="15">
        <v>40021</v>
      </c>
      <c r="H2271" s="27">
        <f>WORKDAY(WORKDAY(DATEVALUE("15/"&amp;MONTH(EDATE(C2271,0))&amp;"/"&amp;YEAR(EDATE(C2271,0))),-1,Feriados!$A$1:$A$936),1,Feriados!$A$1:$A$936)</f>
        <v>40009</v>
      </c>
      <c r="I2271" s="27">
        <f>WORKDAY(WORKDAY(DATEVALUE("15/"&amp;MONTH(EDATE(C2271,-1))&amp;"/"&amp;YEAR(EDATE(C2271,-1))),-1,Feriados!$A$1:$A$936),1,Feriados!$A$1:$A$936)</f>
        <v>39979</v>
      </c>
      <c r="J2271" s="27">
        <f>WORKDAY(WORKDAY(DATEVALUE("15/"&amp;MONTH(EDATE(C2271,0))&amp;"/"&amp;YEAR(EDATE(C2271,0))-1),-1,Feriados!$A$1:$A$936),1,Feriados!$A$1:$A$936)</f>
        <v>39644</v>
      </c>
      <c r="K2271" s="28">
        <f t="shared" si="66"/>
        <v>4.8015654511843309</v>
      </c>
    </row>
    <row r="2272" spans="1:11" x14ac:dyDescent="0.3">
      <c r="A2272" s="18" t="str">
        <f t="shared" si="67"/>
        <v>62009P</v>
      </c>
      <c r="B2272" s="10">
        <v>760199</v>
      </c>
      <c r="C2272" s="15">
        <v>40024</v>
      </c>
      <c r="D2272" s="16">
        <v>1840.105061</v>
      </c>
      <c r="E2272" s="14">
        <v>0.28000000000000003</v>
      </c>
      <c r="F2272" s="14" t="s">
        <v>42</v>
      </c>
      <c r="G2272" s="15">
        <v>40021</v>
      </c>
      <c r="H2272" s="27">
        <f>WORKDAY(WORKDAY(DATEVALUE("15/"&amp;MONTH(EDATE(C2272,0))&amp;"/"&amp;YEAR(EDATE(C2272,0))),-1,Feriados!$A$1:$A$936),1,Feriados!$A$1:$A$936)</f>
        <v>40009</v>
      </c>
      <c r="I2272" s="27">
        <f>WORKDAY(WORKDAY(DATEVALUE("15/"&amp;MONTH(EDATE(C2272,-1))&amp;"/"&amp;YEAR(EDATE(C2272,-1))),-1,Feriados!$A$1:$A$936),1,Feriados!$A$1:$A$936)</f>
        <v>39979</v>
      </c>
      <c r="J2272" s="27">
        <f>WORKDAY(WORKDAY(DATEVALUE("15/"&amp;MONTH(EDATE(C2272,0))&amp;"/"&amp;YEAR(EDATE(C2272,0))-1),-1,Feriados!$A$1:$A$936),1,Feriados!$A$1:$A$936)</f>
        <v>39644</v>
      </c>
      <c r="K2272" s="28">
        <f t="shared" si="66"/>
        <v>4.8015654511843309</v>
      </c>
    </row>
    <row r="2273" spans="1:11" x14ac:dyDescent="0.3">
      <c r="A2273" s="18" t="str">
        <f t="shared" si="67"/>
        <v>62009P</v>
      </c>
      <c r="B2273" s="10">
        <v>760199</v>
      </c>
      <c r="C2273" s="15">
        <v>40025</v>
      </c>
      <c r="D2273" s="16">
        <v>1840.328775</v>
      </c>
      <c r="E2273" s="14">
        <v>0.28000000000000003</v>
      </c>
      <c r="F2273" s="14" t="s">
        <v>42</v>
      </c>
      <c r="G2273" s="15">
        <v>40021</v>
      </c>
      <c r="H2273" s="27">
        <f>WORKDAY(WORKDAY(DATEVALUE("15/"&amp;MONTH(EDATE(C2273,0))&amp;"/"&amp;YEAR(EDATE(C2273,0))),-1,Feriados!$A$1:$A$936),1,Feriados!$A$1:$A$936)</f>
        <v>40009</v>
      </c>
      <c r="I2273" s="27">
        <f>WORKDAY(WORKDAY(DATEVALUE("15/"&amp;MONTH(EDATE(C2273,-1))&amp;"/"&amp;YEAR(EDATE(C2273,-1))),-1,Feriados!$A$1:$A$936),1,Feriados!$A$1:$A$936)</f>
        <v>39979</v>
      </c>
      <c r="J2273" s="27">
        <f>WORKDAY(WORKDAY(DATEVALUE("15/"&amp;MONTH(EDATE(C2273,0))&amp;"/"&amp;YEAR(EDATE(C2273,0))-1),-1,Feriados!$A$1:$A$936),1,Feriados!$A$1:$A$936)</f>
        <v>39644</v>
      </c>
      <c r="K2273" s="28">
        <f t="shared" si="66"/>
        <v>4.8015654511843309</v>
      </c>
    </row>
    <row r="2274" spans="1:11" x14ac:dyDescent="0.3">
      <c r="A2274" s="18" t="str">
        <f t="shared" si="67"/>
        <v>72009P</v>
      </c>
      <c r="B2274" s="10">
        <v>760199</v>
      </c>
      <c r="C2274" s="15">
        <v>40028</v>
      </c>
      <c r="D2274" s="16">
        <v>1840.5525150000001</v>
      </c>
      <c r="E2274" s="14">
        <v>0.28000000000000003</v>
      </c>
      <c r="F2274" s="14" t="s">
        <v>42</v>
      </c>
      <c r="G2274" s="15">
        <v>40021</v>
      </c>
      <c r="H2274" s="27">
        <f>WORKDAY(WORKDAY(DATEVALUE("15/"&amp;MONTH(EDATE(C2274,0))&amp;"/"&amp;YEAR(EDATE(C2274,0))),-1,Feriados!$A$1:$A$936),1,Feriados!$A$1:$A$936)</f>
        <v>40042</v>
      </c>
      <c r="I2274" s="27">
        <f>WORKDAY(WORKDAY(DATEVALUE("15/"&amp;MONTH(EDATE(C2274,-1))&amp;"/"&amp;YEAR(EDATE(C2274,-1))),-1,Feriados!$A$1:$A$936),1,Feriados!$A$1:$A$936)</f>
        <v>40009</v>
      </c>
      <c r="J2274" s="27">
        <f>WORKDAY(WORKDAY(DATEVALUE("15/"&amp;MONTH(EDATE(C2274,0))&amp;"/"&amp;YEAR(EDATE(C2274,0))-1),-1,Feriados!$A$1:$A$936),1,Feriados!$A$1:$A$936)</f>
        <v>39675</v>
      </c>
      <c r="K2274" s="28">
        <f t="shared" si="66"/>
        <v>4.499395650960647</v>
      </c>
    </row>
    <row r="2275" spans="1:11" x14ac:dyDescent="0.3">
      <c r="A2275" s="18" t="str">
        <f t="shared" si="67"/>
        <v>72009P</v>
      </c>
      <c r="B2275" s="10">
        <v>760199</v>
      </c>
      <c r="C2275" s="15">
        <v>40029</v>
      </c>
      <c r="D2275" s="16">
        <v>1840.7762829999999</v>
      </c>
      <c r="E2275" s="14">
        <v>0.28000000000000003</v>
      </c>
      <c r="F2275" s="14" t="s">
        <v>42</v>
      </c>
      <c r="G2275" s="15">
        <v>40021</v>
      </c>
      <c r="H2275" s="27">
        <f>WORKDAY(WORKDAY(DATEVALUE("15/"&amp;MONTH(EDATE(C2275,0))&amp;"/"&amp;YEAR(EDATE(C2275,0))),-1,Feriados!$A$1:$A$936),1,Feriados!$A$1:$A$936)</f>
        <v>40042</v>
      </c>
      <c r="I2275" s="27">
        <f>WORKDAY(WORKDAY(DATEVALUE("15/"&amp;MONTH(EDATE(C2275,-1))&amp;"/"&amp;YEAR(EDATE(C2275,-1))),-1,Feriados!$A$1:$A$936),1,Feriados!$A$1:$A$936)</f>
        <v>40009</v>
      </c>
      <c r="J2275" s="27">
        <f>WORKDAY(WORKDAY(DATEVALUE("15/"&amp;MONTH(EDATE(C2275,0))&amp;"/"&amp;YEAR(EDATE(C2275,0))-1),-1,Feriados!$A$1:$A$936),1,Feriados!$A$1:$A$936)</f>
        <v>39675</v>
      </c>
      <c r="K2275" s="28">
        <f t="shared" si="66"/>
        <v>4.499395650960647</v>
      </c>
    </row>
    <row r="2276" spans="1:11" x14ac:dyDescent="0.3">
      <c r="A2276" s="18" t="str">
        <f t="shared" si="67"/>
        <v>72009P</v>
      </c>
      <c r="B2276" s="10">
        <v>760199</v>
      </c>
      <c r="C2276" s="15">
        <v>40030</v>
      </c>
      <c r="D2276" s="16">
        <v>1841.000078</v>
      </c>
      <c r="E2276" s="14">
        <v>0.28000000000000003</v>
      </c>
      <c r="F2276" s="14" t="s">
        <v>42</v>
      </c>
      <c r="G2276" s="15">
        <v>40021</v>
      </c>
      <c r="H2276" s="27">
        <f>WORKDAY(WORKDAY(DATEVALUE("15/"&amp;MONTH(EDATE(C2276,0))&amp;"/"&amp;YEAR(EDATE(C2276,0))),-1,Feriados!$A$1:$A$936),1,Feriados!$A$1:$A$936)</f>
        <v>40042</v>
      </c>
      <c r="I2276" s="27">
        <f>WORKDAY(WORKDAY(DATEVALUE("15/"&amp;MONTH(EDATE(C2276,-1))&amp;"/"&amp;YEAR(EDATE(C2276,-1))),-1,Feriados!$A$1:$A$936),1,Feriados!$A$1:$A$936)</f>
        <v>40009</v>
      </c>
      <c r="J2276" s="27">
        <f>WORKDAY(WORKDAY(DATEVALUE("15/"&amp;MONTH(EDATE(C2276,0))&amp;"/"&amp;YEAR(EDATE(C2276,0))-1),-1,Feriados!$A$1:$A$936),1,Feriados!$A$1:$A$936)</f>
        <v>39675</v>
      </c>
      <c r="K2276" s="28">
        <f t="shared" si="66"/>
        <v>4.499395650960647</v>
      </c>
    </row>
    <row r="2277" spans="1:11" x14ac:dyDescent="0.3">
      <c r="A2277" s="18" t="str">
        <f t="shared" si="67"/>
        <v>72009P</v>
      </c>
      <c r="B2277" s="10">
        <v>760199</v>
      </c>
      <c r="C2277" s="15">
        <v>40031</v>
      </c>
      <c r="D2277" s="16">
        <v>1841.2239</v>
      </c>
      <c r="E2277" s="14">
        <v>0.28000000000000003</v>
      </c>
      <c r="F2277" s="14" t="s">
        <v>42</v>
      </c>
      <c r="G2277" s="15">
        <v>40021</v>
      </c>
      <c r="H2277" s="27">
        <f>WORKDAY(WORKDAY(DATEVALUE("15/"&amp;MONTH(EDATE(C2277,0))&amp;"/"&amp;YEAR(EDATE(C2277,0))),-1,Feriados!$A$1:$A$936),1,Feriados!$A$1:$A$936)</f>
        <v>40042</v>
      </c>
      <c r="I2277" s="27">
        <f>WORKDAY(WORKDAY(DATEVALUE("15/"&amp;MONTH(EDATE(C2277,-1))&amp;"/"&amp;YEAR(EDATE(C2277,-1))),-1,Feriados!$A$1:$A$936),1,Feriados!$A$1:$A$936)</f>
        <v>40009</v>
      </c>
      <c r="J2277" s="27">
        <f>WORKDAY(WORKDAY(DATEVALUE("15/"&amp;MONTH(EDATE(C2277,0))&amp;"/"&amp;YEAR(EDATE(C2277,0))-1),-1,Feriados!$A$1:$A$936),1,Feriados!$A$1:$A$936)</f>
        <v>39675</v>
      </c>
      <c r="K2277" s="28">
        <f t="shared" si="66"/>
        <v>4.499395650960647</v>
      </c>
    </row>
    <row r="2278" spans="1:11" x14ac:dyDescent="0.3">
      <c r="A2278" s="18" t="str">
        <f t="shared" si="67"/>
        <v>72009F</v>
      </c>
      <c r="B2278" s="10">
        <v>760199</v>
      </c>
      <c r="C2278" s="15">
        <v>40032</v>
      </c>
      <c r="D2278" s="16">
        <v>1840.9043369999999</v>
      </c>
      <c r="E2278" s="14">
        <v>0.24</v>
      </c>
      <c r="F2278" s="14" t="s">
        <v>41</v>
      </c>
      <c r="G2278" s="15">
        <v>40032</v>
      </c>
      <c r="H2278" s="27">
        <f>WORKDAY(WORKDAY(DATEVALUE("15/"&amp;MONTH(EDATE(C2278,0))&amp;"/"&amp;YEAR(EDATE(C2278,0))),-1,Feriados!$A$1:$A$936),1,Feriados!$A$1:$A$936)</f>
        <v>40042</v>
      </c>
      <c r="I2278" s="27">
        <f>WORKDAY(WORKDAY(DATEVALUE("15/"&amp;MONTH(EDATE(C2278,-1))&amp;"/"&amp;YEAR(EDATE(C2278,-1))),-1,Feriados!$A$1:$A$936),1,Feriados!$A$1:$A$936)</f>
        <v>40009</v>
      </c>
      <c r="J2278" s="27">
        <f>WORKDAY(WORKDAY(DATEVALUE("15/"&amp;MONTH(EDATE(C2278,0))&amp;"/"&amp;YEAR(EDATE(C2278,0))-1),-1,Feriados!$A$1:$A$936),1,Feriados!$A$1:$A$936)</f>
        <v>39675</v>
      </c>
      <c r="K2278" s="28">
        <f t="shared" si="66"/>
        <v>4.499395650960647</v>
      </c>
    </row>
    <row r="2279" spans="1:11" x14ac:dyDescent="0.3">
      <c r="A2279" s="18" t="str">
        <f t="shared" si="67"/>
        <v>72009F</v>
      </c>
      <c r="B2279" s="10">
        <v>760199</v>
      </c>
      <c r="C2279" s="15">
        <v>40035</v>
      </c>
      <c r="D2279" s="16">
        <v>1841.096184</v>
      </c>
      <c r="E2279" s="14">
        <v>0.24</v>
      </c>
      <c r="F2279" s="14" t="s">
        <v>41</v>
      </c>
      <c r="G2279" s="15">
        <v>40032</v>
      </c>
      <c r="H2279" s="27">
        <f>WORKDAY(WORKDAY(DATEVALUE("15/"&amp;MONTH(EDATE(C2279,0))&amp;"/"&amp;YEAR(EDATE(C2279,0))),-1,Feriados!$A$1:$A$936),1,Feriados!$A$1:$A$936)</f>
        <v>40042</v>
      </c>
      <c r="I2279" s="27">
        <f>WORKDAY(WORKDAY(DATEVALUE("15/"&amp;MONTH(EDATE(C2279,-1))&amp;"/"&amp;YEAR(EDATE(C2279,-1))),-1,Feriados!$A$1:$A$936),1,Feriados!$A$1:$A$936)</f>
        <v>40009</v>
      </c>
      <c r="J2279" s="27">
        <f>WORKDAY(WORKDAY(DATEVALUE("15/"&amp;MONTH(EDATE(C2279,0))&amp;"/"&amp;YEAR(EDATE(C2279,0))-1),-1,Feriados!$A$1:$A$936),1,Feriados!$A$1:$A$936)</f>
        <v>39675</v>
      </c>
      <c r="K2279" s="28">
        <f t="shared" si="66"/>
        <v>4.499395650960647</v>
      </c>
    </row>
    <row r="2280" spans="1:11" x14ac:dyDescent="0.3">
      <c r="A2280" s="18" t="str">
        <f t="shared" si="67"/>
        <v>72009F</v>
      </c>
      <c r="B2280" s="10">
        <v>760199</v>
      </c>
      <c r="C2280" s="15">
        <v>40036</v>
      </c>
      <c r="D2280" s="16">
        <v>1841.2880500000001</v>
      </c>
      <c r="E2280" s="14">
        <v>0.24</v>
      </c>
      <c r="F2280" s="14" t="s">
        <v>41</v>
      </c>
      <c r="G2280" s="15">
        <v>40032</v>
      </c>
      <c r="H2280" s="27">
        <f>WORKDAY(WORKDAY(DATEVALUE("15/"&amp;MONTH(EDATE(C2280,0))&amp;"/"&amp;YEAR(EDATE(C2280,0))),-1,Feriados!$A$1:$A$936),1,Feriados!$A$1:$A$936)</f>
        <v>40042</v>
      </c>
      <c r="I2280" s="27">
        <f>WORKDAY(WORKDAY(DATEVALUE("15/"&amp;MONTH(EDATE(C2280,-1))&amp;"/"&amp;YEAR(EDATE(C2280,-1))),-1,Feriados!$A$1:$A$936),1,Feriados!$A$1:$A$936)</f>
        <v>40009</v>
      </c>
      <c r="J2280" s="27">
        <f>WORKDAY(WORKDAY(DATEVALUE("15/"&amp;MONTH(EDATE(C2280,0))&amp;"/"&amp;YEAR(EDATE(C2280,0))-1),-1,Feriados!$A$1:$A$936),1,Feriados!$A$1:$A$936)</f>
        <v>39675</v>
      </c>
      <c r="K2280" s="28">
        <f t="shared" si="66"/>
        <v>4.499395650960647</v>
      </c>
    </row>
    <row r="2281" spans="1:11" x14ac:dyDescent="0.3">
      <c r="A2281" s="18" t="str">
        <f t="shared" si="67"/>
        <v>72009F</v>
      </c>
      <c r="B2281" s="10">
        <v>760199</v>
      </c>
      <c r="C2281" s="15">
        <v>40037</v>
      </c>
      <c r="D2281" s="16">
        <v>1841.479936</v>
      </c>
      <c r="E2281" s="14">
        <v>0.24</v>
      </c>
      <c r="F2281" s="14" t="s">
        <v>41</v>
      </c>
      <c r="G2281" s="15">
        <v>40032</v>
      </c>
      <c r="H2281" s="27">
        <f>WORKDAY(WORKDAY(DATEVALUE("15/"&amp;MONTH(EDATE(C2281,0))&amp;"/"&amp;YEAR(EDATE(C2281,0))),-1,Feriados!$A$1:$A$936),1,Feriados!$A$1:$A$936)</f>
        <v>40042</v>
      </c>
      <c r="I2281" s="27">
        <f>WORKDAY(WORKDAY(DATEVALUE("15/"&amp;MONTH(EDATE(C2281,-1))&amp;"/"&amp;YEAR(EDATE(C2281,-1))),-1,Feriados!$A$1:$A$936),1,Feriados!$A$1:$A$936)</f>
        <v>40009</v>
      </c>
      <c r="J2281" s="27">
        <f>WORKDAY(WORKDAY(DATEVALUE("15/"&amp;MONTH(EDATE(C2281,0))&amp;"/"&amp;YEAR(EDATE(C2281,0))-1),-1,Feriados!$A$1:$A$936),1,Feriados!$A$1:$A$936)</f>
        <v>39675</v>
      </c>
      <c r="K2281" s="28">
        <f t="shared" si="66"/>
        <v>4.499395650960647</v>
      </c>
    </row>
    <row r="2282" spans="1:11" x14ac:dyDescent="0.3">
      <c r="A2282" s="18" t="str">
        <f t="shared" si="67"/>
        <v>72009F</v>
      </c>
      <c r="B2282" s="10">
        <v>760199</v>
      </c>
      <c r="C2282" s="15">
        <v>40038</v>
      </c>
      <c r="D2282" s="16">
        <v>1841.671842</v>
      </c>
      <c r="E2282" s="14">
        <v>0.24</v>
      </c>
      <c r="F2282" s="14" t="s">
        <v>41</v>
      </c>
      <c r="G2282" s="15">
        <v>40032</v>
      </c>
      <c r="H2282" s="27">
        <f>WORKDAY(WORKDAY(DATEVALUE("15/"&amp;MONTH(EDATE(C2282,0))&amp;"/"&amp;YEAR(EDATE(C2282,0))),-1,Feriados!$A$1:$A$936),1,Feriados!$A$1:$A$936)</f>
        <v>40042</v>
      </c>
      <c r="I2282" s="27">
        <f>WORKDAY(WORKDAY(DATEVALUE("15/"&amp;MONTH(EDATE(C2282,-1))&amp;"/"&amp;YEAR(EDATE(C2282,-1))),-1,Feriados!$A$1:$A$936),1,Feriados!$A$1:$A$936)</f>
        <v>40009</v>
      </c>
      <c r="J2282" s="27">
        <f>WORKDAY(WORKDAY(DATEVALUE("15/"&amp;MONTH(EDATE(C2282,0))&amp;"/"&amp;YEAR(EDATE(C2282,0))-1),-1,Feriados!$A$1:$A$936),1,Feriados!$A$1:$A$936)</f>
        <v>39675</v>
      </c>
      <c r="K2282" s="28">
        <f t="shared" si="66"/>
        <v>4.499395650960647</v>
      </c>
    </row>
    <row r="2283" spans="1:11" x14ac:dyDescent="0.3">
      <c r="A2283" s="18" t="str">
        <f t="shared" si="67"/>
        <v>72009F</v>
      </c>
      <c r="B2283" s="10">
        <v>760199</v>
      </c>
      <c r="C2283" s="15">
        <v>40039</v>
      </c>
      <c r="D2283" s="16">
        <v>1841.863769</v>
      </c>
      <c r="E2283" s="14">
        <v>0.24</v>
      </c>
      <c r="F2283" s="14" t="s">
        <v>41</v>
      </c>
      <c r="G2283" s="15">
        <v>40032</v>
      </c>
      <c r="H2283" s="27">
        <f>WORKDAY(WORKDAY(DATEVALUE("15/"&amp;MONTH(EDATE(C2283,0))&amp;"/"&amp;YEAR(EDATE(C2283,0))),-1,Feriados!$A$1:$A$936),1,Feriados!$A$1:$A$936)</f>
        <v>40042</v>
      </c>
      <c r="I2283" s="27">
        <f>WORKDAY(WORKDAY(DATEVALUE("15/"&amp;MONTH(EDATE(C2283,-1))&amp;"/"&amp;YEAR(EDATE(C2283,-1))),-1,Feriados!$A$1:$A$936),1,Feriados!$A$1:$A$936)</f>
        <v>40009</v>
      </c>
      <c r="J2283" s="27">
        <f>WORKDAY(WORKDAY(DATEVALUE("15/"&amp;MONTH(EDATE(C2283,0))&amp;"/"&amp;YEAR(EDATE(C2283,0))-1),-1,Feriados!$A$1:$A$936),1,Feriados!$A$1:$A$936)</f>
        <v>39675</v>
      </c>
      <c r="K2283" s="28">
        <f t="shared" si="66"/>
        <v>4.499395650960647</v>
      </c>
    </row>
    <row r="2284" spans="1:11" x14ac:dyDescent="0.3">
      <c r="A2284" s="18" t="str">
        <f t="shared" si="67"/>
        <v>72009F</v>
      </c>
      <c r="B2284" s="10">
        <v>760199</v>
      </c>
      <c r="C2284" s="15">
        <v>40042</v>
      </c>
      <c r="D2284" s="16">
        <v>1842.055715</v>
      </c>
      <c r="E2284" s="14">
        <v>0.24</v>
      </c>
      <c r="F2284" s="14" t="s">
        <v>41</v>
      </c>
      <c r="G2284" s="15">
        <v>40032</v>
      </c>
      <c r="H2284" s="27">
        <f>WORKDAY(WORKDAY(DATEVALUE("15/"&amp;MONTH(EDATE(C2284,0))&amp;"/"&amp;YEAR(EDATE(C2284,0))),-1,Feriados!$A$1:$A$936),1,Feriados!$A$1:$A$936)</f>
        <v>40042</v>
      </c>
      <c r="I2284" s="27">
        <f>WORKDAY(WORKDAY(DATEVALUE("15/"&amp;MONTH(EDATE(C2284,-1))&amp;"/"&amp;YEAR(EDATE(C2284,-1))),-1,Feriados!$A$1:$A$936),1,Feriados!$A$1:$A$936)</f>
        <v>40009</v>
      </c>
      <c r="J2284" s="27">
        <f>WORKDAY(WORKDAY(DATEVALUE("15/"&amp;MONTH(EDATE(C2284,0))&amp;"/"&amp;YEAR(EDATE(C2284,0))-1),-1,Feriados!$A$1:$A$936),1,Feriados!$A$1:$A$936)</f>
        <v>39675</v>
      </c>
      <c r="K2284" s="28">
        <f t="shared" si="66"/>
        <v>4.499395650960647</v>
      </c>
    </row>
    <row r="2285" spans="1:11" x14ac:dyDescent="0.3">
      <c r="A2285" s="18" t="str">
        <f t="shared" si="67"/>
        <v>72009P</v>
      </c>
      <c r="B2285" s="10">
        <v>760199</v>
      </c>
      <c r="C2285" s="15">
        <v>40043</v>
      </c>
      <c r="D2285" s="16">
        <v>1842.2673199999999</v>
      </c>
      <c r="E2285" s="14">
        <v>0.23</v>
      </c>
      <c r="F2285" s="14" t="s">
        <v>42</v>
      </c>
      <c r="G2285" s="15">
        <v>40043</v>
      </c>
      <c r="H2285" s="27">
        <f>WORKDAY(WORKDAY(DATEVALUE("15/"&amp;MONTH(EDATE(C2285,0))&amp;"/"&amp;YEAR(EDATE(C2285,0))),-1,Feriados!$A$1:$A$936),1,Feriados!$A$1:$A$936)</f>
        <v>40042</v>
      </c>
      <c r="I2285" s="27">
        <f>WORKDAY(WORKDAY(DATEVALUE("15/"&amp;MONTH(EDATE(C2285,-1))&amp;"/"&amp;YEAR(EDATE(C2285,-1))),-1,Feriados!$A$1:$A$936),1,Feriados!$A$1:$A$936)</f>
        <v>40009</v>
      </c>
      <c r="J2285" s="27">
        <f>WORKDAY(WORKDAY(DATEVALUE("15/"&amp;MONTH(EDATE(C2285,0))&amp;"/"&amp;YEAR(EDATE(C2285,0))-1),-1,Feriados!$A$1:$A$936),1,Feriados!$A$1:$A$936)</f>
        <v>39675</v>
      </c>
      <c r="K2285" s="28">
        <f t="shared" si="66"/>
        <v>4.499395650960647</v>
      </c>
    </row>
    <row r="2286" spans="1:11" x14ac:dyDescent="0.3">
      <c r="A2286" s="18" t="str">
        <f t="shared" si="67"/>
        <v>72009P</v>
      </c>
      <c r="B2286" s="10">
        <v>760199</v>
      </c>
      <c r="C2286" s="15">
        <v>40044</v>
      </c>
      <c r="D2286" s="16">
        <v>1842.4789490000001</v>
      </c>
      <c r="E2286" s="14">
        <v>0.23</v>
      </c>
      <c r="F2286" s="14" t="s">
        <v>42</v>
      </c>
      <c r="G2286" s="15">
        <v>40043</v>
      </c>
      <c r="H2286" s="27">
        <f>WORKDAY(WORKDAY(DATEVALUE("15/"&amp;MONTH(EDATE(C2286,0))&amp;"/"&amp;YEAR(EDATE(C2286,0))),-1,Feriados!$A$1:$A$936),1,Feriados!$A$1:$A$936)</f>
        <v>40042</v>
      </c>
      <c r="I2286" s="27">
        <f>WORKDAY(WORKDAY(DATEVALUE("15/"&amp;MONTH(EDATE(C2286,-1))&amp;"/"&amp;YEAR(EDATE(C2286,-1))),-1,Feriados!$A$1:$A$936),1,Feriados!$A$1:$A$936)</f>
        <v>40009</v>
      </c>
      <c r="J2286" s="27">
        <f>WORKDAY(WORKDAY(DATEVALUE("15/"&amp;MONTH(EDATE(C2286,0))&amp;"/"&amp;YEAR(EDATE(C2286,0))-1),-1,Feriados!$A$1:$A$936),1,Feriados!$A$1:$A$936)</f>
        <v>39675</v>
      </c>
      <c r="K2286" s="28">
        <f t="shared" si="66"/>
        <v>4.499395650960647</v>
      </c>
    </row>
    <row r="2287" spans="1:11" x14ac:dyDescent="0.3">
      <c r="A2287" s="18" t="str">
        <f t="shared" si="67"/>
        <v>72009P</v>
      </c>
      <c r="B2287" s="10">
        <v>760199</v>
      </c>
      <c r="C2287" s="15">
        <v>40045</v>
      </c>
      <c r="D2287" s="16">
        <v>1842.690603</v>
      </c>
      <c r="E2287" s="14">
        <v>0.23</v>
      </c>
      <c r="F2287" s="14" t="s">
        <v>42</v>
      </c>
      <c r="G2287" s="15">
        <v>40043</v>
      </c>
      <c r="H2287" s="27">
        <f>WORKDAY(WORKDAY(DATEVALUE("15/"&amp;MONTH(EDATE(C2287,0))&amp;"/"&amp;YEAR(EDATE(C2287,0))),-1,Feriados!$A$1:$A$936),1,Feriados!$A$1:$A$936)</f>
        <v>40042</v>
      </c>
      <c r="I2287" s="27">
        <f>WORKDAY(WORKDAY(DATEVALUE("15/"&amp;MONTH(EDATE(C2287,-1))&amp;"/"&amp;YEAR(EDATE(C2287,-1))),-1,Feriados!$A$1:$A$936),1,Feriados!$A$1:$A$936)</f>
        <v>40009</v>
      </c>
      <c r="J2287" s="27">
        <f>WORKDAY(WORKDAY(DATEVALUE("15/"&amp;MONTH(EDATE(C2287,0))&amp;"/"&amp;YEAR(EDATE(C2287,0))-1),-1,Feriados!$A$1:$A$936),1,Feriados!$A$1:$A$936)</f>
        <v>39675</v>
      </c>
      <c r="K2287" s="28">
        <f t="shared" si="66"/>
        <v>4.499395650960647</v>
      </c>
    </row>
    <row r="2288" spans="1:11" x14ac:dyDescent="0.3">
      <c r="A2288" s="18" t="str">
        <f t="shared" si="67"/>
        <v>72009P</v>
      </c>
      <c r="B2288" s="10">
        <v>760199</v>
      </c>
      <c r="C2288" s="15">
        <v>40046</v>
      </c>
      <c r="D2288" s="16">
        <v>1842.902282</v>
      </c>
      <c r="E2288" s="14">
        <v>0.23</v>
      </c>
      <c r="F2288" s="14" t="s">
        <v>42</v>
      </c>
      <c r="G2288" s="15">
        <v>40043</v>
      </c>
      <c r="H2288" s="27">
        <f>WORKDAY(WORKDAY(DATEVALUE("15/"&amp;MONTH(EDATE(C2288,0))&amp;"/"&amp;YEAR(EDATE(C2288,0))),-1,Feriados!$A$1:$A$936),1,Feriados!$A$1:$A$936)</f>
        <v>40042</v>
      </c>
      <c r="I2288" s="27">
        <f>WORKDAY(WORKDAY(DATEVALUE("15/"&amp;MONTH(EDATE(C2288,-1))&amp;"/"&amp;YEAR(EDATE(C2288,-1))),-1,Feriados!$A$1:$A$936),1,Feriados!$A$1:$A$936)</f>
        <v>40009</v>
      </c>
      <c r="J2288" s="27">
        <f>WORKDAY(WORKDAY(DATEVALUE("15/"&amp;MONTH(EDATE(C2288,0))&amp;"/"&amp;YEAR(EDATE(C2288,0))-1),-1,Feriados!$A$1:$A$936),1,Feriados!$A$1:$A$936)</f>
        <v>39675</v>
      </c>
      <c r="K2288" s="28">
        <f t="shared" si="66"/>
        <v>4.499395650960647</v>
      </c>
    </row>
    <row r="2289" spans="1:11" x14ac:dyDescent="0.3">
      <c r="A2289" s="18" t="str">
        <f t="shared" si="67"/>
        <v>72009P</v>
      </c>
      <c r="B2289" s="10">
        <v>760199</v>
      </c>
      <c r="C2289" s="15">
        <v>40049</v>
      </c>
      <c r="D2289" s="16">
        <v>1843.1139840000001</v>
      </c>
      <c r="E2289" s="14">
        <v>0.23</v>
      </c>
      <c r="F2289" s="14" t="s">
        <v>42</v>
      </c>
      <c r="G2289" s="15">
        <v>40043</v>
      </c>
      <c r="H2289" s="27">
        <f>WORKDAY(WORKDAY(DATEVALUE("15/"&amp;MONTH(EDATE(C2289,0))&amp;"/"&amp;YEAR(EDATE(C2289,0))),-1,Feriados!$A$1:$A$936),1,Feriados!$A$1:$A$936)</f>
        <v>40042</v>
      </c>
      <c r="I2289" s="27">
        <f>WORKDAY(WORKDAY(DATEVALUE("15/"&amp;MONTH(EDATE(C2289,-1))&amp;"/"&amp;YEAR(EDATE(C2289,-1))),-1,Feriados!$A$1:$A$936),1,Feriados!$A$1:$A$936)</f>
        <v>40009</v>
      </c>
      <c r="J2289" s="27">
        <f>WORKDAY(WORKDAY(DATEVALUE("15/"&amp;MONTH(EDATE(C2289,0))&amp;"/"&amp;YEAR(EDATE(C2289,0))-1),-1,Feriados!$A$1:$A$936),1,Feriados!$A$1:$A$936)</f>
        <v>39675</v>
      </c>
      <c r="K2289" s="28">
        <f t="shared" si="66"/>
        <v>4.499395650960647</v>
      </c>
    </row>
    <row r="2290" spans="1:11" x14ac:dyDescent="0.3">
      <c r="A2290" s="18" t="str">
        <f t="shared" si="67"/>
        <v>72009P</v>
      </c>
      <c r="B2290" s="10">
        <v>760199</v>
      </c>
      <c r="C2290" s="15">
        <v>40050</v>
      </c>
      <c r="D2290" s="16">
        <v>1843.325711</v>
      </c>
      <c r="E2290" s="14">
        <v>0.23</v>
      </c>
      <c r="F2290" s="14" t="s">
        <v>42</v>
      </c>
      <c r="G2290" s="15">
        <v>40043</v>
      </c>
      <c r="H2290" s="27">
        <f>WORKDAY(WORKDAY(DATEVALUE("15/"&amp;MONTH(EDATE(C2290,0))&amp;"/"&amp;YEAR(EDATE(C2290,0))),-1,Feriados!$A$1:$A$936),1,Feriados!$A$1:$A$936)</f>
        <v>40042</v>
      </c>
      <c r="I2290" s="27">
        <f>WORKDAY(WORKDAY(DATEVALUE("15/"&amp;MONTH(EDATE(C2290,-1))&amp;"/"&amp;YEAR(EDATE(C2290,-1))),-1,Feriados!$A$1:$A$936),1,Feriados!$A$1:$A$936)</f>
        <v>40009</v>
      </c>
      <c r="J2290" s="27">
        <f>WORKDAY(WORKDAY(DATEVALUE("15/"&amp;MONTH(EDATE(C2290,0))&amp;"/"&amp;YEAR(EDATE(C2290,0))-1),-1,Feriados!$A$1:$A$936),1,Feriados!$A$1:$A$936)</f>
        <v>39675</v>
      </c>
      <c r="K2290" s="28">
        <f t="shared" si="66"/>
        <v>4.499395650960647</v>
      </c>
    </row>
    <row r="2291" spans="1:11" x14ac:dyDescent="0.3">
      <c r="A2291" s="18" t="str">
        <f t="shared" si="67"/>
        <v>72009P</v>
      </c>
      <c r="B2291" s="10">
        <v>760199</v>
      </c>
      <c r="C2291" s="15">
        <v>40051</v>
      </c>
      <c r="D2291" s="16">
        <v>1843.3443159999999</v>
      </c>
      <c r="E2291" s="14">
        <v>0.2</v>
      </c>
      <c r="F2291" s="14" t="s">
        <v>42</v>
      </c>
      <c r="G2291" s="15">
        <v>40051</v>
      </c>
      <c r="H2291" s="27">
        <f>WORKDAY(WORKDAY(DATEVALUE("15/"&amp;MONTH(EDATE(C2291,0))&amp;"/"&amp;YEAR(EDATE(C2291,0))),-1,Feriados!$A$1:$A$936),1,Feriados!$A$1:$A$936)</f>
        <v>40042</v>
      </c>
      <c r="I2291" s="27">
        <f>WORKDAY(WORKDAY(DATEVALUE("15/"&amp;MONTH(EDATE(C2291,-1))&amp;"/"&amp;YEAR(EDATE(C2291,-1))),-1,Feriados!$A$1:$A$936),1,Feriados!$A$1:$A$936)</f>
        <v>40009</v>
      </c>
      <c r="J2291" s="27">
        <f>WORKDAY(WORKDAY(DATEVALUE("15/"&amp;MONTH(EDATE(C2291,0))&amp;"/"&amp;YEAR(EDATE(C2291,0))-1),-1,Feriados!$A$1:$A$936),1,Feriados!$A$1:$A$936)</f>
        <v>39675</v>
      </c>
      <c r="K2291" s="28">
        <f t="shared" si="66"/>
        <v>4.499395650960647</v>
      </c>
    </row>
    <row r="2292" spans="1:11" x14ac:dyDescent="0.3">
      <c r="A2292" s="18" t="str">
        <f t="shared" si="67"/>
        <v>72009P</v>
      </c>
      <c r="B2292" s="10">
        <v>760199</v>
      </c>
      <c r="C2292" s="15">
        <v>40052</v>
      </c>
      <c r="D2292" s="16">
        <v>1843.528476</v>
      </c>
      <c r="E2292" s="14">
        <v>0.2</v>
      </c>
      <c r="F2292" s="14" t="s">
        <v>42</v>
      </c>
      <c r="G2292" s="15">
        <v>40051</v>
      </c>
      <c r="H2292" s="27">
        <f>WORKDAY(WORKDAY(DATEVALUE("15/"&amp;MONTH(EDATE(C2292,0))&amp;"/"&amp;YEAR(EDATE(C2292,0))),-1,Feriados!$A$1:$A$936),1,Feriados!$A$1:$A$936)</f>
        <v>40042</v>
      </c>
      <c r="I2292" s="27">
        <f>WORKDAY(WORKDAY(DATEVALUE("15/"&amp;MONTH(EDATE(C2292,-1))&amp;"/"&amp;YEAR(EDATE(C2292,-1))),-1,Feriados!$A$1:$A$936),1,Feriados!$A$1:$A$936)</f>
        <v>40009</v>
      </c>
      <c r="J2292" s="27">
        <f>WORKDAY(WORKDAY(DATEVALUE("15/"&amp;MONTH(EDATE(C2292,0))&amp;"/"&amp;YEAR(EDATE(C2292,0))-1),-1,Feriados!$A$1:$A$936),1,Feriados!$A$1:$A$936)</f>
        <v>39675</v>
      </c>
      <c r="K2292" s="28">
        <f t="shared" si="66"/>
        <v>4.499395650960647</v>
      </c>
    </row>
    <row r="2293" spans="1:11" x14ac:dyDescent="0.3">
      <c r="A2293" s="18" t="str">
        <f t="shared" si="67"/>
        <v>72009P</v>
      </c>
      <c r="B2293" s="10">
        <v>760199</v>
      </c>
      <c r="C2293" s="15">
        <v>40053</v>
      </c>
      <c r="D2293" s="16">
        <v>1843.7126539999999</v>
      </c>
      <c r="E2293" s="14">
        <v>0.2</v>
      </c>
      <c r="F2293" s="14" t="s">
        <v>42</v>
      </c>
      <c r="G2293" s="15">
        <v>40051</v>
      </c>
      <c r="H2293" s="27">
        <f>WORKDAY(WORKDAY(DATEVALUE("15/"&amp;MONTH(EDATE(C2293,0))&amp;"/"&amp;YEAR(EDATE(C2293,0))),-1,Feriados!$A$1:$A$936),1,Feriados!$A$1:$A$936)</f>
        <v>40042</v>
      </c>
      <c r="I2293" s="27">
        <f>WORKDAY(WORKDAY(DATEVALUE("15/"&amp;MONTH(EDATE(C2293,-1))&amp;"/"&amp;YEAR(EDATE(C2293,-1))),-1,Feriados!$A$1:$A$936),1,Feriados!$A$1:$A$936)</f>
        <v>40009</v>
      </c>
      <c r="J2293" s="27">
        <f>WORKDAY(WORKDAY(DATEVALUE("15/"&amp;MONTH(EDATE(C2293,0))&amp;"/"&amp;YEAR(EDATE(C2293,0))-1),-1,Feriados!$A$1:$A$936),1,Feriados!$A$1:$A$936)</f>
        <v>39675</v>
      </c>
      <c r="K2293" s="28">
        <f t="shared" si="66"/>
        <v>4.499395650960647</v>
      </c>
    </row>
    <row r="2294" spans="1:11" x14ac:dyDescent="0.3">
      <c r="A2294" s="18" t="str">
        <f t="shared" si="67"/>
        <v>72009P</v>
      </c>
      <c r="B2294" s="10">
        <v>760199</v>
      </c>
      <c r="C2294" s="15">
        <v>40056</v>
      </c>
      <c r="D2294" s="16">
        <v>1843.8968500000001</v>
      </c>
      <c r="E2294" s="14">
        <v>0.2</v>
      </c>
      <c r="F2294" s="14" t="s">
        <v>42</v>
      </c>
      <c r="G2294" s="15">
        <v>40051</v>
      </c>
      <c r="H2294" s="27">
        <f>WORKDAY(WORKDAY(DATEVALUE("15/"&amp;MONTH(EDATE(C2294,0))&amp;"/"&amp;YEAR(EDATE(C2294,0))),-1,Feriados!$A$1:$A$936),1,Feriados!$A$1:$A$936)</f>
        <v>40042</v>
      </c>
      <c r="I2294" s="27">
        <f>WORKDAY(WORKDAY(DATEVALUE("15/"&amp;MONTH(EDATE(C2294,-1))&amp;"/"&amp;YEAR(EDATE(C2294,-1))),-1,Feriados!$A$1:$A$936),1,Feriados!$A$1:$A$936)</f>
        <v>40009</v>
      </c>
      <c r="J2294" s="27">
        <f>WORKDAY(WORKDAY(DATEVALUE("15/"&amp;MONTH(EDATE(C2294,0))&amp;"/"&amp;YEAR(EDATE(C2294,0))-1),-1,Feriados!$A$1:$A$936),1,Feriados!$A$1:$A$936)</f>
        <v>39675</v>
      </c>
      <c r="K2294" s="28">
        <f t="shared" si="66"/>
        <v>4.499395650960647</v>
      </c>
    </row>
    <row r="2295" spans="1:11" x14ac:dyDescent="0.3">
      <c r="A2295" s="18" t="str">
        <f t="shared" si="67"/>
        <v>82009P</v>
      </c>
      <c r="B2295" s="10">
        <v>760199</v>
      </c>
      <c r="C2295" s="15">
        <v>40057</v>
      </c>
      <c r="D2295" s="16">
        <v>1844.0810650000001</v>
      </c>
      <c r="E2295" s="14">
        <v>0.2</v>
      </c>
      <c r="F2295" s="14" t="s">
        <v>42</v>
      </c>
      <c r="G2295" s="15">
        <v>40051</v>
      </c>
      <c r="H2295" s="27">
        <f>WORKDAY(WORKDAY(DATEVALUE("15/"&amp;MONTH(EDATE(C2295,0))&amp;"/"&amp;YEAR(EDATE(C2295,0))),-1,Feriados!$A$1:$A$936),1,Feriados!$A$1:$A$936)</f>
        <v>40071</v>
      </c>
      <c r="I2295" s="27">
        <f>WORKDAY(WORKDAY(DATEVALUE("15/"&amp;MONTH(EDATE(C2295,-1))&amp;"/"&amp;YEAR(EDATE(C2295,-1))),-1,Feriados!$A$1:$A$936),1,Feriados!$A$1:$A$936)</f>
        <v>40042</v>
      </c>
      <c r="J2295" s="27">
        <f>WORKDAY(WORKDAY(DATEVALUE("15/"&amp;MONTH(EDATE(C2295,0))&amp;"/"&amp;YEAR(EDATE(C2295,0))-1),-1,Feriados!$A$1:$A$936),1,Feriados!$A$1:$A$936)</f>
        <v>39706</v>
      </c>
      <c r="K2295" s="28">
        <f t="shared" si="66"/>
        <v>4.3638516620744694</v>
      </c>
    </row>
    <row r="2296" spans="1:11" x14ac:dyDescent="0.3">
      <c r="A2296" s="18" t="str">
        <f t="shared" si="67"/>
        <v>82009P</v>
      </c>
      <c r="B2296" s="10">
        <v>760199</v>
      </c>
      <c r="C2296" s="15">
        <v>40058</v>
      </c>
      <c r="D2296" s="16">
        <v>1844.265298</v>
      </c>
      <c r="E2296" s="14">
        <v>0.2</v>
      </c>
      <c r="F2296" s="14" t="s">
        <v>42</v>
      </c>
      <c r="G2296" s="15">
        <v>40051</v>
      </c>
      <c r="H2296" s="27">
        <f>WORKDAY(WORKDAY(DATEVALUE("15/"&amp;MONTH(EDATE(C2296,0))&amp;"/"&amp;YEAR(EDATE(C2296,0))),-1,Feriados!$A$1:$A$936),1,Feriados!$A$1:$A$936)</f>
        <v>40071</v>
      </c>
      <c r="I2296" s="27">
        <f>WORKDAY(WORKDAY(DATEVALUE("15/"&amp;MONTH(EDATE(C2296,-1))&amp;"/"&amp;YEAR(EDATE(C2296,-1))),-1,Feriados!$A$1:$A$936),1,Feriados!$A$1:$A$936)</f>
        <v>40042</v>
      </c>
      <c r="J2296" s="27">
        <f>WORKDAY(WORKDAY(DATEVALUE("15/"&amp;MONTH(EDATE(C2296,0))&amp;"/"&amp;YEAR(EDATE(C2296,0))-1),-1,Feriados!$A$1:$A$936),1,Feriados!$A$1:$A$936)</f>
        <v>39706</v>
      </c>
      <c r="K2296" s="28">
        <f t="shared" si="66"/>
        <v>4.3638516620744694</v>
      </c>
    </row>
    <row r="2297" spans="1:11" x14ac:dyDescent="0.3">
      <c r="A2297" s="18" t="str">
        <f t="shared" si="67"/>
        <v>82009P</v>
      </c>
      <c r="B2297" s="10">
        <v>760199</v>
      </c>
      <c r="C2297" s="15">
        <v>40059</v>
      </c>
      <c r="D2297" s="16">
        <v>1844.44955</v>
      </c>
      <c r="E2297" s="14">
        <v>0.2</v>
      </c>
      <c r="F2297" s="14" t="s">
        <v>42</v>
      </c>
      <c r="G2297" s="15">
        <v>40051</v>
      </c>
      <c r="H2297" s="27">
        <f>WORKDAY(WORKDAY(DATEVALUE("15/"&amp;MONTH(EDATE(C2297,0))&amp;"/"&amp;YEAR(EDATE(C2297,0))),-1,Feriados!$A$1:$A$936),1,Feriados!$A$1:$A$936)</f>
        <v>40071</v>
      </c>
      <c r="I2297" s="27">
        <f>WORKDAY(WORKDAY(DATEVALUE("15/"&amp;MONTH(EDATE(C2297,-1))&amp;"/"&amp;YEAR(EDATE(C2297,-1))),-1,Feriados!$A$1:$A$936),1,Feriados!$A$1:$A$936)</f>
        <v>40042</v>
      </c>
      <c r="J2297" s="27">
        <f>WORKDAY(WORKDAY(DATEVALUE("15/"&amp;MONTH(EDATE(C2297,0))&amp;"/"&amp;YEAR(EDATE(C2297,0))-1),-1,Feriados!$A$1:$A$936),1,Feriados!$A$1:$A$936)</f>
        <v>39706</v>
      </c>
      <c r="K2297" s="28">
        <f t="shared" si="66"/>
        <v>4.3638516620744694</v>
      </c>
    </row>
    <row r="2298" spans="1:11" x14ac:dyDescent="0.3">
      <c r="A2298" s="18" t="str">
        <f t="shared" si="67"/>
        <v>82009P</v>
      </c>
      <c r="B2298" s="10">
        <v>760199</v>
      </c>
      <c r="C2298" s="15">
        <v>40060</v>
      </c>
      <c r="D2298" s="16">
        <v>1844.63382</v>
      </c>
      <c r="E2298" s="14">
        <v>0.2</v>
      </c>
      <c r="F2298" s="14" t="s">
        <v>42</v>
      </c>
      <c r="G2298" s="15">
        <v>40051</v>
      </c>
      <c r="H2298" s="27">
        <f>WORKDAY(WORKDAY(DATEVALUE("15/"&amp;MONTH(EDATE(C2298,0))&amp;"/"&amp;YEAR(EDATE(C2298,0))),-1,Feriados!$A$1:$A$936),1,Feriados!$A$1:$A$936)</f>
        <v>40071</v>
      </c>
      <c r="I2298" s="27">
        <f>WORKDAY(WORKDAY(DATEVALUE("15/"&amp;MONTH(EDATE(C2298,-1))&amp;"/"&amp;YEAR(EDATE(C2298,-1))),-1,Feriados!$A$1:$A$936),1,Feriados!$A$1:$A$936)</f>
        <v>40042</v>
      </c>
      <c r="J2298" s="27">
        <f>WORKDAY(WORKDAY(DATEVALUE("15/"&amp;MONTH(EDATE(C2298,0))&amp;"/"&amp;YEAR(EDATE(C2298,0))-1),-1,Feriados!$A$1:$A$936),1,Feriados!$A$1:$A$936)</f>
        <v>39706</v>
      </c>
      <c r="K2298" s="28">
        <f t="shared" si="66"/>
        <v>4.3638516620744694</v>
      </c>
    </row>
    <row r="2299" spans="1:11" x14ac:dyDescent="0.3">
      <c r="A2299" s="18" t="str">
        <f t="shared" si="67"/>
        <v>82009P</v>
      </c>
      <c r="B2299" s="10">
        <v>760199</v>
      </c>
      <c r="C2299" s="15">
        <v>40064</v>
      </c>
      <c r="D2299" s="16">
        <v>1844.8181079999999</v>
      </c>
      <c r="E2299" s="14">
        <v>0.2</v>
      </c>
      <c r="F2299" s="14" t="s">
        <v>42</v>
      </c>
      <c r="G2299" s="15">
        <v>40051</v>
      </c>
      <c r="H2299" s="27">
        <f>WORKDAY(WORKDAY(DATEVALUE("15/"&amp;MONTH(EDATE(C2299,0))&amp;"/"&amp;YEAR(EDATE(C2299,0))),-1,Feriados!$A$1:$A$936),1,Feriados!$A$1:$A$936)</f>
        <v>40071</v>
      </c>
      <c r="I2299" s="27">
        <f>WORKDAY(WORKDAY(DATEVALUE("15/"&amp;MONTH(EDATE(C2299,-1))&amp;"/"&amp;YEAR(EDATE(C2299,-1))),-1,Feriados!$A$1:$A$936),1,Feriados!$A$1:$A$936)</f>
        <v>40042</v>
      </c>
      <c r="J2299" s="27">
        <f>WORKDAY(WORKDAY(DATEVALUE("15/"&amp;MONTH(EDATE(C2299,0))&amp;"/"&amp;YEAR(EDATE(C2299,0))-1),-1,Feriados!$A$1:$A$936),1,Feriados!$A$1:$A$936)</f>
        <v>39706</v>
      </c>
      <c r="K2299" s="28">
        <f t="shared" si="66"/>
        <v>4.3638516620744694</v>
      </c>
    </row>
    <row r="2300" spans="1:11" x14ac:dyDescent="0.3">
      <c r="A2300" s="18" t="str">
        <f t="shared" si="67"/>
        <v>82009P</v>
      </c>
      <c r="B2300" s="10">
        <v>760199</v>
      </c>
      <c r="C2300" s="15">
        <v>40065</v>
      </c>
      <c r="D2300" s="16">
        <v>1845.0024149999999</v>
      </c>
      <c r="E2300" s="14">
        <v>0.2</v>
      </c>
      <c r="F2300" s="14" t="s">
        <v>42</v>
      </c>
      <c r="G2300" s="15">
        <v>40051</v>
      </c>
      <c r="H2300" s="27">
        <f>WORKDAY(WORKDAY(DATEVALUE("15/"&amp;MONTH(EDATE(C2300,0))&amp;"/"&amp;YEAR(EDATE(C2300,0))),-1,Feriados!$A$1:$A$936),1,Feriados!$A$1:$A$936)</f>
        <v>40071</v>
      </c>
      <c r="I2300" s="27">
        <f>WORKDAY(WORKDAY(DATEVALUE("15/"&amp;MONTH(EDATE(C2300,-1))&amp;"/"&amp;YEAR(EDATE(C2300,-1))),-1,Feriados!$A$1:$A$936),1,Feriados!$A$1:$A$936)</f>
        <v>40042</v>
      </c>
      <c r="J2300" s="27">
        <f>WORKDAY(WORKDAY(DATEVALUE("15/"&amp;MONTH(EDATE(C2300,0))&amp;"/"&amp;YEAR(EDATE(C2300,0))-1),-1,Feriados!$A$1:$A$936),1,Feriados!$A$1:$A$936)</f>
        <v>39706</v>
      </c>
      <c r="K2300" s="28">
        <f t="shared" si="66"/>
        <v>4.3638516620744694</v>
      </c>
    </row>
    <row r="2301" spans="1:11" x14ac:dyDescent="0.3">
      <c r="A2301" s="18" t="str">
        <f t="shared" si="67"/>
        <v>82009F</v>
      </c>
      <c r="B2301" s="10">
        <v>760199</v>
      </c>
      <c r="C2301" s="15">
        <v>40066</v>
      </c>
      <c r="D2301" s="16">
        <v>1844.4033710000001</v>
      </c>
      <c r="E2301" s="14">
        <v>0.15</v>
      </c>
      <c r="F2301" s="14" t="s">
        <v>41</v>
      </c>
      <c r="G2301" s="15">
        <v>40066</v>
      </c>
      <c r="H2301" s="27">
        <f>WORKDAY(WORKDAY(DATEVALUE("15/"&amp;MONTH(EDATE(C2301,0))&amp;"/"&amp;YEAR(EDATE(C2301,0))),-1,Feriados!$A$1:$A$936),1,Feriados!$A$1:$A$936)</f>
        <v>40071</v>
      </c>
      <c r="I2301" s="27">
        <f>WORKDAY(WORKDAY(DATEVALUE("15/"&amp;MONTH(EDATE(C2301,-1))&amp;"/"&amp;YEAR(EDATE(C2301,-1))),-1,Feriados!$A$1:$A$936),1,Feriados!$A$1:$A$936)</f>
        <v>40042</v>
      </c>
      <c r="J2301" s="27">
        <f>WORKDAY(WORKDAY(DATEVALUE("15/"&amp;MONTH(EDATE(C2301,0))&amp;"/"&amp;YEAR(EDATE(C2301,0))-1),-1,Feriados!$A$1:$A$936),1,Feriados!$A$1:$A$936)</f>
        <v>39706</v>
      </c>
      <c r="K2301" s="28">
        <f t="shared" ref="K2301:K2364" si="68">+(VLOOKUP(H2301,C:D,2,FALSE)/VLOOKUP(J2301,C:D,2,FALSE)-1)*100</f>
        <v>4.3638516620744694</v>
      </c>
    </row>
    <row r="2302" spans="1:11" x14ac:dyDescent="0.3">
      <c r="A2302" s="18" t="str">
        <f t="shared" si="67"/>
        <v>82009F</v>
      </c>
      <c r="B2302" s="10">
        <v>760199</v>
      </c>
      <c r="C2302" s="15">
        <v>40067</v>
      </c>
      <c r="D2302" s="16">
        <v>1844.5415620000001</v>
      </c>
      <c r="E2302" s="14">
        <v>0.15</v>
      </c>
      <c r="F2302" s="14" t="s">
        <v>41</v>
      </c>
      <c r="G2302" s="15">
        <v>40066</v>
      </c>
      <c r="H2302" s="27">
        <f>WORKDAY(WORKDAY(DATEVALUE("15/"&amp;MONTH(EDATE(C2302,0))&amp;"/"&amp;YEAR(EDATE(C2302,0))),-1,Feriados!$A$1:$A$936),1,Feriados!$A$1:$A$936)</f>
        <v>40071</v>
      </c>
      <c r="I2302" s="27">
        <f>WORKDAY(WORKDAY(DATEVALUE("15/"&amp;MONTH(EDATE(C2302,-1))&amp;"/"&amp;YEAR(EDATE(C2302,-1))),-1,Feriados!$A$1:$A$936),1,Feriados!$A$1:$A$936)</f>
        <v>40042</v>
      </c>
      <c r="J2302" s="27">
        <f>WORKDAY(WORKDAY(DATEVALUE("15/"&amp;MONTH(EDATE(C2302,0))&amp;"/"&amp;YEAR(EDATE(C2302,0))-1),-1,Feriados!$A$1:$A$936),1,Feriados!$A$1:$A$936)</f>
        <v>39706</v>
      </c>
      <c r="K2302" s="28">
        <f t="shared" si="68"/>
        <v>4.3638516620744694</v>
      </c>
    </row>
    <row r="2303" spans="1:11" x14ac:dyDescent="0.3">
      <c r="A2303" s="18" t="str">
        <f t="shared" si="67"/>
        <v>82009F</v>
      </c>
      <c r="B2303" s="10">
        <v>760199</v>
      </c>
      <c r="C2303" s="15">
        <v>40070</v>
      </c>
      <c r="D2303" s="16">
        <v>1844.6797630000001</v>
      </c>
      <c r="E2303" s="14">
        <v>0.15</v>
      </c>
      <c r="F2303" s="14" t="s">
        <v>41</v>
      </c>
      <c r="G2303" s="15">
        <v>40066</v>
      </c>
      <c r="H2303" s="27">
        <f>WORKDAY(WORKDAY(DATEVALUE("15/"&amp;MONTH(EDATE(C2303,0))&amp;"/"&amp;YEAR(EDATE(C2303,0))),-1,Feriados!$A$1:$A$936),1,Feriados!$A$1:$A$936)</f>
        <v>40071</v>
      </c>
      <c r="I2303" s="27">
        <f>WORKDAY(WORKDAY(DATEVALUE("15/"&amp;MONTH(EDATE(C2303,-1))&amp;"/"&amp;YEAR(EDATE(C2303,-1))),-1,Feriados!$A$1:$A$936),1,Feriados!$A$1:$A$936)</f>
        <v>40042</v>
      </c>
      <c r="J2303" s="27">
        <f>WORKDAY(WORKDAY(DATEVALUE("15/"&amp;MONTH(EDATE(C2303,0))&amp;"/"&amp;YEAR(EDATE(C2303,0))-1),-1,Feriados!$A$1:$A$936),1,Feriados!$A$1:$A$936)</f>
        <v>39706</v>
      </c>
      <c r="K2303" s="28">
        <f t="shared" si="68"/>
        <v>4.3638516620744694</v>
      </c>
    </row>
    <row r="2304" spans="1:11" x14ac:dyDescent="0.3">
      <c r="A2304" s="18" t="str">
        <f t="shared" si="67"/>
        <v>82009F</v>
      </c>
      <c r="B2304" s="10">
        <v>760199</v>
      </c>
      <c r="C2304" s="15">
        <v>40071</v>
      </c>
      <c r="D2304" s="16">
        <v>1844.8179749999999</v>
      </c>
      <c r="E2304" s="14">
        <v>0.15</v>
      </c>
      <c r="F2304" s="14" t="s">
        <v>41</v>
      </c>
      <c r="G2304" s="15">
        <v>40066</v>
      </c>
      <c r="H2304" s="27">
        <f>WORKDAY(WORKDAY(DATEVALUE("15/"&amp;MONTH(EDATE(C2304,0))&amp;"/"&amp;YEAR(EDATE(C2304,0))),-1,Feriados!$A$1:$A$936),1,Feriados!$A$1:$A$936)</f>
        <v>40071</v>
      </c>
      <c r="I2304" s="27">
        <f>WORKDAY(WORKDAY(DATEVALUE("15/"&amp;MONTH(EDATE(C2304,-1))&amp;"/"&amp;YEAR(EDATE(C2304,-1))),-1,Feriados!$A$1:$A$936),1,Feriados!$A$1:$A$936)</f>
        <v>40042</v>
      </c>
      <c r="J2304" s="27">
        <f>WORKDAY(WORKDAY(DATEVALUE("15/"&amp;MONTH(EDATE(C2304,0))&amp;"/"&amp;YEAR(EDATE(C2304,0))-1),-1,Feriados!$A$1:$A$936),1,Feriados!$A$1:$A$936)</f>
        <v>39706</v>
      </c>
      <c r="K2304" s="28">
        <f t="shared" si="68"/>
        <v>4.3638516620744694</v>
      </c>
    </row>
    <row r="2305" spans="1:11" x14ac:dyDescent="0.3">
      <c r="A2305" s="18" t="str">
        <f t="shared" si="67"/>
        <v>82009P</v>
      </c>
      <c r="B2305" s="10">
        <v>760199</v>
      </c>
      <c r="C2305" s="15">
        <v>40072</v>
      </c>
      <c r="D2305" s="16">
        <v>1845.037335</v>
      </c>
      <c r="E2305" s="14">
        <v>0.25</v>
      </c>
      <c r="F2305" s="14" t="s">
        <v>42</v>
      </c>
      <c r="G2305" s="15">
        <v>40072</v>
      </c>
      <c r="H2305" s="27">
        <f>WORKDAY(WORKDAY(DATEVALUE("15/"&amp;MONTH(EDATE(C2305,0))&amp;"/"&amp;YEAR(EDATE(C2305,0))),-1,Feriados!$A$1:$A$936),1,Feriados!$A$1:$A$936)</f>
        <v>40071</v>
      </c>
      <c r="I2305" s="27">
        <f>WORKDAY(WORKDAY(DATEVALUE("15/"&amp;MONTH(EDATE(C2305,-1))&amp;"/"&amp;YEAR(EDATE(C2305,-1))),-1,Feriados!$A$1:$A$936),1,Feriados!$A$1:$A$936)</f>
        <v>40042</v>
      </c>
      <c r="J2305" s="27">
        <f>WORKDAY(WORKDAY(DATEVALUE("15/"&amp;MONTH(EDATE(C2305,0))&amp;"/"&amp;YEAR(EDATE(C2305,0))-1),-1,Feriados!$A$1:$A$936),1,Feriados!$A$1:$A$936)</f>
        <v>39706</v>
      </c>
      <c r="K2305" s="28">
        <f t="shared" si="68"/>
        <v>4.3638516620744694</v>
      </c>
    </row>
    <row r="2306" spans="1:11" x14ac:dyDescent="0.3">
      <c r="A2306" s="18" t="str">
        <f t="shared" si="67"/>
        <v>82009P</v>
      </c>
      <c r="B2306" s="10">
        <v>760199</v>
      </c>
      <c r="C2306" s="15">
        <v>40073</v>
      </c>
      <c r="D2306" s="16">
        <v>1845.256721</v>
      </c>
      <c r="E2306" s="14">
        <v>0.25</v>
      </c>
      <c r="F2306" s="14" t="s">
        <v>42</v>
      </c>
      <c r="G2306" s="15">
        <v>40072</v>
      </c>
      <c r="H2306" s="27">
        <f>WORKDAY(WORKDAY(DATEVALUE("15/"&amp;MONTH(EDATE(C2306,0))&amp;"/"&amp;YEAR(EDATE(C2306,0))),-1,Feriados!$A$1:$A$936),1,Feriados!$A$1:$A$936)</f>
        <v>40071</v>
      </c>
      <c r="I2306" s="27">
        <f>WORKDAY(WORKDAY(DATEVALUE("15/"&amp;MONTH(EDATE(C2306,-1))&amp;"/"&amp;YEAR(EDATE(C2306,-1))),-1,Feriados!$A$1:$A$936),1,Feriados!$A$1:$A$936)</f>
        <v>40042</v>
      </c>
      <c r="J2306" s="27">
        <f>WORKDAY(WORKDAY(DATEVALUE("15/"&amp;MONTH(EDATE(C2306,0))&amp;"/"&amp;YEAR(EDATE(C2306,0))-1),-1,Feriados!$A$1:$A$936),1,Feriados!$A$1:$A$936)</f>
        <v>39706</v>
      </c>
      <c r="K2306" s="28">
        <f t="shared" si="68"/>
        <v>4.3638516620744694</v>
      </c>
    </row>
    <row r="2307" spans="1:11" x14ac:dyDescent="0.3">
      <c r="A2307" s="18" t="str">
        <f t="shared" ref="A2307:A2370" si="69">MONTH(EDATE(C2307,-1))&amp;YEAR(EDATE(C2307,-1))&amp;F2307</f>
        <v>82009P</v>
      </c>
      <c r="B2307" s="10">
        <v>760199</v>
      </c>
      <c r="C2307" s="15">
        <v>40074</v>
      </c>
      <c r="D2307" s="16">
        <v>1845.4761329999999</v>
      </c>
      <c r="E2307" s="14">
        <v>0.25</v>
      </c>
      <c r="F2307" s="14" t="s">
        <v>42</v>
      </c>
      <c r="G2307" s="15">
        <v>40072</v>
      </c>
      <c r="H2307" s="27">
        <f>WORKDAY(WORKDAY(DATEVALUE("15/"&amp;MONTH(EDATE(C2307,0))&amp;"/"&amp;YEAR(EDATE(C2307,0))),-1,Feriados!$A$1:$A$936),1,Feriados!$A$1:$A$936)</f>
        <v>40071</v>
      </c>
      <c r="I2307" s="27">
        <f>WORKDAY(WORKDAY(DATEVALUE("15/"&amp;MONTH(EDATE(C2307,-1))&amp;"/"&amp;YEAR(EDATE(C2307,-1))),-1,Feriados!$A$1:$A$936),1,Feriados!$A$1:$A$936)</f>
        <v>40042</v>
      </c>
      <c r="J2307" s="27">
        <f>WORKDAY(WORKDAY(DATEVALUE("15/"&amp;MONTH(EDATE(C2307,0))&amp;"/"&amp;YEAR(EDATE(C2307,0))-1),-1,Feriados!$A$1:$A$936),1,Feriados!$A$1:$A$936)</f>
        <v>39706</v>
      </c>
      <c r="K2307" s="28">
        <f t="shared" si="68"/>
        <v>4.3638516620744694</v>
      </c>
    </row>
    <row r="2308" spans="1:11" x14ac:dyDescent="0.3">
      <c r="A2308" s="18" t="str">
        <f t="shared" si="69"/>
        <v>82009P</v>
      </c>
      <c r="B2308" s="10">
        <v>760199</v>
      </c>
      <c r="C2308" s="15">
        <v>40077</v>
      </c>
      <c r="D2308" s="16">
        <v>1845.6955720000001</v>
      </c>
      <c r="E2308" s="14">
        <v>0.25</v>
      </c>
      <c r="F2308" s="14" t="s">
        <v>42</v>
      </c>
      <c r="G2308" s="15">
        <v>40072</v>
      </c>
      <c r="H2308" s="27">
        <f>WORKDAY(WORKDAY(DATEVALUE("15/"&amp;MONTH(EDATE(C2308,0))&amp;"/"&amp;YEAR(EDATE(C2308,0))),-1,Feriados!$A$1:$A$936),1,Feriados!$A$1:$A$936)</f>
        <v>40071</v>
      </c>
      <c r="I2308" s="27">
        <f>WORKDAY(WORKDAY(DATEVALUE("15/"&amp;MONTH(EDATE(C2308,-1))&amp;"/"&amp;YEAR(EDATE(C2308,-1))),-1,Feriados!$A$1:$A$936),1,Feriados!$A$1:$A$936)</f>
        <v>40042</v>
      </c>
      <c r="J2308" s="27">
        <f>WORKDAY(WORKDAY(DATEVALUE("15/"&amp;MONTH(EDATE(C2308,0))&amp;"/"&amp;YEAR(EDATE(C2308,0))-1),-1,Feriados!$A$1:$A$936),1,Feriados!$A$1:$A$936)</f>
        <v>39706</v>
      </c>
      <c r="K2308" s="28">
        <f t="shared" si="68"/>
        <v>4.3638516620744694</v>
      </c>
    </row>
    <row r="2309" spans="1:11" x14ac:dyDescent="0.3">
      <c r="A2309" s="18" t="str">
        <f t="shared" si="69"/>
        <v>82009P</v>
      </c>
      <c r="B2309" s="10">
        <v>760199</v>
      </c>
      <c r="C2309" s="15">
        <v>40078</v>
      </c>
      <c r="D2309" s="16">
        <v>1845.9150360000001</v>
      </c>
      <c r="E2309" s="14">
        <v>0.25</v>
      </c>
      <c r="F2309" s="14" t="s">
        <v>42</v>
      </c>
      <c r="G2309" s="15">
        <v>40072</v>
      </c>
      <c r="H2309" s="27">
        <f>WORKDAY(WORKDAY(DATEVALUE("15/"&amp;MONTH(EDATE(C2309,0))&amp;"/"&amp;YEAR(EDATE(C2309,0))),-1,Feriados!$A$1:$A$936),1,Feriados!$A$1:$A$936)</f>
        <v>40071</v>
      </c>
      <c r="I2309" s="27">
        <f>WORKDAY(WORKDAY(DATEVALUE("15/"&amp;MONTH(EDATE(C2309,-1))&amp;"/"&amp;YEAR(EDATE(C2309,-1))),-1,Feriados!$A$1:$A$936),1,Feriados!$A$1:$A$936)</f>
        <v>40042</v>
      </c>
      <c r="J2309" s="27">
        <f>WORKDAY(WORKDAY(DATEVALUE("15/"&amp;MONTH(EDATE(C2309,0))&amp;"/"&amp;YEAR(EDATE(C2309,0))-1),-1,Feriados!$A$1:$A$936),1,Feriados!$A$1:$A$936)</f>
        <v>39706</v>
      </c>
      <c r="K2309" s="28">
        <f t="shared" si="68"/>
        <v>4.3638516620744694</v>
      </c>
    </row>
    <row r="2310" spans="1:11" x14ac:dyDescent="0.3">
      <c r="A2310" s="18" t="str">
        <f t="shared" si="69"/>
        <v>82009P</v>
      </c>
      <c r="B2310" s="10">
        <v>760199</v>
      </c>
      <c r="C2310" s="15">
        <v>40079</v>
      </c>
      <c r="D2310" s="16">
        <v>1846.1345269999999</v>
      </c>
      <c r="E2310" s="14">
        <v>0.25</v>
      </c>
      <c r="F2310" s="14" t="s">
        <v>42</v>
      </c>
      <c r="G2310" s="15">
        <v>40072</v>
      </c>
      <c r="H2310" s="27">
        <f>WORKDAY(WORKDAY(DATEVALUE("15/"&amp;MONTH(EDATE(C2310,0))&amp;"/"&amp;YEAR(EDATE(C2310,0))),-1,Feriados!$A$1:$A$936),1,Feriados!$A$1:$A$936)</f>
        <v>40071</v>
      </c>
      <c r="I2310" s="27">
        <f>WORKDAY(WORKDAY(DATEVALUE("15/"&amp;MONTH(EDATE(C2310,-1))&amp;"/"&amp;YEAR(EDATE(C2310,-1))),-1,Feriados!$A$1:$A$936),1,Feriados!$A$1:$A$936)</f>
        <v>40042</v>
      </c>
      <c r="J2310" s="27">
        <f>WORKDAY(WORKDAY(DATEVALUE("15/"&amp;MONTH(EDATE(C2310,0))&amp;"/"&amp;YEAR(EDATE(C2310,0))-1),-1,Feriados!$A$1:$A$936),1,Feriados!$A$1:$A$936)</f>
        <v>39706</v>
      </c>
      <c r="K2310" s="28">
        <f t="shared" si="68"/>
        <v>4.3638516620744694</v>
      </c>
    </row>
    <row r="2311" spans="1:11" x14ac:dyDescent="0.3">
      <c r="A2311" s="18" t="str">
        <f t="shared" si="69"/>
        <v>82009P</v>
      </c>
      <c r="B2311" s="10">
        <v>760199</v>
      </c>
      <c r="C2311" s="15">
        <v>40080</v>
      </c>
      <c r="D2311" s="16">
        <v>1846.354043</v>
      </c>
      <c r="E2311" s="14">
        <v>0.25</v>
      </c>
      <c r="F2311" s="14" t="s">
        <v>42</v>
      </c>
      <c r="G2311" s="15">
        <v>40072</v>
      </c>
      <c r="H2311" s="27">
        <f>WORKDAY(WORKDAY(DATEVALUE("15/"&amp;MONTH(EDATE(C2311,0))&amp;"/"&amp;YEAR(EDATE(C2311,0))),-1,Feriados!$A$1:$A$936),1,Feriados!$A$1:$A$936)</f>
        <v>40071</v>
      </c>
      <c r="I2311" s="27">
        <f>WORKDAY(WORKDAY(DATEVALUE("15/"&amp;MONTH(EDATE(C2311,-1))&amp;"/"&amp;YEAR(EDATE(C2311,-1))),-1,Feriados!$A$1:$A$936),1,Feriados!$A$1:$A$936)</f>
        <v>40042</v>
      </c>
      <c r="J2311" s="27">
        <f>WORKDAY(WORKDAY(DATEVALUE("15/"&amp;MONTH(EDATE(C2311,0))&amp;"/"&amp;YEAR(EDATE(C2311,0))-1),-1,Feriados!$A$1:$A$936),1,Feriados!$A$1:$A$936)</f>
        <v>39706</v>
      </c>
      <c r="K2311" s="28">
        <f t="shared" si="68"/>
        <v>4.3638516620744694</v>
      </c>
    </row>
    <row r="2312" spans="1:11" x14ac:dyDescent="0.3">
      <c r="A2312" s="18" t="str">
        <f t="shared" si="69"/>
        <v>82009P</v>
      </c>
      <c r="B2312" s="10">
        <v>760199</v>
      </c>
      <c r="C2312" s="15">
        <v>40081</v>
      </c>
      <c r="D2312" s="16">
        <v>1846.503414</v>
      </c>
      <c r="E2312" s="14">
        <v>0.24</v>
      </c>
      <c r="F2312" s="14" t="s">
        <v>42</v>
      </c>
      <c r="G2312" s="15">
        <v>40081</v>
      </c>
      <c r="H2312" s="27">
        <f>WORKDAY(WORKDAY(DATEVALUE("15/"&amp;MONTH(EDATE(C2312,0))&amp;"/"&amp;YEAR(EDATE(C2312,0))),-1,Feriados!$A$1:$A$936),1,Feriados!$A$1:$A$936)</f>
        <v>40071</v>
      </c>
      <c r="I2312" s="27">
        <f>WORKDAY(WORKDAY(DATEVALUE("15/"&amp;MONTH(EDATE(C2312,-1))&amp;"/"&amp;YEAR(EDATE(C2312,-1))),-1,Feriados!$A$1:$A$936),1,Feriados!$A$1:$A$936)</f>
        <v>40042</v>
      </c>
      <c r="J2312" s="27">
        <f>WORKDAY(WORKDAY(DATEVALUE("15/"&amp;MONTH(EDATE(C2312,0))&amp;"/"&amp;YEAR(EDATE(C2312,0))-1),-1,Feriados!$A$1:$A$936),1,Feriados!$A$1:$A$936)</f>
        <v>39706</v>
      </c>
      <c r="K2312" s="28">
        <f t="shared" si="68"/>
        <v>4.3638516620744694</v>
      </c>
    </row>
    <row r="2313" spans="1:11" x14ac:dyDescent="0.3">
      <c r="A2313" s="18" t="str">
        <f t="shared" si="69"/>
        <v>82009P</v>
      </c>
      <c r="B2313" s="10">
        <v>760199</v>
      </c>
      <c r="C2313" s="15">
        <v>40084</v>
      </c>
      <c r="D2313" s="16">
        <v>1846.7142019999999</v>
      </c>
      <c r="E2313" s="14">
        <v>0.24</v>
      </c>
      <c r="F2313" s="14" t="s">
        <v>42</v>
      </c>
      <c r="G2313" s="15">
        <v>40081</v>
      </c>
      <c r="H2313" s="27">
        <f>WORKDAY(WORKDAY(DATEVALUE("15/"&amp;MONTH(EDATE(C2313,0))&amp;"/"&amp;YEAR(EDATE(C2313,0))),-1,Feriados!$A$1:$A$936),1,Feriados!$A$1:$A$936)</f>
        <v>40071</v>
      </c>
      <c r="I2313" s="27">
        <f>WORKDAY(WORKDAY(DATEVALUE("15/"&amp;MONTH(EDATE(C2313,-1))&amp;"/"&amp;YEAR(EDATE(C2313,-1))),-1,Feriados!$A$1:$A$936),1,Feriados!$A$1:$A$936)</f>
        <v>40042</v>
      </c>
      <c r="J2313" s="27">
        <f>WORKDAY(WORKDAY(DATEVALUE("15/"&amp;MONTH(EDATE(C2313,0))&amp;"/"&amp;YEAR(EDATE(C2313,0))-1),-1,Feriados!$A$1:$A$936),1,Feriados!$A$1:$A$936)</f>
        <v>39706</v>
      </c>
      <c r="K2313" s="28">
        <f t="shared" si="68"/>
        <v>4.3638516620744694</v>
      </c>
    </row>
    <row r="2314" spans="1:11" x14ac:dyDescent="0.3">
      <c r="A2314" s="18" t="str">
        <f t="shared" si="69"/>
        <v>82009P</v>
      </c>
      <c r="B2314" s="10">
        <v>760199</v>
      </c>
      <c r="C2314" s="15">
        <v>40085</v>
      </c>
      <c r="D2314" s="16">
        <v>1846.9250139999999</v>
      </c>
      <c r="E2314" s="14">
        <v>0.24</v>
      </c>
      <c r="F2314" s="14" t="s">
        <v>42</v>
      </c>
      <c r="G2314" s="15">
        <v>40081</v>
      </c>
      <c r="H2314" s="27">
        <f>WORKDAY(WORKDAY(DATEVALUE("15/"&amp;MONTH(EDATE(C2314,0))&amp;"/"&amp;YEAR(EDATE(C2314,0))),-1,Feriados!$A$1:$A$936),1,Feriados!$A$1:$A$936)</f>
        <v>40071</v>
      </c>
      <c r="I2314" s="27">
        <f>WORKDAY(WORKDAY(DATEVALUE("15/"&amp;MONTH(EDATE(C2314,-1))&amp;"/"&amp;YEAR(EDATE(C2314,-1))),-1,Feriados!$A$1:$A$936),1,Feriados!$A$1:$A$936)</f>
        <v>40042</v>
      </c>
      <c r="J2314" s="27">
        <f>WORKDAY(WORKDAY(DATEVALUE("15/"&amp;MONTH(EDATE(C2314,0))&amp;"/"&amp;YEAR(EDATE(C2314,0))-1),-1,Feriados!$A$1:$A$936),1,Feriados!$A$1:$A$936)</f>
        <v>39706</v>
      </c>
      <c r="K2314" s="28">
        <f t="shared" si="68"/>
        <v>4.3638516620744694</v>
      </c>
    </row>
    <row r="2315" spans="1:11" x14ac:dyDescent="0.3">
      <c r="A2315" s="18" t="str">
        <f t="shared" si="69"/>
        <v>82009P</v>
      </c>
      <c r="B2315" s="10">
        <v>760199</v>
      </c>
      <c r="C2315" s="15">
        <v>40086</v>
      </c>
      <c r="D2315" s="16">
        <v>1847.135851</v>
      </c>
      <c r="E2315" s="14">
        <v>0.24</v>
      </c>
      <c r="F2315" s="14" t="s">
        <v>42</v>
      </c>
      <c r="G2315" s="15">
        <v>40081</v>
      </c>
      <c r="H2315" s="27">
        <f>WORKDAY(WORKDAY(DATEVALUE("15/"&amp;MONTH(EDATE(C2315,0))&amp;"/"&amp;YEAR(EDATE(C2315,0))),-1,Feriados!$A$1:$A$936),1,Feriados!$A$1:$A$936)</f>
        <v>40071</v>
      </c>
      <c r="I2315" s="27">
        <f>WORKDAY(WORKDAY(DATEVALUE("15/"&amp;MONTH(EDATE(C2315,-1))&amp;"/"&amp;YEAR(EDATE(C2315,-1))),-1,Feriados!$A$1:$A$936),1,Feriados!$A$1:$A$936)</f>
        <v>40042</v>
      </c>
      <c r="J2315" s="27">
        <f>WORKDAY(WORKDAY(DATEVALUE("15/"&amp;MONTH(EDATE(C2315,0))&amp;"/"&amp;YEAR(EDATE(C2315,0))-1),-1,Feriados!$A$1:$A$936),1,Feriados!$A$1:$A$936)</f>
        <v>39706</v>
      </c>
      <c r="K2315" s="28">
        <f t="shared" si="68"/>
        <v>4.3638516620744694</v>
      </c>
    </row>
    <row r="2316" spans="1:11" x14ac:dyDescent="0.3">
      <c r="A2316" s="18" t="str">
        <f t="shared" si="69"/>
        <v>92009P</v>
      </c>
      <c r="B2316" s="10">
        <v>760199</v>
      </c>
      <c r="C2316" s="15">
        <v>40087</v>
      </c>
      <c r="D2316" s="16">
        <v>1847.3467109999999</v>
      </c>
      <c r="E2316" s="14">
        <v>0.24</v>
      </c>
      <c r="F2316" s="14" t="s">
        <v>42</v>
      </c>
      <c r="G2316" s="15">
        <v>40081</v>
      </c>
      <c r="H2316" s="27">
        <f>WORKDAY(WORKDAY(DATEVALUE("15/"&amp;MONTH(EDATE(C2316,0))&amp;"/"&amp;YEAR(EDATE(C2316,0))),-1,Feriados!$A$1:$A$936),1,Feriados!$A$1:$A$936)</f>
        <v>40101</v>
      </c>
      <c r="I2316" s="27">
        <f>WORKDAY(WORKDAY(DATEVALUE("15/"&amp;MONTH(EDATE(C2316,-1))&amp;"/"&amp;YEAR(EDATE(C2316,-1))),-1,Feriados!$A$1:$A$936),1,Feriados!$A$1:$A$936)</f>
        <v>40071</v>
      </c>
      <c r="J2316" s="27">
        <f>WORKDAY(WORKDAY(DATEVALUE("15/"&amp;MONTH(EDATE(C2316,0))&amp;"/"&amp;YEAR(EDATE(C2316,0))-1),-1,Feriados!$A$1:$A$936),1,Feriados!$A$1:$A$936)</f>
        <v>39736</v>
      </c>
      <c r="K2316" s="28">
        <f t="shared" si="68"/>
        <v>4.343100805840705</v>
      </c>
    </row>
    <row r="2317" spans="1:11" x14ac:dyDescent="0.3">
      <c r="A2317" s="18" t="str">
        <f t="shared" si="69"/>
        <v>92009P</v>
      </c>
      <c r="B2317" s="10">
        <v>760199</v>
      </c>
      <c r="C2317" s="15">
        <v>40088</v>
      </c>
      <c r="D2317" s="16">
        <v>1847.557595</v>
      </c>
      <c r="E2317" s="14">
        <v>0.24</v>
      </c>
      <c r="F2317" s="14" t="s">
        <v>42</v>
      </c>
      <c r="G2317" s="15">
        <v>40081</v>
      </c>
      <c r="H2317" s="27">
        <f>WORKDAY(WORKDAY(DATEVALUE("15/"&amp;MONTH(EDATE(C2317,0))&amp;"/"&amp;YEAR(EDATE(C2317,0))),-1,Feriados!$A$1:$A$936),1,Feriados!$A$1:$A$936)</f>
        <v>40101</v>
      </c>
      <c r="I2317" s="27">
        <f>WORKDAY(WORKDAY(DATEVALUE("15/"&amp;MONTH(EDATE(C2317,-1))&amp;"/"&amp;YEAR(EDATE(C2317,-1))),-1,Feriados!$A$1:$A$936),1,Feriados!$A$1:$A$936)</f>
        <v>40071</v>
      </c>
      <c r="J2317" s="27">
        <f>WORKDAY(WORKDAY(DATEVALUE("15/"&amp;MONTH(EDATE(C2317,0))&amp;"/"&amp;YEAR(EDATE(C2317,0))-1),-1,Feriados!$A$1:$A$936),1,Feriados!$A$1:$A$936)</f>
        <v>39736</v>
      </c>
      <c r="K2317" s="28">
        <f t="shared" si="68"/>
        <v>4.343100805840705</v>
      </c>
    </row>
    <row r="2318" spans="1:11" x14ac:dyDescent="0.3">
      <c r="A2318" s="18" t="str">
        <f t="shared" si="69"/>
        <v>92009P</v>
      </c>
      <c r="B2318" s="10">
        <v>760199</v>
      </c>
      <c r="C2318" s="15">
        <v>40091</v>
      </c>
      <c r="D2318" s="16">
        <v>1847.7685039999999</v>
      </c>
      <c r="E2318" s="14">
        <v>0.24</v>
      </c>
      <c r="F2318" s="14" t="s">
        <v>42</v>
      </c>
      <c r="G2318" s="15">
        <v>40081</v>
      </c>
      <c r="H2318" s="27">
        <f>WORKDAY(WORKDAY(DATEVALUE("15/"&amp;MONTH(EDATE(C2318,0))&amp;"/"&amp;YEAR(EDATE(C2318,0))),-1,Feriados!$A$1:$A$936),1,Feriados!$A$1:$A$936)</f>
        <v>40101</v>
      </c>
      <c r="I2318" s="27">
        <f>WORKDAY(WORKDAY(DATEVALUE("15/"&amp;MONTH(EDATE(C2318,-1))&amp;"/"&amp;YEAR(EDATE(C2318,-1))),-1,Feriados!$A$1:$A$936),1,Feriados!$A$1:$A$936)</f>
        <v>40071</v>
      </c>
      <c r="J2318" s="27">
        <f>WORKDAY(WORKDAY(DATEVALUE("15/"&amp;MONTH(EDATE(C2318,0))&amp;"/"&amp;YEAR(EDATE(C2318,0))-1),-1,Feriados!$A$1:$A$936),1,Feriados!$A$1:$A$936)</f>
        <v>39736</v>
      </c>
      <c r="K2318" s="28">
        <f t="shared" si="68"/>
        <v>4.343100805840705</v>
      </c>
    </row>
    <row r="2319" spans="1:11" x14ac:dyDescent="0.3">
      <c r="A2319" s="18" t="str">
        <f t="shared" si="69"/>
        <v>92009P</v>
      </c>
      <c r="B2319" s="10">
        <v>760199</v>
      </c>
      <c r="C2319" s="15">
        <v>40092</v>
      </c>
      <c r="D2319" s="16">
        <v>1847.9794360000001</v>
      </c>
      <c r="E2319" s="14">
        <v>0.24</v>
      </c>
      <c r="F2319" s="14" t="s">
        <v>42</v>
      </c>
      <c r="G2319" s="15">
        <v>40081</v>
      </c>
      <c r="H2319" s="27">
        <f>WORKDAY(WORKDAY(DATEVALUE("15/"&amp;MONTH(EDATE(C2319,0))&amp;"/"&amp;YEAR(EDATE(C2319,0))),-1,Feriados!$A$1:$A$936),1,Feriados!$A$1:$A$936)</f>
        <v>40101</v>
      </c>
      <c r="I2319" s="27">
        <f>WORKDAY(WORKDAY(DATEVALUE("15/"&amp;MONTH(EDATE(C2319,-1))&amp;"/"&amp;YEAR(EDATE(C2319,-1))),-1,Feriados!$A$1:$A$936),1,Feriados!$A$1:$A$936)</f>
        <v>40071</v>
      </c>
      <c r="J2319" s="27">
        <f>WORKDAY(WORKDAY(DATEVALUE("15/"&amp;MONTH(EDATE(C2319,0))&amp;"/"&amp;YEAR(EDATE(C2319,0))-1),-1,Feriados!$A$1:$A$936),1,Feriados!$A$1:$A$936)</f>
        <v>39736</v>
      </c>
      <c r="K2319" s="28">
        <f t="shared" si="68"/>
        <v>4.343100805840705</v>
      </c>
    </row>
    <row r="2320" spans="1:11" x14ac:dyDescent="0.3">
      <c r="A2320" s="18" t="str">
        <f t="shared" si="69"/>
        <v>92009P</v>
      </c>
      <c r="B2320" s="10">
        <v>760199</v>
      </c>
      <c r="C2320" s="15">
        <v>40093</v>
      </c>
      <c r="D2320" s="16">
        <v>1848.1903930000001</v>
      </c>
      <c r="E2320" s="14">
        <v>0.24</v>
      </c>
      <c r="F2320" s="14" t="s">
        <v>42</v>
      </c>
      <c r="G2320" s="15">
        <v>40081</v>
      </c>
      <c r="H2320" s="27">
        <f>WORKDAY(WORKDAY(DATEVALUE("15/"&amp;MONTH(EDATE(C2320,0))&amp;"/"&amp;YEAR(EDATE(C2320,0))),-1,Feriados!$A$1:$A$936),1,Feriados!$A$1:$A$936)</f>
        <v>40101</v>
      </c>
      <c r="I2320" s="27">
        <f>WORKDAY(WORKDAY(DATEVALUE("15/"&amp;MONTH(EDATE(C2320,-1))&amp;"/"&amp;YEAR(EDATE(C2320,-1))),-1,Feriados!$A$1:$A$936),1,Feriados!$A$1:$A$936)</f>
        <v>40071</v>
      </c>
      <c r="J2320" s="27">
        <f>WORKDAY(WORKDAY(DATEVALUE("15/"&amp;MONTH(EDATE(C2320,0))&amp;"/"&amp;YEAR(EDATE(C2320,0))-1),-1,Feriados!$A$1:$A$936),1,Feriados!$A$1:$A$936)</f>
        <v>39736</v>
      </c>
      <c r="K2320" s="28">
        <f t="shared" si="68"/>
        <v>4.343100805840705</v>
      </c>
    </row>
    <row r="2321" spans="1:11" x14ac:dyDescent="0.3">
      <c r="A2321" s="18" t="str">
        <f t="shared" si="69"/>
        <v>92009F</v>
      </c>
      <c r="B2321" s="10">
        <v>760199</v>
      </c>
      <c r="C2321" s="15">
        <v>40094</v>
      </c>
      <c r="D2321" s="16">
        <v>1848.401959</v>
      </c>
      <c r="E2321" s="14">
        <v>0.24</v>
      </c>
      <c r="F2321" s="14" t="s">
        <v>41</v>
      </c>
      <c r="G2321" s="15">
        <v>40094</v>
      </c>
      <c r="H2321" s="27">
        <f>WORKDAY(WORKDAY(DATEVALUE("15/"&amp;MONTH(EDATE(C2321,0))&amp;"/"&amp;YEAR(EDATE(C2321,0))),-1,Feriados!$A$1:$A$936),1,Feriados!$A$1:$A$936)</f>
        <v>40101</v>
      </c>
      <c r="I2321" s="27">
        <f>WORKDAY(WORKDAY(DATEVALUE("15/"&amp;MONTH(EDATE(C2321,-1))&amp;"/"&amp;YEAR(EDATE(C2321,-1))),-1,Feriados!$A$1:$A$936),1,Feriados!$A$1:$A$936)</f>
        <v>40071</v>
      </c>
      <c r="J2321" s="27">
        <f>WORKDAY(WORKDAY(DATEVALUE("15/"&amp;MONTH(EDATE(C2321,0))&amp;"/"&amp;YEAR(EDATE(C2321,0))-1),-1,Feriados!$A$1:$A$936),1,Feriados!$A$1:$A$936)</f>
        <v>39736</v>
      </c>
      <c r="K2321" s="28">
        <f t="shared" si="68"/>
        <v>4.343100805840705</v>
      </c>
    </row>
    <row r="2322" spans="1:11" x14ac:dyDescent="0.3">
      <c r="A2322" s="18" t="str">
        <f t="shared" si="69"/>
        <v>92009F</v>
      </c>
      <c r="B2322" s="10">
        <v>760199</v>
      </c>
      <c r="C2322" s="15">
        <v>40095</v>
      </c>
      <c r="D2322" s="16">
        <v>1848.6129980000001</v>
      </c>
      <c r="E2322" s="14">
        <v>0.24</v>
      </c>
      <c r="F2322" s="14" t="s">
        <v>41</v>
      </c>
      <c r="G2322" s="15">
        <v>40094</v>
      </c>
      <c r="H2322" s="27">
        <f>WORKDAY(WORKDAY(DATEVALUE("15/"&amp;MONTH(EDATE(C2322,0))&amp;"/"&amp;YEAR(EDATE(C2322,0))),-1,Feriados!$A$1:$A$936),1,Feriados!$A$1:$A$936)</f>
        <v>40101</v>
      </c>
      <c r="I2322" s="27">
        <f>WORKDAY(WORKDAY(DATEVALUE("15/"&amp;MONTH(EDATE(C2322,-1))&amp;"/"&amp;YEAR(EDATE(C2322,-1))),-1,Feriados!$A$1:$A$936),1,Feriados!$A$1:$A$936)</f>
        <v>40071</v>
      </c>
      <c r="J2322" s="27">
        <f>WORKDAY(WORKDAY(DATEVALUE("15/"&amp;MONTH(EDATE(C2322,0))&amp;"/"&amp;YEAR(EDATE(C2322,0))-1),-1,Feriados!$A$1:$A$936),1,Feriados!$A$1:$A$936)</f>
        <v>39736</v>
      </c>
      <c r="K2322" s="28">
        <f t="shared" si="68"/>
        <v>4.343100805840705</v>
      </c>
    </row>
    <row r="2323" spans="1:11" x14ac:dyDescent="0.3">
      <c r="A2323" s="18" t="str">
        <f t="shared" si="69"/>
        <v>92009F</v>
      </c>
      <c r="B2323" s="10">
        <v>760199</v>
      </c>
      <c r="C2323" s="15">
        <v>40099</v>
      </c>
      <c r="D2323" s="16">
        <v>1848.8240619999999</v>
      </c>
      <c r="E2323" s="14">
        <v>0.24</v>
      </c>
      <c r="F2323" s="14" t="s">
        <v>41</v>
      </c>
      <c r="G2323" s="15">
        <v>40094</v>
      </c>
      <c r="H2323" s="27">
        <f>WORKDAY(WORKDAY(DATEVALUE("15/"&amp;MONTH(EDATE(C2323,0))&amp;"/"&amp;YEAR(EDATE(C2323,0))),-1,Feriados!$A$1:$A$936),1,Feriados!$A$1:$A$936)</f>
        <v>40101</v>
      </c>
      <c r="I2323" s="27">
        <f>WORKDAY(WORKDAY(DATEVALUE("15/"&amp;MONTH(EDATE(C2323,-1))&amp;"/"&amp;YEAR(EDATE(C2323,-1))),-1,Feriados!$A$1:$A$936),1,Feriados!$A$1:$A$936)</f>
        <v>40071</v>
      </c>
      <c r="J2323" s="27">
        <f>WORKDAY(WORKDAY(DATEVALUE("15/"&amp;MONTH(EDATE(C2323,0))&amp;"/"&amp;YEAR(EDATE(C2323,0))-1),-1,Feriados!$A$1:$A$936),1,Feriados!$A$1:$A$936)</f>
        <v>39736</v>
      </c>
      <c r="K2323" s="28">
        <f t="shared" si="68"/>
        <v>4.343100805840705</v>
      </c>
    </row>
    <row r="2324" spans="1:11" x14ac:dyDescent="0.3">
      <c r="A2324" s="18" t="str">
        <f t="shared" si="69"/>
        <v>92009F</v>
      </c>
      <c r="B2324" s="10">
        <v>760199</v>
      </c>
      <c r="C2324" s="15">
        <v>40100</v>
      </c>
      <c r="D2324" s="16">
        <v>1849.035149</v>
      </c>
      <c r="E2324" s="14">
        <v>0.24</v>
      </c>
      <c r="F2324" s="14" t="s">
        <v>41</v>
      </c>
      <c r="G2324" s="15">
        <v>40094</v>
      </c>
      <c r="H2324" s="27">
        <f>WORKDAY(WORKDAY(DATEVALUE("15/"&amp;MONTH(EDATE(C2324,0))&amp;"/"&amp;YEAR(EDATE(C2324,0))),-1,Feriados!$A$1:$A$936),1,Feriados!$A$1:$A$936)</f>
        <v>40101</v>
      </c>
      <c r="I2324" s="27">
        <f>WORKDAY(WORKDAY(DATEVALUE("15/"&amp;MONTH(EDATE(C2324,-1))&amp;"/"&amp;YEAR(EDATE(C2324,-1))),-1,Feriados!$A$1:$A$936),1,Feriados!$A$1:$A$936)</f>
        <v>40071</v>
      </c>
      <c r="J2324" s="27">
        <f>WORKDAY(WORKDAY(DATEVALUE("15/"&amp;MONTH(EDATE(C2324,0))&amp;"/"&amp;YEAR(EDATE(C2324,0))-1),-1,Feriados!$A$1:$A$936),1,Feriados!$A$1:$A$936)</f>
        <v>39736</v>
      </c>
      <c r="K2324" s="28">
        <f t="shared" si="68"/>
        <v>4.343100805840705</v>
      </c>
    </row>
    <row r="2325" spans="1:11" x14ac:dyDescent="0.3">
      <c r="A2325" s="18" t="str">
        <f t="shared" si="69"/>
        <v>92009F</v>
      </c>
      <c r="B2325" s="10">
        <v>760199</v>
      </c>
      <c r="C2325" s="15">
        <v>40101</v>
      </c>
      <c r="D2325" s="16">
        <v>1849.2462619999999</v>
      </c>
      <c r="E2325" s="14">
        <v>0.24</v>
      </c>
      <c r="F2325" s="14" t="s">
        <v>41</v>
      </c>
      <c r="G2325" s="15">
        <v>40094</v>
      </c>
      <c r="H2325" s="27">
        <f>WORKDAY(WORKDAY(DATEVALUE("15/"&amp;MONTH(EDATE(C2325,0))&amp;"/"&amp;YEAR(EDATE(C2325,0))),-1,Feriados!$A$1:$A$936),1,Feriados!$A$1:$A$936)</f>
        <v>40101</v>
      </c>
      <c r="I2325" s="27">
        <f>WORKDAY(WORKDAY(DATEVALUE("15/"&amp;MONTH(EDATE(C2325,-1))&amp;"/"&amp;YEAR(EDATE(C2325,-1))),-1,Feriados!$A$1:$A$936),1,Feriados!$A$1:$A$936)</f>
        <v>40071</v>
      </c>
      <c r="J2325" s="27">
        <f>WORKDAY(WORKDAY(DATEVALUE("15/"&amp;MONTH(EDATE(C2325,0))&amp;"/"&amp;YEAR(EDATE(C2325,0))-1),-1,Feriados!$A$1:$A$936),1,Feriados!$A$1:$A$936)</f>
        <v>39736</v>
      </c>
      <c r="K2325" s="28">
        <f t="shared" si="68"/>
        <v>4.343100805840705</v>
      </c>
    </row>
    <row r="2326" spans="1:11" x14ac:dyDescent="0.3">
      <c r="A2326" s="18" t="str">
        <f t="shared" si="69"/>
        <v>92009P</v>
      </c>
      <c r="B2326" s="10">
        <v>760199</v>
      </c>
      <c r="C2326" s="15">
        <v>40102</v>
      </c>
      <c r="D2326" s="16">
        <v>1849.5451800000001</v>
      </c>
      <c r="E2326" s="14">
        <v>0.34</v>
      </c>
      <c r="F2326" s="14" t="s">
        <v>42</v>
      </c>
      <c r="G2326" s="15">
        <v>40102</v>
      </c>
      <c r="H2326" s="27">
        <f>WORKDAY(WORKDAY(DATEVALUE("15/"&amp;MONTH(EDATE(C2326,0))&amp;"/"&amp;YEAR(EDATE(C2326,0))),-1,Feriados!$A$1:$A$936),1,Feriados!$A$1:$A$936)</f>
        <v>40101</v>
      </c>
      <c r="I2326" s="27">
        <f>WORKDAY(WORKDAY(DATEVALUE("15/"&amp;MONTH(EDATE(C2326,-1))&amp;"/"&amp;YEAR(EDATE(C2326,-1))),-1,Feriados!$A$1:$A$936),1,Feriados!$A$1:$A$936)</f>
        <v>40071</v>
      </c>
      <c r="J2326" s="27">
        <f>WORKDAY(WORKDAY(DATEVALUE("15/"&amp;MONTH(EDATE(C2326,0))&amp;"/"&amp;YEAR(EDATE(C2326,0))-1),-1,Feriados!$A$1:$A$936),1,Feriados!$A$1:$A$936)</f>
        <v>39736</v>
      </c>
      <c r="K2326" s="28">
        <f t="shared" si="68"/>
        <v>4.343100805840705</v>
      </c>
    </row>
    <row r="2327" spans="1:11" x14ac:dyDescent="0.3">
      <c r="A2327" s="18" t="str">
        <f t="shared" si="69"/>
        <v>92009P</v>
      </c>
      <c r="B2327" s="10">
        <v>760199</v>
      </c>
      <c r="C2327" s="15">
        <v>40105</v>
      </c>
      <c r="D2327" s="16">
        <v>1849.8441459999999</v>
      </c>
      <c r="E2327" s="14">
        <v>0.34</v>
      </c>
      <c r="F2327" s="14" t="s">
        <v>42</v>
      </c>
      <c r="G2327" s="15">
        <v>40102</v>
      </c>
      <c r="H2327" s="27">
        <f>WORKDAY(WORKDAY(DATEVALUE("15/"&amp;MONTH(EDATE(C2327,0))&amp;"/"&amp;YEAR(EDATE(C2327,0))),-1,Feriados!$A$1:$A$936),1,Feriados!$A$1:$A$936)</f>
        <v>40101</v>
      </c>
      <c r="I2327" s="27">
        <f>WORKDAY(WORKDAY(DATEVALUE("15/"&amp;MONTH(EDATE(C2327,-1))&amp;"/"&amp;YEAR(EDATE(C2327,-1))),-1,Feriados!$A$1:$A$936),1,Feriados!$A$1:$A$936)</f>
        <v>40071</v>
      </c>
      <c r="J2327" s="27">
        <f>WORKDAY(WORKDAY(DATEVALUE("15/"&amp;MONTH(EDATE(C2327,0))&amp;"/"&amp;YEAR(EDATE(C2327,0))-1),-1,Feriados!$A$1:$A$936),1,Feriados!$A$1:$A$936)</f>
        <v>39736</v>
      </c>
      <c r="K2327" s="28">
        <f t="shared" si="68"/>
        <v>4.343100805840705</v>
      </c>
    </row>
    <row r="2328" spans="1:11" x14ac:dyDescent="0.3">
      <c r="A2328" s="18" t="str">
        <f t="shared" si="69"/>
        <v>92009P</v>
      </c>
      <c r="B2328" s="10">
        <v>760199</v>
      </c>
      <c r="C2328" s="15">
        <v>40106</v>
      </c>
      <c r="D2328" s="16">
        <v>1850.143161</v>
      </c>
      <c r="E2328" s="14">
        <v>0.34</v>
      </c>
      <c r="F2328" s="14" t="s">
        <v>42</v>
      </c>
      <c r="G2328" s="15">
        <v>40102</v>
      </c>
      <c r="H2328" s="27">
        <f>WORKDAY(WORKDAY(DATEVALUE("15/"&amp;MONTH(EDATE(C2328,0))&amp;"/"&amp;YEAR(EDATE(C2328,0))),-1,Feriados!$A$1:$A$936),1,Feriados!$A$1:$A$936)</f>
        <v>40101</v>
      </c>
      <c r="I2328" s="27">
        <f>WORKDAY(WORKDAY(DATEVALUE("15/"&amp;MONTH(EDATE(C2328,-1))&amp;"/"&amp;YEAR(EDATE(C2328,-1))),-1,Feriados!$A$1:$A$936),1,Feriados!$A$1:$A$936)</f>
        <v>40071</v>
      </c>
      <c r="J2328" s="27">
        <f>WORKDAY(WORKDAY(DATEVALUE("15/"&amp;MONTH(EDATE(C2328,0))&amp;"/"&amp;YEAR(EDATE(C2328,0))-1),-1,Feriados!$A$1:$A$936),1,Feriados!$A$1:$A$936)</f>
        <v>39736</v>
      </c>
      <c r="K2328" s="28">
        <f t="shared" si="68"/>
        <v>4.343100805840705</v>
      </c>
    </row>
    <row r="2329" spans="1:11" x14ac:dyDescent="0.3">
      <c r="A2329" s="18" t="str">
        <f t="shared" si="69"/>
        <v>92009P</v>
      </c>
      <c r="B2329" s="10">
        <v>760199</v>
      </c>
      <c r="C2329" s="15">
        <v>40107</v>
      </c>
      <c r="D2329" s="16">
        <v>1850.4422239999999</v>
      </c>
      <c r="E2329" s="14">
        <v>0.34</v>
      </c>
      <c r="F2329" s="14" t="s">
        <v>42</v>
      </c>
      <c r="G2329" s="15">
        <v>40102</v>
      </c>
      <c r="H2329" s="27">
        <f>WORKDAY(WORKDAY(DATEVALUE("15/"&amp;MONTH(EDATE(C2329,0))&amp;"/"&amp;YEAR(EDATE(C2329,0))),-1,Feriados!$A$1:$A$936),1,Feriados!$A$1:$A$936)</f>
        <v>40101</v>
      </c>
      <c r="I2329" s="27">
        <f>WORKDAY(WORKDAY(DATEVALUE("15/"&amp;MONTH(EDATE(C2329,-1))&amp;"/"&amp;YEAR(EDATE(C2329,-1))),-1,Feriados!$A$1:$A$936),1,Feriados!$A$1:$A$936)</f>
        <v>40071</v>
      </c>
      <c r="J2329" s="27">
        <f>WORKDAY(WORKDAY(DATEVALUE("15/"&amp;MONTH(EDATE(C2329,0))&amp;"/"&amp;YEAR(EDATE(C2329,0))-1),-1,Feriados!$A$1:$A$936),1,Feriados!$A$1:$A$936)</f>
        <v>39736</v>
      </c>
      <c r="K2329" s="28">
        <f t="shared" si="68"/>
        <v>4.343100805840705</v>
      </c>
    </row>
    <row r="2330" spans="1:11" x14ac:dyDescent="0.3">
      <c r="A2330" s="18" t="str">
        <f t="shared" si="69"/>
        <v>92009P</v>
      </c>
      <c r="B2330" s="10">
        <v>760199</v>
      </c>
      <c r="C2330" s="15">
        <v>40108</v>
      </c>
      <c r="D2330" s="16">
        <v>1850.7413349999999</v>
      </c>
      <c r="E2330" s="14">
        <v>0.34</v>
      </c>
      <c r="F2330" s="14" t="s">
        <v>42</v>
      </c>
      <c r="G2330" s="15">
        <v>40102</v>
      </c>
      <c r="H2330" s="27">
        <f>WORKDAY(WORKDAY(DATEVALUE("15/"&amp;MONTH(EDATE(C2330,0))&amp;"/"&amp;YEAR(EDATE(C2330,0))),-1,Feriados!$A$1:$A$936),1,Feriados!$A$1:$A$936)</f>
        <v>40101</v>
      </c>
      <c r="I2330" s="27">
        <f>WORKDAY(WORKDAY(DATEVALUE("15/"&amp;MONTH(EDATE(C2330,-1))&amp;"/"&amp;YEAR(EDATE(C2330,-1))),-1,Feriados!$A$1:$A$936),1,Feriados!$A$1:$A$936)</f>
        <v>40071</v>
      </c>
      <c r="J2330" s="27">
        <f>WORKDAY(WORKDAY(DATEVALUE("15/"&amp;MONTH(EDATE(C2330,0))&amp;"/"&amp;YEAR(EDATE(C2330,0))-1),-1,Feriados!$A$1:$A$936),1,Feriados!$A$1:$A$936)</f>
        <v>39736</v>
      </c>
      <c r="K2330" s="28">
        <f t="shared" si="68"/>
        <v>4.343100805840705</v>
      </c>
    </row>
    <row r="2331" spans="1:11" x14ac:dyDescent="0.3">
      <c r="A2331" s="18" t="str">
        <f t="shared" si="69"/>
        <v>92009P</v>
      </c>
      <c r="B2331" s="10">
        <v>760199</v>
      </c>
      <c r="C2331" s="15">
        <v>40109</v>
      </c>
      <c r="D2331" s="16">
        <v>1851.040495</v>
      </c>
      <c r="E2331" s="14">
        <v>0.34</v>
      </c>
      <c r="F2331" s="14" t="s">
        <v>42</v>
      </c>
      <c r="G2331" s="15">
        <v>40102</v>
      </c>
      <c r="H2331" s="27">
        <f>WORKDAY(WORKDAY(DATEVALUE("15/"&amp;MONTH(EDATE(C2331,0))&amp;"/"&amp;YEAR(EDATE(C2331,0))),-1,Feriados!$A$1:$A$936),1,Feriados!$A$1:$A$936)</f>
        <v>40101</v>
      </c>
      <c r="I2331" s="27">
        <f>WORKDAY(WORKDAY(DATEVALUE("15/"&amp;MONTH(EDATE(C2331,-1))&amp;"/"&amp;YEAR(EDATE(C2331,-1))),-1,Feriados!$A$1:$A$936),1,Feriados!$A$1:$A$936)</f>
        <v>40071</v>
      </c>
      <c r="J2331" s="27">
        <f>WORKDAY(WORKDAY(DATEVALUE("15/"&amp;MONTH(EDATE(C2331,0))&amp;"/"&amp;YEAR(EDATE(C2331,0))-1),-1,Feriados!$A$1:$A$936),1,Feriados!$A$1:$A$936)</f>
        <v>39736</v>
      </c>
      <c r="K2331" s="28">
        <f t="shared" si="68"/>
        <v>4.343100805840705</v>
      </c>
    </row>
    <row r="2332" spans="1:11" x14ac:dyDescent="0.3">
      <c r="A2332" s="18" t="str">
        <f t="shared" si="69"/>
        <v>92009P</v>
      </c>
      <c r="B2332" s="10">
        <v>760199</v>
      </c>
      <c r="C2332" s="15">
        <v>40112</v>
      </c>
      <c r="D2332" s="16">
        <v>1850.8475550000001</v>
      </c>
      <c r="E2332" s="14">
        <v>0.26</v>
      </c>
      <c r="F2332" s="14" t="s">
        <v>42</v>
      </c>
      <c r="G2332" s="15">
        <v>40112</v>
      </c>
      <c r="H2332" s="27">
        <f>WORKDAY(WORKDAY(DATEVALUE("15/"&amp;MONTH(EDATE(C2332,0))&amp;"/"&amp;YEAR(EDATE(C2332,0))),-1,Feriados!$A$1:$A$936),1,Feriados!$A$1:$A$936)</f>
        <v>40101</v>
      </c>
      <c r="I2332" s="27">
        <f>WORKDAY(WORKDAY(DATEVALUE("15/"&amp;MONTH(EDATE(C2332,-1))&amp;"/"&amp;YEAR(EDATE(C2332,-1))),-1,Feriados!$A$1:$A$936),1,Feriados!$A$1:$A$936)</f>
        <v>40071</v>
      </c>
      <c r="J2332" s="27">
        <f>WORKDAY(WORKDAY(DATEVALUE("15/"&amp;MONTH(EDATE(C2332,0))&amp;"/"&amp;YEAR(EDATE(C2332,0))-1),-1,Feriados!$A$1:$A$936),1,Feriados!$A$1:$A$936)</f>
        <v>39736</v>
      </c>
      <c r="K2332" s="28">
        <f t="shared" si="68"/>
        <v>4.343100805840705</v>
      </c>
    </row>
    <row r="2333" spans="1:11" x14ac:dyDescent="0.3">
      <c r="A2333" s="18" t="str">
        <f t="shared" si="69"/>
        <v>92009P</v>
      </c>
      <c r="B2333" s="10">
        <v>760199</v>
      </c>
      <c r="C2333" s="15">
        <v>40113</v>
      </c>
      <c r="D2333" s="16">
        <v>1851.0764240000001</v>
      </c>
      <c r="E2333" s="14">
        <v>0.26</v>
      </c>
      <c r="F2333" s="14" t="s">
        <v>42</v>
      </c>
      <c r="G2333" s="15">
        <v>40112</v>
      </c>
      <c r="H2333" s="27">
        <f>WORKDAY(WORKDAY(DATEVALUE("15/"&amp;MONTH(EDATE(C2333,0))&amp;"/"&amp;YEAR(EDATE(C2333,0))),-1,Feriados!$A$1:$A$936),1,Feriados!$A$1:$A$936)</f>
        <v>40101</v>
      </c>
      <c r="I2333" s="27">
        <f>WORKDAY(WORKDAY(DATEVALUE("15/"&amp;MONTH(EDATE(C2333,-1))&amp;"/"&amp;YEAR(EDATE(C2333,-1))),-1,Feriados!$A$1:$A$936),1,Feriados!$A$1:$A$936)</f>
        <v>40071</v>
      </c>
      <c r="J2333" s="27">
        <f>WORKDAY(WORKDAY(DATEVALUE("15/"&amp;MONTH(EDATE(C2333,0))&amp;"/"&amp;YEAR(EDATE(C2333,0))-1),-1,Feriados!$A$1:$A$936),1,Feriados!$A$1:$A$936)</f>
        <v>39736</v>
      </c>
      <c r="K2333" s="28">
        <f t="shared" si="68"/>
        <v>4.343100805840705</v>
      </c>
    </row>
    <row r="2334" spans="1:11" x14ac:dyDescent="0.3">
      <c r="A2334" s="18" t="str">
        <f t="shared" si="69"/>
        <v>92009P</v>
      </c>
      <c r="B2334" s="10">
        <v>760199</v>
      </c>
      <c r="C2334" s="15">
        <v>40114</v>
      </c>
      <c r="D2334" s="16">
        <v>1851.3053219999999</v>
      </c>
      <c r="E2334" s="14">
        <v>0.26</v>
      </c>
      <c r="F2334" s="14" t="s">
        <v>42</v>
      </c>
      <c r="G2334" s="15">
        <v>40112</v>
      </c>
      <c r="H2334" s="27">
        <f>WORKDAY(WORKDAY(DATEVALUE("15/"&amp;MONTH(EDATE(C2334,0))&amp;"/"&amp;YEAR(EDATE(C2334,0))),-1,Feriados!$A$1:$A$936),1,Feriados!$A$1:$A$936)</f>
        <v>40101</v>
      </c>
      <c r="I2334" s="27">
        <f>WORKDAY(WORKDAY(DATEVALUE("15/"&amp;MONTH(EDATE(C2334,-1))&amp;"/"&amp;YEAR(EDATE(C2334,-1))),-1,Feriados!$A$1:$A$936),1,Feriados!$A$1:$A$936)</f>
        <v>40071</v>
      </c>
      <c r="J2334" s="27">
        <f>WORKDAY(WORKDAY(DATEVALUE("15/"&amp;MONTH(EDATE(C2334,0))&amp;"/"&amp;YEAR(EDATE(C2334,0))-1),-1,Feriados!$A$1:$A$936),1,Feriados!$A$1:$A$936)</f>
        <v>39736</v>
      </c>
      <c r="K2334" s="28">
        <f t="shared" si="68"/>
        <v>4.343100805840705</v>
      </c>
    </row>
    <row r="2335" spans="1:11" x14ac:dyDescent="0.3">
      <c r="A2335" s="18" t="str">
        <f t="shared" si="69"/>
        <v>92009P</v>
      </c>
      <c r="B2335" s="10">
        <v>760199</v>
      </c>
      <c r="C2335" s="15">
        <v>40115</v>
      </c>
      <c r="D2335" s="16">
        <v>1851.5342470000001</v>
      </c>
      <c r="E2335" s="14">
        <v>0.26</v>
      </c>
      <c r="F2335" s="14" t="s">
        <v>42</v>
      </c>
      <c r="G2335" s="15">
        <v>40112</v>
      </c>
      <c r="H2335" s="27">
        <f>WORKDAY(WORKDAY(DATEVALUE("15/"&amp;MONTH(EDATE(C2335,0))&amp;"/"&amp;YEAR(EDATE(C2335,0))),-1,Feriados!$A$1:$A$936),1,Feriados!$A$1:$A$936)</f>
        <v>40101</v>
      </c>
      <c r="I2335" s="27">
        <f>WORKDAY(WORKDAY(DATEVALUE("15/"&amp;MONTH(EDATE(C2335,-1))&amp;"/"&amp;YEAR(EDATE(C2335,-1))),-1,Feriados!$A$1:$A$936),1,Feriados!$A$1:$A$936)</f>
        <v>40071</v>
      </c>
      <c r="J2335" s="27">
        <f>WORKDAY(WORKDAY(DATEVALUE("15/"&amp;MONTH(EDATE(C2335,0))&amp;"/"&amp;YEAR(EDATE(C2335,0))-1),-1,Feriados!$A$1:$A$936),1,Feriados!$A$1:$A$936)</f>
        <v>39736</v>
      </c>
      <c r="K2335" s="28">
        <f t="shared" si="68"/>
        <v>4.343100805840705</v>
      </c>
    </row>
    <row r="2336" spans="1:11" x14ac:dyDescent="0.3">
      <c r="A2336" s="18" t="str">
        <f t="shared" si="69"/>
        <v>92009P</v>
      </c>
      <c r="B2336" s="10">
        <v>760199</v>
      </c>
      <c r="C2336" s="15">
        <v>40116</v>
      </c>
      <c r="D2336" s="16">
        <v>1851.7632020000001</v>
      </c>
      <c r="E2336" s="14">
        <v>0.26</v>
      </c>
      <c r="F2336" s="14" t="s">
        <v>42</v>
      </c>
      <c r="G2336" s="15">
        <v>40112</v>
      </c>
      <c r="H2336" s="27">
        <f>WORKDAY(WORKDAY(DATEVALUE("15/"&amp;MONTH(EDATE(C2336,0))&amp;"/"&amp;YEAR(EDATE(C2336,0))),-1,Feriados!$A$1:$A$936),1,Feriados!$A$1:$A$936)</f>
        <v>40101</v>
      </c>
      <c r="I2336" s="27">
        <f>WORKDAY(WORKDAY(DATEVALUE("15/"&amp;MONTH(EDATE(C2336,-1))&amp;"/"&amp;YEAR(EDATE(C2336,-1))),-1,Feriados!$A$1:$A$936),1,Feriados!$A$1:$A$936)</f>
        <v>40071</v>
      </c>
      <c r="J2336" s="27">
        <f>WORKDAY(WORKDAY(DATEVALUE("15/"&amp;MONTH(EDATE(C2336,0))&amp;"/"&amp;YEAR(EDATE(C2336,0))-1),-1,Feriados!$A$1:$A$936),1,Feriados!$A$1:$A$936)</f>
        <v>39736</v>
      </c>
      <c r="K2336" s="28">
        <f t="shared" si="68"/>
        <v>4.343100805840705</v>
      </c>
    </row>
    <row r="2337" spans="1:11" x14ac:dyDescent="0.3">
      <c r="A2337" s="18" t="str">
        <f t="shared" si="69"/>
        <v>102009P</v>
      </c>
      <c r="B2337" s="10">
        <v>760199</v>
      </c>
      <c r="C2337" s="15">
        <v>40120</v>
      </c>
      <c r="D2337" s="16">
        <v>1851.992184</v>
      </c>
      <c r="E2337" s="14">
        <v>0.26</v>
      </c>
      <c r="F2337" s="14" t="s">
        <v>42</v>
      </c>
      <c r="G2337" s="15">
        <v>40112</v>
      </c>
      <c r="H2337" s="27">
        <f>WORKDAY(WORKDAY(DATEVALUE("15/"&amp;MONTH(EDATE(C2337,0))&amp;"/"&amp;YEAR(EDATE(C2337,0))),-1,Feriados!$A$1:$A$936),1,Feriados!$A$1:$A$936)</f>
        <v>40133</v>
      </c>
      <c r="I2337" s="27">
        <f>WORKDAY(WORKDAY(DATEVALUE("15/"&amp;MONTH(EDATE(C2337,-1))&amp;"/"&amp;YEAR(EDATE(C2337,-1))),-1,Feriados!$A$1:$A$936),1,Feriados!$A$1:$A$936)</f>
        <v>40101</v>
      </c>
      <c r="J2337" s="27">
        <f>WORKDAY(WORKDAY(DATEVALUE("15/"&amp;MONTH(EDATE(C2337,0))&amp;"/"&amp;YEAR(EDATE(C2337,0))-1),-1,Feriados!$A$1:$A$936),1,Feriados!$A$1:$A$936)</f>
        <v>39769</v>
      </c>
      <c r="K2337" s="28">
        <f t="shared" si="68"/>
        <v>4.1663912468107744</v>
      </c>
    </row>
    <row r="2338" spans="1:11" x14ac:dyDescent="0.3">
      <c r="A2338" s="18" t="str">
        <f t="shared" si="69"/>
        <v>102009P</v>
      </c>
      <c r="B2338" s="10">
        <v>760199</v>
      </c>
      <c r="C2338" s="15">
        <v>40121</v>
      </c>
      <c r="D2338" s="16">
        <v>1852.2211950000001</v>
      </c>
      <c r="E2338" s="14">
        <v>0.26</v>
      </c>
      <c r="F2338" s="14" t="s">
        <v>42</v>
      </c>
      <c r="G2338" s="15">
        <v>40112</v>
      </c>
      <c r="H2338" s="27">
        <f>WORKDAY(WORKDAY(DATEVALUE("15/"&amp;MONTH(EDATE(C2338,0))&amp;"/"&amp;YEAR(EDATE(C2338,0))),-1,Feriados!$A$1:$A$936),1,Feriados!$A$1:$A$936)</f>
        <v>40133</v>
      </c>
      <c r="I2338" s="27">
        <f>WORKDAY(WORKDAY(DATEVALUE("15/"&amp;MONTH(EDATE(C2338,-1))&amp;"/"&amp;YEAR(EDATE(C2338,-1))),-1,Feriados!$A$1:$A$936),1,Feriados!$A$1:$A$936)</f>
        <v>40101</v>
      </c>
      <c r="J2338" s="27">
        <f>WORKDAY(WORKDAY(DATEVALUE("15/"&amp;MONTH(EDATE(C2338,0))&amp;"/"&amp;YEAR(EDATE(C2338,0))-1),-1,Feriados!$A$1:$A$936),1,Feriados!$A$1:$A$936)</f>
        <v>39769</v>
      </c>
      <c r="K2338" s="28">
        <f t="shared" si="68"/>
        <v>4.1663912468107744</v>
      </c>
    </row>
    <row r="2339" spans="1:11" x14ac:dyDescent="0.3">
      <c r="A2339" s="18" t="str">
        <f t="shared" si="69"/>
        <v>102009P</v>
      </c>
      <c r="B2339" s="10">
        <v>760199</v>
      </c>
      <c r="C2339" s="15">
        <v>40122</v>
      </c>
      <c r="D2339" s="16">
        <v>1852.4502339999999</v>
      </c>
      <c r="E2339" s="14">
        <v>0.26</v>
      </c>
      <c r="F2339" s="14" t="s">
        <v>42</v>
      </c>
      <c r="G2339" s="15">
        <v>40112</v>
      </c>
      <c r="H2339" s="27">
        <f>WORKDAY(WORKDAY(DATEVALUE("15/"&amp;MONTH(EDATE(C2339,0))&amp;"/"&amp;YEAR(EDATE(C2339,0))),-1,Feriados!$A$1:$A$936),1,Feriados!$A$1:$A$936)</f>
        <v>40133</v>
      </c>
      <c r="I2339" s="27">
        <f>WORKDAY(WORKDAY(DATEVALUE("15/"&amp;MONTH(EDATE(C2339,-1))&amp;"/"&amp;YEAR(EDATE(C2339,-1))),-1,Feriados!$A$1:$A$936),1,Feriados!$A$1:$A$936)</f>
        <v>40101</v>
      </c>
      <c r="J2339" s="27">
        <f>WORKDAY(WORKDAY(DATEVALUE("15/"&amp;MONTH(EDATE(C2339,0))&amp;"/"&amp;YEAR(EDATE(C2339,0))-1),-1,Feriados!$A$1:$A$936),1,Feriados!$A$1:$A$936)</f>
        <v>39769</v>
      </c>
      <c r="K2339" s="28">
        <f t="shared" si="68"/>
        <v>4.1663912468107744</v>
      </c>
    </row>
    <row r="2340" spans="1:11" x14ac:dyDescent="0.3">
      <c r="A2340" s="18" t="str">
        <f t="shared" si="69"/>
        <v>102009P</v>
      </c>
      <c r="B2340" s="10">
        <v>760199</v>
      </c>
      <c r="C2340" s="15">
        <v>40123</v>
      </c>
      <c r="D2340" s="16">
        <v>1852.679302</v>
      </c>
      <c r="E2340" s="14">
        <v>0.26</v>
      </c>
      <c r="F2340" s="14" t="s">
        <v>42</v>
      </c>
      <c r="G2340" s="15">
        <v>40112</v>
      </c>
      <c r="H2340" s="27">
        <f>WORKDAY(WORKDAY(DATEVALUE("15/"&amp;MONTH(EDATE(C2340,0))&amp;"/"&amp;YEAR(EDATE(C2340,0))),-1,Feriados!$A$1:$A$936),1,Feriados!$A$1:$A$936)</f>
        <v>40133</v>
      </c>
      <c r="I2340" s="27">
        <f>WORKDAY(WORKDAY(DATEVALUE("15/"&amp;MONTH(EDATE(C2340,-1))&amp;"/"&amp;YEAR(EDATE(C2340,-1))),-1,Feriados!$A$1:$A$936),1,Feriados!$A$1:$A$936)</f>
        <v>40101</v>
      </c>
      <c r="J2340" s="27">
        <f>WORKDAY(WORKDAY(DATEVALUE("15/"&amp;MONTH(EDATE(C2340,0))&amp;"/"&amp;YEAR(EDATE(C2340,0))-1),-1,Feriados!$A$1:$A$936),1,Feriados!$A$1:$A$936)</f>
        <v>39769</v>
      </c>
      <c r="K2340" s="28">
        <f t="shared" si="68"/>
        <v>4.1663912468107744</v>
      </c>
    </row>
    <row r="2341" spans="1:11" x14ac:dyDescent="0.3">
      <c r="A2341" s="18" t="str">
        <f t="shared" si="69"/>
        <v>102009P</v>
      </c>
      <c r="B2341" s="10">
        <v>760199</v>
      </c>
      <c r="C2341" s="15">
        <v>40126</v>
      </c>
      <c r="D2341" s="16">
        <v>1852.908398</v>
      </c>
      <c r="E2341" s="14">
        <v>0.26</v>
      </c>
      <c r="F2341" s="14" t="s">
        <v>42</v>
      </c>
      <c r="G2341" s="15">
        <v>40112</v>
      </c>
      <c r="H2341" s="27">
        <f>WORKDAY(WORKDAY(DATEVALUE("15/"&amp;MONTH(EDATE(C2341,0))&amp;"/"&amp;YEAR(EDATE(C2341,0))),-1,Feriados!$A$1:$A$936),1,Feriados!$A$1:$A$936)</f>
        <v>40133</v>
      </c>
      <c r="I2341" s="27">
        <f>WORKDAY(WORKDAY(DATEVALUE("15/"&amp;MONTH(EDATE(C2341,-1))&amp;"/"&amp;YEAR(EDATE(C2341,-1))),-1,Feriados!$A$1:$A$936),1,Feriados!$A$1:$A$936)</f>
        <v>40101</v>
      </c>
      <c r="J2341" s="27">
        <f>WORKDAY(WORKDAY(DATEVALUE("15/"&amp;MONTH(EDATE(C2341,0))&amp;"/"&amp;YEAR(EDATE(C2341,0))-1),-1,Feriados!$A$1:$A$936),1,Feriados!$A$1:$A$936)</f>
        <v>39769</v>
      </c>
      <c r="K2341" s="28">
        <f t="shared" si="68"/>
        <v>4.1663912468107744</v>
      </c>
    </row>
    <row r="2342" spans="1:11" x14ac:dyDescent="0.3">
      <c r="A2342" s="18" t="str">
        <f t="shared" si="69"/>
        <v>102009P</v>
      </c>
      <c r="B2342" s="10">
        <v>760199</v>
      </c>
      <c r="C2342" s="15">
        <v>40127</v>
      </c>
      <c r="D2342" s="16">
        <v>1853.137522</v>
      </c>
      <c r="E2342" s="14">
        <v>0.26</v>
      </c>
      <c r="F2342" s="14" t="s">
        <v>42</v>
      </c>
      <c r="G2342" s="15">
        <v>40112</v>
      </c>
      <c r="H2342" s="27">
        <f>WORKDAY(WORKDAY(DATEVALUE("15/"&amp;MONTH(EDATE(C2342,0))&amp;"/"&amp;YEAR(EDATE(C2342,0))),-1,Feriados!$A$1:$A$936),1,Feriados!$A$1:$A$936)</f>
        <v>40133</v>
      </c>
      <c r="I2342" s="27">
        <f>WORKDAY(WORKDAY(DATEVALUE("15/"&amp;MONTH(EDATE(C2342,-1))&amp;"/"&amp;YEAR(EDATE(C2342,-1))),-1,Feriados!$A$1:$A$936),1,Feriados!$A$1:$A$936)</f>
        <v>40101</v>
      </c>
      <c r="J2342" s="27">
        <f>WORKDAY(WORKDAY(DATEVALUE("15/"&amp;MONTH(EDATE(C2342,0))&amp;"/"&amp;YEAR(EDATE(C2342,0))-1),-1,Feriados!$A$1:$A$936),1,Feriados!$A$1:$A$936)</f>
        <v>39769</v>
      </c>
      <c r="K2342" s="28">
        <f t="shared" si="68"/>
        <v>4.1663912468107744</v>
      </c>
    </row>
    <row r="2343" spans="1:11" x14ac:dyDescent="0.3">
      <c r="A2343" s="18" t="str">
        <f t="shared" si="69"/>
        <v>102009F</v>
      </c>
      <c r="B2343" s="10">
        <v>760199</v>
      </c>
      <c r="C2343" s="15">
        <v>40128</v>
      </c>
      <c r="D2343" s="16">
        <v>1853.6833939999999</v>
      </c>
      <c r="E2343" s="14">
        <v>0.28000000000000003</v>
      </c>
      <c r="F2343" s="14" t="s">
        <v>41</v>
      </c>
      <c r="G2343" s="15">
        <v>40128</v>
      </c>
      <c r="H2343" s="27">
        <f>WORKDAY(WORKDAY(DATEVALUE("15/"&amp;MONTH(EDATE(C2343,0))&amp;"/"&amp;YEAR(EDATE(C2343,0))),-1,Feriados!$A$1:$A$936),1,Feriados!$A$1:$A$936)</f>
        <v>40133</v>
      </c>
      <c r="I2343" s="27">
        <f>WORKDAY(WORKDAY(DATEVALUE("15/"&amp;MONTH(EDATE(C2343,-1))&amp;"/"&amp;YEAR(EDATE(C2343,-1))),-1,Feriados!$A$1:$A$936),1,Feriados!$A$1:$A$936)</f>
        <v>40101</v>
      </c>
      <c r="J2343" s="27">
        <f>WORKDAY(WORKDAY(DATEVALUE("15/"&amp;MONTH(EDATE(C2343,0))&amp;"/"&amp;YEAR(EDATE(C2343,0))-1),-1,Feriados!$A$1:$A$936),1,Feriados!$A$1:$A$936)</f>
        <v>39769</v>
      </c>
      <c r="K2343" s="28">
        <f t="shared" si="68"/>
        <v>4.1663912468107744</v>
      </c>
    </row>
    <row r="2344" spans="1:11" x14ac:dyDescent="0.3">
      <c r="A2344" s="18" t="str">
        <f t="shared" si="69"/>
        <v>102009F</v>
      </c>
      <c r="B2344" s="10">
        <v>760199</v>
      </c>
      <c r="C2344" s="15">
        <v>40129</v>
      </c>
      <c r="D2344" s="16">
        <v>1853.9302130000001</v>
      </c>
      <c r="E2344" s="14">
        <v>0.28000000000000003</v>
      </c>
      <c r="F2344" s="14" t="s">
        <v>41</v>
      </c>
      <c r="G2344" s="15">
        <v>40128</v>
      </c>
      <c r="H2344" s="27">
        <f>WORKDAY(WORKDAY(DATEVALUE("15/"&amp;MONTH(EDATE(C2344,0))&amp;"/"&amp;YEAR(EDATE(C2344,0))),-1,Feriados!$A$1:$A$936),1,Feriados!$A$1:$A$936)</f>
        <v>40133</v>
      </c>
      <c r="I2344" s="27">
        <f>WORKDAY(WORKDAY(DATEVALUE("15/"&amp;MONTH(EDATE(C2344,-1))&amp;"/"&amp;YEAR(EDATE(C2344,-1))),-1,Feriados!$A$1:$A$936),1,Feriados!$A$1:$A$936)</f>
        <v>40101</v>
      </c>
      <c r="J2344" s="27">
        <f>WORKDAY(WORKDAY(DATEVALUE("15/"&amp;MONTH(EDATE(C2344,0))&amp;"/"&amp;YEAR(EDATE(C2344,0))-1),-1,Feriados!$A$1:$A$936),1,Feriados!$A$1:$A$936)</f>
        <v>39769</v>
      </c>
      <c r="K2344" s="28">
        <f t="shared" si="68"/>
        <v>4.1663912468107744</v>
      </c>
    </row>
    <row r="2345" spans="1:11" x14ac:dyDescent="0.3">
      <c r="A2345" s="18" t="str">
        <f t="shared" si="69"/>
        <v>102009F</v>
      </c>
      <c r="B2345" s="10">
        <v>760199</v>
      </c>
      <c r="C2345" s="15">
        <v>40130</v>
      </c>
      <c r="D2345" s="16">
        <v>1854.1770650000001</v>
      </c>
      <c r="E2345" s="14">
        <v>0.28000000000000003</v>
      </c>
      <c r="F2345" s="14" t="s">
        <v>41</v>
      </c>
      <c r="G2345" s="15">
        <v>40128</v>
      </c>
      <c r="H2345" s="27">
        <f>WORKDAY(WORKDAY(DATEVALUE("15/"&amp;MONTH(EDATE(C2345,0))&amp;"/"&amp;YEAR(EDATE(C2345,0))),-1,Feriados!$A$1:$A$936),1,Feriados!$A$1:$A$936)</f>
        <v>40133</v>
      </c>
      <c r="I2345" s="27">
        <f>WORKDAY(WORKDAY(DATEVALUE("15/"&amp;MONTH(EDATE(C2345,-1))&amp;"/"&amp;YEAR(EDATE(C2345,-1))),-1,Feriados!$A$1:$A$936),1,Feriados!$A$1:$A$936)</f>
        <v>40101</v>
      </c>
      <c r="J2345" s="27">
        <f>WORKDAY(WORKDAY(DATEVALUE("15/"&amp;MONTH(EDATE(C2345,0))&amp;"/"&amp;YEAR(EDATE(C2345,0))-1),-1,Feriados!$A$1:$A$936),1,Feriados!$A$1:$A$936)</f>
        <v>39769</v>
      </c>
      <c r="K2345" s="28">
        <f t="shared" si="68"/>
        <v>4.1663912468107744</v>
      </c>
    </row>
    <row r="2346" spans="1:11" x14ac:dyDescent="0.3">
      <c r="A2346" s="18" t="str">
        <f t="shared" si="69"/>
        <v>102009F</v>
      </c>
      <c r="B2346" s="10">
        <v>760199</v>
      </c>
      <c r="C2346" s="15">
        <v>40133</v>
      </c>
      <c r="D2346" s="16">
        <v>1854.423951</v>
      </c>
      <c r="E2346" s="14">
        <v>0.28000000000000003</v>
      </c>
      <c r="F2346" s="14" t="s">
        <v>41</v>
      </c>
      <c r="G2346" s="15">
        <v>40128</v>
      </c>
      <c r="H2346" s="27">
        <f>WORKDAY(WORKDAY(DATEVALUE("15/"&amp;MONTH(EDATE(C2346,0))&amp;"/"&amp;YEAR(EDATE(C2346,0))),-1,Feriados!$A$1:$A$936),1,Feriados!$A$1:$A$936)</f>
        <v>40133</v>
      </c>
      <c r="I2346" s="27">
        <f>WORKDAY(WORKDAY(DATEVALUE("15/"&amp;MONTH(EDATE(C2346,-1))&amp;"/"&amp;YEAR(EDATE(C2346,-1))),-1,Feriados!$A$1:$A$936),1,Feriados!$A$1:$A$936)</f>
        <v>40101</v>
      </c>
      <c r="J2346" s="27">
        <f>WORKDAY(WORKDAY(DATEVALUE("15/"&amp;MONTH(EDATE(C2346,0))&amp;"/"&amp;YEAR(EDATE(C2346,0))-1),-1,Feriados!$A$1:$A$936),1,Feriados!$A$1:$A$936)</f>
        <v>39769</v>
      </c>
      <c r="K2346" s="28">
        <f t="shared" si="68"/>
        <v>4.1663912468107744</v>
      </c>
    </row>
    <row r="2347" spans="1:11" x14ac:dyDescent="0.3">
      <c r="A2347" s="18" t="str">
        <f t="shared" si="69"/>
        <v>102009P</v>
      </c>
      <c r="B2347" s="10">
        <v>760199</v>
      </c>
      <c r="C2347" s="15">
        <v>40134</v>
      </c>
      <c r="D2347" s="16">
        <v>1854.7061000000001</v>
      </c>
      <c r="E2347" s="14">
        <v>0.32</v>
      </c>
      <c r="F2347" s="14" t="s">
        <v>42</v>
      </c>
      <c r="G2347" s="15">
        <v>40134</v>
      </c>
      <c r="H2347" s="27">
        <f>WORKDAY(WORKDAY(DATEVALUE("15/"&amp;MONTH(EDATE(C2347,0))&amp;"/"&amp;YEAR(EDATE(C2347,0))),-1,Feriados!$A$1:$A$936),1,Feriados!$A$1:$A$936)</f>
        <v>40133</v>
      </c>
      <c r="I2347" s="27">
        <f>WORKDAY(WORKDAY(DATEVALUE("15/"&amp;MONTH(EDATE(C2347,-1))&amp;"/"&amp;YEAR(EDATE(C2347,-1))),-1,Feriados!$A$1:$A$936),1,Feriados!$A$1:$A$936)</f>
        <v>40101</v>
      </c>
      <c r="J2347" s="27">
        <f>WORKDAY(WORKDAY(DATEVALUE("15/"&amp;MONTH(EDATE(C2347,0))&amp;"/"&amp;YEAR(EDATE(C2347,0))-1),-1,Feriados!$A$1:$A$936),1,Feriados!$A$1:$A$936)</f>
        <v>39769</v>
      </c>
      <c r="K2347" s="28">
        <f t="shared" si="68"/>
        <v>4.1663912468107744</v>
      </c>
    </row>
    <row r="2348" spans="1:11" x14ac:dyDescent="0.3">
      <c r="A2348" s="18" t="str">
        <f t="shared" si="69"/>
        <v>102009P</v>
      </c>
      <c r="B2348" s="10">
        <v>760199</v>
      </c>
      <c r="C2348" s="15">
        <v>40135</v>
      </c>
      <c r="D2348" s="16">
        <v>1854.988292</v>
      </c>
      <c r="E2348" s="14">
        <v>0.32</v>
      </c>
      <c r="F2348" s="14" t="s">
        <v>42</v>
      </c>
      <c r="G2348" s="15">
        <v>40134</v>
      </c>
      <c r="H2348" s="27">
        <f>WORKDAY(WORKDAY(DATEVALUE("15/"&amp;MONTH(EDATE(C2348,0))&amp;"/"&amp;YEAR(EDATE(C2348,0))),-1,Feriados!$A$1:$A$936),1,Feriados!$A$1:$A$936)</f>
        <v>40133</v>
      </c>
      <c r="I2348" s="27">
        <f>WORKDAY(WORKDAY(DATEVALUE("15/"&amp;MONTH(EDATE(C2348,-1))&amp;"/"&amp;YEAR(EDATE(C2348,-1))),-1,Feriados!$A$1:$A$936),1,Feriados!$A$1:$A$936)</f>
        <v>40101</v>
      </c>
      <c r="J2348" s="27">
        <f>WORKDAY(WORKDAY(DATEVALUE("15/"&amp;MONTH(EDATE(C2348,0))&amp;"/"&amp;YEAR(EDATE(C2348,0))-1),-1,Feriados!$A$1:$A$936),1,Feriados!$A$1:$A$936)</f>
        <v>39769</v>
      </c>
      <c r="K2348" s="28">
        <f t="shared" si="68"/>
        <v>4.1663912468107744</v>
      </c>
    </row>
    <row r="2349" spans="1:11" x14ac:dyDescent="0.3">
      <c r="A2349" s="18" t="str">
        <f t="shared" si="69"/>
        <v>102009P</v>
      </c>
      <c r="B2349" s="10">
        <v>760199</v>
      </c>
      <c r="C2349" s="15">
        <v>40136</v>
      </c>
      <c r="D2349" s="16">
        <v>1855.2705269999999</v>
      </c>
      <c r="E2349" s="14">
        <v>0.32</v>
      </c>
      <c r="F2349" s="14" t="s">
        <v>42</v>
      </c>
      <c r="G2349" s="15">
        <v>40134</v>
      </c>
      <c r="H2349" s="27">
        <f>WORKDAY(WORKDAY(DATEVALUE("15/"&amp;MONTH(EDATE(C2349,0))&amp;"/"&amp;YEAR(EDATE(C2349,0))),-1,Feriados!$A$1:$A$936),1,Feriados!$A$1:$A$936)</f>
        <v>40133</v>
      </c>
      <c r="I2349" s="27">
        <f>WORKDAY(WORKDAY(DATEVALUE("15/"&amp;MONTH(EDATE(C2349,-1))&amp;"/"&amp;YEAR(EDATE(C2349,-1))),-1,Feriados!$A$1:$A$936),1,Feriados!$A$1:$A$936)</f>
        <v>40101</v>
      </c>
      <c r="J2349" s="27">
        <f>WORKDAY(WORKDAY(DATEVALUE("15/"&amp;MONTH(EDATE(C2349,0))&amp;"/"&amp;YEAR(EDATE(C2349,0))-1),-1,Feriados!$A$1:$A$936),1,Feriados!$A$1:$A$936)</f>
        <v>39769</v>
      </c>
      <c r="K2349" s="28">
        <f t="shared" si="68"/>
        <v>4.1663912468107744</v>
      </c>
    </row>
    <row r="2350" spans="1:11" x14ac:dyDescent="0.3">
      <c r="A2350" s="18" t="str">
        <f t="shared" si="69"/>
        <v>102009P</v>
      </c>
      <c r="B2350" s="10">
        <v>760199</v>
      </c>
      <c r="C2350" s="15">
        <v>40137</v>
      </c>
      <c r="D2350" s="16">
        <v>1855.552805</v>
      </c>
      <c r="E2350" s="14">
        <v>0.32</v>
      </c>
      <c r="F2350" s="14" t="s">
        <v>42</v>
      </c>
      <c r="G2350" s="15">
        <v>40134</v>
      </c>
      <c r="H2350" s="27">
        <f>WORKDAY(WORKDAY(DATEVALUE("15/"&amp;MONTH(EDATE(C2350,0))&amp;"/"&amp;YEAR(EDATE(C2350,0))),-1,Feriados!$A$1:$A$936),1,Feriados!$A$1:$A$936)</f>
        <v>40133</v>
      </c>
      <c r="I2350" s="27">
        <f>WORKDAY(WORKDAY(DATEVALUE("15/"&amp;MONTH(EDATE(C2350,-1))&amp;"/"&amp;YEAR(EDATE(C2350,-1))),-1,Feriados!$A$1:$A$936),1,Feriados!$A$1:$A$936)</f>
        <v>40101</v>
      </c>
      <c r="J2350" s="27">
        <f>WORKDAY(WORKDAY(DATEVALUE("15/"&amp;MONTH(EDATE(C2350,0))&amp;"/"&amp;YEAR(EDATE(C2350,0))-1),-1,Feriados!$A$1:$A$936),1,Feriados!$A$1:$A$936)</f>
        <v>39769</v>
      </c>
      <c r="K2350" s="28">
        <f t="shared" si="68"/>
        <v>4.1663912468107744</v>
      </c>
    </row>
    <row r="2351" spans="1:11" x14ac:dyDescent="0.3">
      <c r="A2351" s="18" t="str">
        <f t="shared" si="69"/>
        <v>102009P</v>
      </c>
      <c r="B2351" s="10">
        <v>760199</v>
      </c>
      <c r="C2351" s="15">
        <v>40140</v>
      </c>
      <c r="D2351" s="16">
        <v>1855.8351259999999</v>
      </c>
      <c r="E2351" s="14">
        <v>0.32</v>
      </c>
      <c r="F2351" s="14" t="s">
        <v>42</v>
      </c>
      <c r="G2351" s="15">
        <v>40134</v>
      </c>
      <c r="H2351" s="27">
        <f>WORKDAY(WORKDAY(DATEVALUE("15/"&amp;MONTH(EDATE(C2351,0))&amp;"/"&amp;YEAR(EDATE(C2351,0))),-1,Feriados!$A$1:$A$936),1,Feriados!$A$1:$A$936)</f>
        <v>40133</v>
      </c>
      <c r="I2351" s="27">
        <f>WORKDAY(WORKDAY(DATEVALUE("15/"&amp;MONTH(EDATE(C2351,-1))&amp;"/"&amp;YEAR(EDATE(C2351,-1))),-1,Feriados!$A$1:$A$936),1,Feriados!$A$1:$A$936)</f>
        <v>40101</v>
      </c>
      <c r="J2351" s="27">
        <f>WORKDAY(WORKDAY(DATEVALUE("15/"&amp;MONTH(EDATE(C2351,0))&amp;"/"&amp;YEAR(EDATE(C2351,0))-1),-1,Feriados!$A$1:$A$936),1,Feriados!$A$1:$A$936)</f>
        <v>39769</v>
      </c>
      <c r="K2351" s="28">
        <f t="shared" si="68"/>
        <v>4.1663912468107744</v>
      </c>
    </row>
    <row r="2352" spans="1:11" x14ac:dyDescent="0.3">
      <c r="A2352" s="18" t="str">
        <f t="shared" si="69"/>
        <v>102009P</v>
      </c>
      <c r="B2352" s="10">
        <v>760199</v>
      </c>
      <c r="C2352" s="15">
        <v>40141</v>
      </c>
      <c r="D2352" s="16">
        <v>1856.1174900000001</v>
      </c>
      <c r="E2352" s="14">
        <v>0.32</v>
      </c>
      <c r="F2352" s="14" t="s">
        <v>42</v>
      </c>
      <c r="G2352" s="15">
        <v>40134</v>
      </c>
      <c r="H2352" s="27">
        <f>WORKDAY(WORKDAY(DATEVALUE("15/"&amp;MONTH(EDATE(C2352,0))&amp;"/"&amp;YEAR(EDATE(C2352,0))),-1,Feriados!$A$1:$A$936),1,Feriados!$A$1:$A$936)</f>
        <v>40133</v>
      </c>
      <c r="I2352" s="27">
        <f>WORKDAY(WORKDAY(DATEVALUE("15/"&amp;MONTH(EDATE(C2352,-1))&amp;"/"&amp;YEAR(EDATE(C2352,-1))),-1,Feriados!$A$1:$A$936),1,Feriados!$A$1:$A$936)</f>
        <v>40101</v>
      </c>
      <c r="J2352" s="27">
        <f>WORKDAY(WORKDAY(DATEVALUE("15/"&amp;MONTH(EDATE(C2352,0))&amp;"/"&amp;YEAR(EDATE(C2352,0))-1),-1,Feriados!$A$1:$A$936),1,Feriados!$A$1:$A$936)</f>
        <v>39769</v>
      </c>
      <c r="K2352" s="28">
        <f t="shared" si="68"/>
        <v>4.1663912468107744</v>
      </c>
    </row>
    <row r="2353" spans="1:11" x14ac:dyDescent="0.3">
      <c r="A2353" s="18" t="str">
        <f t="shared" si="69"/>
        <v>102009P</v>
      </c>
      <c r="B2353" s="10">
        <v>760199</v>
      </c>
      <c r="C2353" s="15">
        <v>40142</v>
      </c>
      <c r="D2353" s="16">
        <v>1856.399897</v>
      </c>
      <c r="E2353" s="14">
        <v>0.32</v>
      </c>
      <c r="F2353" s="14" t="s">
        <v>42</v>
      </c>
      <c r="G2353" s="15">
        <v>40134</v>
      </c>
      <c r="H2353" s="27">
        <f>WORKDAY(WORKDAY(DATEVALUE("15/"&amp;MONTH(EDATE(C2353,0))&amp;"/"&amp;YEAR(EDATE(C2353,0))),-1,Feriados!$A$1:$A$936),1,Feriados!$A$1:$A$936)</f>
        <v>40133</v>
      </c>
      <c r="I2353" s="27">
        <f>WORKDAY(WORKDAY(DATEVALUE("15/"&amp;MONTH(EDATE(C2353,-1))&amp;"/"&amp;YEAR(EDATE(C2353,-1))),-1,Feriados!$A$1:$A$936),1,Feriados!$A$1:$A$936)</f>
        <v>40101</v>
      </c>
      <c r="J2353" s="27">
        <f>WORKDAY(WORKDAY(DATEVALUE("15/"&amp;MONTH(EDATE(C2353,0))&amp;"/"&amp;YEAR(EDATE(C2353,0))-1),-1,Feriados!$A$1:$A$936),1,Feriados!$A$1:$A$936)</f>
        <v>39769</v>
      </c>
      <c r="K2353" s="28">
        <f t="shared" si="68"/>
        <v>4.1663912468107744</v>
      </c>
    </row>
    <row r="2354" spans="1:11" x14ac:dyDescent="0.3">
      <c r="A2354" s="18" t="str">
        <f t="shared" si="69"/>
        <v>102009P</v>
      </c>
      <c r="B2354" s="10">
        <v>760199</v>
      </c>
      <c r="C2354" s="15">
        <v>40143</v>
      </c>
      <c r="D2354" s="16">
        <v>1856.6823460000001</v>
      </c>
      <c r="E2354" s="14">
        <v>0.32</v>
      </c>
      <c r="F2354" s="14" t="s">
        <v>42</v>
      </c>
      <c r="G2354" s="15">
        <v>40134</v>
      </c>
      <c r="H2354" s="27">
        <f>WORKDAY(WORKDAY(DATEVALUE("15/"&amp;MONTH(EDATE(C2354,0))&amp;"/"&amp;YEAR(EDATE(C2354,0))),-1,Feriados!$A$1:$A$936),1,Feriados!$A$1:$A$936)</f>
        <v>40133</v>
      </c>
      <c r="I2354" s="27">
        <f>WORKDAY(WORKDAY(DATEVALUE("15/"&amp;MONTH(EDATE(C2354,-1))&amp;"/"&amp;YEAR(EDATE(C2354,-1))),-1,Feriados!$A$1:$A$936),1,Feriados!$A$1:$A$936)</f>
        <v>40101</v>
      </c>
      <c r="J2354" s="27">
        <f>WORKDAY(WORKDAY(DATEVALUE("15/"&amp;MONTH(EDATE(C2354,0))&amp;"/"&amp;YEAR(EDATE(C2354,0))-1),-1,Feriados!$A$1:$A$936),1,Feriados!$A$1:$A$936)</f>
        <v>39769</v>
      </c>
      <c r="K2354" s="28">
        <f t="shared" si="68"/>
        <v>4.1663912468107744</v>
      </c>
    </row>
    <row r="2355" spans="1:11" x14ac:dyDescent="0.3">
      <c r="A2355" s="18" t="str">
        <f t="shared" si="69"/>
        <v>102009P</v>
      </c>
      <c r="B2355" s="10">
        <v>760199</v>
      </c>
      <c r="C2355" s="15">
        <v>40144</v>
      </c>
      <c r="D2355" s="16">
        <v>1857.5993370000001</v>
      </c>
      <c r="E2355" s="14">
        <v>0.4</v>
      </c>
      <c r="F2355" s="14" t="s">
        <v>42</v>
      </c>
      <c r="G2355" s="15">
        <v>40144</v>
      </c>
      <c r="H2355" s="27">
        <f>WORKDAY(WORKDAY(DATEVALUE("15/"&amp;MONTH(EDATE(C2355,0))&amp;"/"&amp;YEAR(EDATE(C2355,0))),-1,Feriados!$A$1:$A$936),1,Feriados!$A$1:$A$936)</f>
        <v>40133</v>
      </c>
      <c r="I2355" s="27">
        <f>WORKDAY(WORKDAY(DATEVALUE("15/"&amp;MONTH(EDATE(C2355,-1))&amp;"/"&amp;YEAR(EDATE(C2355,-1))),-1,Feriados!$A$1:$A$936),1,Feriados!$A$1:$A$936)</f>
        <v>40101</v>
      </c>
      <c r="J2355" s="27">
        <f>WORKDAY(WORKDAY(DATEVALUE("15/"&amp;MONTH(EDATE(C2355,0))&amp;"/"&amp;YEAR(EDATE(C2355,0))-1),-1,Feriados!$A$1:$A$936),1,Feriados!$A$1:$A$936)</f>
        <v>39769</v>
      </c>
      <c r="K2355" s="28">
        <f t="shared" si="68"/>
        <v>4.1663912468107744</v>
      </c>
    </row>
    <row r="2356" spans="1:11" x14ac:dyDescent="0.3">
      <c r="A2356" s="18" t="str">
        <f t="shared" si="69"/>
        <v>102009P</v>
      </c>
      <c r="B2356" s="10">
        <v>760199</v>
      </c>
      <c r="C2356" s="15">
        <v>40147</v>
      </c>
      <c r="D2356" s="16">
        <v>1857.9524939999999</v>
      </c>
      <c r="E2356" s="14">
        <v>0.4</v>
      </c>
      <c r="F2356" s="14" t="s">
        <v>42</v>
      </c>
      <c r="G2356" s="15">
        <v>40144</v>
      </c>
      <c r="H2356" s="27">
        <f>WORKDAY(WORKDAY(DATEVALUE("15/"&amp;MONTH(EDATE(C2356,0))&amp;"/"&amp;YEAR(EDATE(C2356,0))),-1,Feriados!$A$1:$A$936),1,Feriados!$A$1:$A$936)</f>
        <v>40133</v>
      </c>
      <c r="I2356" s="27">
        <f>WORKDAY(WORKDAY(DATEVALUE("15/"&amp;MONTH(EDATE(C2356,-1))&amp;"/"&amp;YEAR(EDATE(C2356,-1))),-1,Feriados!$A$1:$A$936),1,Feriados!$A$1:$A$936)</f>
        <v>40101</v>
      </c>
      <c r="J2356" s="27">
        <f>WORKDAY(WORKDAY(DATEVALUE("15/"&amp;MONTH(EDATE(C2356,0))&amp;"/"&amp;YEAR(EDATE(C2356,0))-1),-1,Feriados!$A$1:$A$936),1,Feriados!$A$1:$A$936)</f>
        <v>39769</v>
      </c>
      <c r="K2356" s="28">
        <f t="shared" si="68"/>
        <v>4.1663912468107744</v>
      </c>
    </row>
    <row r="2357" spans="1:11" x14ac:dyDescent="0.3">
      <c r="A2357" s="18" t="str">
        <f t="shared" si="69"/>
        <v>112009P</v>
      </c>
      <c r="B2357" s="10">
        <v>760199</v>
      </c>
      <c r="C2357" s="15">
        <v>40148</v>
      </c>
      <c r="D2357" s="16">
        <v>1858.305717</v>
      </c>
      <c r="E2357" s="14">
        <v>0.4</v>
      </c>
      <c r="F2357" s="14" t="s">
        <v>42</v>
      </c>
      <c r="G2357" s="15">
        <v>40144</v>
      </c>
      <c r="H2357" s="27">
        <f>WORKDAY(WORKDAY(DATEVALUE("15/"&amp;MONTH(EDATE(C2357,0))&amp;"/"&amp;YEAR(EDATE(C2357,0))),-1,Feriados!$A$1:$A$936),1,Feriados!$A$1:$A$936)</f>
        <v>40162</v>
      </c>
      <c r="I2357" s="27">
        <f>WORKDAY(WORKDAY(DATEVALUE("15/"&amp;MONTH(EDATE(C2357,-1))&amp;"/"&amp;YEAR(EDATE(C2357,-1))),-1,Feriados!$A$1:$A$936),1,Feriados!$A$1:$A$936)</f>
        <v>40133</v>
      </c>
      <c r="J2357" s="27">
        <f>WORKDAY(WORKDAY(DATEVALUE("15/"&amp;MONTH(EDATE(C2357,0))&amp;"/"&amp;YEAR(EDATE(C2357,0))-1),-1,Feriados!$A$1:$A$936),1,Feriados!$A$1:$A$936)</f>
        <v>39797</v>
      </c>
      <c r="K2357" s="28">
        <f t="shared" si="68"/>
        <v>4.218345898024678</v>
      </c>
    </row>
    <row r="2358" spans="1:11" x14ac:dyDescent="0.3">
      <c r="A2358" s="18" t="str">
        <f t="shared" si="69"/>
        <v>112009P</v>
      </c>
      <c r="B2358" s="10">
        <v>760199</v>
      </c>
      <c r="C2358" s="15">
        <v>40149</v>
      </c>
      <c r="D2358" s="16">
        <v>1858.6590080000001</v>
      </c>
      <c r="E2358" s="14">
        <v>0.4</v>
      </c>
      <c r="F2358" s="14" t="s">
        <v>42</v>
      </c>
      <c r="G2358" s="15">
        <v>40144</v>
      </c>
      <c r="H2358" s="27">
        <f>WORKDAY(WORKDAY(DATEVALUE("15/"&amp;MONTH(EDATE(C2358,0))&amp;"/"&amp;YEAR(EDATE(C2358,0))),-1,Feriados!$A$1:$A$936),1,Feriados!$A$1:$A$936)</f>
        <v>40162</v>
      </c>
      <c r="I2358" s="27">
        <f>WORKDAY(WORKDAY(DATEVALUE("15/"&amp;MONTH(EDATE(C2358,-1))&amp;"/"&amp;YEAR(EDATE(C2358,-1))),-1,Feriados!$A$1:$A$936),1,Feriados!$A$1:$A$936)</f>
        <v>40133</v>
      </c>
      <c r="J2358" s="27">
        <f>WORKDAY(WORKDAY(DATEVALUE("15/"&amp;MONTH(EDATE(C2358,0))&amp;"/"&amp;YEAR(EDATE(C2358,0))-1),-1,Feriados!$A$1:$A$936),1,Feriados!$A$1:$A$936)</f>
        <v>39797</v>
      </c>
      <c r="K2358" s="28">
        <f t="shared" si="68"/>
        <v>4.218345898024678</v>
      </c>
    </row>
    <row r="2359" spans="1:11" x14ac:dyDescent="0.3">
      <c r="A2359" s="18" t="str">
        <f t="shared" si="69"/>
        <v>112009P</v>
      </c>
      <c r="B2359" s="10">
        <v>760199</v>
      </c>
      <c r="C2359" s="15">
        <v>40150</v>
      </c>
      <c r="D2359" s="16">
        <v>1859.012365</v>
      </c>
      <c r="E2359" s="14">
        <v>0.4</v>
      </c>
      <c r="F2359" s="14" t="s">
        <v>42</v>
      </c>
      <c r="G2359" s="15">
        <v>40144</v>
      </c>
      <c r="H2359" s="27">
        <f>WORKDAY(WORKDAY(DATEVALUE("15/"&amp;MONTH(EDATE(C2359,0))&amp;"/"&amp;YEAR(EDATE(C2359,0))),-1,Feriados!$A$1:$A$936),1,Feriados!$A$1:$A$936)</f>
        <v>40162</v>
      </c>
      <c r="I2359" s="27">
        <f>WORKDAY(WORKDAY(DATEVALUE("15/"&amp;MONTH(EDATE(C2359,-1))&amp;"/"&amp;YEAR(EDATE(C2359,-1))),-1,Feriados!$A$1:$A$936),1,Feriados!$A$1:$A$936)</f>
        <v>40133</v>
      </c>
      <c r="J2359" s="27">
        <f>WORKDAY(WORKDAY(DATEVALUE("15/"&amp;MONTH(EDATE(C2359,0))&amp;"/"&amp;YEAR(EDATE(C2359,0))-1),-1,Feriados!$A$1:$A$936),1,Feriados!$A$1:$A$936)</f>
        <v>39797</v>
      </c>
      <c r="K2359" s="28">
        <f t="shared" si="68"/>
        <v>4.218345898024678</v>
      </c>
    </row>
    <row r="2360" spans="1:11" x14ac:dyDescent="0.3">
      <c r="A2360" s="18" t="str">
        <f t="shared" si="69"/>
        <v>112009P</v>
      </c>
      <c r="B2360" s="10">
        <v>760199</v>
      </c>
      <c r="C2360" s="15">
        <v>40151</v>
      </c>
      <c r="D2360" s="16">
        <v>1859.3657900000001</v>
      </c>
      <c r="E2360" s="14">
        <v>0.4</v>
      </c>
      <c r="F2360" s="14" t="s">
        <v>42</v>
      </c>
      <c r="G2360" s="15">
        <v>40144</v>
      </c>
      <c r="H2360" s="27">
        <f>WORKDAY(WORKDAY(DATEVALUE("15/"&amp;MONTH(EDATE(C2360,0))&amp;"/"&amp;YEAR(EDATE(C2360,0))),-1,Feriados!$A$1:$A$936),1,Feriados!$A$1:$A$936)</f>
        <v>40162</v>
      </c>
      <c r="I2360" s="27">
        <f>WORKDAY(WORKDAY(DATEVALUE("15/"&amp;MONTH(EDATE(C2360,-1))&amp;"/"&amp;YEAR(EDATE(C2360,-1))),-1,Feriados!$A$1:$A$936),1,Feriados!$A$1:$A$936)</f>
        <v>40133</v>
      </c>
      <c r="J2360" s="27">
        <f>WORKDAY(WORKDAY(DATEVALUE("15/"&amp;MONTH(EDATE(C2360,0))&amp;"/"&amp;YEAR(EDATE(C2360,0))-1),-1,Feriados!$A$1:$A$936),1,Feriados!$A$1:$A$936)</f>
        <v>39797</v>
      </c>
      <c r="K2360" s="28">
        <f t="shared" si="68"/>
        <v>4.218345898024678</v>
      </c>
    </row>
    <row r="2361" spans="1:11" x14ac:dyDescent="0.3">
      <c r="A2361" s="18" t="str">
        <f t="shared" si="69"/>
        <v>112009P</v>
      </c>
      <c r="B2361" s="10">
        <v>760199</v>
      </c>
      <c r="C2361" s="15">
        <v>40154</v>
      </c>
      <c r="D2361" s="16">
        <v>1859.719282</v>
      </c>
      <c r="E2361" s="14">
        <v>0.4</v>
      </c>
      <c r="F2361" s="14" t="s">
        <v>42</v>
      </c>
      <c r="G2361" s="15">
        <v>40144</v>
      </c>
      <c r="H2361" s="27">
        <f>WORKDAY(WORKDAY(DATEVALUE("15/"&amp;MONTH(EDATE(C2361,0))&amp;"/"&amp;YEAR(EDATE(C2361,0))),-1,Feriados!$A$1:$A$936),1,Feriados!$A$1:$A$936)</f>
        <v>40162</v>
      </c>
      <c r="I2361" s="27">
        <f>WORKDAY(WORKDAY(DATEVALUE("15/"&amp;MONTH(EDATE(C2361,-1))&amp;"/"&amp;YEAR(EDATE(C2361,-1))),-1,Feriados!$A$1:$A$936),1,Feriados!$A$1:$A$936)</f>
        <v>40133</v>
      </c>
      <c r="J2361" s="27">
        <f>WORKDAY(WORKDAY(DATEVALUE("15/"&amp;MONTH(EDATE(C2361,0))&amp;"/"&amp;YEAR(EDATE(C2361,0))-1),-1,Feriados!$A$1:$A$936),1,Feriados!$A$1:$A$936)</f>
        <v>39797</v>
      </c>
      <c r="K2361" s="28">
        <f t="shared" si="68"/>
        <v>4.218345898024678</v>
      </c>
    </row>
    <row r="2362" spans="1:11" x14ac:dyDescent="0.3">
      <c r="A2362" s="18" t="str">
        <f t="shared" si="69"/>
        <v>112009P</v>
      </c>
      <c r="B2362" s="10">
        <v>760199</v>
      </c>
      <c r="C2362" s="15">
        <v>40155</v>
      </c>
      <c r="D2362" s="16">
        <v>1860.0728409999999</v>
      </c>
      <c r="E2362" s="14">
        <v>0.4</v>
      </c>
      <c r="F2362" s="14" t="s">
        <v>42</v>
      </c>
      <c r="G2362" s="15">
        <v>40144</v>
      </c>
      <c r="H2362" s="27">
        <f>WORKDAY(WORKDAY(DATEVALUE("15/"&amp;MONTH(EDATE(C2362,0))&amp;"/"&amp;YEAR(EDATE(C2362,0))),-1,Feriados!$A$1:$A$936),1,Feriados!$A$1:$A$936)</f>
        <v>40162</v>
      </c>
      <c r="I2362" s="27">
        <f>WORKDAY(WORKDAY(DATEVALUE("15/"&amp;MONTH(EDATE(C2362,-1))&amp;"/"&amp;YEAR(EDATE(C2362,-1))),-1,Feriados!$A$1:$A$936),1,Feriados!$A$1:$A$936)</f>
        <v>40133</v>
      </c>
      <c r="J2362" s="27">
        <f>WORKDAY(WORKDAY(DATEVALUE("15/"&amp;MONTH(EDATE(C2362,0))&amp;"/"&amp;YEAR(EDATE(C2362,0))-1),-1,Feriados!$A$1:$A$936),1,Feriados!$A$1:$A$936)</f>
        <v>39797</v>
      </c>
      <c r="K2362" s="28">
        <f t="shared" si="68"/>
        <v>4.218345898024678</v>
      </c>
    </row>
    <row r="2363" spans="1:11" x14ac:dyDescent="0.3">
      <c r="A2363" s="18" t="str">
        <f t="shared" si="69"/>
        <v>112009F</v>
      </c>
      <c r="B2363" s="10">
        <v>760199</v>
      </c>
      <c r="C2363" s="15">
        <v>40156</v>
      </c>
      <c r="D2363" s="16">
        <v>1860.578387</v>
      </c>
      <c r="E2363" s="14">
        <v>0.41</v>
      </c>
      <c r="F2363" s="14" t="s">
        <v>41</v>
      </c>
      <c r="G2363" s="15">
        <v>40156</v>
      </c>
      <c r="H2363" s="27">
        <f>WORKDAY(WORKDAY(DATEVALUE("15/"&amp;MONTH(EDATE(C2363,0))&amp;"/"&amp;YEAR(EDATE(C2363,0))),-1,Feriados!$A$1:$A$936),1,Feriados!$A$1:$A$936)</f>
        <v>40162</v>
      </c>
      <c r="I2363" s="27">
        <f>WORKDAY(WORKDAY(DATEVALUE("15/"&amp;MONTH(EDATE(C2363,-1))&amp;"/"&amp;YEAR(EDATE(C2363,-1))),-1,Feriados!$A$1:$A$936),1,Feriados!$A$1:$A$936)</f>
        <v>40133</v>
      </c>
      <c r="J2363" s="27">
        <f>WORKDAY(WORKDAY(DATEVALUE("15/"&amp;MONTH(EDATE(C2363,0))&amp;"/"&amp;YEAR(EDATE(C2363,0))-1),-1,Feriados!$A$1:$A$936),1,Feriados!$A$1:$A$936)</f>
        <v>39797</v>
      </c>
      <c r="K2363" s="28">
        <f t="shared" si="68"/>
        <v>4.218345898024678</v>
      </c>
    </row>
    <row r="2364" spans="1:11" x14ac:dyDescent="0.3">
      <c r="A2364" s="18" t="str">
        <f t="shared" si="69"/>
        <v>112009F</v>
      </c>
      <c r="B2364" s="10">
        <v>760199</v>
      </c>
      <c r="C2364" s="15">
        <v>40157</v>
      </c>
      <c r="D2364" s="16">
        <v>1860.9410479999999</v>
      </c>
      <c r="E2364" s="14">
        <v>0.41</v>
      </c>
      <c r="F2364" s="14" t="s">
        <v>41</v>
      </c>
      <c r="G2364" s="15">
        <v>40156</v>
      </c>
      <c r="H2364" s="27">
        <f>WORKDAY(WORKDAY(DATEVALUE("15/"&amp;MONTH(EDATE(C2364,0))&amp;"/"&amp;YEAR(EDATE(C2364,0))),-1,Feriados!$A$1:$A$936),1,Feriados!$A$1:$A$936)</f>
        <v>40162</v>
      </c>
      <c r="I2364" s="27">
        <f>WORKDAY(WORKDAY(DATEVALUE("15/"&amp;MONTH(EDATE(C2364,-1))&amp;"/"&amp;YEAR(EDATE(C2364,-1))),-1,Feriados!$A$1:$A$936),1,Feriados!$A$1:$A$936)</f>
        <v>40133</v>
      </c>
      <c r="J2364" s="27">
        <f>WORKDAY(WORKDAY(DATEVALUE("15/"&amp;MONTH(EDATE(C2364,0))&amp;"/"&amp;YEAR(EDATE(C2364,0))-1),-1,Feriados!$A$1:$A$936),1,Feriados!$A$1:$A$936)</f>
        <v>39797</v>
      </c>
      <c r="K2364" s="28">
        <f t="shared" si="68"/>
        <v>4.218345898024678</v>
      </c>
    </row>
    <row r="2365" spans="1:11" x14ac:dyDescent="0.3">
      <c r="A2365" s="18" t="str">
        <f t="shared" si="69"/>
        <v>112009F</v>
      </c>
      <c r="B2365" s="10">
        <v>760199</v>
      </c>
      <c r="C2365" s="15">
        <v>40158</v>
      </c>
      <c r="D2365" s="16">
        <v>1861.30378</v>
      </c>
      <c r="E2365" s="14">
        <v>0.41</v>
      </c>
      <c r="F2365" s="14" t="s">
        <v>41</v>
      </c>
      <c r="G2365" s="15">
        <v>40156</v>
      </c>
      <c r="H2365" s="27">
        <f>WORKDAY(WORKDAY(DATEVALUE("15/"&amp;MONTH(EDATE(C2365,0))&amp;"/"&amp;YEAR(EDATE(C2365,0))),-1,Feriados!$A$1:$A$936),1,Feriados!$A$1:$A$936)</f>
        <v>40162</v>
      </c>
      <c r="I2365" s="27">
        <f>WORKDAY(WORKDAY(DATEVALUE("15/"&amp;MONTH(EDATE(C2365,-1))&amp;"/"&amp;YEAR(EDATE(C2365,-1))),-1,Feriados!$A$1:$A$936),1,Feriados!$A$1:$A$936)</f>
        <v>40133</v>
      </c>
      <c r="J2365" s="27">
        <f>WORKDAY(WORKDAY(DATEVALUE("15/"&amp;MONTH(EDATE(C2365,0))&amp;"/"&amp;YEAR(EDATE(C2365,0))-1),-1,Feriados!$A$1:$A$936),1,Feriados!$A$1:$A$936)</f>
        <v>39797</v>
      </c>
      <c r="K2365" s="28">
        <f t="shared" ref="K2365:K2428" si="70">+(VLOOKUP(H2365,C:D,2,FALSE)/VLOOKUP(J2365,C:D,2,FALSE)-1)*100</f>
        <v>4.218345898024678</v>
      </c>
    </row>
    <row r="2366" spans="1:11" x14ac:dyDescent="0.3">
      <c r="A2366" s="18" t="str">
        <f t="shared" si="69"/>
        <v>112009F</v>
      </c>
      <c r="B2366" s="10">
        <v>760199</v>
      </c>
      <c r="C2366" s="15">
        <v>40161</v>
      </c>
      <c r="D2366" s="16">
        <v>1861.6665820000001</v>
      </c>
      <c r="E2366" s="14">
        <v>0.41</v>
      </c>
      <c r="F2366" s="14" t="s">
        <v>41</v>
      </c>
      <c r="G2366" s="15">
        <v>40156</v>
      </c>
      <c r="H2366" s="27">
        <f>WORKDAY(WORKDAY(DATEVALUE("15/"&amp;MONTH(EDATE(C2366,0))&amp;"/"&amp;YEAR(EDATE(C2366,0))),-1,Feriados!$A$1:$A$936),1,Feriados!$A$1:$A$936)</f>
        <v>40162</v>
      </c>
      <c r="I2366" s="27">
        <f>WORKDAY(WORKDAY(DATEVALUE("15/"&amp;MONTH(EDATE(C2366,-1))&amp;"/"&amp;YEAR(EDATE(C2366,-1))),-1,Feriados!$A$1:$A$936),1,Feriados!$A$1:$A$936)</f>
        <v>40133</v>
      </c>
      <c r="J2366" s="27">
        <f>WORKDAY(WORKDAY(DATEVALUE("15/"&amp;MONTH(EDATE(C2366,0))&amp;"/"&amp;YEAR(EDATE(C2366,0))-1),-1,Feriados!$A$1:$A$936),1,Feriados!$A$1:$A$936)</f>
        <v>39797</v>
      </c>
      <c r="K2366" s="28">
        <f t="shared" si="70"/>
        <v>4.218345898024678</v>
      </c>
    </row>
    <row r="2367" spans="1:11" x14ac:dyDescent="0.3">
      <c r="A2367" s="18" t="str">
        <f t="shared" si="69"/>
        <v>112009F</v>
      </c>
      <c r="B2367" s="10">
        <v>760199</v>
      </c>
      <c r="C2367" s="15">
        <v>40162</v>
      </c>
      <c r="D2367" s="16">
        <v>1862.0294550000001</v>
      </c>
      <c r="E2367" s="14">
        <v>0.41</v>
      </c>
      <c r="F2367" s="14" t="s">
        <v>41</v>
      </c>
      <c r="G2367" s="15">
        <v>40156</v>
      </c>
      <c r="H2367" s="27">
        <f>WORKDAY(WORKDAY(DATEVALUE("15/"&amp;MONTH(EDATE(C2367,0))&amp;"/"&amp;YEAR(EDATE(C2367,0))),-1,Feriados!$A$1:$A$936),1,Feriados!$A$1:$A$936)</f>
        <v>40162</v>
      </c>
      <c r="I2367" s="27">
        <f>WORKDAY(WORKDAY(DATEVALUE("15/"&amp;MONTH(EDATE(C2367,-1))&amp;"/"&amp;YEAR(EDATE(C2367,-1))),-1,Feriados!$A$1:$A$936),1,Feriados!$A$1:$A$936)</f>
        <v>40133</v>
      </c>
      <c r="J2367" s="27">
        <f>WORKDAY(WORKDAY(DATEVALUE("15/"&amp;MONTH(EDATE(C2367,0))&amp;"/"&amp;YEAR(EDATE(C2367,0))-1),-1,Feriados!$A$1:$A$936),1,Feriados!$A$1:$A$936)</f>
        <v>39797</v>
      </c>
      <c r="K2367" s="28">
        <f t="shared" si="70"/>
        <v>4.218345898024678</v>
      </c>
    </row>
    <row r="2368" spans="1:11" x14ac:dyDescent="0.3">
      <c r="A2368" s="18" t="str">
        <f t="shared" si="69"/>
        <v>112009P</v>
      </c>
      <c r="B2368" s="10">
        <v>760199</v>
      </c>
      <c r="C2368" s="15">
        <v>40163</v>
      </c>
      <c r="D2368" s="16">
        <v>1862.3481139999999</v>
      </c>
      <c r="E2368" s="14">
        <v>0.36</v>
      </c>
      <c r="F2368" s="14" t="s">
        <v>42</v>
      </c>
      <c r="G2368" s="15">
        <v>40163</v>
      </c>
      <c r="H2368" s="27">
        <f>WORKDAY(WORKDAY(DATEVALUE("15/"&amp;MONTH(EDATE(C2368,0))&amp;"/"&amp;YEAR(EDATE(C2368,0))),-1,Feriados!$A$1:$A$936),1,Feriados!$A$1:$A$936)</f>
        <v>40162</v>
      </c>
      <c r="I2368" s="27">
        <f>WORKDAY(WORKDAY(DATEVALUE("15/"&amp;MONTH(EDATE(C2368,-1))&amp;"/"&amp;YEAR(EDATE(C2368,-1))),-1,Feriados!$A$1:$A$936),1,Feriados!$A$1:$A$936)</f>
        <v>40133</v>
      </c>
      <c r="J2368" s="27">
        <f>WORKDAY(WORKDAY(DATEVALUE("15/"&amp;MONTH(EDATE(C2368,0))&amp;"/"&amp;YEAR(EDATE(C2368,0))-1),-1,Feriados!$A$1:$A$936),1,Feriados!$A$1:$A$936)</f>
        <v>39797</v>
      </c>
      <c r="K2368" s="28">
        <f t="shared" si="70"/>
        <v>4.218345898024678</v>
      </c>
    </row>
    <row r="2369" spans="1:11" x14ac:dyDescent="0.3">
      <c r="A2369" s="18" t="str">
        <f t="shared" si="69"/>
        <v>112009P</v>
      </c>
      <c r="B2369" s="10">
        <v>760199</v>
      </c>
      <c r="C2369" s="15">
        <v>40164</v>
      </c>
      <c r="D2369" s="16">
        <v>1862.666827</v>
      </c>
      <c r="E2369" s="14">
        <v>0.36</v>
      </c>
      <c r="F2369" s="14" t="s">
        <v>42</v>
      </c>
      <c r="G2369" s="15">
        <v>40163</v>
      </c>
      <c r="H2369" s="27">
        <f>WORKDAY(WORKDAY(DATEVALUE("15/"&amp;MONTH(EDATE(C2369,0))&amp;"/"&amp;YEAR(EDATE(C2369,0))),-1,Feriados!$A$1:$A$936),1,Feriados!$A$1:$A$936)</f>
        <v>40162</v>
      </c>
      <c r="I2369" s="27">
        <f>WORKDAY(WORKDAY(DATEVALUE("15/"&amp;MONTH(EDATE(C2369,-1))&amp;"/"&amp;YEAR(EDATE(C2369,-1))),-1,Feriados!$A$1:$A$936),1,Feriados!$A$1:$A$936)</f>
        <v>40133</v>
      </c>
      <c r="J2369" s="27">
        <f>WORKDAY(WORKDAY(DATEVALUE("15/"&amp;MONTH(EDATE(C2369,0))&amp;"/"&amp;YEAR(EDATE(C2369,0))-1),-1,Feriados!$A$1:$A$936),1,Feriados!$A$1:$A$936)</f>
        <v>39797</v>
      </c>
      <c r="K2369" s="28">
        <f t="shared" si="70"/>
        <v>4.218345898024678</v>
      </c>
    </row>
    <row r="2370" spans="1:11" x14ac:dyDescent="0.3">
      <c r="A2370" s="18" t="str">
        <f t="shared" si="69"/>
        <v>112009P</v>
      </c>
      <c r="B2370" s="10">
        <v>760199</v>
      </c>
      <c r="C2370" s="15">
        <v>40165</v>
      </c>
      <c r="D2370" s="16">
        <v>1862.9855950000001</v>
      </c>
      <c r="E2370" s="14">
        <v>0.36</v>
      </c>
      <c r="F2370" s="14" t="s">
        <v>42</v>
      </c>
      <c r="G2370" s="15">
        <v>40163</v>
      </c>
      <c r="H2370" s="27">
        <f>WORKDAY(WORKDAY(DATEVALUE("15/"&amp;MONTH(EDATE(C2370,0))&amp;"/"&amp;YEAR(EDATE(C2370,0))),-1,Feriados!$A$1:$A$936),1,Feriados!$A$1:$A$936)</f>
        <v>40162</v>
      </c>
      <c r="I2370" s="27">
        <f>WORKDAY(WORKDAY(DATEVALUE("15/"&amp;MONTH(EDATE(C2370,-1))&amp;"/"&amp;YEAR(EDATE(C2370,-1))),-1,Feriados!$A$1:$A$936),1,Feriados!$A$1:$A$936)</f>
        <v>40133</v>
      </c>
      <c r="J2370" s="27">
        <f>WORKDAY(WORKDAY(DATEVALUE("15/"&amp;MONTH(EDATE(C2370,0))&amp;"/"&amp;YEAR(EDATE(C2370,0))-1),-1,Feriados!$A$1:$A$936),1,Feriados!$A$1:$A$936)</f>
        <v>39797</v>
      </c>
      <c r="K2370" s="28">
        <f t="shared" si="70"/>
        <v>4.218345898024678</v>
      </c>
    </row>
    <row r="2371" spans="1:11" x14ac:dyDescent="0.3">
      <c r="A2371" s="18" t="str">
        <f t="shared" ref="A2371:A2434" si="71">MONTH(EDATE(C2371,-1))&amp;YEAR(EDATE(C2371,-1))&amp;F2371</f>
        <v>112009P</v>
      </c>
      <c r="B2371" s="10">
        <v>760199</v>
      </c>
      <c r="C2371" s="15">
        <v>40168</v>
      </c>
      <c r="D2371" s="16">
        <v>1863.3044179999999</v>
      </c>
      <c r="E2371" s="14">
        <v>0.36</v>
      </c>
      <c r="F2371" s="14" t="s">
        <v>42</v>
      </c>
      <c r="G2371" s="15">
        <v>40163</v>
      </c>
      <c r="H2371" s="27">
        <f>WORKDAY(WORKDAY(DATEVALUE("15/"&amp;MONTH(EDATE(C2371,0))&amp;"/"&amp;YEAR(EDATE(C2371,0))),-1,Feriados!$A$1:$A$936),1,Feriados!$A$1:$A$936)</f>
        <v>40162</v>
      </c>
      <c r="I2371" s="27">
        <f>WORKDAY(WORKDAY(DATEVALUE("15/"&amp;MONTH(EDATE(C2371,-1))&amp;"/"&amp;YEAR(EDATE(C2371,-1))),-1,Feriados!$A$1:$A$936),1,Feriados!$A$1:$A$936)</f>
        <v>40133</v>
      </c>
      <c r="J2371" s="27">
        <f>WORKDAY(WORKDAY(DATEVALUE("15/"&amp;MONTH(EDATE(C2371,0))&amp;"/"&amp;YEAR(EDATE(C2371,0))-1),-1,Feriados!$A$1:$A$936),1,Feriados!$A$1:$A$936)</f>
        <v>39797</v>
      </c>
      <c r="K2371" s="28">
        <f t="shared" si="70"/>
        <v>4.218345898024678</v>
      </c>
    </row>
    <row r="2372" spans="1:11" x14ac:dyDescent="0.3">
      <c r="A2372" s="18" t="str">
        <f t="shared" si="71"/>
        <v>112009P</v>
      </c>
      <c r="B2372" s="10">
        <v>760199</v>
      </c>
      <c r="C2372" s="15">
        <v>40169</v>
      </c>
      <c r="D2372" s="16">
        <v>1863.623296</v>
      </c>
      <c r="E2372" s="14">
        <v>0.36</v>
      </c>
      <c r="F2372" s="14" t="s">
        <v>42</v>
      </c>
      <c r="G2372" s="15">
        <v>40163</v>
      </c>
      <c r="H2372" s="27">
        <f>WORKDAY(WORKDAY(DATEVALUE("15/"&amp;MONTH(EDATE(C2372,0))&amp;"/"&amp;YEAR(EDATE(C2372,0))),-1,Feriados!$A$1:$A$936),1,Feriados!$A$1:$A$936)</f>
        <v>40162</v>
      </c>
      <c r="I2372" s="27">
        <f>WORKDAY(WORKDAY(DATEVALUE("15/"&amp;MONTH(EDATE(C2372,-1))&amp;"/"&amp;YEAR(EDATE(C2372,-1))),-1,Feriados!$A$1:$A$936),1,Feriados!$A$1:$A$936)</f>
        <v>40133</v>
      </c>
      <c r="J2372" s="27">
        <f>WORKDAY(WORKDAY(DATEVALUE("15/"&amp;MONTH(EDATE(C2372,0))&amp;"/"&amp;YEAR(EDATE(C2372,0))-1),-1,Feriados!$A$1:$A$936),1,Feriados!$A$1:$A$936)</f>
        <v>39797</v>
      </c>
      <c r="K2372" s="28">
        <f t="shared" si="70"/>
        <v>4.218345898024678</v>
      </c>
    </row>
    <row r="2373" spans="1:11" x14ac:dyDescent="0.3">
      <c r="A2373" s="18" t="str">
        <f t="shared" si="71"/>
        <v>112009P</v>
      </c>
      <c r="B2373" s="10">
        <v>760199</v>
      </c>
      <c r="C2373" s="15">
        <v>40170</v>
      </c>
      <c r="D2373" s="16">
        <v>1863.942227</v>
      </c>
      <c r="E2373" s="14">
        <v>0.36</v>
      </c>
      <c r="F2373" s="14" t="s">
        <v>42</v>
      </c>
      <c r="G2373" s="15">
        <v>40163</v>
      </c>
      <c r="H2373" s="27">
        <f>WORKDAY(WORKDAY(DATEVALUE("15/"&amp;MONTH(EDATE(C2373,0))&amp;"/"&amp;YEAR(EDATE(C2373,0))),-1,Feriados!$A$1:$A$936),1,Feriados!$A$1:$A$936)</f>
        <v>40162</v>
      </c>
      <c r="I2373" s="27">
        <f>WORKDAY(WORKDAY(DATEVALUE("15/"&amp;MONTH(EDATE(C2373,-1))&amp;"/"&amp;YEAR(EDATE(C2373,-1))),-1,Feriados!$A$1:$A$936),1,Feriados!$A$1:$A$936)</f>
        <v>40133</v>
      </c>
      <c r="J2373" s="27">
        <f>WORKDAY(WORKDAY(DATEVALUE("15/"&amp;MONTH(EDATE(C2373,0))&amp;"/"&amp;YEAR(EDATE(C2373,0))-1),-1,Feriados!$A$1:$A$936),1,Feriados!$A$1:$A$936)</f>
        <v>39797</v>
      </c>
      <c r="K2373" s="28">
        <f t="shared" si="70"/>
        <v>4.218345898024678</v>
      </c>
    </row>
    <row r="2374" spans="1:11" x14ac:dyDescent="0.3">
      <c r="A2374" s="18" t="str">
        <f t="shared" si="71"/>
        <v>112009P</v>
      </c>
      <c r="B2374" s="10">
        <v>760199</v>
      </c>
      <c r="C2374" s="15">
        <v>40171</v>
      </c>
      <c r="D2374" s="16">
        <v>1864.2612140000001</v>
      </c>
      <c r="E2374" s="14">
        <v>0.36</v>
      </c>
      <c r="F2374" s="14" t="s">
        <v>42</v>
      </c>
      <c r="G2374" s="15">
        <v>40171</v>
      </c>
      <c r="H2374" s="27">
        <f>WORKDAY(WORKDAY(DATEVALUE("15/"&amp;MONTH(EDATE(C2374,0))&amp;"/"&amp;YEAR(EDATE(C2374,0))),-1,Feriados!$A$1:$A$936),1,Feriados!$A$1:$A$936)</f>
        <v>40162</v>
      </c>
      <c r="I2374" s="27">
        <f>WORKDAY(WORKDAY(DATEVALUE("15/"&amp;MONTH(EDATE(C2374,-1))&amp;"/"&amp;YEAR(EDATE(C2374,-1))),-1,Feriados!$A$1:$A$936),1,Feriados!$A$1:$A$936)</f>
        <v>40133</v>
      </c>
      <c r="J2374" s="27">
        <f>WORKDAY(WORKDAY(DATEVALUE("15/"&amp;MONTH(EDATE(C2374,0))&amp;"/"&amp;YEAR(EDATE(C2374,0))-1),-1,Feriados!$A$1:$A$936),1,Feriados!$A$1:$A$936)</f>
        <v>39797</v>
      </c>
      <c r="K2374" s="28">
        <f t="shared" si="70"/>
        <v>4.218345898024678</v>
      </c>
    </row>
    <row r="2375" spans="1:11" x14ac:dyDescent="0.3">
      <c r="A2375" s="18" t="str">
        <f t="shared" si="71"/>
        <v>112009P</v>
      </c>
      <c r="B2375" s="10">
        <v>760199</v>
      </c>
      <c r="C2375" s="15">
        <v>40175</v>
      </c>
      <c r="D2375" s="16">
        <v>1864.5802550000001</v>
      </c>
      <c r="E2375" s="14">
        <v>0.36</v>
      </c>
      <c r="F2375" s="14" t="s">
        <v>42</v>
      </c>
      <c r="G2375" s="15">
        <v>40171</v>
      </c>
      <c r="H2375" s="27">
        <f>WORKDAY(WORKDAY(DATEVALUE("15/"&amp;MONTH(EDATE(C2375,0))&amp;"/"&amp;YEAR(EDATE(C2375,0))),-1,Feriados!$A$1:$A$936),1,Feriados!$A$1:$A$936)</f>
        <v>40162</v>
      </c>
      <c r="I2375" s="27">
        <f>WORKDAY(WORKDAY(DATEVALUE("15/"&amp;MONTH(EDATE(C2375,-1))&amp;"/"&amp;YEAR(EDATE(C2375,-1))),-1,Feriados!$A$1:$A$936),1,Feriados!$A$1:$A$936)</f>
        <v>40133</v>
      </c>
      <c r="J2375" s="27">
        <f>WORKDAY(WORKDAY(DATEVALUE("15/"&amp;MONTH(EDATE(C2375,0))&amp;"/"&amp;YEAR(EDATE(C2375,0))-1),-1,Feriados!$A$1:$A$936),1,Feriados!$A$1:$A$936)</f>
        <v>39797</v>
      </c>
      <c r="K2375" s="28">
        <f t="shared" si="70"/>
        <v>4.218345898024678</v>
      </c>
    </row>
    <row r="2376" spans="1:11" x14ac:dyDescent="0.3">
      <c r="A2376" s="18" t="str">
        <f t="shared" si="71"/>
        <v>112009P</v>
      </c>
      <c r="B2376" s="10">
        <v>760199</v>
      </c>
      <c r="C2376" s="15">
        <v>40176</v>
      </c>
      <c r="D2376" s="16">
        <v>1864.899351</v>
      </c>
      <c r="E2376" s="14">
        <v>0.36</v>
      </c>
      <c r="F2376" s="14" t="s">
        <v>42</v>
      </c>
      <c r="G2376" s="15">
        <v>40171</v>
      </c>
      <c r="H2376" s="27">
        <f>WORKDAY(WORKDAY(DATEVALUE("15/"&amp;MONTH(EDATE(C2376,0))&amp;"/"&amp;YEAR(EDATE(C2376,0))),-1,Feriados!$A$1:$A$936),1,Feriados!$A$1:$A$936)</f>
        <v>40162</v>
      </c>
      <c r="I2376" s="27">
        <f>WORKDAY(WORKDAY(DATEVALUE("15/"&amp;MONTH(EDATE(C2376,-1))&amp;"/"&amp;YEAR(EDATE(C2376,-1))),-1,Feriados!$A$1:$A$936),1,Feriados!$A$1:$A$936)</f>
        <v>40133</v>
      </c>
      <c r="J2376" s="27">
        <f>WORKDAY(WORKDAY(DATEVALUE("15/"&amp;MONTH(EDATE(C2376,0))&amp;"/"&amp;YEAR(EDATE(C2376,0))-1),-1,Feriados!$A$1:$A$936),1,Feriados!$A$1:$A$936)</f>
        <v>39797</v>
      </c>
      <c r="K2376" s="28">
        <f t="shared" si="70"/>
        <v>4.218345898024678</v>
      </c>
    </row>
    <row r="2377" spans="1:11" x14ac:dyDescent="0.3">
      <c r="A2377" s="18" t="str">
        <f t="shared" si="71"/>
        <v>112009P</v>
      </c>
      <c r="B2377" s="10">
        <v>760199</v>
      </c>
      <c r="C2377" s="15">
        <v>40177</v>
      </c>
      <c r="D2377" s="16">
        <v>1865.2185010000001</v>
      </c>
      <c r="E2377" s="14">
        <v>0.36</v>
      </c>
      <c r="F2377" s="14" t="s">
        <v>42</v>
      </c>
      <c r="G2377" s="15">
        <v>40171</v>
      </c>
      <c r="H2377" s="27">
        <f>WORKDAY(WORKDAY(DATEVALUE("15/"&amp;MONTH(EDATE(C2377,0))&amp;"/"&amp;YEAR(EDATE(C2377,0))),-1,Feriados!$A$1:$A$936),1,Feriados!$A$1:$A$936)</f>
        <v>40162</v>
      </c>
      <c r="I2377" s="27">
        <f>WORKDAY(WORKDAY(DATEVALUE("15/"&amp;MONTH(EDATE(C2377,-1))&amp;"/"&amp;YEAR(EDATE(C2377,-1))),-1,Feriados!$A$1:$A$936),1,Feriados!$A$1:$A$936)</f>
        <v>40133</v>
      </c>
      <c r="J2377" s="27">
        <f>WORKDAY(WORKDAY(DATEVALUE("15/"&amp;MONTH(EDATE(C2377,0))&amp;"/"&amp;YEAR(EDATE(C2377,0))-1),-1,Feriados!$A$1:$A$936),1,Feriados!$A$1:$A$936)</f>
        <v>39797</v>
      </c>
      <c r="K2377" s="28">
        <f t="shared" si="70"/>
        <v>4.218345898024678</v>
      </c>
    </row>
    <row r="2378" spans="1:11" x14ac:dyDescent="0.3">
      <c r="A2378" s="18" t="str">
        <f t="shared" si="71"/>
        <v>112009P</v>
      </c>
      <c r="B2378" s="10">
        <v>760199</v>
      </c>
      <c r="C2378" s="15">
        <v>40178</v>
      </c>
      <c r="D2378" s="16">
        <v>1865.5377060000001</v>
      </c>
      <c r="E2378" s="14">
        <v>0.36</v>
      </c>
      <c r="F2378" s="14" t="s">
        <v>42</v>
      </c>
      <c r="G2378" s="15">
        <v>40171</v>
      </c>
      <c r="H2378" s="27">
        <f>WORKDAY(WORKDAY(DATEVALUE("15/"&amp;MONTH(EDATE(C2378,0))&amp;"/"&amp;YEAR(EDATE(C2378,0))),-1,Feriados!$A$1:$A$936),1,Feriados!$A$1:$A$936)</f>
        <v>40162</v>
      </c>
      <c r="I2378" s="27">
        <f>WORKDAY(WORKDAY(DATEVALUE("15/"&amp;MONTH(EDATE(C2378,-1))&amp;"/"&amp;YEAR(EDATE(C2378,-1))),-1,Feriados!$A$1:$A$936),1,Feriados!$A$1:$A$936)</f>
        <v>40133</v>
      </c>
      <c r="J2378" s="27">
        <f>WORKDAY(WORKDAY(DATEVALUE("15/"&amp;MONTH(EDATE(C2378,0))&amp;"/"&amp;YEAR(EDATE(C2378,0))-1),-1,Feriados!$A$1:$A$936),1,Feriados!$A$1:$A$936)</f>
        <v>39797</v>
      </c>
      <c r="K2378" s="28">
        <f t="shared" si="70"/>
        <v>4.218345898024678</v>
      </c>
    </row>
    <row r="2379" spans="1:11" x14ac:dyDescent="0.3">
      <c r="A2379" s="18" t="str">
        <f t="shared" si="71"/>
        <v>122009P</v>
      </c>
      <c r="B2379" s="10">
        <v>760199</v>
      </c>
      <c r="C2379" s="15">
        <v>40182</v>
      </c>
      <c r="D2379" s="16">
        <v>1865.8569649999999</v>
      </c>
      <c r="E2379" s="14">
        <v>0.36</v>
      </c>
      <c r="F2379" s="14" t="s">
        <v>42</v>
      </c>
      <c r="G2379" s="15">
        <v>40171</v>
      </c>
      <c r="H2379" s="27">
        <f>WORKDAY(WORKDAY(DATEVALUE("15/"&amp;MONTH(EDATE(C2379,0))&amp;"/"&amp;YEAR(EDATE(C2379,0))),-1,Feriados!$A$1:$A$936),1,Feriados!$A$1:$A$936)</f>
        <v>40193</v>
      </c>
      <c r="I2379" s="27">
        <f>WORKDAY(WORKDAY(DATEVALUE("15/"&amp;MONTH(EDATE(C2379,-1))&amp;"/"&amp;YEAR(EDATE(C2379,-1))),-1,Feriados!$A$1:$A$936),1,Feriados!$A$1:$A$936)</f>
        <v>40162</v>
      </c>
      <c r="J2379" s="27">
        <f>WORKDAY(WORKDAY(DATEVALUE("15/"&amp;MONTH(EDATE(C2379,0))&amp;"/"&amp;YEAR(EDATE(C2379,0))-1),-1,Feriados!$A$1:$A$936),1,Feriados!$A$1:$A$936)</f>
        <v>39828</v>
      </c>
      <c r="K2379" s="28">
        <f t="shared" si="70"/>
        <v>4.3116500805688629</v>
      </c>
    </row>
    <row r="2380" spans="1:11" x14ac:dyDescent="0.3">
      <c r="A2380" s="18" t="str">
        <f t="shared" si="71"/>
        <v>122009P</v>
      </c>
      <c r="B2380" s="10">
        <v>760199</v>
      </c>
      <c r="C2380" s="15">
        <v>40183</v>
      </c>
      <c r="D2380" s="16">
        <v>1866.176279</v>
      </c>
      <c r="E2380" s="14">
        <v>0.36</v>
      </c>
      <c r="F2380" s="14" t="s">
        <v>42</v>
      </c>
      <c r="G2380" s="15">
        <v>40171</v>
      </c>
      <c r="H2380" s="27">
        <f>WORKDAY(WORKDAY(DATEVALUE("15/"&amp;MONTH(EDATE(C2380,0))&amp;"/"&amp;YEAR(EDATE(C2380,0))),-1,Feriados!$A$1:$A$936),1,Feriados!$A$1:$A$936)</f>
        <v>40193</v>
      </c>
      <c r="I2380" s="27">
        <f>WORKDAY(WORKDAY(DATEVALUE("15/"&amp;MONTH(EDATE(C2380,-1))&amp;"/"&amp;YEAR(EDATE(C2380,-1))),-1,Feriados!$A$1:$A$936),1,Feriados!$A$1:$A$936)</f>
        <v>40162</v>
      </c>
      <c r="J2380" s="27">
        <f>WORKDAY(WORKDAY(DATEVALUE("15/"&amp;MONTH(EDATE(C2380,0))&amp;"/"&amp;YEAR(EDATE(C2380,0))-1),-1,Feriados!$A$1:$A$936),1,Feriados!$A$1:$A$936)</f>
        <v>39828</v>
      </c>
      <c r="K2380" s="28">
        <f t="shared" si="70"/>
        <v>4.3116500805688629</v>
      </c>
    </row>
    <row r="2381" spans="1:11" x14ac:dyDescent="0.3">
      <c r="A2381" s="18" t="str">
        <f t="shared" si="71"/>
        <v>122009P</v>
      </c>
      <c r="B2381" s="10">
        <v>760199</v>
      </c>
      <c r="C2381" s="15">
        <v>40184</v>
      </c>
      <c r="D2381" s="16">
        <v>1866.4956480000001</v>
      </c>
      <c r="E2381" s="14">
        <v>0.36</v>
      </c>
      <c r="F2381" s="14" t="s">
        <v>42</v>
      </c>
      <c r="G2381" s="15">
        <v>40171</v>
      </c>
      <c r="H2381" s="27">
        <f>WORKDAY(WORKDAY(DATEVALUE("15/"&amp;MONTH(EDATE(C2381,0))&amp;"/"&amp;YEAR(EDATE(C2381,0))),-1,Feriados!$A$1:$A$936),1,Feriados!$A$1:$A$936)</f>
        <v>40193</v>
      </c>
      <c r="I2381" s="27">
        <f>WORKDAY(WORKDAY(DATEVALUE("15/"&amp;MONTH(EDATE(C2381,-1))&amp;"/"&amp;YEAR(EDATE(C2381,-1))),-1,Feriados!$A$1:$A$936),1,Feriados!$A$1:$A$936)</f>
        <v>40162</v>
      </c>
      <c r="J2381" s="27">
        <f>WORKDAY(WORKDAY(DATEVALUE("15/"&amp;MONTH(EDATE(C2381,0))&amp;"/"&amp;YEAR(EDATE(C2381,0))-1),-1,Feriados!$A$1:$A$936),1,Feriados!$A$1:$A$936)</f>
        <v>39828</v>
      </c>
      <c r="K2381" s="28">
        <f t="shared" si="70"/>
        <v>4.3116500805688629</v>
      </c>
    </row>
    <row r="2382" spans="1:11" x14ac:dyDescent="0.3">
      <c r="A2382" s="18" t="str">
        <f t="shared" si="71"/>
        <v>122009P</v>
      </c>
      <c r="B2382" s="10">
        <v>760199</v>
      </c>
      <c r="C2382" s="15">
        <v>40185</v>
      </c>
      <c r="D2382" s="16">
        <v>1866.8150720000001</v>
      </c>
      <c r="E2382" s="14">
        <v>0.36</v>
      </c>
      <c r="F2382" s="14" t="s">
        <v>42</v>
      </c>
      <c r="G2382" s="15">
        <v>40171</v>
      </c>
      <c r="H2382" s="27">
        <f>WORKDAY(WORKDAY(DATEVALUE("15/"&amp;MONTH(EDATE(C2382,0))&amp;"/"&amp;YEAR(EDATE(C2382,0))),-1,Feriados!$A$1:$A$936),1,Feriados!$A$1:$A$936)</f>
        <v>40193</v>
      </c>
      <c r="I2382" s="27">
        <f>WORKDAY(WORKDAY(DATEVALUE("15/"&amp;MONTH(EDATE(C2382,-1))&amp;"/"&amp;YEAR(EDATE(C2382,-1))),-1,Feriados!$A$1:$A$936),1,Feriados!$A$1:$A$936)</f>
        <v>40162</v>
      </c>
      <c r="J2382" s="27">
        <f>WORKDAY(WORKDAY(DATEVALUE("15/"&amp;MONTH(EDATE(C2382,0))&amp;"/"&amp;YEAR(EDATE(C2382,0))-1),-1,Feriados!$A$1:$A$936),1,Feriados!$A$1:$A$936)</f>
        <v>39828</v>
      </c>
      <c r="K2382" s="28">
        <f t="shared" si="70"/>
        <v>4.3116500805688629</v>
      </c>
    </row>
    <row r="2383" spans="1:11" x14ac:dyDescent="0.3">
      <c r="A2383" s="18" t="str">
        <f t="shared" si="71"/>
        <v>122009P</v>
      </c>
      <c r="B2383" s="10">
        <v>760199</v>
      </c>
      <c r="C2383" s="15">
        <v>40186</v>
      </c>
      <c r="D2383" s="16">
        <v>1867.13455</v>
      </c>
      <c r="E2383" s="14">
        <v>0.36</v>
      </c>
      <c r="F2383" s="14" t="s">
        <v>42</v>
      </c>
      <c r="G2383" s="15">
        <v>40171</v>
      </c>
      <c r="H2383" s="27">
        <f>WORKDAY(WORKDAY(DATEVALUE("15/"&amp;MONTH(EDATE(C2383,0))&amp;"/"&amp;YEAR(EDATE(C2383,0))),-1,Feriados!$A$1:$A$936),1,Feriados!$A$1:$A$936)</f>
        <v>40193</v>
      </c>
      <c r="I2383" s="27">
        <f>WORKDAY(WORKDAY(DATEVALUE("15/"&amp;MONTH(EDATE(C2383,-1))&amp;"/"&amp;YEAR(EDATE(C2383,-1))),-1,Feriados!$A$1:$A$936),1,Feriados!$A$1:$A$936)</f>
        <v>40162</v>
      </c>
      <c r="J2383" s="27">
        <f>WORKDAY(WORKDAY(DATEVALUE("15/"&amp;MONTH(EDATE(C2383,0))&amp;"/"&amp;YEAR(EDATE(C2383,0))-1),-1,Feriados!$A$1:$A$936),1,Feriados!$A$1:$A$936)</f>
        <v>39828</v>
      </c>
      <c r="K2383" s="28">
        <f t="shared" si="70"/>
        <v>4.3116500805688629</v>
      </c>
    </row>
    <row r="2384" spans="1:11" x14ac:dyDescent="0.3">
      <c r="A2384" s="18" t="str">
        <f t="shared" si="71"/>
        <v>122009P</v>
      </c>
      <c r="B2384" s="10">
        <v>760199</v>
      </c>
      <c r="C2384" s="15">
        <v>40189</v>
      </c>
      <c r="D2384" s="16">
        <v>1867.454082</v>
      </c>
      <c r="E2384" s="14">
        <v>0.36</v>
      </c>
      <c r="F2384" s="14" t="s">
        <v>42</v>
      </c>
      <c r="G2384" s="15">
        <v>40171</v>
      </c>
      <c r="H2384" s="27">
        <f>WORKDAY(WORKDAY(DATEVALUE("15/"&amp;MONTH(EDATE(C2384,0))&amp;"/"&amp;YEAR(EDATE(C2384,0))),-1,Feriados!$A$1:$A$936),1,Feriados!$A$1:$A$936)</f>
        <v>40193</v>
      </c>
      <c r="I2384" s="27">
        <f>WORKDAY(WORKDAY(DATEVALUE("15/"&amp;MONTH(EDATE(C2384,-1))&amp;"/"&amp;YEAR(EDATE(C2384,-1))),-1,Feriados!$A$1:$A$936),1,Feriados!$A$1:$A$936)</f>
        <v>40162</v>
      </c>
      <c r="J2384" s="27">
        <f>WORKDAY(WORKDAY(DATEVALUE("15/"&amp;MONTH(EDATE(C2384,0))&amp;"/"&amp;YEAR(EDATE(C2384,0))-1),-1,Feriados!$A$1:$A$936),1,Feriados!$A$1:$A$936)</f>
        <v>39828</v>
      </c>
      <c r="K2384" s="28">
        <f t="shared" si="70"/>
        <v>4.3116500805688629</v>
      </c>
    </row>
    <row r="2385" spans="1:11" x14ac:dyDescent="0.3">
      <c r="A2385" s="18" t="str">
        <f t="shared" si="71"/>
        <v>122009P</v>
      </c>
      <c r="B2385" s="10">
        <v>760199</v>
      </c>
      <c r="C2385" s="15">
        <v>40190</v>
      </c>
      <c r="D2385" s="16">
        <v>1867.77367</v>
      </c>
      <c r="E2385" s="14">
        <v>0.36</v>
      </c>
      <c r="F2385" s="14" t="s">
        <v>42</v>
      </c>
      <c r="G2385" s="15">
        <v>40171</v>
      </c>
      <c r="H2385" s="27">
        <f>WORKDAY(WORKDAY(DATEVALUE("15/"&amp;MONTH(EDATE(C2385,0))&amp;"/"&amp;YEAR(EDATE(C2385,0))),-1,Feriados!$A$1:$A$936),1,Feriados!$A$1:$A$936)</f>
        <v>40193</v>
      </c>
      <c r="I2385" s="27">
        <f>WORKDAY(WORKDAY(DATEVALUE("15/"&amp;MONTH(EDATE(C2385,-1))&amp;"/"&amp;YEAR(EDATE(C2385,-1))),-1,Feriados!$A$1:$A$936),1,Feriados!$A$1:$A$936)</f>
        <v>40162</v>
      </c>
      <c r="J2385" s="27">
        <f>WORKDAY(WORKDAY(DATEVALUE("15/"&amp;MONTH(EDATE(C2385,0))&amp;"/"&amp;YEAR(EDATE(C2385,0))-1),-1,Feriados!$A$1:$A$936),1,Feriados!$A$1:$A$936)</f>
        <v>39828</v>
      </c>
      <c r="K2385" s="28">
        <f t="shared" si="70"/>
        <v>4.3116500805688629</v>
      </c>
    </row>
    <row r="2386" spans="1:11" x14ac:dyDescent="0.3">
      <c r="A2386" s="18" t="str">
        <f t="shared" si="71"/>
        <v>122009F</v>
      </c>
      <c r="B2386" s="10">
        <v>760199</v>
      </c>
      <c r="C2386" s="15">
        <v>40191</v>
      </c>
      <c r="D2386" s="16">
        <v>1868.259517</v>
      </c>
      <c r="E2386" s="14">
        <v>0.37</v>
      </c>
      <c r="F2386" s="14" t="s">
        <v>41</v>
      </c>
      <c r="G2386" s="15">
        <v>40191</v>
      </c>
      <c r="H2386" s="27">
        <f>WORKDAY(WORKDAY(DATEVALUE("15/"&amp;MONTH(EDATE(C2386,0))&amp;"/"&amp;YEAR(EDATE(C2386,0))),-1,Feriados!$A$1:$A$936),1,Feriados!$A$1:$A$936)</f>
        <v>40193</v>
      </c>
      <c r="I2386" s="27">
        <f>WORKDAY(WORKDAY(DATEVALUE("15/"&amp;MONTH(EDATE(C2386,-1))&amp;"/"&amp;YEAR(EDATE(C2386,-1))),-1,Feriados!$A$1:$A$936),1,Feriados!$A$1:$A$936)</f>
        <v>40162</v>
      </c>
      <c r="J2386" s="27">
        <f>WORKDAY(WORKDAY(DATEVALUE("15/"&amp;MONTH(EDATE(C2386,0))&amp;"/"&amp;YEAR(EDATE(C2386,0))-1),-1,Feriados!$A$1:$A$936),1,Feriados!$A$1:$A$936)</f>
        <v>39828</v>
      </c>
      <c r="K2386" s="28">
        <f t="shared" si="70"/>
        <v>4.3116500805688629</v>
      </c>
    </row>
    <row r="2387" spans="1:11" x14ac:dyDescent="0.3">
      <c r="A2387" s="18" t="str">
        <f t="shared" si="71"/>
        <v>122009F</v>
      </c>
      <c r="B2387" s="10">
        <v>760199</v>
      </c>
      <c r="C2387" s="15">
        <v>40192</v>
      </c>
      <c r="D2387" s="16">
        <v>1868.5879910000001</v>
      </c>
      <c r="E2387" s="14">
        <v>0.37</v>
      </c>
      <c r="F2387" s="14" t="s">
        <v>41</v>
      </c>
      <c r="G2387" s="15">
        <v>40191</v>
      </c>
      <c r="H2387" s="27">
        <f>WORKDAY(WORKDAY(DATEVALUE("15/"&amp;MONTH(EDATE(C2387,0))&amp;"/"&amp;YEAR(EDATE(C2387,0))),-1,Feriados!$A$1:$A$936),1,Feriados!$A$1:$A$936)</f>
        <v>40193</v>
      </c>
      <c r="I2387" s="27">
        <f>WORKDAY(WORKDAY(DATEVALUE("15/"&amp;MONTH(EDATE(C2387,-1))&amp;"/"&amp;YEAR(EDATE(C2387,-1))),-1,Feriados!$A$1:$A$936),1,Feriados!$A$1:$A$936)</f>
        <v>40162</v>
      </c>
      <c r="J2387" s="27">
        <f>WORKDAY(WORKDAY(DATEVALUE("15/"&amp;MONTH(EDATE(C2387,0))&amp;"/"&amp;YEAR(EDATE(C2387,0))-1),-1,Feriados!$A$1:$A$936),1,Feriados!$A$1:$A$936)</f>
        <v>39828</v>
      </c>
      <c r="K2387" s="28">
        <f t="shared" si="70"/>
        <v>4.3116500805688629</v>
      </c>
    </row>
    <row r="2388" spans="1:11" x14ac:dyDescent="0.3">
      <c r="A2388" s="18" t="str">
        <f t="shared" si="71"/>
        <v>122009F</v>
      </c>
      <c r="B2388" s="10">
        <v>760199</v>
      </c>
      <c r="C2388" s="15">
        <v>40193</v>
      </c>
      <c r="D2388" s="16">
        <v>1868.9165250000001</v>
      </c>
      <c r="E2388" s="14">
        <v>0.37</v>
      </c>
      <c r="F2388" s="14" t="s">
        <v>41</v>
      </c>
      <c r="G2388" s="15">
        <v>40191</v>
      </c>
      <c r="H2388" s="27">
        <f>WORKDAY(WORKDAY(DATEVALUE("15/"&amp;MONTH(EDATE(C2388,0))&amp;"/"&amp;YEAR(EDATE(C2388,0))),-1,Feriados!$A$1:$A$936),1,Feriados!$A$1:$A$936)</f>
        <v>40193</v>
      </c>
      <c r="I2388" s="27">
        <f>WORKDAY(WORKDAY(DATEVALUE("15/"&amp;MONTH(EDATE(C2388,-1))&amp;"/"&amp;YEAR(EDATE(C2388,-1))),-1,Feriados!$A$1:$A$936),1,Feriados!$A$1:$A$936)</f>
        <v>40162</v>
      </c>
      <c r="J2388" s="27">
        <f>WORKDAY(WORKDAY(DATEVALUE("15/"&amp;MONTH(EDATE(C2388,0))&amp;"/"&amp;YEAR(EDATE(C2388,0))-1),-1,Feriados!$A$1:$A$936),1,Feriados!$A$1:$A$936)</f>
        <v>39828</v>
      </c>
      <c r="K2388" s="28">
        <f t="shared" si="70"/>
        <v>4.3116500805688629</v>
      </c>
    </row>
    <row r="2389" spans="1:11" x14ac:dyDescent="0.3">
      <c r="A2389" s="18" t="str">
        <f t="shared" si="71"/>
        <v>122009P</v>
      </c>
      <c r="B2389" s="10">
        <v>760199</v>
      </c>
      <c r="C2389" s="15">
        <v>40196</v>
      </c>
      <c r="D2389" s="16">
        <v>1869.4401310000001</v>
      </c>
      <c r="E2389" s="14">
        <v>0.59</v>
      </c>
      <c r="F2389" s="14" t="s">
        <v>42</v>
      </c>
      <c r="G2389" s="15">
        <v>40196</v>
      </c>
      <c r="H2389" s="27">
        <f>WORKDAY(WORKDAY(DATEVALUE("15/"&amp;MONTH(EDATE(C2389,0))&amp;"/"&amp;YEAR(EDATE(C2389,0))),-1,Feriados!$A$1:$A$936),1,Feriados!$A$1:$A$936)</f>
        <v>40193</v>
      </c>
      <c r="I2389" s="27">
        <f>WORKDAY(WORKDAY(DATEVALUE("15/"&amp;MONTH(EDATE(C2389,-1))&amp;"/"&amp;YEAR(EDATE(C2389,-1))),-1,Feriados!$A$1:$A$936),1,Feriados!$A$1:$A$936)</f>
        <v>40162</v>
      </c>
      <c r="J2389" s="27">
        <f>WORKDAY(WORKDAY(DATEVALUE("15/"&amp;MONTH(EDATE(C2389,0))&amp;"/"&amp;YEAR(EDATE(C2389,0))-1),-1,Feriados!$A$1:$A$936),1,Feriados!$A$1:$A$936)</f>
        <v>39828</v>
      </c>
      <c r="K2389" s="28">
        <f t="shared" si="70"/>
        <v>4.3116500805688629</v>
      </c>
    </row>
    <row r="2390" spans="1:11" x14ac:dyDescent="0.3">
      <c r="A2390" s="18" t="str">
        <f t="shared" si="71"/>
        <v>122009P</v>
      </c>
      <c r="B2390" s="10">
        <v>760199</v>
      </c>
      <c r="C2390" s="15">
        <v>40197</v>
      </c>
      <c r="D2390" s="16">
        <v>1869.9638849999999</v>
      </c>
      <c r="E2390" s="14">
        <v>0.59</v>
      </c>
      <c r="F2390" s="14" t="s">
        <v>42</v>
      </c>
      <c r="G2390" s="15">
        <v>40196</v>
      </c>
      <c r="H2390" s="27">
        <f>WORKDAY(WORKDAY(DATEVALUE("15/"&amp;MONTH(EDATE(C2390,0))&amp;"/"&amp;YEAR(EDATE(C2390,0))),-1,Feriados!$A$1:$A$936),1,Feriados!$A$1:$A$936)</f>
        <v>40193</v>
      </c>
      <c r="I2390" s="27">
        <f>WORKDAY(WORKDAY(DATEVALUE("15/"&amp;MONTH(EDATE(C2390,-1))&amp;"/"&amp;YEAR(EDATE(C2390,-1))),-1,Feriados!$A$1:$A$936),1,Feriados!$A$1:$A$936)</f>
        <v>40162</v>
      </c>
      <c r="J2390" s="27">
        <f>WORKDAY(WORKDAY(DATEVALUE("15/"&amp;MONTH(EDATE(C2390,0))&amp;"/"&amp;YEAR(EDATE(C2390,0))-1),-1,Feriados!$A$1:$A$936),1,Feriados!$A$1:$A$936)</f>
        <v>39828</v>
      </c>
      <c r="K2390" s="28">
        <f t="shared" si="70"/>
        <v>4.3116500805688629</v>
      </c>
    </row>
    <row r="2391" spans="1:11" x14ac:dyDescent="0.3">
      <c r="A2391" s="18" t="str">
        <f t="shared" si="71"/>
        <v>122009P</v>
      </c>
      <c r="B2391" s="10">
        <v>760199</v>
      </c>
      <c r="C2391" s="15">
        <v>40198</v>
      </c>
      <c r="D2391" s="16">
        <v>1870.4877859999999</v>
      </c>
      <c r="E2391" s="14">
        <v>0.59</v>
      </c>
      <c r="F2391" s="14" t="s">
        <v>42</v>
      </c>
      <c r="G2391" s="15">
        <v>40196</v>
      </c>
      <c r="H2391" s="27">
        <f>WORKDAY(WORKDAY(DATEVALUE("15/"&amp;MONTH(EDATE(C2391,0))&amp;"/"&amp;YEAR(EDATE(C2391,0))),-1,Feriados!$A$1:$A$936),1,Feriados!$A$1:$A$936)</f>
        <v>40193</v>
      </c>
      <c r="I2391" s="27">
        <f>WORKDAY(WORKDAY(DATEVALUE("15/"&amp;MONTH(EDATE(C2391,-1))&amp;"/"&amp;YEAR(EDATE(C2391,-1))),-1,Feriados!$A$1:$A$936),1,Feriados!$A$1:$A$936)</f>
        <v>40162</v>
      </c>
      <c r="J2391" s="27">
        <f>WORKDAY(WORKDAY(DATEVALUE("15/"&amp;MONTH(EDATE(C2391,0))&amp;"/"&amp;YEAR(EDATE(C2391,0))-1),-1,Feriados!$A$1:$A$936),1,Feriados!$A$1:$A$936)</f>
        <v>39828</v>
      </c>
      <c r="K2391" s="28">
        <f t="shared" si="70"/>
        <v>4.3116500805688629</v>
      </c>
    </row>
    <row r="2392" spans="1:11" x14ac:dyDescent="0.3">
      <c r="A2392" s="18" t="str">
        <f t="shared" si="71"/>
        <v>122009P</v>
      </c>
      <c r="B2392" s="10">
        <v>760199</v>
      </c>
      <c r="C2392" s="15">
        <v>40199</v>
      </c>
      <c r="D2392" s="16">
        <v>1871.011833</v>
      </c>
      <c r="E2392" s="14">
        <v>0.59</v>
      </c>
      <c r="F2392" s="14" t="s">
        <v>42</v>
      </c>
      <c r="G2392" s="15">
        <v>40196</v>
      </c>
      <c r="H2392" s="27">
        <f>WORKDAY(WORKDAY(DATEVALUE("15/"&amp;MONTH(EDATE(C2392,0))&amp;"/"&amp;YEAR(EDATE(C2392,0))),-1,Feriados!$A$1:$A$936),1,Feriados!$A$1:$A$936)</f>
        <v>40193</v>
      </c>
      <c r="I2392" s="27">
        <f>WORKDAY(WORKDAY(DATEVALUE("15/"&amp;MONTH(EDATE(C2392,-1))&amp;"/"&amp;YEAR(EDATE(C2392,-1))),-1,Feriados!$A$1:$A$936),1,Feriados!$A$1:$A$936)</f>
        <v>40162</v>
      </c>
      <c r="J2392" s="27">
        <f>WORKDAY(WORKDAY(DATEVALUE("15/"&amp;MONTH(EDATE(C2392,0))&amp;"/"&amp;YEAR(EDATE(C2392,0))-1),-1,Feriados!$A$1:$A$936),1,Feriados!$A$1:$A$936)</f>
        <v>39828</v>
      </c>
      <c r="K2392" s="28">
        <f t="shared" si="70"/>
        <v>4.3116500805688629</v>
      </c>
    </row>
    <row r="2393" spans="1:11" x14ac:dyDescent="0.3">
      <c r="A2393" s="18" t="str">
        <f t="shared" si="71"/>
        <v>122009P</v>
      </c>
      <c r="B2393" s="10">
        <v>760199</v>
      </c>
      <c r="C2393" s="15">
        <v>40200</v>
      </c>
      <c r="D2393" s="16">
        <v>1871.5360270000001</v>
      </c>
      <c r="E2393" s="14">
        <v>0.59</v>
      </c>
      <c r="F2393" s="14" t="s">
        <v>42</v>
      </c>
      <c r="G2393" s="15">
        <v>40196</v>
      </c>
      <c r="H2393" s="27">
        <f>WORKDAY(WORKDAY(DATEVALUE("15/"&amp;MONTH(EDATE(C2393,0))&amp;"/"&amp;YEAR(EDATE(C2393,0))),-1,Feriados!$A$1:$A$936),1,Feriados!$A$1:$A$936)</f>
        <v>40193</v>
      </c>
      <c r="I2393" s="27">
        <f>WORKDAY(WORKDAY(DATEVALUE("15/"&amp;MONTH(EDATE(C2393,-1))&amp;"/"&amp;YEAR(EDATE(C2393,-1))),-1,Feriados!$A$1:$A$936),1,Feriados!$A$1:$A$936)</f>
        <v>40162</v>
      </c>
      <c r="J2393" s="27">
        <f>WORKDAY(WORKDAY(DATEVALUE("15/"&amp;MONTH(EDATE(C2393,0))&amp;"/"&amp;YEAR(EDATE(C2393,0))-1),-1,Feriados!$A$1:$A$936),1,Feriados!$A$1:$A$936)</f>
        <v>39828</v>
      </c>
      <c r="K2393" s="28">
        <f t="shared" si="70"/>
        <v>4.3116500805688629</v>
      </c>
    </row>
    <row r="2394" spans="1:11" x14ac:dyDescent="0.3">
      <c r="A2394" s="18" t="str">
        <f t="shared" si="71"/>
        <v>122009P</v>
      </c>
      <c r="B2394" s="10">
        <v>760199</v>
      </c>
      <c r="C2394" s="15">
        <v>40203</v>
      </c>
      <c r="D2394" s="16">
        <v>1872.485637</v>
      </c>
      <c r="E2394" s="14">
        <v>0.67</v>
      </c>
      <c r="F2394" s="14" t="s">
        <v>42</v>
      </c>
      <c r="G2394" s="15">
        <v>40203</v>
      </c>
      <c r="H2394" s="27">
        <f>WORKDAY(WORKDAY(DATEVALUE("15/"&amp;MONTH(EDATE(C2394,0))&amp;"/"&amp;YEAR(EDATE(C2394,0))),-1,Feriados!$A$1:$A$936),1,Feriados!$A$1:$A$936)</f>
        <v>40193</v>
      </c>
      <c r="I2394" s="27">
        <f>WORKDAY(WORKDAY(DATEVALUE("15/"&amp;MONTH(EDATE(C2394,-1))&amp;"/"&amp;YEAR(EDATE(C2394,-1))),-1,Feriados!$A$1:$A$936),1,Feriados!$A$1:$A$936)</f>
        <v>40162</v>
      </c>
      <c r="J2394" s="27">
        <f>WORKDAY(WORKDAY(DATEVALUE("15/"&amp;MONTH(EDATE(C2394,0))&amp;"/"&amp;YEAR(EDATE(C2394,0))-1),-1,Feriados!$A$1:$A$936),1,Feriados!$A$1:$A$936)</f>
        <v>39828</v>
      </c>
      <c r="K2394" s="28">
        <f t="shared" si="70"/>
        <v>4.3116500805688629</v>
      </c>
    </row>
    <row r="2395" spans="1:11" x14ac:dyDescent="0.3">
      <c r="A2395" s="18" t="str">
        <f t="shared" si="71"/>
        <v>122009P</v>
      </c>
      <c r="B2395" s="10">
        <v>760199</v>
      </c>
      <c r="C2395" s="15">
        <v>40204</v>
      </c>
      <c r="D2395" s="16">
        <v>1873.0811510000001</v>
      </c>
      <c r="E2395" s="14">
        <v>0.67</v>
      </c>
      <c r="F2395" s="14" t="s">
        <v>42</v>
      </c>
      <c r="G2395" s="15">
        <v>40203</v>
      </c>
      <c r="H2395" s="27">
        <f>WORKDAY(WORKDAY(DATEVALUE("15/"&amp;MONTH(EDATE(C2395,0))&amp;"/"&amp;YEAR(EDATE(C2395,0))),-1,Feriados!$A$1:$A$936),1,Feriados!$A$1:$A$936)</f>
        <v>40193</v>
      </c>
      <c r="I2395" s="27">
        <f>WORKDAY(WORKDAY(DATEVALUE("15/"&amp;MONTH(EDATE(C2395,-1))&amp;"/"&amp;YEAR(EDATE(C2395,-1))),-1,Feriados!$A$1:$A$936),1,Feriados!$A$1:$A$936)</f>
        <v>40162</v>
      </c>
      <c r="J2395" s="27">
        <f>WORKDAY(WORKDAY(DATEVALUE("15/"&amp;MONTH(EDATE(C2395,0))&amp;"/"&amp;YEAR(EDATE(C2395,0))-1),-1,Feriados!$A$1:$A$936),1,Feriados!$A$1:$A$936)</f>
        <v>39828</v>
      </c>
      <c r="K2395" s="28">
        <f t="shared" si="70"/>
        <v>4.3116500805688629</v>
      </c>
    </row>
    <row r="2396" spans="1:11" x14ac:dyDescent="0.3">
      <c r="A2396" s="18" t="str">
        <f t="shared" si="71"/>
        <v>122009P</v>
      </c>
      <c r="B2396" s="10">
        <v>760199</v>
      </c>
      <c r="C2396" s="15">
        <v>40205</v>
      </c>
      <c r="D2396" s="16">
        <v>1873.6768549999999</v>
      </c>
      <c r="E2396" s="14">
        <v>0.67</v>
      </c>
      <c r="F2396" s="14" t="s">
        <v>42</v>
      </c>
      <c r="G2396" s="15">
        <v>40203</v>
      </c>
      <c r="H2396" s="27">
        <f>WORKDAY(WORKDAY(DATEVALUE("15/"&amp;MONTH(EDATE(C2396,0))&amp;"/"&amp;YEAR(EDATE(C2396,0))),-1,Feriados!$A$1:$A$936),1,Feriados!$A$1:$A$936)</f>
        <v>40193</v>
      </c>
      <c r="I2396" s="27">
        <f>WORKDAY(WORKDAY(DATEVALUE("15/"&amp;MONTH(EDATE(C2396,-1))&amp;"/"&amp;YEAR(EDATE(C2396,-1))),-1,Feriados!$A$1:$A$936),1,Feriados!$A$1:$A$936)</f>
        <v>40162</v>
      </c>
      <c r="J2396" s="27">
        <f>WORKDAY(WORKDAY(DATEVALUE("15/"&amp;MONTH(EDATE(C2396,0))&amp;"/"&amp;YEAR(EDATE(C2396,0))-1),-1,Feriados!$A$1:$A$936),1,Feriados!$A$1:$A$936)</f>
        <v>39828</v>
      </c>
      <c r="K2396" s="28">
        <f t="shared" si="70"/>
        <v>4.3116500805688629</v>
      </c>
    </row>
    <row r="2397" spans="1:11" x14ac:dyDescent="0.3">
      <c r="A2397" s="18" t="str">
        <f t="shared" si="71"/>
        <v>122009P</v>
      </c>
      <c r="B2397" s="10">
        <v>760199</v>
      </c>
      <c r="C2397" s="15">
        <v>40206</v>
      </c>
      <c r="D2397" s="16">
        <v>1874.2727480000001</v>
      </c>
      <c r="E2397" s="14">
        <v>0.67</v>
      </c>
      <c r="F2397" s="14" t="s">
        <v>42</v>
      </c>
      <c r="G2397" s="15">
        <v>40203</v>
      </c>
      <c r="H2397" s="27">
        <f>WORKDAY(WORKDAY(DATEVALUE("15/"&amp;MONTH(EDATE(C2397,0))&amp;"/"&amp;YEAR(EDATE(C2397,0))),-1,Feriados!$A$1:$A$936),1,Feriados!$A$1:$A$936)</f>
        <v>40193</v>
      </c>
      <c r="I2397" s="27">
        <f>WORKDAY(WORKDAY(DATEVALUE("15/"&amp;MONTH(EDATE(C2397,-1))&amp;"/"&amp;YEAR(EDATE(C2397,-1))),-1,Feriados!$A$1:$A$936),1,Feriados!$A$1:$A$936)</f>
        <v>40162</v>
      </c>
      <c r="J2397" s="27">
        <f>WORKDAY(WORKDAY(DATEVALUE("15/"&amp;MONTH(EDATE(C2397,0))&amp;"/"&amp;YEAR(EDATE(C2397,0))-1),-1,Feriados!$A$1:$A$936),1,Feriados!$A$1:$A$936)</f>
        <v>39828</v>
      </c>
      <c r="K2397" s="28">
        <f t="shared" si="70"/>
        <v>4.3116500805688629</v>
      </c>
    </row>
    <row r="2398" spans="1:11" x14ac:dyDescent="0.3">
      <c r="A2398" s="18" t="str">
        <f t="shared" si="71"/>
        <v>122009P</v>
      </c>
      <c r="B2398" s="10">
        <v>760199</v>
      </c>
      <c r="C2398" s="15">
        <v>40207</v>
      </c>
      <c r="D2398" s="16">
        <v>1874.8688299999999</v>
      </c>
      <c r="E2398" s="14">
        <v>0.67</v>
      </c>
      <c r="F2398" s="14" t="s">
        <v>42</v>
      </c>
      <c r="G2398" s="15">
        <v>40203</v>
      </c>
      <c r="H2398" s="27">
        <f>WORKDAY(WORKDAY(DATEVALUE("15/"&amp;MONTH(EDATE(C2398,0))&amp;"/"&amp;YEAR(EDATE(C2398,0))),-1,Feriados!$A$1:$A$936),1,Feriados!$A$1:$A$936)</f>
        <v>40193</v>
      </c>
      <c r="I2398" s="27">
        <f>WORKDAY(WORKDAY(DATEVALUE("15/"&amp;MONTH(EDATE(C2398,-1))&amp;"/"&amp;YEAR(EDATE(C2398,-1))),-1,Feriados!$A$1:$A$936),1,Feriados!$A$1:$A$936)</f>
        <v>40162</v>
      </c>
      <c r="J2398" s="27">
        <f>WORKDAY(WORKDAY(DATEVALUE("15/"&amp;MONTH(EDATE(C2398,0))&amp;"/"&amp;YEAR(EDATE(C2398,0))-1),-1,Feriados!$A$1:$A$936),1,Feriados!$A$1:$A$936)</f>
        <v>39828</v>
      </c>
      <c r="K2398" s="28">
        <f t="shared" si="70"/>
        <v>4.3116500805688629</v>
      </c>
    </row>
    <row r="2399" spans="1:11" x14ac:dyDescent="0.3">
      <c r="A2399" s="18" t="str">
        <f t="shared" si="71"/>
        <v>12010P</v>
      </c>
      <c r="B2399" s="10">
        <v>760199</v>
      </c>
      <c r="C2399" s="15">
        <v>40210</v>
      </c>
      <c r="D2399" s="16">
        <v>1875.465103</v>
      </c>
      <c r="E2399" s="14">
        <v>0.67</v>
      </c>
      <c r="F2399" s="14" t="s">
        <v>42</v>
      </c>
      <c r="G2399" s="15">
        <v>40203</v>
      </c>
      <c r="H2399" s="27">
        <f>WORKDAY(WORKDAY(DATEVALUE("15/"&amp;MONTH(EDATE(C2399,0))&amp;"/"&amp;YEAR(EDATE(C2399,0))),-1,Feriados!$A$1:$A$936),1,Feriados!$A$1:$A$936)</f>
        <v>40226</v>
      </c>
      <c r="I2399" s="27">
        <f>WORKDAY(WORKDAY(DATEVALUE("15/"&amp;MONTH(EDATE(C2399,-1))&amp;"/"&amp;YEAR(EDATE(C2399,-1))),-1,Feriados!$A$1:$A$936),1,Feriados!$A$1:$A$936)</f>
        <v>40193</v>
      </c>
      <c r="J2399" s="27">
        <f>WORKDAY(WORKDAY(DATEVALUE("15/"&amp;MONTH(EDATE(C2399,0))&amp;"/"&amp;YEAR(EDATE(C2399,0))-1),-1,Feriados!$A$1:$A$936),1,Feriados!$A$1:$A$936)</f>
        <v>39860</v>
      </c>
      <c r="K2399" s="28">
        <f t="shared" si="70"/>
        <v>4.5920859545713011</v>
      </c>
    </row>
    <row r="2400" spans="1:11" x14ac:dyDescent="0.3">
      <c r="A2400" s="18" t="str">
        <f t="shared" si="71"/>
        <v>12010P</v>
      </c>
      <c r="B2400" s="10">
        <v>760199</v>
      </c>
      <c r="C2400" s="15">
        <v>40211</v>
      </c>
      <c r="D2400" s="16">
        <v>1876.061565</v>
      </c>
      <c r="E2400" s="14">
        <v>0.67</v>
      </c>
      <c r="F2400" s="14" t="s">
        <v>42</v>
      </c>
      <c r="G2400" s="15">
        <v>40203</v>
      </c>
      <c r="H2400" s="27">
        <f>WORKDAY(WORKDAY(DATEVALUE("15/"&amp;MONTH(EDATE(C2400,0))&amp;"/"&amp;YEAR(EDATE(C2400,0))),-1,Feriados!$A$1:$A$936),1,Feriados!$A$1:$A$936)</f>
        <v>40226</v>
      </c>
      <c r="I2400" s="27">
        <f>WORKDAY(WORKDAY(DATEVALUE("15/"&amp;MONTH(EDATE(C2400,-1))&amp;"/"&amp;YEAR(EDATE(C2400,-1))),-1,Feriados!$A$1:$A$936),1,Feriados!$A$1:$A$936)</f>
        <v>40193</v>
      </c>
      <c r="J2400" s="27">
        <f>WORKDAY(WORKDAY(DATEVALUE("15/"&amp;MONTH(EDATE(C2400,0))&amp;"/"&amp;YEAR(EDATE(C2400,0))-1),-1,Feriados!$A$1:$A$936),1,Feriados!$A$1:$A$936)</f>
        <v>39860</v>
      </c>
      <c r="K2400" s="28">
        <f t="shared" si="70"/>
        <v>4.5920859545713011</v>
      </c>
    </row>
    <row r="2401" spans="1:11" x14ac:dyDescent="0.3">
      <c r="A2401" s="18" t="str">
        <f t="shared" si="71"/>
        <v>12010P</v>
      </c>
      <c r="B2401" s="10">
        <v>760199</v>
      </c>
      <c r="C2401" s="15">
        <v>40212</v>
      </c>
      <c r="D2401" s="16">
        <v>1876.658216</v>
      </c>
      <c r="E2401" s="14">
        <v>0.67</v>
      </c>
      <c r="F2401" s="14" t="s">
        <v>42</v>
      </c>
      <c r="G2401" s="15">
        <v>40203</v>
      </c>
      <c r="H2401" s="27">
        <f>WORKDAY(WORKDAY(DATEVALUE("15/"&amp;MONTH(EDATE(C2401,0))&amp;"/"&amp;YEAR(EDATE(C2401,0))),-1,Feriados!$A$1:$A$936),1,Feriados!$A$1:$A$936)</f>
        <v>40226</v>
      </c>
      <c r="I2401" s="27">
        <f>WORKDAY(WORKDAY(DATEVALUE("15/"&amp;MONTH(EDATE(C2401,-1))&amp;"/"&amp;YEAR(EDATE(C2401,-1))),-1,Feriados!$A$1:$A$936),1,Feriados!$A$1:$A$936)</f>
        <v>40193</v>
      </c>
      <c r="J2401" s="27">
        <f>WORKDAY(WORKDAY(DATEVALUE("15/"&amp;MONTH(EDATE(C2401,0))&amp;"/"&amp;YEAR(EDATE(C2401,0))-1),-1,Feriados!$A$1:$A$936),1,Feriados!$A$1:$A$936)</f>
        <v>39860</v>
      </c>
      <c r="K2401" s="28">
        <f t="shared" si="70"/>
        <v>4.5920859545713011</v>
      </c>
    </row>
    <row r="2402" spans="1:11" x14ac:dyDescent="0.3">
      <c r="A2402" s="18" t="str">
        <f t="shared" si="71"/>
        <v>12010P</v>
      </c>
      <c r="B2402" s="10">
        <v>760199</v>
      </c>
      <c r="C2402" s="15">
        <v>40213</v>
      </c>
      <c r="D2402" s="16">
        <v>1877.255058</v>
      </c>
      <c r="E2402" s="14">
        <v>0.67</v>
      </c>
      <c r="F2402" s="14" t="s">
        <v>42</v>
      </c>
      <c r="G2402" s="15">
        <v>40203</v>
      </c>
      <c r="H2402" s="27">
        <f>WORKDAY(WORKDAY(DATEVALUE("15/"&amp;MONTH(EDATE(C2402,0))&amp;"/"&amp;YEAR(EDATE(C2402,0))),-1,Feriados!$A$1:$A$936),1,Feriados!$A$1:$A$936)</f>
        <v>40226</v>
      </c>
      <c r="I2402" s="27">
        <f>WORKDAY(WORKDAY(DATEVALUE("15/"&amp;MONTH(EDATE(C2402,-1))&amp;"/"&amp;YEAR(EDATE(C2402,-1))),-1,Feriados!$A$1:$A$936),1,Feriados!$A$1:$A$936)</f>
        <v>40193</v>
      </c>
      <c r="J2402" s="27">
        <f>WORKDAY(WORKDAY(DATEVALUE("15/"&amp;MONTH(EDATE(C2402,0))&amp;"/"&amp;YEAR(EDATE(C2402,0))-1),-1,Feriados!$A$1:$A$936),1,Feriados!$A$1:$A$936)</f>
        <v>39860</v>
      </c>
      <c r="K2402" s="28">
        <f t="shared" si="70"/>
        <v>4.5920859545713011</v>
      </c>
    </row>
    <row r="2403" spans="1:11" x14ac:dyDescent="0.3">
      <c r="A2403" s="18" t="str">
        <f t="shared" si="71"/>
        <v>12010F</v>
      </c>
      <c r="B2403" s="10">
        <v>760199</v>
      </c>
      <c r="C2403" s="15">
        <v>40214</v>
      </c>
      <c r="D2403" s="16">
        <v>1878.9170349999999</v>
      </c>
      <c r="E2403" s="14">
        <v>0.75</v>
      </c>
      <c r="F2403" s="14" t="s">
        <v>41</v>
      </c>
      <c r="G2403" s="15">
        <v>40214</v>
      </c>
      <c r="H2403" s="27">
        <f>WORKDAY(WORKDAY(DATEVALUE("15/"&amp;MONTH(EDATE(C2403,0))&amp;"/"&amp;YEAR(EDATE(C2403,0))),-1,Feriados!$A$1:$A$936),1,Feriados!$A$1:$A$936)</f>
        <v>40226</v>
      </c>
      <c r="I2403" s="27">
        <f>WORKDAY(WORKDAY(DATEVALUE("15/"&amp;MONTH(EDATE(C2403,-1))&amp;"/"&amp;YEAR(EDATE(C2403,-1))),-1,Feriados!$A$1:$A$936),1,Feriados!$A$1:$A$936)</f>
        <v>40193</v>
      </c>
      <c r="J2403" s="27">
        <f>WORKDAY(WORKDAY(DATEVALUE("15/"&amp;MONTH(EDATE(C2403,0))&amp;"/"&amp;YEAR(EDATE(C2403,0))-1),-1,Feriados!$A$1:$A$936),1,Feriados!$A$1:$A$936)</f>
        <v>39860</v>
      </c>
      <c r="K2403" s="28">
        <f t="shared" si="70"/>
        <v>4.5920859545713011</v>
      </c>
    </row>
    <row r="2404" spans="1:11" x14ac:dyDescent="0.3">
      <c r="A2404" s="18" t="str">
        <f t="shared" si="71"/>
        <v>12010F</v>
      </c>
      <c r="B2404" s="10">
        <v>760199</v>
      </c>
      <c r="C2404" s="15">
        <v>40217</v>
      </c>
      <c r="D2404" s="16">
        <v>1879.5856349999999</v>
      </c>
      <c r="E2404" s="14">
        <v>0.75</v>
      </c>
      <c r="F2404" s="14" t="s">
        <v>41</v>
      </c>
      <c r="G2404" s="15">
        <v>40214</v>
      </c>
      <c r="H2404" s="27">
        <f>WORKDAY(WORKDAY(DATEVALUE("15/"&amp;MONTH(EDATE(C2404,0))&amp;"/"&amp;YEAR(EDATE(C2404,0))),-1,Feriados!$A$1:$A$936),1,Feriados!$A$1:$A$936)</f>
        <v>40226</v>
      </c>
      <c r="I2404" s="27">
        <f>WORKDAY(WORKDAY(DATEVALUE("15/"&amp;MONTH(EDATE(C2404,-1))&amp;"/"&amp;YEAR(EDATE(C2404,-1))),-1,Feriados!$A$1:$A$936),1,Feriados!$A$1:$A$936)</f>
        <v>40193</v>
      </c>
      <c r="J2404" s="27">
        <f>WORKDAY(WORKDAY(DATEVALUE("15/"&amp;MONTH(EDATE(C2404,0))&amp;"/"&amp;YEAR(EDATE(C2404,0))-1),-1,Feriados!$A$1:$A$936),1,Feriados!$A$1:$A$936)</f>
        <v>39860</v>
      </c>
      <c r="K2404" s="28">
        <f t="shared" si="70"/>
        <v>4.5920859545713011</v>
      </c>
    </row>
    <row r="2405" spans="1:11" x14ac:dyDescent="0.3">
      <c r="A2405" s="18" t="str">
        <f t="shared" si="71"/>
        <v>12010F</v>
      </c>
      <c r="B2405" s="10">
        <v>760199</v>
      </c>
      <c r="C2405" s="15">
        <v>40218</v>
      </c>
      <c r="D2405" s="16">
        <v>1880.254473</v>
      </c>
      <c r="E2405" s="14">
        <v>0.75</v>
      </c>
      <c r="F2405" s="14" t="s">
        <v>41</v>
      </c>
      <c r="G2405" s="15">
        <v>40214</v>
      </c>
      <c r="H2405" s="27">
        <f>WORKDAY(WORKDAY(DATEVALUE("15/"&amp;MONTH(EDATE(C2405,0))&amp;"/"&amp;YEAR(EDATE(C2405,0))),-1,Feriados!$A$1:$A$936),1,Feriados!$A$1:$A$936)</f>
        <v>40226</v>
      </c>
      <c r="I2405" s="27">
        <f>WORKDAY(WORKDAY(DATEVALUE("15/"&amp;MONTH(EDATE(C2405,-1))&amp;"/"&amp;YEAR(EDATE(C2405,-1))),-1,Feriados!$A$1:$A$936),1,Feriados!$A$1:$A$936)</f>
        <v>40193</v>
      </c>
      <c r="J2405" s="27">
        <f>WORKDAY(WORKDAY(DATEVALUE("15/"&amp;MONTH(EDATE(C2405,0))&amp;"/"&amp;YEAR(EDATE(C2405,0))-1),-1,Feriados!$A$1:$A$936),1,Feriados!$A$1:$A$936)</f>
        <v>39860</v>
      </c>
      <c r="K2405" s="28">
        <f t="shared" si="70"/>
        <v>4.5920859545713011</v>
      </c>
    </row>
    <row r="2406" spans="1:11" x14ac:dyDescent="0.3">
      <c r="A2406" s="18" t="str">
        <f t="shared" si="71"/>
        <v>12010F</v>
      </c>
      <c r="B2406" s="10">
        <v>760199</v>
      </c>
      <c r="C2406" s="15">
        <v>40219</v>
      </c>
      <c r="D2406" s="16">
        <v>1880.9235490000001</v>
      </c>
      <c r="E2406" s="14">
        <v>0.75</v>
      </c>
      <c r="F2406" s="14" t="s">
        <v>41</v>
      </c>
      <c r="G2406" s="15">
        <v>40214</v>
      </c>
      <c r="H2406" s="27">
        <f>WORKDAY(WORKDAY(DATEVALUE("15/"&amp;MONTH(EDATE(C2406,0))&amp;"/"&amp;YEAR(EDATE(C2406,0))),-1,Feriados!$A$1:$A$936),1,Feriados!$A$1:$A$936)</f>
        <v>40226</v>
      </c>
      <c r="I2406" s="27">
        <f>WORKDAY(WORKDAY(DATEVALUE("15/"&amp;MONTH(EDATE(C2406,-1))&amp;"/"&amp;YEAR(EDATE(C2406,-1))),-1,Feriados!$A$1:$A$936),1,Feriados!$A$1:$A$936)</f>
        <v>40193</v>
      </c>
      <c r="J2406" s="27">
        <f>WORKDAY(WORKDAY(DATEVALUE("15/"&amp;MONTH(EDATE(C2406,0))&amp;"/"&amp;YEAR(EDATE(C2406,0))-1),-1,Feriados!$A$1:$A$936),1,Feriados!$A$1:$A$936)</f>
        <v>39860</v>
      </c>
      <c r="K2406" s="28">
        <f t="shared" si="70"/>
        <v>4.5920859545713011</v>
      </c>
    </row>
    <row r="2407" spans="1:11" x14ac:dyDescent="0.3">
      <c r="A2407" s="18" t="str">
        <f t="shared" si="71"/>
        <v>12010F</v>
      </c>
      <c r="B2407" s="10">
        <v>760199</v>
      </c>
      <c r="C2407" s="15">
        <v>40220</v>
      </c>
      <c r="D2407" s="16">
        <v>1881.5928630000001</v>
      </c>
      <c r="E2407" s="14">
        <v>0.75</v>
      </c>
      <c r="F2407" s="14" t="s">
        <v>41</v>
      </c>
      <c r="G2407" s="15">
        <v>40214</v>
      </c>
      <c r="H2407" s="27">
        <f>WORKDAY(WORKDAY(DATEVALUE("15/"&amp;MONTH(EDATE(C2407,0))&amp;"/"&amp;YEAR(EDATE(C2407,0))),-1,Feriados!$A$1:$A$936),1,Feriados!$A$1:$A$936)</f>
        <v>40226</v>
      </c>
      <c r="I2407" s="27">
        <f>WORKDAY(WORKDAY(DATEVALUE("15/"&amp;MONTH(EDATE(C2407,-1))&amp;"/"&amp;YEAR(EDATE(C2407,-1))),-1,Feriados!$A$1:$A$936),1,Feriados!$A$1:$A$936)</f>
        <v>40193</v>
      </c>
      <c r="J2407" s="27">
        <f>WORKDAY(WORKDAY(DATEVALUE("15/"&amp;MONTH(EDATE(C2407,0))&amp;"/"&amp;YEAR(EDATE(C2407,0))-1),-1,Feriados!$A$1:$A$936),1,Feriados!$A$1:$A$936)</f>
        <v>39860</v>
      </c>
      <c r="K2407" s="28">
        <f t="shared" si="70"/>
        <v>4.5920859545713011</v>
      </c>
    </row>
    <row r="2408" spans="1:11" x14ac:dyDescent="0.3">
      <c r="A2408" s="18" t="str">
        <f t="shared" si="71"/>
        <v>12010F</v>
      </c>
      <c r="B2408" s="10">
        <v>760199</v>
      </c>
      <c r="C2408" s="15">
        <v>40221</v>
      </c>
      <c r="D2408" s="16">
        <v>1882.262416</v>
      </c>
      <c r="E2408" s="14">
        <v>0.75</v>
      </c>
      <c r="F2408" s="14" t="s">
        <v>41</v>
      </c>
      <c r="G2408" s="15">
        <v>40214</v>
      </c>
      <c r="H2408" s="27">
        <f>WORKDAY(WORKDAY(DATEVALUE("15/"&amp;MONTH(EDATE(C2408,0))&amp;"/"&amp;YEAR(EDATE(C2408,0))),-1,Feriados!$A$1:$A$936),1,Feriados!$A$1:$A$936)</f>
        <v>40226</v>
      </c>
      <c r="I2408" s="27">
        <f>WORKDAY(WORKDAY(DATEVALUE("15/"&amp;MONTH(EDATE(C2408,-1))&amp;"/"&amp;YEAR(EDATE(C2408,-1))),-1,Feriados!$A$1:$A$936),1,Feriados!$A$1:$A$936)</f>
        <v>40193</v>
      </c>
      <c r="J2408" s="27">
        <f>WORKDAY(WORKDAY(DATEVALUE("15/"&amp;MONTH(EDATE(C2408,0))&amp;"/"&amp;YEAR(EDATE(C2408,0))-1),-1,Feriados!$A$1:$A$936),1,Feriados!$A$1:$A$936)</f>
        <v>39860</v>
      </c>
      <c r="K2408" s="28">
        <f t="shared" si="70"/>
        <v>4.5920859545713011</v>
      </c>
    </row>
    <row r="2409" spans="1:11" x14ac:dyDescent="0.3">
      <c r="A2409" s="18" t="str">
        <f t="shared" si="71"/>
        <v>12010F</v>
      </c>
      <c r="B2409" s="10">
        <v>760199</v>
      </c>
      <c r="C2409" s="15">
        <v>40226</v>
      </c>
      <c r="D2409" s="16">
        <v>1882.932206</v>
      </c>
      <c r="E2409" s="14">
        <v>0.75</v>
      </c>
      <c r="F2409" s="14" t="s">
        <v>41</v>
      </c>
      <c r="G2409" s="15">
        <v>40214</v>
      </c>
      <c r="H2409" s="27">
        <f>WORKDAY(WORKDAY(DATEVALUE("15/"&amp;MONTH(EDATE(C2409,0))&amp;"/"&amp;YEAR(EDATE(C2409,0))),-1,Feriados!$A$1:$A$936),1,Feriados!$A$1:$A$936)</f>
        <v>40226</v>
      </c>
      <c r="I2409" s="27">
        <f>WORKDAY(WORKDAY(DATEVALUE("15/"&amp;MONTH(EDATE(C2409,-1))&amp;"/"&amp;YEAR(EDATE(C2409,-1))),-1,Feriados!$A$1:$A$936),1,Feriados!$A$1:$A$936)</f>
        <v>40193</v>
      </c>
      <c r="J2409" s="27">
        <f>WORKDAY(WORKDAY(DATEVALUE("15/"&amp;MONTH(EDATE(C2409,0))&amp;"/"&amp;YEAR(EDATE(C2409,0))-1),-1,Feriados!$A$1:$A$936),1,Feriados!$A$1:$A$936)</f>
        <v>39860</v>
      </c>
      <c r="K2409" s="28">
        <f t="shared" si="70"/>
        <v>4.5920859545713011</v>
      </c>
    </row>
    <row r="2410" spans="1:11" x14ac:dyDescent="0.3">
      <c r="A2410" s="18" t="str">
        <f t="shared" si="71"/>
        <v>12010P</v>
      </c>
      <c r="B2410" s="10">
        <v>760199</v>
      </c>
      <c r="C2410" s="15">
        <v>40227</v>
      </c>
      <c r="D2410" s="16">
        <v>1883.620471</v>
      </c>
      <c r="E2410" s="14">
        <v>0.66</v>
      </c>
      <c r="F2410" s="14" t="s">
        <v>42</v>
      </c>
      <c r="G2410" s="15">
        <v>40227</v>
      </c>
      <c r="H2410" s="27">
        <f>WORKDAY(WORKDAY(DATEVALUE("15/"&amp;MONTH(EDATE(C2410,0))&amp;"/"&amp;YEAR(EDATE(C2410,0))),-1,Feriados!$A$1:$A$936),1,Feriados!$A$1:$A$936)</f>
        <v>40226</v>
      </c>
      <c r="I2410" s="27">
        <f>WORKDAY(WORKDAY(DATEVALUE("15/"&amp;MONTH(EDATE(C2410,-1))&amp;"/"&amp;YEAR(EDATE(C2410,-1))),-1,Feriados!$A$1:$A$936),1,Feriados!$A$1:$A$936)</f>
        <v>40193</v>
      </c>
      <c r="J2410" s="27">
        <f>WORKDAY(WORKDAY(DATEVALUE("15/"&amp;MONTH(EDATE(C2410,0))&amp;"/"&amp;YEAR(EDATE(C2410,0))-1),-1,Feriados!$A$1:$A$936),1,Feriados!$A$1:$A$936)</f>
        <v>39860</v>
      </c>
      <c r="K2410" s="28">
        <f t="shared" si="70"/>
        <v>4.5920859545713011</v>
      </c>
    </row>
    <row r="2411" spans="1:11" x14ac:dyDescent="0.3">
      <c r="A2411" s="18" t="str">
        <f t="shared" si="71"/>
        <v>12010P</v>
      </c>
      <c r="B2411" s="10">
        <v>760199</v>
      </c>
      <c r="C2411" s="15">
        <v>40228</v>
      </c>
      <c r="D2411" s="16">
        <v>1884.3089890000001</v>
      </c>
      <c r="E2411" s="14">
        <v>0.66</v>
      </c>
      <c r="F2411" s="14" t="s">
        <v>42</v>
      </c>
      <c r="G2411" s="15">
        <v>40227</v>
      </c>
      <c r="H2411" s="27">
        <f>WORKDAY(WORKDAY(DATEVALUE("15/"&amp;MONTH(EDATE(C2411,0))&amp;"/"&amp;YEAR(EDATE(C2411,0))),-1,Feriados!$A$1:$A$936),1,Feriados!$A$1:$A$936)</f>
        <v>40226</v>
      </c>
      <c r="I2411" s="27">
        <f>WORKDAY(WORKDAY(DATEVALUE("15/"&amp;MONTH(EDATE(C2411,-1))&amp;"/"&amp;YEAR(EDATE(C2411,-1))),-1,Feriados!$A$1:$A$936),1,Feriados!$A$1:$A$936)</f>
        <v>40193</v>
      </c>
      <c r="J2411" s="27">
        <f>WORKDAY(WORKDAY(DATEVALUE("15/"&amp;MONTH(EDATE(C2411,0))&amp;"/"&amp;YEAR(EDATE(C2411,0))-1),-1,Feriados!$A$1:$A$936),1,Feriados!$A$1:$A$936)</f>
        <v>39860</v>
      </c>
      <c r="K2411" s="28">
        <f t="shared" si="70"/>
        <v>4.5920859545713011</v>
      </c>
    </row>
    <row r="2412" spans="1:11" x14ac:dyDescent="0.3">
      <c r="A2412" s="18" t="str">
        <f t="shared" si="71"/>
        <v>12010P</v>
      </c>
      <c r="B2412" s="10">
        <v>760199</v>
      </c>
      <c r="C2412" s="15">
        <v>40231</v>
      </c>
      <c r="D2412" s="16">
        <v>1884.997758</v>
      </c>
      <c r="E2412" s="14">
        <v>0.66</v>
      </c>
      <c r="F2412" s="14" t="s">
        <v>42</v>
      </c>
      <c r="G2412" s="15">
        <v>40227</v>
      </c>
      <c r="H2412" s="27">
        <f>WORKDAY(WORKDAY(DATEVALUE("15/"&amp;MONTH(EDATE(C2412,0))&amp;"/"&amp;YEAR(EDATE(C2412,0))),-1,Feriados!$A$1:$A$936),1,Feriados!$A$1:$A$936)</f>
        <v>40226</v>
      </c>
      <c r="I2412" s="27">
        <f>WORKDAY(WORKDAY(DATEVALUE("15/"&amp;MONTH(EDATE(C2412,-1))&amp;"/"&amp;YEAR(EDATE(C2412,-1))),-1,Feriados!$A$1:$A$936),1,Feriados!$A$1:$A$936)</f>
        <v>40193</v>
      </c>
      <c r="J2412" s="27">
        <f>WORKDAY(WORKDAY(DATEVALUE("15/"&amp;MONTH(EDATE(C2412,0))&amp;"/"&amp;YEAR(EDATE(C2412,0))-1),-1,Feriados!$A$1:$A$936),1,Feriados!$A$1:$A$936)</f>
        <v>39860</v>
      </c>
      <c r="K2412" s="28">
        <f t="shared" si="70"/>
        <v>4.5920859545713011</v>
      </c>
    </row>
    <row r="2413" spans="1:11" x14ac:dyDescent="0.3">
      <c r="A2413" s="18" t="str">
        <f t="shared" si="71"/>
        <v>12010P</v>
      </c>
      <c r="B2413" s="10">
        <v>760199</v>
      </c>
      <c r="C2413" s="15">
        <v>40232</v>
      </c>
      <c r="D2413" s="16">
        <v>1885.6867789999999</v>
      </c>
      <c r="E2413" s="14">
        <v>0.66</v>
      </c>
      <c r="F2413" s="14" t="s">
        <v>42</v>
      </c>
      <c r="G2413" s="15">
        <v>40227</v>
      </c>
      <c r="H2413" s="27">
        <f>WORKDAY(WORKDAY(DATEVALUE("15/"&amp;MONTH(EDATE(C2413,0))&amp;"/"&amp;YEAR(EDATE(C2413,0))),-1,Feriados!$A$1:$A$936),1,Feriados!$A$1:$A$936)</f>
        <v>40226</v>
      </c>
      <c r="I2413" s="27">
        <f>WORKDAY(WORKDAY(DATEVALUE("15/"&amp;MONTH(EDATE(C2413,-1))&amp;"/"&amp;YEAR(EDATE(C2413,-1))),-1,Feriados!$A$1:$A$936),1,Feriados!$A$1:$A$936)</f>
        <v>40193</v>
      </c>
      <c r="J2413" s="27">
        <f>WORKDAY(WORKDAY(DATEVALUE("15/"&amp;MONTH(EDATE(C2413,0))&amp;"/"&amp;YEAR(EDATE(C2413,0))-1),-1,Feriados!$A$1:$A$936),1,Feriados!$A$1:$A$936)</f>
        <v>39860</v>
      </c>
      <c r="K2413" s="28">
        <f t="shared" si="70"/>
        <v>4.5920859545713011</v>
      </c>
    </row>
    <row r="2414" spans="1:11" x14ac:dyDescent="0.3">
      <c r="A2414" s="18" t="str">
        <f t="shared" si="71"/>
        <v>12010P</v>
      </c>
      <c r="B2414" s="10">
        <v>760199</v>
      </c>
      <c r="C2414" s="15">
        <v>40233</v>
      </c>
      <c r="D2414" s="16">
        <v>1887.000452</v>
      </c>
      <c r="E2414" s="14">
        <v>0.78</v>
      </c>
      <c r="F2414" s="14" t="s">
        <v>42</v>
      </c>
      <c r="G2414" s="15">
        <v>40233</v>
      </c>
      <c r="H2414" s="27">
        <f>WORKDAY(WORKDAY(DATEVALUE("15/"&amp;MONTH(EDATE(C2414,0))&amp;"/"&amp;YEAR(EDATE(C2414,0))),-1,Feriados!$A$1:$A$936),1,Feriados!$A$1:$A$936)</f>
        <v>40226</v>
      </c>
      <c r="I2414" s="27">
        <f>WORKDAY(WORKDAY(DATEVALUE("15/"&amp;MONTH(EDATE(C2414,-1))&amp;"/"&amp;YEAR(EDATE(C2414,-1))),-1,Feriados!$A$1:$A$936),1,Feriados!$A$1:$A$936)</f>
        <v>40193</v>
      </c>
      <c r="J2414" s="27">
        <f>WORKDAY(WORKDAY(DATEVALUE("15/"&amp;MONTH(EDATE(C2414,0))&amp;"/"&amp;YEAR(EDATE(C2414,0))-1),-1,Feriados!$A$1:$A$936),1,Feriados!$A$1:$A$936)</f>
        <v>39860</v>
      </c>
      <c r="K2414" s="28">
        <f t="shared" si="70"/>
        <v>4.5920859545713011</v>
      </c>
    </row>
    <row r="2415" spans="1:11" x14ac:dyDescent="0.3">
      <c r="A2415" s="18" t="str">
        <f t="shared" si="71"/>
        <v>12010P</v>
      </c>
      <c r="B2415" s="10">
        <v>760199</v>
      </c>
      <c r="C2415" s="15">
        <v>40234</v>
      </c>
      <c r="D2415" s="16">
        <v>1887.815155</v>
      </c>
      <c r="E2415" s="14">
        <v>0.78</v>
      </c>
      <c r="F2415" s="14" t="s">
        <v>42</v>
      </c>
      <c r="G2415" s="15">
        <v>40233</v>
      </c>
      <c r="H2415" s="27">
        <f>WORKDAY(WORKDAY(DATEVALUE("15/"&amp;MONTH(EDATE(C2415,0))&amp;"/"&amp;YEAR(EDATE(C2415,0))),-1,Feriados!$A$1:$A$936),1,Feriados!$A$1:$A$936)</f>
        <v>40226</v>
      </c>
      <c r="I2415" s="27">
        <f>WORKDAY(WORKDAY(DATEVALUE("15/"&amp;MONTH(EDATE(C2415,-1))&amp;"/"&amp;YEAR(EDATE(C2415,-1))),-1,Feriados!$A$1:$A$936),1,Feriados!$A$1:$A$936)</f>
        <v>40193</v>
      </c>
      <c r="J2415" s="27">
        <f>WORKDAY(WORKDAY(DATEVALUE("15/"&amp;MONTH(EDATE(C2415,0))&amp;"/"&amp;YEAR(EDATE(C2415,0))-1),-1,Feriados!$A$1:$A$936),1,Feriados!$A$1:$A$936)</f>
        <v>39860</v>
      </c>
      <c r="K2415" s="28">
        <f t="shared" si="70"/>
        <v>4.5920859545713011</v>
      </c>
    </row>
    <row r="2416" spans="1:11" x14ac:dyDescent="0.3">
      <c r="A2416" s="18" t="str">
        <f t="shared" si="71"/>
        <v>12010P</v>
      </c>
      <c r="B2416" s="10">
        <v>760199</v>
      </c>
      <c r="C2416" s="15">
        <v>40235</v>
      </c>
      <c r="D2416" s="16">
        <v>1888.6302109999999</v>
      </c>
      <c r="E2416" s="14">
        <v>0.78</v>
      </c>
      <c r="F2416" s="14" t="s">
        <v>42</v>
      </c>
      <c r="G2416" s="15">
        <v>40233</v>
      </c>
      <c r="H2416" s="27">
        <f>WORKDAY(WORKDAY(DATEVALUE("15/"&amp;MONTH(EDATE(C2416,0))&amp;"/"&amp;YEAR(EDATE(C2416,0))),-1,Feriados!$A$1:$A$936),1,Feriados!$A$1:$A$936)</f>
        <v>40226</v>
      </c>
      <c r="I2416" s="27">
        <f>WORKDAY(WORKDAY(DATEVALUE("15/"&amp;MONTH(EDATE(C2416,-1))&amp;"/"&amp;YEAR(EDATE(C2416,-1))),-1,Feriados!$A$1:$A$936),1,Feriados!$A$1:$A$936)</f>
        <v>40193</v>
      </c>
      <c r="J2416" s="27">
        <f>WORKDAY(WORKDAY(DATEVALUE("15/"&amp;MONTH(EDATE(C2416,0))&amp;"/"&amp;YEAR(EDATE(C2416,0))-1),-1,Feriados!$A$1:$A$936),1,Feriados!$A$1:$A$936)</f>
        <v>39860</v>
      </c>
      <c r="K2416" s="28">
        <f t="shared" si="70"/>
        <v>4.5920859545713011</v>
      </c>
    </row>
    <row r="2417" spans="1:11" x14ac:dyDescent="0.3">
      <c r="A2417" s="18" t="str">
        <f t="shared" si="71"/>
        <v>22010P</v>
      </c>
      <c r="B2417" s="10">
        <v>760199</v>
      </c>
      <c r="C2417" s="15">
        <v>40238</v>
      </c>
      <c r="D2417" s="16">
        <v>1889.445618</v>
      </c>
      <c r="E2417" s="14">
        <v>0.78</v>
      </c>
      <c r="F2417" s="14" t="s">
        <v>42</v>
      </c>
      <c r="G2417" s="15">
        <v>40233</v>
      </c>
      <c r="H2417" s="27">
        <f>WORKDAY(WORKDAY(DATEVALUE("15/"&amp;MONTH(EDATE(C2417,0))&amp;"/"&amp;YEAR(EDATE(C2417,0))),-1,Feriados!$A$1:$A$936),1,Feriados!$A$1:$A$936)</f>
        <v>40252</v>
      </c>
      <c r="I2417" s="27">
        <f>WORKDAY(WORKDAY(DATEVALUE("15/"&amp;MONTH(EDATE(C2417,-1))&amp;"/"&amp;YEAR(EDATE(C2417,-1))),-1,Feriados!$A$1:$A$936),1,Feriados!$A$1:$A$936)</f>
        <v>40226</v>
      </c>
      <c r="J2417" s="27">
        <f>WORKDAY(WORKDAY(DATEVALUE("15/"&amp;MONTH(EDATE(C2417,0))&amp;"/"&amp;YEAR(EDATE(C2417,0))-1),-1,Feriados!$A$1:$A$936),1,Feriados!$A$1:$A$936)</f>
        <v>39888</v>
      </c>
      <c r="K2417" s="28">
        <f t="shared" si="70"/>
        <v>4.8310996788057281</v>
      </c>
    </row>
    <row r="2418" spans="1:11" x14ac:dyDescent="0.3">
      <c r="A2418" s="18" t="str">
        <f t="shared" si="71"/>
        <v>22010P</v>
      </c>
      <c r="B2418" s="10">
        <v>760199</v>
      </c>
      <c r="C2418" s="15">
        <v>40239</v>
      </c>
      <c r="D2418" s="16">
        <v>1890.261377</v>
      </c>
      <c r="E2418" s="14">
        <v>0.78</v>
      </c>
      <c r="F2418" s="14" t="s">
        <v>42</v>
      </c>
      <c r="G2418" s="15">
        <v>40233</v>
      </c>
      <c r="H2418" s="27">
        <f>WORKDAY(WORKDAY(DATEVALUE("15/"&amp;MONTH(EDATE(C2418,0))&amp;"/"&amp;YEAR(EDATE(C2418,0))),-1,Feriados!$A$1:$A$936),1,Feriados!$A$1:$A$936)</f>
        <v>40252</v>
      </c>
      <c r="I2418" s="27">
        <f>WORKDAY(WORKDAY(DATEVALUE("15/"&amp;MONTH(EDATE(C2418,-1))&amp;"/"&amp;YEAR(EDATE(C2418,-1))),-1,Feriados!$A$1:$A$936),1,Feriados!$A$1:$A$936)</f>
        <v>40226</v>
      </c>
      <c r="J2418" s="27">
        <f>WORKDAY(WORKDAY(DATEVALUE("15/"&amp;MONTH(EDATE(C2418,0))&amp;"/"&amp;YEAR(EDATE(C2418,0))-1),-1,Feriados!$A$1:$A$936),1,Feriados!$A$1:$A$936)</f>
        <v>39888</v>
      </c>
      <c r="K2418" s="28">
        <f t="shared" si="70"/>
        <v>4.8310996788057281</v>
      </c>
    </row>
    <row r="2419" spans="1:11" x14ac:dyDescent="0.3">
      <c r="A2419" s="18" t="str">
        <f t="shared" si="71"/>
        <v>22010P</v>
      </c>
      <c r="B2419" s="10">
        <v>760199</v>
      </c>
      <c r="C2419" s="15">
        <v>40240</v>
      </c>
      <c r="D2419" s="16">
        <v>1891.0774879999999</v>
      </c>
      <c r="E2419" s="14">
        <v>0.78</v>
      </c>
      <c r="F2419" s="14" t="s">
        <v>42</v>
      </c>
      <c r="G2419" s="15">
        <v>40233</v>
      </c>
      <c r="H2419" s="27">
        <f>WORKDAY(WORKDAY(DATEVALUE("15/"&amp;MONTH(EDATE(C2419,0))&amp;"/"&amp;YEAR(EDATE(C2419,0))),-1,Feriados!$A$1:$A$936),1,Feriados!$A$1:$A$936)</f>
        <v>40252</v>
      </c>
      <c r="I2419" s="27">
        <f>WORKDAY(WORKDAY(DATEVALUE("15/"&amp;MONTH(EDATE(C2419,-1))&amp;"/"&amp;YEAR(EDATE(C2419,-1))),-1,Feriados!$A$1:$A$936),1,Feriados!$A$1:$A$936)</f>
        <v>40226</v>
      </c>
      <c r="J2419" s="27">
        <f>WORKDAY(WORKDAY(DATEVALUE("15/"&amp;MONTH(EDATE(C2419,0))&amp;"/"&amp;YEAR(EDATE(C2419,0))-1),-1,Feriados!$A$1:$A$936),1,Feriados!$A$1:$A$936)</f>
        <v>39888</v>
      </c>
      <c r="K2419" s="28">
        <f t="shared" si="70"/>
        <v>4.8310996788057281</v>
      </c>
    </row>
    <row r="2420" spans="1:11" x14ac:dyDescent="0.3">
      <c r="A2420" s="18" t="str">
        <f t="shared" si="71"/>
        <v>22010P</v>
      </c>
      <c r="B2420" s="10">
        <v>760199</v>
      </c>
      <c r="C2420" s="15">
        <v>40241</v>
      </c>
      <c r="D2420" s="16">
        <v>1891.8939519999999</v>
      </c>
      <c r="E2420" s="14">
        <v>0.78</v>
      </c>
      <c r="F2420" s="14" t="s">
        <v>42</v>
      </c>
      <c r="G2420" s="15">
        <v>40233</v>
      </c>
      <c r="H2420" s="27">
        <f>WORKDAY(WORKDAY(DATEVALUE("15/"&amp;MONTH(EDATE(C2420,0))&amp;"/"&amp;YEAR(EDATE(C2420,0))),-1,Feriados!$A$1:$A$936),1,Feriados!$A$1:$A$936)</f>
        <v>40252</v>
      </c>
      <c r="I2420" s="27">
        <f>WORKDAY(WORKDAY(DATEVALUE("15/"&amp;MONTH(EDATE(C2420,-1))&amp;"/"&amp;YEAR(EDATE(C2420,-1))),-1,Feriados!$A$1:$A$936),1,Feriados!$A$1:$A$936)</f>
        <v>40226</v>
      </c>
      <c r="J2420" s="27">
        <f>WORKDAY(WORKDAY(DATEVALUE("15/"&amp;MONTH(EDATE(C2420,0))&amp;"/"&amp;YEAR(EDATE(C2420,0))-1),-1,Feriados!$A$1:$A$936),1,Feriados!$A$1:$A$936)</f>
        <v>39888</v>
      </c>
      <c r="K2420" s="28">
        <f t="shared" si="70"/>
        <v>4.8310996788057281</v>
      </c>
    </row>
    <row r="2421" spans="1:11" x14ac:dyDescent="0.3">
      <c r="A2421" s="18" t="str">
        <f t="shared" si="71"/>
        <v>22010F</v>
      </c>
      <c r="B2421" s="10">
        <v>760199</v>
      </c>
      <c r="C2421" s="15">
        <v>40242</v>
      </c>
      <c r="D2421" s="16">
        <v>1892.7092379999999</v>
      </c>
      <c r="E2421" s="14">
        <v>0.78</v>
      </c>
      <c r="F2421" s="14" t="s">
        <v>41</v>
      </c>
      <c r="G2421" s="15">
        <v>40242</v>
      </c>
      <c r="H2421" s="27">
        <f>WORKDAY(WORKDAY(DATEVALUE("15/"&amp;MONTH(EDATE(C2421,0))&amp;"/"&amp;YEAR(EDATE(C2421,0))),-1,Feriados!$A$1:$A$936),1,Feriados!$A$1:$A$936)</f>
        <v>40252</v>
      </c>
      <c r="I2421" s="27">
        <f>WORKDAY(WORKDAY(DATEVALUE("15/"&amp;MONTH(EDATE(C2421,-1))&amp;"/"&amp;YEAR(EDATE(C2421,-1))),-1,Feriados!$A$1:$A$936),1,Feriados!$A$1:$A$936)</f>
        <v>40226</v>
      </c>
      <c r="J2421" s="27">
        <f>WORKDAY(WORKDAY(DATEVALUE("15/"&amp;MONTH(EDATE(C2421,0))&amp;"/"&amp;YEAR(EDATE(C2421,0))-1),-1,Feriados!$A$1:$A$936),1,Feriados!$A$1:$A$936)</f>
        <v>39888</v>
      </c>
      <c r="K2421" s="28">
        <f t="shared" si="70"/>
        <v>4.8310996788057281</v>
      </c>
    </row>
    <row r="2422" spans="1:11" x14ac:dyDescent="0.3">
      <c r="A2422" s="18" t="str">
        <f t="shared" si="71"/>
        <v>22010F</v>
      </c>
      <c r="B2422" s="10">
        <v>760199</v>
      </c>
      <c r="C2422" s="15">
        <v>40245</v>
      </c>
      <c r="D2422" s="16">
        <v>1893.5262789999999</v>
      </c>
      <c r="E2422" s="14">
        <v>0.78</v>
      </c>
      <c r="F2422" s="14" t="s">
        <v>41</v>
      </c>
      <c r="G2422" s="15">
        <v>40242</v>
      </c>
      <c r="H2422" s="27">
        <f>WORKDAY(WORKDAY(DATEVALUE("15/"&amp;MONTH(EDATE(C2422,0))&amp;"/"&amp;YEAR(EDATE(C2422,0))),-1,Feriados!$A$1:$A$936),1,Feriados!$A$1:$A$936)</f>
        <v>40252</v>
      </c>
      <c r="I2422" s="27">
        <f>WORKDAY(WORKDAY(DATEVALUE("15/"&amp;MONTH(EDATE(C2422,-1))&amp;"/"&amp;YEAR(EDATE(C2422,-1))),-1,Feriados!$A$1:$A$936),1,Feriados!$A$1:$A$936)</f>
        <v>40226</v>
      </c>
      <c r="J2422" s="27">
        <f>WORKDAY(WORKDAY(DATEVALUE("15/"&amp;MONTH(EDATE(C2422,0))&amp;"/"&amp;YEAR(EDATE(C2422,0))-1),-1,Feriados!$A$1:$A$936),1,Feriados!$A$1:$A$936)</f>
        <v>39888</v>
      </c>
      <c r="K2422" s="28">
        <f t="shared" si="70"/>
        <v>4.8310996788057281</v>
      </c>
    </row>
    <row r="2423" spans="1:11" x14ac:dyDescent="0.3">
      <c r="A2423" s="18" t="str">
        <f t="shared" si="71"/>
        <v>22010F</v>
      </c>
      <c r="B2423" s="10">
        <v>760199</v>
      </c>
      <c r="C2423" s="15">
        <v>40246</v>
      </c>
      <c r="D2423" s="16">
        <v>1894.343672</v>
      </c>
      <c r="E2423" s="14">
        <v>0.78</v>
      </c>
      <c r="F2423" s="14" t="s">
        <v>41</v>
      </c>
      <c r="G2423" s="15">
        <v>40242</v>
      </c>
      <c r="H2423" s="27">
        <f>WORKDAY(WORKDAY(DATEVALUE("15/"&amp;MONTH(EDATE(C2423,0))&amp;"/"&amp;YEAR(EDATE(C2423,0))),-1,Feriados!$A$1:$A$936),1,Feriados!$A$1:$A$936)</f>
        <v>40252</v>
      </c>
      <c r="I2423" s="27">
        <f>WORKDAY(WORKDAY(DATEVALUE("15/"&amp;MONTH(EDATE(C2423,-1))&amp;"/"&amp;YEAR(EDATE(C2423,-1))),-1,Feriados!$A$1:$A$936),1,Feriados!$A$1:$A$936)</f>
        <v>40226</v>
      </c>
      <c r="J2423" s="27">
        <f>WORKDAY(WORKDAY(DATEVALUE("15/"&amp;MONTH(EDATE(C2423,0))&amp;"/"&amp;YEAR(EDATE(C2423,0))-1),-1,Feriados!$A$1:$A$936),1,Feriados!$A$1:$A$936)</f>
        <v>39888</v>
      </c>
      <c r="K2423" s="28">
        <f t="shared" si="70"/>
        <v>4.8310996788057281</v>
      </c>
    </row>
    <row r="2424" spans="1:11" x14ac:dyDescent="0.3">
      <c r="A2424" s="18" t="str">
        <f t="shared" si="71"/>
        <v>22010F</v>
      </c>
      <c r="B2424" s="10">
        <v>760199</v>
      </c>
      <c r="C2424" s="15">
        <v>40247</v>
      </c>
      <c r="D2424" s="16">
        <v>1895.1614179999999</v>
      </c>
      <c r="E2424" s="14">
        <v>0.78</v>
      </c>
      <c r="F2424" s="14" t="s">
        <v>41</v>
      </c>
      <c r="G2424" s="15">
        <v>40242</v>
      </c>
      <c r="H2424" s="27">
        <f>WORKDAY(WORKDAY(DATEVALUE("15/"&amp;MONTH(EDATE(C2424,0))&amp;"/"&amp;YEAR(EDATE(C2424,0))),-1,Feriados!$A$1:$A$936),1,Feriados!$A$1:$A$936)</f>
        <v>40252</v>
      </c>
      <c r="I2424" s="27">
        <f>WORKDAY(WORKDAY(DATEVALUE("15/"&amp;MONTH(EDATE(C2424,-1))&amp;"/"&amp;YEAR(EDATE(C2424,-1))),-1,Feriados!$A$1:$A$936),1,Feriados!$A$1:$A$936)</f>
        <v>40226</v>
      </c>
      <c r="J2424" s="27">
        <f>WORKDAY(WORKDAY(DATEVALUE("15/"&amp;MONTH(EDATE(C2424,0))&amp;"/"&amp;YEAR(EDATE(C2424,0))-1),-1,Feriados!$A$1:$A$936),1,Feriados!$A$1:$A$936)</f>
        <v>39888</v>
      </c>
      <c r="K2424" s="28">
        <f t="shared" si="70"/>
        <v>4.8310996788057281</v>
      </c>
    </row>
    <row r="2425" spans="1:11" x14ac:dyDescent="0.3">
      <c r="A2425" s="18" t="str">
        <f t="shared" si="71"/>
        <v>22010F</v>
      </c>
      <c r="B2425" s="10">
        <v>760199</v>
      </c>
      <c r="C2425" s="15">
        <v>40248</v>
      </c>
      <c r="D2425" s="16">
        <v>1895.979517</v>
      </c>
      <c r="E2425" s="14">
        <v>0.78</v>
      </c>
      <c r="F2425" s="14" t="s">
        <v>41</v>
      </c>
      <c r="G2425" s="15">
        <v>40242</v>
      </c>
      <c r="H2425" s="27">
        <f>WORKDAY(WORKDAY(DATEVALUE("15/"&amp;MONTH(EDATE(C2425,0))&amp;"/"&amp;YEAR(EDATE(C2425,0))),-1,Feriados!$A$1:$A$936),1,Feriados!$A$1:$A$936)</f>
        <v>40252</v>
      </c>
      <c r="I2425" s="27">
        <f>WORKDAY(WORKDAY(DATEVALUE("15/"&amp;MONTH(EDATE(C2425,-1))&amp;"/"&amp;YEAR(EDATE(C2425,-1))),-1,Feriados!$A$1:$A$936),1,Feriados!$A$1:$A$936)</f>
        <v>40226</v>
      </c>
      <c r="J2425" s="27">
        <f>WORKDAY(WORKDAY(DATEVALUE("15/"&amp;MONTH(EDATE(C2425,0))&amp;"/"&amp;YEAR(EDATE(C2425,0))-1),-1,Feriados!$A$1:$A$936),1,Feriados!$A$1:$A$936)</f>
        <v>39888</v>
      </c>
      <c r="K2425" s="28">
        <f t="shared" si="70"/>
        <v>4.8310996788057281</v>
      </c>
    </row>
    <row r="2426" spans="1:11" x14ac:dyDescent="0.3">
      <c r="A2426" s="18" t="str">
        <f t="shared" si="71"/>
        <v>22010F</v>
      </c>
      <c r="B2426" s="10">
        <v>760199</v>
      </c>
      <c r="C2426" s="15">
        <v>40249</v>
      </c>
      <c r="D2426" s="16">
        <v>1896.7979700000001</v>
      </c>
      <c r="E2426" s="14">
        <v>0.78</v>
      </c>
      <c r="F2426" s="14" t="s">
        <v>41</v>
      </c>
      <c r="G2426" s="15">
        <v>40242</v>
      </c>
      <c r="H2426" s="27">
        <f>WORKDAY(WORKDAY(DATEVALUE("15/"&amp;MONTH(EDATE(C2426,0))&amp;"/"&amp;YEAR(EDATE(C2426,0))),-1,Feriados!$A$1:$A$936),1,Feriados!$A$1:$A$936)</f>
        <v>40252</v>
      </c>
      <c r="I2426" s="27">
        <f>WORKDAY(WORKDAY(DATEVALUE("15/"&amp;MONTH(EDATE(C2426,-1))&amp;"/"&amp;YEAR(EDATE(C2426,-1))),-1,Feriados!$A$1:$A$936),1,Feriados!$A$1:$A$936)</f>
        <v>40226</v>
      </c>
      <c r="J2426" s="27">
        <f>WORKDAY(WORKDAY(DATEVALUE("15/"&amp;MONTH(EDATE(C2426,0))&amp;"/"&amp;YEAR(EDATE(C2426,0))-1),-1,Feriados!$A$1:$A$936),1,Feriados!$A$1:$A$936)</f>
        <v>39888</v>
      </c>
      <c r="K2426" s="28">
        <f t="shared" si="70"/>
        <v>4.8310996788057281</v>
      </c>
    </row>
    <row r="2427" spans="1:11" x14ac:dyDescent="0.3">
      <c r="A2427" s="18" t="str">
        <f t="shared" si="71"/>
        <v>22010F</v>
      </c>
      <c r="B2427" s="10">
        <v>760199</v>
      </c>
      <c r="C2427" s="15">
        <v>40252</v>
      </c>
      <c r="D2427" s="16">
        <v>1897.6167760000001</v>
      </c>
      <c r="E2427" s="14">
        <v>0.78</v>
      </c>
      <c r="F2427" s="14" t="s">
        <v>41</v>
      </c>
      <c r="G2427" s="15">
        <v>40242</v>
      </c>
      <c r="H2427" s="27">
        <f>WORKDAY(WORKDAY(DATEVALUE("15/"&amp;MONTH(EDATE(C2427,0))&amp;"/"&amp;YEAR(EDATE(C2427,0))),-1,Feriados!$A$1:$A$936),1,Feriados!$A$1:$A$936)</f>
        <v>40252</v>
      </c>
      <c r="I2427" s="27">
        <f>WORKDAY(WORKDAY(DATEVALUE("15/"&amp;MONTH(EDATE(C2427,-1))&amp;"/"&amp;YEAR(EDATE(C2427,-1))),-1,Feriados!$A$1:$A$936),1,Feriados!$A$1:$A$936)</f>
        <v>40226</v>
      </c>
      <c r="J2427" s="27">
        <f>WORKDAY(WORKDAY(DATEVALUE("15/"&amp;MONTH(EDATE(C2427,0))&amp;"/"&amp;YEAR(EDATE(C2427,0))-1),-1,Feriados!$A$1:$A$936),1,Feriados!$A$1:$A$936)</f>
        <v>39888</v>
      </c>
      <c r="K2427" s="28">
        <f t="shared" si="70"/>
        <v>4.8310996788057281</v>
      </c>
    </row>
    <row r="2428" spans="1:11" x14ac:dyDescent="0.3">
      <c r="A2428" s="18" t="str">
        <f t="shared" si="71"/>
        <v>22010P</v>
      </c>
      <c r="B2428" s="10">
        <v>760199</v>
      </c>
      <c r="C2428" s="15">
        <v>40253</v>
      </c>
      <c r="D2428" s="16">
        <v>1897.9525470000001</v>
      </c>
      <c r="E2428" s="14">
        <v>0.39</v>
      </c>
      <c r="F2428" s="14" t="s">
        <v>42</v>
      </c>
      <c r="G2428" s="15">
        <v>40253</v>
      </c>
      <c r="H2428" s="27">
        <f>WORKDAY(WORKDAY(DATEVALUE("15/"&amp;MONTH(EDATE(C2428,0))&amp;"/"&amp;YEAR(EDATE(C2428,0))),-1,Feriados!$A$1:$A$936),1,Feriados!$A$1:$A$936)</f>
        <v>40252</v>
      </c>
      <c r="I2428" s="27">
        <f>WORKDAY(WORKDAY(DATEVALUE("15/"&amp;MONTH(EDATE(C2428,-1))&amp;"/"&amp;YEAR(EDATE(C2428,-1))),-1,Feriados!$A$1:$A$936),1,Feriados!$A$1:$A$936)</f>
        <v>40226</v>
      </c>
      <c r="J2428" s="27">
        <f>WORKDAY(WORKDAY(DATEVALUE("15/"&amp;MONTH(EDATE(C2428,0))&amp;"/"&amp;YEAR(EDATE(C2428,0))-1),-1,Feriados!$A$1:$A$936),1,Feriados!$A$1:$A$936)</f>
        <v>39888</v>
      </c>
      <c r="K2428" s="28">
        <f t="shared" si="70"/>
        <v>4.8310996788057281</v>
      </c>
    </row>
    <row r="2429" spans="1:11" x14ac:dyDescent="0.3">
      <c r="A2429" s="18" t="str">
        <f t="shared" si="71"/>
        <v>22010P</v>
      </c>
      <c r="B2429" s="10">
        <v>760199</v>
      </c>
      <c r="C2429" s="15">
        <v>40254</v>
      </c>
      <c r="D2429" s="16">
        <v>1898.2883770000001</v>
      </c>
      <c r="E2429" s="14">
        <v>0.39</v>
      </c>
      <c r="F2429" s="14" t="s">
        <v>42</v>
      </c>
      <c r="G2429" s="15">
        <v>40253</v>
      </c>
      <c r="H2429" s="27">
        <f>WORKDAY(WORKDAY(DATEVALUE("15/"&amp;MONTH(EDATE(C2429,0))&amp;"/"&amp;YEAR(EDATE(C2429,0))),-1,Feriados!$A$1:$A$936),1,Feriados!$A$1:$A$936)</f>
        <v>40252</v>
      </c>
      <c r="I2429" s="27">
        <f>WORKDAY(WORKDAY(DATEVALUE("15/"&amp;MONTH(EDATE(C2429,-1))&amp;"/"&amp;YEAR(EDATE(C2429,-1))),-1,Feriados!$A$1:$A$936),1,Feriados!$A$1:$A$936)</f>
        <v>40226</v>
      </c>
      <c r="J2429" s="27">
        <f>WORKDAY(WORKDAY(DATEVALUE("15/"&amp;MONTH(EDATE(C2429,0))&amp;"/"&amp;YEAR(EDATE(C2429,0))-1),-1,Feriados!$A$1:$A$936),1,Feriados!$A$1:$A$936)</f>
        <v>39888</v>
      </c>
      <c r="K2429" s="28">
        <f t="shared" ref="K2429:K2492" si="72">+(VLOOKUP(H2429,C:D,2,FALSE)/VLOOKUP(J2429,C:D,2,FALSE)-1)*100</f>
        <v>4.8310996788057281</v>
      </c>
    </row>
    <row r="2430" spans="1:11" x14ac:dyDescent="0.3">
      <c r="A2430" s="18" t="str">
        <f t="shared" si="71"/>
        <v>22010P</v>
      </c>
      <c r="B2430" s="10">
        <v>760199</v>
      </c>
      <c r="C2430" s="15">
        <v>40255</v>
      </c>
      <c r="D2430" s="16">
        <v>1898.6242669999999</v>
      </c>
      <c r="E2430" s="14">
        <v>0.39</v>
      </c>
      <c r="F2430" s="14" t="s">
        <v>42</v>
      </c>
      <c r="G2430" s="15">
        <v>40253</v>
      </c>
      <c r="H2430" s="27">
        <f>WORKDAY(WORKDAY(DATEVALUE("15/"&amp;MONTH(EDATE(C2430,0))&amp;"/"&amp;YEAR(EDATE(C2430,0))),-1,Feriados!$A$1:$A$936),1,Feriados!$A$1:$A$936)</f>
        <v>40252</v>
      </c>
      <c r="I2430" s="27">
        <f>WORKDAY(WORKDAY(DATEVALUE("15/"&amp;MONTH(EDATE(C2430,-1))&amp;"/"&amp;YEAR(EDATE(C2430,-1))),-1,Feriados!$A$1:$A$936),1,Feriados!$A$1:$A$936)</f>
        <v>40226</v>
      </c>
      <c r="J2430" s="27">
        <f>WORKDAY(WORKDAY(DATEVALUE("15/"&amp;MONTH(EDATE(C2430,0))&amp;"/"&amp;YEAR(EDATE(C2430,0))-1),-1,Feriados!$A$1:$A$936),1,Feriados!$A$1:$A$936)</f>
        <v>39888</v>
      </c>
      <c r="K2430" s="28">
        <f t="shared" si="72"/>
        <v>4.8310996788057281</v>
      </c>
    </row>
    <row r="2431" spans="1:11" x14ac:dyDescent="0.3">
      <c r="A2431" s="18" t="str">
        <f t="shared" si="71"/>
        <v>22010P</v>
      </c>
      <c r="B2431" s="10">
        <v>760199</v>
      </c>
      <c r="C2431" s="15">
        <v>40256</v>
      </c>
      <c r="D2431" s="16">
        <v>1898.9602170000001</v>
      </c>
      <c r="E2431" s="14">
        <v>0.39</v>
      </c>
      <c r="F2431" s="14" t="s">
        <v>42</v>
      </c>
      <c r="G2431" s="15">
        <v>40253</v>
      </c>
      <c r="H2431" s="27">
        <f>WORKDAY(WORKDAY(DATEVALUE("15/"&amp;MONTH(EDATE(C2431,0))&amp;"/"&amp;YEAR(EDATE(C2431,0))),-1,Feriados!$A$1:$A$936),1,Feriados!$A$1:$A$936)</f>
        <v>40252</v>
      </c>
      <c r="I2431" s="27">
        <f>WORKDAY(WORKDAY(DATEVALUE("15/"&amp;MONTH(EDATE(C2431,-1))&amp;"/"&amp;YEAR(EDATE(C2431,-1))),-1,Feriados!$A$1:$A$936),1,Feriados!$A$1:$A$936)</f>
        <v>40226</v>
      </c>
      <c r="J2431" s="27">
        <f>WORKDAY(WORKDAY(DATEVALUE("15/"&amp;MONTH(EDATE(C2431,0))&amp;"/"&amp;YEAR(EDATE(C2431,0))-1),-1,Feriados!$A$1:$A$936),1,Feriados!$A$1:$A$936)</f>
        <v>39888</v>
      </c>
      <c r="K2431" s="28">
        <f t="shared" si="72"/>
        <v>4.8310996788057281</v>
      </c>
    </row>
    <row r="2432" spans="1:11" x14ac:dyDescent="0.3">
      <c r="A2432" s="18" t="str">
        <f t="shared" si="71"/>
        <v>22010P</v>
      </c>
      <c r="B2432" s="10">
        <v>760199</v>
      </c>
      <c r="C2432" s="15">
        <v>40259</v>
      </c>
      <c r="D2432" s="16">
        <v>1899.296225</v>
      </c>
      <c r="E2432" s="14">
        <v>0.39</v>
      </c>
      <c r="F2432" s="14" t="s">
        <v>42</v>
      </c>
      <c r="G2432" s="15">
        <v>40253</v>
      </c>
      <c r="H2432" s="27">
        <f>WORKDAY(WORKDAY(DATEVALUE("15/"&amp;MONTH(EDATE(C2432,0))&amp;"/"&amp;YEAR(EDATE(C2432,0))),-1,Feriados!$A$1:$A$936),1,Feriados!$A$1:$A$936)</f>
        <v>40252</v>
      </c>
      <c r="I2432" s="27">
        <f>WORKDAY(WORKDAY(DATEVALUE("15/"&amp;MONTH(EDATE(C2432,-1))&amp;"/"&amp;YEAR(EDATE(C2432,-1))),-1,Feriados!$A$1:$A$936),1,Feriados!$A$1:$A$936)</f>
        <v>40226</v>
      </c>
      <c r="J2432" s="27">
        <f>WORKDAY(WORKDAY(DATEVALUE("15/"&amp;MONTH(EDATE(C2432,0))&amp;"/"&amp;YEAR(EDATE(C2432,0))-1),-1,Feriados!$A$1:$A$936),1,Feriados!$A$1:$A$936)</f>
        <v>39888</v>
      </c>
      <c r="K2432" s="28">
        <f t="shared" si="72"/>
        <v>4.8310996788057281</v>
      </c>
    </row>
    <row r="2433" spans="1:11" x14ac:dyDescent="0.3">
      <c r="A2433" s="18" t="str">
        <f t="shared" si="71"/>
        <v>22010P</v>
      </c>
      <c r="B2433" s="10">
        <v>760199</v>
      </c>
      <c r="C2433" s="15">
        <v>40260</v>
      </c>
      <c r="D2433" s="16">
        <v>1899.632294</v>
      </c>
      <c r="E2433" s="14">
        <v>0.39</v>
      </c>
      <c r="F2433" s="14" t="s">
        <v>42</v>
      </c>
      <c r="G2433" s="15">
        <v>40253</v>
      </c>
      <c r="H2433" s="27">
        <f>WORKDAY(WORKDAY(DATEVALUE("15/"&amp;MONTH(EDATE(C2433,0))&amp;"/"&amp;YEAR(EDATE(C2433,0))),-1,Feriados!$A$1:$A$936),1,Feriados!$A$1:$A$936)</f>
        <v>40252</v>
      </c>
      <c r="I2433" s="27">
        <f>WORKDAY(WORKDAY(DATEVALUE("15/"&amp;MONTH(EDATE(C2433,-1))&amp;"/"&amp;YEAR(EDATE(C2433,-1))),-1,Feriados!$A$1:$A$936),1,Feriados!$A$1:$A$936)</f>
        <v>40226</v>
      </c>
      <c r="J2433" s="27">
        <f>WORKDAY(WORKDAY(DATEVALUE("15/"&amp;MONTH(EDATE(C2433,0))&amp;"/"&amp;YEAR(EDATE(C2433,0))-1),-1,Feriados!$A$1:$A$936),1,Feriados!$A$1:$A$936)</f>
        <v>39888</v>
      </c>
      <c r="K2433" s="28">
        <f t="shared" si="72"/>
        <v>4.8310996788057281</v>
      </c>
    </row>
    <row r="2434" spans="1:11" x14ac:dyDescent="0.3">
      <c r="A2434" s="18" t="str">
        <f t="shared" si="71"/>
        <v>22010P</v>
      </c>
      <c r="B2434" s="10">
        <v>760199</v>
      </c>
      <c r="C2434" s="15">
        <v>40261</v>
      </c>
      <c r="D2434" s="16">
        <v>1900.63058</v>
      </c>
      <c r="E2434" s="14">
        <v>0.5</v>
      </c>
      <c r="F2434" s="14" t="s">
        <v>42</v>
      </c>
      <c r="G2434" s="15">
        <v>40261</v>
      </c>
      <c r="H2434" s="27">
        <f>WORKDAY(WORKDAY(DATEVALUE("15/"&amp;MONTH(EDATE(C2434,0))&amp;"/"&amp;YEAR(EDATE(C2434,0))),-1,Feriados!$A$1:$A$936),1,Feriados!$A$1:$A$936)</f>
        <v>40252</v>
      </c>
      <c r="I2434" s="27">
        <f>WORKDAY(WORKDAY(DATEVALUE("15/"&amp;MONTH(EDATE(C2434,-1))&amp;"/"&amp;YEAR(EDATE(C2434,-1))),-1,Feriados!$A$1:$A$936),1,Feriados!$A$1:$A$936)</f>
        <v>40226</v>
      </c>
      <c r="J2434" s="27">
        <f>WORKDAY(WORKDAY(DATEVALUE("15/"&amp;MONTH(EDATE(C2434,0))&amp;"/"&amp;YEAR(EDATE(C2434,0))-1),-1,Feriados!$A$1:$A$936),1,Feriados!$A$1:$A$936)</f>
        <v>39888</v>
      </c>
      <c r="K2434" s="28">
        <f t="shared" si="72"/>
        <v>4.8310996788057281</v>
      </c>
    </row>
    <row r="2435" spans="1:11" x14ac:dyDescent="0.3">
      <c r="A2435" s="18" t="str">
        <f t="shared" ref="A2435:A2498" si="73">MONTH(EDATE(C2435,-1))&amp;YEAR(EDATE(C2435,-1))&amp;F2435</f>
        <v>22010P</v>
      </c>
      <c r="B2435" s="10">
        <v>760199</v>
      </c>
      <c r="C2435" s="15">
        <v>40262</v>
      </c>
      <c r="D2435" s="16">
        <v>1901.061514</v>
      </c>
      <c r="E2435" s="14">
        <v>0.5</v>
      </c>
      <c r="F2435" s="14" t="s">
        <v>42</v>
      </c>
      <c r="G2435" s="15">
        <v>40261</v>
      </c>
      <c r="H2435" s="27">
        <f>WORKDAY(WORKDAY(DATEVALUE("15/"&amp;MONTH(EDATE(C2435,0))&amp;"/"&amp;YEAR(EDATE(C2435,0))),-1,Feriados!$A$1:$A$936),1,Feriados!$A$1:$A$936)</f>
        <v>40252</v>
      </c>
      <c r="I2435" s="27">
        <f>WORKDAY(WORKDAY(DATEVALUE("15/"&amp;MONTH(EDATE(C2435,-1))&amp;"/"&amp;YEAR(EDATE(C2435,-1))),-1,Feriados!$A$1:$A$936),1,Feriados!$A$1:$A$936)</f>
        <v>40226</v>
      </c>
      <c r="J2435" s="27">
        <f>WORKDAY(WORKDAY(DATEVALUE("15/"&amp;MONTH(EDATE(C2435,0))&amp;"/"&amp;YEAR(EDATE(C2435,0))-1),-1,Feriados!$A$1:$A$936),1,Feriados!$A$1:$A$936)</f>
        <v>39888</v>
      </c>
      <c r="K2435" s="28">
        <f t="shared" si="72"/>
        <v>4.8310996788057281</v>
      </c>
    </row>
    <row r="2436" spans="1:11" x14ac:dyDescent="0.3">
      <c r="A2436" s="18" t="str">
        <f t="shared" si="73"/>
        <v>22010P</v>
      </c>
      <c r="B2436" s="10">
        <v>760199</v>
      </c>
      <c r="C2436" s="15">
        <v>40263</v>
      </c>
      <c r="D2436" s="16">
        <v>1901.4925450000001</v>
      </c>
      <c r="E2436" s="14">
        <v>0.5</v>
      </c>
      <c r="F2436" s="14" t="s">
        <v>42</v>
      </c>
      <c r="G2436" s="15">
        <v>40261</v>
      </c>
      <c r="H2436" s="27">
        <f>WORKDAY(WORKDAY(DATEVALUE("15/"&amp;MONTH(EDATE(C2436,0))&amp;"/"&amp;YEAR(EDATE(C2436,0))),-1,Feriados!$A$1:$A$936),1,Feriados!$A$1:$A$936)</f>
        <v>40252</v>
      </c>
      <c r="I2436" s="27">
        <f>WORKDAY(WORKDAY(DATEVALUE("15/"&amp;MONTH(EDATE(C2436,-1))&amp;"/"&amp;YEAR(EDATE(C2436,-1))),-1,Feriados!$A$1:$A$936),1,Feriados!$A$1:$A$936)</f>
        <v>40226</v>
      </c>
      <c r="J2436" s="27">
        <f>WORKDAY(WORKDAY(DATEVALUE("15/"&amp;MONTH(EDATE(C2436,0))&amp;"/"&amp;YEAR(EDATE(C2436,0))-1),-1,Feriados!$A$1:$A$936),1,Feriados!$A$1:$A$936)</f>
        <v>39888</v>
      </c>
      <c r="K2436" s="28">
        <f t="shared" si="72"/>
        <v>4.8310996788057281</v>
      </c>
    </row>
    <row r="2437" spans="1:11" x14ac:dyDescent="0.3">
      <c r="A2437" s="18" t="str">
        <f t="shared" si="73"/>
        <v>22010P</v>
      </c>
      <c r="B2437" s="10">
        <v>760199</v>
      </c>
      <c r="C2437" s="15">
        <v>40266</v>
      </c>
      <c r="D2437" s="16">
        <v>1901.923675</v>
      </c>
      <c r="E2437" s="14">
        <v>0.5</v>
      </c>
      <c r="F2437" s="14" t="s">
        <v>42</v>
      </c>
      <c r="G2437" s="15">
        <v>40261</v>
      </c>
      <c r="H2437" s="27">
        <f>WORKDAY(WORKDAY(DATEVALUE("15/"&amp;MONTH(EDATE(C2437,0))&amp;"/"&amp;YEAR(EDATE(C2437,0))),-1,Feriados!$A$1:$A$936),1,Feriados!$A$1:$A$936)</f>
        <v>40252</v>
      </c>
      <c r="I2437" s="27">
        <f>WORKDAY(WORKDAY(DATEVALUE("15/"&amp;MONTH(EDATE(C2437,-1))&amp;"/"&amp;YEAR(EDATE(C2437,-1))),-1,Feriados!$A$1:$A$936),1,Feriados!$A$1:$A$936)</f>
        <v>40226</v>
      </c>
      <c r="J2437" s="27">
        <f>WORKDAY(WORKDAY(DATEVALUE("15/"&amp;MONTH(EDATE(C2437,0))&amp;"/"&amp;YEAR(EDATE(C2437,0))-1),-1,Feriados!$A$1:$A$936),1,Feriados!$A$1:$A$936)</f>
        <v>39888</v>
      </c>
      <c r="K2437" s="28">
        <f t="shared" si="72"/>
        <v>4.8310996788057281</v>
      </c>
    </row>
    <row r="2438" spans="1:11" x14ac:dyDescent="0.3">
      <c r="A2438" s="18" t="str">
        <f t="shared" si="73"/>
        <v>22010P</v>
      </c>
      <c r="B2438" s="10">
        <v>760199</v>
      </c>
      <c r="C2438" s="15">
        <v>40267</v>
      </c>
      <c r="D2438" s="16">
        <v>1902.354902</v>
      </c>
      <c r="E2438" s="14">
        <v>0.5</v>
      </c>
      <c r="F2438" s="14" t="s">
        <v>42</v>
      </c>
      <c r="G2438" s="15">
        <v>40261</v>
      </c>
      <c r="H2438" s="27">
        <f>WORKDAY(WORKDAY(DATEVALUE("15/"&amp;MONTH(EDATE(C2438,0))&amp;"/"&amp;YEAR(EDATE(C2438,0))),-1,Feriados!$A$1:$A$936),1,Feriados!$A$1:$A$936)</f>
        <v>40252</v>
      </c>
      <c r="I2438" s="27">
        <f>WORKDAY(WORKDAY(DATEVALUE("15/"&amp;MONTH(EDATE(C2438,-1))&amp;"/"&amp;YEAR(EDATE(C2438,-1))),-1,Feriados!$A$1:$A$936),1,Feriados!$A$1:$A$936)</f>
        <v>40226</v>
      </c>
      <c r="J2438" s="27">
        <f>WORKDAY(WORKDAY(DATEVALUE("15/"&amp;MONTH(EDATE(C2438,0))&amp;"/"&amp;YEAR(EDATE(C2438,0))-1),-1,Feriados!$A$1:$A$936),1,Feriados!$A$1:$A$936)</f>
        <v>39888</v>
      </c>
      <c r="K2438" s="28">
        <f t="shared" si="72"/>
        <v>4.8310996788057281</v>
      </c>
    </row>
    <row r="2439" spans="1:11" x14ac:dyDescent="0.3">
      <c r="A2439" s="18" t="str">
        <f t="shared" si="73"/>
        <v>22010P</v>
      </c>
      <c r="B2439" s="10">
        <v>760199</v>
      </c>
      <c r="C2439" s="15">
        <v>40268</v>
      </c>
      <c r="D2439" s="16">
        <v>1902.7862270000001</v>
      </c>
      <c r="E2439" s="14">
        <v>0.5</v>
      </c>
      <c r="F2439" s="14" t="s">
        <v>42</v>
      </c>
      <c r="G2439" s="15">
        <v>40261</v>
      </c>
      <c r="H2439" s="27">
        <f>WORKDAY(WORKDAY(DATEVALUE("15/"&amp;MONTH(EDATE(C2439,0))&amp;"/"&amp;YEAR(EDATE(C2439,0))),-1,Feriados!$A$1:$A$936),1,Feriados!$A$1:$A$936)</f>
        <v>40252</v>
      </c>
      <c r="I2439" s="27">
        <f>WORKDAY(WORKDAY(DATEVALUE("15/"&amp;MONTH(EDATE(C2439,-1))&amp;"/"&amp;YEAR(EDATE(C2439,-1))),-1,Feriados!$A$1:$A$936),1,Feriados!$A$1:$A$936)</f>
        <v>40226</v>
      </c>
      <c r="J2439" s="27">
        <f>WORKDAY(WORKDAY(DATEVALUE("15/"&amp;MONTH(EDATE(C2439,0))&amp;"/"&amp;YEAR(EDATE(C2439,0))-1),-1,Feriados!$A$1:$A$936),1,Feriados!$A$1:$A$936)</f>
        <v>39888</v>
      </c>
      <c r="K2439" s="28">
        <f t="shared" si="72"/>
        <v>4.8310996788057281</v>
      </c>
    </row>
    <row r="2440" spans="1:11" x14ac:dyDescent="0.3">
      <c r="A2440" s="18" t="str">
        <f t="shared" si="73"/>
        <v>32010P</v>
      </c>
      <c r="B2440" s="10">
        <v>760199</v>
      </c>
      <c r="C2440" s="15">
        <v>40269</v>
      </c>
      <c r="D2440" s="16">
        <v>1903.21765</v>
      </c>
      <c r="E2440" s="14">
        <v>0.5</v>
      </c>
      <c r="F2440" s="14" t="s">
        <v>42</v>
      </c>
      <c r="G2440" s="15">
        <v>40261</v>
      </c>
      <c r="H2440" s="27">
        <f>WORKDAY(WORKDAY(DATEVALUE("15/"&amp;MONTH(EDATE(C2440,0))&amp;"/"&amp;YEAR(EDATE(C2440,0))),-1,Feriados!$A$1:$A$936),1,Feriados!$A$1:$A$936)</f>
        <v>40283</v>
      </c>
      <c r="I2440" s="27">
        <f>WORKDAY(WORKDAY(DATEVALUE("15/"&amp;MONTH(EDATE(C2440,-1))&amp;"/"&amp;YEAR(EDATE(C2440,-1))),-1,Feriados!$A$1:$A$936),1,Feriados!$A$1:$A$936)</f>
        <v>40252</v>
      </c>
      <c r="J2440" s="27">
        <f>WORKDAY(WORKDAY(DATEVALUE("15/"&amp;MONTH(EDATE(C2440,0))&amp;"/"&amp;YEAR(EDATE(C2440,0))-1),-1,Feriados!$A$1:$A$936),1,Feriados!$A$1:$A$936)</f>
        <v>39918</v>
      </c>
      <c r="K2440" s="28">
        <f t="shared" si="72"/>
        <v>5.1660025409359767</v>
      </c>
    </row>
    <row r="2441" spans="1:11" x14ac:dyDescent="0.3">
      <c r="A2441" s="18" t="str">
        <f t="shared" si="73"/>
        <v>32010P</v>
      </c>
      <c r="B2441" s="10">
        <v>760199</v>
      </c>
      <c r="C2441" s="15">
        <v>40273</v>
      </c>
      <c r="D2441" s="16">
        <v>1903.649171</v>
      </c>
      <c r="E2441" s="14">
        <v>0.5</v>
      </c>
      <c r="F2441" s="14" t="s">
        <v>42</v>
      </c>
      <c r="G2441" s="15">
        <v>40261</v>
      </c>
      <c r="H2441" s="27">
        <f>WORKDAY(WORKDAY(DATEVALUE("15/"&amp;MONTH(EDATE(C2441,0))&amp;"/"&amp;YEAR(EDATE(C2441,0))),-1,Feriados!$A$1:$A$936),1,Feriados!$A$1:$A$936)</f>
        <v>40283</v>
      </c>
      <c r="I2441" s="27">
        <f>WORKDAY(WORKDAY(DATEVALUE("15/"&amp;MONTH(EDATE(C2441,-1))&amp;"/"&amp;YEAR(EDATE(C2441,-1))),-1,Feriados!$A$1:$A$936),1,Feriados!$A$1:$A$936)</f>
        <v>40252</v>
      </c>
      <c r="J2441" s="27">
        <f>WORKDAY(WORKDAY(DATEVALUE("15/"&amp;MONTH(EDATE(C2441,0))&amp;"/"&amp;YEAR(EDATE(C2441,0))-1),-1,Feriados!$A$1:$A$936),1,Feriados!$A$1:$A$936)</f>
        <v>39918</v>
      </c>
      <c r="K2441" s="28">
        <f t="shared" si="72"/>
        <v>5.1660025409359767</v>
      </c>
    </row>
    <row r="2442" spans="1:11" x14ac:dyDescent="0.3">
      <c r="A2442" s="18" t="str">
        <f t="shared" si="73"/>
        <v>32010P</v>
      </c>
      <c r="B2442" s="10">
        <v>760199</v>
      </c>
      <c r="C2442" s="15">
        <v>40274</v>
      </c>
      <c r="D2442" s="16">
        <v>1904.0807890000001</v>
      </c>
      <c r="E2442" s="14">
        <v>0.5</v>
      </c>
      <c r="F2442" s="14" t="s">
        <v>42</v>
      </c>
      <c r="G2442" s="15">
        <v>40261</v>
      </c>
      <c r="H2442" s="27">
        <f>WORKDAY(WORKDAY(DATEVALUE("15/"&amp;MONTH(EDATE(C2442,0))&amp;"/"&amp;YEAR(EDATE(C2442,0))),-1,Feriados!$A$1:$A$936),1,Feriados!$A$1:$A$936)</f>
        <v>40283</v>
      </c>
      <c r="I2442" s="27">
        <f>WORKDAY(WORKDAY(DATEVALUE("15/"&amp;MONTH(EDATE(C2442,-1))&amp;"/"&amp;YEAR(EDATE(C2442,-1))),-1,Feriados!$A$1:$A$936),1,Feriados!$A$1:$A$936)</f>
        <v>40252</v>
      </c>
      <c r="J2442" s="27">
        <f>WORKDAY(WORKDAY(DATEVALUE("15/"&amp;MONTH(EDATE(C2442,0))&amp;"/"&amp;YEAR(EDATE(C2442,0))-1),-1,Feriados!$A$1:$A$936),1,Feriados!$A$1:$A$936)</f>
        <v>39918</v>
      </c>
      <c r="K2442" s="28">
        <f t="shared" si="72"/>
        <v>5.1660025409359767</v>
      </c>
    </row>
    <row r="2443" spans="1:11" x14ac:dyDescent="0.3">
      <c r="A2443" s="18" t="str">
        <f t="shared" si="73"/>
        <v>32010P</v>
      </c>
      <c r="B2443" s="10">
        <v>760199</v>
      </c>
      <c r="C2443" s="15">
        <v>40275</v>
      </c>
      <c r="D2443" s="16">
        <v>1904.5125049999999</v>
      </c>
      <c r="E2443" s="14">
        <v>0.5</v>
      </c>
      <c r="F2443" s="14" t="s">
        <v>42</v>
      </c>
      <c r="G2443" s="15">
        <v>40261</v>
      </c>
      <c r="H2443" s="27">
        <f>WORKDAY(WORKDAY(DATEVALUE("15/"&amp;MONTH(EDATE(C2443,0))&amp;"/"&amp;YEAR(EDATE(C2443,0))),-1,Feriados!$A$1:$A$936),1,Feriados!$A$1:$A$936)</f>
        <v>40283</v>
      </c>
      <c r="I2443" s="27">
        <f>WORKDAY(WORKDAY(DATEVALUE("15/"&amp;MONTH(EDATE(C2443,-1))&amp;"/"&amp;YEAR(EDATE(C2443,-1))),-1,Feriados!$A$1:$A$936),1,Feriados!$A$1:$A$936)</f>
        <v>40252</v>
      </c>
      <c r="J2443" s="27">
        <f>WORKDAY(WORKDAY(DATEVALUE("15/"&amp;MONTH(EDATE(C2443,0))&amp;"/"&amp;YEAR(EDATE(C2443,0))-1),-1,Feriados!$A$1:$A$936),1,Feriados!$A$1:$A$936)</f>
        <v>39918</v>
      </c>
      <c r="K2443" s="28">
        <f t="shared" si="72"/>
        <v>5.1660025409359767</v>
      </c>
    </row>
    <row r="2444" spans="1:11" x14ac:dyDescent="0.3">
      <c r="A2444" s="18" t="str">
        <f t="shared" si="73"/>
        <v>32010F</v>
      </c>
      <c r="B2444" s="10">
        <v>760199</v>
      </c>
      <c r="C2444" s="15">
        <v>40276</v>
      </c>
      <c r="D2444" s="16">
        <v>1905.2360839999999</v>
      </c>
      <c r="E2444" s="14">
        <v>0.52</v>
      </c>
      <c r="F2444" s="14" t="s">
        <v>41</v>
      </c>
      <c r="G2444" s="15">
        <v>40276</v>
      </c>
      <c r="H2444" s="27">
        <f>WORKDAY(WORKDAY(DATEVALUE("15/"&amp;MONTH(EDATE(C2444,0))&amp;"/"&amp;YEAR(EDATE(C2444,0))),-1,Feriados!$A$1:$A$936),1,Feriados!$A$1:$A$936)</f>
        <v>40283</v>
      </c>
      <c r="I2444" s="27">
        <f>WORKDAY(WORKDAY(DATEVALUE("15/"&amp;MONTH(EDATE(C2444,-1))&amp;"/"&amp;YEAR(EDATE(C2444,-1))),-1,Feriados!$A$1:$A$936),1,Feriados!$A$1:$A$936)</f>
        <v>40252</v>
      </c>
      <c r="J2444" s="27">
        <f>WORKDAY(WORKDAY(DATEVALUE("15/"&amp;MONTH(EDATE(C2444,0))&amp;"/"&amp;YEAR(EDATE(C2444,0))-1),-1,Feriados!$A$1:$A$936),1,Feriados!$A$1:$A$936)</f>
        <v>39918</v>
      </c>
      <c r="K2444" s="28">
        <f t="shared" si="72"/>
        <v>5.1660025409359767</v>
      </c>
    </row>
    <row r="2445" spans="1:11" x14ac:dyDescent="0.3">
      <c r="A2445" s="18" t="str">
        <f t="shared" si="73"/>
        <v>32010F</v>
      </c>
      <c r="B2445" s="10">
        <v>760199</v>
      </c>
      <c r="C2445" s="15">
        <v>40277</v>
      </c>
      <c r="D2445" s="16">
        <v>1905.68523</v>
      </c>
      <c r="E2445" s="14">
        <v>0.52</v>
      </c>
      <c r="F2445" s="14" t="s">
        <v>41</v>
      </c>
      <c r="G2445" s="15">
        <v>40276</v>
      </c>
      <c r="H2445" s="27">
        <f>WORKDAY(WORKDAY(DATEVALUE("15/"&amp;MONTH(EDATE(C2445,0))&amp;"/"&amp;YEAR(EDATE(C2445,0))),-1,Feriados!$A$1:$A$936),1,Feriados!$A$1:$A$936)</f>
        <v>40283</v>
      </c>
      <c r="I2445" s="27">
        <f>WORKDAY(WORKDAY(DATEVALUE("15/"&amp;MONTH(EDATE(C2445,-1))&amp;"/"&amp;YEAR(EDATE(C2445,-1))),-1,Feriados!$A$1:$A$936),1,Feriados!$A$1:$A$936)</f>
        <v>40252</v>
      </c>
      <c r="J2445" s="27">
        <f>WORKDAY(WORKDAY(DATEVALUE("15/"&amp;MONTH(EDATE(C2445,0))&amp;"/"&amp;YEAR(EDATE(C2445,0))-1),-1,Feriados!$A$1:$A$936),1,Feriados!$A$1:$A$936)</f>
        <v>39918</v>
      </c>
      <c r="K2445" s="28">
        <f t="shared" si="72"/>
        <v>5.1660025409359767</v>
      </c>
    </row>
    <row r="2446" spans="1:11" x14ac:dyDescent="0.3">
      <c r="A2446" s="18" t="str">
        <f t="shared" si="73"/>
        <v>32010F</v>
      </c>
      <c r="B2446" s="10">
        <v>760199</v>
      </c>
      <c r="C2446" s="15">
        <v>40280</v>
      </c>
      <c r="D2446" s="16">
        <v>1906.1344819999999</v>
      </c>
      <c r="E2446" s="14">
        <v>0.52</v>
      </c>
      <c r="F2446" s="14" t="s">
        <v>41</v>
      </c>
      <c r="G2446" s="15">
        <v>40276</v>
      </c>
      <c r="H2446" s="27">
        <f>WORKDAY(WORKDAY(DATEVALUE("15/"&amp;MONTH(EDATE(C2446,0))&amp;"/"&amp;YEAR(EDATE(C2446,0))),-1,Feriados!$A$1:$A$936),1,Feriados!$A$1:$A$936)</f>
        <v>40283</v>
      </c>
      <c r="I2446" s="27">
        <f>WORKDAY(WORKDAY(DATEVALUE("15/"&amp;MONTH(EDATE(C2446,-1))&amp;"/"&amp;YEAR(EDATE(C2446,-1))),-1,Feriados!$A$1:$A$936),1,Feriados!$A$1:$A$936)</f>
        <v>40252</v>
      </c>
      <c r="J2446" s="27">
        <f>WORKDAY(WORKDAY(DATEVALUE("15/"&amp;MONTH(EDATE(C2446,0))&amp;"/"&amp;YEAR(EDATE(C2446,0))-1),-1,Feriados!$A$1:$A$936),1,Feriados!$A$1:$A$936)</f>
        <v>39918</v>
      </c>
      <c r="K2446" s="28">
        <f t="shared" si="72"/>
        <v>5.1660025409359767</v>
      </c>
    </row>
    <row r="2447" spans="1:11" x14ac:dyDescent="0.3">
      <c r="A2447" s="18" t="str">
        <f t="shared" si="73"/>
        <v>32010F</v>
      </c>
      <c r="B2447" s="10">
        <v>760199</v>
      </c>
      <c r="C2447" s="15">
        <v>40281</v>
      </c>
      <c r="D2447" s="16">
        <v>1906.58384</v>
      </c>
      <c r="E2447" s="14">
        <v>0.52</v>
      </c>
      <c r="F2447" s="14" t="s">
        <v>41</v>
      </c>
      <c r="G2447" s="15">
        <v>40276</v>
      </c>
      <c r="H2447" s="27">
        <f>WORKDAY(WORKDAY(DATEVALUE("15/"&amp;MONTH(EDATE(C2447,0))&amp;"/"&amp;YEAR(EDATE(C2447,0))),-1,Feriados!$A$1:$A$936),1,Feriados!$A$1:$A$936)</f>
        <v>40283</v>
      </c>
      <c r="I2447" s="27">
        <f>WORKDAY(WORKDAY(DATEVALUE("15/"&amp;MONTH(EDATE(C2447,-1))&amp;"/"&amp;YEAR(EDATE(C2447,-1))),-1,Feriados!$A$1:$A$936),1,Feriados!$A$1:$A$936)</f>
        <v>40252</v>
      </c>
      <c r="J2447" s="27">
        <f>WORKDAY(WORKDAY(DATEVALUE("15/"&amp;MONTH(EDATE(C2447,0))&amp;"/"&amp;YEAR(EDATE(C2447,0))-1),-1,Feriados!$A$1:$A$936),1,Feriados!$A$1:$A$936)</f>
        <v>39918</v>
      </c>
      <c r="K2447" s="28">
        <f t="shared" si="72"/>
        <v>5.1660025409359767</v>
      </c>
    </row>
    <row r="2448" spans="1:11" x14ac:dyDescent="0.3">
      <c r="A2448" s="18" t="str">
        <f t="shared" si="73"/>
        <v>32010F</v>
      </c>
      <c r="B2448" s="10">
        <v>760199</v>
      </c>
      <c r="C2448" s="15">
        <v>40282</v>
      </c>
      <c r="D2448" s="16">
        <v>1907.033304</v>
      </c>
      <c r="E2448" s="14">
        <v>0.52</v>
      </c>
      <c r="F2448" s="14" t="s">
        <v>41</v>
      </c>
      <c r="G2448" s="15">
        <v>40276</v>
      </c>
      <c r="H2448" s="27">
        <f>WORKDAY(WORKDAY(DATEVALUE("15/"&amp;MONTH(EDATE(C2448,0))&amp;"/"&amp;YEAR(EDATE(C2448,0))),-1,Feriados!$A$1:$A$936),1,Feriados!$A$1:$A$936)</f>
        <v>40283</v>
      </c>
      <c r="I2448" s="27">
        <f>WORKDAY(WORKDAY(DATEVALUE("15/"&amp;MONTH(EDATE(C2448,-1))&amp;"/"&amp;YEAR(EDATE(C2448,-1))),-1,Feriados!$A$1:$A$936),1,Feriados!$A$1:$A$936)</f>
        <v>40252</v>
      </c>
      <c r="J2448" s="27">
        <f>WORKDAY(WORKDAY(DATEVALUE("15/"&amp;MONTH(EDATE(C2448,0))&amp;"/"&amp;YEAR(EDATE(C2448,0))-1),-1,Feriados!$A$1:$A$936),1,Feriados!$A$1:$A$936)</f>
        <v>39918</v>
      </c>
      <c r="K2448" s="28">
        <f t="shared" si="72"/>
        <v>5.1660025409359767</v>
      </c>
    </row>
    <row r="2449" spans="1:11" x14ac:dyDescent="0.3">
      <c r="A2449" s="18" t="str">
        <f t="shared" si="73"/>
        <v>32010F</v>
      </c>
      <c r="B2449" s="10">
        <v>760199</v>
      </c>
      <c r="C2449" s="15">
        <v>40283</v>
      </c>
      <c r="D2449" s="16">
        <v>1907.4828749999999</v>
      </c>
      <c r="E2449" s="14">
        <v>0.52</v>
      </c>
      <c r="F2449" s="14" t="s">
        <v>41</v>
      </c>
      <c r="G2449" s="15">
        <v>40276</v>
      </c>
      <c r="H2449" s="27">
        <f>WORKDAY(WORKDAY(DATEVALUE("15/"&amp;MONTH(EDATE(C2449,0))&amp;"/"&amp;YEAR(EDATE(C2449,0))),-1,Feriados!$A$1:$A$936),1,Feriados!$A$1:$A$936)</f>
        <v>40283</v>
      </c>
      <c r="I2449" s="27">
        <f>WORKDAY(WORKDAY(DATEVALUE("15/"&amp;MONTH(EDATE(C2449,-1))&amp;"/"&amp;YEAR(EDATE(C2449,-1))),-1,Feriados!$A$1:$A$936),1,Feriados!$A$1:$A$936)</f>
        <v>40252</v>
      </c>
      <c r="J2449" s="27">
        <f>WORKDAY(WORKDAY(DATEVALUE("15/"&amp;MONTH(EDATE(C2449,0))&amp;"/"&amp;YEAR(EDATE(C2449,0))-1),-1,Feriados!$A$1:$A$936),1,Feriados!$A$1:$A$936)</f>
        <v>39918</v>
      </c>
      <c r="K2449" s="28">
        <f t="shared" si="72"/>
        <v>5.1660025409359767</v>
      </c>
    </row>
    <row r="2450" spans="1:11" x14ac:dyDescent="0.3">
      <c r="A2450" s="18" t="str">
        <f t="shared" si="73"/>
        <v>32010P</v>
      </c>
      <c r="B2450" s="10">
        <v>760199</v>
      </c>
      <c r="C2450" s="15">
        <v>40284</v>
      </c>
      <c r="D2450" s="16">
        <v>1907.908835</v>
      </c>
      <c r="E2450" s="14">
        <v>0.47</v>
      </c>
      <c r="F2450" s="14" t="s">
        <v>42</v>
      </c>
      <c r="G2450" s="15">
        <v>40284</v>
      </c>
      <c r="H2450" s="27">
        <f>WORKDAY(WORKDAY(DATEVALUE("15/"&amp;MONTH(EDATE(C2450,0))&amp;"/"&amp;YEAR(EDATE(C2450,0))),-1,Feriados!$A$1:$A$936),1,Feriados!$A$1:$A$936)</f>
        <v>40283</v>
      </c>
      <c r="I2450" s="27">
        <f>WORKDAY(WORKDAY(DATEVALUE("15/"&amp;MONTH(EDATE(C2450,-1))&amp;"/"&amp;YEAR(EDATE(C2450,-1))),-1,Feriados!$A$1:$A$936),1,Feriados!$A$1:$A$936)</f>
        <v>40252</v>
      </c>
      <c r="J2450" s="27">
        <f>WORKDAY(WORKDAY(DATEVALUE("15/"&amp;MONTH(EDATE(C2450,0))&amp;"/"&amp;YEAR(EDATE(C2450,0))-1),-1,Feriados!$A$1:$A$936),1,Feriados!$A$1:$A$936)</f>
        <v>39918</v>
      </c>
      <c r="K2450" s="28">
        <f t="shared" si="72"/>
        <v>5.1660025409359767</v>
      </c>
    </row>
    <row r="2451" spans="1:11" x14ac:dyDescent="0.3">
      <c r="A2451" s="18" t="str">
        <f t="shared" si="73"/>
        <v>32010P</v>
      </c>
      <c r="B2451" s="10">
        <v>760199</v>
      </c>
      <c r="C2451" s="15">
        <v>40287</v>
      </c>
      <c r="D2451" s="16">
        <v>1908.3348900000001</v>
      </c>
      <c r="E2451" s="14">
        <v>0.47</v>
      </c>
      <c r="F2451" s="14" t="s">
        <v>42</v>
      </c>
      <c r="G2451" s="15">
        <v>40284</v>
      </c>
      <c r="H2451" s="27">
        <f>WORKDAY(WORKDAY(DATEVALUE("15/"&amp;MONTH(EDATE(C2451,0))&amp;"/"&amp;YEAR(EDATE(C2451,0))),-1,Feriados!$A$1:$A$936),1,Feriados!$A$1:$A$936)</f>
        <v>40283</v>
      </c>
      <c r="I2451" s="27">
        <f>WORKDAY(WORKDAY(DATEVALUE("15/"&amp;MONTH(EDATE(C2451,-1))&amp;"/"&amp;YEAR(EDATE(C2451,-1))),-1,Feriados!$A$1:$A$936),1,Feriados!$A$1:$A$936)</f>
        <v>40252</v>
      </c>
      <c r="J2451" s="27">
        <f>WORKDAY(WORKDAY(DATEVALUE("15/"&amp;MONTH(EDATE(C2451,0))&amp;"/"&amp;YEAR(EDATE(C2451,0))-1),-1,Feriados!$A$1:$A$936),1,Feriados!$A$1:$A$936)</f>
        <v>39918</v>
      </c>
      <c r="K2451" s="28">
        <f t="shared" si="72"/>
        <v>5.1660025409359767</v>
      </c>
    </row>
    <row r="2452" spans="1:11" x14ac:dyDescent="0.3">
      <c r="A2452" s="18" t="str">
        <f t="shared" si="73"/>
        <v>32010P</v>
      </c>
      <c r="B2452" s="10">
        <v>760199</v>
      </c>
      <c r="C2452" s="15">
        <v>40288</v>
      </c>
      <c r="D2452" s="16">
        <v>1908.761041</v>
      </c>
      <c r="E2452" s="14">
        <v>0.47</v>
      </c>
      <c r="F2452" s="14" t="s">
        <v>42</v>
      </c>
      <c r="G2452" s="15">
        <v>40284</v>
      </c>
      <c r="H2452" s="27">
        <f>WORKDAY(WORKDAY(DATEVALUE("15/"&amp;MONTH(EDATE(C2452,0))&amp;"/"&amp;YEAR(EDATE(C2452,0))),-1,Feriados!$A$1:$A$936),1,Feriados!$A$1:$A$936)</f>
        <v>40283</v>
      </c>
      <c r="I2452" s="27">
        <f>WORKDAY(WORKDAY(DATEVALUE("15/"&amp;MONTH(EDATE(C2452,-1))&amp;"/"&amp;YEAR(EDATE(C2452,-1))),-1,Feriados!$A$1:$A$936),1,Feriados!$A$1:$A$936)</f>
        <v>40252</v>
      </c>
      <c r="J2452" s="27">
        <f>WORKDAY(WORKDAY(DATEVALUE("15/"&amp;MONTH(EDATE(C2452,0))&amp;"/"&amp;YEAR(EDATE(C2452,0))-1),-1,Feriados!$A$1:$A$936),1,Feriados!$A$1:$A$936)</f>
        <v>39918</v>
      </c>
      <c r="K2452" s="28">
        <f t="shared" si="72"/>
        <v>5.1660025409359767</v>
      </c>
    </row>
    <row r="2453" spans="1:11" x14ac:dyDescent="0.3">
      <c r="A2453" s="18" t="str">
        <f t="shared" si="73"/>
        <v>32010P</v>
      </c>
      <c r="B2453" s="10">
        <v>760199</v>
      </c>
      <c r="C2453" s="15">
        <v>40290</v>
      </c>
      <c r="D2453" s="16">
        <v>1909.2958590000001</v>
      </c>
      <c r="E2453" s="14">
        <v>0.5</v>
      </c>
      <c r="F2453" s="14" t="s">
        <v>42</v>
      </c>
      <c r="G2453" s="15">
        <v>40290</v>
      </c>
      <c r="H2453" s="27">
        <f>WORKDAY(WORKDAY(DATEVALUE("15/"&amp;MONTH(EDATE(C2453,0))&amp;"/"&amp;YEAR(EDATE(C2453,0))),-1,Feriados!$A$1:$A$936),1,Feriados!$A$1:$A$936)</f>
        <v>40283</v>
      </c>
      <c r="I2453" s="27">
        <f>WORKDAY(WORKDAY(DATEVALUE("15/"&amp;MONTH(EDATE(C2453,-1))&amp;"/"&amp;YEAR(EDATE(C2453,-1))),-1,Feriados!$A$1:$A$936),1,Feriados!$A$1:$A$936)</f>
        <v>40252</v>
      </c>
      <c r="J2453" s="27">
        <f>WORKDAY(WORKDAY(DATEVALUE("15/"&amp;MONTH(EDATE(C2453,0))&amp;"/"&amp;YEAR(EDATE(C2453,0))-1),-1,Feriados!$A$1:$A$936),1,Feriados!$A$1:$A$936)</f>
        <v>39918</v>
      </c>
      <c r="K2453" s="28">
        <f t="shared" si="72"/>
        <v>5.1660025409359767</v>
      </c>
    </row>
    <row r="2454" spans="1:11" x14ac:dyDescent="0.3">
      <c r="A2454" s="18" t="str">
        <f t="shared" si="73"/>
        <v>32010P</v>
      </c>
      <c r="B2454" s="10">
        <v>760199</v>
      </c>
      <c r="C2454" s="15">
        <v>40291</v>
      </c>
      <c r="D2454" s="16">
        <v>1909.7493750000001</v>
      </c>
      <c r="E2454" s="14">
        <v>0.5</v>
      </c>
      <c r="F2454" s="14" t="s">
        <v>42</v>
      </c>
      <c r="G2454" s="15">
        <v>40290</v>
      </c>
      <c r="H2454" s="27">
        <f>WORKDAY(WORKDAY(DATEVALUE("15/"&amp;MONTH(EDATE(C2454,0))&amp;"/"&amp;YEAR(EDATE(C2454,0))),-1,Feriados!$A$1:$A$936),1,Feriados!$A$1:$A$936)</f>
        <v>40283</v>
      </c>
      <c r="I2454" s="27">
        <f>WORKDAY(WORKDAY(DATEVALUE("15/"&amp;MONTH(EDATE(C2454,-1))&amp;"/"&amp;YEAR(EDATE(C2454,-1))),-1,Feriados!$A$1:$A$936),1,Feriados!$A$1:$A$936)</f>
        <v>40252</v>
      </c>
      <c r="J2454" s="27">
        <f>WORKDAY(WORKDAY(DATEVALUE("15/"&amp;MONTH(EDATE(C2454,0))&amp;"/"&amp;YEAR(EDATE(C2454,0))-1),-1,Feriados!$A$1:$A$936),1,Feriados!$A$1:$A$936)</f>
        <v>39918</v>
      </c>
      <c r="K2454" s="28">
        <f t="shared" si="72"/>
        <v>5.1660025409359767</v>
      </c>
    </row>
    <row r="2455" spans="1:11" x14ac:dyDescent="0.3">
      <c r="A2455" s="18" t="str">
        <f t="shared" si="73"/>
        <v>32010P</v>
      </c>
      <c r="B2455" s="10">
        <v>760199</v>
      </c>
      <c r="C2455" s="15">
        <v>40294</v>
      </c>
      <c r="D2455" s="16">
        <v>1910.202998</v>
      </c>
      <c r="E2455" s="14">
        <v>0.5</v>
      </c>
      <c r="F2455" s="14" t="s">
        <v>42</v>
      </c>
      <c r="G2455" s="15">
        <v>40290</v>
      </c>
      <c r="H2455" s="27">
        <f>WORKDAY(WORKDAY(DATEVALUE("15/"&amp;MONTH(EDATE(C2455,0))&amp;"/"&amp;YEAR(EDATE(C2455,0))),-1,Feriados!$A$1:$A$936),1,Feriados!$A$1:$A$936)</f>
        <v>40283</v>
      </c>
      <c r="I2455" s="27">
        <f>WORKDAY(WORKDAY(DATEVALUE("15/"&amp;MONTH(EDATE(C2455,-1))&amp;"/"&amp;YEAR(EDATE(C2455,-1))),-1,Feriados!$A$1:$A$936),1,Feriados!$A$1:$A$936)</f>
        <v>40252</v>
      </c>
      <c r="J2455" s="27">
        <f>WORKDAY(WORKDAY(DATEVALUE("15/"&amp;MONTH(EDATE(C2455,0))&amp;"/"&amp;YEAR(EDATE(C2455,0))-1),-1,Feriados!$A$1:$A$936),1,Feriados!$A$1:$A$936)</f>
        <v>39918</v>
      </c>
      <c r="K2455" s="28">
        <f t="shared" si="72"/>
        <v>5.1660025409359767</v>
      </c>
    </row>
    <row r="2456" spans="1:11" x14ac:dyDescent="0.3">
      <c r="A2456" s="18" t="str">
        <f t="shared" si="73"/>
        <v>32010P</v>
      </c>
      <c r="B2456" s="10">
        <v>760199</v>
      </c>
      <c r="C2456" s="15">
        <v>40295</v>
      </c>
      <c r="D2456" s="16">
        <v>1910.656729</v>
      </c>
      <c r="E2456" s="14">
        <v>0.5</v>
      </c>
      <c r="F2456" s="14" t="s">
        <v>42</v>
      </c>
      <c r="G2456" s="15">
        <v>40290</v>
      </c>
      <c r="H2456" s="27">
        <f>WORKDAY(WORKDAY(DATEVALUE("15/"&amp;MONTH(EDATE(C2456,0))&amp;"/"&amp;YEAR(EDATE(C2456,0))),-1,Feriados!$A$1:$A$936),1,Feriados!$A$1:$A$936)</f>
        <v>40283</v>
      </c>
      <c r="I2456" s="27">
        <f>WORKDAY(WORKDAY(DATEVALUE("15/"&amp;MONTH(EDATE(C2456,-1))&amp;"/"&amp;YEAR(EDATE(C2456,-1))),-1,Feriados!$A$1:$A$936),1,Feriados!$A$1:$A$936)</f>
        <v>40252</v>
      </c>
      <c r="J2456" s="27">
        <f>WORKDAY(WORKDAY(DATEVALUE("15/"&amp;MONTH(EDATE(C2456,0))&amp;"/"&amp;YEAR(EDATE(C2456,0))-1),-1,Feriados!$A$1:$A$936),1,Feriados!$A$1:$A$936)</f>
        <v>39918</v>
      </c>
      <c r="K2456" s="28">
        <f t="shared" si="72"/>
        <v>5.1660025409359767</v>
      </c>
    </row>
    <row r="2457" spans="1:11" x14ac:dyDescent="0.3">
      <c r="A2457" s="18" t="str">
        <f t="shared" si="73"/>
        <v>32010P</v>
      </c>
      <c r="B2457" s="10">
        <v>760199</v>
      </c>
      <c r="C2457" s="15">
        <v>40296</v>
      </c>
      <c r="D2457" s="16">
        <v>1911.1105669999999</v>
      </c>
      <c r="E2457" s="14">
        <v>0.5</v>
      </c>
      <c r="F2457" s="14" t="s">
        <v>42</v>
      </c>
      <c r="G2457" s="15">
        <v>40290</v>
      </c>
      <c r="H2457" s="27">
        <f>WORKDAY(WORKDAY(DATEVALUE("15/"&amp;MONTH(EDATE(C2457,0))&amp;"/"&amp;YEAR(EDATE(C2457,0))),-1,Feriados!$A$1:$A$936),1,Feriados!$A$1:$A$936)</f>
        <v>40283</v>
      </c>
      <c r="I2457" s="27">
        <f>WORKDAY(WORKDAY(DATEVALUE("15/"&amp;MONTH(EDATE(C2457,-1))&amp;"/"&amp;YEAR(EDATE(C2457,-1))),-1,Feriados!$A$1:$A$936),1,Feriados!$A$1:$A$936)</f>
        <v>40252</v>
      </c>
      <c r="J2457" s="27">
        <f>WORKDAY(WORKDAY(DATEVALUE("15/"&amp;MONTH(EDATE(C2457,0))&amp;"/"&amp;YEAR(EDATE(C2457,0))-1),-1,Feriados!$A$1:$A$936),1,Feriados!$A$1:$A$936)</f>
        <v>39918</v>
      </c>
      <c r="K2457" s="28">
        <f t="shared" si="72"/>
        <v>5.1660025409359767</v>
      </c>
    </row>
    <row r="2458" spans="1:11" x14ac:dyDescent="0.3">
      <c r="A2458" s="18" t="str">
        <f t="shared" si="73"/>
        <v>32010P</v>
      </c>
      <c r="B2458" s="10">
        <v>760199</v>
      </c>
      <c r="C2458" s="15">
        <v>40297</v>
      </c>
      <c r="D2458" s="16">
        <v>1911.5645139999999</v>
      </c>
      <c r="E2458" s="14">
        <v>0.5</v>
      </c>
      <c r="F2458" s="14" t="s">
        <v>42</v>
      </c>
      <c r="G2458" s="15">
        <v>40290</v>
      </c>
      <c r="H2458" s="27">
        <f>WORKDAY(WORKDAY(DATEVALUE("15/"&amp;MONTH(EDATE(C2458,0))&amp;"/"&amp;YEAR(EDATE(C2458,0))),-1,Feriados!$A$1:$A$936),1,Feriados!$A$1:$A$936)</f>
        <v>40283</v>
      </c>
      <c r="I2458" s="27">
        <f>WORKDAY(WORKDAY(DATEVALUE("15/"&amp;MONTH(EDATE(C2458,-1))&amp;"/"&amp;YEAR(EDATE(C2458,-1))),-1,Feriados!$A$1:$A$936),1,Feriados!$A$1:$A$936)</f>
        <v>40252</v>
      </c>
      <c r="J2458" s="27">
        <f>WORKDAY(WORKDAY(DATEVALUE("15/"&amp;MONTH(EDATE(C2458,0))&amp;"/"&amp;YEAR(EDATE(C2458,0))-1),-1,Feriados!$A$1:$A$936),1,Feriados!$A$1:$A$936)</f>
        <v>39918</v>
      </c>
      <c r="K2458" s="28">
        <f t="shared" si="72"/>
        <v>5.1660025409359767</v>
      </c>
    </row>
    <row r="2459" spans="1:11" x14ac:dyDescent="0.3">
      <c r="A2459" s="18" t="str">
        <f t="shared" si="73"/>
        <v>32010P</v>
      </c>
      <c r="B2459" s="10">
        <v>760199</v>
      </c>
      <c r="C2459" s="15">
        <v>40298</v>
      </c>
      <c r="D2459" s="16">
        <v>1912.018568</v>
      </c>
      <c r="E2459" s="14">
        <v>0.5</v>
      </c>
      <c r="F2459" s="14" t="s">
        <v>42</v>
      </c>
      <c r="G2459" s="15">
        <v>40290</v>
      </c>
      <c r="H2459" s="27">
        <f>WORKDAY(WORKDAY(DATEVALUE("15/"&amp;MONTH(EDATE(C2459,0))&amp;"/"&amp;YEAR(EDATE(C2459,0))),-1,Feriados!$A$1:$A$936),1,Feriados!$A$1:$A$936)</f>
        <v>40283</v>
      </c>
      <c r="I2459" s="27">
        <f>WORKDAY(WORKDAY(DATEVALUE("15/"&amp;MONTH(EDATE(C2459,-1))&amp;"/"&amp;YEAR(EDATE(C2459,-1))),-1,Feriados!$A$1:$A$936),1,Feriados!$A$1:$A$936)</f>
        <v>40252</v>
      </c>
      <c r="J2459" s="27">
        <f>WORKDAY(WORKDAY(DATEVALUE("15/"&amp;MONTH(EDATE(C2459,0))&amp;"/"&amp;YEAR(EDATE(C2459,0))-1),-1,Feriados!$A$1:$A$936),1,Feriados!$A$1:$A$936)</f>
        <v>39918</v>
      </c>
      <c r="K2459" s="28">
        <f t="shared" si="72"/>
        <v>5.1660025409359767</v>
      </c>
    </row>
    <row r="2460" spans="1:11" x14ac:dyDescent="0.3">
      <c r="A2460" s="18" t="str">
        <f t="shared" si="73"/>
        <v>42010P</v>
      </c>
      <c r="B2460" s="10">
        <v>760199</v>
      </c>
      <c r="C2460" s="15">
        <v>40301</v>
      </c>
      <c r="D2460" s="16">
        <v>1912.47273</v>
      </c>
      <c r="E2460" s="14">
        <v>0.5</v>
      </c>
      <c r="F2460" s="14" t="s">
        <v>42</v>
      </c>
      <c r="G2460" s="15">
        <v>40290</v>
      </c>
      <c r="H2460" s="27">
        <f>WORKDAY(WORKDAY(DATEVALUE("15/"&amp;MONTH(EDATE(C2460,0))&amp;"/"&amp;YEAR(EDATE(C2460,0))),-1,Feriados!$A$1:$A$936),1,Feriados!$A$1:$A$936)</f>
        <v>40315</v>
      </c>
      <c r="I2460" s="27">
        <f>WORKDAY(WORKDAY(DATEVALUE("15/"&amp;MONTH(EDATE(C2460,-1))&amp;"/"&amp;YEAR(EDATE(C2460,-1))),-1,Feriados!$A$1:$A$936),1,Feriados!$A$1:$A$936)</f>
        <v>40283</v>
      </c>
      <c r="J2460" s="27">
        <f>WORKDAY(WORKDAY(DATEVALUE("15/"&amp;MONTH(EDATE(C2460,0))&amp;"/"&amp;YEAR(EDATE(C2460,0))-1),-1,Feriados!$A$1:$A$936),1,Feriados!$A$1:$A$936)</f>
        <v>39948</v>
      </c>
      <c r="K2460" s="28">
        <f t="shared" si="72"/>
        <v>5.2602604170158829</v>
      </c>
    </row>
    <row r="2461" spans="1:11" x14ac:dyDescent="0.3">
      <c r="A2461" s="18" t="str">
        <f t="shared" si="73"/>
        <v>42010P</v>
      </c>
      <c r="B2461" s="10">
        <v>760199</v>
      </c>
      <c r="C2461" s="15">
        <v>40302</v>
      </c>
      <c r="D2461" s="16">
        <v>1912.9269999999999</v>
      </c>
      <c r="E2461" s="14">
        <v>0.5</v>
      </c>
      <c r="F2461" s="14" t="s">
        <v>42</v>
      </c>
      <c r="G2461" s="15">
        <v>40290</v>
      </c>
      <c r="H2461" s="27">
        <f>WORKDAY(WORKDAY(DATEVALUE("15/"&amp;MONTH(EDATE(C2461,0))&amp;"/"&amp;YEAR(EDATE(C2461,0))),-1,Feriados!$A$1:$A$936),1,Feriados!$A$1:$A$936)</f>
        <v>40315</v>
      </c>
      <c r="I2461" s="27">
        <f>WORKDAY(WORKDAY(DATEVALUE("15/"&amp;MONTH(EDATE(C2461,-1))&amp;"/"&amp;YEAR(EDATE(C2461,-1))),-1,Feriados!$A$1:$A$936),1,Feriados!$A$1:$A$936)</f>
        <v>40283</v>
      </c>
      <c r="J2461" s="27">
        <f>WORKDAY(WORKDAY(DATEVALUE("15/"&amp;MONTH(EDATE(C2461,0))&amp;"/"&amp;YEAR(EDATE(C2461,0))-1),-1,Feriados!$A$1:$A$936),1,Feriados!$A$1:$A$936)</f>
        <v>39948</v>
      </c>
      <c r="K2461" s="28">
        <f t="shared" si="72"/>
        <v>5.2602604170158829</v>
      </c>
    </row>
    <row r="2462" spans="1:11" x14ac:dyDescent="0.3">
      <c r="A2462" s="18" t="str">
        <f t="shared" si="73"/>
        <v>42010P</v>
      </c>
      <c r="B2462" s="10">
        <v>760199</v>
      </c>
      <c r="C2462" s="15">
        <v>40303</v>
      </c>
      <c r="D2462" s="16">
        <v>1913.381378</v>
      </c>
      <c r="E2462" s="14">
        <v>0.5</v>
      </c>
      <c r="F2462" s="14" t="s">
        <v>42</v>
      </c>
      <c r="G2462" s="15">
        <v>40290</v>
      </c>
      <c r="H2462" s="27">
        <f>WORKDAY(WORKDAY(DATEVALUE("15/"&amp;MONTH(EDATE(C2462,0))&amp;"/"&amp;YEAR(EDATE(C2462,0))),-1,Feriados!$A$1:$A$936),1,Feriados!$A$1:$A$936)</f>
        <v>40315</v>
      </c>
      <c r="I2462" s="27">
        <f>WORKDAY(WORKDAY(DATEVALUE("15/"&amp;MONTH(EDATE(C2462,-1))&amp;"/"&amp;YEAR(EDATE(C2462,-1))),-1,Feriados!$A$1:$A$936),1,Feriados!$A$1:$A$936)</f>
        <v>40283</v>
      </c>
      <c r="J2462" s="27">
        <f>WORKDAY(WORKDAY(DATEVALUE("15/"&amp;MONTH(EDATE(C2462,0))&amp;"/"&amp;YEAR(EDATE(C2462,0))-1),-1,Feriados!$A$1:$A$936),1,Feriados!$A$1:$A$936)</f>
        <v>39948</v>
      </c>
      <c r="K2462" s="28">
        <f t="shared" si="72"/>
        <v>5.2602604170158829</v>
      </c>
    </row>
    <row r="2463" spans="1:11" x14ac:dyDescent="0.3">
      <c r="A2463" s="18" t="str">
        <f t="shared" si="73"/>
        <v>42010P</v>
      </c>
      <c r="B2463" s="10">
        <v>760199</v>
      </c>
      <c r="C2463" s="15">
        <v>40304</v>
      </c>
      <c r="D2463" s="16">
        <v>1913.8358639999999</v>
      </c>
      <c r="E2463" s="14">
        <v>0.5</v>
      </c>
      <c r="F2463" s="14" t="s">
        <v>42</v>
      </c>
      <c r="G2463" s="15">
        <v>40290</v>
      </c>
      <c r="H2463" s="27">
        <f>WORKDAY(WORKDAY(DATEVALUE("15/"&amp;MONTH(EDATE(C2463,0))&amp;"/"&amp;YEAR(EDATE(C2463,0))),-1,Feriados!$A$1:$A$936),1,Feriados!$A$1:$A$936)</f>
        <v>40315</v>
      </c>
      <c r="I2463" s="27">
        <f>WORKDAY(WORKDAY(DATEVALUE("15/"&amp;MONTH(EDATE(C2463,-1))&amp;"/"&amp;YEAR(EDATE(C2463,-1))),-1,Feriados!$A$1:$A$936),1,Feriados!$A$1:$A$936)</f>
        <v>40283</v>
      </c>
      <c r="J2463" s="27">
        <f>WORKDAY(WORKDAY(DATEVALUE("15/"&amp;MONTH(EDATE(C2463,0))&amp;"/"&amp;YEAR(EDATE(C2463,0))-1),-1,Feriados!$A$1:$A$936),1,Feriados!$A$1:$A$936)</f>
        <v>39948</v>
      </c>
      <c r="K2463" s="28">
        <f t="shared" si="72"/>
        <v>5.2602604170158829</v>
      </c>
    </row>
    <row r="2464" spans="1:11" x14ac:dyDescent="0.3">
      <c r="A2464" s="18" t="str">
        <f t="shared" si="73"/>
        <v>42010F</v>
      </c>
      <c r="B2464" s="10">
        <v>760199</v>
      </c>
      <c r="C2464" s="15">
        <v>40305</v>
      </c>
      <c r="D2464" s="16">
        <v>1915.2448649999999</v>
      </c>
      <c r="E2464" s="14">
        <v>0.56999999999999995</v>
      </c>
      <c r="F2464" s="14" t="s">
        <v>41</v>
      </c>
      <c r="G2464" s="15">
        <v>40305</v>
      </c>
      <c r="H2464" s="27">
        <f>WORKDAY(WORKDAY(DATEVALUE("15/"&amp;MONTH(EDATE(C2464,0))&amp;"/"&amp;YEAR(EDATE(C2464,0))),-1,Feriados!$A$1:$A$936),1,Feriados!$A$1:$A$936)</f>
        <v>40315</v>
      </c>
      <c r="I2464" s="27">
        <f>WORKDAY(WORKDAY(DATEVALUE("15/"&amp;MONTH(EDATE(C2464,-1))&amp;"/"&amp;YEAR(EDATE(C2464,-1))),-1,Feriados!$A$1:$A$936),1,Feriados!$A$1:$A$936)</f>
        <v>40283</v>
      </c>
      <c r="J2464" s="27">
        <f>WORKDAY(WORKDAY(DATEVALUE("15/"&amp;MONTH(EDATE(C2464,0))&amp;"/"&amp;YEAR(EDATE(C2464,0))-1),-1,Feriados!$A$1:$A$936),1,Feriados!$A$1:$A$936)</f>
        <v>39948</v>
      </c>
      <c r="K2464" s="28">
        <f t="shared" si="72"/>
        <v>5.2602604170158829</v>
      </c>
    </row>
    <row r="2465" spans="1:11" x14ac:dyDescent="0.3">
      <c r="A2465" s="18" t="str">
        <f t="shared" si="73"/>
        <v>42010F</v>
      </c>
      <c r="B2465" s="10">
        <v>760199</v>
      </c>
      <c r="C2465" s="15">
        <v>40308</v>
      </c>
      <c r="D2465" s="16">
        <v>1915.763453</v>
      </c>
      <c r="E2465" s="14">
        <v>0.56999999999999995</v>
      </c>
      <c r="F2465" s="14" t="s">
        <v>41</v>
      </c>
      <c r="G2465" s="15">
        <v>40305</v>
      </c>
      <c r="H2465" s="27">
        <f>WORKDAY(WORKDAY(DATEVALUE("15/"&amp;MONTH(EDATE(C2465,0))&amp;"/"&amp;YEAR(EDATE(C2465,0))),-1,Feriados!$A$1:$A$936),1,Feriados!$A$1:$A$936)</f>
        <v>40315</v>
      </c>
      <c r="I2465" s="27">
        <f>WORKDAY(WORKDAY(DATEVALUE("15/"&amp;MONTH(EDATE(C2465,-1))&amp;"/"&amp;YEAR(EDATE(C2465,-1))),-1,Feriados!$A$1:$A$936),1,Feriados!$A$1:$A$936)</f>
        <v>40283</v>
      </c>
      <c r="J2465" s="27">
        <f>WORKDAY(WORKDAY(DATEVALUE("15/"&amp;MONTH(EDATE(C2465,0))&amp;"/"&amp;YEAR(EDATE(C2465,0))-1),-1,Feriados!$A$1:$A$936),1,Feriados!$A$1:$A$936)</f>
        <v>39948</v>
      </c>
      <c r="K2465" s="28">
        <f t="shared" si="72"/>
        <v>5.2602604170158829</v>
      </c>
    </row>
    <row r="2466" spans="1:11" x14ac:dyDescent="0.3">
      <c r="A2466" s="18" t="str">
        <f t="shared" si="73"/>
        <v>42010F</v>
      </c>
      <c r="B2466" s="10">
        <v>760199</v>
      </c>
      <c r="C2466" s="15">
        <v>40309</v>
      </c>
      <c r="D2466" s="16">
        <v>1916.282181</v>
      </c>
      <c r="E2466" s="14">
        <v>0.56999999999999995</v>
      </c>
      <c r="F2466" s="14" t="s">
        <v>41</v>
      </c>
      <c r="G2466" s="15">
        <v>40305</v>
      </c>
      <c r="H2466" s="27">
        <f>WORKDAY(WORKDAY(DATEVALUE("15/"&amp;MONTH(EDATE(C2466,0))&amp;"/"&amp;YEAR(EDATE(C2466,0))),-1,Feriados!$A$1:$A$936),1,Feriados!$A$1:$A$936)</f>
        <v>40315</v>
      </c>
      <c r="I2466" s="27">
        <f>WORKDAY(WORKDAY(DATEVALUE("15/"&amp;MONTH(EDATE(C2466,-1))&amp;"/"&amp;YEAR(EDATE(C2466,-1))),-1,Feriados!$A$1:$A$936),1,Feriados!$A$1:$A$936)</f>
        <v>40283</v>
      </c>
      <c r="J2466" s="27">
        <f>WORKDAY(WORKDAY(DATEVALUE("15/"&amp;MONTH(EDATE(C2466,0))&amp;"/"&amp;YEAR(EDATE(C2466,0))-1),-1,Feriados!$A$1:$A$936),1,Feriados!$A$1:$A$936)</f>
        <v>39948</v>
      </c>
      <c r="K2466" s="28">
        <f t="shared" si="72"/>
        <v>5.2602604170158829</v>
      </c>
    </row>
    <row r="2467" spans="1:11" x14ac:dyDescent="0.3">
      <c r="A2467" s="18" t="str">
        <f t="shared" si="73"/>
        <v>42010F</v>
      </c>
      <c r="B2467" s="10">
        <v>760199</v>
      </c>
      <c r="C2467" s="15">
        <v>40310</v>
      </c>
      <c r="D2467" s="16">
        <v>1916.80105</v>
      </c>
      <c r="E2467" s="14">
        <v>0.56999999999999995</v>
      </c>
      <c r="F2467" s="14" t="s">
        <v>41</v>
      </c>
      <c r="G2467" s="15">
        <v>40305</v>
      </c>
      <c r="H2467" s="27">
        <f>WORKDAY(WORKDAY(DATEVALUE("15/"&amp;MONTH(EDATE(C2467,0))&amp;"/"&amp;YEAR(EDATE(C2467,0))),-1,Feriados!$A$1:$A$936),1,Feriados!$A$1:$A$936)</f>
        <v>40315</v>
      </c>
      <c r="I2467" s="27">
        <f>WORKDAY(WORKDAY(DATEVALUE("15/"&amp;MONTH(EDATE(C2467,-1))&amp;"/"&amp;YEAR(EDATE(C2467,-1))),-1,Feriados!$A$1:$A$936),1,Feriados!$A$1:$A$936)</f>
        <v>40283</v>
      </c>
      <c r="J2467" s="27">
        <f>WORKDAY(WORKDAY(DATEVALUE("15/"&amp;MONTH(EDATE(C2467,0))&amp;"/"&amp;YEAR(EDATE(C2467,0))-1),-1,Feriados!$A$1:$A$936),1,Feriados!$A$1:$A$936)</f>
        <v>39948</v>
      </c>
      <c r="K2467" s="28">
        <f t="shared" si="72"/>
        <v>5.2602604170158829</v>
      </c>
    </row>
    <row r="2468" spans="1:11" x14ac:dyDescent="0.3">
      <c r="A2468" s="18" t="str">
        <f t="shared" si="73"/>
        <v>42010F</v>
      </c>
      <c r="B2468" s="10">
        <v>760199</v>
      </c>
      <c r="C2468" s="15">
        <v>40311</v>
      </c>
      <c r="D2468" s="16">
        <v>1917.3200589999999</v>
      </c>
      <c r="E2468" s="14">
        <v>0.56999999999999995</v>
      </c>
      <c r="F2468" s="14" t="s">
        <v>41</v>
      </c>
      <c r="G2468" s="15">
        <v>40305</v>
      </c>
      <c r="H2468" s="27">
        <f>WORKDAY(WORKDAY(DATEVALUE("15/"&amp;MONTH(EDATE(C2468,0))&amp;"/"&amp;YEAR(EDATE(C2468,0))),-1,Feriados!$A$1:$A$936),1,Feriados!$A$1:$A$936)</f>
        <v>40315</v>
      </c>
      <c r="I2468" s="27">
        <f>WORKDAY(WORKDAY(DATEVALUE("15/"&amp;MONTH(EDATE(C2468,-1))&amp;"/"&amp;YEAR(EDATE(C2468,-1))),-1,Feriados!$A$1:$A$936),1,Feriados!$A$1:$A$936)</f>
        <v>40283</v>
      </c>
      <c r="J2468" s="27">
        <f>WORKDAY(WORKDAY(DATEVALUE("15/"&amp;MONTH(EDATE(C2468,0))&amp;"/"&amp;YEAR(EDATE(C2468,0))-1),-1,Feriados!$A$1:$A$936),1,Feriados!$A$1:$A$936)</f>
        <v>39948</v>
      </c>
      <c r="K2468" s="28">
        <f t="shared" si="72"/>
        <v>5.2602604170158829</v>
      </c>
    </row>
    <row r="2469" spans="1:11" x14ac:dyDescent="0.3">
      <c r="A2469" s="18" t="str">
        <f t="shared" si="73"/>
        <v>42010F</v>
      </c>
      <c r="B2469" s="10">
        <v>760199</v>
      </c>
      <c r="C2469" s="15">
        <v>40312</v>
      </c>
      <c r="D2469" s="16">
        <v>1917.8392080000001</v>
      </c>
      <c r="E2469" s="14">
        <v>0.56999999999999995</v>
      </c>
      <c r="F2469" s="14" t="s">
        <v>41</v>
      </c>
      <c r="G2469" s="15">
        <v>40305</v>
      </c>
      <c r="H2469" s="27">
        <f>WORKDAY(WORKDAY(DATEVALUE("15/"&amp;MONTH(EDATE(C2469,0))&amp;"/"&amp;YEAR(EDATE(C2469,0))),-1,Feriados!$A$1:$A$936),1,Feriados!$A$1:$A$936)</f>
        <v>40315</v>
      </c>
      <c r="I2469" s="27">
        <f>WORKDAY(WORKDAY(DATEVALUE("15/"&amp;MONTH(EDATE(C2469,-1))&amp;"/"&amp;YEAR(EDATE(C2469,-1))),-1,Feriados!$A$1:$A$936),1,Feriados!$A$1:$A$936)</f>
        <v>40283</v>
      </c>
      <c r="J2469" s="27">
        <f>WORKDAY(WORKDAY(DATEVALUE("15/"&amp;MONTH(EDATE(C2469,0))&amp;"/"&amp;YEAR(EDATE(C2469,0))-1),-1,Feriados!$A$1:$A$936),1,Feriados!$A$1:$A$936)</f>
        <v>39948</v>
      </c>
      <c r="K2469" s="28">
        <f t="shared" si="72"/>
        <v>5.2602604170158829</v>
      </c>
    </row>
    <row r="2470" spans="1:11" x14ac:dyDescent="0.3">
      <c r="A2470" s="18" t="str">
        <f t="shared" si="73"/>
        <v>42010F</v>
      </c>
      <c r="B2470" s="10">
        <v>760199</v>
      </c>
      <c r="C2470" s="15">
        <v>40315</v>
      </c>
      <c r="D2470" s="16">
        <v>1918.3584989999999</v>
      </c>
      <c r="E2470" s="14">
        <v>0.56999999999999995</v>
      </c>
      <c r="F2470" s="14" t="s">
        <v>41</v>
      </c>
      <c r="G2470" s="15">
        <v>40305</v>
      </c>
      <c r="H2470" s="27">
        <f>WORKDAY(WORKDAY(DATEVALUE("15/"&amp;MONTH(EDATE(C2470,0))&amp;"/"&amp;YEAR(EDATE(C2470,0))),-1,Feriados!$A$1:$A$936),1,Feriados!$A$1:$A$936)</f>
        <v>40315</v>
      </c>
      <c r="I2470" s="27">
        <f>WORKDAY(WORKDAY(DATEVALUE("15/"&amp;MONTH(EDATE(C2470,-1))&amp;"/"&amp;YEAR(EDATE(C2470,-1))),-1,Feriados!$A$1:$A$936),1,Feriados!$A$1:$A$936)</f>
        <v>40283</v>
      </c>
      <c r="J2470" s="27">
        <f>WORKDAY(WORKDAY(DATEVALUE("15/"&amp;MONTH(EDATE(C2470,0))&amp;"/"&amp;YEAR(EDATE(C2470,0))-1),-1,Feriados!$A$1:$A$936),1,Feriados!$A$1:$A$936)</f>
        <v>39948</v>
      </c>
      <c r="K2470" s="28">
        <f t="shared" si="72"/>
        <v>5.2602604170158829</v>
      </c>
    </row>
    <row r="2471" spans="1:11" x14ac:dyDescent="0.3">
      <c r="A2471" s="18" t="str">
        <f t="shared" si="73"/>
        <v>42010P</v>
      </c>
      <c r="B2471" s="10">
        <v>760199</v>
      </c>
      <c r="C2471" s="15">
        <v>40316</v>
      </c>
      <c r="D2471" s="16">
        <v>1918.789209</v>
      </c>
      <c r="E2471" s="14">
        <v>0.45</v>
      </c>
      <c r="F2471" s="14" t="s">
        <v>42</v>
      </c>
      <c r="G2471" s="15">
        <v>40316</v>
      </c>
      <c r="H2471" s="27">
        <f>WORKDAY(WORKDAY(DATEVALUE("15/"&amp;MONTH(EDATE(C2471,0))&amp;"/"&amp;YEAR(EDATE(C2471,0))),-1,Feriados!$A$1:$A$936),1,Feriados!$A$1:$A$936)</f>
        <v>40315</v>
      </c>
      <c r="I2471" s="27">
        <f>WORKDAY(WORKDAY(DATEVALUE("15/"&amp;MONTH(EDATE(C2471,-1))&amp;"/"&amp;YEAR(EDATE(C2471,-1))),-1,Feriados!$A$1:$A$936),1,Feriados!$A$1:$A$936)</f>
        <v>40283</v>
      </c>
      <c r="J2471" s="27">
        <f>WORKDAY(WORKDAY(DATEVALUE("15/"&amp;MONTH(EDATE(C2471,0))&amp;"/"&amp;YEAR(EDATE(C2471,0))-1),-1,Feriados!$A$1:$A$936),1,Feriados!$A$1:$A$936)</f>
        <v>39948</v>
      </c>
      <c r="K2471" s="28">
        <f t="shared" si="72"/>
        <v>5.2602604170158829</v>
      </c>
    </row>
    <row r="2472" spans="1:11" x14ac:dyDescent="0.3">
      <c r="A2472" s="18" t="str">
        <f t="shared" si="73"/>
        <v>42010P</v>
      </c>
      <c r="B2472" s="10">
        <v>760199</v>
      </c>
      <c r="C2472" s="15">
        <v>40317</v>
      </c>
      <c r="D2472" s="16">
        <v>1919.2200170000001</v>
      </c>
      <c r="E2472" s="14">
        <v>0.45</v>
      </c>
      <c r="F2472" s="14" t="s">
        <v>42</v>
      </c>
      <c r="G2472" s="15">
        <v>40316</v>
      </c>
      <c r="H2472" s="27">
        <f>WORKDAY(WORKDAY(DATEVALUE("15/"&amp;MONTH(EDATE(C2472,0))&amp;"/"&amp;YEAR(EDATE(C2472,0))),-1,Feriados!$A$1:$A$936),1,Feriados!$A$1:$A$936)</f>
        <v>40315</v>
      </c>
      <c r="I2472" s="27">
        <f>WORKDAY(WORKDAY(DATEVALUE("15/"&amp;MONTH(EDATE(C2472,-1))&amp;"/"&amp;YEAR(EDATE(C2472,-1))),-1,Feriados!$A$1:$A$936),1,Feriados!$A$1:$A$936)</f>
        <v>40283</v>
      </c>
      <c r="J2472" s="27">
        <f>WORKDAY(WORKDAY(DATEVALUE("15/"&amp;MONTH(EDATE(C2472,0))&amp;"/"&amp;YEAR(EDATE(C2472,0))-1),-1,Feriados!$A$1:$A$936),1,Feriados!$A$1:$A$936)</f>
        <v>39948</v>
      </c>
      <c r="K2472" s="28">
        <f t="shared" si="72"/>
        <v>5.2602604170158829</v>
      </c>
    </row>
    <row r="2473" spans="1:11" x14ac:dyDescent="0.3">
      <c r="A2473" s="18" t="str">
        <f t="shared" si="73"/>
        <v>42010P</v>
      </c>
      <c r="B2473" s="10">
        <v>760199</v>
      </c>
      <c r="C2473" s="15">
        <v>40318</v>
      </c>
      <c r="D2473" s="16">
        <v>1919.6509209999999</v>
      </c>
      <c r="E2473" s="14">
        <v>0.45</v>
      </c>
      <c r="F2473" s="14" t="s">
        <v>42</v>
      </c>
      <c r="G2473" s="15">
        <v>40316</v>
      </c>
      <c r="H2473" s="27">
        <f>WORKDAY(WORKDAY(DATEVALUE("15/"&amp;MONTH(EDATE(C2473,0))&amp;"/"&amp;YEAR(EDATE(C2473,0))),-1,Feriados!$A$1:$A$936),1,Feriados!$A$1:$A$936)</f>
        <v>40315</v>
      </c>
      <c r="I2473" s="27">
        <f>WORKDAY(WORKDAY(DATEVALUE("15/"&amp;MONTH(EDATE(C2473,-1))&amp;"/"&amp;YEAR(EDATE(C2473,-1))),-1,Feriados!$A$1:$A$936),1,Feriados!$A$1:$A$936)</f>
        <v>40283</v>
      </c>
      <c r="J2473" s="27">
        <f>WORKDAY(WORKDAY(DATEVALUE("15/"&amp;MONTH(EDATE(C2473,0))&amp;"/"&amp;YEAR(EDATE(C2473,0))-1),-1,Feriados!$A$1:$A$936),1,Feriados!$A$1:$A$936)</f>
        <v>39948</v>
      </c>
      <c r="K2473" s="28">
        <f t="shared" si="72"/>
        <v>5.2602604170158829</v>
      </c>
    </row>
    <row r="2474" spans="1:11" x14ac:dyDescent="0.3">
      <c r="A2474" s="18" t="str">
        <f t="shared" si="73"/>
        <v>42010P</v>
      </c>
      <c r="B2474" s="10">
        <v>760199</v>
      </c>
      <c r="C2474" s="15">
        <v>40319</v>
      </c>
      <c r="D2474" s="16">
        <v>1920.1965970000001</v>
      </c>
      <c r="E2474" s="14">
        <v>0.48</v>
      </c>
      <c r="F2474" s="14" t="s">
        <v>42</v>
      </c>
      <c r="G2474" s="15">
        <v>40319</v>
      </c>
      <c r="H2474" s="27">
        <f>WORKDAY(WORKDAY(DATEVALUE("15/"&amp;MONTH(EDATE(C2474,0))&amp;"/"&amp;YEAR(EDATE(C2474,0))),-1,Feriados!$A$1:$A$936),1,Feriados!$A$1:$A$936)</f>
        <v>40315</v>
      </c>
      <c r="I2474" s="27">
        <f>WORKDAY(WORKDAY(DATEVALUE("15/"&amp;MONTH(EDATE(C2474,-1))&amp;"/"&amp;YEAR(EDATE(C2474,-1))),-1,Feriados!$A$1:$A$936),1,Feriados!$A$1:$A$936)</f>
        <v>40283</v>
      </c>
      <c r="J2474" s="27">
        <f>WORKDAY(WORKDAY(DATEVALUE("15/"&amp;MONTH(EDATE(C2474,0))&amp;"/"&amp;YEAR(EDATE(C2474,0))-1),-1,Feriados!$A$1:$A$936),1,Feriados!$A$1:$A$936)</f>
        <v>39948</v>
      </c>
      <c r="K2474" s="28">
        <f t="shared" si="72"/>
        <v>5.2602604170158829</v>
      </c>
    </row>
    <row r="2475" spans="1:11" x14ac:dyDescent="0.3">
      <c r="A2475" s="18" t="str">
        <f t="shared" si="73"/>
        <v>42010P</v>
      </c>
      <c r="B2475" s="10">
        <v>760199</v>
      </c>
      <c r="C2475" s="15">
        <v>40322</v>
      </c>
      <c r="D2475" s="16">
        <v>1920.656397</v>
      </c>
      <c r="E2475" s="14">
        <v>0.48</v>
      </c>
      <c r="F2475" s="14" t="s">
        <v>42</v>
      </c>
      <c r="G2475" s="15">
        <v>40319</v>
      </c>
      <c r="H2475" s="27">
        <f>WORKDAY(WORKDAY(DATEVALUE("15/"&amp;MONTH(EDATE(C2475,0))&amp;"/"&amp;YEAR(EDATE(C2475,0))),-1,Feriados!$A$1:$A$936),1,Feriados!$A$1:$A$936)</f>
        <v>40315</v>
      </c>
      <c r="I2475" s="27">
        <f>WORKDAY(WORKDAY(DATEVALUE("15/"&amp;MONTH(EDATE(C2475,-1))&amp;"/"&amp;YEAR(EDATE(C2475,-1))),-1,Feriados!$A$1:$A$936),1,Feriados!$A$1:$A$936)</f>
        <v>40283</v>
      </c>
      <c r="J2475" s="27">
        <f>WORKDAY(WORKDAY(DATEVALUE("15/"&amp;MONTH(EDATE(C2475,0))&amp;"/"&amp;YEAR(EDATE(C2475,0))-1),-1,Feriados!$A$1:$A$936),1,Feriados!$A$1:$A$936)</f>
        <v>39948</v>
      </c>
      <c r="K2475" s="28">
        <f t="shared" si="72"/>
        <v>5.2602604170158829</v>
      </c>
    </row>
    <row r="2476" spans="1:11" x14ac:dyDescent="0.3">
      <c r="A2476" s="18" t="str">
        <f t="shared" si="73"/>
        <v>42010P</v>
      </c>
      <c r="B2476" s="10">
        <v>760199</v>
      </c>
      <c r="C2476" s="15">
        <v>40323</v>
      </c>
      <c r="D2476" s="16">
        <v>1921.1163059999999</v>
      </c>
      <c r="E2476" s="14">
        <v>0.48</v>
      </c>
      <c r="F2476" s="14" t="s">
        <v>42</v>
      </c>
      <c r="G2476" s="15">
        <v>40319</v>
      </c>
      <c r="H2476" s="27">
        <f>WORKDAY(WORKDAY(DATEVALUE("15/"&amp;MONTH(EDATE(C2476,0))&amp;"/"&amp;YEAR(EDATE(C2476,0))),-1,Feriados!$A$1:$A$936),1,Feriados!$A$1:$A$936)</f>
        <v>40315</v>
      </c>
      <c r="I2476" s="27">
        <f>WORKDAY(WORKDAY(DATEVALUE("15/"&amp;MONTH(EDATE(C2476,-1))&amp;"/"&amp;YEAR(EDATE(C2476,-1))),-1,Feriados!$A$1:$A$936),1,Feriados!$A$1:$A$936)</f>
        <v>40283</v>
      </c>
      <c r="J2476" s="27">
        <f>WORKDAY(WORKDAY(DATEVALUE("15/"&amp;MONTH(EDATE(C2476,0))&amp;"/"&amp;YEAR(EDATE(C2476,0))-1),-1,Feriados!$A$1:$A$936),1,Feriados!$A$1:$A$936)</f>
        <v>39948</v>
      </c>
      <c r="K2476" s="28">
        <f t="shared" si="72"/>
        <v>5.2602604170158829</v>
      </c>
    </row>
    <row r="2477" spans="1:11" x14ac:dyDescent="0.3">
      <c r="A2477" s="18" t="str">
        <f t="shared" si="73"/>
        <v>42010P</v>
      </c>
      <c r="B2477" s="10">
        <v>760199</v>
      </c>
      <c r="C2477" s="15">
        <v>40324</v>
      </c>
      <c r="D2477" s="16">
        <v>1921.5763260000001</v>
      </c>
      <c r="E2477" s="14">
        <v>0.48</v>
      </c>
      <c r="F2477" s="14" t="s">
        <v>42</v>
      </c>
      <c r="G2477" s="15">
        <v>40319</v>
      </c>
      <c r="H2477" s="27">
        <f>WORKDAY(WORKDAY(DATEVALUE("15/"&amp;MONTH(EDATE(C2477,0))&amp;"/"&amp;YEAR(EDATE(C2477,0))),-1,Feriados!$A$1:$A$936),1,Feriados!$A$1:$A$936)</f>
        <v>40315</v>
      </c>
      <c r="I2477" s="27">
        <f>WORKDAY(WORKDAY(DATEVALUE("15/"&amp;MONTH(EDATE(C2477,-1))&amp;"/"&amp;YEAR(EDATE(C2477,-1))),-1,Feriados!$A$1:$A$936),1,Feriados!$A$1:$A$936)</f>
        <v>40283</v>
      </c>
      <c r="J2477" s="27">
        <f>WORKDAY(WORKDAY(DATEVALUE("15/"&amp;MONTH(EDATE(C2477,0))&amp;"/"&amp;YEAR(EDATE(C2477,0))-1),-1,Feriados!$A$1:$A$936),1,Feriados!$A$1:$A$936)</f>
        <v>39948</v>
      </c>
      <c r="K2477" s="28">
        <f t="shared" si="72"/>
        <v>5.2602604170158829</v>
      </c>
    </row>
    <row r="2478" spans="1:11" x14ac:dyDescent="0.3">
      <c r="A2478" s="18" t="str">
        <f t="shared" si="73"/>
        <v>42010P</v>
      </c>
      <c r="B2478" s="10">
        <v>760199</v>
      </c>
      <c r="C2478" s="15">
        <v>40325</v>
      </c>
      <c r="D2478" s="16">
        <v>1922.036456</v>
      </c>
      <c r="E2478" s="14">
        <v>0.48</v>
      </c>
      <c r="F2478" s="14" t="s">
        <v>42</v>
      </c>
      <c r="G2478" s="15">
        <v>40319</v>
      </c>
      <c r="H2478" s="27">
        <f>WORKDAY(WORKDAY(DATEVALUE("15/"&amp;MONTH(EDATE(C2478,0))&amp;"/"&amp;YEAR(EDATE(C2478,0))),-1,Feriados!$A$1:$A$936),1,Feriados!$A$1:$A$936)</f>
        <v>40315</v>
      </c>
      <c r="I2478" s="27">
        <f>WORKDAY(WORKDAY(DATEVALUE("15/"&amp;MONTH(EDATE(C2478,-1))&amp;"/"&amp;YEAR(EDATE(C2478,-1))),-1,Feriados!$A$1:$A$936),1,Feriados!$A$1:$A$936)</f>
        <v>40283</v>
      </c>
      <c r="J2478" s="27">
        <f>WORKDAY(WORKDAY(DATEVALUE("15/"&amp;MONTH(EDATE(C2478,0))&amp;"/"&amp;YEAR(EDATE(C2478,0))-1),-1,Feriados!$A$1:$A$936),1,Feriados!$A$1:$A$936)</f>
        <v>39948</v>
      </c>
      <c r="K2478" s="28">
        <f t="shared" si="72"/>
        <v>5.2602604170158829</v>
      </c>
    </row>
    <row r="2479" spans="1:11" x14ac:dyDescent="0.3">
      <c r="A2479" s="18" t="str">
        <f t="shared" si="73"/>
        <v>42010P</v>
      </c>
      <c r="B2479" s="10">
        <v>760199</v>
      </c>
      <c r="C2479" s="15">
        <v>40326</v>
      </c>
      <c r="D2479" s="16">
        <v>1922.496697</v>
      </c>
      <c r="E2479" s="14">
        <v>0.48</v>
      </c>
      <c r="F2479" s="14" t="s">
        <v>42</v>
      </c>
      <c r="G2479" s="15">
        <v>40319</v>
      </c>
      <c r="H2479" s="27">
        <f>WORKDAY(WORKDAY(DATEVALUE("15/"&amp;MONTH(EDATE(C2479,0))&amp;"/"&amp;YEAR(EDATE(C2479,0))),-1,Feriados!$A$1:$A$936),1,Feriados!$A$1:$A$936)</f>
        <v>40315</v>
      </c>
      <c r="I2479" s="27">
        <f>WORKDAY(WORKDAY(DATEVALUE("15/"&amp;MONTH(EDATE(C2479,-1))&amp;"/"&amp;YEAR(EDATE(C2479,-1))),-1,Feriados!$A$1:$A$936),1,Feriados!$A$1:$A$936)</f>
        <v>40283</v>
      </c>
      <c r="J2479" s="27">
        <f>WORKDAY(WORKDAY(DATEVALUE("15/"&amp;MONTH(EDATE(C2479,0))&amp;"/"&amp;YEAR(EDATE(C2479,0))-1),-1,Feriados!$A$1:$A$936),1,Feriados!$A$1:$A$936)</f>
        <v>39948</v>
      </c>
      <c r="K2479" s="28">
        <f t="shared" si="72"/>
        <v>5.2602604170158829</v>
      </c>
    </row>
    <row r="2480" spans="1:11" x14ac:dyDescent="0.3">
      <c r="A2480" s="18" t="str">
        <f t="shared" si="73"/>
        <v>42010P</v>
      </c>
      <c r="B2480" s="10">
        <v>760199</v>
      </c>
      <c r="C2480" s="15">
        <v>40329</v>
      </c>
      <c r="D2480" s="16">
        <v>1922.9570470000001</v>
      </c>
      <c r="E2480" s="14">
        <v>0.48</v>
      </c>
      <c r="F2480" s="14" t="s">
        <v>42</v>
      </c>
      <c r="G2480" s="15">
        <v>40319</v>
      </c>
      <c r="H2480" s="27">
        <f>WORKDAY(WORKDAY(DATEVALUE("15/"&amp;MONTH(EDATE(C2480,0))&amp;"/"&amp;YEAR(EDATE(C2480,0))),-1,Feriados!$A$1:$A$936),1,Feriados!$A$1:$A$936)</f>
        <v>40315</v>
      </c>
      <c r="I2480" s="27">
        <f>WORKDAY(WORKDAY(DATEVALUE("15/"&amp;MONTH(EDATE(C2480,-1))&amp;"/"&amp;YEAR(EDATE(C2480,-1))),-1,Feriados!$A$1:$A$936),1,Feriados!$A$1:$A$936)</f>
        <v>40283</v>
      </c>
      <c r="J2480" s="27">
        <f>WORKDAY(WORKDAY(DATEVALUE("15/"&amp;MONTH(EDATE(C2480,0))&amp;"/"&amp;YEAR(EDATE(C2480,0))-1),-1,Feriados!$A$1:$A$936),1,Feriados!$A$1:$A$936)</f>
        <v>39948</v>
      </c>
      <c r="K2480" s="28">
        <f t="shared" si="72"/>
        <v>5.2602604170158829</v>
      </c>
    </row>
    <row r="2481" spans="1:11" x14ac:dyDescent="0.3">
      <c r="A2481" s="18" t="str">
        <f t="shared" si="73"/>
        <v>52010P</v>
      </c>
      <c r="B2481" s="10">
        <v>760199</v>
      </c>
      <c r="C2481" s="15">
        <v>40330</v>
      </c>
      <c r="D2481" s="16">
        <v>1923.417508</v>
      </c>
      <c r="E2481" s="14">
        <v>0.48</v>
      </c>
      <c r="F2481" s="14" t="s">
        <v>42</v>
      </c>
      <c r="G2481" s="15">
        <v>40319</v>
      </c>
      <c r="H2481" s="27">
        <f>WORKDAY(WORKDAY(DATEVALUE("15/"&amp;MONTH(EDATE(C2481,0))&amp;"/"&amp;YEAR(EDATE(C2481,0))),-1,Feriados!$A$1:$A$936),1,Feriados!$A$1:$A$936)</f>
        <v>40344</v>
      </c>
      <c r="I2481" s="27">
        <f>WORKDAY(WORKDAY(DATEVALUE("15/"&amp;MONTH(EDATE(C2481,-1))&amp;"/"&amp;YEAR(EDATE(C2481,-1))),-1,Feriados!$A$1:$A$936),1,Feriados!$A$1:$A$936)</f>
        <v>40315</v>
      </c>
      <c r="J2481" s="27">
        <f>WORKDAY(WORKDAY(DATEVALUE("15/"&amp;MONTH(EDATE(C2481,0))&amp;"/"&amp;YEAR(EDATE(C2481,0))-1),-1,Feriados!$A$1:$A$936),1,Feriados!$A$1:$A$936)</f>
        <v>39979</v>
      </c>
      <c r="K2481" s="28">
        <f t="shared" si="72"/>
        <v>5.2184031161778277</v>
      </c>
    </row>
    <row r="2482" spans="1:11" x14ac:dyDescent="0.3">
      <c r="A2482" s="18" t="str">
        <f t="shared" si="73"/>
        <v>52010P</v>
      </c>
      <c r="B2482" s="10">
        <v>760199</v>
      </c>
      <c r="C2482" s="15">
        <v>40331</v>
      </c>
      <c r="D2482" s="16">
        <v>1923.8780790000001</v>
      </c>
      <c r="E2482" s="14">
        <v>0.48</v>
      </c>
      <c r="F2482" s="14" t="s">
        <v>42</v>
      </c>
      <c r="G2482" s="15">
        <v>40319</v>
      </c>
      <c r="H2482" s="27">
        <f>WORKDAY(WORKDAY(DATEVALUE("15/"&amp;MONTH(EDATE(C2482,0))&amp;"/"&amp;YEAR(EDATE(C2482,0))),-1,Feriados!$A$1:$A$936),1,Feriados!$A$1:$A$936)</f>
        <v>40344</v>
      </c>
      <c r="I2482" s="27">
        <f>WORKDAY(WORKDAY(DATEVALUE("15/"&amp;MONTH(EDATE(C2482,-1))&amp;"/"&amp;YEAR(EDATE(C2482,-1))),-1,Feriados!$A$1:$A$936),1,Feriados!$A$1:$A$936)</f>
        <v>40315</v>
      </c>
      <c r="J2482" s="27">
        <f>WORKDAY(WORKDAY(DATEVALUE("15/"&amp;MONTH(EDATE(C2482,0))&amp;"/"&amp;YEAR(EDATE(C2482,0))-1),-1,Feriados!$A$1:$A$936),1,Feriados!$A$1:$A$936)</f>
        <v>39979</v>
      </c>
      <c r="K2482" s="28">
        <f t="shared" si="72"/>
        <v>5.2184031161778277</v>
      </c>
    </row>
    <row r="2483" spans="1:11" x14ac:dyDescent="0.3">
      <c r="A2483" s="18" t="str">
        <f t="shared" si="73"/>
        <v>52010P</v>
      </c>
      <c r="B2483" s="10">
        <v>760199</v>
      </c>
      <c r="C2483" s="15">
        <v>40333</v>
      </c>
      <c r="D2483" s="16">
        <v>1924.3387600000001</v>
      </c>
      <c r="E2483" s="14">
        <v>0.48</v>
      </c>
      <c r="F2483" s="14" t="s">
        <v>42</v>
      </c>
      <c r="G2483" s="15">
        <v>40319</v>
      </c>
      <c r="H2483" s="27">
        <f>WORKDAY(WORKDAY(DATEVALUE("15/"&amp;MONTH(EDATE(C2483,0))&amp;"/"&amp;YEAR(EDATE(C2483,0))),-1,Feriados!$A$1:$A$936),1,Feriados!$A$1:$A$936)</f>
        <v>40344</v>
      </c>
      <c r="I2483" s="27">
        <f>WORKDAY(WORKDAY(DATEVALUE("15/"&amp;MONTH(EDATE(C2483,-1))&amp;"/"&amp;YEAR(EDATE(C2483,-1))),-1,Feriados!$A$1:$A$936),1,Feriados!$A$1:$A$936)</f>
        <v>40315</v>
      </c>
      <c r="J2483" s="27">
        <f>WORKDAY(WORKDAY(DATEVALUE("15/"&amp;MONTH(EDATE(C2483,0))&amp;"/"&amp;YEAR(EDATE(C2483,0))-1),-1,Feriados!$A$1:$A$936),1,Feriados!$A$1:$A$936)</f>
        <v>39979</v>
      </c>
      <c r="K2483" s="28">
        <f t="shared" si="72"/>
        <v>5.2184031161778277</v>
      </c>
    </row>
    <row r="2484" spans="1:11" x14ac:dyDescent="0.3">
      <c r="A2484" s="18" t="str">
        <f t="shared" si="73"/>
        <v>52010P</v>
      </c>
      <c r="B2484" s="10">
        <v>760199</v>
      </c>
      <c r="C2484" s="15">
        <v>40336</v>
      </c>
      <c r="D2484" s="16">
        <v>1924.7995519999999</v>
      </c>
      <c r="E2484" s="14">
        <v>0.48</v>
      </c>
      <c r="F2484" s="14" t="s">
        <v>42</v>
      </c>
      <c r="G2484" s="15">
        <v>40319</v>
      </c>
      <c r="H2484" s="27">
        <f>WORKDAY(WORKDAY(DATEVALUE("15/"&amp;MONTH(EDATE(C2484,0))&amp;"/"&amp;YEAR(EDATE(C2484,0))),-1,Feriados!$A$1:$A$936),1,Feriados!$A$1:$A$936)</f>
        <v>40344</v>
      </c>
      <c r="I2484" s="27">
        <f>WORKDAY(WORKDAY(DATEVALUE("15/"&amp;MONTH(EDATE(C2484,-1))&amp;"/"&amp;YEAR(EDATE(C2484,-1))),-1,Feriados!$A$1:$A$936),1,Feriados!$A$1:$A$936)</f>
        <v>40315</v>
      </c>
      <c r="J2484" s="27">
        <f>WORKDAY(WORKDAY(DATEVALUE("15/"&amp;MONTH(EDATE(C2484,0))&amp;"/"&amp;YEAR(EDATE(C2484,0))-1),-1,Feriados!$A$1:$A$936),1,Feriados!$A$1:$A$936)</f>
        <v>39979</v>
      </c>
      <c r="K2484" s="28">
        <f t="shared" si="72"/>
        <v>5.2184031161778277</v>
      </c>
    </row>
    <row r="2485" spans="1:11" x14ac:dyDescent="0.3">
      <c r="A2485" s="18" t="str">
        <f t="shared" si="73"/>
        <v>52010P</v>
      </c>
      <c r="B2485" s="10">
        <v>760199</v>
      </c>
      <c r="C2485" s="15">
        <v>40337</v>
      </c>
      <c r="D2485" s="16">
        <v>1925.260454</v>
      </c>
      <c r="E2485" s="14">
        <v>0.48</v>
      </c>
      <c r="F2485" s="14" t="s">
        <v>42</v>
      </c>
      <c r="G2485" s="15">
        <v>40319</v>
      </c>
      <c r="H2485" s="27">
        <f>WORKDAY(WORKDAY(DATEVALUE("15/"&amp;MONTH(EDATE(C2485,0))&amp;"/"&amp;YEAR(EDATE(C2485,0))),-1,Feriados!$A$1:$A$936),1,Feriados!$A$1:$A$936)</f>
        <v>40344</v>
      </c>
      <c r="I2485" s="27">
        <f>WORKDAY(WORKDAY(DATEVALUE("15/"&amp;MONTH(EDATE(C2485,-1))&amp;"/"&amp;YEAR(EDATE(C2485,-1))),-1,Feriados!$A$1:$A$936),1,Feriados!$A$1:$A$936)</f>
        <v>40315</v>
      </c>
      <c r="J2485" s="27">
        <f>WORKDAY(WORKDAY(DATEVALUE("15/"&amp;MONTH(EDATE(C2485,0))&amp;"/"&amp;YEAR(EDATE(C2485,0))-1),-1,Feriados!$A$1:$A$936),1,Feriados!$A$1:$A$936)</f>
        <v>39979</v>
      </c>
      <c r="K2485" s="28">
        <f t="shared" si="72"/>
        <v>5.2184031161778277</v>
      </c>
    </row>
    <row r="2486" spans="1:11" x14ac:dyDescent="0.3">
      <c r="A2486" s="18" t="str">
        <f t="shared" si="73"/>
        <v>52010F</v>
      </c>
      <c r="B2486" s="10">
        <v>760199</v>
      </c>
      <c r="C2486" s="15">
        <v>40338</v>
      </c>
      <c r="D2486" s="16">
        <v>1924.955361</v>
      </c>
      <c r="E2486" s="14">
        <v>0.43</v>
      </c>
      <c r="F2486" s="14" t="s">
        <v>41</v>
      </c>
      <c r="G2486" s="15">
        <v>40338</v>
      </c>
      <c r="H2486" s="27">
        <f>WORKDAY(WORKDAY(DATEVALUE("15/"&amp;MONTH(EDATE(C2486,0))&amp;"/"&amp;YEAR(EDATE(C2486,0))),-1,Feriados!$A$1:$A$936),1,Feriados!$A$1:$A$936)</f>
        <v>40344</v>
      </c>
      <c r="I2486" s="27">
        <f>WORKDAY(WORKDAY(DATEVALUE("15/"&amp;MONTH(EDATE(C2486,-1))&amp;"/"&amp;YEAR(EDATE(C2486,-1))),-1,Feriados!$A$1:$A$936),1,Feriados!$A$1:$A$936)</f>
        <v>40315</v>
      </c>
      <c r="J2486" s="27">
        <f>WORKDAY(WORKDAY(DATEVALUE("15/"&amp;MONTH(EDATE(C2486,0))&amp;"/"&amp;YEAR(EDATE(C2486,0))-1),-1,Feriados!$A$1:$A$936),1,Feriados!$A$1:$A$936)</f>
        <v>39979</v>
      </c>
      <c r="K2486" s="28">
        <f t="shared" si="72"/>
        <v>5.2184031161778277</v>
      </c>
    </row>
    <row r="2487" spans="1:11" x14ac:dyDescent="0.3">
      <c r="A2487" s="18" t="str">
        <f t="shared" si="73"/>
        <v>52010F</v>
      </c>
      <c r="B2487" s="10">
        <v>760199</v>
      </c>
      <c r="C2487" s="15">
        <v>40339</v>
      </c>
      <c r="D2487" s="16">
        <v>1925.3684169999999</v>
      </c>
      <c r="E2487" s="14">
        <v>0.43</v>
      </c>
      <c r="F2487" s="14" t="s">
        <v>41</v>
      </c>
      <c r="G2487" s="15">
        <v>40338</v>
      </c>
      <c r="H2487" s="27">
        <f>WORKDAY(WORKDAY(DATEVALUE("15/"&amp;MONTH(EDATE(C2487,0))&amp;"/"&amp;YEAR(EDATE(C2487,0))),-1,Feriados!$A$1:$A$936),1,Feriados!$A$1:$A$936)</f>
        <v>40344</v>
      </c>
      <c r="I2487" s="27">
        <f>WORKDAY(WORKDAY(DATEVALUE("15/"&amp;MONTH(EDATE(C2487,-1))&amp;"/"&amp;YEAR(EDATE(C2487,-1))),-1,Feriados!$A$1:$A$936),1,Feriados!$A$1:$A$936)</f>
        <v>40315</v>
      </c>
      <c r="J2487" s="27">
        <f>WORKDAY(WORKDAY(DATEVALUE("15/"&amp;MONTH(EDATE(C2487,0))&amp;"/"&amp;YEAR(EDATE(C2487,0))-1),-1,Feriados!$A$1:$A$936),1,Feriados!$A$1:$A$936)</f>
        <v>39979</v>
      </c>
      <c r="K2487" s="28">
        <f t="shared" si="72"/>
        <v>5.2184031161778277</v>
      </c>
    </row>
    <row r="2488" spans="1:11" x14ac:dyDescent="0.3">
      <c r="A2488" s="18" t="str">
        <f t="shared" si="73"/>
        <v>52010F</v>
      </c>
      <c r="B2488" s="10">
        <v>760199</v>
      </c>
      <c r="C2488" s="15">
        <v>40340</v>
      </c>
      <c r="D2488" s="16">
        <v>1925.7815619999999</v>
      </c>
      <c r="E2488" s="14">
        <v>0.43</v>
      </c>
      <c r="F2488" s="14" t="s">
        <v>41</v>
      </c>
      <c r="G2488" s="15">
        <v>40338</v>
      </c>
      <c r="H2488" s="27">
        <f>WORKDAY(WORKDAY(DATEVALUE("15/"&amp;MONTH(EDATE(C2488,0))&amp;"/"&amp;YEAR(EDATE(C2488,0))),-1,Feriados!$A$1:$A$936),1,Feriados!$A$1:$A$936)</f>
        <v>40344</v>
      </c>
      <c r="I2488" s="27">
        <f>WORKDAY(WORKDAY(DATEVALUE("15/"&amp;MONTH(EDATE(C2488,-1))&amp;"/"&amp;YEAR(EDATE(C2488,-1))),-1,Feriados!$A$1:$A$936),1,Feriados!$A$1:$A$936)</f>
        <v>40315</v>
      </c>
      <c r="J2488" s="27">
        <f>WORKDAY(WORKDAY(DATEVALUE("15/"&amp;MONTH(EDATE(C2488,0))&amp;"/"&amp;YEAR(EDATE(C2488,0))-1),-1,Feriados!$A$1:$A$936),1,Feriados!$A$1:$A$936)</f>
        <v>39979</v>
      </c>
      <c r="K2488" s="28">
        <f t="shared" si="72"/>
        <v>5.2184031161778277</v>
      </c>
    </row>
    <row r="2489" spans="1:11" x14ac:dyDescent="0.3">
      <c r="A2489" s="18" t="str">
        <f t="shared" si="73"/>
        <v>52010F</v>
      </c>
      <c r="B2489" s="10">
        <v>760199</v>
      </c>
      <c r="C2489" s="15">
        <v>40343</v>
      </c>
      <c r="D2489" s="16">
        <v>1926.1947950000001</v>
      </c>
      <c r="E2489" s="14">
        <v>0.43</v>
      </c>
      <c r="F2489" s="14" t="s">
        <v>41</v>
      </c>
      <c r="G2489" s="15">
        <v>40338</v>
      </c>
      <c r="H2489" s="27">
        <f>WORKDAY(WORKDAY(DATEVALUE("15/"&amp;MONTH(EDATE(C2489,0))&amp;"/"&amp;YEAR(EDATE(C2489,0))),-1,Feriados!$A$1:$A$936),1,Feriados!$A$1:$A$936)</f>
        <v>40344</v>
      </c>
      <c r="I2489" s="27">
        <f>WORKDAY(WORKDAY(DATEVALUE("15/"&amp;MONTH(EDATE(C2489,-1))&amp;"/"&amp;YEAR(EDATE(C2489,-1))),-1,Feriados!$A$1:$A$936),1,Feriados!$A$1:$A$936)</f>
        <v>40315</v>
      </c>
      <c r="J2489" s="27">
        <f>WORKDAY(WORKDAY(DATEVALUE("15/"&amp;MONTH(EDATE(C2489,0))&amp;"/"&amp;YEAR(EDATE(C2489,0))-1),-1,Feriados!$A$1:$A$936),1,Feriados!$A$1:$A$936)</f>
        <v>39979</v>
      </c>
      <c r="K2489" s="28">
        <f t="shared" si="72"/>
        <v>5.2184031161778277</v>
      </c>
    </row>
    <row r="2490" spans="1:11" x14ac:dyDescent="0.3">
      <c r="A2490" s="18" t="str">
        <f t="shared" si="73"/>
        <v>52010F</v>
      </c>
      <c r="B2490" s="10">
        <v>760199</v>
      </c>
      <c r="C2490" s="15">
        <v>40344</v>
      </c>
      <c r="D2490" s="16">
        <v>1926.6081180000001</v>
      </c>
      <c r="E2490" s="14">
        <v>0.43</v>
      </c>
      <c r="F2490" s="14" t="s">
        <v>41</v>
      </c>
      <c r="G2490" s="15">
        <v>40338</v>
      </c>
      <c r="H2490" s="27">
        <f>WORKDAY(WORKDAY(DATEVALUE("15/"&amp;MONTH(EDATE(C2490,0))&amp;"/"&amp;YEAR(EDATE(C2490,0))),-1,Feriados!$A$1:$A$936),1,Feriados!$A$1:$A$936)</f>
        <v>40344</v>
      </c>
      <c r="I2490" s="27">
        <f>WORKDAY(WORKDAY(DATEVALUE("15/"&amp;MONTH(EDATE(C2490,-1))&amp;"/"&amp;YEAR(EDATE(C2490,-1))),-1,Feriados!$A$1:$A$936),1,Feriados!$A$1:$A$936)</f>
        <v>40315</v>
      </c>
      <c r="J2490" s="27">
        <f>WORKDAY(WORKDAY(DATEVALUE("15/"&amp;MONTH(EDATE(C2490,0))&amp;"/"&amp;YEAR(EDATE(C2490,0))-1),-1,Feriados!$A$1:$A$936),1,Feriados!$A$1:$A$936)</f>
        <v>39979</v>
      </c>
      <c r="K2490" s="28">
        <f t="shared" si="72"/>
        <v>5.2184031161778277</v>
      </c>
    </row>
    <row r="2491" spans="1:11" x14ac:dyDescent="0.3">
      <c r="A2491" s="18" t="str">
        <f t="shared" si="73"/>
        <v>52010P</v>
      </c>
      <c r="B2491" s="10">
        <v>760199</v>
      </c>
      <c r="C2491" s="15">
        <v>40345</v>
      </c>
      <c r="D2491" s="16">
        <v>1926.809315</v>
      </c>
      <c r="E2491" s="14">
        <v>0.23</v>
      </c>
      <c r="F2491" s="14" t="s">
        <v>42</v>
      </c>
      <c r="G2491" s="15">
        <v>40345</v>
      </c>
      <c r="H2491" s="27">
        <f>WORKDAY(WORKDAY(DATEVALUE("15/"&amp;MONTH(EDATE(C2491,0))&amp;"/"&amp;YEAR(EDATE(C2491,0))),-1,Feriados!$A$1:$A$936),1,Feriados!$A$1:$A$936)</f>
        <v>40344</v>
      </c>
      <c r="I2491" s="27">
        <f>WORKDAY(WORKDAY(DATEVALUE("15/"&amp;MONTH(EDATE(C2491,-1))&amp;"/"&amp;YEAR(EDATE(C2491,-1))),-1,Feriados!$A$1:$A$936),1,Feriados!$A$1:$A$936)</f>
        <v>40315</v>
      </c>
      <c r="J2491" s="27">
        <f>WORKDAY(WORKDAY(DATEVALUE("15/"&amp;MONTH(EDATE(C2491,0))&amp;"/"&amp;YEAR(EDATE(C2491,0))-1),-1,Feriados!$A$1:$A$936),1,Feriados!$A$1:$A$936)</f>
        <v>39979</v>
      </c>
      <c r="K2491" s="28">
        <f t="shared" si="72"/>
        <v>5.2184031161778277</v>
      </c>
    </row>
    <row r="2492" spans="1:11" x14ac:dyDescent="0.3">
      <c r="A2492" s="18" t="str">
        <f t="shared" si="73"/>
        <v>52010P</v>
      </c>
      <c r="B2492" s="10">
        <v>760199</v>
      </c>
      <c r="C2492" s="15">
        <v>40346</v>
      </c>
      <c r="D2492" s="16">
        <v>1927.0105329999999</v>
      </c>
      <c r="E2492" s="14">
        <v>0.23</v>
      </c>
      <c r="F2492" s="14" t="s">
        <v>42</v>
      </c>
      <c r="G2492" s="15">
        <v>40345</v>
      </c>
      <c r="H2492" s="27">
        <f>WORKDAY(WORKDAY(DATEVALUE("15/"&amp;MONTH(EDATE(C2492,0))&amp;"/"&amp;YEAR(EDATE(C2492,0))),-1,Feriados!$A$1:$A$936),1,Feriados!$A$1:$A$936)</f>
        <v>40344</v>
      </c>
      <c r="I2492" s="27">
        <f>WORKDAY(WORKDAY(DATEVALUE("15/"&amp;MONTH(EDATE(C2492,-1))&amp;"/"&amp;YEAR(EDATE(C2492,-1))),-1,Feriados!$A$1:$A$936),1,Feriados!$A$1:$A$936)</f>
        <v>40315</v>
      </c>
      <c r="J2492" s="27">
        <f>WORKDAY(WORKDAY(DATEVALUE("15/"&amp;MONTH(EDATE(C2492,0))&amp;"/"&amp;YEAR(EDATE(C2492,0))-1),-1,Feriados!$A$1:$A$936),1,Feriados!$A$1:$A$936)</f>
        <v>39979</v>
      </c>
      <c r="K2492" s="28">
        <f t="shared" si="72"/>
        <v>5.2184031161778277</v>
      </c>
    </row>
    <row r="2493" spans="1:11" x14ac:dyDescent="0.3">
      <c r="A2493" s="18" t="str">
        <f t="shared" si="73"/>
        <v>52010P</v>
      </c>
      <c r="B2493" s="10">
        <v>760199</v>
      </c>
      <c r="C2493" s="15">
        <v>40347</v>
      </c>
      <c r="D2493" s="16">
        <v>1927.211773</v>
      </c>
      <c r="E2493" s="14">
        <v>0.23</v>
      </c>
      <c r="F2493" s="14" t="s">
        <v>42</v>
      </c>
      <c r="G2493" s="15">
        <v>40345</v>
      </c>
      <c r="H2493" s="27">
        <f>WORKDAY(WORKDAY(DATEVALUE("15/"&amp;MONTH(EDATE(C2493,0))&amp;"/"&amp;YEAR(EDATE(C2493,0))),-1,Feriados!$A$1:$A$936),1,Feriados!$A$1:$A$936)</f>
        <v>40344</v>
      </c>
      <c r="I2493" s="27">
        <f>WORKDAY(WORKDAY(DATEVALUE("15/"&amp;MONTH(EDATE(C2493,-1))&amp;"/"&amp;YEAR(EDATE(C2493,-1))),-1,Feriados!$A$1:$A$936),1,Feriados!$A$1:$A$936)</f>
        <v>40315</v>
      </c>
      <c r="J2493" s="27">
        <f>WORKDAY(WORKDAY(DATEVALUE("15/"&amp;MONTH(EDATE(C2493,0))&amp;"/"&amp;YEAR(EDATE(C2493,0))-1),-1,Feriados!$A$1:$A$936),1,Feriados!$A$1:$A$936)</f>
        <v>39979</v>
      </c>
      <c r="K2493" s="28">
        <f t="shared" ref="K2493:K2556" si="74">+(VLOOKUP(H2493,C:D,2,FALSE)/VLOOKUP(J2493,C:D,2,FALSE)-1)*100</f>
        <v>5.2184031161778277</v>
      </c>
    </row>
    <row r="2494" spans="1:11" x14ac:dyDescent="0.3">
      <c r="A2494" s="18" t="str">
        <f t="shared" si="73"/>
        <v>52010P</v>
      </c>
      <c r="B2494" s="10">
        <v>760199</v>
      </c>
      <c r="C2494" s="15">
        <v>40350</v>
      </c>
      <c r="D2494" s="16">
        <v>1927.413033</v>
      </c>
      <c r="E2494" s="14">
        <v>0.23</v>
      </c>
      <c r="F2494" s="14" t="s">
        <v>42</v>
      </c>
      <c r="G2494" s="15">
        <v>40345</v>
      </c>
      <c r="H2494" s="27">
        <f>WORKDAY(WORKDAY(DATEVALUE("15/"&amp;MONTH(EDATE(C2494,0))&amp;"/"&amp;YEAR(EDATE(C2494,0))),-1,Feriados!$A$1:$A$936),1,Feriados!$A$1:$A$936)</f>
        <v>40344</v>
      </c>
      <c r="I2494" s="27">
        <f>WORKDAY(WORKDAY(DATEVALUE("15/"&amp;MONTH(EDATE(C2494,-1))&amp;"/"&amp;YEAR(EDATE(C2494,-1))),-1,Feriados!$A$1:$A$936),1,Feriados!$A$1:$A$936)</f>
        <v>40315</v>
      </c>
      <c r="J2494" s="27">
        <f>WORKDAY(WORKDAY(DATEVALUE("15/"&amp;MONTH(EDATE(C2494,0))&amp;"/"&amp;YEAR(EDATE(C2494,0))-1),-1,Feriados!$A$1:$A$936),1,Feriados!$A$1:$A$936)</f>
        <v>39979</v>
      </c>
      <c r="K2494" s="28">
        <f t="shared" si="74"/>
        <v>5.2184031161778277</v>
      </c>
    </row>
    <row r="2495" spans="1:11" x14ac:dyDescent="0.3">
      <c r="A2495" s="18" t="str">
        <f t="shared" si="73"/>
        <v>52010P</v>
      </c>
      <c r="B2495" s="10">
        <v>760199</v>
      </c>
      <c r="C2495" s="15">
        <v>40351</v>
      </c>
      <c r="D2495" s="16">
        <v>1927.6143139999999</v>
      </c>
      <c r="E2495" s="14">
        <v>0.23</v>
      </c>
      <c r="F2495" s="14" t="s">
        <v>42</v>
      </c>
      <c r="G2495" s="15">
        <v>40345</v>
      </c>
      <c r="H2495" s="27">
        <f>WORKDAY(WORKDAY(DATEVALUE("15/"&amp;MONTH(EDATE(C2495,0))&amp;"/"&amp;YEAR(EDATE(C2495,0))),-1,Feriados!$A$1:$A$936),1,Feriados!$A$1:$A$936)</f>
        <v>40344</v>
      </c>
      <c r="I2495" s="27">
        <f>WORKDAY(WORKDAY(DATEVALUE("15/"&amp;MONTH(EDATE(C2495,-1))&amp;"/"&amp;YEAR(EDATE(C2495,-1))),-1,Feriados!$A$1:$A$936),1,Feriados!$A$1:$A$936)</f>
        <v>40315</v>
      </c>
      <c r="J2495" s="27">
        <f>WORKDAY(WORKDAY(DATEVALUE("15/"&amp;MONTH(EDATE(C2495,0))&amp;"/"&amp;YEAR(EDATE(C2495,0))-1),-1,Feriados!$A$1:$A$936),1,Feriados!$A$1:$A$936)</f>
        <v>39979</v>
      </c>
      <c r="K2495" s="28">
        <f t="shared" si="74"/>
        <v>5.2184031161778277</v>
      </c>
    </row>
    <row r="2496" spans="1:11" x14ac:dyDescent="0.3">
      <c r="A2496" s="18" t="str">
        <f t="shared" si="73"/>
        <v>52010P</v>
      </c>
      <c r="B2496" s="10">
        <v>760199</v>
      </c>
      <c r="C2496" s="15">
        <v>40352</v>
      </c>
      <c r="D2496" s="16">
        <v>1927.2908649999999</v>
      </c>
      <c r="E2496" s="14">
        <v>0.13</v>
      </c>
      <c r="F2496" s="14" t="s">
        <v>42</v>
      </c>
      <c r="G2496" s="15">
        <v>40352</v>
      </c>
      <c r="H2496" s="27">
        <f>WORKDAY(WORKDAY(DATEVALUE("15/"&amp;MONTH(EDATE(C2496,0))&amp;"/"&amp;YEAR(EDATE(C2496,0))),-1,Feriados!$A$1:$A$936),1,Feriados!$A$1:$A$936)</f>
        <v>40344</v>
      </c>
      <c r="I2496" s="27">
        <f>WORKDAY(WORKDAY(DATEVALUE("15/"&amp;MONTH(EDATE(C2496,-1))&amp;"/"&amp;YEAR(EDATE(C2496,-1))),-1,Feriados!$A$1:$A$936),1,Feriados!$A$1:$A$936)</f>
        <v>40315</v>
      </c>
      <c r="J2496" s="27">
        <f>WORKDAY(WORKDAY(DATEVALUE("15/"&amp;MONTH(EDATE(C2496,0))&amp;"/"&amp;YEAR(EDATE(C2496,0))-1),-1,Feriados!$A$1:$A$936),1,Feriados!$A$1:$A$936)</f>
        <v>39979</v>
      </c>
      <c r="K2496" s="28">
        <f t="shared" si="74"/>
        <v>5.2184031161778277</v>
      </c>
    </row>
    <row r="2497" spans="1:11" x14ac:dyDescent="0.3">
      <c r="A2497" s="18" t="str">
        <f t="shared" si="73"/>
        <v>52010P</v>
      </c>
      <c r="B2497" s="10">
        <v>760199</v>
      </c>
      <c r="C2497" s="15">
        <v>40353</v>
      </c>
      <c r="D2497" s="16">
        <v>1927.4046800000001</v>
      </c>
      <c r="E2497" s="14">
        <v>0.13</v>
      </c>
      <c r="F2497" s="14" t="s">
        <v>42</v>
      </c>
      <c r="G2497" s="15">
        <v>40352</v>
      </c>
      <c r="H2497" s="27">
        <f>WORKDAY(WORKDAY(DATEVALUE("15/"&amp;MONTH(EDATE(C2497,0))&amp;"/"&amp;YEAR(EDATE(C2497,0))),-1,Feriados!$A$1:$A$936),1,Feriados!$A$1:$A$936)</f>
        <v>40344</v>
      </c>
      <c r="I2497" s="27">
        <f>WORKDAY(WORKDAY(DATEVALUE("15/"&amp;MONTH(EDATE(C2497,-1))&amp;"/"&amp;YEAR(EDATE(C2497,-1))),-1,Feriados!$A$1:$A$936),1,Feriados!$A$1:$A$936)</f>
        <v>40315</v>
      </c>
      <c r="J2497" s="27">
        <f>WORKDAY(WORKDAY(DATEVALUE("15/"&amp;MONTH(EDATE(C2497,0))&amp;"/"&amp;YEAR(EDATE(C2497,0))-1),-1,Feriados!$A$1:$A$936),1,Feriados!$A$1:$A$936)</f>
        <v>39979</v>
      </c>
      <c r="K2497" s="28">
        <f t="shared" si="74"/>
        <v>5.2184031161778277</v>
      </c>
    </row>
    <row r="2498" spans="1:11" x14ac:dyDescent="0.3">
      <c r="A2498" s="18" t="str">
        <f t="shared" si="73"/>
        <v>52010P</v>
      </c>
      <c r="B2498" s="10">
        <v>760199</v>
      </c>
      <c r="C2498" s="15">
        <v>40354</v>
      </c>
      <c r="D2498" s="16">
        <v>1927.518501</v>
      </c>
      <c r="E2498" s="14">
        <v>0.13</v>
      </c>
      <c r="F2498" s="14" t="s">
        <v>42</v>
      </c>
      <c r="G2498" s="15">
        <v>40352</v>
      </c>
      <c r="H2498" s="27">
        <f>WORKDAY(WORKDAY(DATEVALUE("15/"&amp;MONTH(EDATE(C2498,0))&amp;"/"&amp;YEAR(EDATE(C2498,0))),-1,Feriados!$A$1:$A$936),1,Feriados!$A$1:$A$936)</f>
        <v>40344</v>
      </c>
      <c r="I2498" s="27">
        <f>WORKDAY(WORKDAY(DATEVALUE("15/"&amp;MONTH(EDATE(C2498,-1))&amp;"/"&amp;YEAR(EDATE(C2498,-1))),-1,Feriados!$A$1:$A$936),1,Feriados!$A$1:$A$936)</f>
        <v>40315</v>
      </c>
      <c r="J2498" s="27">
        <f>WORKDAY(WORKDAY(DATEVALUE("15/"&amp;MONTH(EDATE(C2498,0))&amp;"/"&amp;YEAR(EDATE(C2498,0))-1),-1,Feriados!$A$1:$A$936),1,Feriados!$A$1:$A$936)</f>
        <v>39979</v>
      </c>
      <c r="K2498" s="28">
        <f t="shared" si="74"/>
        <v>5.2184031161778277</v>
      </c>
    </row>
    <row r="2499" spans="1:11" x14ac:dyDescent="0.3">
      <c r="A2499" s="18" t="str">
        <f t="shared" ref="A2499:A2562" si="75">MONTH(EDATE(C2499,-1))&amp;YEAR(EDATE(C2499,-1))&amp;F2499</f>
        <v>52010P</v>
      </c>
      <c r="B2499" s="10">
        <v>760199</v>
      </c>
      <c r="C2499" s="15">
        <v>40357</v>
      </c>
      <c r="D2499" s="16">
        <v>1927.632329</v>
      </c>
      <c r="E2499" s="14">
        <v>0.13</v>
      </c>
      <c r="F2499" s="14" t="s">
        <v>42</v>
      </c>
      <c r="G2499" s="15">
        <v>40352</v>
      </c>
      <c r="H2499" s="27">
        <f>WORKDAY(WORKDAY(DATEVALUE("15/"&amp;MONTH(EDATE(C2499,0))&amp;"/"&amp;YEAR(EDATE(C2499,0))),-1,Feriados!$A$1:$A$936),1,Feriados!$A$1:$A$936)</f>
        <v>40344</v>
      </c>
      <c r="I2499" s="27">
        <f>WORKDAY(WORKDAY(DATEVALUE("15/"&amp;MONTH(EDATE(C2499,-1))&amp;"/"&amp;YEAR(EDATE(C2499,-1))),-1,Feriados!$A$1:$A$936),1,Feriados!$A$1:$A$936)</f>
        <v>40315</v>
      </c>
      <c r="J2499" s="27">
        <f>WORKDAY(WORKDAY(DATEVALUE("15/"&amp;MONTH(EDATE(C2499,0))&amp;"/"&amp;YEAR(EDATE(C2499,0))-1),-1,Feriados!$A$1:$A$936),1,Feriados!$A$1:$A$936)</f>
        <v>39979</v>
      </c>
      <c r="K2499" s="28">
        <f t="shared" si="74"/>
        <v>5.2184031161778277</v>
      </c>
    </row>
    <row r="2500" spans="1:11" x14ac:dyDescent="0.3">
      <c r="A2500" s="18" t="str">
        <f t="shared" si="75"/>
        <v>52010P</v>
      </c>
      <c r="B2500" s="10">
        <v>760199</v>
      </c>
      <c r="C2500" s="15">
        <v>40358</v>
      </c>
      <c r="D2500" s="16">
        <v>1927.7461639999999</v>
      </c>
      <c r="E2500" s="14">
        <v>0.13</v>
      </c>
      <c r="F2500" s="14" t="s">
        <v>42</v>
      </c>
      <c r="G2500" s="15">
        <v>40352</v>
      </c>
      <c r="H2500" s="27">
        <f>WORKDAY(WORKDAY(DATEVALUE("15/"&amp;MONTH(EDATE(C2500,0))&amp;"/"&amp;YEAR(EDATE(C2500,0))),-1,Feriados!$A$1:$A$936),1,Feriados!$A$1:$A$936)</f>
        <v>40344</v>
      </c>
      <c r="I2500" s="27">
        <f>WORKDAY(WORKDAY(DATEVALUE("15/"&amp;MONTH(EDATE(C2500,-1))&amp;"/"&amp;YEAR(EDATE(C2500,-1))),-1,Feriados!$A$1:$A$936),1,Feriados!$A$1:$A$936)</f>
        <v>40315</v>
      </c>
      <c r="J2500" s="27">
        <f>WORKDAY(WORKDAY(DATEVALUE("15/"&amp;MONTH(EDATE(C2500,0))&amp;"/"&amp;YEAR(EDATE(C2500,0))-1),-1,Feriados!$A$1:$A$936),1,Feriados!$A$1:$A$936)</f>
        <v>39979</v>
      </c>
      <c r="K2500" s="28">
        <f t="shared" si="74"/>
        <v>5.2184031161778277</v>
      </c>
    </row>
    <row r="2501" spans="1:11" x14ac:dyDescent="0.3">
      <c r="A2501" s="18" t="str">
        <f t="shared" si="75"/>
        <v>52010P</v>
      </c>
      <c r="B2501" s="10">
        <v>760199</v>
      </c>
      <c r="C2501" s="15">
        <v>40359</v>
      </c>
      <c r="D2501" s="16">
        <v>1927.8600060000001</v>
      </c>
      <c r="E2501" s="14">
        <v>0.13</v>
      </c>
      <c r="F2501" s="14" t="s">
        <v>42</v>
      </c>
      <c r="G2501" s="15">
        <v>40352</v>
      </c>
      <c r="H2501" s="27">
        <f>WORKDAY(WORKDAY(DATEVALUE("15/"&amp;MONTH(EDATE(C2501,0))&amp;"/"&amp;YEAR(EDATE(C2501,0))),-1,Feriados!$A$1:$A$936),1,Feriados!$A$1:$A$936)</f>
        <v>40344</v>
      </c>
      <c r="I2501" s="27">
        <f>WORKDAY(WORKDAY(DATEVALUE("15/"&amp;MONTH(EDATE(C2501,-1))&amp;"/"&amp;YEAR(EDATE(C2501,-1))),-1,Feriados!$A$1:$A$936),1,Feriados!$A$1:$A$936)</f>
        <v>40315</v>
      </c>
      <c r="J2501" s="27">
        <f>WORKDAY(WORKDAY(DATEVALUE("15/"&amp;MONTH(EDATE(C2501,0))&amp;"/"&amp;YEAR(EDATE(C2501,0))-1),-1,Feriados!$A$1:$A$936),1,Feriados!$A$1:$A$936)</f>
        <v>39979</v>
      </c>
      <c r="K2501" s="28">
        <f t="shared" si="74"/>
        <v>5.2184031161778277</v>
      </c>
    </row>
    <row r="2502" spans="1:11" x14ac:dyDescent="0.3">
      <c r="A2502" s="18" t="str">
        <f t="shared" si="75"/>
        <v>62010P</v>
      </c>
      <c r="B2502" s="10">
        <v>760199</v>
      </c>
      <c r="C2502" s="15">
        <v>40360</v>
      </c>
      <c r="D2502" s="16">
        <v>1927.9738540000001</v>
      </c>
      <c r="E2502" s="14">
        <v>0.13</v>
      </c>
      <c r="F2502" s="14" t="s">
        <v>42</v>
      </c>
      <c r="G2502" s="15">
        <v>40352</v>
      </c>
      <c r="H2502" s="27">
        <f>WORKDAY(WORKDAY(DATEVALUE("15/"&amp;MONTH(EDATE(C2502,0))&amp;"/"&amp;YEAR(EDATE(C2502,0))),-1,Feriados!$A$1:$A$936),1,Feriados!$A$1:$A$936)</f>
        <v>40374</v>
      </c>
      <c r="I2502" s="27">
        <f>WORKDAY(WORKDAY(DATEVALUE("15/"&amp;MONTH(EDATE(C2502,-1))&amp;"/"&amp;YEAR(EDATE(C2502,-1))),-1,Feriados!$A$1:$A$936),1,Feriados!$A$1:$A$936)</f>
        <v>40344</v>
      </c>
      <c r="J2502" s="27">
        <f>WORKDAY(WORKDAY(DATEVALUE("15/"&amp;MONTH(EDATE(C2502,0))&amp;"/"&amp;YEAR(EDATE(C2502,0))-1),-1,Feriados!$A$1:$A$936),1,Feriados!$A$1:$A$936)</f>
        <v>40009</v>
      </c>
      <c r="K2502" s="28">
        <f t="shared" si="74"/>
        <v>4.8410906433721035</v>
      </c>
    </row>
    <row r="2503" spans="1:11" x14ac:dyDescent="0.3">
      <c r="A2503" s="18" t="str">
        <f t="shared" si="75"/>
        <v>62010P</v>
      </c>
      <c r="B2503" s="10">
        <v>760199</v>
      </c>
      <c r="C2503" s="15">
        <v>40361</v>
      </c>
      <c r="D2503" s="16">
        <v>1928.08771</v>
      </c>
      <c r="E2503" s="14">
        <v>0.13</v>
      </c>
      <c r="F2503" s="14" t="s">
        <v>42</v>
      </c>
      <c r="G2503" s="15">
        <v>40352</v>
      </c>
      <c r="H2503" s="27">
        <f>WORKDAY(WORKDAY(DATEVALUE("15/"&amp;MONTH(EDATE(C2503,0))&amp;"/"&amp;YEAR(EDATE(C2503,0))),-1,Feriados!$A$1:$A$936),1,Feriados!$A$1:$A$936)</f>
        <v>40374</v>
      </c>
      <c r="I2503" s="27">
        <f>WORKDAY(WORKDAY(DATEVALUE("15/"&amp;MONTH(EDATE(C2503,-1))&amp;"/"&amp;YEAR(EDATE(C2503,-1))),-1,Feriados!$A$1:$A$936),1,Feriados!$A$1:$A$936)</f>
        <v>40344</v>
      </c>
      <c r="J2503" s="27">
        <f>WORKDAY(WORKDAY(DATEVALUE("15/"&amp;MONTH(EDATE(C2503,0))&amp;"/"&amp;YEAR(EDATE(C2503,0))-1),-1,Feriados!$A$1:$A$936),1,Feriados!$A$1:$A$936)</f>
        <v>40009</v>
      </c>
      <c r="K2503" s="28">
        <f t="shared" si="74"/>
        <v>4.8410906433721035</v>
      </c>
    </row>
    <row r="2504" spans="1:11" x14ac:dyDescent="0.3">
      <c r="A2504" s="18" t="str">
        <f t="shared" si="75"/>
        <v>62010P</v>
      </c>
      <c r="B2504" s="10">
        <v>760199</v>
      </c>
      <c r="C2504" s="15">
        <v>40364</v>
      </c>
      <c r="D2504" s="16">
        <v>1928.2015710000001</v>
      </c>
      <c r="E2504" s="14">
        <v>0.13</v>
      </c>
      <c r="F2504" s="14" t="s">
        <v>42</v>
      </c>
      <c r="G2504" s="15">
        <v>40352</v>
      </c>
      <c r="H2504" s="27">
        <f>WORKDAY(WORKDAY(DATEVALUE("15/"&amp;MONTH(EDATE(C2504,0))&amp;"/"&amp;YEAR(EDATE(C2504,0))),-1,Feriados!$A$1:$A$936),1,Feriados!$A$1:$A$936)</f>
        <v>40374</v>
      </c>
      <c r="I2504" s="27">
        <f>WORKDAY(WORKDAY(DATEVALUE("15/"&amp;MONTH(EDATE(C2504,-1))&amp;"/"&amp;YEAR(EDATE(C2504,-1))),-1,Feriados!$A$1:$A$936),1,Feriados!$A$1:$A$936)</f>
        <v>40344</v>
      </c>
      <c r="J2504" s="27">
        <f>WORKDAY(WORKDAY(DATEVALUE("15/"&amp;MONTH(EDATE(C2504,0))&amp;"/"&amp;YEAR(EDATE(C2504,0))-1),-1,Feriados!$A$1:$A$936),1,Feriados!$A$1:$A$936)</f>
        <v>40009</v>
      </c>
      <c r="K2504" s="28">
        <f t="shared" si="74"/>
        <v>4.8410906433721035</v>
      </c>
    </row>
    <row r="2505" spans="1:11" x14ac:dyDescent="0.3">
      <c r="A2505" s="18" t="str">
        <f t="shared" si="75"/>
        <v>62010P</v>
      </c>
      <c r="B2505" s="10">
        <v>760199</v>
      </c>
      <c r="C2505" s="15">
        <v>40365</v>
      </c>
      <c r="D2505" s="16">
        <v>1928.3154400000001</v>
      </c>
      <c r="E2505" s="14">
        <v>0.13</v>
      </c>
      <c r="F2505" s="14" t="s">
        <v>42</v>
      </c>
      <c r="G2505" s="15">
        <v>40352</v>
      </c>
      <c r="H2505" s="27">
        <f>WORKDAY(WORKDAY(DATEVALUE("15/"&amp;MONTH(EDATE(C2505,0))&amp;"/"&amp;YEAR(EDATE(C2505,0))),-1,Feriados!$A$1:$A$936),1,Feriados!$A$1:$A$936)</f>
        <v>40374</v>
      </c>
      <c r="I2505" s="27">
        <f>WORKDAY(WORKDAY(DATEVALUE("15/"&amp;MONTH(EDATE(C2505,-1))&amp;"/"&amp;YEAR(EDATE(C2505,-1))),-1,Feriados!$A$1:$A$936),1,Feriados!$A$1:$A$936)</f>
        <v>40344</v>
      </c>
      <c r="J2505" s="27">
        <f>WORKDAY(WORKDAY(DATEVALUE("15/"&amp;MONTH(EDATE(C2505,0))&amp;"/"&amp;YEAR(EDATE(C2505,0))-1),-1,Feriados!$A$1:$A$936),1,Feriados!$A$1:$A$936)</f>
        <v>40009</v>
      </c>
      <c r="K2505" s="28">
        <f t="shared" si="74"/>
        <v>4.8410906433721035</v>
      </c>
    </row>
    <row r="2506" spans="1:11" x14ac:dyDescent="0.3">
      <c r="A2506" s="18" t="str">
        <f t="shared" si="75"/>
        <v>62010F</v>
      </c>
      <c r="B2506" s="10">
        <v>760199</v>
      </c>
      <c r="C2506" s="15">
        <v>40366</v>
      </c>
      <c r="D2506" s="16">
        <v>1926.6081180000001</v>
      </c>
      <c r="E2506" s="14">
        <v>0</v>
      </c>
      <c r="F2506" s="14" t="s">
        <v>41</v>
      </c>
      <c r="G2506" s="15">
        <v>40366</v>
      </c>
      <c r="H2506" s="27">
        <f>WORKDAY(WORKDAY(DATEVALUE("15/"&amp;MONTH(EDATE(C2506,0))&amp;"/"&amp;YEAR(EDATE(C2506,0))),-1,Feriados!$A$1:$A$936),1,Feriados!$A$1:$A$936)</f>
        <v>40374</v>
      </c>
      <c r="I2506" s="27">
        <f>WORKDAY(WORKDAY(DATEVALUE("15/"&amp;MONTH(EDATE(C2506,-1))&amp;"/"&amp;YEAR(EDATE(C2506,-1))),-1,Feriados!$A$1:$A$936),1,Feriados!$A$1:$A$936)</f>
        <v>40344</v>
      </c>
      <c r="J2506" s="27">
        <f>WORKDAY(WORKDAY(DATEVALUE("15/"&amp;MONTH(EDATE(C2506,0))&amp;"/"&amp;YEAR(EDATE(C2506,0))-1),-1,Feriados!$A$1:$A$936),1,Feriados!$A$1:$A$936)</f>
        <v>40009</v>
      </c>
      <c r="K2506" s="28">
        <f t="shared" si="74"/>
        <v>4.8410906433721035</v>
      </c>
    </row>
    <row r="2507" spans="1:11" x14ac:dyDescent="0.3">
      <c r="A2507" s="18" t="str">
        <f t="shared" si="75"/>
        <v>62010F</v>
      </c>
      <c r="B2507" s="10">
        <v>760199</v>
      </c>
      <c r="C2507" s="15">
        <v>40367</v>
      </c>
      <c r="D2507" s="16">
        <v>1926.6081180000001</v>
      </c>
      <c r="E2507" s="14">
        <v>0</v>
      </c>
      <c r="F2507" s="14" t="s">
        <v>41</v>
      </c>
      <c r="G2507" s="15">
        <v>40366</v>
      </c>
      <c r="H2507" s="27">
        <f>WORKDAY(WORKDAY(DATEVALUE("15/"&amp;MONTH(EDATE(C2507,0))&amp;"/"&amp;YEAR(EDATE(C2507,0))),-1,Feriados!$A$1:$A$936),1,Feriados!$A$1:$A$936)</f>
        <v>40374</v>
      </c>
      <c r="I2507" s="27">
        <f>WORKDAY(WORKDAY(DATEVALUE("15/"&amp;MONTH(EDATE(C2507,-1))&amp;"/"&amp;YEAR(EDATE(C2507,-1))),-1,Feriados!$A$1:$A$936),1,Feriados!$A$1:$A$936)</f>
        <v>40344</v>
      </c>
      <c r="J2507" s="27">
        <f>WORKDAY(WORKDAY(DATEVALUE("15/"&amp;MONTH(EDATE(C2507,0))&amp;"/"&amp;YEAR(EDATE(C2507,0))-1),-1,Feriados!$A$1:$A$936),1,Feriados!$A$1:$A$936)</f>
        <v>40009</v>
      </c>
      <c r="K2507" s="28">
        <f t="shared" si="74"/>
        <v>4.8410906433721035</v>
      </c>
    </row>
    <row r="2508" spans="1:11" x14ac:dyDescent="0.3">
      <c r="A2508" s="18" t="str">
        <f t="shared" si="75"/>
        <v>62010F</v>
      </c>
      <c r="B2508" s="10">
        <v>760199</v>
      </c>
      <c r="C2508" s="15">
        <v>40368</v>
      </c>
      <c r="D2508" s="16">
        <v>1926.6081180000001</v>
      </c>
      <c r="E2508" s="14">
        <v>0</v>
      </c>
      <c r="F2508" s="14" t="s">
        <v>41</v>
      </c>
      <c r="G2508" s="15">
        <v>40366</v>
      </c>
      <c r="H2508" s="27">
        <f>WORKDAY(WORKDAY(DATEVALUE("15/"&amp;MONTH(EDATE(C2508,0))&amp;"/"&amp;YEAR(EDATE(C2508,0))),-1,Feriados!$A$1:$A$936),1,Feriados!$A$1:$A$936)</f>
        <v>40374</v>
      </c>
      <c r="I2508" s="27">
        <f>WORKDAY(WORKDAY(DATEVALUE("15/"&amp;MONTH(EDATE(C2508,-1))&amp;"/"&amp;YEAR(EDATE(C2508,-1))),-1,Feriados!$A$1:$A$936),1,Feriados!$A$1:$A$936)</f>
        <v>40344</v>
      </c>
      <c r="J2508" s="27">
        <f>WORKDAY(WORKDAY(DATEVALUE("15/"&amp;MONTH(EDATE(C2508,0))&amp;"/"&amp;YEAR(EDATE(C2508,0))-1),-1,Feriados!$A$1:$A$936),1,Feriados!$A$1:$A$936)</f>
        <v>40009</v>
      </c>
      <c r="K2508" s="28">
        <f t="shared" si="74"/>
        <v>4.8410906433721035</v>
      </c>
    </row>
    <row r="2509" spans="1:11" x14ac:dyDescent="0.3">
      <c r="A2509" s="18" t="str">
        <f t="shared" si="75"/>
        <v>62010F</v>
      </c>
      <c r="B2509" s="10">
        <v>760199</v>
      </c>
      <c r="C2509" s="15">
        <v>40371</v>
      </c>
      <c r="D2509" s="16">
        <v>1926.6081180000001</v>
      </c>
      <c r="E2509" s="14">
        <v>0</v>
      </c>
      <c r="F2509" s="14" t="s">
        <v>41</v>
      </c>
      <c r="G2509" s="15">
        <v>40366</v>
      </c>
      <c r="H2509" s="27">
        <f>WORKDAY(WORKDAY(DATEVALUE("15/"&amp;MONTH(EDATE(C2509,0))&amp;"/"&amp;YEAR(EDATE(C2509,0))),-1,Feriados!$A$1:$A$936),1,Feriados!$A$1:$A$936)</f>
        <v>40374</v>
      </c>
      <c r="I2509" s="27">
        <f>WORKDAY(WORKDAY(DATEVALUE("15/"&amp;MONTH(EDATE(C2509,-1))&amp;"/"&amp;YEAR(EDATE(C2509,-1))),-1,Feriados!$A$1:$A$936),1,Feriados!$A$1:$A$936)</f>
        <v>40344</v>
      </c>
      <c r="J2509" s="27">
        <f>WORKDAY(WORKDAY(DATEVALUE("15/"&amp;MONTH(EDATE(C2509,0))&amp;"/"&amp;YEAR(EDATE(C2509,0))-1),-1,Feriados!$A$1:$A$936),1,Feriados!$A$1:$A$936)</f>
        <v>40009</v>
      </c>
      <c r="K2509" s="28">
        <f t="shared" si="74"/>
        <v>4.8410906433721035</v>
      </c>
    </row>
    <row r="2510" spans="1:11" x14ac:dyDescent="0.3">
      <c r="A2510" s="18" t="str">
        <f t="shared" si="75"/>
        <v>62010F</v>
      </c>
      <c r="B2510" s="10">
        <v>760199</v>
      </c>
      <c r="C2510" s="15">
        <v>40372</v>
      </c>
      <c r="D2510" s="16">
        <v>1926.6081180000001</v>
      </c>
      <c r="E2510" s="14">
        <v>0</v>
      </c>
      <c r="F2510" s="14" t="s">
        <v>41</v>
      </c>
      <c r="G2510" s="15">
        <v>40366</v>
      </c>
      <c r="H2510" s="27">
        <f>WORKDAY(WORKDAY(DATEVALUE("15/"&amp;MONTH(EDATE(C2510,0))&amp;"/"&amp;YEAR(EDATE(C2510,0))),-1,Feriados!$A$1:$A$936),1,Feriados!$A$1:$A$936)</f>
        <v>40374</v>
      </c>
      <c r="I2510" s="27">
        <f>WORKDAY(WORKDAY(DATEVALUE("15/"&amp;MONTH(EDATE(C2510,-1))&amp;"/"&amp;YEAR(EDATE(C2510,-1))),-1,Feriados!$A$1:$A$936),1,Feriados!$A$1:$A$936)</f>
        <v>40344</v>
      </c>
      <c r="J2510" s="27">
        <f>WORKDAY(WORKDAY(DATEVALUE("15/"&amp;MONTH(EDATE(C2510,0))&amp;"/"&amp;YEAR(EDATE(C2510,0))-1),-1,Feriados!$A$1:$A$936),1,Feriados!$A$1:$A$936)</f>
        <v>40009</v>
      </c>
      <c r="K2510" s="28">
        <f t="shared" si="74"/>
        <v>4.8410906433721035</v>
      </c>
    </row>
    <row r="2511" spans="1:11" x14ac:dyDescent="0.3">
      <c r="A2511" s="18" t="str">
        <f t="shared" si="75"/>
        <v>62010F</v>
      </c>
      <c r="B2511" s="10">
        <v>760199</v>
      </c>
      <c r="C2511" s="15">
        <v>40373</v>
      </c>
      <c r="D2511" s="16">
        <v>1926.6081180000001</v>
      </c>
      <c r="E2511" s="14">
        <v>0</v>
      </c>
      <c r="F2511" s="14" t="s">
        <v>41</v>
      </c>
      <c r="G2511" s="15">
        <v>40366</v>
      </c>
      <c r="H2511" s="27">
        <f>WORKDAY(WORKDAY(DATEVALUE("15/"&amp;MONTH(EDATE(C2511,0))&amp;"/"&amp;YEAR(EDATE(C2511,0))),-1,Feriados!$A$1:$A$936),1,Feriados!$A$1:$A$936)</f>
        <v>40374</v>
      </c>
      <c r="I2511" s="27">
        <f>WORKDAY(WORKDAY(DATEVALUE("15/"&amp;MONTH(EDATE(C2511,-1))&amp;"/"&amp;YEAR(EDATE(C2511,-1))),-1,Feriados!$A$1:$A$936),1,Feriados!$A$1:$A$936)</f>
        <v>40344</v>
      </c>
      <c r="J2511" s="27">
        <f>WORKDAY(WORKDAY(DATEVALUE("15/"&amp;MONTH(EDATE(C2511,0))&amp;"/"&amp;YEAR(EDATE(C2511,0))-1),-1,Feriados!$A$1:$A$936),1,Feriados!$A$1:$A$936)</f>
        <v>40009</v>
      </c>
      <c r="K2511" s="28">
        <f t="shared" si="74"/>
        <v>4.8410906433721035</v>
      </c>
    </row>
    <row r="2512" spans="1:11" x14ac:dyDescent="0.3">
      <c r="A2512" s="18" t="str">
        <f t="shared" si="75"/>
        <v>62010F</v>
      </c>
      <c r="B2512" s="10">
        <v>760199</v>
      </c>
      <c r="C2512" s="15">
        <v>40374</v>
      </c>
      <c r="D2512" s="16">
        <v>1926.6081180000001</v>
      </c>
      <c r="E2512" s="14">
        <v>0</v>
      </c>
      <c r="F2512" s="14" t="s">
        <v>41</v>
      </c>
      <c r="G2512" s="15">
        <v>40366</v>
      </c>
      <c r="H2512" s="27">
        <f>WORKDAY(WORKDAY(DATEVALUE("15/"&amp;MONTH(EDATE(C2512,0))&amp;"/"&amp;YEAR(EDATE(C2512,0))),-1,Feriados!$A$1:$A$936),1,Feriados!$A$1:$A$936)</f>
        <v>40374</v>
      </c>
      <c r="I2512" s="27">
        <f>WORKDAY(WORKDAY(DATEVALUE("15/"&amp;MONTH(EDATE(C2512,-1))&amp;"/"&amp;YEAR(EDATE(C2512,-1))),-1,Feriados!$A$1:$A$936),1,Feriados!$A$1:$A$936)</f>
        <v>40344</v>
      </c>
      <c r="J2512" s="27">
        <f>WORKDAY(WORKDAY(DATEVALUE("15/"&amp;MONTH(EDATE(C2512,0))&amp;"/"&amp;YEAR(EDATE(C2512,0))-1),-1,Feriados!$A$1:$A$936),1,Feriados!$A$1:$A$936)</f>
        <v>40009</v>
      </c>
      <c r="K2512" s="28">
        <f t="shared" si="74"/>
        <v>4.8410906433721035</v>
      </c>
    </row>
    <row r="2513" spans="1:11" x14ac:dyDescent="0.3">
      <c r="A2513" s="18" t="str">
        <f t="shared" si="75"/>
        <v>62010P</v>
      </c>
      <c r="B2513" s="10">
        <v>760199</v>
      </c>
      <c r="C2513" s="15">
        <v>40375</v>
      </c>
      <c r="D2513" s="16">
        <v>1926.783097</v>
      </c>
      <c r="E2513" s="14">
        <v>0.2</v>
      </c>
      <c r="F2513" s="14" t="s">
        <v>42</v>
      </c>
      <c r="G2513" s="15">
        <v>40375</v>
      </c>
      <c r="H2513" s="27">
        <f>WORKDAY(WORKDAY(DATEVALUE("15/"&amp;MONTH(EDATE(C2513,0))&amp;"/"&amp;YEAR(EDATE(C2513,0))),-1,Feriados!$A$1:$A$936),1,Feriados!$A$1:$A$936)</f>
        <v>40374</v>
      </c>
      <c r="I2513" s="27">
        <f>WORKDAY(WORKDAY(DATEVALUE("15/"&amp;MONTH(EDATE(C2513,-1))&amp;"/"&amp;YEAR(EDATE(C2513,-1))),-1,Feriados!$A$1:$A$936),1,Feriados!$A$1:$A$936)</f>
        <v>40344</v>
      </c>
      <c r="J2513" s="27">
        <f>WORKDAY(WORKDAY(DATEVALUE("15/"&amp;MONTH(EDATE(C2513,0))&amp;"/"&amp;YEAR(EDATE(C2513,0))-1),-1,Feriados!$A$1:$A$936),1,Feriados!$A$1:$A$936)</f>
        <v>40009</v>
      </c>
      <c r="K2513" s="28">
        <f t="shared" si="74"/>
        <v>4.8410906433721035</v>
      </c>
    </row>
    <row r="2514" spans="1:11" x14ac:dyDescent="0.3">
      <c r="A2514" s="18" t="str">
        <f t="shared" si="75"/>
        <v>62010P</v>
      </c>
      <c r="B2514" s="10">
        <v>760199</v>
      </c>
      <c r="C2514" s="15">
        <v>40378</v>
      </c>
      <c r="D2514" s="16">
        <v>1926.9580920000001</v>
      </c>
      <c r="E2514" s="14">
        <v>0.2</v>
      </c>
      <c r="F2514" s="14" t="s">
        <v>42</v>
      </c>
      <c r="G2514" s="15">
        <v>40375</v>
      </c>
      <c r="H2514" s="27">
        <f>WORKDAY(WORKDAY(DATEVALUE("15/"&amp;MONTH(EDATE(C2514,0))&amp;"/"&amp;YEAR(EDATE(C2514,0))),-1,Feriados!$A$1:$A$936),1,Feriados!$A$1:$A$936)</f>
        <v>40374</v>
      </c>
      <c r="I2514" s="27">
        <f>WORKDAY(WORKDAY(DATEVALUE("15/"&amp;MONTH(EDATE(C2514,-1))&amp;"/"&amp;YEAR(EDATE(C2514,-1))),-1,Feriados!$A$1:$A$936),1,Feriados!$A$1:$A$936)</f>
        <v>40344</v>
      </c>
      <c r="J2514" s="27">
        <f>WORKDAY(WORKDAY(DATEVALUE("15/"&amp;MONTH(EDATE(C2514,0))&amp;"/"&amp;YEAR(EDATE(C2514,0))-1),-1,Feriados!$A$1:$A$936),1,Feriados!$A$1:$A$936)</f>
        <v>40009</v>
      </c>
      <c r="K2514" s="28">
        <f t="shared" si="74"/>
        <v>4.8410906433721035</v>
      </c>
    </row>
    <row r="2515" spans="1:11" x14ac:dyDescent="0.3">
      <c r="A2515" s="18" t="str">
        <f t="shared" si="75"/>
        <v>62010P</v>
      </c>
      <c r="B2515" s="10">
        <v>760199</v>
      </c>
      <c r="C2515" s="15">
        <v>40379</v>
      </c>
      <c r="D2515" s="16">
        <v>1927.1331029999999</v>
      </c>
      <c r="E2515" s="14">
        <v>0.2</v>
      </c>
      <c r="F2515" s="14" t="s">
        <v>42</v>
      </c>
      <c r="G2515" s="15">
        <v>40375</v>
      </c>
      <c r="H2515" s="27">
        <f>WORKDAY(WORKDAY(DATEVALUE("15/"&amp;MONTH(EDATE(C2515,0))&amp;"/"&amp;YEAR(EDATE(C2515,0))),-1,Feriados!$A$1:$A$936),1,Feriados!$A$1:$A$936)</f>
        <v>40374</v>
      </c>
      <c r="I2515" s="27">
        <f>WORKDAY(WORKDAY(DATEVALUE("15/"&amp;MONTH(EDATE(C2515,-1))&amp;"/"&amp;YEAR(EDATE(C2515,-1))),-1,Feriados!$A$1:$A$936),1,Feriados!$A$1:$A$936)</f>
        <v>40344</v>
      </c>
      <c r="J2515" s="27">
        <f>WORKDAY(WORKDAY(DATEVALUE("15/"&amp;MONTH(EDATE(C2515,0))&amp;"/"&amp;YEAR(EDATE(C2515,0))-1),-1,Feriados!$A$1:$A$936),1,Feriados!$A$1:$A$936)</f>
        <v>40009</v>
      </c>
      <c r="K2515" s="28">
        <f t="shared" si="74"/>
        <v>4.8410906433721035</v>
      </c>
    </row>
    <row r="2516" spans="1:11" x14ac:dyDescent="0.3">
      <c r="A2516" s="18" t="str">
        <f t="shared" si="75"/>
        <v>62010P</v>
      </c>
      <c r="B2516" s="10">
        <v>760199</v>
      </c>
      <c r="C2516" s="15">
        <v>40380</v>
      </c>
      <c r="D2516" s="16">
        <v>1926.748212</v>
      </c>
      <c r="E2516" s="14">
        <v>0.04</v>
      </c>
      <c r="F2516" s="14" t="s">
        <v>42</v>
      </c>
      <c r="G2516" s="15">
        <v>40380</v>
      </c>
      <c r="H2516" s="27">
        <f>WORKDAY(WORKDAY(DATEVALUE("15/"&amp;MONTH(EDATE(C2516,0))&amp;"/"&amp;YEAR(EDATE(C2516,0))),-1,Feriados!$A$1:$A$936),1,Feriados!$A$1:$A$936)</f>
        <v>40374</v>
      </c>
      <c r="I2516" s="27">
        <f>WORKDAY(WORKDAY(DATEVALUE("15/"&amp;MONTH(EDATE(C2516,-1))&amp;"/"&amp;YEAR(EDATE(C2516,-1))),-1,Feriados!$A$1:$A$936),1,Feriados!$A$1:$A$936)</f>
        <v>40344</v>
      </c>
      <c r="J2516" s="27">
        <f>WORKDAY(WORKDAY(DATEVALUE("15/"&amp;MONTH(EDATE(C2516,0))&amp;"/"&amp;YEAR(EDATE(C2516,0))-1),-1,Feriados!$A$1:$A$936),1,Feriados!$A$1:$A$936)</f>
        <v>40009</v>
      </c>
      <c r="K2516" s="28">
        <f t="shared" si="74"/>
        <v>4.8410906433721035</v>
      </c>
    </row>
    <row r="2517" spans="1:11" x14ac:dyDescent="0.3">
      <c r="A2517" s="18" t="str">
        <f t="shared" si="75"/>
        <v>62010P</v>
      </c>
      <c r="B2517" s="10">
        <v>760199</v>
      </c>
      <c r="C2517" s="15">
        <v>40381</v>
      </c>
      <c r="D2517" s="16">
        <v>1926.7832370000001</v>
      </c>
      <c r="E2517" s="14">
        <v>0.04</v>
      </c>
      <c r="F2517" s="14" t="s">
        <v>42</v>
      </c>
      <c r="G2517" s="15">
        <v>40380</v>
      </c>
      <c r="H2517" s="27">
        <f>WORKDAY(WORKDAY(DATEVALUE("15/"&amp;MONTH(EDATE(C2517,0))&amp;"/"&amp;YEAR(EDATE(C2517,0))),-1,Feriados!$A$1:$A$936),1,Feriados!$A$1:$A$936)</f>
        <v>40374</v>
      </c>
      <c r="I2517" s="27">
        <f>WORKDAY(WORKDAY(DATEVALUE("15/"&amp;MONTH(EDATE(C2517,-1))&amp;"/"&amp;YEAR(EDATE(C2517,-1))),-1,Feriados!$A$1:$A$936),1,Feriados!$A$1:$A$936)</f>
        <v>40344</v>
      </c>
      <c r="J2517" s="27">
        <f>WORKDAY(WORKDAY(DATEVALUE("15/"&amp;MONTH(EDATE(C2517,0))&amp;"/"&amp;YEAR(EDATE(C2517,0))-1),-1,Feriados!$A$1:$A$936),1,Feriados!$A$1:$A$936)</f>
        <v>40009</v>
      </c>
      <c r="K2517" s="28">
        <f t="shared" si="74"/>
        <v>4.8410906433721035</v>
      </c>
    </row>
    <row r="2518" spans="1:11" x14ac:dyDescent="0.3">
      <c r="A2518" s="18" t="str">
        <f t="shared" si="75"/>
        <v>62010P</v>
      </c>
      <c r="B2518" s="10">
        <v>760199</v>
      </c>
      <c r="C2518" s="15">
        <v>40382</v>
      </c>
      <c r="D2518" s="16">
        <v>1926.818262</v>
      </c>
      <c r="E2518" s="14">
        <v>0.04</v>
      </c>
      <c r="F2518" s="14" t="s">
        <v>42</v>
      </c>
      <c r="G2518" s="15">
        <v>40380</v>
      </c>
      <c r="H2518" s="27">
        <f>WORKDAY(WORKDAY(DATEVALUE("15/"&amp;MONTH(EDATE(C2518,0))&amp;"/"&amp;YEAR(EDATE(C2518,0))),-1,Feriados!$A$1:$A$936),1,Feriados!$A$1:$A$936)</f>
        <v>40374</v>
      </c>
      <c r="I2518" s="27">
        <f>WORKDAY(WORKDAY(DATEVALUE("15/"&amp;MONTH(EDATE(C2518,-1))&amp;"/"&amp;YEAR(EDATE(C2518,-1))),-1,Feriados!$A$1:$A$936),1,Feriados!$A$1:$A$936)</f>
        <v>40344</v>
      </c>
      <c r="J2518" s="27">
        <f>WORKDAY(WORKDAY(DATEVALUE("15/"&amp;MONTH(EDATE(C2518,0))&amp;"/"&amp;YEAR(EDATE(C2518,0))-1),-1,Feriados!$A$1:$A$936),1,Feriados!$A$1:$A$936)</f>
        <v>40009</v>
      </c>
      <c r="K2518" s="28">
        <f t="shared" si="74"/>
        <v>4.8410906433721035</v>
      </c>
    </row>
    <row r="2519" spans="1:11" x14ac:dyDescent="0.3">
      <c r="A2519" s="18" t="str">
        <f t="shared" si="75"/>
        <v>62010P</v>
      </c>
      <c r="B2519" s="10">
        <v>760199</v>
      </c>
      <c r="C2519" s="15">
        <v>40385</v>
      </c>
      <c r="D2519" s="16">
        <v>1926.8532889999999</v>
      </c>
      <c r="E2519" s="14">
        <v>0.04</v>
      </c>
      <c r="F2519" s="14" t="s">
        <v>42</v>
      </c>
      <c r="G2519" s="15">
        <v>40380</v>
      </c>
      <c r="H2519" s="27">
        <f>WORKDAY(WORKDAY(DATEVALUE("15/"&amp;MONTH(EDATE(C2519,0))&amp;"/"&amp;YEAR(EDATE(C2519,0))),-1,Feriados!$A$1:$A$936),1,Feriados!$A$1:$A$936)</f>
        <v>40374</v>
      </c>
      <c r="I2519" s="27">
        <f>WORKDAY(WORKDAY(DATEVALUE("15/"&amp;MONTH(EDATE(C2519,-1))&amp;"/"&amp;YEAR(EDATE(C2519,-1))),-1,Feriados!$A$1:$A$936),1,Feriados!$A$1:$A$936)</f>
        <v>40344</v>
      </c>
      <c r="J2519" s="27">
        <f>WORKDAY(WORKDAY(DATEVALUE("15/"&amp;MONTH(EDATE(C2519,0))&amp;"/"&amp;YEAR(EDATE(C2519,0))-1),-1,Feriados!$A$1:$A$936),1,Feriados!$A$1:$A$936)</f>
        <v>40009</v>
      </c>
      <c r="K2519" s="28">
        <f t="shared" si="74"/>
        <v>4.8410906433721035</v>
      </c>
    </row>
    <row r="2520" spans="1:11" x14ac:dyDescent="0.3">
      <c r="A2520" s="18" t="str">
        <f t="shared" si="75"/>
        <v>62010P</v>
      </c>
      <c r="B2520" s="10">
        <v>760199</v>
      </c>
      <c r="C2520" s="15">
        <v>40386</v>
      </c>
      <c r="D2520" s="16">
        <v>1926.888316</v>
      </c>
      <c r="E2520" s="14">
        <v>0.04</v>
      </c>
      <c r="F2520" s="14" t="s">
        <v>42</v>
      </c>
      <c r="G2520" s="15">
        <v>40380</v>
      </c>
      <c r="H2520" s="27">
        <f>WORKDAY(WORKDAY(DATEVALUE("15/"&amp;MONTH(EDATE(C2520,0))&amp;"/"&amp;YEAR(EDATE(C2520,0))),-1,Feriados!$A$1:$A$936),1,Feriados!$A$1:$A$936)</f>
        <v>40374</v>
      </c>
      <c r="I2520" s="27">
        <f>WORKDAY(WORKDAY(DATEVALUE("15/"&amp;MONTH(EDATE(C2520,-1))&amp;"/"&amp;YEAR(EDATE(C2520,-1))),-1,Feriados!$A$1:$A$936),1,Feriados!$A$1:$A$936)</f>
        <v>40344</v>
      </c>
      <c r="J2520" s="27">
        <f>WORKDAY(WORKDAY(DATEVALUE("15/"&amp;MONTH(EDATE(C2520,0))&amp;"/"&amp;YEAR(EDATE(C2520,0))-1),-1,Feriados!$A$1:$A$936),1,Feriados!$A$1:$A$936)</f>
        <v>40009</v>
      </c>
      <c r="K2520" s="28">
        <f t="shared" si="74"/>
        <v>4.8410906433721035</v>
      </c>
    </row>
    <row r="2521" spans="1:11" x14ac:dyDescent="0.3">
      <c r="A2521" s="18" t="str">
        <f t="shared" si="75"/>
        <v>62010P</v>
      </c>
      <c r="B2521" s="10">
        <v>760199</v>
      </c>
      <c r="C2521" s="15">
        <v>40387</v>
      </c>
      <c r="D2521" s="16">
        <v>1926.9233429999999</v>
      </c>
      <c r="E2521" s="14">
        <v>0.04</v>
      </c>
      <c r="F2521" s="14" t="s">
        <v>42</v>
      </c>
      <c r="G2521" s="15">
        <v>40380</v>
      </c>
      <c r="H2521" s="27">
        <f>WORKDAY(WORKDAY(DATEVALUE("15/"&amp;MONTH(EDATE(C2521,0))&amp;"/"&amp;YEAR(EDATE(C2521,0))),-1,Feriados!$A$1:$A$936),1,Feriados!$A$1:$A$936)</f>
        <v>40374</v>
      </c>
      <c r="I2521" s="27">
        <f>WORKDAY(WORKDAY(DATEVALUE("15/"&amp;MONTH(EDATE(C2521,-1))&amp;"/"&amp;YEAR(EDATE(C2521,-1))),-1,Feriados!$A$1:$A$936),1,Feriados!$A$1:$A$936)</f>
        <v>40344</v>
      </c>
      <c r="J2521" s="27">
        <f>WORKDAY(WORKDAY(DATEVALUE("15/"&amp;MONTH(EDATE(C2521,0))&amp;"/"&amp;YEAR(EDATE(C2521,0))-1),-1,Feriados!$A$1:$A$936),1,Feriados!$A$1:$A$936)</f>
        <v>40009</v>
      </c>
      <c r="K2521" s="28">
        <f t="shared" si="74"/>
        <v>4.8410906433721035</v>
      </c>
    </row>
    <row r="2522" spans="1:11" x14ac:dyDescent="0.3">
      <c r="A2522" s="18" t="str">
        <f t="shared" si="75"/>
        <v>62010P</v>
      </c>
      <c r="B2522" s="10">
        <v>760199</v>
      </c>
      <c r="C2522" s="15">
        <v>40388</v>
      </c>
      <c r="D2522" s="16">
        <v>1926.9583720000001</v>
      </c>
      <c r="E2522" s="14">
        <v>0.04</v>
      </c>
      <c r="F2522" s="14" t="s">
        <v>42</v>
      </c>
      <c r="G2522" s="15">
        <v>40380</v>
      </c>
      <c r="H2522" s="27">
        <f>WORKDAY(WORKDAY(DATEVALUE("15/"&amp;MONTH(EDATE(C2522,0))&amp;"/"&amp;YEAR(EDATE(C2522,0))),-1,Feriados!$A$1:$A$936),1,Feriados!$A$1:$A$936)</f>
        <v>40374</v>
      </c>
      <c r="I2522" s="27">
        <f>WORKDAY(WORKDAY(DATEVALUE("15/"&amp;MONTH(EDATE(C2522,-1))&amp;"/"&amp;YEAR(EDATE(C2522,-1))),-1,Feriados!$A$1:$A$936),1,Feriados!$A$1:$A$936)</f>
        <v>40344</v>
      </c>
      <c r="J2522" s="27">
        <f>WORKDAY(WORKDAY(DATEVALUE("15/"&amp;MONTH(EDATE(C2522,0))&amp;"/"&amp;YEAR(EDATE(C2522,0))-1),-1,Feriados!$A$1:$A$936),1,Feriados!$A$1:$A$936)</f>
        <v>40009</v>
      </c>
      <c r="K2522" s="28">
        <f t="shared" si="74"/>
        <v>4.8410906433721035</v>
      </c>
    </row>
    <row r="2523" spans="1:11" x14ac:dyDescent="0.3">
      <c r="A2523" s="18" t="str">
        <f t="shared" si="75"/>
        <v>62010P</v>
      </c>
      <c r="B2523" s="10">
        <v>760199</v>
      </c>
      <c r="C2523" s="15">
        <v>40389</v>
      </c>
      <c r="D2523" s="16">
        <v>1926.9934009999999</v>
      </c>
      <c r="E2523" s="14">
        <v>0.04</v>
      </c>
      <c r="F2523" s="14" t="s">
        <v>42</v>
      </c>
      <c r="G2523" s="15">
        <v>40380</v>
      </c>
      <c r="H2523" s="27">
        <f>WORKDAY(WORKDAY(DATEVALUE("15/"&amp;MONTH(EDATE(C2523,0))&amp;"/"&amp;YEAR(EDATE(C2523,0))),-1,Feriados!$A$1:$A$936),1,Feriados!$A$1:$A$936)</f>
        <v>40374</v>
      </c>
      <c r="I2523" s="27">
        <f>WORKDAY(WORKDAY(DATEVALUE("15/"&amp;MONTH(EDATE(C2523,-1))&amp;"/"&amp;YEAR(EDATE(C2523,-1))),-1,Feriados!$A$1:$A$936),1,Feriados!$A$1:$A$936)</f>
        <v>40344</v>
      </c>
      <c r="J2523" s="27">
        <f>WORKDAY(WORKDAY(DATEVALUE("15/"&amp;MONTH(EDATE(C2523,0))&amp;"/"&amp;YEAR(EDATE(C2523,0))-1),-1,Feriados!$A$1:$A$936),1,Feriados!$A$1:$A$936)</f>
        <v>40009</v>
      </c>
      <c r="K2523" s="28">
        <f t="shared" si="74"/>
        <v>4.8410906433721035</v>
      </c>
    </row>
    <row r="2524" spans="1:11" x14ac:dyDescent="0.3">
      <c r="A2524" s="18" t="str">
        <f t="shared" si="75"/>
        <v>72010P</v>
      </c>
      <c r="B2524" s="10">
        <v>760199</v>
      </c>
      <c r="C2524" s="15">
        <v>40392</v>
      </c>
      <c r="D2524" s="16">
        <v>1927.0284300000001</v>
      </c>
      <c r="E2524" s="14">
        <v>0.04</v>
      </c>
      <c r="F2524" s="14" t="s">
        <v>42</v>
      </c>
      <c r="G2524" s="15">
        <v>40380</v>
      </c>
      <c r="H2524" s="27">
        <f>WORKDAY(WORKDAY(DATEVALUE("15/"&amp;MONTH(EDATE(C2524,0))&amp;"/"&amp;YEAR(EDATE(C2524,0))),-1,Feriados!$A$1:$A$936),1,Feriados!$A$1:$A$936)</f>
        <v>40406</v>
      </c>
      <c r="I2524" s="27">
        <f>WORKDAY(WORKDAY(DATEVALUE("15/"&amp;MONTH(EDATE(C2524,-1))&amp;"/"&amp;YEAR(EDATE(C2524,-1))),-1,Feriados!$A$1:$A$936),1,Feriados!$A$1:$A$936)</f>
        <v>40374</v>
      </c>
      <c r="J2524" s="27">
        <f>WORKDAY(WORKDAY(DATEVALUE("15/"&amp;MONTH(EDATE(C2524,0))&amp;"/"&amp;YEAR(EDATE(C2524,0))-1),-1,Feriados!$A$1:$A$936),1,Feriados!$A$1:$A$936)</f>
        <v>40042</v>
      </c>
      <c r="K2524" s="28">
        <f t="shared" si="74"/>
        <v>4.6005339203325946</v>
      </c>
    </row>
    <row r="2525" spans="1:11" x14ac:dyDescent="0.3">
      <c r="A2525" s="18" t="str">
        <f t="shared" si="75"/>
        <v>72010P</v>
      </c>
      <c r="B2525" s="10">
        <v>760199</v>
      </c>
      <c r="C2525" s="15">
        <v>40393</v>
      </c>
      <c r="D2525" s="16">
        <v>1927.0634600000001</v>
      </c>
      <c r="E2525" s="14">
        <v>0.04</v>
      </c>
      <c r="F2525" s="14" t="s">
        <v>42</v>
      </c>
      <c r="G2525" s="15">
        <v>40380</v>
      </c>
      <c r="H2525" s="27">
        <f>WORKDAY(WORKDAY(DATEVALUE("15/"&amp;MONTH(EDATE(C2525,0))&amp;"/"&amp;YEAR(EDATE(C2525,0))),-1,Feriados!$A$1:$A$936),1,Feriados!$A$1:$A$936)</f>
        <v>40406</v>
      </c>
      <c r="I2525" s="27">
        <f>WORKDAY(WORKDAY(DATEVALUE("15/"&amp;MONTH(EDATE(C2525,-1))&amp;"/"&amp;YEAR(EDATE(C2525,-1))),-1,Feriados!$A$1:$A$936),1,Feriados!$A$1:$A$936)</f>
        <v>40374</v>
      </c>
      <c r="J2525" s="27">
        <f>WORKDAY(WORKDAY(DATEVALUE("15/"&amp;MONTH(EDATE(C2525,0))&amp;"/"&amp;YEAR(EDATE(C2525,0))-1),-1,Feriados!$A$1:$A$936),1,Feriados!$A$1:$A$936)</f>
        <v>40042</v>
      </c>
      <c r="K2525" s="28">
        <f t="shared" si="74"/>
        <v>4.6005339203325946</v>
      </c>
    </row>
    <row r="2526" spans="1:11" x14ac:dyDescent="0.3">
      <c r="A2526" s="18" t="str">
        <f t="shared" si="75"/>
        <v>72010P</v>
      </c>
      <c r="B2526" s="10">
        <v>760199</v>
      </c>
      <c r="C2526" s="15">
        <v>40394</v>
      </c>
      <c r="D2526" s="16">
        <v>1927.098491</v>
      </c>
      <c r="E2526" s="14">
        <v>0.04</v>
      </c>
      <c r="F2526" s="14" t="s">
        <v>42</v>
      </c>
      <c r="G2526" s="15">
        <v>40380</v>
      </c>
      <c r="H2526" s="27">
        <f>WORKDAY(WORKDAY(DATEVALUE("15/"&amp;MONTH(EDATE(C2526,0))&amp;"/"&amp;YEAR(EDATE(C2526,0))),-1,Feriados!$A$1:$A$936),1,Feriados!$A$1:$A$936)</f>
        <v>40406</v>
      </c>
      <c r="I2526" s="27">
        <f>WORKDAY(WORKDAY(DATEVALUE("15/"&amp;MONTH(EDATE(C2526,-1))&amp;"/"&amp;YEAR(EDATE(C2526,-1))),-1,Feriados!$A$1:$A$936),1,Feriados!$A$1:$A$936)</f>
        <v>40374</v>
      </c>
      <c r="J2526" s="27">
        <f>WORKDAY(WORKDAY(DATEVALUE("15/"&amp;MONTH(EDATE(C2526,0))&amp;"/"&amp;YEAR(EDATE(C2526,0))-1),-1,Feriados!$A$1:$A$936),1,Feriados!$A$1:$A$936)</f>
        <v>40042</v>
      </c>
      <c r="K2526" s="28">
        <f t="shared" si="74"/>
        <v>4.6005339203325946</v>
      </c>
    </row>
    <row r="2527" spans="1:11" x14ac:dyDescent="0.3">
      <c r="A2527" s="18" t="str">
        <f t="shared" si="75"/>
        <v>72010P</v>
      </c>
      <c r="B2527" s="10">
        <v>760199</v>
      </c>
      <c r="C2527" s="15">
        <v>40395</v>
      </c>
      <c r="D2527" s="16">
        <v>1927.133523</v>
      </c>
      <c r="E2527" s="14">
        <v>0.04</v>
      </c>
      <c r="F2527" s="14" t="s">
        <v>42</v>
      </c>
      <c r="G2527" s="15">
        <v>40380</v>
      </c>
      <c r="H2527" s="27">
        <f>WORKDAY(WORKDAY(DATEVALUE("15/"&amp;MONTH(EDATE(C2527,0))&amp;"/"&amp;YEAR(EDATE(C2527,0))),-1,Feriados!$A$1:$A$936),1,Feriados!$A$1:$A$936)</f>
        <v>40406</v>
      </c>
      <c r="I2527" s="27">
        <f>WORKDAY(WORKDAY(DATEVALUE("15/"&amp;MONTH(EDATE(C2527,-1))&amp;"/"&amp;YEAR(EDATE(C2527,-1))),-1,Feriados!$A$1:$A$936),1,Feriados!$A$1:$A$936)</f>
        <v>40374</v>
      </c>
      <c r="J2527" s="27">
        <f>WORKDAY(WORKDAY(DATEVALUE("15/"&amp;MONTH(EDATE(C2527,0))&amp;"/"&amp;YEAR(EDATE(C2527,0))-1),-1,Feriados!$A$1:$A$936),1,Feriados!$A$1:$A$936)</f>
        <v>40042</v>
      </c>
      <c r="K2527" s="28">
        <f t="shared" si="74"/>
        <v>4.6005339203325946</v>
      </c>
    </row>
    <row r="2528" spans="1:11" x14ac:dyDescent="0.3">
      <c r="A2528" s="18" t="str">
        <f t="shared" si="75"/>
        <v>72010F</v>
      </c>
      <c r="B2528" s="10">
        <v>760199</v>
      </c>
      <c r="C2528" s="15">
        <v>40396</v>
      </c>
      <c r="D2528" s="16">
        <v>1926.7477490000001</v>
      </c>
      <c r="E2528" s="14">
        <v>0.01</v>
      </c>
      <c r="F2528" s="14" t="s">
        <v>41</v>
      </c>
      <c r="G2528" s="15">
        <v>40396</v>
      </c>
      <c r="H2528" s="27">
        <f>WORKDAY(WORKDAY(DATEVALUE("15/"&amp;MONTH(EDATE(C2528,0))&amp;"/"&amp;YEAR(EDATE(C2528,0))),-1,Feriados!$A$1:$A$936),1,Feriados!$A$1:$A$936)</f>
        <v>40406</v>
      </c>
      <c r="I2528" s="27">
        <f>WORKDAY(WORKDAY(DATEVALUE("15/"&amp;MONTH(EDATE(C2528,-1))&amp;"/"&amp;YEAR(EDATE(C2528,-1))),-1,Feriados!$A$1:$A$936),1,Feriados!$A$1:$A$936)</f>
        <v>40374</v>
      </c>
      <c r="J2528" s="27">
        <f>WORKDAY(WORKDAY(DATEVALUE("15/"&amp;MONTH(EDATE(C2528,0))&amp;"/"&amp;YEAR(EDATE(C2528,0))-1),-1,Feriados!$A$1:$A$936),1,Feriados!$A$1:$A$936)</f>
        <v>40042</v>
      </c>
      <c r="K2528" s="28">
        <f t="shared" si="74"/>
        <v>4.6005339203325946</v>
      </c>
    </row>
    <row r="2529" spans="1:11" x14ac:dyDescent="0.3">
      <c r="A2529" s="18" t="str">
        <f t="shared" si="75"/>
        <v>72010F</v>
      </c>
      <c r="B2529" s="10">
        <v>760199</v>
      </c>
      <c r="C2529" s="15">
        <v>40399</v>
      </c>
      <c r="D2529" s="16">
        <v>1926.756476</v>
      </c>
      <c r="E2529" s="14">
        <v>0.01</v>
      </c>
      <c r="F2529" s="14" t="s">
        <v>41</v>
      </c>
      <c r="G2529" s="15">
        <v>40396</v>
      </c>
      <c r="H2529" s="27">
        <f>WORKDAY(WORKDAY(DATEVALUE("15/"&amp;MONTH(EDATE(C2529,0))&amp;"/"&amp;YEAR(EDATE(C2529,0))),-1,Feriados!$A$1:$A$936),1,Feriados!$A$1:$A$936)</f>
        <v>40406</v>
      </c>
      <c r="I2529" s="27">
        <f>WORKDAY(WORKDAY(DATEVALUE("15/"&amp;MONTH(EDATE(C2529,-1))&amp;"/"&amp;YEAR(EDATE(C2529,-1))),-1,Feriados!$A$1:$A$936),1,Feriados!$A$1:$A$936)</f>
        <v>40374</v>
      </c>
      <c r="J2529" s="27">
        <f>WORKDAY(WORKDAY(DATEVALUE("15/"&amp;MONTH(EDATE(C2529,0))&amp;"/"&amp;YEAR(EDATE(C2529,0))-1),-1,Feriados!$A$1:$A$936),1,Feriados!$A$1:$A$936)</f>
        <v>40042</v>
      </c>
      <c r="K2529" s="28">
        <f t="shared" si="74"/>
        <v>4.6005339203325946</v>
      </c>
    </row>
    <row r="2530" spans="1:11" x14ac:dyDescent="0.3">
      <c r="A2530" s="18" t="str">
        <f t="shared" si="75"/>
        <v>72010F</v>
      </c>
      <c r="B2530" s="10">
        <v>760199</v>
      </c>
      <c r="C2530" s="15">
        <v>40400</v>
      </c>
      <c r="D2530" s="16">
        <v>1926.7652029999999</v>
      </c>
      <c r="E2530" s="14">
        <v>0.01</v>
      </c>
      <c r="F2530" s="14" t="s">
        <v>41</v>
      </c>
      <c r="G2530" s="15">
        <v>40396</v>
      </c>
      <c r="H2530" s="27">
        <f>WORKDAY(WORKDAY(DATEVALUE("15/"&amp;MONTH(EDATE(C2530,0))&amp;"/"&amp;YEAR(EDATE(C2530,0))),-1,Feriados!$A$1:$A$936),1,Feriados!$A$1:$A$936)</f>
        <v>40406</v>
      </c>
      <c r="I2530" s="27">
        <f>WORKDAY(WORKDAY(DATEVALUE("15/"&amp;MONTH(EDATE(C2530,-1))&amp;"/"&amp;YEAR(EDATE(C2530,-1))),-1,Feriados!$A$1:$A$936),1,Feriados!$A$1:$A$936)</f>
        <v>40374</v>
      </c>
      <c r="J2530" s="27">
        <f>WORKDAY(WORKDAY(DATEVALUE("15/"&amp;MONTH(EDATE(C2530,0))&amp;"/"&amp;YEAR(EDATE(C2530,0))-1),-1,Feriados!$A$1:$A$936),1,Feriados!$A$1:$A$936)</f>
        <v>40042</v>
      </c>
      <c r="K2530" s="28">
        <f t="shared" si="74"/>
        <v>4.6005339203325946</v>
      </c>
    </row>
    <row r="2531" spans="1:11" x14ac:dyDescent="0.3">
      <c r="A2531" s="18" t="str">
        <f t="shared" si="75"/>
        <v>72010F</v>
      </c>
      <c r="B2531" s="10">
        <v>760199</v>
      </c>
      <c r="C2531" s="15">
        <v>40401</v>
      </c>
      <c r="D2531" s="16">
        <v>1926.7739309999999</v>
      </c>
      <c r="E2531" s="14">
        <v>0.01</v>
      </c>
      <c r="F2531" s="14" t="s">
        <v>41</v>
      </c>
      <c r="G2531" s="15">
        <v>40396</v>
      </c>
      <c r="H2531" s="27">
        <f>WORKDAY(WORKDAY(DATEVALUE("15/"&amp;MONTH(EDATE(C2531,0))&amp;"/"&amp;YEAR(EDATE(C2531,0))),-1,Feriados!$A$1:$A$936),1,Feriados!$A$1:$A$936)</f>
        <v>40406</v>
      </c>
      <c r="I2531" s="27">
        <f>WORKDAY(WORKDAY(DATEVALUE("15/"&amp;MONTH(EDATE(C2531,-1))&amp;"/"&amp;YEAR(EDATE(C2531,-1))),-1,Feriados!$A$1:$A$936),1,Feriados!$A$1:$A$936)</f>
        <v>40374</v>
      </c>
      <c r="J2531" s="27">
        <f>WORKDAY(WORKDAY(DATEVALUE("15/"&amp;MONTH(EDATE(C2531,0))&amp;"/"&amp;YEAR(EDATE(C2531,0))-1),-1,Feriados!$A$1:$A$936),1,Feriados!$A$1:$A$936)</f>
        <v>40042</v>
      </c>
      <c r="K2531" s="28">
        <f t="shared" si="74"/>
        <v>4.6005339203325946</v>
      </c>
    </row>
    <row r="2532" spans="1:11" x14ac:dyDescent="0.3">
      <c r="A2532" s="18" t="str">
        <f t="shared" si="75"/>
        <v>72010F</v>
      </c>
      <c r="B2532" s="10">
        <v>760199</v>
      </c>
      <c r="C2532" s="15">
        <v>40402</v>
      </c>
      <c r="D2532" s="16">
        <v>1926.7826580000001</v>
      </c>
      <c r="E2532" s="14">
        <v>0.01</v>
      </c>
      <c r="F2532" s="14" t="s">
        <v>41</v>
      </c>
      <c r="G2532" s="15">
        <v>40396</v>
      </c>
      <c r="H2532" s="27">
        <f>WORKDAY(WORKDAY(DATEVALUE("15/"&amp;MONTH(EDATE(C2532,0))&amp;"/"&amp;YEAR(EDATE(C2532,0))),-1,Feriados!$A$1:$A$936),1,Feriados!$A$1:$A$936)</f>
        <v>40406</v>
      </c>
      <c r="I2532" s="27">
        <f>WORKDAY(WORKDAY(DATEVALUE("15/"&amp;MONTH(EDATE(C2532,-1))&amp;"/"&amp;YEAR(EDATE(C2532,-1))),-1,Feriados!$A$1:$A$936),1,Feriados!$A$1:$A$936)</f>
        <v>40374</v>
      </c>
      <c r="J2532" s="27">
        <f>WORKDAY(WORKDAY(DATEVALUE("15/"&amp;MONTH(EDATE(C2532,0))&amp;"/"&amp;YEAR(EDATE(C2532,0))-1),-1,Feriados!$A$1:$A$936),1,Feriados!$A$1:$A$936)</f>
        <v>40042</v>
      </c>
      <c r="K2532" s="28">
        <f t="shared" si="74"/>
        <v>4.6005339203325946</v>
      </c>
    </row>
    <row r="2533" spans="1:11" x14ac:dyDescent="0.3">
      <c r="A2533" s="18" t="str">
        <f t="shared" si="75"/>
        <v>72010F</v>
      </c>
      <c r="B2533" s="10">
        <v>760199</v>
      </c>
      <c r="C2533" s="15">
        <v>40403</v>
      </c>
      <c r="D2533" s="16">
        <v>1926.7913860000001</v>
      </c>
      <c r="E2533" s="14">
        <v>0.01</v>
      </c>
      <c r="F2533" s="14" t="s">
        <v>41</v>
      </c>
      <c r="G2533" s="15">
        <v>40396</v>
      </c>
      <c r="H2533" s="27">
        <f>WORKDAY(WORKDAY(DATEVALUE("15/"&amp;MONTH(EDATE(C2533,0))&amp;"/"&amp;YEAR(EDATE(C2533,0))),-1,Feriados!$A$1:$A$936),1,Feriados!$A$1:$A$936)</f>
        <v>40406</v>
      </c>
      <c r="I2533" s="27">
        <f>WORKDAY(WORKDAY(DATEVALUE("15/"&amp;MONTH(EDATE(C2533,-1))&amp;"/"&amp;YEAR(EDATE(C2533,-1))),-1,Feriados!$A$1:$A$936),1,Feriados!$A$1:$A$936)</f>
        <v>40374</v>
      </c>
      <c r="J2533" s="27">
        <f>WORKDAY(WORKDAY(DATEVALUE("15/"&amp;MONTH(EDATE(C2533,0))&amp;"/"&amp;YEAR(EDATE(C2533,0))-1),-1,Feriados!$A$1:$A$936),1,Feriados!$A$1:$A$936)</f>
        <v>40042</v>
      </c>
      <c r="K2533" s="28">
        <f t="shared" si="74"/>
        <v>4.6005339203325946</v>
      </c>
    </row>
    <row r="2534" spans="1:11" x14ac:dyDescent="0.3">
      <c r="A2534" s="18" t="str">
        <f t="shared" si="75"/>
        <v>72010F</v>
      </c>
      <c r="B2534" s="10">
        <v>760199</v>
      </c>
      <c r="C2534" s="15">
        <v>40406</v>
      </c>
      <c r="D2534" s="16">
        <v>1926.800113</v>
      </c>
      <c r="E2534" s="14">
        <v>0.01</v>
      </c>
      <c r="F2534" s="14" t="s">
        <v>41</v>
      </c>
      <c r="G2534" s="15">
        <v>40396</v>
      </c>
      <c r="H2534" s="27">
        <f>WORKDAY(WORKDAY(DATEVALUE("15/"&amp;MONTH(EDATE(C2534,0))&amp;"/"&amp;YEAR(EDATE(C2534,0))),-1,Feriados!$A$1:$A$936),1,Feriados!$A$1:$A$936)</f>
        <v>40406</v>
      </c>
      <c r="I2534" s="27">
        <f>WORKDAY(WORKDAY(DATEVALUE("15/"&amp;MONTH(EDATE(C2534,-1))&amp;"/"&amp;YEAR(EDATE(C2534,-1))),-1,Feriados!$A$1:$A$936),1,Feriados!$A$1:$A$936)</f>
        <v>40374</v>
      </c>
      <c r="J2534" s="27">
        <f>WORKDAY(WORKDAY(DATEVALUE("15/"&amp;MONTH(EDATE(C2534,0))&amp;"/"&amp;YEAR(EDATE(C2534,0))-1),-1,Feriados!$A$1:$A$936),1,Feriados!$A$1:$A$936)</f>
        <v>40042</v>
      </c>
      <c r="K2534" s="28">
        <f t="shared" si="74"/>
        <v>4.6005339203325946</v>
      </c>
    </row>
    <row r="2535" spans="1:11" x14ac:dyDescent="0.3">
      <c r="A2535" s="18" t="str">
        <f t="shared" si="75"/>
        <v>72010P</v>
      </c>
      <c r="B2535" s="10">
        <v>760199</v>
      </c>
      <c r="C2535" s="15">
        <v>40407</v>
      </c>
      <c r="D2535" s="16">
        <v>1927.0200669999999</v>
      </c>
      <c r="E2535" s="14">
        <v>0.24</v>
      </c>
      <c r="F2535" s="14" t="s">
        <v>42</v>
      </c>
      <c r="G2535" s="15">
        <v>40407</v>
      </c>
      <c r="H2535" s="27">
        <f>WORKDAY(WORKDAY(DATEVALUE("15/"&amp;MONTH(EDATE(C2535,0))&amp;"/"&amp;YEAR(EDATE(C2535,0))),-1,Feriados!$A$1:$A$936),1,Feriados!$A$1:$A$936)</f>
        <v>40406</v>
      </c>
      <c r="I2535" s="27">
        <f>WORKDAY(WORKDAY(DATEVALUE("15/"&amp;MONTH(EDATE(C2535,-1))&amp;"/"&amp;YEAR(EDATE(C2535,-1))),-1,Feriados!$A$1:$A$936),1,Feriados!$A$1:$A$936)</f>
        <v>40374</v>
      </c>
      <c r="J2535" s="27">
        <f>WORKDAY(WORKDAY(DATEVALUE("15/"&amp;MONTH(EDATE(C2535,0))&amp;"/"&amp;YEAR(EDATE(C2535,0))-1),-1,Feriados!$A$1:$A$936),1,Feriados!$A$1:$A$936)</f>
        <v>40042</v>
      </c>
      <c r="K2535" s="28">
        <f t="shared" si="74"/>
        <v>4.6005339203325946</v>
      </c>
    </row>
    <row r="2536" spans="1:11" x14ac:dyDescent="0.3">
      <c r="A2536" s="18" t="str">
        <f t="shared" si="75"/>
        <v>72010P</v>
      </c>
      <c r="B2536" s="10">
        <v>760199</v>
      </c>
      <c r="C2536" s="15">
        <v>40408</v>
      </c>
      <c r="D2536" s="16">
        <v>1927.240047</v>
      </c>
      <c r="E2536" s="14">
        <v>0.24</v>
      </c>
      <c r="F2536" s="14" t="s">
        <v>42</v>
      </c>
      <c r="G2536" s="15">
        <v>40407</v>
      </c>
      <c r="H2536" s="27">
        <f>WORKDAY(WORKDAY(DATEVALUE("15/"&amp;MONTH(EDATE(C2536,0))&amp;"/"&amp;YEAR(EDATE(C2536,0))),-1,Feriados!$A$1:$A$936),1,Feriados!$A$1:$A$936)</f>
        <v>40406</v>
      </c>
      <c r="I2536" s="27">
        <f>WORKDAY(WORKDAY(DATEVALUE("15/"&amp;MONTH(EDATE(C2536,-1))&amp;"/"&amp;YEAR(EDATE(C2536,-1))),-1,Feriados!$A$1:$A$936),1,Feriados!$A$1:$A$936)</f>
        <v>40374</v>
      </c>
      <c r="J2536" s="27">
        <f>WORKDAY(WORKDAY(DATEVALUE("15/"&amp;MONTH(EDATE(C2536,0))&amp;"/"&amp;YEAR(EDATE(C2536,0))-1),-1,Feriados!$A$1:$A$936),1,Feriados!$A$1:$A$936)</f>
        <v>40042</v>
      </c>
      <c r="K2536" s="28">
        <f t="shared" si="74"/>
        <v>4.6005339203325946</v>
      </c>
    </row>
    <row r="2537" spans="1:11" x14ac:dyDescent="0.3">
      <c r="A2537" s="18" t="str">
        <f t="shared" si="75"/>
        <v>72010P</v>
      </c>
      <c r="B2537" s="10">
        <v>760199</v>
      </c>
      <c r="C2537" s="15">
        <v>40409</v>
      </c>
      <c r="D2537" s="16">
        <v>1927.460051</v>
      </c>
      <c r="E2537" s="14">
        <v>0.24</v>
      </c>
      <c r="F2537" s="14" t="s">
        <v>42</v>
      </c>
      <c r="G2537" s="15">
        <v>40407</v>
      </c>
      <c r="H2537" s="27">
        <f>WORKDAY(WORKDAY(DATEVALUE("15/"&amp;MONTH(EDATE(C2537,0))&amp;"/"&amp;YEAR(EDATE(C2537,0))),-1,Feriados!$A$1:$A$936),1,Feriados!$A$1:$A$936)</f>
        <v>40406</v>
      </c>
      <c r="I2537" s="27">
        <f>WORKDAY(WORKDAY(DATEVALUE("15/"&amp;MONTH(EDATE(C2537,-1))&amp;"/"&amp;YEAR(EDATE(C2537,-1))),-1,Feriados!$A$1:$A$936),1,Feriados!$A$1:$A$936)</f>
        <v>40374</v>
      </c>
      <c r="J2537" s="27">
        <f>WORKDAY(WORKDAY(DATEVALUE("15/"&amp;MONTH(EDATE(C2537,0))&amp;"/"&amp;YEAR(EDATE(C2537,0))-1),-1,Feriados!$A$1:$A$936),1,Feriados!$A$1:$A$936)</f>
        <v>40042</v>
      </c>
      <c r="K2537" s="28">
        <f t="shared" si="74"/>
        <v>4.6005339203325946</v>
      </c>
    </row>
    <row r="2538" spans="1:11" x14ac:dyDescent="0.3">
      <c r="A2538" s="18" t="str">
        <f t="shared" si="75"/>
        <v>72010P</v>
      </c>
      <c r="B2538" s="10">
        <v>760199</v>
      </c>
      <c r="C2538" s="15">
        <v>40410</v>
      </c>
      <c r="D2538" s="16">
        <v>1927.680081</v>
      </c>
      <c r="E2538" s="14">
        <v>0.24</v>
      </c>
      <c r="F2538" s="14" t="s">
        <v>42</v>
      </c>
      <c r="G2538" s="15">
        <v>40407</v>
      </c>
      <c r="H2538" s="27">
        <f>WORKDAY(WORKDAY(DATEVALUE("15/"&amp;MONTH(EDATE(C2538,0))&amp;"/"&amp;YEAR(EDATE(C2538,0))),-1,Feriados!$A$1:$A$936),1,Feriados!$A$1:$A$936)</f>
        <v>40406</v>
      </c>
      <c r="I2538" s="27">
        <f>WORKDAY(WORKDAY(DATEVALUE("15/"&amp;MONTH(EDATE(C2538,-1))&amp;"/"&amp;YEAR(EDATE(C2538,-1))),-1,Feriados!$A$1:$A$936),1,Feriados!$A$1:$A$936)</f>
        <v>40374</v>
      </c>
      <c r="J2538" s="27">
        <f>WORKDAY(WORKDAY(DATEVALUE("15/"&amp;MONTH(EDATE(C2538,0))&amp;"/"&amp;YEAR(EDATE(C2538,0))-1),-1,Feriados!$A$1:$A$936),1,Feriados!$A$1:$A$936)</f>
        <v>40042</v>
      </c>
      <c r="K2538" s="28">
        <f t="shared" si="74"/>
        <v>4.6005339203325946</v>
      </c>
    </row>
    <row r="2539" spans="1:11" x14ac:dyDescent="0.3">
      <c r="A2539" s="18" t="str">
        <f t="shared" si="75"/>
        <v>72010P</v>
      </c>
      <c r="B2539" s="10">
        <v>760199</v>
      </c>
      <c r="C2539" s="15">
        <v>40413</v>
      </c>
      <c r="D2539" s="16">
        <v>1927.212857</v>
      </c>
      <c r="E2539" s="14">
        <v>0.09</v>
      </c>
      <c r="F2539" s="14" t="s">
        <v>42</v>
      </c>
      <c r="G2539" s="15">
        <v>40413</v>
      </c>
      <c r="H2539" s="27">
        <f>WORKDAY(WORKDAY(DATEVALUE("15/"&amp;MONTH(EDATE(C2539,0))&amp;"/"&amp;YEAR(EDATE(C2539,0))),-1,Feriados!$A$1:$A$936),1,Feriados!$A$1:$A$936)</f>
        <v>40406</v>
      </c>
      <c r="I2539" s="27">
        <f>WORKDAY(WORKDAY(DATEVALUE("15/"&amp;MONTH(EDATE(C2539,-1))&amp;"/"&amp;YEAR(EDATE(C2539,-1))),-1,Feriados!$A$1:$A$936),1,Feriados!$A$1:$A$936)</f>
        <v>40374</v>
      </c>
      <c r="J2539" s="27">
        <f>WORKDAY(WORKDAY(DATEVALUE("15/"&amp;MONTH(EDATE(C2539,0))&amp;"/"&amp;YEAR(EDATE(C2539,0))-1),-1,Feriados!$A$1:$A$936),1,Feriados!$A$1:$A$936)</f>
        <v>40042</v>
      </c>
      <c r="K2539" s="28">
        <f t="shared" si="74"/>
        <v>4.6005339203325946</v>
      </c>
    </row>
    <row r="2540" spans="1:11" x14ac:dyDescent="0.3">
      <c r="A2540" s="18" t="str">
        <f t="shared" si="75"/>
        <v>72010P</v>
      </c>
      <c r="B2540" s="10">
        <v>760199</v>
      </c>
      <c r="C2540" s="15">
        <v>40414</v>
      </c>
      <c r="D2540" s="16">
        <v>1927.2954159999999</v>
      </c>
      <c r="E2540" s="14">
        <v>0.09</v>
      </c>
      <c r="F2540" s="14" t="s">
        <v>42</v>
      </c>
      <c r="G2540" s="15">
        <v>40413</v>
      </c>
      <c r="H2540" s="27">
        <f>WORKDAY(WORKDAY(DATEVALUE("15/"&amp;MONTH(EDATE(C2540,0))&amp;"/"&amp;YEAR(EDATE(C2540,0))),-1,Feriados!$A$1:$A$936),1,Feriados!$A$1:$A$936)</f>
        <v>40406</v>
      </c>
      <c r="I2540" s="27">
        <f>WORKDAY(WORKDAY(DATEVALUE("15/"&amp;MONTH(EDATE(C2540,-1))&amp;"/"&amp;YEAR(EDATE(C2540,-1))),-1,Feriados!$A$1:$A$936),1,Feriados!$A$1:$A$936)</f>
        <v>40374</v>
      </c>
      <c r="J2540" s="27">
        <f>WORKDAY(WORKDAY(DATEVALUE("15/"&amp;MONTH(EDATE(C2540,0))&amp;"/"&amp;YEAR(EDATE(C2540,0))-1),-1,Feriados!$A$1:$A$936),1,Feriados!$A$1:$A$936)</f>
        <v>40042</v>
      </c>
      <c r="K2540" s="28">
        <f t="shared" si="74"/>
        <v>4.6005339203325946</v>
      </c>
    </row>
    <row r="2541" spans="1:11" x14ac:dyDescent="0.3">
      <c r="A2541" s="18" t="str">
        <f t="shared" si="75"/>
        <v>72010P</v>
      </c>
      <c r="B2541" s="10">
        <v>760199</v>
      </c>
      <c r="C2541" s="15">
        <v>40415</v>
      </c>
      <c r="D2541" s="16">
        <v>1927.3779790000001</v>
      </c>
      <c r="E2541" s="14">
        <v>0.09</v>
      </c>
      <c r="F2541" s="14" t="s">
        <v>42</v>
      </c>
      <c r="G2541" s="15">
        <v>40413</v>
      </c>
      <c r="H2541" s="27">
        <f>WORKDAY(WORKDAY(DATEVALUE("15/"&amp;MONTH(EDATE(C2541,0))&amp;"/"&amp;YEAR(EDATE(C2541,0))),-1,Feriados!$A$1:$A$936),1,Feriados!$A$1:$A$936)</f>
        <v>40406</v>
      </c>
      <c r="I2541" s="27">
        <f>WORKDAY(WORKDAY(DATEVALUE("15/"&amp;MONTH(EDATE(C2541,-1))&amp;"/"&amp;YEAR(EDATE(C2541,-1))),-1,Feriados!$A$1:$A$936),1,Feriados!$A$1:$A$936)</f>
        <v>40374</v>
      </c>
      <c r="J2541" s="27">
        <f>WORKDAY(WORKDAY(DATEVALUE("15/"&amp;MONTH(EDATE(C2541,0))&amp;"/"&amp;YEAR(EDATE(C2541,0))-1),-1,Feriados!$A$1:$A$936),1,Feriados!$A$1:$A$936)</f>
        <v>40042</v>
      </c>
      <c r="K2541" s="28">
        <f t="shared" si="74"/>
        <v>4.6005339203325946</v>
      </c>
    </row>
    <row r="2542" spans="1:11" x14ac:dyDescent="0.3">
      <c r="A2542" s="18" t="str">
        <f t="shared" si="75"/>
        <v>72010P</v>
      </c>
      <c r="B2542" s="10">
        <v>760199</v>
      </c>
      <c r="C2542" s="15">
        <v>40416</v>
      </c>
      <c r="D2542" s="16">
        <v>1927.460546</v>
      </c>
      <c r="E2542" s="14">
        <v>0.09</v>
      </c>
      <c r="F2542" s="14" t="s">
        <v>42</v>
      </c>
      <c r="G2542" s="15">
        <v>40413</v>
      </c>
      <c r="H2542" s="27">
        <f>WORKDAY(WORKDAY(DATEVALUE("15/"&amp;MONTH(EDATE(C2542,0))&amp;"/"&amp;YEAR(EDATE(C2542,0))),-1,Feriados!$A$1:$A$936),1,Feriados!$A$1:$A$936)</f>
        <v>40406</v>
      </c>
      <c r="I2542" s="27">
        <f>WORKDAY(WORKDAY(DATEVALUE("15/"&amp;MONTH(EDATE(C2542,-1))&amp;"/"&amp;YEAR(EDATE(C2542,-1))),-1,Feriados!$A$1:$A$936),1,Feriados!$A$1:$A$936)</f>
        <v>40374</v>
      </c>
      <c r="J2542" s="27">
        <f>WORKDAY(WORKDAY(DATEVALUE("15/"&amp;MONTH(EDATE(C2542,0))&amp;"/"&amp;YEAR(EDATE(C2542,0))-1),-1,Feriados!$A$1:$A$936),1,Feriados!$A$1:$A$936)</f>
        <v>40042</v>
      </c>
      <c r="K2542" s="28">
        <f t="shared" si="74"/>
        <v>4.6005339203325946</v>
      </c>
    </row>
    <row r="2543" spans="1:11" x14ac:dyDescent="0.3">
      <c r="A2543" s="18" t="str">
        <f t="shared" si="75"/>
        <v>72010P</v>
      </c>
      <c r="B2543" s="10">
        <v>760199</v>
      </c>
      <c r="C2543" s="15">
        <v>40417</v>
      </c>
      <c r="D2543" s="16">
        <v>1927.5431160000001</v>
      </c>
      <c r="E2543" s="14">
        <v>0.09</v>
      </c>
      <c r="F2543" s="14" t="s">
        <v>42</v>
      </c>
      <c r="G2543" s="15">
        <v>40413</v>
      </c>
      <c r="H2543" s="27">
        <f>WORKDAY(WORKDAY(DATEVALUE("15/"&amp;MONTH(EDATE(C2543,0))&amp;"/"&amp;YEAR(EDATE(C2543,0))),-1,Feriados!$A$1:$A$936),1,Feriados!$A$1:$A$936)</f>
        <v>40406</v>
      </c>
      <c r="I2543" s="27">
        <f>WORKDAY(WORKDAY(DATEVALUE("15/"&amp;MONTH(EDATE(C2543,-1))&amp;"/"&amp;YEAR(EDATE(C2543,-1))),-1,Feriados!$A$1:$A$936),1,Feriados!$A$1:$A$936)</f>
        <v>40374</v>
      </c>
      <c r="J2543" s="27">
        <f>WORKDAY(WORKDAY(DATEVALUE("15/"&amp;MONTH(EDATE(C2543,0))&amp;"/"&amp;YEAR(EDATE(C2543,0))-1),-1,Feriados!$A$1:$A$936),1,Feriados!$A$1:$A$936)</f>
        <v>40042</v>
      </c>
      <c r="K2543" s="28">
        <f t="shared" si="74"/>
        <v>4.6005339203325946</v>
      </c>
    </row>
    <row r="2544" spans="1:11" x14ac:dyDescent="0.3">
      <c r="A2544" s="18" t="str">
        <f t="shared" si="75"/>
        <v>72010P</v>
      </c>
      <c r="B2544" s="10">
        <v>760199</v>
      </c>
      <c r="C2544" s="15">
        <v>40420</v>
      </c>
      <c r="D2544" s="16">
        <v>1927.625689</v>
      </c>
      <c r="E2544" s="14">
        <v>0.09</v>
      </c>
      <c r="F2544" s="14" t="s">
        <v>42</v>
      </c>
      <c r="G2544" s="15">
        <v>40413</v>
      </c>
      <c r="H2544" s="27">
        <f>WORKDAY(WORKDAY(DATEVALUE("15/"&amp;MONTH(EDATE(C2544,0))&amp;"/"&amp;YEAR(EDATE(C2544,0))),-1,Feriados!$A$1:$A$936),1,Feriados!$A$1:$A$936)</f>
        <v>40406</v>
      </c>
      <c r="I2544" s="27">
        <f>WORKDAY(WORKDAY(DATEVALUE("15/"&amp;MONTH(EDATE(C2544,-1))&amp;"/"&amp;YEAR(EDATE(C2544,-1))),-1,Feriados!$A$1:$A$936),1,Feriados!$A$1:$A$936)</f>
        <v>40374</v>
      </c>
      <c r="J2544" s="27">
        <f>WORKDAY(WORKDAY(DATEVALUE("15/"&amp;MONTH(EDATE(C2544,0))&amp;"/"&amp;YEAR(EDATE(C2544,0))-1),-1,Feriados!$A$1:$A$936),1,Feriados!$A$1:$A$936)</f>
        <v>40042</v>
      </c>
      <c r="K2544" s="28">
        <f t="shared" si="74"/>
        <v>4.6005339203325946</v>
      </c>
    </row>
    <row r="2545" spans="1:11" x14ac:dyDescent="0.3">
      <c r="A2545" s="18" t="str">
        <f t="shared" si="75"/>
        <v>72010P</v>
      </c>
      <c r="B2545" s="10">
        <v>760199</v>
      </c>
      <c r="C2545" s="15">
        <v>40421</v>
      </c>
      <c r="D2545" s="16">
        <v>1927.708267</v>
      </c>
      <c r="E2545" s="14">
        <v>0.09</v>
      </c>
      <c r="F2545" s="14" t="s">
        <v>42</v>
      </c>
      <c r="G2545" s="15">
        <v>40413</v>
      </c>
      <c r="H2545" s="27">
        <f>WORKDAY(WORKDAY(DATEVALUE("15/"&amp;MONTH(EDATE(C2545,0))&amp;"/"&amp;YEAR(EDATE(C2545,0))),-1,Feriados!$A$1:$A$936),1,Feriados!$A$1:$A$936)</f>
        <v>40406</v>
      </c>
      <c r="I2545" s="27">
        <f>WORKDAY(WORKDAY(DATEVALUE("15/"&amp;MONTH(EDATE(C2545,-1))&amp;"/"&amp;YEAR(EDATE(C2545,-1))),-1,Feriados!$A$1:$A$936),1,Feriados!$A$1:$A$936)</f>
        <v>40374</v>
      </c>
      <c r="J2545" s="27">
        <f>WORKDAY(WORKDAY(DATEVALUE("15/"&amp;MONTH(EDATE(C2545,0))&amp;"/"&amp;YEAR(EDATE(C2545,0))-1),-1,Feriados!$A$1:$A$936),1,Feriados!$A$1:$A$936)</f>
        <v>40042</v>
      </c>
      <c r="K2545" s="28">
        <f t="shared" si="74"/>
        <v>4.6005339203325946</v>
      </c>
    </row>
    <row r="2546" spans="1:11" x14ac:dyDescent="0.3">
      <c r="A2546" s="18" t="str">
        <f t="shared" si="75"/>
        <v>82010P</v>
      </c>
      <c r="B2546" s="10">
        <v>760199</v>
      </c>
      <c r="C2546" s="15">
        <v>40422</v>
      </c>
      <c r="D2546" s="16">
        <v>1927.790847</v>
      </c>
      <c r="E2546" s="14">
        <v>0.09</v>
      </c>
      <c r="F2546" s="14" t="s">
        <v>42</v>
      </c>
      <c r="G2546" s="15">
        <v>40413</v>
      </c>
      <c r="H2546" s="27">
        <f>WORKDAY(WORKDAY(DATEVALUE("15/"&amp;MONTH(EDATE(C2546,0))&amp;"/"&amp;YEAR(EDATE(C2546,0))),-1,Feriados!$A$1:$A$936),1,Feriados!$A$1:$A$936)</f>
        <v>40436</v>
      </c>
      <c r="I2546" s="27">
        <f>WORKDAY(WORKDAY(DATEVALUE("15/"&amp;MONTH(EDATE(C2546,-1))&amp;"/"&amp;YEAR(EDATE(C2546,-1))),-1,Feriados!$A$1:$A$936),1,Feriados!$A$1:$A$936)</f>
        <v>40406</v>
      </c>
      <c r="J2546" s="27">
        <f>WORKDAY(WORKDAY(DATEVALUE("15/"&amp;MONTH(EDATE(C2546,0))&amp;"/"&amp;YEAR(EDATE(C2546,0))-1),-1,Feriados!$A$1:$A$936),1,Feriados!$A$1:$A$936)</f>
        <v>40071</v>
      </c>
      <c r="K2546" s="28">
        <f t="shared" si="74"/>
        <v>4.4855439464156266</v>
      </c>
    </row>
    <row r="2547" spans="1:11" x14ac:dyDescent="0.3">
      <c r="A2547" s="18" t="str">
        <f t="shared" si="75"/>
        <v>82010P</v>
      </c>
      <c r="B2547" s="10">
        <v>760199</v>
      </c>
      <c r="C2547" s="15">
        <v>40423</v>
      </c>
      <c r="D2547" s="16">
        <v>1927.873431</v>
      </c>
      <c r="E2547" s="14">
        <v>0.09</v>
      </c>
      <c r="F2547" s="14" t="s">
        <v>42</v>
      </c>
      <c r="G2547" s="15">
        <v>40413</v>
      </c>
      <c r="H2547" s="27">
        <f>WORKDAY(WORKDAY(DATEVALUE("15/"&amp;MONTH(EDATE(C2547,0))&amp;"/"&amp;YEAR(EDATE(C2547,0))),-1,Feriados!$A$1:$A$936),1,Feriados!$A$1:$A$936)</f>
        <v>40436</v>
      </c>
      <c r="I2547" s="27">
        <f>WORKDAY(WORKDAY(DATEVALUE("15/"&amp;MONTH(EDATE(C2547,-1))&amp;"/"&amp;YEAR(EDATE(C2547,-1))),-1,Feriados!$A$1:$A$936),1,Feriados!$A$1:$A$936)</f>
        <v>40406</v>
      </c>
      <c r="J2547" s="27">
        <f>WORKDAY(WORKDAY(DATEVALUE("15/"&amp;MONTH(EDATE(C2547,0))&amp;"/"&amp;YEAR(EDATE(C2547,0))-1),-1,Feriados!$A$1:$A$936),1,Feriados!$A$1:$A$936)</f>
        <v>40071</v>
      </c>
      <c r="K2547" s="28">
        <f t="shared" si="74"/>
        <v>4.4855439464156266</v>
      </c>
    </row>
    <row r="2548" spans="1:11" x14ac:dyDescent="0.3">
      <c r="A2548" s="18" t="str">
        <f t="shared" si="75"/>
        <v>82010P</v>
      </c>
      <c r="B2548" s="10">
        <v>760199</v>
      </c>
      <c r="C2548" s="15">
        <v>40424</v>
      </c>
      <c r="D2548" s="16">
        <v>1927.956019</v>
      </c>
      <c r="E2548" s="14">
        <v>0.09</v>
      </c>
      <c r="F2548" s="14" t="s">
        <v>42</v>
      </c>
      <c r="G2548" s="15">
        <v>40413</v>
      </c>
      <c r="H2548" s="27">
        <f>WORKDAY(WORKDAY(DATEVALUE("15/"&amp;MONTH(EDATE(C2548,0))&amp;"/"&amp;YEAR(EDATE(C2548,0))),-1,Feriados!$A$1:$A$936),1,Feriados!$A$1:$A$936)</f>
        <v>40436</v>
      </c>
      <c r="I2548" s="27">
        <f>WORKDAY(WORKDAY(DATEVALUE("15/"&amp;MONTH(EDATE(C2548,-1))&amp;"/"&amp;YEAR(EDATE(C2548,-1))),-1,Feriados!$A$1:$A$936),1,Feriados!$A$1:$A$936)</f>
        <v>40406</v>
      </c>
      <c r="J2548" s="27">
        <f>WORKDAY(WORKDAY(DATEVALUE("15/"&amp;MONTH(EDATE(C2548,0))&amp;"/"&amp;YEAR(EDATE(C2548,0))-1),-1,Feriados!$A$1:$A$936),1,Feriados!$A$1:$A$936)</f>
        <v>40071</v>
      </c>
      <c r="K2548" s="28">
        <f t="shared" si="74"/>
        <v>4.4855439464156266</v>
      </c>
    </row>
    <row r="2549" spans="1:11" x14ac:dyDescent="0.3">
      <c r="A2549" s="18" t="str">
        <f t="shared" si="75"/>
        <v>82010P</v>
      </c>
      <c r="B2549" s="10">
        <v>760199</v>
      </c>
      <c r="C2549" s="15">
        <v>40427</v>
      </c>
      <c r="D2549" s="16">
        <v>1928.0386109999999</v>
      </c>
      <c r="E2549" s="14">
        <v>0.09</v>
      </c>
      <c r="F2549" s="14" t="s">
        <v>42</v>
      </c>
      <c r="G2549" s="15">
        <v>40413</v>
      </c>
      <c r="H2549" s="27">
        <f>WORKDAY(WORKDAY(DATEVALUE("15/"&amp;MONTH(EDATE(C2549,0))&amp;"/"&amp;YEAR(EDATE(C2549,0))),-1,Feriados!$A$1:$A$936),1,Feriados!$A$1:$A$936)</f>
        <v>40436</v>
      </c>
      <c r="I2549" s="27">
        <f>WORKDAY(WORKDAY(DATEVALUE("15/"&amp;MONTH(EDATE(C2549,-1))&amp;"/"&amp;YEAR(EDATE(C2549,-1))),-1,Feriados!$A$1:$A$936),1,Feriados!$A$1:$A$936)</f>
        <v>40406</v>
      </c>
      <c r="J2549" s="27">
        <f>WORKDAY(WORKDAY(DATEVALUE("15/"&amp;MONTH(EDATE(C2549,0))&amp;"/"&amp;YEAR(EDATE(C2549,0))-1),-1,Feriados!$A$1:$A$936),1,Feriados!$A$1:$A$936)</f>
        <v>40071</v>
      </c>
      <c r="K2549" s="28">
        <f t="shared" si="74"/>
        <v>4.4855439464156266</v>
      </c>
    </row>
    <row r="2550" spans="1:11" x14ac:dyDescent="0.3">
      <c r="A2550" s="18" t="str">
        <f t="shared" si="75"/>
        <v>82010P</v>
      </c>
      <c r="B2550" s="10">
        <v>760199</v>
      </c>
      <c r="C2550" s="15">
        <v>40429</v>
      </c>
      <c r="D2550" s="16">
        <v>1928.1212049999999</v>
      </c>
      <c r="E2550" s="14">
        <v>0.09</v>
      </c>
      <c r="F2550" s="14" t="s">
        <v>42</v>
      </c>
      <c r="G2550" s="15">
        <v>40413</v>
      </c>
      <c r="H2550" s="27">
        <f>WORKDAY(WORKDAY(DATEVALUE("15/"&amp;MONTH(EDATE(C2550,0))&amp;"/"&amp;YEAR(EDATE(C2550,0))),-1,Feriados!$A$1:$A$936),1,Feriados!$A$1:$A$936)</f>
        <v>40436</v>
      </c>
      <c r="I2550" s="27">
        <f>WORKDAY(WORKDAY(DATEVALUE("15/"&amp;MONTH(EDATE(C2550,-1))&amp;"/"&amp;YEAR(EDATE(C2550,-1))),-1,Feriados!$A$1:$A$936),1,Feriados!$A$1:$A$936)</f>
        <v>40406</v>
      </c>
      <c r="J2550" s="27">
        <f>WORKDAY(WORKDAY(DATEVALUE("15/"&amp;MONTH(EDATE(C2550,0))&amp;"/"&amp;YEAR(EDATE(C2550,0))-1),-1,Feriados!$A$1:$A$936),1,Feriados!$A$1:$A$936)</f>
        <v>40071</v>
      </c>
      <c r="K2550" s="28">
        <f t="shared" si="74"/>
        <v>4.4855439464156266</v>
      </c>
    </row>
    <row r="2551" spans="1:11" x14ac:dyDescent="0.3">
      <c r="A2551" s="18" t="str">
        <f t="shared" si="75"/>
        <v>82010F</v>
      </c>
      <c r="B2551" s="10">
        <v>760199</v>
      </c>
      <c r="C2551" s="15">
        <v>40430</v>
      </c>
      <c r="D2551" s="16">
        <v>1927.421789</v>
      </c>
      <c r="E2551" s="14">
        <v>0.04</v>
      </c>
      <c r="F2551" s="14" t="s">
        <v>41</v>
      </c>
      <c r="G2551" s="15">
        <v>40430</v>
      </c>
      <c r="H2551" s="27">
        <f>WORKDAY(WORKDAY(DATEVALUE("15/"&amp;MONTH(EDATE(C2551,0))&amp;"/"&amp;YEAR(EDATE(C2551,0))),-1,Feriados!$A$1:$A$936),1,Feriados!$A$1:$A$936)</f>
        <v>40436</v>
      </c>
      <c r="I2551" s="27">
        <f>WORKDAY(WORKDAY(DATEVALUE("15/"&amp;MONTH(EDATE(C2551,-1))&amp;"/"&amp;YEAR(EDATE(C2551,-1))),-1,Feriados!$A$1:$A$936),1,Feriados!$A$1:$A$936)</f>
        <v>40406</v>
      </c>
      <c r="J2551" s="27">
        <f>WORKDAY(WORKDAY(DATEVALUE("15/"&amp;MONTH(EDATE(C2551,0))&amp;"/"&amp;YEAR(EDATE(C2551,0))-1),-1,Feriados!$A$1:$A$936),1,Feriados!$A$1:$A$936)</f>
        <v>40071</v>
      </c>
      <c r="K2551" s="28">
        <f t="shared" si="74"/>
        <v>4.4855439464156266</v>
      </c>
    </row>
    <row r="2552" spans="1:11" x14ac:dyDescent="0.3">
      <c r="A2552" s="18" t="str">
        <f t="shared" si="75"/>
        <v>82010F</v>
      </c>
      <c r="B2552" s="10">
        <v>760199</v>
      </c>
      <c r="C2552" s="15">
        <v>40431</v>
      </c>
      <c r="D2552" s="16">
        <v>1927.458365</v>
      </c>
      <c r="E2552" s="14">
        <v>0.04</v>
      </c>
      <c r="F2552" s="14" t="s">
        <v>41</v>
      </c>
      <c r="G2552" s="15">
        <v>40430</v>
      </c>
      <c r="H2552" s="27">
        <f>WORKDAY(WORKDAY(DATEVALUE("15/"&amp;MONTH(EDATE(C2552,0))&amp;"/"&amp;YEAR(EDATE(C2552,0))),-1,Feriados!$A$1:$A$936),1,Feriados!$A$1:$A$936)</f>
        <v>40436</v>
      </c>
      <c r="I2552" s="27">
        <f>WORKDAY(WORKDAY(DATEVALUE("15/"&amp;MONTH(EDATE(C2552,-1))&amp;"/"&amp;YEAR(EDATE(C2552,-1))),-1,Feriados!$A$1:$A$936),1,Feriados!$A$1:$A$936)</f>
        <v>40406</v>
      </c>
      <c r="J2552" s="27">
        <f>WORKDAY(WORKDAY(DATEVALUE("15/"&amp;MONTH(EDATE(C2552,0))&amp;"/"&amp;YEAR(EDATE(C2552,0))-1),-1,Feriados!$A$1:$A$936),1,Feriados!$A$1:$A$936)</f>
        <v>40071</v>
      </c>
      <c r="K2552" s="28">
        <f t="shared" si="74"/>
        <v>4.4855439464156266</v>
      </c>
    </row>
    <row r="2553" spans="1:11" x14ac:dyDescent="0.3">
      <c r="A2553" s="18" t="str">
        <f t="shared" si="75"/>
        <v>82010F</v>
      </c>
      <c r="B2553" s="10">
        <v>760199</v>
      </c>
      <c r="C2553" s="15">
        <v>40434</v>
      </c>
      <c r="D2553" s="16">
        <v>1927.4949409999999</v>
      </c>
      <c r="E2553" s="14">
        <v>0.04</v>
      </c>
      <c r="F2553" s="14" t="s">
        <v>41</v>
      </c>
      <c r="G2553" s="15">
        <v>40430</v>
      </c>
      <c r="H2553" s="27">
        <f>WORKDAY(WORKDAY(DATEVALUE("15/"&amp;MONTH(EDATE(C2553,0))&amp;"/"&amp;YEAR(EDATE(C2553,0))),-1,Feriados!$A$1:$A$936),1,Feriados!$A$1:$A$936)</f>
        <v>40436</v>
      </c>
      <c r="I2553" s="27">
        <f>WORKDAY(WORKDAY(DATEVALUE("15/"&amp;MONTH(EDATE(C2553,-1))&amp;"/"&amp;YEAR(EDATE(C2553,-1))),-1,Feriados!$A$1:$A$936),1,Feriados!$A$1:$A$936)</f>
        <v>40406</v>
      </c>
      <c r="J2553" s="27">
        <f>WORKDAY(WORKDAY(DATEVALUE("15/"&amp;MONTH(EDATE(C2553,0))&amp;"/"&amp;YEAR(EDATE(C2553,0))-1),-1,Feriados!$A$1:$A$936),1,Feriados!$A$1:$A$936)</f>
        <v>40071</v>
      </c>
      <c r="K2553" s="28">
        <f t="shared" si="74"/>
        <v>4.4855439464156266</v>
      </c>
    </row>
    <row r="2554" spans="1:11" x14ac:dyDescent="0.3">
      <c r="A2554" s="18" t="str">
        <f t="shared" si="75"/>
        <v>82010F</v>
      </c>
      <c r="B2554" s="10">
        <v>760199</v>
      </c>
      <c r="C2554" s="15">
        <v>40435</v>
      </c>
      <c r="D2554" s="16">
        <v>1927.531518</v>
      </c>
      <c r="E2554" s="14">
        <v>0.04</v>
      </c>
      <c r="F2554" s="14" t="s">
        <v>41</v>
      </c>
      <c r="G2554" s="15">
        <v>40430</v>
      </c>
      <c r="H2554" s="27">
        <f>WORKDAY(WORKDAY(DATEVALUE("15/"&amp;MONTH(EDATE(C2554,0))&amp;"/"&amp;YEAR(EDATE(C2554,0))),-1,Feriados!$A$1:$A$936),1,Feriados!$A$1:$A$936)</f>
        <v>40436</v>
      </c>
      <c r="I2554" s="27">
        <f>WORKDAY(WORKDAY(DATEVALUE("15/"&amp;MONTH(EDATE(C2554,-1))&amp;"/"&amp;YEAR(EDATE(C2554,-1))),-1,Feriados!$A$1:$A$936),1,Feriados!$A$1:$A$936)</f>
        <v>40406</v>
      </c>
      <c r="J2554" s="27">
        <f>WORKDAY(WORKDAY(DATEVALUE("15/"&amp;MONTH(EDATE(C2554,0))&amp;"/"&amp;YEAR(EDATE(C2554,0))-1),-1,Feriados!$A$1:$A$936),1,Feriados!$A$1:$A$936)</f>
        <v>40071</v>
      </c>
      <c r="K2554" s="28">
        <f t="shared" si="74"/>
        <v>4.4855439464156266</v>
      </c>
    </row>
    <row r="2555" spans="1:11" x14ac:dyDescent="0.3">
      <c r="A2555" s="18" t="str">
        <f t="shared" si="75"/>
        <v>82010F</v>
      </c>
      <c r="B2555" s="10">
        <v>760199</v>
      </c>
      <c r="C2555" s="15">
        <v>40436</v>
      </c>
      <c r="D2555" s="16">
        <v>1927.568096</v>
      </c>
      <c r="E2555" s="14">
        <v>0.04</v>
      </c>
      <c r="F2555" s="14" t="s">
        <v>41</v>
      </c>
      <c r="G2555" s="15">
        <v>40430</v>
      </c>
      <c r="H2555" s="27">
        <f>WORKDAY(WORKDAY(DATEVALUE("15/"&amp;MONTH(EDATE(C2555,0))&amp;"/"&amp;YEAR(EDATE(C2555,0))),-1,Feriados!$A$1:$A$936),1,Feriados!$A$1:$A$936)</f>
        <v>40436</v>
      </c>
      <c r="I2555" s="27">
        <f>WORKDAY(WORKDAY(DATEVALUE("15/"&amp;MONTH(EDATE(C2555,-1))&amp;"/"&amp;YEAR(EDATE(C2555,-1))),-1,Feriados!$A$1:$A$936),1,Feriados!$A$1:$A$936)</f>
        <v>40406</v>
      </c>
      <c r="J2555" s="27">
        <f>WORKDAY(WORKDAY(DATEVALUE("15/"&amp;MONTH(EDATE(C2555,0))&amp;"/"&amp;YEAR(EDATE(C2555,0))-1),-1,Feriados!$A$1:$A$936),1,Feriados!$A$1:$A$936)</f>
        <v>40071</v>
      </c>
      <c r="K2555" s="28">
        <f t="shared" si="74"/>
        <v>4.4855439464156266</v>
      </c>
    </row>
    <row r="2556" spans="1:11" x14ac:dyDescent="0.3">
      <c r="A2556" s="18" t="str">
        <f t="shared" si="75"/>
        <v>82010P</v>
      </c>
      <c r="B2556" s="10">
        <v>760199</v>
      </c>
      <c r="C2556" s="15">
        <v>40437</v>
      </c>
      <c r="D2556" s="16">
        <v>1927.9254089999999</v>
      </c>
      <c r="E2556" s="14">
        <v>0.39</v>
      </c>
      <c r="F2556" s="14" t="s">
        <v>42</v>
      </c>
      <c r="G2556" s="15">
        <v>40437</v>
      </c>
      <c r="H2556" s="27">
        <f>WORKDAY(WORKDAY(DATEVALUE("15/"&amp;MONTH(EDATE(C2556,0))&amp;"/"&amp;YEAR(EDATE(C2556,0))),-1,Feriados!$A$1:$A$936),1,Feriados!$A$1:$A$936)</f>
        <v>40436</v>
      </c>
      <c r="I2556" s="27">
        <f>WORKDAY(WORKDAY(DATEVALUE("15/"&amp;MONTH(EDATE(C2556,-1))&amp;"/"&amp;YEAR(EDATE(C2556,-1))),-1,Feriados!$A$1:$A$936),1,Feriados!$A$1:$A$936)</f>
        <v>40406</v>
      </c>
      <c r="J2556" s="27">
        <f>WORKDAY(WORKDAY(DATEVALUE("15/"&amp;MONTH(EDATE(C2556,0))&amp;"/"&amp;YEAR(EDATE(C2556,0))-1),-1,Feriados!$A$1:$A$936),1,Feriados!$A$1:$A$936)</f>
        <v>40071</v>
      </c>
      <c r="K2556" s="28">
        <f t="shared" si="74"/>
        <v>4.4855439464156266</v>
      </c>
    </row>
    <row r="2557" spans="1:11" x14ac:dyDescent="0.3">
      <c r="A2557" s="18" t="str">
        <f t="shared" si="75"/>
        <v>82010P</v>
      </c>
      <c r="B2557" s="10">
        <v>760199</v>
      </c>
      <c r="C2557" s="15">
        <v>40438</v>
      </c>
      <c r="D2557" s="16">
        <v>1928.2827890000001</v>
      </c>
      <c r="E2557" s="14">
        <v>0.39</v>
      </c>
      <c r="F2557" s="14" t="s">
        <v>42</v>
      </c>
      <c r="G2557" s="15">
        <v>40437</v>
      </c>
      <c r="H2557" s="27">
        <f>WORKDAY(WORKDAY(DATEVALUE("15/"&amp;MONTH(EDATE(C2557,0))&amp;"/"&amp;YEAR(EDATE(C2557,0))),-1,Feriados!$A$1:$A$936),1,Feriados!$A$1:$A$936)</f>
        <v>40436</v>
      </c>
      <c r="I2557" s="27">
        <f>WORKDAY(WORKDAY(DATEVALUE("15/"&amp;MONTH(EDATE(C2557,-1))&amp;"/"&amp;YEAR(EDATE(C2557,-1))),-1,Feriados!$A$1:$A$936),1,Feriados!$A$1:$A$936)</f>
        <v>40406</v>
      </c>
      <c r="J2557" s="27">
        <f>WORKDAY(WORKDAY(DATEVALUE("15/"&amp;MONTH(EDATE(C2557,0))&amp;"/"&amp;YEAR(EDATE(C2557,0))-1),-1,Feriados!$A$1:$A$936),1,Feriados!$A$1:$A$936)</f>
        <v>40071</v>
      </c>
      <c r="K2557" s="28">
        <f t="shared" ref="K2557:K2620" si="76">+(VLOOKUP(H2557,C:D,2,FALSE)/VLOOKUP(J2557,C:D,2,FALSE)-1)*100</f>
        <v>4.4855439464156266</v>
      </c>
    </row>
    <row r="2558" spans="1:11" x14ac:dyDescent="0.3">
      <c r="A2558" s="18" t="str">
        <f t="shared" si="75"/>
        <v>82010P</v>
      </c>
      <c r="B2558" s="10">
        <v>760199</v>
      </c>
      <c r="C2558" s="15">
        <v>40441</v>
      </c>
      <c r="D2558" s="16">
        <v>1928.640236</v>
      </c>
      <c r="E2558" s="14">
        <v>0.39</v>
      </c>
      <c r="F2558" s="14" t="s">
        <v>42</v>
      </c>
      <c r="G2558" s="15">
        <v>40437</v>
      </c>
      <c r="H2558" s="27">
        <f>WORKDAY(WORKDAY(DATEVALUE("15/"&amp;MONTH(EDATE(C2558,0))&amp;"/"&amp;YEAR(EDATE(C2558,0))),-1,Feriados!$A$1:$A$936),1,Feriados!$A$1:$A$936)</f>
        <v>40436</v>
      </c>
      <c r="I2558" s="27">
        <f>WORKDAY(WORKDAY(DATEVALUE("15/"&amp;MONTH(EDATE(C2558,-1))&amp;"/"&amp;YEAR(EDATE(C2558,-1))),-1,Feriados!$A$1:$A$936),1,Feriados!$A$1:$A$936)</f>
        <v>40406</v>
      </c>
      <c r="J2558" s="27">
        <f>WORKDAY(WORKDAY(DATEVALUE("15/"&amp;MONTH(EDATE(C2558,0))&amp;"/"&amp;YEAR(EDATE(C2558,0))-1),-1,Feriados!$A$1:$A$936),1,Feriados!$A$1:$A$936)</f>
        <v>40071</v>
      </c>
      <c r="K2558" s="28">
        <f t="shared" si="76"/>
        <v>4.4855439464156266</v>
      </c>
    </row>
    <row r="2559" spans="1:11" x14ac:dyDescent="0.3">
      <c r="A2559" s="18" t="str">
        <f t="shared" si="75"/>
        <v>82010P</v>
      </c>
      <c r="B2559" s="10">
        <v>760199</v>
      </c>
      <c r="C2559" s="15">
        <v>40442</v>
      </c>
      <c r="D2559" s="16">
        <v>1928.997748</v>
      </c>
      <c r="E2559" s="14">
        <v>0.39</v>
      </c>
      <c r="F2559" s="14" t="s">
        <v>42</v>
      </c>
      <c r="G2559" s="15">
        <v>40437</v>
      </c>
      <c r="H2559" s="27">
        <f>WORKDAY(WORKDAY(DATEVALUE("15/"&amp;MONTH(EDATE(C2559,0))&amp;"/"&amp;YEAR(EDATE(C2559,0))),-1,Feriados!$A$1:$A$936),1,Feriados!$A$1:$A$936)</f>
        <v>40436</v>
      </c>
      <c r="I2559" s="27">
        <f>WORKDAY(WORKDAY(DATEVALUE("15/"&amp;MONTH(EDATE(C2559,-1))&amp;"/"&amp;YEAR(EDATE(C2559,-1))),-1,Feriados!$A$1:$A$936),1,Feriados!$A$1:$A$936)</f>
        <v>40406</v>
      </c>
      <c r="J2559" s="27">
        <f>WORKDAY(WORKDAY(DATEVALUE("15/"&amp;MONTH(EDATE(C2559,0))&amp;"/"&amp;YEAR(EDATE(C2559,0))-1),-1,Feriados!$A$1:$A$936),1,Feriados!$A$1:$A$936)</f>
        <v>40071</v>
      </c>
      <c r="K2559" s="28">
        <f t="shared" si="76"/>
        <v>4.4855439464156266</v>
      </c>
    </row>
    <row r="2560" spans="1:11" x14ac:dyDescent="0.3">
      <c r="A2560" s="18" t="str">
        <f t="shared" si="75"/>
        <v>82010P</v>
      </c>
      <c r="B2560" s="10">
        <v>760199</v>
      </c>
      <c r="C2560" s="15">
        <v>40443</v>
      </c>
      <c r="D2560" s="16">
        <v>1929.6298159999999</v>
      </c>
      <c r="E2560" s="14">
        <v>0.45</v>
      </c>
      <c r="F2560" s="14" t="s">
        <v>42</v>
      </c>
      <c r="G2560" s="15">
        <v>40443</v>
      </c>
      <c r="H2560" s="27">
        <f>WORKDAY(WORKDAY(DATEVALUE("15/"&amp;MONTH(EDATE(C2560,0))&amp;"/"&amp;YEAR(EDATE(C2560,0))),-1,Feriados!$A$1:$A$936),1,Feriados!$A$1:$A$936)</f>
        <v>40436</v>
      </c>
      <c r="I2560" s="27">
        <f>WORKDAY(WORKDAY(DATEVALUE("15/"&amp;MONTH(EDATE(C2560,-1))&amp;"/"&amp;YEAR(EDATE(C2560,-1))),-1,Feriados!$A$1:$A$936),1,Feriados!$A$1:$A$936)</f>
        <v>40406</v>
      </c>
      <c r="J2560" s="27">
        <f>WORKDAY(WORKDAY(DATEVALUE("15/"&amp;MONTH(EDATE(C2560,0))&amp;"/"&amp;YEAR(EDATE(C2560,0))-1),-1,Feriados!$A$1:$A$936),1,Feriados!$A$1:$A$936)</f>
        <v>40071</v>
      </c>
      <c r="K2560" s="28">
        <f t="shared" si="76"/>
        <v>4.4855439464156266</v>
      </c>
    </row>
    <row r="2561" spans="1:11" x14ac:dyDescent="0.3">
      <c r="A2561" s="18" t="str">
        <f t="shared" si="75"/>
        <v>82010P</v>
      </c>
      <c r="B2561" s="10">
        <v>760199</v>
      </c>
      <c r="C2561" s="15">
        <v>40444</v>
      </c>
      <c r="D2561" s="16">
        <v>1930.0424250000001</v>
      </c>
      <c r="E2561" s="14">
        <v>0.45</v>
      </c>
      <c r="F2561" s="14" t="s">
        <v>42</v>
      </c>
      <c r="G2561" s="15">
        <v>40443</v>
      </c>
      <c r="H2561" s="27">
        <f>WORKDAY(WORKDAY(DATEVALUE("15/"&amp;MONTH(EDATE(C2561,0))&amp;"/"&amp;YEAR(EDATE(C2561,0))),-1,Feriados!$A$1:$A$936),1,Feriados!$A$1:$A$936)</f>
        <v>40436</v>
      </c>
      <c r="I2561" s="27">
        <f>WORKDAY(WORKDAY(DATEVALUE("15/"&amp;MONTH(EDATE(C2561,-1))&amp;"/"&amp;YEAR(EDATE(C2561,-1))),-1,Feriados!$A$1:$A$936),1,Feriados!$A$1:$A$936)</f>
        <v>40406</v>
      </c>
      <c r="J2561" s="27">
        <f>WORKDAY(WORKDAY(DATEVALUE("15/"&amp;MONTH(EDATE(C2561,0))&amp;"/"&amp;YEAR(EDATE(C2561,0))-1),-1,Feriados!$A$1:$A$936),1,Feriados!$A$1:$A$936)</f>
        <v>40071</v>
      </c>
      <c r="K2561" s="28">
        <f t="shared" si="76"/>
        <v>4.4855439464156266</v>
      </c>
    </row>
    <row r="2562" spans="1:11" x14ac:dyDescent="0.3">
      <c r="A2562" s="18" t="str">
        <f t="shared" si="75"/>
        <v>82010P</v>
      </c>
      <c r="B2562" s="10">
        <v>760199</v>
      </c>
      <c r="C2562" s="15">
        <v>40445</v>
      </c>
      <c r="D2562" s="16">
        <v>1930.455121</v>
      </c>
      <c r="E2562" s="14">
        <v>0.45</v>
      </c>
      <c r="F2562" s="14" t="s">
        <v>42</v>
      </c>
      <c r="G2562" s="15">
        <v>40443</v>
      </c>
      <c r="H2562" s="27">
        <f>WORKDAY(WORKDAY(DATEVALUE("15/"&amp;MONTH(EDATE(C2562,0))&amp;"/"&amp;YEAR(EDATE(C2562,0))),-1,Feriados!$A$1:$A$936),1,Feriados!$A$1:$A$936)</f>
        <v>40436</v>
      </c>
      <c r="I2562" s="27">
        <f>WORKDAY(WORKDAY(DATEVALUE("15/"&amp;MONTH(EDATE(C2562,-1))&amp;"/"&amp;YEAR(EDATE(C2562,-1))),-1,Feriados!$A$1:$A$936),1,Feriados!$A$1:$A$936)</f>
        <v>40406</v>
      </c>
      <c r="J2562" s="27">
        <f>WORKDAY(WORKDAY(DATEVALUE("15/"&amp;MONTH(EDATE(C2562,0))&amp;"/"&amp;YEAR(EDATE(C2562,0))-1),-1,Feriados!$A$1:$A$936),1,Feriados!$A$1:$A$936)</f>
        <v>40071</v>
      </c>
      <c r="K2562" s="28">
        <f t="shared" si="76"/>
        <v>4.4855439464156266</v>
      </c>
    </row>
    <row r="2563" spans="1:11" x14ac:dyDescent="0.3">
      <c r="A2563" s="18" t="str">
        <f t="shared" ref="A2563:A2626" si="77">MONTH(EDATE(C2563,-1))&amp;YEAR(EDATE(C2563,-1))&amp;F2563</f>
        <v>82010P</v>
      </c>
      <c r="B2563" s="10">
        <v>760199</v>
      </c>
      <c r="C2563" s="15">
        <v>40448</v>
      </c>
      <c r="D2563" s="16">
        <v>1930.8679070000001</v>
      </c>
      <c r="E2563" s="14">
        <v>0.45</v>
      </c>
      <c r="F2563" s="14" t="s">
        <v>42</v>
      </c>
      <c r="G2563" s="15">
        <v>40443</v>
      </c>
      <c r="H2563" s="27">
        <f>WORKDAY(WORKDAY(DATEVALUE("15/"&amp;MONTH(EDATE(C2563,0))&amp;"/"&amp;YEAR(EDATE(C2563,0))),-1,Feriados!$A$1:$A$936),1,Feriados!$A$1:$A$936)</f>
        <v>40436</v>
      </c>
      <c r="I2563" s="27">
        <f>WORKDAY(WORKDAY(DATEVALUE("15/"&amp;MONTH(EDATE(C2563,-1))&amp;"/"&amp;YEAR(EDATE(C2563,-1))),-1,Feriados!$A$1:$A$936),1,Feriados!$A$1:$A$936)</f>
        <v>40406</v>
      </c>
      <c r="J2563" s="27">
        <f>WORKDAY(WORKDAY(DATEVALUE("15/"&amp;MONTH(EDATE(C2563,0))&amp;"/"&amp;YEAR(EDATE(C2563,0))-1),-1,Feriados!$A$1:$A$936),1,Feriados!$A$1:$A$936)</f>
        <v>40071</v>
      </c>
      <c r="K2563" s="28">
        <f t="shared" si="76"/>
        <v>4.4855439464156266</v>
      </c>
    </row>
    <row r="2564" spans="1:11" x14ac:dyDescent="0.3">
      <c r="A2564" s="18" t="str">
        <f t="shared" si="77"/>
        <v>82010P</v>
      </c>
      <c r="B2564" s="10">
        <v>760199</v>
      </c>
      <c r="C2564" s="15">
        <v>40449</v>
      </c>
      <c r="D2564" s="16">
        <v>1931.28078</v>
      </c>
      <c r="E2564" s="14">
        <v>0.45</v>
      </c>
      <c r="F2564" s="14" t="s">
        <v>42</v>
      </c>
      <c r="G2564" s="15">
        <v>40443</v>
      </c>
      <c r="H2564" s="27">
        <f>WORKDAY(WORKDAY(DATEVALUE("15/"&amp;MONTH(EDATE(C2564,0))&amp;"/"&amp;YEAR(EDATE(C2564,0))),-1,Feriados!$A$1:$A$936),1,Feriados!$A$1:$A$936)</f>
        <v>40436</v>
      </c>
      <c r="I2564" s="27">
        <f>WORKDAY(WORKDAY(DATEVALUE("15/"&amp;MONTH(EDATE(C2564,-1))&amp;"/"&amp;YEAR(EDATE(C2564,-1))),-1,Feriados!$A$1:$A$936),1,Feriados!$A$1:$A$936)</f>
        <v>40406</v>
      </c>
      <c r="J2564" s="27">
        <f>WORKDAY(WORKDAY(DATEVALUE("15/"&amp;MONTH(EDATE(C2564,0))&amp;"/"&amp;YEAR(EDATE(C2564,0))-1),-1,Feriados!$A$1:$A$936),1,Feriados!$A$1:$A$936)</f>
        <v>40071</v>
      </c>
      <c r="K2564" s="28">
        <f t="shared" si="76"/>
        <v>4.4855439464156266</v>
      </c>
    </row>
    <row r="2565" spans="1:11" x14ac:dyDescent="0.3">
      <c r="A2565" s="18" t="str">
        <f t="shared" si="77"/>
        <v>82010P</v>
      </c>
      <c r="B2565" s="10">
        <v>760199</v>
      </c>
      <c r="C2565" s="15">
        <v>40450</v>
      </c>
      <c r="D2565" s="16">
        <v>1931.6937419999999</v>
      </c>
      <c r="E2565" s="14">
        <v>0.45</v>
      </c>
      <c r="F2565" s="14" t="s">
        <v>42</v>
      </c>
      <c r="G2565" s="15">
        <v>40443</v>
      </c>
      <c r="H2565" s="27">
        <f>WORKDAY(WORKDAY(DATEVALUE("15/"&amp;MONTH(EDATE(C2565,0))&amp;"/"&amp;YEAR(EDATE(C2565,0))),-1,Feriados!$A$1:$A$936),1,Feriados!$A$1:$A$936)</f>
        <v>40436</v>
      </c>
      <c r="I2565" s="27">
        <f>WORKDAY(WORKDAY(DATEVALUE("15/"&amp;MONTH(EDATE(C2565,-1))&amp;"/"&amp;YEAR(EDATE(C2565,-1))),-1,Feriados!$A$1:$A$936),1,Feriados!$A$1:$A$936)</f>
        <v>40406</v>
      </c>
      <c r="J2565" s="27">
        <f>WORKDAY(WORKDAY(DATEVALUE("15/"&amp;MONTH(EDATE(C2565,0))&amp;"/"&amp;YEAR(EDATE(C2565,0))-1),-1,Feriados!$A$1:$A$936),1,Feriados!$A$1:$A$936)</f>
        <v>40071</v>
      </c>
      <c r="K2565" s="28">
        <f t="shared" si="76"/>
        <v>4.4855439464156266</v>
      </c>
    </row>
    <row r="2566" spans="1:11" x14ac:dyDescent="0.3">
      <c r="A2566" s="18" t="str">
        <f t="shared" si="77"/>
        <v>82010P</v>
      </c>
      <c r="B2566" s="10">
        <v>760199</v>
      </c>
      <c r="C2566" s="15">
        <v>40451</v>
      </c>
      <c r="D2566" s="16">
        <v>1932.106792</v>
      </c>
      <c r="E2566" s="14">
        <v>0.45</v>
      </c>
      <c r="F2566" s="14" t="s">
        <v>42</v>
      </c>
      <c r="G2566" s="15">
        <v>40443</v>
      </c>
      <c r="H2566" s="27">
        <f>WORKDAY(WORKDAY(DATEVALUE("15/"&amp;MONTH(EDATE(C2566,0))&amp;"/"&amp;YEAR(EDATE(C2566,0))),-1,Feriados!$A$1:$A$936),1,Feriados!$A$1:$A$936)</f>
        <v>40436</v>
      </c>
      <c r="I2566" s="27">
        <f>WORKDAY(WORKDAY(DATEVALUE("15/"&amp;MONTH(EDATE(C2566,-1))&amp;"/"&amp;YEAR(EDATE(C2566,-1))),-1,Feriados!$A$1:$A$936),1,Feriados!$A$1:$A$936)</f>
        <v>40406</v>
      </c>
      <c r="J2566" s="27">
        <f>WORKDAY(WORKDAY(DATEVALUE("15/"&amp;MONTH(EDATE(C2566,0))&amp;"/"&amp;YEAR(EDATE(C2566,0))-1),-1,Feriados!$A$1:$A$936),1,Feriados!$A$1:$A$936)</f>
        <v>40071</v>
      </c>
      <c r="K2566" s="28">
        <f t="shared" si="76"/>
        <v>4.4855439464156266</v>
      </c>
    </row>
    <row r="2567" spans="1:11" x14ac:dyDescent="0.3">
      <c r="A2567" s="18" t="str">
        <f t="shared" si="77"/>
        <v>92010P</v>
      </c>
      <c r="B2567" s="10">
        <v>760199</v>
      </c>
      <c r="C2567" s="15">
        <v>40452</v>
      </c>
      <c r="D2567" s="16">
        <v>1932.5199299999999</v>
      </c>
      <c r="E2567" s="14">
        <v>0.45</v>
      </c>
      <c r="F2567" s="14" t="s">
        <v>42</v>
      </c>
      <c r="G2567" s="15">
        <v>40443</v>
      </c>
      <c r="H2567" s="27">
        <f>WORKDAY(WORKDAY(DATEVALUE("15/"&amp;MONTH(EDATE(C2567,0))&amp;"/"&amp;YEAR(EDATE(C2567,0))),-1,Feriados!$A$1:$A$936),1,Feriados!$A$1:$A$936)</f>
        <v>40466</v>
      </c>
      <c r="I2567" s="27">
        <f>WORKDAY(WORKDAY(DATEVALUE("15/"&amp;MONTH(EDATE(C2567,-1))&amp;"/"&amp;YEAR(EDATE(C2567,-1))),-1,Feriados!$A$1:$A$936),1,Feriados!$A$1:$A$936)</f>
        <v>40436</v>
      </c>
      <c r="J2567" s="27">
        <f>WORKDAY(WORKDAY(DATEVALUE("15/"&amp;MONTH(EDATE(C2567,0))&amp;"/"&amp;YEAR(EDATE(C2567,0))-1),-1,Feriados!$A$1:$A$936),1,Feriados!$A$1:$A$936)</f>
        <v>40101</v>
      </c>
      <c r="K2567" s="28">
        <f t="shared" si="76"/>
        <v>4.7042195940910414</v>
      </c>
    </row>
    <row r="2568" spans="1:11" x14ac:dyDescent="0.3">
      <c r="A2568" s="18" t="str">
        <f t="shared" si="77"/>
        <v>92010P</v>
      </c>
      <c r="B2568" s="10">
        <v>760199</v>
      </c>
      <c r="C2568" s="15">
        <v>40455</v>
      </c>
      <c r="D2568" s="16">
        <v>1932.9331560000001</v>
      </c>
      <c r="E2568" s="14">
        <v>0.45</v>
      </c>
      <c r="F2568" s="14" t="s">
        <v>42</v>
      </c>
      <c r="G2568" s="15">
        <v>40443</v>
      </c>
      <c r="H2568" s="27">
        <f>WORKDAY(WORKDAY(DATEVALUE("15/"&amp;MONTH(EDATE(C2568,0))&amp;"/"&amp;YEAR(EDATE(C2568,0))),-1,Feriados!$A$1:$A$936),1,Feriados!$A$1:$A$936)</f>
        <v>40466</v>
      </c>
      <c r="I2568" s="27">
        <f>WORKDAY(WORKDAY(DATEVALUE("15/"&amp;MONTH(EDATE(C2568,-1))&amp;"/"&amp;YEAR(EDATE(C2568,-1))),-1,Feriados!$A$1:$A$936),1,Feriados!$A$1:$A$936)</f>
        <v>40436</v>
      </c>
      <c r="J2568" s="27">
        <f>WORKDAY(WORKDAY(DATEVALUE("15/"&amp;MONTH(EDATE(C2568,0))&amp;"/"&amp;YEAR(EDATE(C2568,0))-1),-1,Feriados!$A$1:$A$936),1,Feriados!$A$1:$A$936)</f>
        <v>40101</v>
      </c>
      <c r="K2568" s="28">
        <f t="shared" si="76"/>
        <v>4.7042195940910414</v>
      </c>
    </row>
    <row r="2569" spans="1:11" x14ac:dyDescent="0.3">
      <c r="A2569" s="18" t="str">
        <f t="shared" si="77"/>
        <v>92010P</v>
      </c>
      <c r="B2569" s="10">
        <v>760199</v>
      </c>
      <c r="C2569" s="15">
        <v>40456</v>
      </c>
      <c r="D2569" s="16">
        <v>1933.3464710000001</v>
      </c>
      <c r="E2569" s="14">
        <v>0.45</v>
      </c>
      <c r="F2569" s="14" t="s">
        <v>42</v>
      </c>
      <c r="G2569" s="15">
        <v>40443</v>
      </c>
      <c r="H2569" s="27">
        <f>WORKDAY(WORKDAY(DATEVALUE("15/"&amp;MONTH(EDATE(C2569,0))&amp;"/"&amp;YEAR(EDATE(C2569,0))),-1,Feriados!$A$1:$A$936),1,Feriados!$A$1:$A$936)</f>
        <v>40466</v>
      </c>
      <c r="I2569" s="27">
        <f>WORKDAY(WORKDAY(DATEVALUE("15/"&amp;MONTH(EDATE(C2569,-1))&amp;"/"&amp;YEAR(EDATE(C2569,-1))),-1,Feriados!$A$1:$A$936),1,Feriados!$A$1:$A$936)</f>
        <v>40436</v>
      </c>
      <c r="J2569" s="27">
        <f>WORKDAY(WORKDAY(DATEVALUE("15/"&amp;MONTH(EDATE(C2569,0))&amp;"/"&amp;YEAR(EDATE(C2569,0))-1),-1,Feriados!$A$1:$A$936),1,Feriados!$A$1:$A$936)</f>
        <v>40101</v>
      </c>
      <c r="K2569" s="28">
        <f t="shared" si="76"/>
        <v>4.7042195940910414</v>
      </c>
    </row>
    <row r="2570" spans="1:11" x14ac:dyDescent="0.3">
      <c r="A2570" s="18" t="str">
        <f t="shared" si="77"/>
        <v>92010P</v>
      </c>
      <c r="B2570" s="10">
        <v>760199</v>
      </c>
      <c r="C2570" s="15">
        <v>40457</v>
      </c>
      <c r="D2570" s="16">
        <v>1933.759875</v>
      </c>
      <c r="E2570" s="14">
        <v>0.45</v>
      </c>
      <c r="F2570" s="14" t="s">
        <v>42</v>
      </c>
      <c r="G2570" s="15">
        <v>40443</v>
      </c>
      <c r="H2570" s="27">
        <f>WORKDAY(WORKDAY(DATEVALUE("15/"&amp;MONTH(EDATE(C2570,0))&amp;"/"&amp;YEAR(EDATE(C2570,0))),-1,Feriados!$A$1:$A$936),1,Feriados!$A$1:$A$936)</f>
        <v>40466</v>
      </c>
      <c r="I2570" s="27">
        <f>WORKDAY(WORKDAY(DATEVALUE("15/"&amp;MONTH(EDATE(C2570,-1))&amp;"/"&amp;YEAR(EDATE(C2570,-1))),-1,Feriados!$A$1:$A$936),1,Feriados!$A$1:$A$936)</f>
        <v>40436</v>
      </c>
      <c r="J2570" s="27">
        <f>WORKDAY(WORKDAY(DATEVALUE("15/"&amp;MONTH(EDATE(C2570,0))&amp;"/"&amp;YEAR(EDATE(C2570,0))-1),-1,Feriados!$A$1:$A$936),1,Feriados!$A$1:$A$936)</f>
        <v>40101</v>
      </c>
      <c r="K2570" s="28">
        <f t="shared" si="76"/>
        <v>4.7042195940910414</v>
      </c>
    </row>
    <row r="2571" spans="1:11" x14ac:dyDescent="0.3">
      <c r="A2571" s="18" t="str">
        <f t="shared" si="77"/>
        <v>92010F</v>
      </c>
      <c r="B2571" s="10">
        <v>760199</v>
      </c>
      <c r="C2571" s="15">
        <v>40458</v>
      </c>
      <c r="D2571" s="16">
        <v>1934.1708659999999</v>
      </c>
      <c r="E2571" s="14">
        <v>0.45</v>
      </c>
      <c r="F2571" s="14" t="s">
        <v>41</v>
      </c>
      <c r="G2571" s="15">
        <v>40458</v>
      </c>
      <c r="H2571" s="27">
        <f>WORKDAY(WORKDAY(DATEVALUE("15/"&amp;MONTH(EDATE(C2571,0))&amp;"/"&amp;YEAR(EDATE(C2571,0))),-1,Feriados!$A$1:$A$936),1,Feriados!$A$1:$A$936)</f>
        <v>40466</v>
      </c>
      <c r="I2571" s="27">
        <f>WORKDAY(WORKDAY(DATEVALUE("15/"&amp;MONTH(EDATE(C2571,-1))&amp;"/"&amp;YEAR(EDATE(C2571,-1))),-1,Feriados!$A$1:$A$936),1,Feriados!$A$1:$A$936)</f>
        <v>40436</v>
      </c>
      <c r="J2571" s="27">
        <f>WORKDAY(WORKDAY(DATEVALUE("15/"&amp;MONTH(EDATE(C2571,0))&amp;"/"&amp;YEAR(EDATE(C2571,0))-1),-1,Feriados!$A$1:$A$936),1,Feriados!$A$1:$A$936)</f>
        <v>40101</v>
      </c>
      <c r="K2571" s="28">
        <f t="shared" si="76"/>
        <v>4.7042195940910414</v>
      </c>
    </row>
    <row r="2572" spans="1:11" x14ac:dyDescent="0.3">
      <c r="A2572" s="18" t="str">
        <f t="shared" si="77"/>
        <v>92010F</v>
      </c>
      <c r="B2572" s="10">
        <v>760199</v>
      </c>
      <c r="C2572" s="15">
        <v>40459</v>
      </c>
      <c r="D2572" s="16">
        <v>1934.5842889999999</v>
      </c>
      <c r="E2572" s="14">
        <v>0.45</v>
      </c>
      <c r="F2572" s="14" t="s">
        <v>41</v>
      </c>
      <c r="G2572" s="15">
        <v>40458</v>
      </c>
      <c r="H2572" s="27">
        <f>WORKDAY(WORKDAY(DATEVALUE("15/"&amp;MONTH(EDATE(C2572,0))&amp;"/"&amp;YEAR(EDATE(C2572,0))),-1,Feriados!$A$1:$A$936),1,Feriados!$A$1:$A$936)</f>
        <v>40466</v>
      </c>
      <c r="I2572" s="27">
        <f>WORKDAY(WORKDAY(DATEVALUE("15/"&amp;MONTH(EDATE(C2572,-1))&amp;"/"&amp;YEAR(EDATE(C2572,-1))),-1,Feriados!$A$1:$A$936),1,Feriados!$A$1:$A$936)</f>
        <v>40436</v>
      </c>
      <c r="J2572" s="27">
        <f>WORKDAY(WORKDAY(DATEVALUE("15/"&amp;MONTH(EDATE(C2572,0))&amp;"/"&amp;YEAR(EDATE(C2572,0))-1),-1,Feriados!$A$1:$A$936),1,Feriados!$A$1:$A$936)</f>
        <v>40101</v>
      </c>
      <c r="K2572" s="28">
        <f t="shared" si="76"/>
        <v>4.7042195940910414</v>
      </c>
    </row>
    <row r="2573" spans="1:11" x14ac:dyDescent="0.3">
      <c r="A2573" s="18" t="str">
        <f t="shared" si="77"/>
        <v>92010F</v>
      </c>
      <c r="B2573" s="10">
        <v>760199</v>
      </c>
      <c r="C2573" s="15">
        <v>40462</v>
      </c>
      <c r="D2573" s="16">
        <v>1934.997801</v>
      </c>
      <c r="E2573" s="14">
        <v>0.45</v>
      </c>
      <c r="F2573" s="14" t="s">
        <v>41</v>
      </c>
      <c r="G2573" s="15">
        <v>40458</v>
      </c>
      <c r="H2573" s="27">
        <f>WORKDAY(WORKDAY(DATEVALUE("15/"&amp;MONTH(EDATE(C2573,0))&amp;"/"&amp;YEAR(EDATE(C2573,0))),-1,Feriados!$A$1:$A$936),1,Feriados!$A$1:$A$936)</f>
        <v>40466</v>
      </c>
      <c r="I2573" s="27">
        <f>WORKDAY(WORKDAY(DATEVALUE("15/"&amp;MONTH(EDATE(C2573,-1))&amp;"/"&amp;YEAR(EDATE(C2573,-1))),-1,Feriados!$A$1:$A$936),1,Feriados!$A$1:$A$936)</f>
        <v>40436</v>
      </c>
      <c r="J2573" s="27">
        <f>WORKDAY(WORKDAY(DATEVALUE("15/"&amp;MONTH(EDATE(C2573,0))&amp;"/"&amp;YEAR(EDATE(C2573,0))-1),-1,Feriados!$A$1:$A$936),1,Feriados!$A$1:$A$936)</f>
        <v>40101</v>
      </c>
      <c r="K2573" s="28">
        <f t="shared" si="76"/>
        <v>4.7042195940910414</v>
      </c>
    </row>
    <row r="2574" spans="1:11" x14ac:dyDescent="0.3">
      <c r="A2574" s="18" t="str">
        <f t="shared" si="77"/>
        <v>92010F</v>
      </c>
      <c r="B2574" s="10">
        <v>760199</v>
      </c>
      <c r="C2574" s="15">
        <v>40464</v>
      </c>
      <c r="D2574" s="16">
        <v>1935.4114010000001</v>
      </c>
      <c r="E2574" s="14">
        <v>0.45</v>
      </c>
      <c r="F2574" s="14" t="s">
        <v>41</v>
      </c>
      <c r="G2574" s="15">
        <v>40458</v>
      </c>
      <c r="H2574" s="27">
        <f>WORKDAY(WORKDAY(DATEVALUE("15/"&amp;MONTH(EDATE(C2574,0))&amp;"/"&amp;YEAR(EDATE(C2574,0))),-1,Feriados!$A$1:$A$936),1,Feriados!$A$1:$A$936)</f>
        <v>40466</v>
      </c>
      <c r="I2574" s="27">
        <f>WORKDAY(WORKDAY(DATEVALUE("15/"&amp;MONTH(EDATE(C2574,-1))&amp;"/"&amp;YEAR(EDATE(C2574,-1))),-1,Feriados!$A$1:$A$936),1,Feriados!$A$1:$A$936)</f>
        <v>40436</v>
      </c>
      <c r="J2574" s="27">
        <f>WORKDAY(WORKDAY(DATEVALUE("15/"&amp;MONTH(EDATE(C2574,0))&amp;"/"&amp;YEAR(EDATE(C2574,0))-1),-1,Feriados!$A$1:$A$936),1,Feriados!$A$1:$A$936)</f>
        <v>40101</v>
      </c>
      <c r="K2574" s="28">
        <f t="shared" si="76"/>
        <v>4.7042195940910414</v>
      </c>
    </row>
    <row r="2575" spans="1:11" x14ac:dyDescent="0.3">
      <c r="A2575" s="18" t="str">
        <f t="shared" si="77"/>
        <v>92010F</v>
      </c>
      <c r="B2575" s="10">
        <v>760199</v>
      </c>
      <c r="C2575" s="15">
        <v>40465</v>
      </c>
      <c r="D2575" s="16">
        <v>1935.8250889999999</v>
      </c>
      <c r="E2575" s="14">
        <v>0.45</v>
      </c>
      <c r="F2575" s="14" t="s">
        <v>41</v>
      </c>
      <c r="G2575" s="15">
        <v>40458</v>
      </c>
      <c r="H2575" s="27">
        <f>WORKDAY(WORKDAY(DATEVALUE("15/"&amp;MONTH(EDATE(C2575,0))&amp;"/"&amp;YEAR(EDATE(C2575,0))),-1,Feriados!$A$1:$A$936),1,Feriados!$A$1:$A$936)</f>
        <v>40466</v>
      </c>
      <c r="I2575" s="27">
        <f>WORKDAY(WORKDAY(DATEVALUE("15/"&amp;MONTH(EDATE(C2575,-1))&amp;"/"&amp;YEAR(EDATE(C2575,-1))),-1,Feriados!$A$1:$A$936),1,Feriados!$A$1:$A$936)</f>
        <v>40436</v>
      </c>
      <c r="J2575" s="27">
        <f>WORKDAY(WORKDAY(DATEVALUE("15/"&amp;MONTH(EDATE(C2575,0))&amp;"/"&amp;YEAR(EDATE(C2575,0))-1),-1,Feriados!$A$1:$A$936),1,Feriados!$A$1:$A$936)</f>
        <v>40101</v>
      </c>
      <c r="K2575" s="28">
        <f t="shared" si="76"/>
        <v>4.7042195940910414</v>
      </c>
    </row>
    <row r="2576" spans="1:11" x14ac:dyDescent="0.3">
      <c r="A2576" s="18" t="str">
        <f t="shared" si="77"/>
        <v>92010F</v>
      </c>
      <c r="B2576" s="10">
        <v>760199</v>
      </c>
      <c r="C2576" s="15">
        <v>40466</v>
      </c>
      <c r="D2576" s="16">
        <v>1936.238867</v>
      </c>
      <c r="E2576" s="14">
        <v>0.45</v>
      </c>
      <c r="F2576" s="14" t="s">
        <v>41</v>
      </c>
      <c r="G2576" s="15">
        <v>40458</v>
      </c>
      <c r="H2576" s="27">
        <f>WORKDAY(WORKDAY(DATEVALUE("15/"&amp;MONTH(EDATE(C2576,0))&amp;"/"&amp;YEAR(EDATE(C2576,0))),-1,Feriados!$A$1:$A$936),1,Feriados!$A$1:$A$936)</f>
        <v>40466</v>
      </c>
      <c r="I2576" s="27">
        <f>WORKDAY(WORKDAY(DATEVALUE("15/"&amp;MONTH(EDATE(C2576,-1))&amp;"/"&amp;YEAR(EDATE(C2576,-1))),-1,Feriados!$A$1:$A$936),1,Feriados!$A$1:$A$936)</f>
        <v>40436</v>
      </c>
      <c r="J2576" s="27">
        <f>WORKDAY(WORKDAY(DATEVALUE("15/"&amp;MONTH(EDATE(C2576,0))&amp;"/"&amp;YEAR(EDATE(C2576,0))-1),-1,Feriados!$A$1:$A$936),1,Feriados!$A$1:$A$936)</f>
        <v>40101</v>
      </c>
      <c r="K2576" s="28">
        <f t="shared" si="76"/>
        <v>4.7042195940910414</v>
      </c>
    </row>
    <row r="2577" spans="1:11" x14ac:dyDescent="0.3">
      <c r="A2577" s="18" t="str">
        <f t="shared" si="77"/>
        <v>92010P</v>
      </c>
      <c r="B2577" s="10">
        <v>760199</v>
      </c>
      <c r="C2577" s="15">
        <v>40469</v>
      </c>
      <c r="D2577" s="16">
        <v>1936.808462</v>
      </c>
      <c r="E2577" s="14">
        <v>0.59</v>
      </c>
      <c r="F2577" s="14" t="s">
        <v>42</v>
      </c>
      <c r="G2577" s="15">
        <v>40469</v>
      </c>
      <c r="H2577" s="27">
        <f>WORKDAY(WORKDAY(DATEVALUE("15/"&amp;MONTH(EDATE(C2577,0))&amp;"/"&amp;YEAR(EDATE(C2577,0))),-1,Feriados!$A$1:$A$936),1,Feriados!$A$1:$A$936)</f>
        <v>40466</v>
      </c>
      <c r="I2577" s="27">
        <f>WORKDAY(WORKDAY(DATEVALUE("15/"&amp;MONTH(EDATE(C2577,-1))&amp;"/"&amp;YEAR(EDATE(C2577,-1))),-1,Feriados!$A$1:$A$936),1,Feriados!$A$1:$A$936)</f>
        <v>40436</v>
      </c>
      <c r="J2577" s="27">
        <f>WORKDAY(WORKDAY(DATEVALUE("15/"&amp;MONTH(EDATE(C2577,0))&amp;"/"&amp;YEAR(EDATE(C2577,0))-1),-1,Feriados!$A$1:$A$936),1,Feriados!$A$1:$A$936)</f>
        <v>40101</v>
      </c>
      <c r="K2577" s="28">
        <f t="shared" si="76"/>
        <v>4.7042195940910414</v>
      </c>
    </row>
    <row r="2578" spans="1:11" x14ac:dyDescent="0.3">
      <c r="A2578" s="18" t="str">
        <f t="shared" si="77"/>
        <v>92010P</v>
      </c>
      <c r="B2578" s="10">
        <v>760199</v>
      </c>
      <c r="C2578" s="15">
        <v>40470</v>
      </c>
      <c r="D2578" s="16">
        <v>1937.378226</v>
      </c>
      <c r="E2578" s="14">
        <v>0.59</v>
      </c>
      <c r="F2578" s="14" t="s">
        <v>42</v>
      </c>
      <c r="G2578" s="15">
        <v>40469</v>
      </c>
      <c r="H2578" s="27">
        <f>WORKDAY(WORKDAY(DATEVALUE("15/"&amp;MONTH(EDATE(C2578,0))&amp;"/"&amp;YEAR(EDATE(C2578,0))),-1,Feriados!$A$1:$A$936),1,Feriados!$A$1:$A$936)</f>
        <v>40466</v>
      </c>
      <c r="I2578" s="27">
        <f>WORKDAY(WORKDAY(DATEVALUE("15/"&amp;MONTH(EDATE(C2578,-1))&amp;"/"&amp;YEAR(EDATE(C2578,-1))),-1,Feriados!$A$1:$A$936),1,Feriados!$A$1:$A$936)</f>
        <v>40436</v>
      </c>
      <c r="J2578" s="27">
        <f>WORKDAY(WORKDAY(DATEVALUE("15/"&amp;MONTH(EDATE(C2578,0))&amp;"/"&amp;YEAR(EDATE(C2578,0))-1),-1,Feriados!$A$1:$A$936),1,Feriados!$A$1:$A$936)</f>
        <v>40101</v>
      </c>
      <c r="K2578" s="28">
        <f t="shared" si="76"/>
        <v>4.7042195940910414</v>
      </c>
    </row>
    <row r="2579" spans="1:11" x14ac:dyDescent="0.3">
      <c r="A2579" s="18" t="str">
        <f t="shared" si="77"/>
        <v>92010P</v>
      </c>
      <c r="B2579" s="10">
        <v>760199</v>
      </c>
      <c r="C2579" s="15">
        <v>40471</v>
      </c>
      <c r="D2579" s="16">
        <v>1937.948157</v>
      </c>
      <c r="E2579" s="14">
        <v>0.59</v>
      </c>
      <c r="F2579" s="14" t="s">
        <v>42</v>
      </c>
      <c r="G2579" s="15">
        <v>40469</v>
      </c>
      <c r="H2579" s="27">
        <f>WORKDAY(WORKDAY(DATEVALUE("15/"&amp;MONTH(EDATE(C2579,0))&amp;"/"&amp;YEAR(EDATE(C2579,0))),-1,Feriados!$A$1:$A$936),1,Feriados!$A$1:$A$936)</f>
        <v>40466</v>
      </c>
      <c r="I2579" s="27">
        <f>WORKDAY(WORKDAY(DATEVALUE("15/"&amp;MONTH(EDATE(C2579,-1))&amp;"/"&amp;YEAR(EDATE(C2579,-1))),-1,Feriados!$A$1:$A$936),1,Feriados!$A$1:$A$936)</f>
        <v>40436</v>
      </c>
      <c r="J2579" s="27">
        <f>WORKDAY(WORKDAY(DATEVALUE("15/"&amp;MONTH(EDATE(C2579,0))&amp;"/"&amp;YEAR(EDATE(C2579,0))-1),-1,Feriados!$A$1:$A$936),1,Feriados!$A$1:$A$936)</f>
        <v>40101</v>
      </c>
      <c r="K2579" s="28">
        <f t="shared" si="76"/>
        <v>4.7042195940910414</v>
      </c>
    </row>
    <row r="2580" spans="1:11" x14ac:dyDescent="0.3">
      <c r="A2580" s="18" t="str">
        <f t="shared" si="77"/>
        <v>92010P</v>
      </c>
      <c r="B2580" s="10">
        <v>760199</v>
      </c>
      <c r="C2580" s="15">
        <v>40472</v>
      </c>
      <c r="D2580" s="16">
        <v>1938.903532</v>
      </c>
      <c r="E2580" s="14">
        <v>0.69</v>
      </c>
      <c r="F2580" s="14" t="s">
        <v>42</v>
      </c>
      <c r="G2580" s="15">
        <v>40472</v>
      </c>
      <c r="H2580" s="27">
        <f>WORKDAY(WORKDAY(DATEVALUE("15/"&amp;MONTH(EDATE(C2580,0))&amp;"/"&amp;YEAR(EDATE(C2580,0))),-1,Feriados!$A$1:$A$936),1,Feriados!$A$1:$A$936)</f>
        <v>40466</v>
      </c>
      <c r="I2580" s="27">
        <f>WORKDAY(WORKDAY(DATEVALUE("15/"&amp;MONTH(EDATE(C2580,-1))&amp;"/"&amp;YEAR(EDATE(C2580,-1))),-1,Feriados!$A$1:$A$936),1,Feriados!$A$1:$A$936)</f>
        <v>40436</v>
      </c>
      <c r="J2580" s="27">
        <f>WORKDAY(WORKDAY(DATEVALUE("15/"&amp;MONTH(EDATE(C2580,0))&amp;"/"&amp;YEAR(EDATE(C2580,0))-1),-1,Feriados!$A$1:$A$936),1,Feriados!$A$1:$A$936)</f>
        <v>40101</v>
      </c>
      <c r="K2580" s="28">
        <f t="shared" si="76"/>
        <v>4.7042195940910414</v>
      </c>
    </row>
    <row r="2581" spans="1:11" x14ac:dyDescent="0.3">
      <c r="A2581" s="18" t="str">
        <f t="shared" si="77"/>
        <v>92010P</v>
      </c>
      <c r="B2581" s="10">
        <v>760199</v>
      </c>
      <c r="C2581" s="15">
        <v>40473</v>
      </c>
      <c r="D2581" s="16">
        <v>1939.570271</v>
      </c>
      <c r="E2581" s="14">
        <v>0.69</v>
      </c>
      <c r="F2581" s="14" t="s">
        <v>42</v>
      </c>
      <c r="G2581" s="15">
        <v>40472</v>
      </c>
      <c r="H2581" s="27">
        <f>WORKDAY(WORKDAY(DATEVALUE("15/"&amp;MONTH(EDATE(C2581,0))&amp;"/"&amp;YEAR(EDATE(C2581,0))),-1,Feriados!$A$1:$A$936),1,Feriados!$A$1:$A$936)</f>
        <v>40466</v>
      </c>
      <c r="I2581" s="27">
        <f>WORKDAY(WORKDAY(DATEVALUE("15/"&amp;MONTH(EDATE(C2581,-1))&amp;"/"&amp;YEAR(EDATE(C2581,-1))),-1,Feriados!$A$1:$A$936),1,Feriados!$A$1:$A$936)</f>
        <v>40436</v>
      </c>
      <c r="J2581" s="27">
        <f>WORKDAY(WORKDAY(DATEVALUE("15/"&amp;MONTH(EDATE(C2581,0))&amp;"/"&amp;YEAR(EDATE(C2581,0))-1),-1,Feriados!$A$1:$A$936),1,Feriados!$A$1:$A$936)</f>
        <v>40101</v>
      </c>
      <c r="K2581" s="28">
        <f t="shared" si="76"/>
        <v>4.7042195940910414</v>
      </c>
    </row>
    <row r="2582" spans="1:11" x14ac:dyDescent="0.3">
      <c r="A2582" s="18" t="str">
        <f t="shared" si="77"/>
        <v>92010P</v>
      </c>
      <c r="B2582" s="10">
        <v>760199</v>
      </c>
      <c r="C2582" s="15">
        <v>40476</v>
      </c>
      <c r="D2582" s="16">
        <v>1940.237239</v>
      </c>
      <c r="E2582" s="14">
        <v>0.69</v>
      </c>
      <c r="F2582" s="14" t="s">
        <v>42</v>
      </c>
      <c r="G2582" s="15">
        <v>40472</v>
      </c>
      <c r="H2582" s="27">
        <f>WORKDAY(WORKDAY(DATEVALUE("15/"&amp;MONTH(EDATE(C2582,0))&amp;"/"&amp;YEAR(EDATE(C2582,0))),-1,Feriados!$A$1:$A$936),1,Feriados!$A$1:$A$936)</f>
        <v>40466</v>
      </c>
      <c r="I2582" s="27">
        <f>WORKDAY(WORKDAY(DATEVALUE("15/"&amp;MONTH(EDATE(C2582,-1))&amp;"/"&amp;YEAR(EDATE(C2582,-1))),-1,Feriados!$A$1:$A$936),1,Feriados!$A$1:$A$936)</f>
        <v>40436</v>
      </c>
      <c r="J2582" s="27">
        <f>WORKDAY(WORKDAY(DATEVALUE("15/"&amp;MONTH(EDATE(C2582,0))&amp;"/"&amp;YEAR(EDATE(C2582,0))-1),-1,Feriados!$A$1:$A$936),1,Feriados!$A$1:$A$936)</f>
        <v>40101</v>
      </c>
      <c r="K2582" s="28">
        <f t="shared" si="76"/>
        <v>4.7042195940910414</v>
      </c>
    </row>
    <row r="2583" spans="1:11" x14ac:dyDescent="0.3">
      <c r="A2583" s="18" t="str">
        <f t="shared" si="77"/>
        <v>92010P</v>
      </c>
      <c r="B2583" s="10">
        <v>760199</v>
      </c>
      <c r="C2583" s="15">
        <v>40477</v>
      </c>
      <c r="D2583" s="16">
        <v>1940.9044369999999</v>
      </c>
      <c r="E2583" s="14">
        <v>0.69</v>
      </c>
      <c r="F2583" s="14" t="s">
        <v>42</v>
      </c>
      <c r="G2583" s="15">
        <v>40472</v>
      </c>
      <c r="H2583" s="27">
        <f>WORKDAY(WORKDAY(DATEVALUE("15/"&amp;MONTH(EDATE(C2583,0))&amp;"/"&amp;YEAR(EDATE(C2583,0))),-1,Feriados!$A$1:$A$936),1,Feriados!$A$1:$A$936)</f>
        <v>40466</v>
      </c>
      <c r="I2583" s="27">
        <f>WORKDAY(WORKDAY(DATEVALUE("15/"&amp;MONTH(EDATE(C2583,-1))&amp;"/"&amp;YEAR(EDATE(C2583,-1))),-1,Feriados!$A$1:$A$936),1,Feriados!$A$1:$A$936)</f>
        <v>40436</v>
      </c>
      <c r="J2583" s="27">
        <f>WORKDAY(WORKDAY(DATEVALUE("15/"&amp;MONTH(EDATE(C2583,0))&amp;"/"&amp;YEAR(EDATE(C2583,0))-1),-1,Feriados!$A$1:$A$936),1,Feriados!$A$1:$A$936)</f>
        <v>40101</v>
      </c>
      <c r="K2583" s="28">
        <f t="shared" si="76"/>
        <v>4.7042195940910414</v>
      </c>
    </row>
    <row r="2584" spans="1:11" x14ac:dyDescent="0.3">
      <c r="A2584" s="18" t="str">
        <f t="shared" si="77"/>
        <v>92010P</v>
      </c>
      <c r="B2584" s="10">
        <v>760199</v>
      </c>
      <c r="C2584" s="15">
        <v>40478</v>
      </c>
      <c r="D2584" s="16">
        <v>1941.571864</v>
      </c>
      <c r="E2584" s="14">
        <v>0.69</v>
      </c>
      <c r="F2584" s="14" t="s">
        <v>42</v>
      </c>
      <c r="G2584" s="15">
        <v>40472</v>
      </c>
      <c r="H2584" s="27">
        <f>WORKDAY(WORKDAY(DATEVALUE("15/"&amp;MONTH(EDATE(C2584,0))&amp;"/"&amp;YEAR(EDATE(C2584,0))),-1,Feriados!$A$1:$A$936),1,Feriados!$A$1:$A$936)</f>
        <v>40466</v>
      </c>
      <c r="I2584" s="27">
        <f>WORKDAY(WORKDAY(DATEVALUE("15/"&amp;MONTH(EDATE(C2584,-1))&amp;"/"&amp;YEAR(EDATE(C2584,-1))),-1,Feriados!$A$1:$A$936),1,Feriados!$A$1:$A$936)</f>
        <v>40436</v>
      </c>
      <c r="J2584" s="27">
        <f>WORKDAY(WORKDAY(DATEVALUE("15/"&amp;MONTH(EDATE(C2584,0))&amp;"/"&amp;YEAR(EDATE(C2584,0))-1),-1,Feriados!$A$1:$A$936),1,Feriados!$A$1:$A$936)</f>
        <v>40101</v>
      </c>
      <c r="K2584" s="28">
        <f t="shared" si="76"/>
        <v>4.7042195940910414</v>
      </c>
    </row>
    <row r="2585" spans="1:11" x14ac:dyDescent="0.3">
      <c r="A2585" s="18" t="str">
        <f t="shared" si="77"/>
        <v>92010P</v>
      </c>
      <c r="B2585" s="10">
        <v>760199</v>
      </c>
      <c r="C2585" s="15">
        <v>40479</v>
      </c>
      <c r="D2585" s="16">
        <v>1942.239521</v>
      </c>
      <c r="E2585" s="14">
        <v>0.69</v>
      </c>
      <c r="F2585" s="14" t="s">
        <v>42</v>
      </c>
      <c r="G2585" s="15">
        <v>40472</v>
      </c>
      <c r="H2585" s="27">
        <f>WORKDAY(WORKDAY(DATEVALUE("15/"&amp;MONTH(EDATE(C2585,0))&amp;"/"&amp;YEAR(EDATE(C2585,0))),-1,Feriados!$A$1:$A$936),1,Feriados!$A$1:$A$936)</f>
        <v>40466</v>
      </c>
      <c r="I2585" s="27">
        <f>WORKDAY(WORKDAY(DATEVALUE("15/"&amp;MONTH(EDATE(C2585,-1))&amp;"/"&amp;YEAR(EDATE(C2585,-1))),-1,Feriados!$A$1:$A$936),1,Feriados!$A$1:$A$936)</f>
        <v>40436</v>
      </c>
      <c r="J2585" s="27">
        <f>WORKDAY(WORKDAY(DATEVALUE("15/"&amp;MONTH(EDATE(C2585,0))&amp;"/"&amp;YEAR(EDATE(C2585,0))-1),-1,Feriados!$A$1:$A$936),1,Feriados!$A$1:$A$936)</f>
        <v>40101</v>
      </c>
      <c r="K2585" s="28">
        <f t="shared" si="76"/>
        <v>4.7042195940910414</v>
      </c>
    </row>
    <row r="2586" spans="1:11" x14ac:dyDescent="0.3">
      <c r="A2586" s="18" t="str">
        <f t="shared" si="77"/>
        <v>92010P</v>
      </c>
      <c r="B2586" s="10">
        <v>760199</v>
      </c>
      <c r="C2586" s="15">
        <v>40480</v>
      </c>
      <c r="D2586" s="16">
        <v>1942.9074069999999</v>
      </c>
      <c r="E2586" s="14">
        <v>0.69</v>
      </c>
      <c r="F2586" s="14" t="s">
        <v>42</v>
      </c>
      <c r="G2586" s="15">
        <v>40472</v>
      </c>
      <c r="H2586" s="27">
        <f>WORKDAY(WORKDAY(DATEVALUE("15/"&amp;MONTH(EDATE(C2586,0))&amp;"/"&amp;YEAR(EDATE(C2586,0))),-1,Feriados!$A$1:$A$936),1,Feriados!$A$1:$A$936)</f>
        <v>40466</v>
      </c>
      <c r="I2586" s="27">
        <f>WORKDAY(WORKDAY(DATEVALUE("15/"&amp;MONTH(EDATE(C2586,-1))&amp;"/"&amp;YEAR(EDATE(C2586,-1))),-1,Feriados!$A$1:$A$936),1,Feriados!$A$1:$A$936)</f>
        <v>40436</v>
      </c>
      <c r="J2586" s="27">
        <f>WORKDAY(WORKDAY(DATEVALUE("15/"&amp;MONTH(EDATE(C2586,0))&amp;"/"&amp;YEAR(EDATE(C2586,0))-1),-1,Feriados!$A$1:$A$936),1,Feriados!$A$1:$A$936)</f>
        <v>40101</v>
      </c>
      <c r="K2586" s="28">
        <f t="shared" si="76"/>
        <v>4.7042195940910414</v>
      </c>
    </row>
    <row r="2587" spans="1:11" x14ac:dyDescent="0.3">
      <c r="A2587" s="18" t="str">
        <f t="shared" si="77"/>
        <v>102010P</v>
      </c>
      <c r="B2587" s="10">
        <v>760199</v>
      </c>
      <c r="C2587" s="15">
        <v>40483</v>
      </c>
      <c r="D2587" s="16">
        <v>1943.575523</v>
      </c>
      <c r="E2587" s="14">
        <v>0.69</v>
      </c>
      <c r="F2587" s="14" t="s">
        <v>42</v>
      </c>
      <c r="G2587" s="15">
        <v>40472</v>
      </c>
      <c r="H2587" s="27">
        <f>WORKDAY(WORKDAY(DATEVALUE("15/"&amp;MONTH(EDATE(C2587,0))&amp;"/"&amp;YEAR(EDATE(C2587,0))),-1,Feriados!$A$1:$A$936),1,Feriados!$A$1:$A$936)</f>
        <v>40498</v>
      </c>
      <c r="I2587" s="27">
        <f>WORKDAY(WORKDAY(DATEVALUE("15/"&amp;MONTH(EDATE(C2587,-1))&amp;"/"&amp;YEAR(EDATE(C2587,-1))),-1,Feriados!$A$1:$A$936),1,Feriados!$A$1:$A$936)</f>
        <v>40466</v>
      </c>
      <c r="J2587" s="27">
        <f>WORKDAY(WORKDAY(DATEVALUE("15/"&amp;MONTH(EDATE(C2587,0))&amp;"/"&amp;YEAR(EDATE(C2587,0))-1),-1,Feriados!$A$1:$A$936),1,Feriados!$A$1:$A$936)</f>
        <v>40133</v>
      </c>
      <c r="K2587" s="28">
        <f t="shared" si="76"/>
        <v>5.1950610834188948</v>
      </c>
    </row>
    <row r="2588" spans="1:11" x14ac:dyDescent="0.3">
      <c r="A2588" s="18" t="str">
        <f t="shared" si="77"/>
        <v>102010P</v>
      </c>
      <c r="B2588" s="10">
        <v>760199</v>
      </c>
      <c r="C2588" s="15">
        <v>40485</v>
      </c>
      <c r="D2588" s="16">
        <v>1944.2438689999999</v>
      </c>
      <c r="E2588" s="14">
        <v>0.69</v>
      </c>
      <c r="F2588" s="14" t="s">
        <v>42</v>
      </c>
      <c r="G2588" s="15">
        <v>40472</v>
      </c>
      <c r="H2588" s="27">
        <f>WORKDAY(WORKDAY(DATEVALUE("15/"&amp;MONTH(EDATE(C2588,0))&amp;"/"&amp;YEAR(EDATE(C2588,0))),-1,Feriados!$A$1:$A$936),1,Feriados!$A$1:$A$936)</f>
        <v>40498</v>
      </c>
      <c r="I2588" s="27">
        <f>WORKDAY(WORKDAY(DATEVALUE("15/"&amp;MONTH(EDATE(C2588,-1))&amp;"/"&amp;YEAR(EDATE(C2588,-1))),-1,Feriados!$A$1:$A$936),1,Feriados!$A$1:$A$936)</f>
        <v>40466</v>
      </c>
      <c r="J2588" s="27">
        <f>WORKDAY(WORKDAY(DATEVALUE("15/"&amp;MONTH(EDATE(C2588,0))&amp;"/"&amp;YEAR(EDATE(C2588,0))-1),-1,Feriados!$A$1:$A$936),1,Feriados!$A$1:$A$936)</f>
        <v>40133</v>
      </c>
      <c r="K2588" s="28">
        <f t="shared" si="76"/>
        <v>5.1950610834188948</v>
      </c>
    </row>
    <row r="2589" spans="1:11" x14ac:dyDescent="0.3">
      <c r="A2589" s="18" t="str">
        <f t="shared" si="77"/>
        <v>102010P</v>
      </c>
      <c r="B2589" s="10">
        <v>760199</v>
      </c>
      <c r="C2589" s="15">
        <v>40486</v>
      </c>
      <c r="D2589" s="16">
        <v>1944.9124440000001</v>
      </c>
      <c r="E2589" s="14">
        <v>0.69</v>
      </c>
      <c r="F2589" s="14" t="s">
        <v>42</v>
      </c>
      <c r="G2589" s="15">
        <v>40472</v>
      </c>
      <c r="H2589" s="27">
        <f>WORKDAY(WORKDAY(DATEVALUE("15/"&amp;MONTH(EDATE(C2589,0))&amp;"/"&amp;YEAR(EDATE(C2589,0))),-1,Feriados!$A$1:$A$936),1,Feriados!$A$1:$A$936)</f>
        <v>40498</v>
      </c>
      <c r="I2589" s="27">
        <f>WORKDAY(WORKDAY(DATEVALUE("15/"&amp;MONTH(EDATE(C2589,-1))&amp;"/"&amp;YEAR(EDATE(C2589,-1))),-1,Feriados!$A$1:$A$936),1,Feriados!$A$1:$A$936)</f>
        <v>40466</v>
      </c>
      <c r="J2589" s="27">
        <f>WORKDAY(WORKDAY(DATEVALUE("15/"&amp;MONTH(EDATE(C2589,0))&amp;"/"&amp;YEAR(EDATE(C2589,0))-1),-1,Feriados!$A$1:$A$936),1,Feriados!$A$1:$A$936)</f>
        <v>40133</v>
      </c>
      <c r="K2589" s="28">
        <f t="shared" si="76"/>
        <v>5.1950610834188948</v>
      </c>
    </row>
    <row r="2590" spans="1:11" x14ac:dyDescent="0.3">
      <c r="A2590" s="18" t="str">
        <f t="shared" si="77"/>
        <v>102010P</v>
      </c>
      <c r="B2590" s="10">
        <v>760199</v>
      </c>
      <c r="C2590" s="15">
        <v>40487</v>
      </c>
      <c r="D2590" s="16">
        <v>1945.58125</v>
      </c>
      <c r="E2590" s="14">
        <v>0.69</v>
      </c>
      <c r="F2590" s="14" t="s">
        <v>42</v>
      </c>
      <c r="G2590" s="15">
        <v>40472</v>
      </c>
      <c r="H2590" s="27">
        <f>WORKDAY(WORKDAY(DATEVALUE("15/"&amp;MONTH(EDATE(C2590,0))&amp;"/"&amp;YEAR(EDATE(C2590,0))),-1,Feriados!$A$1:$A$936),1,Feriados!$A$1:$A$936)</f>
        <v>40498</v>
      </c>
      <c r="I2590" s="27">
        <f>WORKDAY(WORKDAY(DATEVALUE("15/"&amp;MONTH(EDATE(C2590,-1))&amp;"/"&amp;YEAR(EDATE(C2590,-1))),-1,Feriados!$A$1:$A$936),1,Feriados!$A$1:$A$936)</f>
        <v>40466</v>
      </c>
      <c r="J2590" s="27">
        <f>WORKDAY(WORKDAY(DATEVALUE("15/"&amp;MONTH(EDATE(C2590,0))&amp;"/"&amp;YEAR(EDATE(C2590,0))-1),-1,Feriados!$A$1:$A$936),1,Feriados!$A$1:$A$936)</f>
        <v>40133</v>
      </c>
      <c r="K2590" s="28">
        <f t="shared" si="76"/>
        <v>5.1950610834188948</v>
      </c>
    </row>
    <row r="2591" spans="1:11" x14ac:dyDescent="0.3">
      <c r="A2591" s="18" t="str">
        <f t="shared" si="77"/>
        <v>102010P</v>
      </c>
      <c r="B2591" s="10">
        <v>760199</v>
      </c>
      <c r="C2591" s="15">
        <v>40490</v>
      </c>
      <c r="D2591" s="16">
        <v>1946.2502850000001</v>
      </c>
      <c r="E2591" s="14">
        <v>0.69</v>
      </c>
      <c r="F2591" s="14" t="s">
        <v>42</v>
      </c>
      <c r="G2591" s="15">
        <v>40472</v>
      </c>
      <c r="H2591" s="27">
        <f>WORKDAY(WORKDAY(DATEVALUE("15/"&amp;MONTH(EDATE(C2591,0))&amp;"/"&amp;YEAR(EDATE(C2591,0))),-1,Feriados!$A$1:$A$936),1,Feriados!$A$1:$A$936)</f>
        <v>40498</v>
      </c>
      <c r="I2591" s="27">
        <f>WORKDAY(WORKDAY(DATEVALUE("15/"&amp;MONTH(EDATE(C2591,-1))&amp;"/"&amp;YEAR(EDATE(C2591,-1))),-1,Feriados!$A$1:$A$936),1,Feriados!$A$1:$A$936)</f>
        <v>40466</v>
      </c>
      <c r="J2591" s="27">
        <f>WORKDAY(WORKDAY(DATEVALUE("15/"&amp;MONTH(EDATE(C2591,0))&amp;"/"&amp;YEAR(EDATE(C2591,0))-1),-1,Feriados!$A$1:$A$936),1,Feriados!$A$1:$A$936)</f>
        <v>40133</v>
      </c>
      <c r="K2591" s="28">
        <f t="shared" si="76"/>
        <v>5.1950610834188948</v>
      </c>
    </row>
    <row r="2592" spans="1:11" x14ac:dyDescent="0.3">
      <c r="A2592" s="18" t="str">
        <f t="shared" si="77"/>
        <v>102010F</v>
      </c>
      <c r="B2592" s="10">
        <v>760199</v>
      </c>
      <c r="C2592" s="15">
        <v>40491</v>
      </c>
      <c r="D2592" s="16">
        <v>1947.8490099999999</v>
      </c>
      <c r="E2592" s="14">
        <v>0.75</v>
      </c>
      <c r="F2592" s="14" t="s">
        <v>41</v>
      </c>
      <c r="G2592" s="15">
        <v>40491</v>
      </c>
      <c r="H2592" s="27">
        <f>WORKDAY(WORKDAY(DATEVALUE("15/"&amp;MONTH(EDATE(C2592,0))&amp;"/"&amp;YEAR(EDATE(C2592,0))),-1,Feriados!$A$1:$A$936),1,Feriados!$A$1:$A$936)</f>
        <v>40498</v>
      </c>
      <c r="I2592" s="27">
        <f>WORKDAY(WORKDAY(DATEVALUE("15/"&amp;MONTH(EDATE(C2592,-1))&amp;"/"&amp;YEAR(EDATE(C2592,-1))),-1,Feriados!$A$1:$A$936),1,Feriados!$A$1:$A$936)</f>
        <v>40466</v>
      </c>
      <c r="J2592" s="27">
        <f>WORKDAY(WORKDAY(DATEVALUE("15/"&amp;MONTH(EDATE(C2592,0))&amp;"/"&amp;YEAR(EDATE(C2592,0))-1),-1,Feriados!$A$1:$A$936),1,Feriados!$A$1:$A$936)</f>
        <v>40133</v>
      </c>
      <c r="K2592" s="28">
        <f t="shared" si="76"/>
        <v>5.1950610834188948</v>
      </c>
    </row>
    <row r="2593" spans="1:11" x14ac:dyDescent="0.3">
      <c r="A2593" s="18" t="str">
        <f t="shared" si="77"/>
        <v>102010F</v>
      </c>
      <c r="B2593" s="10">
        <v>760199</v>
      </c>
      <c r="C2593" s="15">
        <v>40492</v>
      </c>
      <c r="D2593" s="16">
        <v>1948.576951</v>
      </c>
      <c r="E2593" s="14">
        <v>0.75</v>
      </c>
      <c r="F2593" s="14" t="s">
        <v>41</v>
      </c>
      <c r="G2593" s="15">
        <v>40491</v>
      </c>
      <c r="H2593" s="27">
        <f>WORKDAY(WORKDAY(DATEVALUE("15/"&amp;MONTH(EDATE(C2593,0))&amp;"/"&amp;YEAR(EDATE(C2593,0))),-1,Feriados!$A$1:$A$936),1,Feriados!$A$1:$A$936)</f>
        <v>40498</v>
      </c>
      <c r="I2593" s="27">
        <f>WORKDAY(WORKDAY(DATEVALUE("15/"&amp;MONTH(EDATE(C2593,-1))&amp;"/"&amp;YEAR(EDATE(C2593,-1))),-1,Feriados!$A$1:$A$936),1,Feriados!$A$1:$A$936)</f>
        <v>40466</v>
      </c>
      <c r="J2593" s="27">
        <f>WORKDAY(WORKDAY(DATEVALUE("15/"&amp;MONTH(EDATE(C2593,0))&amp;"/"&amp;YEAR(EDATE(C2593,0))-1),-1,Feriados!$A$1:$A$936),1,Feriados!$A$1:$A$936)</f>
        <v>40133</v>
      </c>
      <c r="K2593" s="28">
        <f t="shared" si="76"/>
        <v>5.1950610834188948</v>
      </c>
    </row>
    <row r="2594" spans="1:11" x14ac:dyDescent="0.3">
      <c r="A2594" s="18" t="str">
        <f t="shared" si="77"/>
        <v>102010F</v>
      </c>
      <c r="B2594" s="10">
        <v>760199</v>
      </c>
      <c r="C2594" s="15">
        <v>40493</v>
      </c>
      <c r="D2594" s="16">
        <v>1949.305165</v>
      </c>
      <c r="E2594" s="14">
        <v>0.75</v>
      </c>
      <c r="F2594" s="14" t="s">
        <v>41</v>
      </c>
      <c r="G2594" s="15">
        <v>40491</v>
      </c>
      <c r="H2594" s="27">
        <f>WORKDAY(WORKDAY(DATEVALUE("15/"&amp;MONTH(EDATE(C2594,0))&amp;"/"&amp;YEAR(EDATE(C2594,0))),-1,Feriados!$A$1:$A$936),1,Feriados!$A$1:$A$936)</f>
        <v>40498</v>
      </c>
      <c r="I2594" s="27">
        <f>WORKDAY(WORKDAY(DATEVALUE("15/"&amp;MONTH(EDATE(C2594,-1))&amp;"/"&amp;YEAR(EDATE(C2594,-1))),-1,Feriados!$A$1:$A$936),1,Feriados!$A$1:$A$936)</f>
        <v>40466</v>
      </c>
      <c r="J2594" s="27">
        <f>WORKDAY(WORKDAY(DATEVALUE("15/"&amp;MONTH(EDATE(C2594,0))&amp;"/"&amp;YEAR(EDATE(C2594,0))-1),-1,Feriados!$A$1:$A$936),1,Feriados!$A$1:$A$936)</f>
        <v>40133</v>
      </c>
      <c r="K2594" s="28">
        <f t="shared" si="76"/>
        <v>5.1950610834188948</v>
      </c>
    </row>
    <row r="2595" spans="1:11" x14ac:dyDescent="0.3">
      <c r="A2595" s="18" t="str">
        <f t="shared" si="77"/>
        <v>102010F</v>
      </c>
      <c r="B2595" s="10">
        <v>760199</v>
      </c>
      <c r="C2595" s="15">
        <v>40494</v>
      </c>
      <c r="D2595" s="16">
        <v>1950.0336500000001</v>
      </c>
      <c r="E2595" s="14">
        <v>0.75</v>
      </c>
      <c r="F2595" s="14" t="s">
        <v>41</v>
      </c>
      <c r="G2595" s="15">
        <v>40491</v>
      </c>
      <c r="H2595" s="27">
        <f>WORKDAY(WORKDAY(DATEVALUE("15/"&amp;MONTH(EDATE(C2595,0))&amp;"/"&amp;YEAR(EDATE(C2595,0))),-1,Feriados!$A$1:$A$936),1,Feriados!$A$1:$A$936)</f>
        <v>40498</v>
      </c>
      <c r="I2595" s="27">
        <f>WORKDAY(WORKDAY(DATEVALUE("15/"&amp;MONTH(EDATE(C2595,-1))&amp;"/"&amp;YEAR(EDATE(C2595,-1))),-1,Feriados!$A$1:$A$936),1,Feriados!$A$1:$A$936)</f>
        <v>40466</v>
      </c>
      <c r="J2595" s="27">
        <f>WORKDAY(WORKDAY(DATEVALUE("15/"&amp;MONTH(EDATE(C2595,0))&amp;"/"&amp;YEAR(EDATE(C2595,0))-1),-1,Feriados!$A$1:$A$936),1,Feriados!$A$1:$A$936)</f>
        <v>40133</v>
      </c>
      <c r="K2595" s="28">
        <f t="shared" si="76"/>
        <v>5.1950610834188948</v>
      </c>
    </row>
    <row r="2596" spans="1:11" x14ac:dyDescent="0.3">
      <c r="A2596" s="18" t="str">
        <f t="shared" si="77"/>
        <v>102010F</v>
      </c>
      <c r="B2596" s="10">
        <v>760199</v>
      </c>
      <c r="C2596" s="15">
        <v>40498</v>
      </c>
      <c r="D2596" s="16">
        <v>1950.7624080000001</v>
      </c>
      <c r="E2596" s="14">
        <v>0.75</v>
      </c>
      <c r="F2596" s="14" t="s">
        <v>41</v>
      </c>
      <c r="G2596" s="15">
        <v>40491</v>
      </c>
      <c r="H2596" s="27">
        <f>WORKDAY(WORKDAY(DATEVALUE("15/"&amp;MONTH(EDATE(C2596,0))&amp;"/"&amp;YEAR(EDATE(C2596,0))),-1,Feriados!$A$1:$A$936),1,Feriados!$A$1:$A$936)</f>
        <v>40498</v>
      </c>
      <c r="I2596" s="27">
        <f>WORKDAY(WORKDAY(DATEVALUE("15/"&amp;MONTH(EDATE(C2596,-1))&amp;"/"&amp;YEAR(EDATE(C2596,-1))),-1,Feriados!$A$1:$A$936),1,Feriados!$A$1:$A$936)</f>
        <v>40466</v>
      </c>
      <c r="J2596" s="27">
        <f>WORKDAY(WORKDAY(DATEVALUE("15/"&amp;MONTH(EDATE(C2596,0))&amp;"/"&amp;YEAR(EDATE(C2596,0))-1),-1,Feriados!$A$1:$A$936),1,Feriados!$A$1:$A$936)</f>
        <v>40133</v>
      </c>
      <c r="K2596" s="28">
        <f t="shared" si="76"/>
        <v>5.1950610834188948</v>
      </c>
    </row>
    <row r="2597" spans="1:11" x14ac:dyDescent="0.3">
      <c r="A2597" s="18" t="str">
        <f t="shared" si="77"/>
        <v>102010P</v>
      </c>
      <c r="B2597" s="10">
        <v>760199</v>
      </c>
      <c r="C2597" s="15">
        <v>40499</v>
      </c>
      <c r="D2597" s="16">
        <v>1951.3274180000001</v>
      </c>
      <c r="E2597" s="14">
        <v>0.61</v>
      </c>
      <c r="F2597" s="14" t="s">
        <v>42</v>
      </c>
      <c r="G2597" s="15">
        <v>40499</v>
      </c>
      <c r="H2597" s="27">
        <f>WORKDAY(WORKDAY(DATEVALUE("15/"&amp;MONTH(EDATE(C2597,0))&amp;"/"&amp;YEAR(EDATE(C2597,0))),-1,Feriados!$A$1:$A$936),1,Feriados!$A$1:$A$936)</f>
        <v>40498</v>
      </c>
      <c r="I2597" s="27">
        <f>WORKDAY(WORKDAY(DATEVALUE("15/"&amp;MONTH(EDATE(C2597,-1))&amp;"/"&amp;YEAR(EDATE(C2597,-1))),-1,Feriados!$A$1:$A$936),1,Feriados!$A$1:$A$936)</f>
        <v>40466</v>
      </c>
      <c r="J2597" s="27">
        <f>WORKDAY(WORKDAY(DATEVALUE("15/"&amp;MONTH(EDATE(C2597,0))&amp;"/"&amp;YEAR(EDATE(C2597,0))-1),-1,Feriados!$A$1:$A$936),1,Feriados!$A$1:$A$936)</f>
        <v>40133</v>
      </c>
      <c r="K2597" s="28">
        <f t="shared" si="76"/>
        <v>5.1950610834188948</v>
      </c>
    </row>
    <row r="2598" spans="1:11" x14ac:dyDescent="0.3">
      <c r="A2598" s="18" t="str">
        <f t="shared" si="77"/>
        <v>102010P</v>
      </c>
      <c r="B2598" s="10">
        <v>760199</v>
      </c>
      <c r="C2598" s="15">
        <v>40500</v>
      </c>
      <c r="D2598" s="16">
        <v>1951.8925919999999</v>
      </c>
      <c r="E2598" s="14">
        <v>0.61</v>
      </c>
      <c r="F2598" s="14" t="s">
        <v>42</v>
      </c>
      <c r="G2598" s="15">
        <v>40499</v>
      </c>
      <c r="H2598" s="27">
        <f>WORKDAY(WORKDAY(DATEVALUE("15/"&amp;MONTH(EDATE(C2598,0))&amp;"/"&amp;YEAR(EDATE(C2598,0))),-1,Feriados!$A$1:$A$936),1,Feriados!$A$1:$A$936)</f>
        <v>40498</v>
      </c>
      <c r="I2598" s="27">
        <f>WORKDAY(WORKDAY(DATEVALUE("15/"&amp;MONTH(EDATE(C2598,-1))&amp;"/"&amp;YEAR(EDATE(C2598,-1))),-1,Feriados!$A$1:$A$936),1,Feriados!$A$1:$A$936)</f>
        <v>40466</v>
      </c>
      <c r="J2598" s="27">
        <f>WORKDAY(WORKDAY(DATEVALUE("15/"&amp;MONTH(EDATE(C2598,0))&amp;"/"&amp;YEAR(EDATE(C2598,0))-1),-1,Feriados!$A$1:$A$936),1,Feriados!$A$1:$A$936)</f>
        <v>40133</v>
      </c>
      <c r="K2598" s="28">
        <f t="shared" si="76"/>
        <v>5.1950610834188948</v>
      </c>
    </row>
    <row r="2599" spans="1:11" x14ac:dyDescent="0.3">
      <c r="A2599" s="18" t="str">
        <f t="shared" si="77"/>
        <v>102010P</v>
      </c>
      <c r="B2599" s="10">
        <v>760199</v>
      </c>
      <c r="C2599" s="15">
        <v>40501</v>
      </c>
      <c r="D2599" s="16">
        <v>1952.45793</v>
      </c>
      <c r="E2599" s="14">
        <v>0.61</v>
      </c>
      <c r="F2599" s="14" t="s">
        <v>42</v>
      </c>
      <c r="G2599" s="15">
        <v>40499</v>
      </c>
      <c r="H2599" s="27">
        <f>WORKDAY(WORKDAY(DATEVALUE("15/"&amp;MONTH(EDATE(C2599,0))&amp;"/"&amp;YEAR(EDATE(C2599,0))),-1,Feriados!$A$1:$A$936),1,Feriados!$A$1:$A$936)</f>
        <v>40498</v>
      </c>
      <c r="I2599" s="27">
        <f>WORKDAY(WORKDAY(DATEVALUE("15/"&amp;MONTH(EDATE(C2599,-1))&amp;"/"&amp;YEAR(EDATE(C2599,-1))),-1,Feriados!$A$1:$A$936),1,Feriados!$A$1:$A$936)</f>
        <v>40466</v>
      </c>
      <c r="J2599" s="27">
        <f>WORKDAY(WORKDAY(DATEVALUE("15/"&amp;MONTH(EDATE(C2599,0))&amp;"/"&amp;YEAR(EDATE(C2599,0))-1),-1,Feriados!$A$1:$A$936),1,Feriados!$A$1:$A$936)</f>
        <v>40133</v>
      </c>
      <c r="K2599" s="28">
        <f t="shared" si="76"/>
        <v>5.1950610834188948</v>
      </c>
    </row>
    <row r="2600" spans="1:11" x14ac:dyDescent="0.3">
      <c r="A2600" s="18" t="str">
        <f t="shared" si="77"/>
        <v>102010P</v>
      </c>
      <c r="B2600" s="10">
        <v>760199</v>
      </c>
      <c r="C2600" s="15">
        <v>40504</v>
      </c>
      <c r="D2600" s="16">
        <v>1953.023432</v>
      </c>
      <c r="E2600" s="14">
        <v>0.61</v>
      </c>
      <c r="F2600" s="14" t="s">
        <v>42</v>
      </c>
      <c r="G2600" s="15">
        <v>40499</v>
      </c>
      <c r="H2600" s="27">
        <f>WORKDAY(WORKDAY(DATEVALUE("15/"&amp;MONTH(EDATE(C2600,0))&amp;"/"&amp;YEAR(EDATE(C2600,0))),-1,Feriados!$A$1:$A$936),1,Feriados!$A$1:$A$936)</f>
        <v>40498</v>
      </c>
      <c r="I2600" s="27">
        <f>WORKDAY(WORKDAY(DATEVALUE("15/"&amp;MONTH(EDATE(C2600,-1))&amp;"/"&amp;YEAR(EDATE(C2600,-1))),-1,Feriados!$A$1:$A$936),1,Feriados!$A$1:$A$936)</f>
        <v>40466</v>
      </c>
      <c r="J2600" s="27">
        <f>WORKDAY(WORKDAY(DATEVALUE("15/"&amp;MONTH(EDATE(C2600,0))&amp;"/"&amp;YEAR(EDATE(C2600,0))-1),-1,Feriados!$A$1:$A$936),1,Feriados!$A$1:$A$936)</f>
        <v>40133</v>
      </c>
      <c r="K2600" s="28">
        <f t="shared" si="76"/>
        <v>5.1950610834188948</v>
      </c>
    </row>
    <row r="2601" spans="1:11" x14ac:dyDescent="0.3">
      <c r="A2601" s="18" t="str">
        <f t="shared" si="77"/>
        <v>102010P</v>
      </c>
      <c r="B2601" s="10">
        <v>760199</v>
      </c>
      <c r="C2601" s="15">
        <v>40505</v>
      </c>
      <c r="D2601" s="16">
        <v>1953.589097</v>
      </c>
      <c r="E2601" s="14">
        <v>0.61</v>
      </c>
      <c r="F2601" s="14" t="s">
        <v>42</v>
      </c>
      <c r="G2601" s="15">
        <v>40499</v>
      </c>
      <c r="H2601" s="27">
        <f>WORKDAY(WORKDAY(DATEVALUE("15/"&amp;MONTH(EDATE(C2601,0))&amp;"/"&amp;YEAR(EDATE(C2601,0))),-1,Feriados!$A$1:$A$936),1,Feriados!$A$1:$A$936)</f>
        <v>40498</v>
      </c>
      <c r="I2601" s="27">
        <f>WORKDAY(WORKDAY(DATEVALUE("15/"&amp;MONTH(EDATE(C2601,-1))&amp;"/"&amp;YEAR(EDATE(C2601,-1))),-1,Feriados!$A$1:$A$936),1,Feriados!$A$1:$A$936)</f>
        <v>40466</v>
      </c>
      <c r="J2601" s="27">
        <f>WORKDAY(WORKDAY(DATEVALUE("15/"&amp;MONTH(EDATE(C2601,0))&amp;"/"&amp;YEAR(EDATE(C2601,0))-1),-1,Feriados!$A$1:$A$936),1,Feriados!$A$1:$A$936)</f>
        <v>40133</v>
      </c>
      <c r="K2601" s="28">
        <f t="shared" si="76"/>
        <v>5.1950610834188948</v>
      </c>
    </row>
    <row r="2602" spans="1:11" x14ac:dyDescent="0.3">
      <c r="A2602" s="18" t="str">
        <f t="shared" si="77"/>
        <v>102010P</v>
      </c>
      <c r="B2602" s="10">
        <v>760199</v>
      </c>
      <c r="C2602" s="15">
        <v>40506</v>
      </c>
      <c r="D2602" s="16">
        <v>1955.374853</v>
      </c>
      <c r="E2602" s="14">
        <v>0.83</v>
      </c>
      <c r="F2602" s="14" t="s">
        <v>42</v>
      </c>
      <c r="G2602" s="15">
        <v>40506</v>
      </c>
      <c r="H2602" s="27">
        <f>WORKDAY(WORKDAY(DATEVALUE("15/"&amp;MONTH(EDATE(C2602,0))&amp;"/"&amp;YEAR(EDATE(C2602,0))),-1,Feriados!$A$1:$A$936),1,Feriados!$A$1:$A$936)</f>
        <v>40498</v>
      </c>
      <c r="I2602" s="27">
        <f>WORKDAY(WORKDAY(DATEVALUE("15/"&amp;MONTH(EDATE(C2602,-1))&amp;"/"&amp;YEAR(EDATE(C2602,-1))),-1,Feriados!$A$1:$A$936),1,Feriados!$A$1:$A$936)</f>
        <v>40466</v>
      </c>
      <c r="J2602" s="27">
        <f>WORKDAY(WORKDAY(DATEVALUE("15/"&amp;MONTH(EDATE(C2602,0))&amp;"/"&amp;YEAR(EDATE(C2602,0))-1),-1,Feriados!$A$1:$A$936),1,Feriados!$A$1:$A$936)</f>
        <v>40133</v>
      </c>
      <c r="K2602" s="28">
        <f t="shared" si="76"/>
        <v>5.1950610834188948</v>
      </c>
    </row>
    <row r="2603" spans="1:11" x14ac:dyDescent="0.3">
      <c r="A2603" s="18" t="str">
        <f t="shared" si="77"/>
        <v>102010P</v>
      </c>
      <c r="B2603" s="10">
        <v>760199</v>
      </c>
      <c r="C2603" s="15">
        <v>40507</v>
      </c>
      <c r="D2603" s="16">
        <v>1956.1446530000001</v>
      </c>
      <c r="E2603" s="14">
        <v>0.83</v>
      </c>
      <c r="F2603" s="14" t="s">
        <v>42</v>
      </c>
      <c r="G2603" s="15">
        <v>40506</v>
      </c>
      <c r="H2603" s="27">
        <f>WORKDAY(WORKDAY(DATEVALUE("15/"&amp;MONTH(EDATE(C2603,0))&amp;"/"&amp;YEAR(EDATE(C2603,0))),-1,Feriados!$A$1:$A$936),1,Feriados!$A$1:$A$936)</f>
        <v>40498</v>
      </c>
      <c r="I2603" s="27">
        <f>WORKDAY(WORKDAY(DATEVALUE("15/"&amp;MONTH(EDATE(C2603,-1))&amp;"/"&amp;YEAR(EDATE(C2603,-1))),-1,Feriados!$A$1:$A$936),1,Feriados!$A$1:$A$936)</f>
        <v>40466</v>
      </c>
      <c r="J2603" s="27">
        <f>WORKDAY(WORKDAY(DATEVALUE("15/"&amp;MONTH(EDATE(C2603,0))&amp;"/"&amp;YEAR(EDATE(C2603,0))-1),-1,Feriados!$A$1:$A$936),1,Feriados!$A$1:$A$936)</f>
        <v>40133</v>
      </c>
      <c r="K2603" s="28">
        <f t="shared" si="76"/>
        <v>5.1950610834188948</v>
      </c>
    </row>
    <row r="2604" spans="1:11" x14ac:dyDescent="0.3">
      <c r="A2604" s="18" t="str">
        <f t="shared" si="77"/>
        <v>102010P</v>
      </c>
      <c r="B2604" s="10">
        <v>760199</v>
      </c>
      <c r="C2604" s="15">
        <v>40508</v>
      </c>
      <c r="D2604" s="16">
        <v>1956.914757</v>
      </c>
      <c r="E2604" s="14">
        <v>0.83</v>
      </c>
      <c r="F2604" s="14" t="s">
        <v>42</v>
      </c>
      <c r="G2604" s="15">
        <v>40506</v>
      </c>
      <c r="H2604" s="27">
        <f>WORKDAY(WORKDAY(DATEVALUE("15/"&amp;MONTH(EDATE(C2604,0))&amp;"/"&amp;YEAR(EDATE(C2604,0))),-1,Feriados!$A$1:$A$936),1,Feriados!$A$1:$A$936)</f>
        <v>40498</v>
      </c>
      <c r="I2604" s="27">
        <f>WORKDAY(WORKDAY(DATEVALUE("15/"&amp;MONTH(EDATE(C2604,-1))&amp;"/"&amp;YEAR(EDATE(C2604,-1))),-1,Feriados!$A$1:$A$936),1,Feriados!$A$1:$A$936)</f>
        <v>40466</v>
      </c>
      <c r="J2604" s="27">
        <f>WORKDAY(WORKDAY(DATEVALUE("15/"&amp;MONTH(EDATE(C2604,0))&amp;"/"&amp;YEAR(EDATE(C2604,0))-1),-1,Feriados!$A$1:$A$936),1,Feriados!$A$1:$A$936)</f>
        <v>40133</v>
      </c>
      <c r="K2604" s="28">
        <f t="shared" si="76"/>
        <v>5.1950610834188948</v>
      </c>
    </row>
    <row r="2605" spans="1:11" x14ac:dyDescent="0.3">
      <c r="A2605" s="18" t="str">
        <f t="shared" si="77"/>
        <v>102010P</v>
      </c>
      <c r="B2605" s="10">
        <v>760199</v>
      </c>
      <c r="C2605" s="15">
        <v>40511</v>
      </c>
      <c r="D2605" s="16">
        <v>1957.685164</v>
      </c>
      <c r="E2605" s="14">
        <v>0.83</v>
      </c>
      <c r="F2605" s="14" t="s">
        <v>42</v>
      </c>
      <c r="G2605" s="15">
        <v>40506</v>
      </c>
      <c r="H2605" s="27">
        <f>WORKDAY(WORKDAY(DATEVALUE("15/"&amp;MONTH(EDATE(C2605,0))&amp;"/"&amp;YEAR(EDATE(C2605,0))),-1,Feriados!$A$1:$A$936),1,Feriados!$A$1:$A$936)</f>
        <v>40498</v>
      </c>
      <c r="I2605" s="27">
        <f>WORKDAY(WORKDAY(DATEVALUE("15/"&amp;MONTH(EDATE(C2605,-1))&amp;"/"&amp;YEAR(EDATE(C2605,-1))),-1,Feriados!$A$1:$A$936),1,Feriados!$A$1:$A$936)</f>
        <v>40466</v>
      </c>
      <c r="J2605" s="27">
        <f>WORKDAY(WORKDAY(DATEVALUE("15/"&amp;MONTH(EDATE(C2605,0))&amp;"/"&amp;YEAR(EDATE(C2605,0))-1),-1,Feriados!$A$1:$A$936),1,Feriados!$A$1:$A$936)</f>
        <v>40133</v>
      </c>
      <c r="K2605" s="28">
        <f t="shared" si="76"/>
        <v>5.1950610834188948</v>
      </c>
    </row>
    <row r="2606" spans="1:11" x14ac:dyDescent="0.3">
      <c r="A2606" s="18" t="str">
        <f t="shared" si="77"/>
        <v>102010P</v>
      </c>
      <c r="B2606" s="10">
        <v>760199</v>
      </c>
      <c r="C2606" s="15">
        <v>40512</v>
      </c>
      <c r="D2606" s="16">
        <v>1958.455874</v>
      </c>
      <c r="E2606" s="14">
        <v>0.83</v>
      </c>
      <c r="F2606" s="14" t="s">
        <v>42</v>
      </c>
      <c r="G2606" s="15">
        <v>40506</v>
      </c>
      <c r="H2606" s="27">
        <f>WORKDAY(WORKDAY(DATEVALUE("15/"&amp;MONTH(EDATE(C2606,0))&amp;"/"&amp;YEAR(EDATE(C2606,0))),-1,Feriados!$A$1:$A$936),1,Feriados!$A$1:$A$936)</f>
        <v>40498</v>
      </c>
      <c r="I2606" s="27">
        <f>WORKDAY(WORKDAY(DATEVALUE("15/"&amp;MONTH(EDATE(C2606,-1))&amp;"/"&amp;YEAR(EDATE(C2606,-1))),-1,Feriados!$A$1:$A$936),1,Feriados!$A$1:$A$936)</f>
        <v>40466</v>
      </c>
      <c r="J2606" s="27">
        <f>WORKDAY(WORKDAY(DATEVALUE("15/"&amp;MONTH(EDATE(C2606,0))&amp;"/"&amp;YEAR(EDATE(C2606,0))-1),-1,Feriados!$A$1:$A$936),1,Feriados!$A$1:$A$936)</f>
        <v>40133</v>
      </c>
      <c r="K2606" s="28">
        <f t="shared" si="76"/>
        <v>5.1950610834188948</v>
      </c>
    </row>
    <row r="2607" spans="1:11" x14ac:dyDescent="0.3">
      <c r="A2607" s="18" t="str">
        <f t="shared" si="77"/>
        <v>112010P</v>
      </c>
      <c r="B2607" s="10">
        <v>760199</v>
      </c>
      <c r="C2607" s="15">
        <v>40513</v>
      </c>
      <c r="D2607" s="16">
        <v>1959.226887</v>
      </c>
      <c r="E2607" s="14">
        <v>0.83</v>
      </c>
      <c r="F2607" s="14" t="s">
        <v>42</v>
      </c>
      <c r="G2607" s="15">
        <v>40506</v>
      </c>
      <c r="H2607" s="27">
        <f>WORKDAY(WORKDAY(DATEVALUE("15/"&amp;MONTH(EDATE(C2607,0))&amp;"/"&amp;YEAR(EDATE(C2607,0))),-1,Feriados!$A$1:$A$936),1,Feriados!$A$1:$A$936)</f>
        <v>40527</v>
      </c>
      <c r="I2607" s="27">
        <f>WORKDAY(WORKDAY(DATEVALUE("15/"&amp;MONTH(EDATE(C2607,-1))&amp;"/"&amp;YEAR(EDATE(C2607,-1))),-1,Feriados!$A$1:$A$936),1,Feriados!$A$1:$A$936)</f>
        <v>40498</v>
      </c>
      <c r="J2607" s="27">
        <f>WORKDAY(WORKDAY(DATEVALUE("15/"&amp;MONTH(EDATE(C2607,0))&amp;"/"&amp;YEAR(EDATE(C2607,0))-1),-1,Feriados!$A$1:$A$936),1,Feriados!$A$1:$A$936)</f>
        <v>40162</v>
      </c>
      <c r="K2607" s="28">
        <f t="shared" si="76"/>
        <v>5.6348475432683287</v>
      </c>
    </row>
    <row r="2608" spans="1:11" x14ac:dyDescent="0.3">
      <c r="A2608" s="18" t="str">
        <f t="shared" si="77"/>
        <v>112010P</v>
      </c>
      <c r="B2608" s="10">
        <v>760199</v>
      </c>
      <c r="C2608" s="15">
        <v>40514</v>
      </c>
      <c r="D2608" s="16">
        <v>1959.998204</v>
      </c>
      <c r="E2608" s="14">
        <v>0.83</v>
      </c>
      <c r="F2608" s="14" t="s">
        <v>42</v>
      </c>
      <c r="G2608" s="15">
        <v>40506</v>
      </c>
      <c r="H2608" s="27">
        <f>WORKDAY(WORKDAY(DATEVALUE("15/"&amp;MONTH(EDATE(C2608,0))&amp;"/"&amp;YEAR(EDATE(C2608,0))),-1,Feriados!$A$1:$A$936),1,Feriados!$A$1:$A$936)</f>
        <v>40527</v>
      </c>
      <c r="I2608" s="27">
        <f>WORKDAY(WORKDAY(DATEVALUE("15/"&amp;MONTH(EDATE(C2608,-1))&amp;"/"&amp;YEAR(EDATE(C2608,-1))),-1,Feriados!$A$1:$A$936),1,Feriados!$A$1:$A$936)</f>
        <v>40498</v>
      </c>
      <c r="J2608" s="27">
        <f>WORKDAY(WORKDAY(DATEVALUE("15/"&amp;MONTH(EDATE(C2608,0))&amp;"/"&amp;YEAR(EDATE(C2608,0))-1),-1,Feriados!$A$1:$A$936),1,Feriados!$A$1:$A$936)</f>
        <v>40162</v>
      </c>
      <c r="K2608" s="28">
        <f t="shared" si="76"/>
        <v>5.6348475432683287</v>
      </c>
    </row>
    <row r="2609" spans="1:11" x14ac:dyDescent="0.3">
      <c r="A2609" s="18" t="str">
        <f t="shared" si="77"/>
        <v>112010P</v>
      </c>
      <c r="B2609" s="10">
        <v>760199</v>
      </c>
      <c r="C2609" s="15">
        <v>40515</v>
      </c>
      <c r="D2609" s="16">
        <v>1960.7698250000001</v>
      </c>
      <c r="E2609" s="14">
        <v>0.83</v>
      </c>
      <c r="F2609" s="14" t="s">
        <v>42</v>
      </c>
      <c r="G2609" s="15">
        <v>40506</v>
      </c>
      <c r="H2609" s="27">
        <f>WORKDAY(WORKDAY(DATEVALUE("15/"&amp;MONTH(EDATE(C2609,0))&amp;"/"&amp;YEAR(EDATE(C2609,0))),-1,Feriados!$A$1:$A$936),1,Feriados!$A$1:$A$936)</f>
        <v>40527</v>
      </c>
      <c r="I2609" s="27">
        <f>WORKDAY(WORKDAY(DATEVALUE("15/"&amp;MONTH(EDATE(C2609,-1))&amp;"/"&amp;YEAR(EDATE(C2609,-1))),-1,Feriados!$A$1:$A$936),1,Feriados!$A$1:$A$936)</f>
        <v>40498</v>
      </c>
      <c r="J2609" s="27">
        <f>WORKDAY(WORKDAY(DATEVALUE("15/"&amp;MONTH(EDATE(C2609,0))&amp;"/"&amp;YEAR(EDATE(C2609,0))-1),-1,Feriados!$A$1:$A$936),1,Feriados!$A$1:$A$936)</f>
        <v>40162</v>
      </c>
      <c r="K2609" s="28">
        <f t="shared" si="76"/>
        <v>5.6348475432683287</v>
      </c>
    </row>
    <row r="2610" spans="1:11" x14ac:dyDescent="0.3">
      <c r="A2610" s="18" t="str">
        <f t="shared" si="77"/>
        <v>112010P</v>
      </c>
      <c r="B2610" s="10">
        <v>760199</v>
      </c>
      <c r="C2610" s="15">
        <v>40518</v>
      </c>
      <c r="D2610" s="16">
        <v>1961.541749</v>
      </c>
      <c r="E2610" s="14">
        <v>0.83</v>
      </c>
      <c r="F2610" s="14" t="s">
        <v>42</v>
      </c>
      <c r="G2610" s="15">
        <v>40506</v>
      </c>
      <c r="H2610" s="27">
        <f>WORKDAY(WORKDAY(DATEVALUE("15/"&amp;MONTH(EDATE(C2610,0))&amp;"/"&amp;YEAR(EDATE(C2610,0))),-1,Feriados!$A$1:$A$936),1,Feriados!$A$1:$A$936)</f>
        <v>40527</v>
      </c>
      <c r="I2610" s="27">
        <f>WORKDAY(WORKDAY(DATEVALUE("15/"&amp;MONTH(EDATE(C2610,-1))&amp;"/"&amp;YEAR(EDATE(C2610,-1))),-1,Feriados!$A$1:$A$936),1,Feriados!$A$1:$A$936)</f>
        <v>40498</v>
      </c>
      <c r="J2610" s="27">
        <f>WORKDAY(WORKDAY(DATEVALUE("15/"&amp;MONTH(EDATE(C2610,0))&amp;"/"&amp;YEAR(EDATE(C2610,0))-1),-1,Feriados!$A$1:$A$936),1,Feriados!$A$1:$A$936)</f>
        <v>40162</v>
      </c>
      <c r="K2610" s="28">
        <f t="shared" si="76"/>
        <v>5.6348475432683287</v>
      </c>
    </row>
    <row r="2611" spans="1:11" x14ac:dyDescent="0.3">
      <c r="A2611" s="18" t="str">
        <f t="shared" si="77"/>
        <v>112010P</v>
      </c>
      <c r="B2611" s="10">
        <v>760199</v>
      </c>
      <c r="C2611" s="15">
        <v>40519</v>
      </c>
      <c r="D2611" s="16">
        <v>1962.313977</v>
      </c>
      <c r="E2611" s="14">
        <v>0.83</v>
      </c>
      <c r="F2611" s="14" t="s">
        <v>42</v>
      </c>
      <c r="G2611" s="15">
        <v>40506</v>
      </c>
      <c r="H2611" s="27">
        <f>WORKDAY(WORKDAY(DATEVALUE("15/"&amp;MONTH(EDATE(C2611,0))&amp;"/"&amp;YEAR(EDATE(C2611,0))),-1,Feriados!$A$1:$A$936),1,Feriados!$A$1:$A$936)</f>
        <v>40527</v>
      </c>
      <c r="I2611" s="27">
        <f>WORKDAY(WORKDAY(DATEVALUE("15/"&amp;MONTH(EDATE(C2611,-1))&amp;"/"&amp;YEAR(EDATE(C2611,-1))),-1,Feriados!$A$1:$A$936),1,Feriados!$A$1:$A$936)</f>
        <v>40498</v>
      </c>
      <c r="J2611" s="27">
        <f>WORKDAY(WORKDAY(DATEVALUE("15/"&amp;MONTH(EDATE(C2611,0))&amp;"/"&amp;YEAR(EDATE(C2611,0))-1),-1,Feriados!$A$1:$A$936),1,Feriados!$A$1:$A$936)</f>
        <v>40162</v>
      </c>
      <c r="K2611" s="28">
        <f t="shared" si="76"/>
        <v>5.6348475432683287</v>
      </c>
    </row>
    <row r="2612" spans="1:11" x14ac:dyDescent="0.3">
      <c r="A2612" s="18" t="str">
        <f t="shared" si="77"/>
        <v>112010F</v>
      </c>
      <c r="B2612" s="10">
        <v>760199</v>
      </c>
      <c r="C2612" s="15">
        <v>40520</v>
      </c>
      <c r="D2612" s="16">
        <v>1963.0851709999999</v>
      </c>
      <c r="E2612" s="14">
        <v>0.83</v>
      </c>
      <c r="F2612" s="14" t="s">
        <v>41</v>
      </c>
      <c r="G2612" s="15">
        <v>40520</v>
      </c>
      <c r="H2612" s="27">
        <f>WORKDAY(WORKDAY(DATEVALUE("15/"&amp;MONTH(EDATE(C2612,0))&amp;"/"&amp;YEAR(EDATE(C2612,0))),-1,Feriados!$A$1:$A$936),1,Feriados!$A$1:$A$936)</f>
        <v>40527</v>
      </c>
      <c r="I2612" s="27">
        <f>WORKDAY(WORKDAY(DATEVALUE("15/"&amp;MONTH(EDATE(C2612,-1))&amp;"/"&amp;YEAR(EDATE(C2612,-1))),-1,Feriados!$A$1:$A$936),1,Feriados!$A$1:$A$936)</f>
        <v>40498</v>
      </c>
      <c r="J2612" s="27">
        <f>WORKDAY(WORKDAY(DATEVALUE("15/"&amp;MONTH(EDATE(C2612,0))&amp;"/"&amp;YEAR(EDATE(C2612,0))-1),-1,Feriados!$A$1:$A$936),1,Feriados!$A$1:$A$936)</f>
        <v>40162</v>
      </c>
      <c r="K2612" s="28">
        <f t="shared" si="76"/>
        <v>5.6348475432683287</v>
      </c>
    </row>
    <row r="2613" spans="1:11" x14ac:dyDescent="0.3">
      <c r="A2613" s="18" t="str">
        <f t="shared" si="77"/>
        <v>112010F</v>
      </c>
      <c r="B2613" s="10">
        <v>760199</v>
      </c>
      <c r="C2613" s="15">
        <v>40521</v>
      </c>
      <c r="D2613" s="16">
        <v>1963.857923</v>
      </c>
      <c r="E2613" s="14">
        <v>0.83</v>
      </c>
      <c r="F2613" s="14" t="s">
        <v>41</v>
      </c>
      <c r="G2613" s="15">
        <v>40520</v>
      </c>
      <c r="H2613" s="27">
        <f>WORKDAY(WORKDAY(DATEVALUE("15/"&amp;MONTH(EDATE(C2613,0))&amp;"/"&amp;YEAR(EDATE(C2613,0))),-1,Feriados!$A$1:$A$936),1,Feriados!$A$1:$A$936)</f>
        <v>40527</v>
      </c>
      <c r="I2613" s="27">
        <f>WORKDAY(WORKDAY(DATEVALUE("15/"&amp;MONTH(EDATE(C2613,-1))&amp;"/"&amp;YEAR(EDATE(C2613,-1))),-1,Feriados!$A$1:$A$936),1,Feriados!$A$1:$A$936)</f>
        <v>40498</v>
      </c>
      <c r="J2613" s="27">
        <f>WORKDAY(WORKDAY(DATEVALUE("15/"&amp;MONTH(EDATE(C2613,0))&amp;"/"&amp;YEAR(EDATE(C2613,0))-1),-1,Feriados!$A$1:$A$936),1,Feriados!$A$1:$A$936)</f>
        <v>40162</v>
      </c>
      <c r="K2613" s="28">
        <f t="shared" si="76"/>
        <v>5.6348475432683287</v>
      </c>
    </row>
    <row r="2614" spans="1:11" x14ac:dyDescent="0.3">
      <c r="A2614" s="18" t="str">
        <f t="shared" si="77"/>
        <v>112010F</v>
      </c>
      <c r="B2614" s="10">
        <v>760199</v>
      </c>
      <c r="C2614" s="15">
        <v>40522</v>
      </c>
      <c r="D2614" s="16">
        <v>1964.6309799999999</v>
      </c>
      <c r="E2614" s="14">
        <v>0.83</v>
      </c>
      <c r="F2614" s="14" t="s">
        <v>41</v>
      </c>
      <c r="G2614" s="15">
        <v>40520</v>
      </c>
      <c r="H2614" s="27">
        <f>WORKDAY(WORKDAY(DATEVALUE("15/"&amp;MONTH(EDATE(C2614,0))&amp;"/"&amp;YEAR(EDATE(C2614,0))),-1,Feriados!$A$1:$A$936),1,Feriados!$A$1:$A$936)</f>
        <v>40527</v>
      </c>
      <c r="I2614" s="27">
        <f>WORKDAY(WORKDAY(DATEVALUE("15/"&amp;MONTH(EDATE(C2614,-1))&amp;"/"&amp;YEAR(EDATE(C2614,-1))),-1,Feriados!$A$1:$A$936),1,Feriados!$A$1:$A$936)</f>
        <v>40498</v>
      </c>
      <c r="J2614" s="27">
        <f>WORKDAY(WORKDAY(DATEVALUE("15/"&amp;MONTH(EDATE(C2614,0))&amp;"/"&amp;YEAR(EDATE(C2614,0))-1),-1,Feriados!$A$1:$A$936),1,Feriados!$A$1:$A$936)</f>
        <v>40162</v>
      </c>
      <c r="K2614" s="28">
        <f t="shared" si="76"/>
        <v>5.6348475432683287</v>
      </c>
    </row>
    <row r="2615" spans="1:11" x14ac:dyDescent="0.3">
      <c r="A2615" s="18" t="str">
        <f t="shared" si="77"/>
        <v>112010F</v>
      </c>
      <c r="B2615" s="10">
        <v>760199</v>
      </c>
      <c r="C2615" s="15">
        <v>40525</v>
      </c>
      <c r="D2615" s="16">
        <v>1965.40434</v>
      </c>
      <c r="E2615" s="14">
        <v>0.83</v>
      </c>
      <c r="F2615" s="14" t="s">
        <v>41</v>
      </c>
      <c r="G2615" s="15">
        <v>40520</v>
      </c>
      <c r="H2615" s="27">
        <f>WORKDAY(WORKDAY(DATEVALUE("15/"&amp;MONTH(EDATE(C2615,0))&amp;"/"&amp;YEAR(EDATE(C2615,0))),-1,Feriados!$A$1:$A$936),1,Feriados!$A$1:$A$936)</f>
        <v>40527</v>
      </c>
      <c r="I2615" s="27">
        <f>WORKDAY(WORKDAY(DATEVALUE("15/"&amp;MONTH(EDATE(C2615,-1))&amp;"/"&amp;YEAR(EDATE(C2615,-1))),-1,Feriados!$A$1:$A$936),1,Feriados!$A$1:$A$936)</f>
        <v>40498</v>
      </c>
      <c r="J2615" s="27">
        <f>WORKDAY(WORKDAY(DATEVALUE("15/"&amp;MONTH(EDATE(C2615,0))&amp;"/"&amp;YEAR(EDATE(C2615,0))-1),-1,Feriados!$A$1:$A$936),1,Feriados!$A$1:$A$936)</f>
        <v>40162</v>
      </c>
      <c r="K2615" s="28">
        <f t="shared" si="76"/>
        <v>5.6348475432683287</v>
      </c>
    </row>
    <row r="2616" spans="1:11" x14ac:dyDescent="0.3">
      <c r="A2616" s="18" t="str">
        <f t="shared" si="77"/>
        <v>112010F</v>
      </c>
      <c r="B2616" s="10">
        <v>760199</v>
      </c>
      <c r="C2616" s="15">
        <v>40526</v>
      </c>
      <c r="D2616" s="16">
        <v>1966.1780060000001</v>
      </c>
      <c r="E2616" s="14">
        <v>0.83</v>
      </c>
      <c r="F2616" s="14" t="s">
        <v>41</v>
      </c>
      <c r="G2616" s="15">
        <v>40520</v>
      </c>
      <c r="H2616" s="27">
        <f>WORKDAY(WORKDAY(DATEVALUE("15/"&amp;MONTH(EDATE(C2616,0))&amp;"/"&amp;YEAR(EDATE(C2616,0))),-1,Feriados!$A$1:$A$936),1,Feriados!$A$1:$A$936)</f>
        <v>40527</v>
      </c>
      <c r="I2616" s="27">
        <f>WORKDAY(WORKDAY(DATEVALUE("15/"&amp;MONTH(EDATE(C2616,-1))&amp;"/"&amp;YEAR(EDATE(C2616,-1))),-1,Feriados!$A$1:$A$936),1,Feriados!$A$1:$A$936)</f>
        <v>40498</v>
      </c>
      <c r="J2616" s="27">
        <f>WORKDAY(WORKDAY(DATEVALUE("15/"&amp;MONTH(EDATE(C2616,0))&amp;"/"&amp;YEAR(EDATE(C2616,0))-1),-1,Feriados!$A$1:$A$936),1,Feriados!$A$1:$A$936)</f>
        <v>40162</v>
      </c>
      <c r="K2616" s="28">
        <f t="shared" si="76"/>
        <v>5.6348475432683287</v>
      </c>
    </row>
    <row r="2617" spans="1:11" x14ac:dyDescent="0.3">
      <c r="A2617" s="18" t="str">
        <f t="shared" si="77"/>
        <v>112010F</v>
      </c>
      <c r="B2617" s="10">
        <v>760199</v>
      </c>
      <c r="C2617" s="15">
        <v>40527</v>
      </c>
      <c r="D2617" s="16">
        <v>1966.9519760000001</v>
      </c>
      <c r="E2617" s="14">
        <v>0.83</v>
      </c>
      <c r="F2617" s="14" t="s">
        <v>41</v>
      </c>
      <c r="G2617" s="15">
        <v>40520</v>
      </c>
      <c r="H2617" s="27">
        <f>WORKDAY(WORKDAY(DATEVALUE("15/"&amp;MONTH(EDATE(C2617,0))&amp;"/"&amp;YEAR(EDATE(C2617,0))),-1,Feriados!$A$1:$A$936),1,Feriados!$A$1:$A$936)</f>
        <v>40527</v>
      </c>
      <c r="I2617" s="27">
        <f>WORKDAY(WORKDAY(DATEVALUE("15/"&amp;MONTH(EDATE(C2617,-1))&amp;"/"&amp;YEAR(EDATE(C2617,-1))),-1,Feriados!$A$1:$A$936),1,Feriados!$A$1:$A$936)</f>
        <v>40498</v>
      </c>
      <c r="J2617" s="27">
        <f>WORKDAY(WORKDAY(DATEVALUE("15/"&amp;MONTH(EDATE(C2617,0))&amp;"/"&amp;YEAR(EDATE(C2617,0))-1),-1,Feriados!$A$1:$A$936),1,Feriados!$A$1:$A$936)</f>
        <v>40162</v>
      </c>
      <c r="K2617" s="28">
        <f t="shared" si="76"/>
        <v>5.6348475432683287</v>
      </c>
    </row>
    <row r="2618" spans="1:11" x14ac:dyDescent="0.3">
      <c r="A2618" s="18" t="str">
        <f t="shared" si="77"/>
        <v>112010P</v>
      </c>
      <c r="B2618" s="10">
        <v>760199</v>
      </c>
      <c r="C2618" s="15">
        <v>40528</v>
      </c>
      <c r="D2618" s="16">
        <v>1967.472129</v>
      </c>
      <c r="E2618" s="14">
        <v>0.61</v>
      </c>
      <c r="F2618" s="14" t="s">
        <v>42</v>
      </c>
      <c r="G2618" s="15">
        <v>40528</v>
      </c>
      <c r="H2618" s="27">
        <f>WORKDAY(WORKDAY(DATEVALUE("15/"&amp;MONTH(EDATE(C2618,0))&amp;"/"&amp;YEAR(EDATE(C2618,0))),-1,Feriados!$A$1:$A$936),1,Feriados!$A$1:$A$936)</f>
        <v>40527</v>
      </c>
      <c r="I2618" s="27">
        <f>WORKDAY(WORKDAY(DATEVALUE("15/"&amp;MONTH(EDATE(C2618,-1))&amp;"/"&amp;YEAR(EDATE(C2618,-1))),-1,Feriados!$A$1:$A$936),1,Feriados!$A$1:$A$936)</f>
        <v>40498</v>
      </c>
      <c r="J2618" s="27">
        <f>WORKDAY(WORKDAY(DATEVALUE("15/"&amp;MONTH(EDATE(C2618,0))&amp;"/"&amp;YEAR(EDATE(C2618,0))-1),-1,Feriados!$A$1:$A$936),1,Feriados!$A$1:$A$936)</f>
        <v>40162</v>
      </c>
      <c r="K2618" s="28">
        <f t="shared" si="76"/>
        <v>5.6348475432683287</v>
      </c>
    </row>
    <row r="2619" spans="1:11" x14ac:dyDescent="0.3">
      <c r="A2619" s="18" t="str">
        <f t="shared" si="77"/>
        <v>112010P</v>
      </c>
      <c r="B2619" s="10">
        <v>760199</v>
      </c>
      <c r="C2619" s="15">
        <v>40529</v>
      </c>
      <c r="D2619" s="16">
        <v>1967.9924209999999</v>
      </c>
      <c r="E2619" s="14">
        <v>0.61</v>
      </c>
      <c r="F2619" s="14" t="s">
        <v>42</v>
      </c>
      <c r="G2619" s="15">
        <v>40528</v>
      </c>
      <c r="H2619" s="27">
        <f>WORKDAY(WORKDAY(DATEVALUE("15/"&amp;MONTH(EDATE(C2619,0))&amp;"/"&amp;YEAR(EDATE(C2619,0))),-1,Feriados!$A$1:$A$936),1,Feriados!$A$1:$A$936)</f>
        <v>40527</v>
      </c>
      <c r="I2619" s="27">
        <f>WORKDAY(WORKDAY(DATEVALUE("15/"&amp;MONTH(EDATE(C2619,-1))&amp;"/"&amp;YEAR(EDATE(C2619,-1))),-1,Feriados!$A$1:$A$936),1,Feriados!$A$1:$A$936)</f>
        <v>40498</v>
      </c>
      <c r="J2619" s="27">
        <f>WORKDAY(WORKDAY(DATEVALUE("15/"&amp;MONTH(EDATE(C2619,0))&amp;"/"&amp;YEAR(EDATE(C2619,0))-1),-1,Feriados!$A$1:$A$936),1,Feriados!$A$1:$A$936)</f>
        <v>40162</v>
      </c>
      <c r="K2619" s="28">
        <f t="shared" si="76"/>
        <v>5.6348475432683287</v>
      </c>
    </row>
    <row r="2620" spans="1:11" x14ac:dyDescent="0.3">
      <c r="A2620" s="18" t="str">
        <f t="shared" si="77"/>
        <v>112010P</v>
      </c>
      <c r="B2620" s="10">
        <v>760199</v>
      </c>
      <c r="C2620" s="15">
        <v>40532</v>
      </c>
      <c r="D2620" s="16">
        <v>1968.5128500000001</v>
      </c>
      <c r="E2620" s="14">
        <v>0.61</v>
      </c>
      <c r="F2620" s="14" t="s">
        <v>42</v>
      </c>
      <c r="G2620" s="15">
        <v>40528</v>
      </c>
      <c r="H2620" s="27">
        <f>WORKDAY(WORKDAY(DATEVALUE("15/"&amp;MONTH(EDATE(C2620,0))&amp;"/"&amp;YEAR(EDATE(C2620,0))),-1,Feriados!$A$1:$A$936),1,Feriados!$A$1:$A$936)</f>
        <v>40527</v>
      </c>
      <c r="I2620" s="27">
        <f>WORKDAY(WORKDAY(DATEVALUE("15/"&amp;MONTH(EDATE(C2620,-1))&amp;"/"&amp;YEAR(EDATE(C2620,-1))),-1,Feriados!$A$1:$A$936),1,Feriados!$A$1:$A$936)</f>
        <v>40498</v>
      </c>
      <c r="J2620" s="27">
        <f>WORKDAY(WORKDAY(DATEVALUE("15/"&amp;MONTH(EDATE(C2620,0))&amp;"/"&amp;YEAR(EDATE(C2620,0))-1),-1,Feriados!$A$1:$A$936),1,Feriados!$A$1:$A$936)</f>
        <v>40162</v>
      </c>
      <c r="K2620" s="28">
        <f t="shared" si="76"/>
        <v>5.6348475432683287</v>
      </c>
    </row>
    <row r="2621" spans="1:11" x14ac:dyDescent="0.3">
      <c r="A2621" s="18" t="str">
        <f t="shared" si="77"/>
        <v>112010P</v>
      </c>
      <c r="B2621" s="10">
        <v>760199</v>
      </c>
      <c r="C2621" s="15">
        <v>40533</v>
      </c>
      <c r="D2621" s="16">
        <v>1969.0334170000001</v>
      </c>
      <c r="E2621" s="14">
        <v>0.61</v>
      </c>
      <c r="F2621" s="14" t="s">
        <v>42</v>
      </c>
      <c r="G2621" s="15">
        <v>40528</v>
      </c>
      <c r="H2621" s="27">
        <f>WORKDAY(WORKDAY(DATEVALUE("15/"&amp;MONTH(EDATE(C2621,0))&amp;"/"&amp;YEAR(EDATE(C2621,0))),-1,Feriados!$A$1:$A$936),1,Feriados!$A$1:$A$936)</f>
        <v>40527</v>
      </c>
      <c r="I2621" s="27">
        <f>WORKDAY(WORKDAY(DATEVALUE("15/"&amp;MONTH(EDATE(C2621,-1))&amp;"/"&amp;YEAR(EDATE(C2621,-1))),-1,Feriados!$A$1:$A$936),1,Feriados!$A$1:$A$936)</f>
        <v>40498</v>
      </c>
      <c r="J2621" s="27">
        <f>WORKDAY(WORKDAY(DATEVALUE("15/"&amp;MONTH(EDATE(C2621,0))&amp;"/"&amp;YEAR(EDATE(C2621,0))-1),-1,Feriados!$A$1:$A$936),1,Feriados!$A$1:$A$936)</f>
        <v>40162</v>
      </c>
      <c r="K2621" s="28">
        <f t="shared" ref="K2621:K2684" si="78">+(VLOOKUP(H2621,C:D,2,FALSE)/VLOOKUP(J2621,C:D,2,FALSE)-1)*100</f>
        <v>5.6348475432683287</v>
      </c>
    </row>
    <row r="2622" spans="1:11" x14ac:dyDescent="0.3">
      <c r="A2622" s="18" t="str">
        <f t="shared" si="77"/>
        <v>112010P</v>
      </c>
      <c r="B2622" s="10">
        <v>760199</v>
      </c>
      <c r="C2622" s="15">
        <v>40534</v>
      </c>
      <c r="D2622" s="16">
        <v>1969.511563</v>
      </c>
      <c r="E2622" s="14">
        <v>0.6</v>
      </c>
      <c r="F2622" s="14" t="s">
        <v>42</v>
      </c>
      <c r="G2622" s="15">
        <v>40534</v>
      </c>
      <c r="H2622" s="27">
        <f>WORKDAY(WORKDAY(DATEVALUE("15/"&amp;MONTH(EDATE(C2622,0))&amp;"/"&amp;YEAR(EDATE(C2622,0))),-1,Feriados!$A$1:$A$936),1,Feriados!$A$1:$A$936)</f>
        <v>40527</v>
      </c>
      <c r="I2622" s="27">
        <f>WORKDAY(WORKDAY(DATEVALUE("15/"&amp;MONTH(EDATE(C2622,-1))&amp;"/"&amp;YEAR(EDATE(C2622,-1))),-1,Feriados!$A$1:$A$936),1,Feriados!$A$1:$A$936)</f>
        <v>40498</v>
      </c>
      <c r="J2622" s="27">
        <f>WORKDAY(WORKDAY(DATEVALUE("15/"&amp;MONTH(EDATE(C2622,0))&amp;"/"&amp;YEAR(EDATE(C2622,0))-1),-1,Feriados!$A$1:$A$936),1,Feriados!$A$1:$A$936)</f>
        <v>40162</v>
      </c>
      <c r="K2622" s="28">
        <f t="shared" si="78"/>
        <v>5.6348475432683287</v>
      </c>
    </row>
    <row r="2623" spans="1:11" x14ac:dyDescent="0.3">
      <c r="A2623" s="18" t="str">
        <f t="shared" si="77"/>
        <v>112010P</v>
      </c>
      <c r="B2623" s="10">
        <v>760199</v>
      </c>
      <c r="C2623" s="15">
        <v>40535</v>
      </c>
      <c r="D2623" s="16">
        <v>1970.02388</v>
      </c>
      <c r="E2623" s="14">
        <v>0.6</v>
      </c>
      <c r="F2623" s="14" t="s">
        <v>42</v>
      </c>
      <c r="G2623" s="15">
        <v>40534</v>
      </c>
      <c r="H2623" s="27">
        <f>WORKDAY(WORKDAY(DATEVALUE("15/"&amp;MONTH(EDATE(C2623,0))&amp;"/"&amp;YEAR(EDATE(C2623,0))),-1,Feriados!$A$1:$A$936),1,Feriados!$A$1:$A$936)</f>
        <v>40527</v>
      </c>
      <c r="I2623" s="27">
        <f>WORKDAY(WORKDAY(DATEVALUE("15/"&amp;MONTH(EDATE(C2623,-1))&amp;"/"&amp;YEAR(EDATE(C2623,-1))),-1,Feriados!$A$1:$A$936),1,Feriados!$A$1:$A$936)</f>
        <v>40498</v>
      </c>
      <c r="J2623" s="27">
        <f>WORKDAY(WORKDAY(DATEVALUE("15/"&amp;MONTH(EDATE(C2623,0))&amp;"/"&amp;YEAR(EDATE(C2623,0))-1),-1,Feriados!$A$1:$A$936),1,Feriados!$A$1:$A$936)</f>
        <v>40162</v>
      </c>
      <c r="K2623" s="28">
        <f t="shared" si="78"/>
        <v>5.6348475432683287</v>
      </c>
    </row>
    <row r="2624" spans="1:11" x14ac:dyDescent="0.3">
      <c r="A2624" s="18" t="str">
        <f t="shared" si="77"/>
        <v>112010P</v>
      </c>
      <c r="B2624" s="10">
        <v>760199</v>
      </c>
      <c r="C2624" s="15">
        <v>40536</v>
      </c>
      <c r="D2624" s="16">
        <v>1970.5363299999999</v>
      </c>
      <c r="E2624" s="14">
        <v>0.6</v>
      </c>
      <c r="F2624" s="14" t="s">
        <v>42</v>
      </c>
      <c r="G2624" s="15">
        <v>40534</v>
      </c>
      <c r="H2624" s="27">
        <f>WORKDAY(WORKDAY(DATEVALUE("15/"&amp;MONTH(EDATE(C2624,0))&amp;"/"&amp;YEAR(EDATE(C2624,0))),-1,Feriados!$A$1:$A$936),1,Feriados!$A$1:$A$936)</f>
        <v>40527</v>
      </c>
      <c r="I2624" s="27">
        <f>WORKDAY(WORKDAY(DATEVALUE("15/"&amp;MONTH(EDATE(C2624,-1))&amp;"/"&amp;YEAR(EDATE(C2624,-1))),-1,Feriados!$A$1:$A$936),1,Feriados!$A$1:$A$936)</f>
        <v>40498</v>
      </c>
      <c r="J2624" s="27">
        <f>WORKDAY(WORKDAY(DATEVALUE("15/"&amp;MONTH(EDATE(C2624,0))&amp;"/"&amp;YEAR(EDATE(C2624,0))-1),-1,Feriados!$A$1:$A$936),1,Feriados!$A$1:$A$936)</f>
        <v>40162</v>
      </c>
      <c r="K2624" s="28">
        <f t="shared" si="78"/>
        <v>5.6348475432683287</v>
      </c>
    </row>
    <row r="2625" spans="1:11" x14ac:dyDescent="0.3">
      <c r="A2625" s="18" t="str">
        <f t="shared" si="77"/>
        <v>112010P</v>
      </c>
      <c r="B2625" s="10">
        <v>760199</v>
      </c>
      <c r="C2625" s="15">
        <v>40539</v>
      </c>
      <c r="D2625" s="16">
        <v>1971.048914</v>
      </c>
      <c r="E2625" s="14">
        <v>0.6</v>
      </c>
      <c r="F2625" s="14" t="s">
        <v>42</v>
      </c>
      <c r="G2625" s="15">
        <v>40534</v>
      </c>
      <c r="H2625" s="27">
        <f>WORKDAY(WORKDAY(DATEVALUE("15/"&amp;MONTH(EDATE(C2625,0))&amp;"/"&amp;YEAR(EDATE(C2625,0))),-1,Feriados!$A$1:$A$936),1,Feriados!$A$1:$A$936)</f>
        <v>40527</v>
      </c>
      <c r="I2625" s="27">
        <f>WORKDAY(WORKDAY(DATEVALUE("15/"&amp;MONTH(EDATE(C2625,-1))&amp;"/"&amp;YEAR(EDATE(C2625,-1))),-1,Feriados!$A$1:$A$936),1,Feriados!$A$1:$A$936)</f>
        <v>40498</v>
      </c>
      <c r="J2625" s="27">
        <f>WORKDAY(WORKDAY(DATEVALUE("15/"&amp;MONTH(EDATE(C2625,0))&amp;"/"&amp;YEAR(EDATE(C2625,0))-1),-1,Feriados!$A$1:$A$936),1,Feriados!$A$1:$A$936)</f>
        <v>40162</v>
      </c>
      <c r="K2625" s="28">
        <f t="shared" si="78"/>
        <v>5.6348475432683287</v>
      </c>
    </row>
    <row r="2626" spans="1:11" x14ac:dyDescent="0.3">
      <c r="A2626" s="18" t="str">
        <f t="shared" si="77"/>
        <v>112010P</v>
      </c>
      <c r="B2626" s="10">
        <v>760199</v>
      </c>
      <c r="C2626" s="15">
        <v>40540</v>
      </c>
      <c r="D2626" s="16">
        <v>1971.561631</v>
      </c>
      <c r="E2626" s="14">
        <v>0.6</v>
      </c>
      <c r="F2626" s="14" t="s">
        <v>42</v>
      </c>
      <c r="G2626" s="15">
        <v>40534</v>
      </c>
      <c r="H2626" s="27">
        <f>WORKDAY(WORKDAY(DATEVALUE("15/"&amp;MONTH(EDATE(C2626,0))&amp;"/"&amp;YEAR(EDATE(C2626,0))),-1,Feriados!$A$1:$A$936),1,Feriados!$A$1:$A$936)</f>
        <v>40527</v>
      </c>
      <c r="I2626" s="27">
        <f>WORKDAY(WORKDAY(DATEVALUE("15/"&amp;MONTH(EDATE(C2626,-1))&amp;"/"&amp;YEAR(EDATE(C2626,-1))),-1,Feriados!$A$1:$A$936),1,Feriados!$A$1:$A$936)</f>
        <v>40498</v>
      </c>
      <c r="J2626" s="27">
        <f>WORKDAY(WORKDAY(DATEVALUE("15/"&amp;MONTH(EDATE(C2626,0))&amp;"/"&amp;YEAR(EDATE(C2626,0))-1),-1,Feriados!$A$1:$A$936),1,Feriados!$A$1:$A$936)</f>
        <v>40162</v>
      </c>
      <c r="K2626" s="28">
        <f t="shared" si="78"/>
        <v>5.6348475432683287</v>
      </c>
    </row>
    <row r="2627" spans="1:11" x14ac:dyDescent="0.3">
      <c r="A2627" s="18" t="str">
        <f t="shared" ref="A2627:A2690" si="79">MONTH(EDATE(C2627,-1))&amp;YEAR(EDATE(C2627,-1))&amp;F2627</f>
        <v>112010P</v>
      </c>
      <c r="B2627" s="10">
        <v>760199</v>
      </c>
      <c r="C2627" s="15">
        <v>40541</v>
      </c>
      <c r="D2627" s="16">
        <v>1972.0744810000001</v>
      </c>
      <c r="E2627" s="14">
        <v>0.6</v>
      </c>
      <c r="F2627" s="14" t="s">
        <v>42</v>
      </c>
      <c r="G2627" s="15">
        <v>40534</v>
      </c>
      <c r="H2627" s="27">
        <f>WORKDAY(WORKDAY(DATEVALUE("15/"&amp;MONTH(EDATE(C2627,0))&amp;"/"&amp;YEAR(EDATE(C2627,0))),-1,Feriados!$A$1:$A$936),1,Feriados!$A$1:$A$936)</f>
        <v>40527</v>
      </c>
      <c r="I2627" s="27">
        <f>WORKDAY(WORKDAY(DATEVALUE("15/"&amp;MONTH(EDATE(C2627,-1))&amp;"/"&amp;YEAR(EDATE(C2627,-1))),-1,Feriados!$A$1:$A$936),1,Feriados!$A$1:$A$936)</f>
        <v>40498</v>
      </c>
      <c r="J2627" s="27">
        <f>WORKDAY(WORKDAY(DATEVALUE("15/"&amp;MONTH(EDATE(C2627,0))&amp;"/"&amp;YEAR(EDATE(C2627,0))-1),-1,Feriados!$A$1:$A$936),1,Feriados!$A$1:$A$936)</f>
        <v>40162</v>
      </c>
      <c r="K2627" s="28">
        <f t="shared" si="78"/>
        <v>5.6348475432683287</v>
      </c>
    </row>
    <row r="2628" spans="1:11" x14ac:dyDescent="0.3">
      <c r="A2628" s="18" t="str">
        <f t="shared" si="79"/>
        <v>112010P</v>
      </c>
      <c r="B2628" s="10">
        <v>760199</v>
      </c>
      <c r="C2628" s="15">
        <v>40542</v>
      </c>
      <c r="D2628" s="16">
        <v>1972.5874650000001</v>
      </c>
      <c r="E2628" s="14">
        <v>0.6</v>
      </c>
      <c r="F2628" s="14" t="s">
        <v>42</v>
      </c>
      <c r="G2628" s="15">
        <v>40534</v>
      </c>
      <c r="H2628" s="27">
        <f>WORKDAY(WORKDAY(DATEVALUE("15/"&amp;MONTH(EDATE(C2628,0))&amp;"/"&amp;YEAR(EDATE(C2628,0))),-1,Feriados!$A$1:$A$936),1,Feriados!$A$1:$A$936)</f>
        <v>40527</v>
      </c>
      <c r="I2628" s="27">
        <f>WORKDAY(WORKDAY(DATEVALUE("15/"&amp;MONTH(EDATE(C2628,-1))&amp;"/"&amp;YEAR(EDATE(C2628,-1))),-1,Feriados!$A$1:$A$936),1,Feriados!$A$1:$A$936)</f>
        <v>40498</v>
      </c>
      <c r="J2628" s="27">
        <f>WORKDAY(WORKDAY(DATEVALUE("15/"&amp;MONTH(EDATE(C2628,0))&amp;"/"&amp;YEAR(EDATE(C2628,0))-1),-1,Feriados!$A$1:$A$936),1,Feriados!$A$1:$A$936)</f>
        <v>40162</v>
      </c>
      <c r="K2628" s="28">
        <f t="shared" si="78"/>
        <v>5.6348475432683287</v>
      </c>
    </row>
    <row r="2629" spans="1:11" x14ac:dyDescent="0.3">
      <c r="A2629" s="18" t="str">
        <f t="shared" si="79"/>
        <v>112010P</v>
      </c>
      <c r="B2629" s="10">
        <v>760199</v>
      </c>
      <c r="C2629" s="15">
        <v>40543</v>
      </c>
      <c r="D2629" s="16">
        <v>1973.100582</v>
      </c>
      <c r="E2629" s="14">
        <v>0.6</v>
      </c>
      <c r="F2629" s="14" t="s">
        <v>42</v>
      </c>
      <c r="G2629" s="15">
        <v>40534</v>
      </c>
      <c r="H2629" s="27">
        <f>WORKDAY(WORKDAY(DATEVALUE("15/"&amp;MONTH(EDATE(C2629,0))&amp;"/"&amp;YEAR(EDATE(C2629,0))),-1,Feriados!$A$1:$A$936),1,Feriados!$A$1:$A$936)</f>
        <v>40527</v>
      </c>
      <c r="I2629" s="27">
        <f>WORKDAY(WORKDAY(DATEVALUE("15/"&amp;MONTH(EDATE(C2629,-1))&amp;"/"&amp;YEAR(EDATE(C2629,-1))),-1,Feriados!$A$1:$A$936),1,Feriados!$A$1:$A$936)</f>
        <v>40498</v>
      </c>
      <c r="J2629" s="27">
        <f>WORKDAY(WORKDAY(DATEVALUE("15/"&amp;MONTH(EDATE(C2629,0))&amp;"/"&amp;YEAR(EDATE(C2629,0))-1),-1,Feriados!$A$1:$A$936),1,Feriados!$A$1:$A$936)</f>
        <v>40162</v>
      </c>
      <c r="K2629" s="28">
        <f t="shared" si="78"/>
        <v>5.6348475432683287</v>
      </c>
    </row>
    <row r="2630" spans="1:11" x14ac:dyDescent="0.3">
      <c r="A2630" s="18" t="str">
        <f t="shared" si="79"/>
        <v>122010P</v>
      </c>
      <c r="B2630" s="10">
        <v>760199</v>
      </c>
      <c r="C2630" s="15">
        <v>40546</v>
      </c>
      <c r="D2630" s="16">
        <v>1973.613832</v>
      </c>
      <c r="E2630" s="14">
        <v>0.6</v>
      </c>
      <c r="F2630" s="14" t="s">
        <v>42</v>
      </c>
      <c r="G2630" s="15">
        <v>40534</v>
      </c>
      <c r="H2630" s="27">
        <f>WORKDAY(WORKDAY(DATEVALUE("15/"&amp;MONTH(EDATE(C2630,0))&amp;"/"&amp;YEAR(EDATE(C2630,0))),-1,Feriados!$A$1:$A$936),1,Feriados!$A$1:$A$936)</f>
        <v>40560</v>
      </c>
      <c r="I2630" s="27">
        <f>WORKDAY(WORKDAY(DATEVALUE("15/"&amp;MONTH(EDATE(C2630,-1))&amp;"/"&amp;YEAR(EDATE(C2630,-1))),-1,Feriados!$A$1:$A$936),1,Feriados!$A$1:$A$936)</f>
        <v>40527</v>
      </c>
      <c r="J2630" s="27">
        <f>WORKDAY(WORKDAY(DATEVALUE("15/"&amp;MONTH(EDATE(C2630,0))&amp;"/"&amp;YEAR(EDATE(C2630,0))-1),-1,Feriados!$A$1:$A$936),1,Feriados!$A$1:$A$936)</f>
        <v>40193</v>
      </c>
      <c r="K2630" s="28">
        <f t="shared" si="78"/>
        <v>5.9086887254100162</v>
      </c>
    </row>
    <row r="2631" spans="1:11" x14ac:dyDescent="0.3">
      <c r="A2631" s="18" t="str">
        <f t="shared" si="79"/>
        <v>122010P</v>
      </c>
      <c r="B2631" s="10">
        <v>760199</v>
      </c>
      <c r="C2631" s="15">
        <v>40547</v>
      </c>
      <c r="D2631" s="16">
        <v>1974.127217</v>
      </c>
      <c r="E2631" s="14">
        <v>0.6</v>
      </c>
      <c r="F2631" s="14" t="s">
        <v>42</v>
      </c>
      <c r="G2631" s="15">
        <v>40534</v>
      </c>
      <c r="H2631" s="27">
        <f>WORKDAY(WORKDAY(DATEVALUE("15/"&amp;MONTH(EDATE(C2631,0))&amp;"/"&amp;YEAR(EDATE(C2631,0))),-1,Feriados!$A$1:$A$936),1,Feriados!$A$1:$A$936)</f>
        <v>40560</v>
      </c>
      <c r="I2631" s="27">
        <f>WORKDAY(WORKDAY(DATEVALUE("15/"&amp;MONTH(EDATE(C2631,-1))&amp;"/"&amp;YEAR(EDATE(C2631,-1))),-1,Feriados!$A$1:$A$936),1,Feriados!$A$1:$A$936)</f>
        <v>40527</v>
      </c>
      <c r="J2631" s="27">
        <f>WORKDAY(WORKDAY(DATEVALUE("15/"&amp;MONTH(EDATE(C2631,0))&amp;"/"&amp;YEAR(EDATE(C2631,0))-1),-1,Feriados!$A$1:$A$936),1,Feriados!$A$1:$A$936)</f>
        <v>40193</v>
      </c>
      <c r="K2631" s="28">
        <f t="shared" si="78"/>
        <v>5.9086887254100162</v>
      </c>
    </row>
    <row r="2632" spans="1:11" x14ac:dyDescent="0.3">
      <c r="A2632" s="18" t="str">
        <f t="shared" si="79"/>
        <v>122010P</v>
      </c>
      <c r="B2632" s="10">
        <v>760199</v>
      </c>
      <c r="C2632" s="15">
        <v>40548</v>
      </c>
      <c r="D2632" s="16">
        <v>1974.6407340000001</v>
      </c>
      <c r="E2632" s="14">
        <v>0.6</v>
      </c>
      <c r="F2632" s="14" t="s">
        <v>42</v>
      </c>
      <c r="G2632" s="15">
        <v>40534</v>
      </c>
      <c r="H2632" s="27">
        <f>WORKDAY(WORKDAY(DATEVALUE("15/"&amp;MONTH(EDATE(C2632,0))&amp;"/"&amp;YEAR(EDATE(C2632,0))),-1,Feriados!$A$1:$A$936),1,Feriados!$A$1:$A$936)</f>
        <v>40560</v>
      </c>
      <c r="I2632" s="27">
        <f>WORKDAY(WORKDAY(DATEVALUE("15/"&amp;MONTH(EDATE(C2632,-1))&amp;"/"&amp;YEAR(EDATE(C2632,-1))),-1,Feriados!$A$1:$A$936),1,Feriados!$A$1:$A$936)</f>
        <v>40527</v>
      </c>
      <c r="J2632" s="27">
        <f>WORKDAY(WORKDAY(DATEVALUE("15/"&amp;MONTH(EDATE(C2632,0))&amp;"/"&amp;YEAR(EDATE(C2632,0))-1),-1,Feriados!$A$1:$A$936),1,Feriados!$A$1:$A$936)</f>
        <v>40193</v>
      </c>
      <c r="K2632" s="28">
        <f t="shared" si="78"/>
        <v>5.9086887254100162</v>
      </c>
    </row>
    <row r="2633" spans="1:11" x14ac:dyDescent="0.3">
      <c r="A2633" s="18" t="str">
        <f t="shared" si="79"/>
        <v>122010P</v>
      </c>
      <c r="B2633" s="10">
        <v>760199</v>
      </c>
      <c r="C2633" s="15">
        <v>40549</v>
      </c>
      <c r="D2633" s="16">
        <v>1975.1543859999999</v>
      </c>
      <c r="E2633" s="14">
        <v>0.6</v>
      </c>
      <c r="F2633" s="14" t="s">
        <v>42</v>
      </c>
      <c r="G2633" s="15">
        <v>40534</v>
      </c>
      <c r="H2633" s="27">
        <f>WORKDAY(WORKDAY(DATEVALUE("15/"&amp;MONTH(EDATE(C2633,0))&amp;"/"&amp;YEAR(EDATE(C2633,0))),-1,Feriados!$A$1:$A$936),1,Feriados!$A$1:$A$936)</f>
        <v>40560</v>
      </c>
      <c r="I2633" s="27">
        <f>WORKDAY(WORKDAY(DATEVALUE("15/"&amp;MONTH(EDATE(C2633,-1))&amp;"/"&amp;YEAR(EDATE(C2633,-1))),-1,Feriados!$A$1:$A$936),1,Feriados!$A$1:$A$936)</f>
        <v>40527</v>
      </c>
      <c r="J2633" s="27">
        <f>WORKDAY(WORKDAY(DATEVALUE("15/"&amp;MONTH(EDATE(C2633,0))&amp;"/"&amp;YEAR(EDATE(C2633,0))-1),-1,Feriados!$A$1:$A$936),1,Feriados!$A$1:$A$936)</f>
        <v>40193</v>
      </c>
      <c r="K2633" s="28">
        <f t="shared" si="78"/>
        <v>5.9086887254100162</v>
      </c>
    </row>
    <row r="2634" spans="1:11" x14ac:dyDescent="0.3">
      <c r="A2634" s="18" t="str">
        <f t="shared" si="79"/>
        <v>122010F</v>
      </c>
      <c r="B2634" s="10">
        <v>760199</v>
      </c>
      <c r="C2634" s="15">
        <v>40550</v>
      </c>
      <c r="D2634" s="16">
        <v>1976.104517</v>
      </c>
      <c r="E2634" s="14">
        <v>0.63</v>
      </c>
      <c r="F2634" s="14" t="s">
        <v>41</v>
      </c>
      <c r="G2634" s="15">
        <v>40550</v>
      </c>
      <c r="H2634" s="27">
        <f>WORKDAY(WORKDAY(DATEVALUE("15/"&amp;MONTH(EDATE(C2634,0))&amp;"/"&amp;YEAR(EDATE(C2634,0))),-1,Feriados!$A$1:$A$936),1,Feriados!$A$1:$A$936)</f>
        <v>40560</v>
      </c>
      <c r="I2634" s="27">
        <f>WORKDAY(WORKDAY(DATEVALUE("15/"&amp;MONTH(EDATE(C2634,-1))&amp;"/"&amp;YEAR(EDATE(C2634,-1))),-1,Feriados!$A$1:$A$936),1,Feriados!$A$1:$A$936)</f>
        <v>40527</v>
      </c>
      <c r="J2634" s="27">
        <f>WORKDAY(WORKDAY(DATEVALUE("15/"&amp;MONTH(EDATE(C2634,0))&amp;"/"&amp;YEAR(EDATE(C2634,0))-1),-1,Feriados!$A$1:$A$936),1,Feriados!$A$1:$A$936)</f>
        <v>40193</v>
      </c>
      <c r="K2634" s="28">
        <f t="shared" si="78"/>
        <v>5.9086887254100162</v>
      </c>
    </row>
    <row r="2635" spans="1:11" x14ac:dyDescent="0.3">
      <c r="A2635" s="18" t="str">
        <f t="shared" si="79"/>
        <v>122010F</v>
      </c>
      <c r="B2635" s="10">
        <v>760199</v>
      </c>
      <c r="C2635" s="15">
        <v>40553</v>
      </c>
      <c r="D2635" s="16">
        <v>1976.644227</v>
      </c>
      <c r="E2635" s="14">
        <v>0.63</v>
      </c>
      <c r="F2635" s="14" t="s">
        <v>41</v>
      </c>
      <c r="G2635" s="15">
        <v>40550</v>
      </c>
      <c r="H2635" s="27">
        <f>WORKDAY(WORKDAY(DATEVALUE("15/"&amp;MONTH(EDATE(C2635,0))&amp;"/"&amp;YEAR(EDATE(C2635,0))),-1,Feriados!$A$1:$A$936),1,Feriados!$A$1:$A$936)</f>
        <v>40560</v>
      </c>
      <c r="I2635" s="27">
        <f>WORKDAY(WORKDAY(DATEVALUE("15/"&amp;MONTH(EDATE(C2635,-1))&amp;"/"&amp;YEAR(EDATE(C2635,-1))),-1,Feriados!$A$1:$A$936),1,Feriados!$A$1:$A$936)</f>
        <v>40527</v>
      </c>
      <c r="J2635" s="27">
        <f>WORKDAY(WORKDAY(DATEVALUE("15/"&amp;MONTH(EDATE(C2635,0))&amp;"/"&amp;YEAR(EDATE(C2635,0))-1),-1,Feriados!$A$1:$A$936),1,Feriados!$A$1:$A$936)</f>
        <v>40193</v>
      </c>
      <c r="K2635" s="28">
        <f t="shared" si="78"/>
        <v>5.9086887254100162</v>
      </c>
    </row>
    <row r="2636" spans="1:11" x14ac:dyDescent="0.3">
      <c r="A2636" s="18" t="str">
        <f t="shared" si="79"/>
        <v>122010F</v>
      </c>
      <c r="B2636" s="10">
        <v>760199</v>
      </c>
      <c r="C2636" s="15">
        <v>40554</v>
      </c>
      <c r="D2636" s="16">
        <v>1977.1840830000001</v>
      </c>
      <c r="E2636" s="14">
        <v>0.63</v>
      </c>
      <c r="F2636" s="14" t="s">
        <v>41</v>
      </c>
      <c r="G2636" s="15">
        <v>40550</v>
      </c>
      <c r="H2636" s="27">
        <f>WORKDAY(WORKDAY(DATEVALUE("15/"&amp;MONTH(EDATE(C2636,0))&amp;"/"&amp;YEAR(EDATE(C2636,0))),-1,Feriados!$A$1:$A$936),1,Feriados!$A$1:$A$936)</f>
        <v>40560</v>
      </c>
      <c r="I2636" s="27">
        <f>WORKDAY(WORKDAY(DATEVALUE("15/"&amp;MONTH(EDATE(C2636,-1))&amp;"/"&amp;YEAR(EDATE(C2636,-1))),-1,Feriados!$A$1:$A$936),1,Feriados!$A$1:$A$936)</f>
        <v>40527</v>
      </c>
      <c r="J2636" s="27">
        <f>WORKDAY(WORKDAY(DATEVALUE("15/"&amp;MONTH(EDATE(C2636,0))&amp;"/"&amp;YEAR(EDATE(C2636,0))-1),-1,Feriados!$A$1:$A$936),1,Feriados!$A$1:$A$936)</f>
        <v>40193</v>
      </c>
      <c r="K2636" s="28">
        <f t="shared" si="78"/>
        <v>5.9086887254100162</v>
      </c>
    </row>
    <row r="2637" spans="1:11" x14ac:dyDescent="0.3">
      <c r="A2637" s="18" t="str">
        <f t="shared" si="79"/>
        <v>122010F</v>
      </c>
      <c r="B2637" s="10">
        <v>760199</v>
      </c>
      <c r="C2637" s="15">
        <v>40555</v>
      </c>
      <c r="D2637" s="16">
        <v>1977.7240870000001</v>
      </c>
      <c r="E2637" s="14">
        <v>0.63</v>
      </c>
      <c r="F2637" s="14" t="s">
        <v>41</v>
      </c>
      <c r="G2637" s="15">
        <v>40550</v>
      </c>
      <c r="H2637" s="27">
        <f>WORKDAY(WORKDAY(DATEVALUE("15/"&amp;MONTH(EDATE(C2637,0))&amp;"/"&amp;YEAR(EDATE(C2637,0))),-1,Feriados!$A$1:$A$936),1,Feriados!$A$1:$A$936)</f>
        <v>40560</v>
      </c>
      <c r="I2637" s="27">
        <f>WORKDAY(WORKDAY(DATEVALUE("15/"&amp;MONTH(EDATE(C2637,-1))&amp;"/"&amp;YEAR(EDATE(C2637,-1))),-1,Feriados!$A$1:$A$936),1,Feriados!$A$1:$A$936)</f>
        <v>40527</v>
      </c>
      <c r="J2637" s="27">
        <f>WORKDAY(WORKDAY(DATEVALUE("15/"&amp;MONTH(EDATE(C2637,0))&amp;"/"&amp;YEAR(EDATE(C2637,0))-1),-1,Feriados!$A$1:$A$936),1,Feriados!$A$1:$A$936)</f>
        <v>40193</v>
      </c>
      <c r="K2637" s="28">
        <f t="shared" si="78"/>
        <v>5.9086887254100162</v>
      </c>
    </row>
    <row r="2638" spans="1:11" x14ac:dyDescent="0.3">
      <c r="A2638" s="18" t="str">
        <f t="shared" si="79"/>
        <v>122010F</v>
      </c>
      <c r="B2638" s="10">
        <v>760199</v>
      </c>
      <c r="C2638" s="15">
        <v>40556</v>
      </c>
      <c r="D2638" s="16">
        <v>1978.2642390000001</v>
      </c>
      <c r="E2638" s="14">
        <v>0.63</v>
      </c>
      <c r="F2638" s="14" t="s">
        <v>41</v>
      </c>
      <c r="G2638" s="15">
        <v>40550</v>
      </c>
      <c r="H2638" s="27">
        <f>WORKDAY(WORKDAY(DATEVALUE("15/"&amp;MONTH(EDATE(C2638,0))&amp;"/"&amp;YEAR(EDATE(C2638,0))),-1,Feriados!$A$1:$A$936),1,Feriados!$A$1:$A$936)</f>
        <v>40560</v>
      </c>
      <c r="I2638" s="27">
        <f>WORKDAY(WORKDAY(DATEVALUE("15/"&amp;MONTH(EDATE(C2638,-1))&amp;"/"&amp;YEAR(EDATE(C2638,-1))),-1,Feriados!$A$1:$A$936),1,Feriados!$A$1:$A$936)</f>
        <v>40527</v>
      </c>
      <c r="J2638" s="27">
        <f>WORKDAY(WORKDAY(DATEVALUE("15/"&amp;MONTH(EDATE(C2638,0))&amp;"/"&amp;YEAR(EDATE(C2638,0))-1),-1,Feriados!$A$1:$A$936),1,Feriados!$A$1:$A$936)</f>
        <v>40193</v>
      </c>
      <c r="K2638" s="28">
        <f t="shared" si="78"/>
        <v>5.9086887254100162</v>
      </c>
    </row>
    <row r="2639" spans="1:11" x14ac:dyDescent="0.3">
      <c r="A2639" s="18" t="str">
        <f t="shared" si="79"/>
        <v>122010F</v>
      </c>
      <c r="B2639" s="10">
        <v>760199</v>
      </c>
      <c r="C2639" s="15">
        <v>40557</v>
      </c>
      <c r="D2639" s="16">
        <v>1978.8045380000001</v>
      </c>
      <c r="E2639" s="14">
        <v>0.63</v>
      </c>
      <c r="F2639" s="14" t="s">
        <v>41</v>
      </c>
      <c r="G2639" s="15">
        <v>40550</v>
      </c>
      <c r="H2639" s="27">
        <f>WORKDAY(WORKDAY(DATEVALUE("15/"&amp;MONTH(EDATE(C2639,0))&amp;"/"&amp;YEAR(EDATE(C2639,0))),-1,Feriados!$A$1:$A$936),1,Feriados!$A$1:$A$936)</f>
        <v>40560</v>
      </c>
      <c r="I2639" s="27">
        <f>WORKDAY(WORKDAY(DATEVALUE("15/"&amp;MONTH(EDATE(C2639,-1))&amp;"/"&amp;YEAR(EDATE(C2639,-1))),-1,Feriados!$A$1:$A$936),1,Feriados!$A$1:$A$936)</f>
        <v>40527</v>
      </c>
      <c r="J2639" s="27">
        <f>WORKDAY(WORKDAY(DATEVALUE("15/"&amp;MONTH(EDATE(C2639,0))&amp;"/"&amp;YEAR(EDATE(C2639,0))-1),-1,Feriados!$A$1:$A$936),1,Feriados!$A$1:$A$936)</f>
        <v>40193</v>
      </c>
      <c r="K2639" s="28">
        <f t="shared" si="78"/>
        <v>5.9086887254100162</v>
      </c>
    </row>
    <row r="2640" spans="1:11" x14ac:dyDescent="0.3">
      <c r="A2640" s="18" t="str">
        <f t="shared" si="79"/>
        <v>122010F</v>
      </c>
      <c r="B2640" s="10">
        <v>760199</v>
      </c>
      <c r="C2640" s="15">
        <v>40560</v>
      </c>
      <c r="D2640" s="16">
        <v>1979.344985</v>
      </c>
      <c r="E2640" s="14">
        <v>0.63</v>
      </c>
      <c r="F2640" s="14" t="s">
        <v>41</v>
      </c>
      <c r="G2640" s="15">
        <v>40550</v>
      </c>
      <c r="H2640" s="27">
        <f>WORKDAY(WORKDAY(DATEVALUE("15/"&amp;MONTH(EDATE(C2640,0))&amp;"/"&amp;YEAR(EDATE(C2640,0))),-1,Feriados!$A$1:$A$936),1,Feriados!$A$1:$A$936)</f>
        <v>40560</v>
      </c>
      <c r="I2640" s="27">
        <f>WORKDAY(WORKDAY(DATEVALUE("15/"&amp;MONTH(EDATE(C2640,-1))&amp;"/"&amp;YEAR(EDATE(C2640,-1))),-1,Feriados!$A$1:$A$936),1,Feriados!$A$1:$A$936)</f>
        <v>40527</v>
      </c>
      <c r="J2640" s="27">
        <f>WORKDAY(WORKDAY(DATEVALUE("15/"&amp;MONTH(EDATE(C2640,0))&amp;"/"&amp;YEAR(EDATE(C2640,0))-1),-1,Feriados!$A$1:$A$936),1,Feriados!$A$1:$A$936)</f>
        <v>40193</v>
      </c>
      <c r="K2640" s="28">
        <f t="shared" si="78"/>
        <v>5.9086887254100162</v>
      </c>
    </row>
    <row r="2641" spans="1:11" x14ac:dyDescent="0.3">
      <c r="A2641" s="18" t="str">
        <f t="shared" si="79"/>
        <v>122010P</v>
      </c>
      <c r="B2641" s="10">
        <v>760199</v>
      </c>
      <c r="C2641" s="15">
        <v>40561</v>
      </c>
      <c r="D2641" s="16">
        <v>1979.983849</v>
      </c>
      <c r="E2641" s="14">
        <v>0.68</v>
      </c>
      <c r="F2641" s="14" t="s">
        <v>42</v>
      </c>
      <c r="G2641" s="15">
        <v>40561</v>
      </c>
      <c r="H2641" s="27">
        <f>WORKDAY(WORKDAY(DATEVALUE("15/"&amp;MONTH(EDATE(C2641,0))&amp;"/"&amp;YEAR(EDATE(C2641,0))),-1,Feriados!$A$1:$A$936),1,Feriados!$A$1:$A$936)</f>
        <v>40560</v>
      </c>
      <c r="I2641" s="27">
        <f>WORKDAY(WORKDAY(DATEVALUE("15/"&amp;MONTH(EDATE(C2641,-1))&amp;"/"&amp;YEAR(EDATE(C2641,-1))),-1,Feriados!$A$1:$A$936),1,Feriados!$A$1:$A$936)</f>
        <v>40527</v>
      </c>
      <c r="J2641" s="27">
        <f>WORKDAY(WORKDAY(DATEVALUE("15/"&amp;MONTH(EDATE(C2641,0))&amp;"/"&amp;YEAR(EDATE(C2641,0))-1),-1,Feriados!$A$1:$A$936),1,Feriados!$A$1:$A$936)</f>
        <v>40193</v>
      </c>
      <c r="K2641" s="28">
        <f t="shared" si="78"/>
        <v>5.9086887254100162</v>
      </c>
    </row>
    <row r="2642" spans="1:11" x14ac:dyDescent="0.3">
      <c r="A2642" s="18" t="str">
        <f t="shared" si="79"/>
        <v>122010P</v>
      </c>
      <c r="B2642" s="10">
        <v>760199</v>
      </c>
      <c r="C2642" s="15">
        <v>40562</v>
      </c>
      <c r="D2642" s="16">
        <v>1980.62292</v>
      </c>
      <c r="E2642" s="14">
        <v>0.68</v>
      </c>
      <c r="F2642" s="14" t="s">
        <v>42</v>
      </c>
      <c r="G2642" s="15">
        <v>40561</v>
      </c>
      <c r="H2642" s="27">
        <f>WORKDAY(WORKDAY(DATEVALUE("15/"&amp;MONTH(EDATE(C2642,0))&amp;"/"&amp;YEAR(EDATE(C2642,0))),-1,Feriados!$A$1:$A$936),1,Feriados!$A$1:$A$936)</f>
        <v>40560</v>
      </c>
      <c r="I2642" s="27">
        <f>WORKDAY(WORKDAY(DATEVALUE("15/"&amp;MONTH(EDATE(C2642,-1))&amp;"/"&amp;YEAR(EDATE(C2642,-1))),-1,Feriados!$A$1:$A$936),1,Feriados!$A$1:$A$936)</f>
        <v>40527</v>
      </c>
      <c r="J2642" s="27">
        <f>WORKDAY(WORKDAY(DATEVALUE("15/"&amp;MONTH(EDATE(C2642,0))&amp;"/"&amp;YEAR(EDATE(C2642,0))-1),-1,Feriados!$A$1:$A$936),1,Feriados!$A$1:$A$936)</f>
        <v>40193</v>
      </c>
      <c r="K2642" s="28">
        <f t="shared" si="78"/>
        <v>5.9086887254100162</v>
      </c>
    </row>
    <row r="2643" spans="1:11" x14ac:dyDescent="0.3">
      <c r="A2643" s="18" t="str">
        <f t="shared" si="79"/>
        <v>122010P</v>
      </c>
      <c r="B2643" s="10">
        <v>760199</v>
      </c>
      <c r="C2643" s="15">
        <v>40563</v>
      </c>
      <c r="D2643" s="16">
        <v>1981.262197</v>
      </c>
      <c r="E2643" s="14">
        <v>0.68</v>
      </c>
      <c r="F2643" s="14" t="s">
        <v>42</v>
      </c>
      <c r="G2643" s="15">
        <v>40561</v>
      </c>
      <c r="H2643" s="27">
        <f>WORKDAY(WORKDAY(DATEVALUE("15/"&amp;MONTH(EDATE(C2643,0))&amp;"/"&amp;YEAR(EDATE(C2643,0))),-1,Feriados!$A$1:$A$936),1,Feriados!$A$1:$A$936)</f>
        <v>40560</v>
      </c>
      <c r="I2643" s="27">
        <f>WORKDAY(WORKDAY(DATEVALUE("15/"&amp;MONTH(EDATE(C2643,-1))&amp;"/"&amp;YEAR(EDATE(C2643,-1))),-1,Feriados!$A$1:$A$936),1,Feriados!$A$1:$A$936)</f>
        <v>40527</v>
      </c>
      <c r="J2643" s="27">
        <f>WORKDAY(WORKDAY(DATEVALUE("15/"&amp;MONTH(EDATE(C2643,0))&amp;"/"&amp;YEAR(EDATE(C2643,0))-1),-1,Feriados!$A$1:$A$936),1,Feriados!$A$1:$A$936)</f>
        <v>40193</v>
      </c>
      <c r="K2643" s="28">
        <f t="shared" si="78"/>
        <v>5.9086887254100162</v>
      </c>
    </row>
    <row r="2644" spans="1:11" x14ac:dyDescent="0.3">
      <c r="A2644" s="18" t="str">
        <f t="shared" si="79"/>
        <v>122010P</v>
      </c>
      <c r="B2644" s="10">
        <v>760199</v>
      </c>
      <c r="C2644" s="15">
        <v>40564</v>
      </c>
      <c r="D2644" s="16">
        <v>1981.9016799999999</v>
      </c>
      <c r="E2644" s="14">
        <v>0.68</v>
      </c>
      <c r="F2644" s="14" t="s">
        <v>42</v>
      </c>
      <c r="G2644" s="15">
        <v>40561</v>
      </c>
      <c r="H2644" s="27">
        <f>WORKDAY(WORKDAY(DATEVALUE("15/"&amp;MONTH(EDATE(C2644,0))&amp;"/"&amp;YEAR(EDATE(C2644,0))),-1,Feriados!$A$1:$A$936),1,Feriados!$A$1:$A$936)</f>
        <v>40560</v>
      </c>
      <c r="I2644" s="27">
        <f>WORKDAY(WORKDAY(DATEVALUE("15/"&amp;MONTH(EDATE(C2644,-1))&amp;"/"&amp;YEAR(EDATE(C2644,-1))),-1,Feriados!$A$1:$A$936),1,Feriados!$A$1:$A$936)</f>
        <v>40527</v>
      </c>
      <c r="J2644" s="27">
        <f>WORKDAY(WORKDAY(DATEVALUE("15/"&amp;MONTH(EDATE(C2644,0))&amp;"/"&amp;YEAR(EDATE(C2644,0))-1),-1,Feriados!$A$1:$A$936),1,Feriados!$A$1:$A$936)</f>
        <v>40193</v>
      </c>
      <c r="K2644" s="28">
        <f t="shared" si="78"/>
        <v>5.9086887254100162</v>
      </c>
    </row>
    <row r="2645" spans="1:11" x14ac:dyDescent="0.3">
      <c r="A2645" s="18" t="str">
        <f t="shared" si="79"/>
        <v>122010P</v>
      </c>
      <c r="B2645" s="10">
        <v>760199</v>
      </c>
      <c r="C2645" s="15">
        <v>40567</v>
      </c>
      <c r="D2645" s="16">
        <v>1982.5413699999999</v>
      </c>
      <c r="E2645" s="14">
        <v>0.68</v>
      </c>
      <c r="F2645" s="14" t="s">
        <v>42</v>
      </c>
      <c r="G2645" s="15">
        <v>40561</v>
      </c>
      <c r="H2645" s="27">
        <f>WORKDAY(WORKDAY(DATEVALUE("15/"&amp;MONTH(EDATE(C2645,0))&amp;"/"&amp;YEAR(EDATE(C2645,0))),-1,Feriados!$A$1:$A$936),1,Feriados!$A$1:$A$936)</f>
        <v>40560</v>
      </c>
      <c r="I2645" s="27">
        <f>WORKDAY(WORKDAY(DATEVALUE("15/"&amp;MONTH(EDATE(C2645,-1))&amp;"/"&amp;YEAR(EDATE(C2645,-1))),-1,Feriados!$A$1:$A$936),1,Feriados!$A$1:$A$936)</f>
        <v>40527</v>
      </c>
      <c r="J2645" s="27">
        <f>WORKDAY(WORKDAY(DATEVALUE("15/"&amp;MONTH(EDATE(C2645,0))&amp;"/"&amp;YEAR(EDATE(C2645,0))-1),-1,Feriados!$A$1:$A$936),1,Feriados!$A$1:$A$936)</f>
        <v>40193</v>
      </c>
      <c r="K2645" s="28">
        <f t="shared" si="78"/>
        <v>5.9086887254100162</v>
      </c>
    </row>
    <row r="2646" spans="1:11" x14ac:dyDescent="0.3">
      <c r="A2646" s="18" t="str">
        <f t="shared" si="79"/>
        <v>122010P</v>
      </c>
      <c r="B2646" s="10">
        <v>760199</v>
      </c>
      <c r="C2646" s="15">
        <v>40568</v>
      </c>
      <c r="D2646" s="16">
        <v>1983.1812660000001</v>
      </c>
      <c r="E2646" s="14">
        <v>0.68</v>
      </c>
      <c r="F2646" s="14" t="s">
        <v>42</v>
      </c>
      <c r="G2646" s="15">
        <v>40561</v>
      </c>
      <c r="H2646" s="27">
        <f>WORKDAY(WORKDAY(DATEVALUE("15/"&amp;MONTH(EDATE(C2646,0))&amp;"/"&amp;YEAR(EDATE(C2646,0))),-1,Feriados!$A$1:$A$936),1,Feriados!$A$1:$A$936)</f>
        <v>40560</v>
      </c>
      <c r="I2646" s="27">
        <f>WORKDAY(WORKDAY(DATEVALUE("15/"&amp;MONTH(EDATE(C2646,-1))&amp;"/"&amp;YEAR(EDATE(C2646,-1))),-1,Feriados!$A$1:$A$936),1,Feriados!$A$1:$A$936)</f>
        <v>40527</v>
      </c>
      <c r="J2646" s="27">
        <f>WORKDAY(WORKDAY(DATEVALUE("15/"&amp;MONTH(EDATE(C2646,0))&amp;"/"&amp;YEAR(EDATE(C2646,0))-1),-1,Feriados!$A$1:$A$936),1,Feriados!$A$1:$A$936)</f>
        <v>40193</v>
      </c>
      <c r="K2646" s="28">
        <f t="shared" si="78"/>
        <v>5.9086887254100162</v>
      </c>
    </row>
    <row r="2647" spans="1:11" x14ac:dyDescent="0.3">
      <c r="A2647" s="18" t="str">
        <f t="shared" si="79"/>
        <v>122010P</v>
      </c>
      <c r="B2647" s="10">
        <v>760199</v>
      </c>
      <c r="C2647" s="15">
        <v>40569</v>
      </c>
      <c r="D2647" s="16">
        <v>1983.821369</v>
      </c>
      <c r="E2647" s="14">
        <v>0.68</v>
      </c>
      <c r="F2647" s="14" t="s">
        <v>42</v>
      </c>
      <c r="G2647" s="15">
        <v>40561</v>
      </c>
      <c r="H2647" s="27">
        <f>WORKDAY(WORKDAY(DATEVALUE("15/"&amp;MONTH(EDATE(C2647,0))&amp;"/"&amp;YEAR(EDATE(C2647,0))),-1,Feriados!$A$1:$A$936),1,Feriados!$A$1:$A$936)</f>
        <v>40560</v>
      </c>
      <c r="I2647" s="27">
        <f>WORKDAY(WORKDAY(DATEVALUE("15/"&amp;MONTH(EDATE(C2647,-1))&amp;"/"&amp;YEAR(EDATE(C2647,-1))),-1,Feriados!$A$1:$A$936),1,Feriados!$A$1:$A$936)</f>
        <v>40527</v>
      </c>
      <c r="J2647" s="27">
        <f>WORKDAY(WORKDAY(DATEVALUE("15/"&amp;MONTH(EDATE(C2647,0))&amp;"/"&amp;YEAR(EDATE(C2647,0))-1),-1,Feriados!$A$1:$A$936),1,Feriados!$A$1:$A$936)</f>
        <v>40193</v>
      </c>
      <c r="K2647" s="28">
        <f t="shared" si="78"/>
        <v>5.9086887254100162</v>
      </c>
    </row>
    <row r="2648" spans="1:11" x14ac:dyDescent="0.3">
      <c r="A2648" s="18" t="str">
        <f t="shared" si="79"/>
        <v>122010P</v>
      </c>
      <c r="B2648" s="10">
        <v>760199</v>
      </c>
      <c r="C2648" s="15">
        <v>40570</v>
      </c>
      <c r="D2648" s="16">
        <v>1985.4374310000001</v>
      </c>
      <c r="E2648" s="14">
        <v>0.81</v>
      </c>
      <c r="F2648" s="14" t="s">
        <v>42</v>
      </c>
      <c r="G2648" s="15">
        <v>40570</v>
      </c>
      <c r="H2648" s="27">
        <f>WORKDAY(WORKDAY(DATEVALUE("15/"&amp;MONTH(EDATE(C2648,0))&amp;"/"&amp;YEAR(EDATE(C2648,0))),-1,Feriados!$A$1:$A$936),1,Feriados!$A$1:$A$936)</f>
        <v>40560</v>
      </c>
      <c r="I2648" s="27">
        <f>WORKDAY(WORKDAY(DATEVALUE("15/"&amp;MONTH(EDATE(C2648,-1))&amp;"/"&amp;YEAR(EDATE(C2648,-1))),-1,Feriados!$A$1:$A$936),1,Feriados!$A$1:$A$936)</f>
        <v>40527</v>
      </c>
      <c r="J2648" s="27">
        <f>WORKDAY(WORKDAY(DATEVALUE("15/"&amp;MONTH(EDATE(C2648,0))&amp;"/"&amp;YEAR(EDATE(C2648,0))-1),-1,Feriados!$A$1:$A$936),1,Feriados!$A$1:$A$936)</f>
        <v>40193</v>
      </c>
      <c r="K2648" s="28">
        <f t="shared" si="78"/>
        <v>5.9086887254100162</v>
      </c>
    </row>
    <row r="2649" spans="1:11" x14ac:dyDescent="0.3">
      <c r="A2649" s="18" t="str">
        <f t="shared" si="79"/>
        <v>122010P</v>
      </c>
      <c r="B2649" s="10">
        <v>760199</v>
      </c>
      <c r="C2649" s="15">
        <v>40571</v>
      </c>
      <c r="D2649" s="16">
        <v>1986.2003050000001</v>
      </c>
      <c r="E2649" s="14">
        <v>0.81</v>
      </c>
      <c r="F2649" s="14" t="s">
        <v>42</v>
      </c>
      <c r="G2649" s="15">
        <v>40570</v>
      </c>
      <c r="H2649" s="27">
        <f>WORKDAY(WORKDAY(DATEVALUE("15/"&amp;MONTH(EDATE(C2649,0))&amp;"/"&amp;YEAR(EDATE(C2649,0))),-1,Feriados!$A$1:$A$936),1,Feriados!$A$1:$A$936)</f>
        <v>40560</v>
      </c>
      <c r="I2649" s="27">
        <f>WORKDAY(WORKDAY(DATEVALUE("15/"&amp;MONTH(EDATE(C2649,-1))&amp;"/"&amp;YEAR(EDATE(C2649,-1))),-1,Feriados!$A$1:$A$936),1,Feriados!$A$1:$A$936)</f>
        <v>40527</v>
      </c>
      <c r="J2649" s="27">
        <f>WORKDAY(WORKDAY(DATEVALUE("15/"&amp;MONTH(EDATE(C2649,0))&amp;"/"&amp;YEAR(EDATE(C2649,0))-1),-1,Feriados!$A$1:$A$936),1,Feriados!$A$1:$A$936)</f>
        <v>40193</v>
      </c>
      <c r="K2649" s="28">
        <f t="shared" si="78"/>
        <v>5.9086887254100162</v>
      </c>
    </row>
    <row r="2650" spans="1:11" x14ac:dyDescent="0.3">
      <c r="A2650" s="18" t="str">
        <f t="shared" si="79"/>
        <v>122010P</v>
      </c>
      <c r="B2650" s="10">
        <v>760199</v>
      </c>
      <c r="C2650" s="15">
        <v>40574</v>
      </c>
      <c r="D2650" s="16">
        <v>1986.963471</v>
      </c>
      <c r="E2650" s="14">
        <v>0.81</v>
      </c>
      <c r="F2650" s="14" t="s">
        <v>42</v>
      </c>
      <c r="G2650" s="15">
        <v>40570</v>
      </c>
      <c r="H2650" s="27">
        <f>WORKDAY(WORKDAY(DATEVALUE("15/"&amp;MONTH(EDATE(C2650,0))&amp;"/"&amp;YEAR(EDATE(C2650,0))),-1,Feriados!$A$1:$A$936),1,Feriados!$A$1:$A$936)</f>
        <v>40560</v>
      </c>
      <c r="I2650" s="27">
        <f>WORKDAY(WORKDAY(DATEVALUE("15/"&amp;MONTH(EDATE(C2650,-1))&amp;"/"&amp;YEAR(EDATE(C2650,-1))),-1,Feriados!$A$1:$A$936),1,Feriados!$A$1:$A$936)</f>
        <v>40527</v>
      </c>
      <c r="J2650" s="27">
        <f>WORKDAY(WORKDAY(DATEVALUE("15/"&amp;MONTH(EDATE(C2650,0))&amp;"/"&amp;YEAR(EDATE(C2650,0))-1),-1,Feriados!$A$1:$A$936),1,Feriados!$A$1:$A$936)</f>
        <v>40193</v>
      </c>
      <c r="K2650" s="28">
        <f t="shared" si="78"/>
        <v>5.9086887254100162</v>
      </c>
    </row>
    <row r="2651" spans="1:11" x14ac:dyDescent="0.3">
      <c r="A2651" s="18" t="str">
        <f t="shared" si="79"/>
        <v>12011P</v>
      </c>
      <c r="B2651" s="10">
        <v>760199</v>
      </c>
      <c r="C2651" s="15">
        <v>40575</v>
      </c>
      <c r="D2651" s="16">
        <v>1987.72693</v>
      </c>
      <c r="E2651" s="14">
        <v>0.81</v>
      </c>
      <c r="F2651" s="14" t="s">
        <v>42</v>
      </c>
      <c r="G2651" s="15">
        <v>40570</v>
      </c>
      <c r="H2651" s="27">
        <f>WORKDAY(WORKDAY(DATEVALUE("15/"&amp;MONTH(EDATE(C2651,0))&amp;"/"&amp;YEAR(EDATE(C2651,0))),-1,Feriados!$A$1:$A$936),1,Feriados!$A$1:$A$936)</f>
        <v>40589</v>
      </c>
      <c r="I2651" s="27">
        <f>WORKDAY(WORKDAY(DATEVALUE("15/"&amp;MONTH(EDATE(C2651,-1))&amp;"/"&amp;YEAR(EDATE(C2651,-1))),-1,Feriados!$A$1:$A$936),1,Feriados!$A$1:$A$936)</f>
        <v>40560</v>
      </c>
      <c r="J2651" s="27">
        <f>WORKDAY(WORKDAY(DATEVALUE("15/"&amp;MONTH(EDATE(C2651,0))&amp;"/"&amp;YEAR(EDATE(C2651,0))-1),-1,Feriados!$A$1:$A$936),1,Feriados!$A$1:$A$936)</f>
        <v>40226</v>
      </c>
      <c r="K2651" s="28">
        <f t="shared" si="78"/>
        <v>5.9929873545325085</v>
      </c>
    </row>
    <row r="2652" spans="1:11" x14ac:dyDescent="0.3">
      <c r="A2652" s="18" t="str">
        <f t="shared" si="79"/>
        <v>12011P</v>
      </c>
      <c r="B2652" s="10">
        <v>760199</v>
      </c>
      <c r="C2652" s="15">
        <v>40576</v>
      </c>
      <c r="D2652" s="16">
        <v>1988.490683</v>
      </c>
      <c r="E2652" s="14">
        <v>0.81</v>
      </c>
      <c r="F2652" s="14" t="s">
        <v>42</v>
      </c>
      <c r="G2652" s="15">
        <v>40570</v>
      </c>
      <c r="H2652" s="27">
        <f>WORKDAY(WORKDAY(DATEVALUE("15/"&amp;MONTH(EDATE(C2652,0))&amp;"/"&amp;YEAR(EDATE(C2652,0))),-1,Feriados!$A$1:$A$936),1,Feriados!$A$1:$A$936)</f>
        <v>40589</v>
      </c>
      <c r="I2652" s="27">
        <f>WORKDAY(WORKDAY(DATEVALUE("15/"&amp;MONTH(EDATE(C2652,-1))&amp;"/"&amp;YEAR(EDATE(C2652,-1))),-1,Feriados!$A$1:$A$936),1,Feriados!$A$1:$A$936)</f>
        <v>40560</v>
      </c>
      <c r="J2652" s="27">
        <f>WORKDAY(WORKDAY(DATEVALUE("15/"&amp;MONTH(EDATE(C2652,0))&amp;"/"&amp;YEAR(EDATE(C2652,0))-1),-1,Feriados!$A$1:$A$936),1,Feriados!$A$1:$A$936)</f>
        <v>40226</v>
      </c>
      <c r="K2652" s="28">
        <f t="shared" si="78"/>
        <v>5.9929873545325085</v>
      </c>
    </row>
    <row r="2653" spans="1:11" x14ac:dyDescent="0.3">
      <c r="A2653" s="18" t="str">
        <f t="shared" si="79"/>
        <v>12011P</v>
      </c>
      <c r="B2653" s="10">
        <v>760199</v>
      </c>
      <c r="C2653" s="15">
        <v>40577</v>
      </c>
      <c r="D2653" s="16">
        <v>1989.2547300000001</v>
      </c>
      <c r="E2653" s="14">
        <v>0.81</v>
      </c>
      <c r="F2653" s="14" t="s">
        <v>42</v>
      </c>
      <c r="G2653" s="15">
        <v>40570</v>
      </c>
      <c r="H2653" s="27">
        <f>WORKDAY(WORKDAY(DATEVALUE("15/"&amp;MONTH(EDATE(C2653,0))&amp;"/"&amp;YEAR(EDATE(C2653,0))),-1,Feriados!$A$1:$A$936),1,Feriados!$A$1:$A$936)</f>
        <v>40589</v>
      </c>
      <c r="I2653" s="27">
        <f>WORKDAY(WORKDAY(DATEVALUE("15/"&amp;MONTH(EDATE(C2653,-1))&amp;"/"&amp;YEAR(EDATE(C2653,-1))),-1,Feriados!$A$1:$A$936),1,Feriados!$A$1:$A$936)</f>
        <v>40560</v>
      </c>
      <c r="J2653" s="27">
        <f>WORKDAY(WORKDAY(DATEVALUE("15/"&amp;MONTH(EDATE(C2653,0))&amp;"/"&amp;YEAR(EDATE(C2653,0))-1),-1,Feriados!$A$1:$A$936),1,Feriados!$A$1:$A$936)</f>
        <v>40226</v>
      </c>
      <c r="K2653" s="28">
        <f t="shared" si="78"/>
        <v>5.9929873545325085</v>
      </c>
    </row>
    <row r="2654" spans="1:11" x14ac:dyDescent="0.3">
      <c r="A2654" s="18" t="str">
        <f t="shared" si="79"/>
        <v>12011P</v>
      </c>
      <c r="B2654" s="10">
        <v>760199</v>
      </c>
      <c r="C2654" s="15">
        <v>40578</v>
      </c>
      <c r="D2654" s="16">
        <v>1990.0190700000001</v>
      </c>
      <c r="E2654" s="14">
        <v>0.81</v>
      </c>
      <c r="F2654" s="14" t="s">
        <v>42</v>
      </c>
      <c r="G2654" s="15">
        <v>40570</v>
      </c>
      <c r="H2654" s="27">
        <f>WORKDAY(WORKDAY(DATEVALUE("15/"&amp;MONTH(EDATE(C2654,0))&amp;"/"&amp;YEAR(EDATE(C2654,0))),-1,Feriados!$A$1:$A$936),1,Feriados!$A$1:$A$936)</f>
        <v>40589</v>
      </c>
      <c r="I2654" s="27">
        <f>WORKDAY(WORKDAY(DATEVALUE("15/"&amp;MONTH(EDATE(C2654,-1))&amp;"/"&amp;YEAR(EDATE(C2654,-1))),-1,Feriados!$A$1:$A$936),1,Feriados!$A$1:$A$936)</f>
        <v>40560</v>
      </c>
      <c r="J2654" s="27">
        <f>WORKDAY(WORKDAY(DATEVALUE("15/"&amp;MONTH(EDATE(C2654,0))&amp;"/"&amp;YEAR(EDATE(C2654,0))-1),-1,Feriados!$A$1:$A$936),1,Feriados!$A$1:$A$936)</f>
        <v>40226</v>
      </c>
      <c r="K2654" s="28">
        <f t="shared" si="78"/>
        <v>5.9929873545325085</v>
      </c>
    </row>
    <row r="2655" spans="1:11" x14ac:dyDescent="0.3">
      <c r="A2655" s="18" t="str">
        <f t="shared" si="79"/>
        <v>12011P</v>
      </c>
      <c r="B2655" s="10">
        <v>760199</v>
      </c>
      <c r="C2655" s="15">
        <v>40581</v>
      </c>
      <c r="D2655" s="16">
        <v>1990.7837030000001</v>
      </c>
      <c r="E2655" s="14">
        <v>0.81</v>
      </c>
      <c r="F2655" s="14" t="s">
        <v>42</v>
      </c>
      <c r="G2655" s="15">
        <v>40570</v>
      </c>
      <c r="H2655" s="27">
        <f>WORKDAY(WORKDAY(DATEVALUE("15/"&amp;MONTH(EDATE(C2655,0))&amp;"/"&amp;YEAR(EDATE(C2655,0))),-1,Feriados!$A$1:$A$936),1,Feriados!$A$1:$A$936)</f>
        <v>40589</v>
      </c>
      <c r="I2655" s="27">
        <f>WORKDAY(WORKDAY(DATEVALUE("15/"&amp;MONTH(EDATE(C2655,-1))&amp;"/"&amp;YEAR(EDATE(C2655,-1))),-1,Feriados!$A$1:$A$936),1,Feriados!$A$1:$A$936)</f>
        <v>40560</v>
      </c>
      <c r="J2655" s="27">
        <f>WORKDAY(WORKDAY(DATEVALUE("15/"&amp;MONTH(EDATE(C2655,0))&amp;"/"&amp;YEAR(EDATE(C2655,0))-1),-1,Feriados!$A$1:$A$936),1,Feriados!$A$1:$A$936)</f>
        <v>40226</v>
      </c>
      <c r="K2655" s="28">
        <f t="shared" si="78"/>
        <v>5.9929873545325085</v>
      </c>
    </row>
    <row r="2656" spans="1:11" x14ac:dyDescent="0.3">
      <c r="A2656" s="18" t="str">
        <f t="shared" si="79"/>
        <v>12011F</v>
      </c>
      <c r="B2656" s="10">
        <v>760199</v>
      </c>
      <c r="C2656" s="15">
        <v>40582</v>
      </c>
      <c r="D2656" s="16">
        <v>1991.851596</v>
      </c>
      <c r="E2656" s="14">
        <v>0.83</v>
      </c>
      <c r="F2656" s="14" t="s">
        <v>41</v>
      </c>
      <c r="G2656" s="15">
        <v>40582</v>
      </c>
      <c r="H2656" s="27">
        <f>WORKDAY(WORKDAY(DATEVALUE("15/"&amp;MONTH(EDATE(C2656,0))&amp;"/"&amp;YEAR(EDATE(C2656,0))),-1,Feriados!$A$1:$A$936),1,Feriados!$A$1:$A$936)</f>
        <v>40589</v>
      </c>
      <c r="I2656" s="27">
        <f>WORKDAY(WORKDAY(DATEVALUE("15/"&amp;MONTH(EDATE(C2656,-1))&amp;"/"&amp;YEAR(EDATE(C2656,-1))),-1,Feriados!$A$1:$A$936),1,Feriados!$A$1:$A$936)</f>
        <v>40560</v>
      </c>
      <c r="J2656" s="27">
        <f>WORKDAY(WORKDAY(DATEVALUE("15/"&amp;MONTH(EDATE(C2656,0))&amp;"/"&amp;YEAR(EDATE(C2656,0))-1),-1,Feriados!$A$1:$A$936),1,Feriados!$A$1:$A$936)</f>
        <v>40226</v>
      </c>
      <c r="K2656" s="28">
        <f t="shared" si="78"/>
        <v>5.9929873545325085</v>
      </c>
    </row>
    <row r="2657" spans="1:11" x14ac:dyDescent="0.3">
      <c r="A2657" s="18" t="str">
        <f t="shared" si="79"/>
        <v>12011F</v>
      </c>
      <c r="B2657" s="10">
        <v>760199</v>
      </c>
      <c r="C2657" s="15">
        <v>40583</v>
      </c>
      <c r="D2657" s="16">
        <v>1992.635878</v>
      </c>
      <c r="E2657" s="14">
        <v>0.83</v>
      </c>
      <c r="F2657" s="14" t="s">
        <v>41</v>
      </c>
      <c r="G2657" s="15">
        <v>40582</v>
      </c>
      <c r="H2657" s="27">
        <f>WORKDAY(WORKDAY(DATEVALUE("15/"&amp;MONTH(EDATE(C2657,0))&amp;"/"&amp;YEAR(EDATE(C2657,0))),-1,Feriados!$A$1:$A$936),1,Feriados!$A$1:$A$936)</f>
        <v>40589</v>
      </c>
      <c r="I2657" s="27">
        <f>WORKDAY(WORKDAY(DATEVALUE("15/"&amp;MONTH(EDATE(C2657,-1))&amp;"/"&amp;YEAR(EDATE(C2657,-1))),-1,Feriados!$A$1:$A$936),1,Feriados!$A$1:$A$936)</f>
        <v>40560</v>
      </c>
      <c r="J2657" s="27">
        <f>WORKDAY(WORKDAY(DATEVALUE("15/"&amp;MONTH(EDATE(C2657,0))&amp;"/"&amp;YEAR(EDATE(C2657,0))-1),-1,Feriados!$A$1:$A$936),1,Feriados!$A$1:$A$936)</f>
        <v>40226</v>
      </c>
      <c r="K2657" s="28">
        <f t="shared" si="78"/>
        <v>5.9929873545325085</v>
      </c>
    </row>
    <row r="2658" spans="1:11" x14ac:dyDescent="0.3">
      <c r="A2658" s="18" t="str">
        <f t="shared" si="79"/>
        <v>12011F</v>
      </c>
      <c r="B2658" s="10">
        <v>760199</v>
      </c>
      <c r="C2658" s="15">
        <v>40584</v>
      </c>
      <c r="D2658" s="16">
        <v>1993.4204689999999</v>
      </c>
      <c r="E2658" s="14">
        <v>0.83</v>
      </c>
      <c r="F2658" s="14" t="s">
        <v>41</v>
      </c>
      <c r="G2658" s="15">
        <v>40582</v>
      </c>
      <c r="H2658" s="27">
        <f>WORKDAY(WORKDAY(DATEVALUE("15/"&amp;MONTH(EDATE(C2658,0))&amp;"/"&amp;YEAR(EDATE(C2658,0))),-1,Feriados!$A$1:$A$936),1,Feriados!$A$1:$A$936)</f>
        <v>40589</v>
      </c>
      <c r="I2658" s="27">
        <f>WORKDAY(WORKDAY(DATEVALUE("15/"&amp;MONTH(EDATE(C2658,-1))&amp;"/"&amp;YEAR(EDATE(C2658,-1))),-1,Feriados!$A$1:$A$936),1,Feriados!$A$1:$A$936)</f>
        <v>40560</v>
      </c>
      <c r="J2658" s="27">
        <f>WORKDAY(WORKDAY(DATEVALUE("15/"&amp;MONTH(EDATE(C2658,0))&amp;"/"&amp;YEAR(EDATE(C2658,0))-1),-1,Feriados!$A$1:$A$936),1,Feriados!$A$1:$A$936)</f>
        <v>40226</v>
      </c>
      <c r="K2658" s="28">
        <f t="shared" si="78"/>
        <v>5.9929873545325085</v>
      </c>
    </row>
    <row r="2659" spans="1:11" x14ac:dyDescent="0.3">
      <c r="A2659" s="18" t="str">
        <f t="shared" si="79"/>
        <v>12011F</v>
      </c>
      <c r="B2659" s="10">
        <v>760199</v>
      </c>
      <c r="C2659" s="15">
        <v>40585</v>
      </c>
      <c r="D2659" s="16">
        <v>1994.205369</v>
      </c>
      <c r="E2659" s="14">
        <v>0.83</v>
      </c>
      <c r="F2659" s="14" t="s">
        <v>41</v>
      </c>
      <c r="G2659" s="15">
        <v>40582</v>
      </c>
      <c r="H2659" s="27">
        <f>WORKDAY(WORKDAY(DATEVALUE("15/"&amp;MONTH(EDATE(C2659,0))&amp;"/"&amp;YEAR(EDATE(C2659,0))),-1,Feriados!$A$1:$A$936),1,Feriados!$A$1:$A$936)</f>
        <v>40589</v>
      </c>
      <c r="I2659" s="27">
        <f>WORKDAY(WORKDAY(DATEVALUE("15/"&amp;MONTH(EDATE(C2659,-1))&amp;"/"&amp;YEAR(EDATE(C2659,-1))),-1,Feriados!$A$1:$A$936),1,Feriados!$A$1:$A$936)</f>
        <v>40560</v>
      </c>
      <c r="J2659" s="27">
        <f>WORKDAY(WORKDAY(DATEVALUE("15/"&amp;MONTH(EDATE(C2659,0))&amp;"/"&amp;YEAR(EDATE(C2659,0))-1),-1,Feriados!$A$1:$A$936),1,Feriados!$A$1:$A$936)</f>
        <v>40226</v>
      </c>
      <c r="K2659" s="28">
        <f t="shared" si="78"/>
        <v>5.9929873545325085</v>
      </c>
    </row>
    <row r="2660" spans="1:11" x14ac:dyDescent="0.3">
      <c r="A2660" s="18" t="str">
        <f t="shared" si="79"/>
        <v>12011F</v>
      </c>
      <c r="B2660" s="10">
        <v>760199</v>
      </c>
      <c r="C2660" s="15">
        <v>40588</v>
      </c>
      <c r="D2660" s="16">
        <v>1994.990577</v>
      </c>
      <c r="E2660" s="14">
        <v>0.83</v>
      </c>
      <c r="F2660" s="14" t="s">
        <v>41</v>
      </c>
      <c r="G2660" s="15">
        <v>40582</v>
      </c>
      <c r="H2660" s="27">
        <f>WORKDAY(WORKDAY(DATEVALUE("15/"&amp;MONTH(EDATE(C2660,0))&amp;"/"&amp;YEAR(EDATE(C2660,0))),-1,Feriados!$A$1:$A$936),1,Feriados!$A$1:$A$936)</f>
        <v>40589</v>
      </c>
      <c r="I2660" s="27">
        <f>WORKDAY(WORKDAY(DATEVALUE("15/"&amp;MONTH(EDATE(C2660,-1))&amp;"/"&amp;YEAR(EDATE(C2660,-1))),-1,Feriados!$A$1:$A$936),1,Feriados!$A$1:$A$936)</f>
        <v>40560</v>
      </c>
      <c r="J2660" s="27">
        <f>WORKDAY(WORKDAY(DATEVALUE("15/"&amp;MONTH(EDATE(C2660,0))&amp;"/"&amp;YEAR(EDATE(C2660,0))-1),-1,Feriados!$A$1:$A$936),1,Feriados!$A$1:$A$936)</f>
        <v>40226</v>
      </c>
      <c r="K2660" s="28">
        <f t="shared" si="78"/>
        <v>5.9929873545325085</v>
      </c>
    </row>
    <row r="2661" spans="1:11" x14ac:dyDescent="0.3">
      <c r="A2661" s="18" t="str">
        <f t="shared" si="79"/>
        <v>12011F</v>
      </c>
      <c r="B2661" s="10">
        <v>760199</v>
      </c>
      <c r="C2661" s="15">
        <v>40589</v>
      </c>
      <c r="D2661" s="16">
        <v>1995.7760949999999</v>
      </c>
      <c r="E2661" s="14">
        <v>0.83</v>
      </c>
      <c r="F2661" s="14" t="s">
        <v>41</v>
      </c>
      <c r="G2661" s="15">
        <v>40582</v>
      </c>
      <c r="H2661" s="27">
        <f>WORKDAY(WORKDAY(DATEVALUE("15/"&amp;MONTH(EDATE(C2661,0))&amp;"/"&amp;YEAR(EDATE(C2661,0))),-1,Feriados!$A$1:$A$936),1,Feriados!$A$1:$A$936)</f>
        <v>40589</v>
      </c>
      <c r="I2661" s="27">
        <f>WORKDAY(WORKDAY(DATEVALUE("15/"&amp;MONTH(EDATE(C2661,-1))&amp;"/"&amp;YEAR(EDATE(C2661,-1))),-1,Feriados!$A$1:$A$936),1,Feriados!$A$1:$A$936)</f>
        <v>40560</v>
      </c>
      <c r="J2661" s="27">
        <f>WORKDAY(WORKDAY(DATEVALUE("15/"&amp;MONTH(EDATE(C2661,0))&amp;"/"&amp;YEAR(EDATE(C2661,0))-1),-1,Feriados!$A$1:$A$936),1,Feriados!$A$1:$A$936)</f>
        <v>40226</v>
      </c>
      <c r="K2661" s="28">
        <f t="shared" si="78"/>
        <v>5.9929873545325085</v>
      </c>
    </row>
    <row r="2662" spans="1:11" x14ac:dyDescent="0.3">
      <c r="A2662" s="18" t="str">
        <f t="shared" si="79"/>
        <v>12011P</v>
      </c>
      <c r="B2662" s="10">
        <v>760199</v>
      </c>
      <c r="C2662" s="15">
        <v>40590</v>
      </c>
      <c r="D2662" s="16">
        <v>1996.714782</v>
      </c>
      <c r="E2662" s="14">
        <v>0.85</v>
      </c>
      <c r="F2662" s="14" t="s">
        <v>42</v>
      </c>
      <c r="G2662" s="15">
        <v>40590</v>
      </c>
      <c r="H2662" s="27">
        <f>WORKDAY(WORKDAY(DATEVALUE("15/"&amp;MONTH(EDATE(C2662,0))&amp;"/"&amp;YEAR(EDATE(C2662,0))),-1,Feriados!$A$1:$A$936),1,Feriados!$A$1:$A$936)</f>
        <v>40589</v>
      </c>
      <c r="I2662" s="27">
        <f>WORKDAY(WORKDAY(DATEVALUE("15/"&amp;MONTH(EDATE(C2662,-1))&amp;"/"&amp;YEAR(EDATE(C2662,-1))),-1,Feriados!$A$1:$A$936),1,Feriados!$A$1:$A$936)</f>
        <v>40560</v>
      </c>
      <c r="J2662" s="27">
        <f>WORKDAY(WORKDAY(DATEVALUE("15/"&amp;MONTH(EDATE(C2662,0))&amp;"/"&amp;YEAR(EDATE(C2662,0))-1),-1,Feriados!$A$1:$A$936),1,Feriados!$A$1:$A$936)</f>
        <v>40226</v>
      </c>
      <c r="K2662" s="28">
        <f t="shared" si="78"/>
        <v>5.9929873545325085</v>
      </c>
    </row>
    <row r="2663" spans="1:11" x14ac:dyDescent="0.3">
      <c r="A2663" s="18" t="str">
        <f t="shared" si="79"/>
        <v>12011P</v>
      </c>
      <c r="B2663" s="10">
        <v>760199</v>
      </c>
      <c r="C2663" s="15">
        <v>40591</v>
      </c>
      <c r="D2663" s="16">
        <v>1997.6539110000001</v>
      </c>
      <c r="E2663" s="14">
        <v>0.85</v>
      </c>
      <c r="F2663" s="14" t="s">
        <v>42</v>
      </c>
      <c r="G2663" s="15">
        <v>40590</v>
      </c>
      <c r="H2663" s="27">
        <f>WORKDAY(WORKDAY(DATEVALUE("15/"&amp;MONTH(EDATE(C2663,0))&amp;"/"&amp;YEAR(EDATE(C2663,0))),-1,Feriados!$A$1:$A$936),1,Feriados!$A$1:$A$936)</f>
        <v>40589</v>
      </c>
      <c r="I2663" s="27">
        <f>WORKDAY(WORKDAY(DATEVALUE("15/"&amp;MONTH(EDATE(C2663,-1))&amp;"/"&amp;YEAR(EDATE(C2663,-1))),-1,Feriados!$A$1:$A$936),1,Feriados!$A$1:$A$936)</f>
        <v>40560</v>
      </c>
      <c r="J2663" s="27">
        <f>WORKDAY(WORKDAY(DATEVALUE("15/"&amp;MONTH(EDATE(C2663,0))&amp;"/"&amp;YEAR(EDATE(C2663,0))-1),-1,Feriados!$A$1:$A$936),1,Feriados!$A$1:$A$936)</f>
        <v>40226</v>
      </c>
      <c r="K2663" s="28">
        <f t="shared" si="78"/>
        <v>5.9929873545325085</v>
      </c>
    </row>
    <row r="2664" spans="1:11" x14ac:dyDescent="0.3">
      <c r="A2664" s="18" t="str">
        <f t="shared" si="79"/>
        <v>12011P</v>
      </c>
      <c r="B2664" s="10">
        <v>760199</v>
      </c>
      <c r="C2664" s="15">
        <v>40592</v>
      </c>
      <c r="D2664" s="16">
        <v>1998.593482</v>
      </c>
      <c r="E2664" s="14">
        <v>0.85</v>
      </c>
      <c r="F2664" s="14" t="s">
        <v>42</v>
      </c>
      <c r="G2664" s="15">
        <v>40590</v>
      </c>
      <c r="H2664" s="27">
        <f>WORKDAY(WORKDAY(DATEVALUE("15/"&amp;MONTH(EDATE(C2664,0))&amp;"/"&amp;YEAR(EDATE(C2664,0))),-1,Feriados!$A$1:$A$936),1,Feriados!$A$1:$A$936)</f>
        <v>40589</v>
      </c>
      <c r="I2664" s="27">
        <f>WORKDAY(WORKDAY(DATEVALUE("15/"&amp;MONTH(EDATE(C2664,-1))&amp;"/"&amp;YEAR(EDATE(C2664,-1))),-1,Feriados!$A$1:$A$936),1,Feriados!$A$1:$A$936)</f>
        <v>40560</v>
      </c>
      <c r="J2664" s="27">
        <f>WORKDAY(WORKDAY(DATEVALUE("15/"&amp;MONTH(EDATE(C2664,0))&amp;"/"&amp;YEAR(EDATE(C2664,0))-1),-1,Feriados!$A$1:$A$936),1,Feriados!$A$1:$A$936)</f>
        <v>40226</v>
      </c>
      <c r="K2664" s="28">
        <f t="shared" si="78"/>
        <v>5.9929873545325085</v>
      </c>
    </row>
    <row r="2665" spans="1:11" x14ac:dyDescent="0.3">
      <c r="A2665" s="18" t="str">
        <f t="shared" si="79"/>
        <v>12011P</v>
      </c>
      <c r="B2665" s="10">
        <v>760199</v>
      </c>
      <c r="C2665" s="15">
        <v>40595</v>
      </c>
      <c r="D2665" s="16">
        <v>1999.5334949999999</v>
      </c>
      <c r="E2665" s="14">
        <v>0.85</v>
      </c>
      <c r="F2665" s="14" t="s">
        <v>42</v>
      </c>
      <c r="G2665" s="15">
        <v>40590</v>
      </c>
      <c r="H2665" s="27">
        <f>WORKDAY(WORKDAY(DATEVALUE("15/"&amp;MONTH(EDATE(C2665,0))&amp;"/"&amp;YEAR(EDATE(C2665,0))),-1,Feriados!$A$1:$A$936),1,Feriados!$A$1:$A$936)</f>
        <v>40589</v>
      </c>
      <c r="I2665" s="27">
        <f>WORKDAY(WORKDAY(DATEVALUE("15/"&amp;MONTH(EDATE(C2665,-1))&amp;"/"&amp;YEAR(EDATE(C2665,-1))),-1,Feriados!$A$1:$A$936),1,Feriados!$A$1:$A$936)</f>
        <v>40560</v>
      </c>
      <c r="J2665" s="27">
        <f>WORKDAY(WORKDAY(DATEVALUE("15/"&amp;MONTH(EDATE(C2665,0))&amp;"/"&amp;YEAR(EDATE(C2665,0))-1),-1,Feriados!$A$1:$A$936),1,Feriados!$A$1:$A$936)</f>
        <v>40226</v>
      </c>
      <c r="K2665" s="28">
        <f t="shared" si="78"/>
        <v>5.9929873545325085</v>
      </c>
    </row>
    <row r="2666" spans="1:11" x14ac:dyDescent="0.3">
      <c r="A2666" s="18" t="str">
        <f t="shared" si="79"/>
        <v>12011P</v>
      </c>
      <c r="B2666" s="10">
        <v>760199</v>
      </c>
      <c r="C2666" s="15">
        <v>40596</v>
      </c>
      <c r="D2666" s="16">
        <v>2000.4739500000001</v>
      </c>
      <c r="E2666" s="14">
        <v>0.85</v>
      </c>
      <c r="F2666" s="14" t="s">
        <v>42</v>
      </c>
      <c r="G2666" s="15">
        <v>40590</v>
      </c>
      <c r="H2666" s="27">
        <f>WORKDAY(WORKDAY(DATEVALUE("15/"&amp;MONTH(EDATE(C2666,0))&amp;"/"&amp;YEAR(EDATE(C2666,0))),-1,Feriados!$A$1:$A$936),1,Feriados!$A$1:$A$936)</f>
        <v>40589</v>
      </c>
      <c r="I2666" s="27">
        <f>WORKDAY(WORKDAY(DATEVALUE("15/"&amp;MONTH(EDATE(C2666,-1))&amp;"/"&amp;YEAR(EDATE(C2666,-1))),-1,Feriados!$A$1:$A$936),1,Feriados!$A$1:$A$936)</f>
        <v>40560</v>
      </c>
      <c r="J2666" s="27">
        <f>WORKDAY(WORKDAY(DATEVALUE("15/"&amp;MONTH(EDATE(C2666,0))&amp;"/"&amp;YEAR(EDATE(C2666,0))-1),-1,Feriados!$A$1:$A$936),1,Feriados!$A$1:$A$936)</f>
        <v>40226</v>
      </c>
      <c r="K2666" s="28">
        <f t="shared" si="78"/>
        <v>5.9929873545325085</v>
      </c>
    </row>
    <row r="2667" spans="1:11" x14ac:dyDescent="0.3">
      <c r="A2667" s="18" t="str">
        <f t="shared" si="79"/>
        <v>12011P</v>
      </c>
      <c r="B2667" s="10">
        <v>760199</v>
      </c>
      <c r="C2667" s="15">
        <v>40597</v>
      </c>
      <c r="D2667" s="16">
        <v>2001.3486929999999</v>
      </c>
      <c r="E2667" s="14">
        <v>0.84</v>
      </c>
      <c r="F2667" s="14" t="s">
        <v>42</v>
      </c>
      <c r="G2667" s="15">
        <v>40597</v>
      </c>
      <c r="H2667" s="27">
        <f>WORKDAY(WORKDAY(DATEVALUE("15/"&amp;MONTH(EDATE(C2667,0))&amp;"/"&amp;YEAR(EDATE(C2667,0))),-1,Feriados!$A$1:$A$936),1,Feriados!$A$1:$A$936)</f>
        <v>40589</v>
      </c>
      <c r="I2667" s="27">
        <f>WORKDAY(WORKDAY(DATEVALUE("15/"&amp;MONTH(EDATE(C2667,-1))&amp;"/"&amp;YEAR(EDATE(C2667,-1))),-1,Feriados!$A$1:$A$936),1,Feriados!$A$1:$A$936)</f>
        <v>40560</v>
      </c>
      <c r="J2667" s="27">
        <f>WORKDAY(WORKDAY(DATEVALUE("15/"&amp;MONTH(EDATE(C2667,0))&amp;"/"&amp;YEAR(EDATE(C2667,0))-1),-1,Feriados!$A$1:$A$936),1,Feriados!$A$1:$A$936)</f>
        <v>40226</v>
      </c>
      <c r="K2667" s="28">
        <f t="shared" si="78"/>
        <v>5.9929873545325085</v>
      </c>
    </row>
    <row r="2668" spans="1:11" x14ac:dyDescent="0.3">
      <c r="A2668" s="18" t="str">
        <f t="shared" si="79"/>
        <v>12011P</v>
      </c>
      <c r="B2668" s="10">
        <v>760199</v>
      </c>
      <c r="C2668" s="15">
        <v>40598</v>
      </c>
      <c r="D2668" s="16">
        <v>2002.278971</v>
      </c>
      <c r="E2668" s="14">
        <v>0.84</v>
      </c>
      <c r="F2668" s="14" t="s">
        <v>42</v>
      </c>
      <c r="G2668" s="15">
        <v>40597</v>
      </c>
      <c r="H2668" s="27">
        <f>WORKDAY(WORKDAY(DATEVALUE("15/"&amp;MONTH(EDATE(C2668,0))&amp;"/"&amp;YEAR(EDATE(C2668,0))),-1,Feriados!$A$1:$A$936),1,Feriados!$A$1:$A$936)</f>
        <v>40589</v>
      </c>
      <c r="I2668" s="27">
        <f>WORKDAY(WORKDAY(DATEVALUE("15/"&amp;MONTH(EDATE(C2668,-1))&amp;"/"&amp;YEAR(EDATE(C2668,-1))),-1,Feriados!$A$1:$A$936),1,Feriados!$A$1:$A$936)</f>
        <v>40560</v>
      </c>
      <c r="J2668" s="27">
        <f>WORKDAY(WORKDAY(DATEVALUE("15/"&amp;MONTH(EDATE(C2668,0))&amp;"/"&amp;YEAR(EDATE(C2668,0))-1),-1,Feriados!$A$1:$A$936),1,Feriados!$A$1:$A$936)</f>
        <v>40226</v>
      </c>
      <c r="K2668" s="28">
        <f t="shared" si="78"/>
        <v>5.9929873545325085</v>
      </c>
    </row>
    <row r="2669" spans="1:11" x14ac:dyDescent="0.3">
      <c r="A2669" s="18" t="str">
        <f t="shared" si="79"/>
        <v>12011P</v>
      </c>
      <c r="B2669" s="10">
        <v>760199</v>
      </c>
      <c r="C2669" s="15">
        <v>40599</v>
      </c>
      <c r="D2669" s="16">
        <v>2003.2096819999999</v>
      </c>
      <c r="E2669" s="14">
        <v>0.84</v>
      </c>
      <c r="F2669" s="14" t="s">
        <v>42</v>
      </c>
      <c r="G2669" s="15">
        <v>40597</v>
      </c>
      <c r="H2669" s="27">
        <f>WORKDAY(WORKDAY(DATEVALUE("15/"&amp;MONTH(EDATE(C2669,0))&amp;"/"&amp;YEAR(EDATE(C2669,0))),-1,Feriados!$A$1:$A$936),1,Feriados!$A$1:$A$936)</f>
        <v>40589</v>
      </c>
      <c r="I2669" s="27">
        <f>WORKDAY(WORKDAY(DATEVALUE("15/"&amp;MONTH(EDATE(C2669,-1))&amp;"/"&amp;YEAR(EDATE(C2669,-1))),-1,Feriados!$A$1:$A$936),1,Feriados!$A$1:$A$936)</f>
        <v>40560</v>
      </c>
      <c r="J2669" s="27">
        <f>WORKDAY(WORKDAY(DATEVALUE("15/"&amp;MONTH(EDATE(C2669,0))&amp;"/"&amp;YEAR(EDATE(C2669,0))-1),-1,Feriados!$A$1:$A$936),1,Feriados!$A$1:$A$936)</f>
        <v>40226</v>
      </c>
      <c r="K2669" s="28">
        <f t="shared" si="78"/>
        <v>5.9929873545325085</v>
      </c>
    </row>
    <row r="2670" spans="1:11" x14ac:dyDescent="0.3">
      <c r="A2670" s="18" t="str">
        <f t="shared" si="79"/>
        <v>12011P</v>
      </c>
      <c r="B2670" s="10">
        <v>760199</v>
      </c>
      <c r="C2670" s="15">
        <v>40602</v>
      </c>
      <c r="D2670" s="16">
        <v>2004.1408249999999</v>
      </c>
      <c r="E2670" s="14">
        <v>0.84</v>
      </c>
      <c r="F2670" s="14" t="s">
        <v>42</v>
      </c>
      <c r="G2670" s="15">
        <v>40597</v>
      </c>
      <c r="H2670" s="27">
        <f>WORKDAY(WORKDAY(DATEVALUE("15/"&amp;MONTH(EDATE(C2670,0))&amp;"/"&amp;YEAR(EDATE(C2670,0))),-1,Feriados!$A$1:$A$936),1,Feriados!$A$1:$A$936)</f>
        <v>40589</v>
      </c>
      <c r="I2670" s="27">
        <f>WORKDAY(WORKDAY(DATEVALUE("15/"&amp;MONTH(EDATE(C2670,-1))&amp;"/"&amp;YEAR(EDATE(C2670,-1))),-1,Feriados!$A$1:$A$936),1,Feriados!$A$1:$A$936)</f>
        <v>40560</v>
      </c>
      <c r="J2670" s="27">
        <f>WORKDAY(WORKDAY(DATEVALUE("15/"&amp;MONTH(EDATE(C2670,0))&amp;"/"&amp;YEAR(EDATE(C2670,0))-1),-1,Feriados!$A$1:$A$936),1,Feriados!$A$1:$A$936)</f>
        <v>40226</v>
      </c>
      <c r="K2670" s="28">
        <f t="shared" si="78"/>
        <v>5.9929873545325085</v>
      </c>
    </row>
    <row r="2671" spans="1:11" x14ac:dyDescent="0.3">
      <c r="A2671" s="18" t="str">
        <f t="shared" si="79"/>
        <v>22011P</v>
      </c>
      <c r="B2671" s="10">
        <v>760199</v>
      </c>
      <c r="C2671" s="15">
        <v>40603</v>
      </c>
      <c r="D2671" s="16">
        <v>2005.0724009999999</v>
      </c>
      <c r="E2671" s="14">
        <v>0.84</v>
      </c>
      <c r="F2671" s="14" t="s">
        <v>42</v>
      </c>
      <c r="G2671" s="15">
        <v>40597</v>
      </c>
      <c r="H2671" s="27">
        <f>WORKDAY(WORKDAY(DATEVALUE("15/"&amp;MONTH(EDATE(C2671,0))&amp;"/"&amp;YEAR(EDATE(C2671,0))),-1,Feriados!$A$1:$A$936),1,Feriados!$A$1:$A$936)</f>
        <v>40617</v>
      </c>
      <c r="I2671" s="27">
        <f>WORKDAY(WORKDAY(DATEVALUE("15/"&amp;MONTH(EDATE(C2671,-1))&amp;"/"&amp;YEAR(EDATE(C2671,-1))),-1,Feriados!$A$1:$A$936),1,Feriados!$A$1:$A$936)</f>
        <v>40589</v>
      </c>
      <c r="J2671" s="27">
        <f>WORKDAY(WORKDAY(DATEVALUE("15/"&amp;MONTH(EDATE(C2671,0))&amp;"/"&amp;YEAR(EDATE(C2671,0))-1),-1,Feriados!$A$1:$A$936),1,Feriados!$A$1:$A$936)</f>
        <v>40252</v>
      </c>
      <c r="K2671" s="28">
        <f t="shared" si="78"/>
        <v>6.0141713776670214</v>
      </c>
    </row>
    <row r="2672" spans="1:11" x14ac:dyDescent="0.3">
      <c r="A2672" s="18" t="str">
        <f t="shared" si="79"/>
        <v>22011P</v>
      </c>
      <c r="B2672" s="10">
        <v>760199</v>
      </c>
      <c r="C2672" s="15">
        <v>40604</v>
      </c>
      <c r="D2672" s="16">
        <v>2006.00441</v>
      </c>
      <c r="E2672" s="14">
        <v>0.84</v>
      </c>
      <c r="F2672" s="14" t="s">
        <v>42</v>
      </c>
      <c r="G2672" s="15">
        <v>40597</v>
      </c>
      <c r="H2672" s="27">
        <f>WORKDAY(WORKDAY(DATEVALUE("15/"&amp;MONTH(EDATE(C2672,0))&amp;"/"&amp;YEAR(EDATE(C2672,0))),-1,Feriados!$A$1:$A$936),1,Feriados!$A$1:$A$936)</f>
        <v>40617</v>
      </c>
      <c r="I2672" s="27">
        <f>WORKDAY(WORKDAY(DATEVALUE("15/"&amp;MONTH(EDATE(C2672,-1))&amp;"/"&amp;YEAR(EDATE(C2672,-1))),-1,Feriados!$A$1:$A$936),1,Feriados!$A$1:$A$936)</f>
        <v>40589</v>
      </c>
      <c r="J2672" s="27">
        <f>WORKDAY(WORKDAY(DATEVALUE("15/"&amp;MONTH(EDATE(C2672,0))&amp;"/"&amp;YEAR(EDATE(C2672,0))-1),-1,Feriados!$A$1:$A$936),1,Feriados!$A$1:$A$936)</f>
        <v>40252</v>
      </c>
      <c r="K2672" s="28">
        <f t="shared" si="78"/>
        <v>6.0141713776670214</v>
      </c>
    </row>
    <row r="2673" spans="1:11" x14ac:dyDescent="0.3">
      <c r="A2673" s="18" t="str">
        <f t="shared" si="79"/>
        <v>22011P</v>
      </c>
      <c r="B2673" s="10">
        <v>760199</v>
      </c>
      <c r="C2673" s="15">
        <v>40605</v>
      </c>
      <c r="D2673" s="16">
        <v>2006.936852</v>
      </c>
      <c r="E2673" s="14">
        <v>0.84</v>
      </c>
      <c r="F2673" s="14" t="s">
        <v>42</v>
      </c>
      <c r="G2673" s="15">
        <v>40597</v>
      </c>
      <c r="H2673" s="27">
        <f>WORKDAY(WORKDAY(DATEVALUE("15/"&amp;MONTH(EDATE(C2673,0))&amp;"/"&amp;YEAR(EDATE(C2673,0))),-1,Feriados!$A$1:$A$936),1,Feriados!$A$1:$A$936)</f>
        <v>40617</v>
      </c>
      <c r="I2673" s="27">
        <f>WORKDAY(WORKDAY(DATEVALUE("15/"&amp;MONTH(EDATE(C2673,-1))&amp;"/"&amp;YEAR(EDATE(C2673,-1))),-1,Feriados!$A$1:$A$936),1,Feriados!$A$1:$A$936)</f>
        <v>40589</v>
      </c>
      <c r="J2673" s="27">
        <f>WORKDAY(WORKDAY(DATEVALUE("15/"&amp;MONTH(EDATE(C2673,0))&amp;"/"&amp;YEAR(EDATE(C2673,0))-1),-1,Feriados!$A$1:$A$936),1,Feriados!$A$1:$A$936)</f>
        <v>40252</v>
      </c>
      <c r="K2673" s="28">
        <f t="shared" si="78"/>
        <v>6.0141713776670214</v>
      </c>
    </row>
    <row r="2674" spans="1:11" x14ac:dyDescent="0.3">
      <c r="A2674" s="18" t="str">
        <f t="shared" si="79"/>
        <v>22011F</v>
      </c>
      <c r="B2674" s="10">
        <v>760199</v>
      </c>
      <c r="C2674" s="15">
        <v>40606</v>
      </c>
      <c r="D2674" s="16">
        <v>2007.294762</v>
      </c>
      <c r="E2674" s="14">
        <v>0.8</v>
      </c>
      <c r="F2674" s="14" t="s">
        <v>41</v>
      </c>
      <c r="G2674" s="15">
        <v>40606</v>
      </c>
      <c r="H2674" s="27">
        <f>WORKDAY(WORKDAY(DATEVALUE("15/"&amp;MONTH(EDATE(C2674,0))&amp;"/"&amp;YEAR(EDATE(C2674,0))),-1,Feriados!$A$1:$A$936),1,Feriados!$A$1:$A$936)</f>
        <v>40617</v>
      </c>
      <c r="I2674" s="27">
        <f>WORKDAY(WORKDAY(DATEVALUE("15/"&amp;MONTH(EDATE(C2674,-1))&amp;"/"&amp;YEAR(EDATE(C2674,-1))),-1,Feriados!$A$1:$A$936),1,Feriados!$A$1:$A$936)</f>
        <v>40589</v>
      </c>
      <c r="J2674" s="27">
        <f>WORKDAY(WORKDAY(DATEVALUE("15/"&amp;MONTH(EDATE(C2674,0))&amp;"/"&amp;YEAR(EDATE(C2674,0))-1),-1,Feriados!$A$1:$A$936),1,Feriados!$A$1:$A$936)</f>
        <v>40252</v>
      </c>
      <c r="K2674" s="28">
        <f t="shared" si="78"/>
        <v>6.0141713776670214</v>
      </c>
    </row>
    <row r="2675" spans="1:11" x14ac:dyDescent="0.3">
      <c r="A2675" s="18" t="str">
        <f t="shared" si="79"/>
        <v>22011F</v>
      </c>
      <c r="B2675" s="10">
        <v>760199</v>
      </c>
      <c r="C2675" s="15">
        <v>40611</v>
      </c>
      <c r="D2675" s="16">
        <v>2008.1835619999999</v>
      </c>
      <c r="E2675" s="14">
        <v>0.8</v>
      </c>
      <c r="F2675" s="14" t="s">
        <v>41</v>
      </c>
      <c r="G2675" s="15">
        <v>40606</v>
      </c>
      <c r="H2675" s="27">
        <f>WORKDAY(WORKDAY(DATEVALUE("15/"&amp;MONTH(EDATE(C2675,0))&amp;"/"&amp;YEAR(EDATE(C2675,0))),-1,Feriados!$A$1:$A$936),1,Feriados!$A$1:$A$936)</f>
        <v>40617</v>
      </c>
      <c r="I2675" s="27">
        <f>WORKDAY(WORKDAY(DATEVALUE("15/"&amp;MONTH(EDATE(C2675,-1))&amp;"/"&amp;YEAR(EDATE(C2675,-1))),-1,Feriados!$A$1:$A$936),1,Feriados!$A$1:$A$936)</f>
        <v>40589</v>
      </c>
      <c r="J2675" s="27">
        <f>WORKDAY(WORKDAY(DATEVALUE("15/"&amp;MONTH(EDATE(C2675,0))&amp;"/"&amp;YEAR(EDATE(C2675,0))-1),-1,Feriados!$A$1:$A$936),1,Feriados!$A$1:$A$936)</f>
        <v>40252</v>
      </c>
      <c r="K2675" s="28">
        <f t="shared" si="78"/>
        <v>6.0141713776670214</v>
      </c>
    </row>
    <row r="2676" spans="1:11" x14ac:dyDescent="0.3">
      <c r="A2676" s="18" t="str">
        <f t="shared" si="79"/>
        <v>22011F</v>
      </c>
      <c r="B2676" s="10">
        <v>760199</v>
      </c>
      <c r="C2676" s="15">
        <v>40612</v>
      </c>
      <c r="D2676" s="16">
        <v>2009.072756</v>
      </c>
      <c r="E2676" s="14">
        <v>0.8</v>
      </c>
      <c r="F2676" s="14" t="s">
        <v>41</v>
      </c>
      <c r="G2676" s="15">
        <v>40606</v>
      </c>
      <c r="H2676" s="27">
        <f>WORKDAY(WORKDAY(DATEVALUE("15/"&amp;MONTH(EDATE(C2676,0))&amp;"/"&amp;YEAR(EDATE(C2676,0))),-1,Feriados!$A$1:$A$936),1,Feriados!$A$1:$A$936)</f>
        <v>40617</v>
      </c>
      <c r="I2676" s="27">
        <f>WORKDAY(WORKDAY(DATEVALUE("15/"&amp;MONTH(EDATE(C2676,-1))&amp;"/"&amp;YEAR(EDATE(C2676,-1))),-1,Feriados!$A$1:$A$936),1,Feriados!$A$1:$A$936)</f>
        <v>40589</v>
      </c>
      <c r="J2676" s="27">
        <f>WORKDAY(WORKDAY(DATEVALUE("15/"&amp;MONTH(EDATE(C2676,0))&amp;"/"&amp;YEAR(EDATE(C2676,0))-1),-1,Feriados!$A$1:$A$936),1,Feriados!$A$1:$A$936)</f>
        <v>40252</v>
      </c>
      <c r="K2676" s="28">
        <f t="shared" si="78"/>
        <v>6.0141713776670214</v>
      </c>
    </row>
    <row r="2677" spans="1:11" x14ac:dyDescent="0.3">
      <c r="A2677" s="18" t="str">
        <f t="shared" si="79"/>
        <v>22011F</v>
      </c>
      <c r="B2677" s="10">
        <v>760199</v>
      </c>
      <c r="C2677" s="15">
        <v>40613</v>
      </c>
      <c r="D2677" s="16">
        <v>2009.9623429999999</v>
      </c>
      <c r="E2677" s="14">
        <v>0.8</v>
      </c>
      <c r="F2677" s="14" t="s">
        <v>41</v>
      </c>
      <c r="G2677" s="15">
        <v>40606</v>
      </c>
      <c r="H2677" s="27">
        <f>WORKDAY(WORKDAY(DATEVALUE("15/"&amp;MONTH(EDATE(C2677,0))&amp;"/"&amp;YEAR(EDATE(C2677,0))),-1,Feriados!$A$1:$A$936),1,Feriados!$A$1:$A$936)</f>
        <v>40617</v>
      </c>
      <c r="I2677" s="27">
        <f>WORKDAY(WORKDAY(DATEVALUE("15/"&amp;MONTH(EDATE(C2677,-1))&amp;"/"&amp;YEAR(EDATE(C2677,-1))),-1,Feriados!$A$1:$A$936),1,Feriados!$A$1:$A$936)</f>
        <v>40589</v>
      </c>
      <c r="J2677" s="27">
        <f>WORKDAY(WORKDAY(DATEVALUE("15/"&amp;MONTH(EDATE(C2677,0))&amp;"/"&amp;YEAR(EDATE(C2677,0))-1),-1,Feriados!$A$1:$A$936),1,Feriados!$A$1:$A$936)</f>
        <v>40252</v>
      </c>
      <c r="K2677" s="28">
        <f t="shared" si="78"/>
        <v>6.0141713776670214</v>
      </c>
    </row>
    <row r="2678" spans="1:11" x14ac:dyDescent="0.3">
      <c r="A2678" s="18" t="str">
        <f t="shared" si="79"/>
        <v>22011F</v>
      </c>
      <c r="B2678" s="10">
        <v>760199</v>
      </c>
      <c r="C2678" s="15">
        <v>40616</v>
      </c>
      <c r="D2678" s="16">
        <v>2010.852324</v>
      </c>
      <c r="E2678" s="14">
        <v>0.8</v>
      </c>
      <c r="F2678" s="14" t="s">
        <v>41</v>
      </c>
      <c r="G2678" s="15">
        <v>40606</v>
      </c>
      <c r="H2678" s="27">
        <f>WORKDAY(WORKDAY(DATEVALUE("15/"&amp;MONTH(EDATE(C2678,0))&amp;"/"&amp;YEAR(EDATE(C2678,0))),-1,Feriados!$A$1:$A$936),1,Feriados!$A$1:$A$936)</f>
        <v>40617</v>
      </c>
      <c r="I2678" s="27">
        <f>WORKDAY(WORKDAY(DATEVALUE("15/"&amp;MONTH(EDATE(C2678,-1))&amp;"/"&amp;YEAR(EDATE(C2678,-1))),-1,Feriados!$A$1:$A$936),1,Feriados!$A$1:$A$936)</f>
        <v>40589</v>
      </c>
      <c r="J2678" s="27">
        <f>WORKDAY(WORKDAY(DATEVALUE("15/"&amp;MONTH(EDATE(C2678,0))&amp;"/"&amp;YEAR(EDATE(C2678,0))-1),-1,Feriados!$A$1:$A$936),1,Feriados!$A$1:$A$936)</f>
        <v>40252</v>
      </c>
      <c r="K2678" s="28">
        <f t="shared" si="78"/>
        <v>6.0141713776670214</v>
      </c>
    </row>
    <row r="2679" spans="1:11" x14ac:dyDescent="0.3">
      <c r="A2679" s="18" t="str">
        <f t="shared" si="79"/>
        <v>22011F</v>
      </c>
      <c r="B2679" s="10">
        <v>760199</v>
      </c>
      <c r="C2679" s="15">
        <v>40617</v>
      </c>
      <c r="D2679" s="16">
        <v>2011.7427009999999</v>
      </c>
      <c r="E2679" s="14">
        <v>0.8</v>
      </c>
      <c r="F2679" s="14" t="s">
        <v>41</v>
      </c>
      <c r="G2679" s="15">
        <v>40606</v>
      </c>
      <c r="H2679" s="27">
        <f>WORKDAY(WORKDAY(DATEVALUE("15/"&amp;MONTH(EDATE(C2679,0))&amp;"/"&amp;YEAR(EDATE(C2679,0))),-1,Feriados!$A$1:$A$936),1,Feriados!$A$1:$A$936)</f>
        <v>40617</v>
      </c>
      <c r="I2679" s="27">
        <f>WORKDAY(WORKDAY(DATEVALUE("15/"&amp;MONTH(EDATE(C2679,-1))&amp;"/"&amp;YEAR(EDATE(C2679,-1))),-1,Feriados!$A$1:$A$936),1,Feriados!$A$1:$A$936)</f>
        <v>40589</v>
      </c>
      <c r="J2679" s="27">
        <f>WORKDAY(WORKDAY(DATEVALUE("15/"&amp;MONTH(EDATE(C2679,0))&amp;"/"&amp;YEAR(EDATE(C2679,0))-1),-1,Feriados!$A$1:$A$936),1,Feriados!$A$1:$A$936)</f>
        <v>40252</v>
      </c>
      <c r="K2679" s="28">
        <f t="shared" si="78"/>
        <v>6.0141713776670214</v>
      </c>
    </row>
    <row r="2680" spans="1:11" x14ac:dyDescent="0.3">
      <c r="A2680" s="18" t="str">
        <f t="shared" si="79"/>
        <v>22011P</v>
      </c>
      <c r="B2680" s="10">
        <v>760199</v>
      </c>
      <c r="C2680" s="15">
        <v>40618</v>
      </c>
      <c r="D2680" s="16">
        <v>2012.187698</v>
      </c>
      <c r="E2680" s="14">
        <v>0.51</v>
      </c>
      <c r="F2680" s="14" t="s">
        <v>42</v>
      </c>
      <c r="G2680" s="15">
        <v>40618</v>
      </c>
      <c r="H2680" s="27">
        <f>WORKDAY(WORKDAY(DATEVALUE("15/"&amp;MONTH(EDATE(C2680,0))&amp;"/"&amp;YEAR(EDATE(C2680,0))),-1,Feriados!$A$1:$A$936),1,Feriados!$A$1:$A$936)</f>
        <v>40617</v>
      </c>
      <c r="I2680" s="27">
        <f>WORKDAY(WORKDAY(DATEVALUE("15/"&amp;MONTH(EDATE(C2680,-1))&amp;"/"&amp;YEAR(EDATE(C2680,-1))),-1,Feriados!$A$1:$A$936),1,Feriados!$A$1:$A$936)</f>
        <v>40589</v>
      </c>
      <c r="J2680" s="27">
        <f>WORKDAY(WORKDAY(DATEVALUE("15/"&amp;MONTH(EDATE(C2680,0))&amp;"/"&amp;YEAR(EDATE(C2680,0))-1),-1,Feriados!$A$1:$A$936),1,Feriados!$A$1:$A$936)</f>
        <v>40252</v>
      </c>
      <c r="K2680" s="28">
        <f t="shared" si="78"/>
        <v>6.0141713776670214</v>
      </c>
    </row>
    <row r="2681" spans="1:11" x14ac:dyDescent="0.3">
      <c r="A2681" s="18" t="str">
        <f t="shared" si="79"/>
        <v>22011P</v>
      </c>
      <c r="B2681" s="10">
        <v>760199</v>
      </c>
      <c r="C2681" s="15">
        <v>40619</v>
      </c>
      <c r="D2681" s="16">
        <v>2012.6327940000001</v>
      </c>
      <c r="E2681" s="14">
        <v>0.51</v>
      </c>
      <c r="F2681" s="14" t="s">
        <v>42</v>
      </c>
      <c r="G2681" s="15">
        <v>40618</v>
      </c>
      <c r="H2681" s="27">
        <f>WORKDAY(WORKDAY(DATEVALUE("15/"&amp;MONTH(EDATE(C2681,0))&amp;"/"&amp;YEAR(EDATE(C2681,0))),-1,Feriados!$A$1:$A$936),1,Feriados!$A$1:$A$936)</f>
        <v>40617</v>
      </c>
      <c r="I2681" s="27">
        <f>WORKDAY(WORKDAY(DATEVALUE("15/"&amp;MONTH(EDATE(C2681,-1))&amp;"/"&amp;YEAR(EDATE(C2681,-1))),-1,Feriados!$A$1:$A$936),1,Feriados!$A$1:$A$936)</f>
        <v>40589</v>
      </c>
      <c r="J2681" s="27">
        <f>WORKDAY(WORKDAY(DATEVALUE("15/"&amp;MONTH(EDATE(C2681,0))&amp;"/"&amp;YEAR(EDATE(C2681,0))-1),-1,Feriados!$A$1:$A$936),1,Feriados!$A$1:$A$936)</f>
        <v>40252</v>
      </c>
      <c r="K2681" s="28">
        <f t="shared" si="78"/>
        <v>6.0141713776670214</v>
      </c>
    </row>
    <row r="2682" spans="1:11" x14ac:dyDescent="0.3">
      <c r="A2682" s="18" t="str">
        <f t="shared" si="79"/>
        <v>22011P</v>
      </c>
      <c r="B2682" s="10">
        <v>760199</v>
      </c>
      <c r="C2682" s="15">
        <v>40620</v>
      </c>
      <c r="D2682" s="16">
        <v>2013.0779889999999</v>
      </c>
      <c r="E2682" s="14">
        <v>0.51</v>
      </c>
      <c r="F2682" s="14" t="s">
        <v>42</v>
      </c>
      <c r="G2682" s="15">
        <v>40618</v>
      </c>
      <c r="H2682" s="27">
        <f>WORKDAY(WORKDAY(DATEVALUE("15/"&amp;MONTH(EDATE(C2682,0))&amp;"/"&amp;YEAR(EDATE(C2682,0))),-1,Feriados!$A$1:$A$936),1,Feriados!$A$1:$A$936)</f>
        <v>40617</v>
      </c>
      <c r="I2682" s="27">
        <f>WORKDAY(WORKDAY(DATEVALUE("15/"&amp;MONTH(EDATE(C2682,-1))&amp;"/"&amp;YEAR(EDATE(C2682,-1))),-1,Feriados!$A$1:$A$936),1,Feriados!$A$1:$A$936)</f>
        <v>40589</v>
      </c>
      <c r="J2682" s="27">
        <f>WORKDAY(WORKDAY(DATEVALUE("15/"&amp;MONTH(EDATE(C2682,0))&amp;"/"&amp;YEAR(EDATE(C2682,0))-1),-1,Feriados!$A$1:$A$936),1,Feriados!$A$1:$A$936)</f>
        <v>40252</v>
      </c>
      <c r="K2682" s="28">
        <f t="shared" si="78"/>
        <v>6.0141713776670214</v>
      </c>
    </row>
    <row r="2683" spans="1:11" x14ac:dyDescent="0.3">
      <c r="A2683" s="18" t="str">
        <f t="shared" si="79"/>
        <v>22011P</v>
      </c>
      <c r="B2683" s="10">
        <v>760199</v>
      </c>
      <c r="C2683" s="15">
        <v>40623</v>
      </c>
      <c r="D2683" s="16">
        <v>2013.5232820000001</v>
      </c>
      <c r="E2683" s="14">
        <v>0.51</v>
      </c>
      <c r="F2683" s="14" t="s">
        <v>42</v>
      </c>
      <c r="G2683" s="15">
        <v>40618</v>
      </c>
      <c r="H2683" s="27">
        <f>WORKDAY(WORKDAY(DATEVALUE("15/"&amp;MONTH(EDATE(C2683,0))&amp;"/"&amp;YEAR(EDATE(C2683,0))),-1,Feriados!$A$1:$A$936),1,Feriados!$A$1:$A$936)</f>
        <v>40617</v>
      </c>
      <c r="I2683" s="27">
        <f>WORKDAY(WORKDAY(DATEVALUE("15/"&amp;MONTH(EDATE(C2683,-1))&amp;"/"&amp;YEAR(EDATE(C2683,-1))),-1,Feriados!$A$1:$A$936),1,Feriados!$A$1:$A$936)</f>
        <v>40589</v>
      </c>
      <c r="J2683" s="27">
        <f>WORKDAY(WORKDAY(DATEVALUE("15/"&amp;MONTH(EDATE(C2683,0))&amp;"/"&amp;YEAR(EDATE(C2683,0))-1),-1,Feriados!$A$1:$A$936),1,Feriados!$A$1:$A$936)</f>
        <v>40252</v>
      </c>
      <c r="K2683" s="28">
        <f t="shared" si="78"/>
        <v>6.0141713776670214</v>
      </c>
    </row>
    <row r="2684" spans="1:11" x14ac:dyDescent="0.3">
      <c r="A2684" s="18" t="str">
        <f t="shared" si="79"/>
        <v>22011P</v>
      </c>
      <c r="B2684" s="10">
        <v>760199</v>
      </c>
      <c r="C2684" s="15">
        <v>40624</v>
      </c>
      <c r="D2684" s="16">
        <v>2013.9686730000001</v>
      </c>
      <c r="E2684" s="14">
        <v>0.51</v>
      </c>
      <c r="F2684" s="14" t="s">
        <v>42</v>
      </c>
      <c r="G2684" s="15">
        <v>40618</v>
      </c>
      <c r="H2684" s="27">
        <f>WORKDAY(WORKDAY(DATEVALUE("15/"&amp;MONTH(EDATE(C2684,0))&amp;"/"&amp;YEAR(EDATE(C2684,0))),-1,Feriados!$A$1:$A$936),1,Feriados!$A$1:$A$936)</f>
        <v>40617</v>
      </c>
      <c r="I2684" s="27">
        <f>WORKDAY(WORKDAY(DATEVALUE("15/"&amp;MONTH(EDATE(C2684,-1))&amp;"/"&amp;YEAR(EDATE(C2684,-1))),-1,Feriados!$A$1:$A$936),1,Feriados!$A$1:$A$936)</f>
        <v>40589</v>
      </c>
      <c r="J2684" s="27">
        <f>WORKDAY(WORKDAY(DATEVALUE("15/"&amp;MONTH(EDATE(C2684,0))&amp;"/"&amp;YEAR(EDATE(C2684,0))-1),-1,Feriados!$A$1:$A$936),1,Feriados!$A$1:$A$936)</f>
        <v>40252</v>
      </c>
      <c r="K2684" s="28">
        <f t="shared" si="78"/>
        <v>6.0141713776670214</v>
      </c>
    </row>
    <row r="2685" spans="1:11" x14ac:dyDescent="0.3">
      <c r="A2685" s="18" t="str">
        <f t="shared" si="79"/>
        <v>22011P</v>
      </c>
      <c r="B2685" s="10">
        <v>760199</v>
      </c>
      <c r="C2685" s="15">
        <v>40625</v>
      </c>
      <c r="D2685" s="16">
        <v>2014.4141629999999</v>
      </c>
      <c r="E2685" s="14">
        <v>0.51</v>
      </c>
      <c r="F2685" s="14" t="s">
        <v>42</v>
      </c>
      <c r="G2685" s="15">
        <v>40618</v>
      </c>
      <c r="H2685" s="27">
        <f>WORKDAY(WORKDAY(DATEVALUE("15/"&amp;MONTH(EDATE(C2685,0))&amp;"/"&amp;YEAR(EDATE(C2685,0))),-1,Feriados!$A$1:$A$936),1,Feriados!$A$1:$A$936)</f>
        <v>40617</v>
      </c>
      <c r="I2685" s="27">
        <f>WORKDAY(WORKDAY(DATEVALUE("15/"&amp;MONTH(EDATE(C2685,-1))&amp;"/"&amp;YEAR(EDATE(C2685,-1))),-1,Feriados!$A$1:$A$936),1,Feriados!$A$1:$A$936)</f>
        <v>40589</v>
      </c>
      <c r="J2685" s="27">
        <f>WORKDAY(WORKDAY(DATEVALUE("15/"&amp;MONTH(EDATE(C2685,0))&amp;"/"&amp;YEAR(EDATE(C2685,0))-1),-1,Feriados!$A$1:$A$936),1,Feriados!$A$1:$A$936)</f>
        <v>40252</v>
      </c>
      <c r="K2685" s="28">
        <f t="shared" ref="K2685:K2748" si="80">+(VLOOKUP(H2685,C:D,2,FALSE)/VLOOKUP(J2685,C:D,2,FALSE)-1)*100</f>
        <v>6.0141713776670214</v>
      </c>
    </row>
    <row r="2686" spans="1:11" x14ac:dyDescent="0.3">
      <c r="A2686" s="18" t="str">
        <f t="shared" si="79"/>
        <v>22011P</v>
      </c>
      <c r="B2686" s="10">
        <v>760199</v>
      </c>
      <c r="C2686" s="15">
        <v>40626</v>
      </c>
      <c r="D2686" s="16">
        <v>2015.9572599999999</v>
      </c>
      <c r="E2686" s="14">
        <v>0.69</v>
      </c>
      <c r="F2686" s="14" t="s">
        <v>42</v>
      </c>
      <c r="G2686" s="15">
        <v>40626</v>
      </c>
      <c r="H2686" s="27">
        <f>WORKDAY(WORKDAY(DATEVALUE("15/"&amp;MONTH(EDATE(C2686,0))&amp;"/"&amp;YEAR(EDATE(C2686,0))),-1,Feriados!$A$1:$A$936),1,Feriados!$A$1:$A$936)</f>
        <v>40617</v>
      </c>
      <c r="I2686" s="27">
        <f>WORKDAY(WORKDAY(DATEVALUE("15/"&amp;MONTH(EDATE(C2686,-1))&amp;"/"&amp;YEAR(EDATE(C2686,-1))),-1,Feriados!$A$1:$A$936),1,Feriados!$A$1:$A$936)</f>
        <v>40589</v>
      </c>
      <c r="J2686" s="27">
        <f>WORKDAY(WORKDAY(DATEVALUE("15/"&amp;MONTH(EDATE(C2686,0))&amp;"/"&amp;YEAR(EDATE(C2686,0))-1),-1,Feriados!$A$1:$A$936),1,Feriados!$A$1:$A$936)</f>
        <v>40252</v>
      </c>
      <c r="K2686" s="28">
        <f t="shared" si="80"/>
        <v>6.0141713776670214</v>
      </c>
    </row>
    <row r="2687" spans="1:11" x14ac:dyDescent="0.3">
      <c r="A2687" s="18" t="str">
        <f t="shared" si="79"/>
        <v>22011P</v>
      </c>
      <c r="B2687" s="10">
        <v>760199</v>
      </c>
      <c r="C2687" s="15">
        <v>40627</v>
      </c>
      <c r="D2687" s="16">
        <v>2016.5600609999999</v>
      </c>
      <c r="E2687" s="14">
        <v>0.69</v>
      </c>
      <c r="F2687" s="14" t="s">
        <v>42</v>
      </c>
      <c r="G2687" s="15">
        <v>40626</v>
      </c>
      <c r="H2687" s="27">
        <f>WORKDAY(WORKDAY(DATEVALUE("15/"&amp;MONTH(EDATE(C2687,0))&amp;"/"&amp;YEAR(EDATE(C2687,0))),-1,Feriados!$A$1:$A$936),1,Feriados!$A$1:$A$936)</f>
        <v>40617</v>
      </c>
      <c r="I2687" s="27">
        <f>WORKDAY(WORKDAY(DATEVALUE("15/"&amp;MONTH(EDATE(C2687,-1))&amp;"/"&amp;YEAR(EDATE(C2687,-1))),-1,Feriados!$A$1:$A$936),1,Feriados!$A$1:$A$936)</f>
        <v>40589</v>
      </c>
      <c r="J2687" s="27">
        <f>WORKDAY(WORKDAY(DATEVALUE("15/"&amp;MONTH(EDATE(C2687,0))&amp;"/"&amp;YEAR(EDATE(C2687,0))-1),-1,Feriados!$A$1:$A$936),1,Feriados!$A$1:$A$936)</f>
        <v>40252</v>
      </c>
      <c r="K2687" s="28">
        <f t="shared" si="80"/>
        <v>6.0141713776670214</v>
      </c>
    </row>
    <row r="2688" spans="1:11" x14ac:dyDescent="0.3">
      <c r="A2688" s="18" t="str">
        <f t="shared" si="79"/>
        <v>22011P</v>
      </c>
      <c r="B2688" s="10">
        <v>760199</v>
      </c>
      <c r="C2688" s="15">
        <v>40630</v>
      </c>
      <c r="D2688" s="16">
        <v>2017.163041</v>
      </c>
      <c r="E2688" s="14">
        <v>0.69</v>
      </c>
      <c r="F2688" s="14" t="s">
        <v>42</v>
      </c>
      <c r="G2688" s="15">
        <v>40626</v>
      </c>
      <c r="H2688" s="27">
        <f>WORKDAY(WORKDAY(DATEVALUE("15/"&amp;MONTH(EDATE(C2688,0))&amp;"/"&amp;YEAR(EDATE(C2688,0))),-1,Feriados!$A$1:$A$936),1,Feriados!$A$1:$A$936)</f>
        <v>40617</v>
      </c>
      <c r="I2688" s="27">
        <f>WORKDAY(WORKDAY(DATEVALUE("15/"&amp;MONTH(EDATE(C2688,-1))&amp;"/"&amp;YEAR(EDATE(C2688,-1))),-1,Feriados!$A$1:$A$936),1,Feriados!$A$1:$A$936)</f>
        <v>40589</v>
      </c>
      <c r="J2688" s="27">
        <f>WORKDAY(WORKDAY(DATEVALUE("15/"&amp;MONTH(EDATE(C2688,0))&amp;"/"&amp;YEAR(EDATE(C2688,0))-1),-1,Feriados!$A$1:$A$936),1,Feriados!$A$1:$A$936)</f>
        <v>40252</v>
      </c>
      <c r="K2688" s="28">
        <f t="shared" si="80"/>
        <v>6.0141713776670214</v>
      </c>
    </row>
    <row r="2689" spans="1:11" x14ac:dyDescent="0.3">
      <c r="A2689" s="18" t="str">
        <f t="shared" si="79"/>
        <v>22011P</v>
      </c>
      <c r="B2689" s="10">
        <v>760199</v>
      </c>
      <c r="C2689" s="15">
        <v>40631</v>
      </c>
      <c r="D2689" s="16">
        <v>2017.766202</v>
      </c>
      <c r="E2689" s="14">
        <v>0.69</v>
      </c>
      <c r="F2689" s="14" t="s">
        <v>42</v>
      </c>
      <c r="G2689" s="15">
        <v>40626</v>
      </c>
      <c r="H2689" s="27">
        <f>WORKDAY(WORKDAY(DATEVALUE("15/"&amp;MONTH(EDATE(C2689,0))&amp;"/"&amp;YEAR(EDATE(C2689,0))),-1,Feriados!$A$1:$A$936),1,Feriados!$A$1:$A$936)</f>
        <v>40617</v>
      </c>
      <c r="I2689" s="27">
        <f>WORKDAY(WORKDAY(DATEVALUE("15/"&amp;MONTH(EDATE(C2689,-1))&amp;"/"&amp;YEAR(EDATE(C2689,-1))),-1,Feriados!$A$1:$A$936),1,Feriados!$A$1:$A$936)</f>
        <v>40589</v>
      </c>
      <c r="J2689" s="27">
        <f>WORKDAY(WORKDAY(DATEVALUE("15/"&amp;MONTH(EDATE(C2689,0))&amp;"/"&amp;YEAR(EDATE(C2689,0))-1),-1,Feriados!$A$1:$A$936),1,Feriados!$A$1:$A$936)</f>
        <v>40252</v>
      </c>
      <c r="K2689" s="28">
        <f t="shared" si="80"/>
        <v>6.0141713776670214</v>
      </c>
    </row>
    <row r="2690" spans="1:11" x14ac:dyDescent="0.3">
      <c r="A2690" s="18" t="str">
        <f t="shared" si="79"/>
        <v>22011P</v>
      </c>
      <c r="B2690" s="10">
        <v>760199</v>
      </c>
      <c r="C2690" s="15">
        <v>40632</v>
      </c>
      <c r="D2690" s="16">
        <v>2018.369543</v>
      </c>
      <c r="E2690" s="14">
        <v>0.69</v>
      </c>
      <c r="F2690" s="14" t="s">
        <v>42</v>
      </c>
      <c r="G2690" s="15">
        <v>40626</v>
      </c>
      <c r="H2690" s="27">
        <f>WORKDAY(WORKDAY(DATEVALUE("15/"&amp;MONTH(EDATE(C2690,0))&amp;"/"&amp;YEAR(EDATE(C2690,0))),-1,Feriados!$A$1:$A$936),1,Feriados!$A$1:$A$936)</f>
        <v>40617</v>
      </c>
      <c r="I2690" s="27">
        <f>WORKDAY(WORKDAY(DATEVALUE("15/"&amp;MONTH(EDATE(C2690,-1))&amp;"/"&amp;YEAR(EDATE(C2690,-1))),-1,Feriados!$A$1:$A$936),1,Feriados!$A$1:$A$936)</f>
        <v>40589</v>
      </c>
      <c r="J2690" s="27">
        <f>WORKDAY(WORKDAY(DATEVALUE("15/"&amp;MONTH(EDATE(C2690,0))&amp;"/"&amp;YEAR(EDATE(C2690,0))-1),-1,Feriados!$A$1:$A$936),1,Feriados!$A$1:$A$936)</f>
        <v>40252</v>
      </c>
      <c r="K2690" s="28">
        <f t="shared" si="80"/>
        <v>6.0141713776670214</v>
      </c>
    </row>
    <row r="2691" spans="1:11" x14ac:dyDescent="0.3">
      <c r="A2691" s="18" t="str">
        <f t="shared" ref="A2691:A2754" si="81">MONTH(EDATE(C2691,-1))&amp;YEAR(EDATE(C2691,-1))&amp;F2691</f>
        <v>22011P</v>
      </c>
      <c r="B2691" s="10">
        <v>760199</v>
      </c>
      <c r="C2691" s="15">
        <v>40633</v>
      </c>
      <c r="D2691" s="16">
        <v>2018.9730649999999</v>
      </c>
      <c r="E2691" s="14">
        <v>0.69</v>
      </c>
      <c r="F2691" s="14" t="s">
        <v>42</v>
      </c>
      <c r="G2691" s="15">
        <v>40626</v>
      </c>
      <c r="H2691" s="27">
        <f>WORKDAY(WORKDAY(DATEVALUE("15/"&amp;MONTH(EDATE(C2691,0))&amp;"/"&amp;YEAR(EDATE(C2691,0))),-1,Feriados!$A$1:$A$936),1,Feriados!$A$1:$A$936)</f>
        <v>40617</v>
      </c>
      <c r="I2691" s="27">
        <f>WORKDAY(WORKDAY(DATEVALUE("15/"&amp;MONTH(EDATE(C2691,-1))&amp;"/"&amp;YEAR(EDATE(C2691,-1))),-1,Feriados!$A$1:$A$936),1,Feriados!$A$1:$A$936)</f>
        <v>40589</v>
      </c>
      <c r="J2691" s="27">
        <f>WORKDAY(WORKDAY(DATEVALUE("15/"&amp;MONTH(EDATE(C2691,0))&amp;"/"&amp;YEAR(EDATE(C2691,0))-1),-1,Feriados!$A$1:$A$936),1,Feriados!$A$1:$A$936)</f>
        <v>40252</v>
      </c>
      <c r="K2691" s="28">
        <f t="shared" si="80"/>
        <v>6.0141713776670214</v>
      </c>
    </row>
    <row r="2692" spans="1:11" x14ac:dyDescent="0.3">
      <c r="A2692" s="18" t="str">
        <f t="shared" si="81"/>
        <v>32011P</v>
      </c>
      <c r="B2692" s="10">
        <v>760199</v>
      </c>
      <c r="C2692" s="15">
        <v>40634</v>
      </c>
      <c r="D2692" s="16">
        <v>2019.576767</v>
      </c>
      <c r="E2692" s="14">
        <v>0.69</v>
      </c>
      <c r="F2692" s="14" t="s">
        <v>42</v>
      </c>
      <c r="G2692" s="15">
        <v>40626</v>
      </c>
      <c r="H2692" s="27">
        <f>WORKDAY(WORKDAY(DATEVALUE("15/"&amp;MONTH(EDATE(C2692,0))&amp;"/"&amp;YEAR(EDATE(C2692,0))),-1,Feriados!$A$1:$A$936),1,Feriados!$A$1:$A$936)</f>
        <v>40648</v>
      </c>
      <c r="I2692" s="27">
        <f>WORKDAY(WORKDAY(DATEVALUE("15/"&amp;MONTH(EDATE(C2692,-1))&amp;"/"&amp;YEAR(EDATE(C2692,-1))),-1,Feriados!$A$1:$A$936),1,Feriados!$A$1:$A$936)</f>
        <v>40617</v>
      </c>
      <c r="J2692" s="27">
        <f>WORKDAY(WORKDAY(DATEVALUE("15/"&amp;MONTH(EDATE(C2692,0))&amp;"/"&amp;YEAR(EDATE(C2692,0))-1),-1,Feriados!$A$1:$A$936),1,Feriados!$A$1:$A$936)</f>
        <v>40283</v>
      </c>
      <c r="K2692" s="28">
        <f t="shared" si="80"/>
        <v>6.2989876121430477</v>
      </c>
    </row>
    <row r="2693" spans="1:11" x14ac:dyDescent="0.3">
      <c r="A2693" s="18" t="str">
        <f t="shared" si="81"/>
        <v>32011P</v>
      </c>
      <c r="B2693" s="10">
        <v>760199</v>
      </c>
      <c r="C2693" s="15">
        <v>40637</v>
      </c>
      <c r="D2693" s="16">
        <v>2020.18065</v>
      </c>
      <c r="E2693" s="14">
        <v>0.69</v>
      </c>
      <c r="F2693" s="14" t="s">
        <v>42</v>
      </c>
      <c r="G2693" s="15">
        <v>40626</v>
      </c>
      <c r="H2693" s="27">
        <f>WORKDAY(WORKDAY(DATEVALUE("15/"&amp;MONTH(EDATE(C2693,0))&amp;"/"&amp;YEAR(EDATE(C2693,0))),-1,Feriados!$A$1:$A$936),1,Feriados!$A$1:$A$936)</f>
        <v>40648</v>
      </c>
      <c r="I2693" s="27">
        <f>WORKDAY(WORKDAY(DATEVALUE("15/"&amp;MONTH(EDATE(C2693,-1))&amp;"/"&amp;YEAR(EDATE(C2693,-1))),-1,Feriados!$A$1:$A$936),1,Feriados!$A$1:$A$936)</f>
        <v>40617</v>
      </c>
      <c r="J2693" s="27">
        <f>WORKDAY(WORKDAY(DATEVALUE("15/"&amp;MONTH(EDATE(C2693,0))&amp;"/"&amp;YEAR(EDATE(C2693,0))-1),-1,Feriados!$A$1:$A$936),1,Feriados!$A$1:$A$936)</f>
        <v>40283</v>
      </c>
      <c r="K2693" s="28">
        <f t="shared" si="80"/>
        <v>6.2989876121430477</v>
      </c>
    </row>
    <row r="2694" spans="1:11" x14ac:dyDescent="0.3">
      <c r="A2694" s="18" t="str">
        <f t="shared" si="81"/>
        <v>32011P</v>
      </c>
      <c r="B2694" s="10">
        <v>760199</v>
      </c>
      <c r="C2694" s="15">
        <v>40638</v>
      </c>
      <c r="D2694" s="16">
        <v>2020.784713</v>
      </c>
      <c r="E2694" s="14">
        <v>0.69</v>
      </c>
      <c r="F2694" s="14" t="s">
        <v>42</v>
      </c>
      <c r="G2694" s="15">
        <v>40626</v>
      </c>
      <c r="H2694" s="27">
        <f>WORKDAY(WORKDAY(DATEVALUE("15/"&amp;MONTH(EDATE(C2694,0))&amp;"/"&amp;YEAR(EDATE(C2694,0))),-1,Feriados!$A$1:$A$936),1,Feriados!$A$1:$A$936)</f>
        <v>40648</v>
      </c>
      <c r="I2694" s="27">
        <f>WORKDAY(WORKDAY(DATEVALUE("15/"&amp;MONTH(EDATE(C2694,-1))&amp;"/"&amp;YEAR(EDATE(C2694,-1))),-1,Feriados!$A$1:$A$936),1,Feriados!$A$1:$A$936)</f>
        <v>40617</v>
      </c>
      <c r="J2694" s="27">
        <f>WORKDAY(WORKDAY(DATEVALUE("15/"&amp;MONTH(EDATE(C2694,0))&amp;"/"&amp;YEAR(EDATE(C2694,0))-1),-1,Feriados!$A$1:$A$936),1,Feriados!$A$1:$A$936)</f>
        <v>40283</v>
      </c>
      <c r="K2694" s="28">
        <f t="shared" si="80"/>
        <v>6.2989876121430477</v>
      </c>
    </row>
    <row r="2695" spans="1:11" x14ac:dyDescent="0.3">
      <c r="A2695" s="18" t="str">
        <f t="shared" si="81"/>
        <v>32011P</v>
      </c>
      <c r="B2695" s="10">
        <v>760199</v>
      </c>
      <c r="C2695" s="15">
        <v>40639</v>
      </c>
      <c r="D2695" s="16">
        <v>2021.3889569999999</v>
      </c>
      <c r="E2695" s="14">
        <v>0.69</v>
      </c>
      <c r="F2695" s="14" t="s">
        <v>42</v>
      </c>
      <c r="G2695" s="15">
        <v>40626</v>
      </c>
      <c r="H2695" s="27">
        <f>WORKDAY(WORKDAY(DATEVALUE("15/"&amp;MONTH(EDATE(C2695,0))&amp;"/"&amp;YEAR(EDATE(C2695,0))),-1,Feriados!$A$1:$A$936),1,Feriados!$A$1:$A$936)</f>
        <v>40648</v>
      </c>
      <c r="I2695" s="27">
        <f>WORKDAY(WORKDAY(DATEVALUE("15/"&amp;MONTH(EDATE(C2695,-1))&amp;"/"&amp;YEAR(EDATE(C2695,-1))),-1,Feriados!$A$1:$A$936),1,Feriados!$A$1:$A$936)</f>
        <v>40617</v>
      </c>
      <c r="J2695" s="27">
        <f>WORKDAY(WORKDAY(DATEVALUE("15/"&amp;MONTH(EDATE(C2695,0))&amp;"/"&amp;YEAR(EDATE(C2695,0))-1),-1,Feriados!$A$1:$A$936),1,Feriados!$A$1:$A$936)</f>
        <v>40283</v>
      </c>
      <c r="K2695" s="28">
        <f t="shared" si="80"/>
        <v>6.2989876121430477</v>
      </c>
    </row>
    <row r="2696" spans="1:11" x14ac:dyDescent="0.3">
      <c r="A2696" s="18" t="str">
        <f t="shared" si="81"/>
        <v>32011F</v>
      </c>
      <c r="B2696" s="10">
        <v>760199</v>
      </c>
      <c r="C2696" s="15">
        <v>40640</v>
      </c>
      <c r="D2696" s="16">
        <v>2023.477108</v>
      </c>
      <c r="E2696" s="14">
        <v>0.79</v>
      </c>
      <c r="F2696" s="14" t="s">
        <v>41</v>
      </c>
      <c r="G2696" s="15">
        <v>40640</v>
      </c>
      <c r="H2696" s="27">
        <f>WORKDAY(WORKDAY(DATEVALUE("15/"&amp;MONTH(EDATE(C2696,0))&amp;"/"&amp;YEAR(EDATE(C2696,0))),-1,Feriados!$A$1:$A$936),1,Feriados!$A$1:$A$936)</f>
        <v>40648</v>
      </c>
      <c r="I2696" s="27">
        <f>WORKDAY(WORKDAY(DATEVALUE("15/"&amp;MONTH(EDATE(C2696,-1))&amp;"/"&amp;YEAR(EDATE(C2696,-1))),-1,Feriados!$A$1:$A$936),1,Feriados!$A$1:$A$936)</f>
        <v>40617</v>
      </c>
      <c r="J2696" s="27">
        <f>WORKDAY(WORKDAY(DATEVALUE("15/"&amp;MONTH(EDATE(C2696,0))&amp;"/"&amp;YEAR(EDATE(C2696,0))-1),-1,Feriados!$A$1:$A$936),1,Feriados!$A$1:$A$936)</f>
        <v>40283</v>
      </c>
      <c r="K2696" s="28">
        <f t="shared" si="80"/>
        <v>6.2989876121430477</v>
      </c>
    </row>
    <row r="2697" spans="1:11" x14ac:dyDescent="0.3">
      <c r="A2697" s="18" t="str">
        <f t="shared" si="81"/>
        <v>32011F</v>
      </c>
      <c r="B2697" s="10">
        <v>760199</v>
      </c>
      <c r="C2697" s="15">
        <v>40641</v>
      </c>
      <c r="D2697" s="16">
        <v>2024.1694950000001</v>
      </c>
      <c r="E2697" s="14">
        <v>0.79</v>
      </c>
      <c r="F2697" s="14" t="s">
        <v>41</v>
      </c>
      <c r="G2697" s="15">
        <v>40640</v>
      </c>
      <c r="H2697" s="27">
        <f>WORKDAY(WORKDAY(DATEVALUE("15/"&amp;MONTH(EDATE(C2697,0))&amp;"/"&amp;YEAR(EDATE(C2697,0))),-1,Feriados!$A$1:$A$936),1,Feriados!$A$1:$A$936)</f>
        <v>40648</v>
      </c>
      <c r="I2697" s="27">
        <f>WORKDAY(WORKDAY(DATEVALUE("15/"&amp;MONTH(EDATE(C2697,-1))&amp;"/"&amp;YEAR(EDATE(C2697,-1))),-1,Feriados!$A$1:$A$936),1,Feriados!$A$1:$A$936)</f>
        <v>40617</v>
      </c>
      <c r="J2697" s="27">
        <f>WORKDAY(WORKDAY(DATEVALUE("15/"&amp;MONTH(EDATE(C2697,0))&amp;"/"&amp;YEAR(EDATE(C2697,0))-1),-1,Feriados!$A$1:$A$936),1,Feriados!$A$1:$A$936)</f>
        <v>40283</v>
      </c>
      <c r="K2697" s="28">
        <f t="shared" si="80"/>
        <v>6.2989876121430477</v>
      </c>
    </row>
    <row r="2698" spans="1:11" x14ac:dyDescent="0.3">
      <c r="A2698" s="18" t="str">
        <f t="shared" si="81"/>
        <v>32011F</v>
      </c>
      <c r="B2698" s="10">
        <v>760199</v>
      </c>
      <c r="C2698" s="15">
        <v>40644</v>
      </c>
      <c r="D2698" s="16">
        <v>2024.8621189999999</v>
      </c>
      <c r="E2698" s="14">
        <v>0.79</v>
      </c>
      <c r="F2698" s="14" t="s">
        <v>41</v>
      </c>
      <c r="G2698" s="15">
        <v>40640</v>
      </c>
      <c r="H2698" s="27">
        <f>WORKDAY(WORKDAY(DATEVALUE("15/"&amp;MONTH(EDATE(C2698,0))&amp;"/"&amp;YEAR(EDATE(C2698,0))),-1,Feriados!$A$1:$A$936),1,Feriados!$A$1:$A$936)</f>
        <v>40648</v>
      </c>
      <c r="I2698" s="27">
        <f>WORKDAY(WORKDAY(DATEVALUE("15/"&amp;MONTH(EDATE(C2698,-1))&amp;"/"&amp;YEAR(EDATE(C2698,-1))),-1,Feriados!$A$1:$A$936),1,Feriados!$A$1:$A$936)</f>
        <v>40617</v>
      </c>
      <c r="J2698" s="27">
        <f>WORKDAY(WORKDAY(DATEVALUE("15/"&amp;MONTH(EDATE(C2698,0))&amp;"/"&amp;YEAR(EDATE(C2698,0))-1),-1,Feriados!$A$1:$A$936),1,Feriados!$A$1:$A$936)</f>
        <v>40283</v>
      </c>
      <c r="K2698" s="28">
        <f t="shared" si="80"/>
        <v>6.2989876121430477</v>
      </c>
    </row>
    <row r="2699" spans="1:11" x14ac:dyDescent="0.3">
      <c r="A2699" s="18" t="str">
        <f t="shared" si="81"/>
        <v>32011F</v>
      </c>
      <c r="B2699" s="10">
        <v>760199</v>
      </c>
      <c r="C2699" s="15">
        <v>40645</v>
      </c>
      <c r="D2699" s="16">
        <v>2025.554979</v>
      </c>
      <c r="E2699" s="14">
        <v>0.79</v>
      </c>
      <c r="F2699" s="14" t="s">
        <v>41</v>
      </c>
      <c r="G2699" s="15">
        <v>40640</v>
      </c>
      <c r="H2699" s="27">
        <f>WORKDAY(WORKDAY(DATEVALUE("15/"&amp;MONTH(EDATE(C2699,0))&amp;"/"&amp;YEAR(EDATE(C2699,0))),-1,Feriados!$A$1:$A$936),1,Feriados!$A$1:$A$936)</f>
        <v>40648</v>
      </c>
      <c r="I2699" s="27">
        <f>WORKDAY(WORKDAY(DATEVALUE("15/"&amp;MONTH(EDATE(C2699,-1))&amp;"/"&amp;YEAR(EDATE(C2699,-1))),-1,Feriados!$A$1:$A$936),1,Feriados!$A$1:$A$936)</f>
        <v>40617</v>
      </c>
      <c r="J2699" s="27">
        <f>WORKDAY(WORKDAY(DATEVALUE("15/"&amp;MONTH(EDATE(C2699,0))&amp;"/"&amp;YEAR(EDATE(C2699,0))-1),-1,Feriados!$A$1:$A$936),1,Feriados!$A$1:$A$936)</f>
        <v>40283</v>
      </c>
      <c r="K2699" s="28">
        <f t="shared" si="80"/>
        <v>6.2989876121430477</v>
      </c>
    </row>
    <row r="2700" spans="1:11" x14ac:dyDescent="0.3">
      <c r="A2700" s="18" t="str">
        <f t="shared" si="81"/>
        <v>32011F</v>
      </c>
      <c r="B2700" s="10">
        <v>760199</v>
      </c>
      <c r="C2700" s="15">
        <v>40646</v>
      </c>
      <c r="D2700" s="16">
        <v>2026.248077</v>
      </c>
      <c r="E2700" s="14">
        <v>0.79</v>
      </c>
      <c r="F2700" s="14" t="s">
        <v>41</v>
      </c>
      <c r="G2700" s="15">
        <v>40640</v>
      </c>
      <c r="H2700" s="27">
        <f>WORKDAY(WORKDAY(DATEVALUE("15/"&amp;MONTH(EDATE(C2700,0))&amp;"/"&amp;YEAR(EDATE(C2700,0))),-1,Feriados!$A$1:$A$936),1,Feriados!$A$1:$A$936)</f>
        <v>40648</v>
      </c>
      <c r="I2700" s="27">
        <f>WORKDAY(WORKDAY(DATEVALUE("15/"&amp;MONTH(EDATE(C2700,-1))&amp;"/"&amp;YEAR(EDATE(C2700,-1))),-1,Feriados!$A$1:$A$936),1,Feriados!$A$1:$A$936)</f>
        <v>40617</v>
      </c>
      <c r="J2700" s="27">
        <f>WORKDAY(WORKDAY(DATEVALUE("15/"&amp;MONTH(EDATE(C2700,0))&amp;"/"&amp;YEAR(EDATE(C2700,0))-1),-1,Feriados!$A$1:$A$936),1,Feriados!$A$1:$A$936)</f>
        <v>40283</v>
      </c>
      <c r="K2700" s="28">
        <f t="shared" si="80"/>
        <v>6.2989876121430477</v>
      </c>
    </row>
    <row r="2701" spans="1:11" x14ac:dyDescent="0.3">
      <c r="A2701" s="18" t="str">
        <f t="shared" si="81"/>
        <v>32011F</v>
      </c>
      <c r="B2701" s="10">
        <v>760199</v>
      </c>
      <c r="C2701" s="15">
        <v>40647</v>
      </c>
      <c r="D2701" s="16">
        <v>2026.9414119999999</v>
      </c>
      <c r="E2701" s="14">
        <v>0.79</v>
      </c>
      <c r="F2701" s="14" t="s">
        <v>41</v>
      </c>
      <c r="G2701" s="15">
        <v>40640</v>
      </c>
      <c r="H2701" s="27">
        <f>WORKDAY(WORKDAY(DATEVALUE("15/"&amp;MONTH(EDATE(C2701,0))&amp;"/"&amp;YEAR(EDATE(C2701,0))),-1,Feriados!$A$1:$A$936),1,Feriados!$A$1:$A$936)</f>
        <v>40648</v>
      </c>
      <c r="I2701" s="27">
        <f>WORKDAY(WORKDAY(DATEVALUE("15/"&amp;MONTH(EDATE(C2701,-1))&amp;"/"&amp;YEAR(EDATE(C2701,-1))),-1,Feriados!$A$1:$A$936),1,Feriados!$A$1:$A$936)</f>
        <v>40617</v>
      </c>
      <c r="J2701" s="27">
        <f>WORKDAY(WORKDAY(DATEVALUE("15/"&amp;MONTH(EDATE(C2701,0))&amp;"/"&amp;YEAR(EDATE(C2701,0))-1),-1,Feriados!$A$1:$A$936),1,Feriados!$A$1:$A$936)</f>
        <v>40283</v>
      </c>
      <c r="K2701" s="28">
        <f t="shared" si="80"/>
        <v>6.2989876121430477</v>
      </c>
    </row>
    <row r="2702" spans="1:11" x14ac:dyDescent="0.3">
      <c r="A2702" s="18" t="str">
        <f t="shared" si="81"/>
        <v>32011F</v>
      </c>
      <c r="B2702" s="10">
        <v>760199</v>
      </c>
      <c r="C2702" s="15">
        <v>40648</v>
      </c>
      <c r="D2702" s="16">
        <v>2027.6349849999999</v>
      </c>
      <c r="E2702" s="14">
        <v>0.79</v>
      </c>
      <c r="F2702" s="14" t="s">
        <v>41</v>
      </c>
      <c r="G2702" s="15">
        <v>40640</v>
      </c>
      <c r="H2702" s="27">
        <f>WORKDAY(WORKDAY(DATEVALUE("15/"&amp;MONTH(EDATE(C2702,0))&amp;"/"&amp;YEAR(EDATE(C2702,0))),-1,Feriados!$A$1:$A$936),1,Feriados!$A$1:$A$936)</f>
        <v>40648</v>
      </c>
      <c r="I2702" s="27">
        <f>WORKDAY(WORKDAY(DATEVALUE("15/"&amp;MONTH(EDATE(C2702,-1))&amp;"/"&amp;YEAR(EDATE(C2702,-1))),-1,Feriados!$A$1:$A$936),1,Feriados!$A$1:$A$936)</f>
        <v>40617</v>
      </c>
      <c r="J2702" s="27">
        <f>WORKDAY(WORKDAY(DATEVALUE("15/"&amp;MONTH(EDATE(C2702,0))&amp;"/"&amp;YEAR(EDATE(C2702,0))-1),-1,Feriados!$A$1:$A$936),1,Feriados!$A$1:$A$936)</f>
        <v>40283</v>
      </c>
      <c r="K2702" s="28">
        <f t="shared" si="80"/>
        <v>6.2989876121430477</v>
      </c>
    </row>
    <row r="2703" spans="1:11" x14ac:dyDescent="0.3">
      <c r="A2703" s="18" t="str">
        <f t="shared" si="81"/>
        <v>32011P</v>
      </c>
      <c r="B2703" s="10">
        <v>760199</v>
      </c>
      <c r="C2703" s="15">
        <v>40651</v>
      </c>
      <c r="D2703" s="16">
        <v>2028.3901430000001</v>
      </c>
      <c r="E2703" s="14">
        <v>0.71</v>
      </c>
      <c r="F2703" s="14" t="s">
        <v>42</v>
      </c>
      <c r="G2703" s="15">
        <v>40651</v>
      </c>
      <c r="H2703" s="27">
        <f>WORKDAY(WORKDAY(DATEVALUE("15/"&amp;MONTH(EDATE(C2703,0))&amp;"/"&amp;YEAR(EDATE(C2703,0))),-1,Feriados!$A$1:$A$936),1,Feriados!$A$1:$A$936)</f>
        <v>40648</v>
      </c>
      <c r="I2703" s="27">
        <f>WORKDAY(WORKDAY(DATEVALUE("15/"&amp;MONTH(EDATE(C2703,-1))&amp;"/"&amp;YEAR(EDATE(C2703,-1))),-1,Feriados!$A$1:$A$936),1,Feriados!$A$1:$A$936)</f>
        <v>40617</v>
      </c>
      <c r="J2703" s="27">
        <f>WORKDAY(WORKDAY(DATEVALUE("15/"&amp;MONTH(EDATE(C2703,0))&amp;"/"&amp;YEAR(EDATE(C2703,0))-1),-1,Feriados!$A$1:$A$936),1,Feriados!$A$1:$A$936)</f>
        <v>40283</v>
      </c>
      <c r="K2703" s="28">
        <f t="shared" si="80"/>
        <v>6.2989876121430477</v>
      </c>
    </row>
    <row r="2704" spans="1:11" x14ac:dyDescent="0.3">
      <c r="A2704" s="18" t="str">
        <f t="shared" si="81"/>
        <v>32011P</v>
      </c>
      <c r="B2704" s="10">
        <v>760199</v>
      </c>
      <c r="C2704" s="15">
        <v>40652</v>
      </c>
      <c r="D2704" s="16">
        <v>2029.145583</v>
      </c>
      <c r="E2704" s="14">
        <v>0.71</v>
      </c>
      <c r="F2704" s="14" t="s">
        <v>42</v>
      </c>
      <c r="G2704" s="15">
        <v>40651</v>
      </c>
      <c r="H2704" s="27">
        <f>WORKDAY(WORKDAY(DATEVALUE("15/"&amp;MONTH(EDATE(C2704,0))&amp;"/"&amp;YEAR(EDATE(C2704,0))),-1,Feriados!$A$1:$A$936),1,Feriados!$A$1:$A$936)</f>
        <v>40648</v>
      </c>
      <c r="I2704" s="27">
        <f>WORKDAY(WORKDAY(DATEVALUE("15/"&amp;MONTH(EDATE(C2704,-1))&amp;"/"&amp;YEAR(EDATE(C2704,-1))),-1,Feriados!$A$1:$A$936),1,Feriados!$A$1:$A$936)</f>
        <v>40617</v>
      </c>
      <c r="J2704" s="27">
        <f>WORKDAY(WORKDAY(DATEVALUE("15/"&amp;MONTH(EDATE(C2704,0))&amp;"/"&amp;YEAR(EDATE(C2704,0))-1),-1,Feriados!$A$1:$A$936),1,Feriados!$A$1:$A$936)</f>
        <v>40283</v>
      </c>
      <c r="K2704" s="28">
        <f t="shared" si="80"/>
        <v>6.2989876121430477</v>
      </c>
    </row>
    <row r="2705" spans="1:11" x14ac:dyDescent="0.3">
      <c r="A2705" s="18" t="str">
        <f t="shared" si="81"/>
        <v>32011P</v>
      </c>
      <c r="B2705" s="10">
        <v>760199</v>
      </c>
      <c r="C2705" s="15">
        <v>40653</v>
      </c>
      <c r="D2705" s="16">
        <v>2029.901304</v>
      </c>
      <c r="E2705" s="14">
        <v>0.71</v>
      </c>
      <c r="F2705" s="14" t="s">
        <v>42</v>
      </c>
      <c r="G2705" s="15">
        <v>40651</v>
      </c>
      <c r="H2705" s="27">
        <f>WORKDAY(WORKDAY(DATEVALUE("15/"&amp;MONTH(EDATE(C2705,0))&amp;"/"&amp;YEAR(EDATE(C2705,0))),-1,Feriados!$A$1:$A$936),1,Feriados!$A$1:$A$936)</f>
        <v>40648</v>
      </c>
      <c r="I2705" s="27">
        <f>WORKDAY(WORKDAY(DATEVALUE("15/"&amp;MONTH(EDATE(C2705,-1))&amp;"/"&amp;YEAR(EDATE(C2705,-1))),-1,Feriados!$A$1:$A$936),1,Feriados!$A$1:$A$936)</f>
        <v>40617</v>
      </c>
      <c r="J2705" s="27">
        <f>WORKDAY(WORKDAY(DATEVALUE("15/"&amp;MONTH(EDATE(C2705,0))&amp;"/"&amp;YEAR(EDATE(C2705,0))-1),-1,Feriados!$A$1:$A$936),1,Feriados!$A$1:$A$936)</f>
        <v>40283</v>
      </c>
      <c r="K2705" s="28">
        <f t="shared" si="80"/>
        <v>6.2989876121430477</v>
      </c>
    </row>
    <row r="2706" spans="1:11" x14ac:dyDescent="0.3">
      <c r="A2706" s="18" t="str">
        <f t="shared" si="81"/>
        <v>32011P</v>
      </c>
      <c r="B2706" s="10">
        <v>760199</v>
      </c>
      <c r="C2706" s="15">
        <v>40658</v>
      </c>
      <c r="D2706" s="16">
        <v>2031.081633</v>
      </c>
      <c r="E2706" s="14">
        <v>0.81</v>
      </c>
      <c r="F2706" s="14" t="s">
        <v>42</v>
      </c>
      <c r="G2706" s="15">
        <v>40658</v>
      </c>
      <c r="H2706" s="27">
        <f>WORKDAY(WORKDAY(DATEVALUE("15/"&amp;MONTH(EDATE(C2706,0))&amp;"/"&amp;YEAR(EDATE(C2706,0))),-1,Feriados!$A$1:$A$936),1,Feriados!$A$1:$A$936)</f>
        <v>40648</v>
      </c>
      <c r="I2706" s="27">
        <f>WORKDAY(WORKDAY(DATEVALUE("15/"&amp;MONTH(EDATE(C2706,-1))&amp;"/"&amp;YEAR(EDATE(C2706,-1))),-1,Feriados!$A$1:$A$936),1,Feriados!$A$1:$A$936)</f>
        <v>40617</v>
      </c>
      <c r="J2706" s="27">
        <f>WORKDAY(WORKDAY(DATEVALUE("15/"&amp;MONTH(EDATE(C2706,0))&amp;"/"&amp;YEAR(EDATE(C2706,0))-1),-1,Feriados!$A$1:$A$936),1,Feriados!$A$1:$A$936)</f>
        <v>40283</v>
      </c>
      <c r="K2706" s="28">
        <f t="shared" si="80"/>
        <v>6.2989876121430477</v>
      </c>
    </row>
    <row r="2707" spans="1:11" x14ac:dyDescent="0.3">
      <c r="A2707" s="18" t="str">
        <f t="shared" si="81"/>
        <v>32011P</v>
      </c>
      <c r="B2707" s="10">
        <v>760199</v>
      </c>
      <c r="C2707" s="15">
        <v>40659</v>
      </c>
      <c r="D2707" s="16">
        <v>2031.944211</v>
      </c>
      <c r="E2707" s="14">
        <v>0.81</v>
      </c>
      <c r="F2707" s="14" t="s">
        <v>42</v>
      </c>
      <c r="G2707" s="15">
        <v>40658</v>
      </c>
      <c r="H2707" s="27">
        <f>WORKDAY(WORKDAY(DATEVALUE("15/"&amp;MONTH(EDATE(C2707,0))&amp;"/"&amp;YEAR(EDATE(C2707,0))),-1,Feriados!$A$1:$A$936),1,Feriados!$A$1:$A$936)</f>
        <v>40648</v>
      </c>
      <c r="I2707" s="27">
        <f>WORKDAY(WORKDAY(DATEVALUE("15/"&amp;MONTH(EDATE(C2707,-1))&amp;"/"&amp;YEAR(EDATE(C2707,-1))),-1,Feriados!$A$1:$A$936),1,Feriados!$A$1:$A$936)</f>
        <v>40617</v>
      </c>
      <c r="J2707" s="27">
        <f>WORKDAY(WORKDAY(DATEVALUE("15/"&amp;MONTH(EDATE(C2707,0))&amp;"/"&amp;YEAR(EDATE(C2707,0))-1),-1,Feriados!$A$1:$A$936),1,Feriados!$A$1:$A$936)</f>
        <v>40283</v>
      </c>
      <c r="K2707" s="28">
        <f t="shared" si="80"/>
        <v>6.2989876121430477</v>
      </c>
    </row>
    <row r="2708" spans="1:11" x14ac:dyDescent="0.3">
      <c r="A2708" s="18" t="str">
        <f t="shared" si="81"/>
        <v>32011P</v>
      </c>
      <c r="B2708" s="10">
        <v>760199</v>
      </c>
      <c r="C2708" s="15">
        <v>40660</v>
      </c>
      <c r="D2708" s="16">
        <v>2032.8071540000001</v>
      </c>
      <c r="E2708" s="14">
        <v>0.81</v>
      </c>
      <c r="F2708" s="14" t="s">
        <v>42</v>
      </c>
      <c r="G2708" s="15">
        <v>40658</v>
      </c>
      <c r="H2708" s="27">
        <f>WORKDAY(WORKDAY(DATEVALUE("15/"&amp;MONTH(EDATE(C2708,0))&amp;"/"&amp;YEAR(EDATE(C2708,0))),-1,Feriados!$A$1:$A$936),1,Feriados!$A$1:$A$936)</f>
        <v>40648</v>
      </c>
      <c r="I2708" s="27">
        <f>WORKDAY(WORKDAY(DATEVALUE("15/"&amp;MONTH(EDATE(C2708,-1))&amp;"/"&amp;YEAR(EDATE(C2708,-1))),-1,Feriados!$A$1:$A$936),1,Feriados!$A$1:$A$936)</f>
        <v>40617</v>
      </c>
      <c r="J2708" s="27">
        <f>WORKDAY(WORKDAY(DATEVALUE("15/"&amp;MONTH(EDATE(C2708,0))&amp;"/"&amp;YEAR(EDATE(C2708,0))-1),-1,Feriados!$A$1:$A$936),1,Feriados!$A$1:$A$936)</f>
        <v>40283</v>
      </c>
      <c r="K2708" s="28">
        <f t="shared" si="80"/>
        <v>6.2989876121430477</v>
      </c>
    </row>
    <row r="2709" spans="1:11" x14ac:dyDescent="0.3">
      <c r="A2709" s="18" t="str">
        <f t="shared" si="81"/>
        <v>32011P</v>
      </c>
      <c r="B2709" s="10">
        <v>760199</v>
      </c>
      <c r="C2709" s="15">
        <v>40661</v>
      </c>
      <c r="D2709" s="16">
        <v>2033.670464</v>
      </c>
      <c r="E2709" s="14">
        <v>0.81</v>
      </c>
      <c r="F2709" s="14" t="s">
        <v>42</v>
      </c>
      <c r="G2709" s="15">
        <v>40658</v>
      </c>
      <c r="H2709" s="27">
        <f>WORKDAY(WORKDAY(DATEVALUE("15/"&amp;MONTH(EDATE(C2709,0))&amp;"/"&amp;YEAR(EDATE(C2709,0))),-1,Feriados!$A$1:$A$936),1,Feriados!$A$1:$A$936)</f>
        <v>40648</v>
      </c>
      <c r="I2709" s="27">
        <f>WORKDAY(WORKDAY(DATEVALUE("15/"&amp;MONTH(EDATE(C2709,-1))&amp;"/"&amp;YEAR(EDATE(C2709,-1))),-1,Feriados!$A$1:$A$936),1,Feriados!$A$1:$A$936)</f>
        <v>40617</v>
      </c>
      <c r="J2709" s="27">
        <f>WORKDAY(WORKDAY(DATEVALUE("15/"&amp;MONTH(EDATE(C2709,0))&amp;"/"&amp;YEAR(EDATE(C2709,0))-1),-1,Feriados!$A$1:$A$936),1,Feriados!$A$1:$A$936)</f>
        <v>40283</v>
      </c>
      <c r="K2709" s="28">
        <f t="shared" si="80"/>
        <v>6.2989876121430477</v>
      </c>
    </row>
    <row r="2710" spans="1:11" x14ac:dyDescent="0.3">
      <c r="A2710" s="18" t="str">
        <f t="shared" si="81"/>
        <v>32011P</v>
      </c>
      <c r="B2710" s="10">
        <v>760199</v>
      </c>
      <c r="C2710" s="15">
        <v>40662</v>
      </c>
      <c r="D2710" s="16">
        <v>2034.5341410000001</v>
      </c>
      <c r="E2710" s="14">
        <v>0.81</v>
      </c>
      <c r="F2710" s="14" t="s">
        <v>42</v>
      </c>
      <c r="G2710" s="15">
        <v>40658</v>
      </c>
      <c r="H2710" s="27">
        <f>WORKDAY(WORKDAY(DATEVALUE("15/"&amp;MONTH(EDATE(C2710,0))&amp;"/"&amp;YEAR(EDATE(C2710,0))),-1,Feriados!$A$1:$A$936),1,Feriados!$A$1:$A$936)</f>
        <v>40648</v>
      </c>
      <c r="I2710" s="27">
        <f>WORKDAY(WORKDAY(DATEVALUE("15/"&amp;MONTH(EDATE(C2710,-1))&amp;"/"&amp;YEAR(EDATE(C2710,-1))),-1,Feriados!$A$1:$A$936),1,Feriados!$A$1:$A$936)</f>
        <v>40617</v>
      </c>
      <c r="J2710" s="27">
        <f>WORKDAY(WORKDAY(DATEVALUE("15/"&amp;MONTH(EDATE(C2710,0))&amp;"/"&amp;YEAR(EDATE(C2710,0))-1),-1,Feriados!$A$1:$A$936),1,Feriados!$A$1:$A$936)</f>
        <v>40283</v>
      </c>
      <c r="K2710" s="28">
        <f t="shared" si="80"/>
        <v>6.2989876121430477</v>
      </c>
    </row>
    <row r="2711" spans="1:11" x14ac:dyDescent="0.3">
      <c r="A2711" s="18" t="str">
        <f t="shared" si="81"/>
        <v>42011P</v>
      </c>
      <c r="B2711" s="10">
        <v>760199</v>
      </c>
      <c r="C2711" s="15">
        <v>40665</v>
      </c>
      <c r="D2711" s="16">
        <v>2035.398185</v>
      </c>
      <c r="E2711" s="14">
        <v>0.81</v>
      </c>
      <c r="F2711" s="14" t="s">
        <v>42</v>
      </c>
      <c r="G2711" s="15">
        <v>40658</v>
      </c>
      <c r="H2711" s="27">
        <f>WORKDAY(WORKDAY(DATEVALUE("15/"&amp;MONTH(EDATE(C2711,0))&amp;"/"&amp;YEAR(EDATE(C2711,0))),-1,Feriados!$A$1:$A$936),1,Feriados!$A$1:$A$936)</f>
        <v>40679</v>
      </c>
      <c r="I2711" s="27">
        <f>WORKDAY(WORKDAY(DATEVALUE("15/"&amp;MONTH(EDATE(C2711,-1))&amp;"/"&amp;YEAR(EDATE(C2711,-1))),-1,Feriados!$A$1:$A$936),1,Feriados!$A$1:$A$936)</f>
        <v>40648</v>
      </c>
      <c r="J2711" s="27">
        <f>WORKDAY(WORKDAY(DATEVALUE("15/"&amp;MONTH(EDATE(C2711,0))&amp;"/"&amp;YEAR(EDATE(C2711,0))-1),-1,Feriados!$A$1:$A$936),1,Feriados!$A$1:$A$936)</f>
        <v>40315</v>
      </c>
      <c r="K2711" s="28">
        <f t="shared" si="80"/>
        <v>6.5102569235678587</v>
      </c>
    </row>
    <row r="2712" spans="1:11" x14ac:dyDescent="0.3">
      <c r="A2712" s="18" t="str">
        <f t="shared" si="81"/>
        <v>42011P</v>
      </c>
      <c r="B2712" s="10">
        <v>760199</v>
      </c>
      <c r="C2712" s="15">
        <v>40666</v>
      </c>
      <c r="D2712" s="16">
        <v>2036.2625949999999</v>
      </c>
      <c r="E2712" s="14">
        <v>0.81</v>
      </c>
      <c r="F2712" s="14" t="s">
        <v>42</v>
      </c>
      <c r="G2712" s="15">
        <v>40658</v>
      </c>
      <c r="H2712" s="27">
        <f>WORKDAY(WORKDAY(DATEVALUE("15/"&amp;MONTH(EDATE(C2712,0))&amp;"/"&amp;YEAR(EDATE(C2712,0))),-1,Feriados!$A$1:$A$936),1,Feriados!$A$1:$A$936)</f>
        <v>40679</v>
      </c>
      <c r="I2712" s="27">
        <f>WORKDAY(WORKDAY(DATEVALUE("15/"&amp;MONTH(EDATE(C2712,-1))&amp;"/"&amp;YEAR(EDATE(C2712,-1))),-1,Feriados!$A$1:$A$936),1,Feriados!$A$1:$A$936)</f>
        <v>40648</v>
      </c>
      <c r="J2712" s="27">
        <f>WORKDAY(WORKDAY(DATEVALUE("15/"&amp;MONTH(EDATE(C2712,0))&amp;"/"&amp;YEAR(EDATE(C2712,0))-1),-1,Feriados!$A$1:$A$936),1,Feriados!$A$1:$A$936)</f>
        <v>40315</v>
      </c>
      <c r="K2712" s="28">
        <f t="shared" si="80"/>
        <v>6.5102569235678587</v>
      </c>
    </row>
    <row r="2713" spans="1:11" x14ac:dyDescent="0.3">
      <c r="A2713" s="18" t="str">
        <f t="shared" si="81"/>
        <v>42011P</v>
      </c>
      <c r="B2713" s="10">
        <v>760199</v>
      </c>
      <c r="C2713" s="15">
        <v>40667</v>
      </c>
      <c r="D2713" s="16">
        <v>2037.127373</v>
      </c>
      <c r="E2713" s="14">
        <v>0.81</v>
      </c>
      <c r="F2713" s="14" t="s">
        <v>42</v>
      </c>
      <c r="G2713" s="15">
        <v>40658</v>
      </c>
      <c r="H2713" s="27">
        <f>WORKDAY(WORKDAY(DATEVALUE("15/"&amp;MONTH(EDATE(C2713,0))&amp;"/"&amp;YEAR(EDATE(C2713,0))),-1,Feriados!$A$1:$A$936),1,Feriados!$A$1:$A$936)</f>
        <v>40679</v>
      </c>
      <c r="I2713" s="27">
        <f>WORKDAY(WORKDAY(DATEVALUE("15/"&amp;MONTH(EDATE(C2713,-1))&amp;"/"&amp;YEAR(EDATE(C2713,-1))),-1,Feriados!$A$1:$A$936),1,Feriados!$A$1:$A$936)</f>
        <v>40648</v>
      </c>
      <c r="J2713" s="27">
        <f>WORKDAY(WORKDAY(DATEVALUE("15/"&amp;MONTH(EDATE(C2713,0))&amp;"/"&amp;YEAR(EDATE(C2713,0))-1),-1,Feriados!$A$1:$A$936),1,Feriados!$A$1:$A$936)</f>
        <v>40315</v>
      </c>
      <c r="K2713" s="28">
        <f t="shared" si="80"/>
        <v>6.5102569235678587</v>
      </c>
    </row>
    <row r="2714" spans="1:11" x14ac:dyDescent="0.3">
      <c r="A2714" s="18" t="str">
        <f t="shared" si="81"/>
        <v>42011P</v>
      </c>
      <c r="B2714" s="10">
        <v>760199</v>
      </c>
      <c r="C2714" s="15">
        <v>40668</v>
      </c>
      <c r="D2714" s="16">
        <v>2037.992518</v>
      </c>
      <c r="E2714" s="14">
        <v>0.81</v>
      </c>
      <c r="F2714" s="14" t="s">
        <v>42</v>
      </c>
      <c r="G2714" s="15">
        <v>40658</v>
      </c>
      <c r="H2714" s="27">
        <f>WORKDAY(WORKDAY(DATEVALUE("15/"&amp;MONTH(EDATE(C2714,0))&amp;"/"&amp;YEAR(EDATE(C2714,0))),-1,Feriados!$A$1:$A$936),1,Feriados!$A$1:$A$936)</f>
        <v>40679</v>
      </c>
      <c r="I2714" s="27">
        <f>WORKDAY(WORKDAY(DATEVALUE("15/"&amp;MONTH(EDATE(C2714,-1))&amp;"/"&amp;YEAR(EDATE(C2714,-1))),-1,Feriados!$A$1:$A$936),1,Feriados!$A$1:$A$936)</f>
        <v>40648</v>
      </c>
      <c r="J2714" s="27">
        <f>WORKDAY(WORKDAY(DATEVALUE("15/"&amp;MONTH(EDATE(C2714,0))&amp;"/"&amp;YEAR(EDATE(C2714,0))-1),-1,Feriados!$A$1:$A$936),1,Feriados!$A$1:$A$936)</f>
        <v>40315</v>
      </c>
      <c r="K2714" s="28">
        <f t="shared" si="80"/>
        <v>6.5102569235678587</v>
      </c>
    </row>
    <row r="2715" spans="1:11" x14ac:dyDescent="0.3">
      <c r="A2715" s="18" t="str">
        <f t="shared" si="81"/>
        <v>42011F</v>
      </c>
      <c r="B2715" s="10">
        <v>760199</v>
      </c>
      <c r="C2715" s="15">
        <v>40669</v>
      </c>
      <c r="D2715" s="16">
        <v>2038.305016</v>
      </c>
      <c r="E2715" s="14">
        <v>0.77</v>
      </c>
      <c r="F2715" s="14" t="s">
        <v>41</v>
      </c>
      <c r="G2715" s="15">
        <v>40669</v>
      </c>
      <c r="H2715" s="27">
        <f>WORKDAY(WORKDAY(DATEVALUE("15/"&amp;MONTH(EDATE(C2715,0))&amp;"/"&amp;YEAR(EDATE(C2715,0))),-1,Feriados!$A$1:$A$936),1,Feriados!$A$1:$A$936)</f>
        <v>40679</v>
      </c>
      <c r="I2715" s="27">
        <f>WORKDAY(WORKDAY(DATEVALUE("15/"&amp;MONTH(EDATE(C2715,-1))&amp;"/"&amp;YEAR(EDATE(C2715,-1))),-1,Feriados!$A$1:$A$936),1,Feriados!$A$1:$A$936)</f>
        <v>40648</v>
      </c>
      <c r="J2715" s="27">
        <f>WORKDAY(WORKDAY(DATEVALUE("15/"&amp;MONTH(EDATE(C2715,0))&amp;"/"&amp;YEAR(EDATE(C2715,0))-1),-1,Feriados!$A$1:$A$936),1,Feriados!$A$1:$A$936)</f>
        <v>40315</v>
      </c>
      <c r="K2715" s="28">
        <f t="shared" si="80"/>
        <v>6.5102569235678587</v>
      </c>
    </row>
    <row r="2716" spans="1:11" x14ac:dyDescent="0.3">
      <c r="A2716" s="18" t="str">
        <f t="shared" si="81"/>
        <v>42011F</v>
      </c>
      <c r="B2716" s="10">
        <v>760199</v>
      </c>
      <c r="C2716" s="15">
        <v>40672</v>
      </c>
      <c r="D2716" s="16">
        <v>2039.128109</v>
      </c>
      <c r="E2716" s="14">
        <v>0.77</v>
      </c>
      <c r="F2716" s="14" t="s">
        <v>41</v>
      </c>
      <c r="G2716" s="15">
        <v>40669</v>
      </c>
      <c r="H2716" s="27">
        <f>WORKDAY(WORKDAY(DATEVALUE("15/"&amp;MONTH(EDATE(C2716,0))&amp;"/"&amp;YEAR(EDATE(C2716,0))),-1,Feriados!$A$1:$A$936),1,Feriados!$A$1:$A$936)</f>
        <v>40679</v>
      </c>
      <c r="I2716" s="27">
        <f>WORKDAY(WORKDAY(DATEVALUE("15/"&amp;MONTH(EDATE(C2716,-1))&amp;"/"&amp;YEAR(EDATE(C2716,-1))),-1,Feriados!$A$1:$A$936),1,Feriados!$A$1:$A$936)</f>
        <v>40648</v>
      </c>
      <c r="J2716" s="27">
        <f>WORKDAY(WORKDAY(DATEVALUE("15/"&amp;MONTH(EDATE(C2716,0))&amp;"/"&amp;YEAR(EDATE(C2716,0))-1),-1,Feriados!$A$1:$A$936),1,Feriados!$A$1:$A$936)</f>
        <v>40315</v>
      </c>
      <c r="K2716" s="28">
        <f t="shared" si="80"/>
        <v>6.5102569235678587</v>
      </c>
    </row>
    <row r="2717" spans="1:11" x14ac:dyDescent="0.3">
      <c r="A2717" s="18" t="str">
        <f t="shared" si="81"/>
        <v>42011F</v>
      </c>
      <c r="B2717" s="10">
        <v>760199</v>
      </c>
      <c r="C2717" s="15">
        <v>40673</v>
      </c>
      <c r="D2717" s="16">
        <v>2039.9515349999999</v>
      </c>
      <c r="E2717" s="14">
        <v>0.77</v>
      </c>
      <c r="F2717" s="14" t="s">
        <v>41</v>
      </c>
      <c r="G2717" s="15">
        <v>40669</v>
      </c>
      <c r="H2717" s="27">
        <f>WORKDAY(WORKDAY(DATEVALUE("15/"&amp;MONTH(EDATE(C2717,0))&amp;"/"&amp;YEAR(EDATE(C2717,0))),-1,Feriados!$A$1:$A$936),1,Feriados!$A$1:$A$936)</f>
        <v>40679</v>
      </c>
      <c r="I2717" s="27">
        <f>WORKDAY(WORKDAY(DATEVALUE("15/"&amp;MONTH(EDATE(C2717,-1))&amp;"/"&amp;YEAR(EDATE(C2717,-1))),-1,Feriados!$A$1:$A$936),1,Feriados!$A$1:$A$936)</f>
        <v>40648</v>
      </c>
      <c r="J2717" s="27">
        <f>WORKDAY(WORKDAY(DATEVALUE("15/"&amp;MONTH(EDATE(C2717,0))&amp;"/"&amp;YEAR(EDATE(C2717,0))-1),-1,Feriados!$A$1:$A$936),1,Feriados!$A$1:$A$936)</f>
        <v>40315</v>
      </c>
      <c r="K2717" s="28">
        <f t="shared" si="80"/>
        <v>6.5102569235678587</v>
      </c>
    </row>
    <row r="2718" spans="1:11" x14ac:dyDescent="0.3">
      <c r="A2718" s="18" t="str">
        <f t="shared" si="81"/>
        <v>42011F</v>
      </c>
      <c r="B2718" s="10">
        <v>760199</v>
      </c>
      <c r="C2718" s="15">
        <v>40674</v>
      </c>
      <c r="D2718" s="16">
        <v>2040.775294</v>
      </c>
      <c r="E2718" s="14">
        <v>0.77</v>
      </c>
      <c r="F2718" s="14" t="s">
        <v>41</v>
      </c>
      <c r="G2718" s="15">
        <v>40669</v>
      </c>
      <c r="H2718" s="27">
        <f>WORKDAY(WORKDAY(DATEVALUE("15/"&amp;MONTH(EDATE(C2718,0))&amp;"/"&amp;YEAR(EDATE(C2718,0))),-1,Feriados!$A$1:$A$936),1,Feriados!$A$1:$A$936)</f>
        <v>40679</v>
      </c>
      <c r="I2718" s="27">
        <f>WORKDAY(WORKDAY(DATEVALUE("15/"&amp;MONTH(EDATE(C2718,-1))&amp;"/"&amp;YEAR(EDATE(C2718,-1))),-1,Feriados!$A$1:$A$936),1,Feriados!$A$1:$A$936)</f>
        <v>40648</v>
      </c>
      <c r="J2718" s="27">
        <f>WORKDAY(WORKDAY(DATEVALUE("15/"&amp;MONTH(EDATE(C2718,0))&amp;"/"&amp;YEAR(EDATE(C2718,0))-1),-1,Feriados!$A$1:$A$936),1,Feriados!$A$1:$A$936)</f>
        <v>40315</v>
      </c>
      <c r="K2718" s="28">
        <f t="shared" si="80"/>
        <v>6.5102569235678587</v>
      </c>
    </row>
    <row r="2719" spans="1:11" x14ac:dyDescent="0.3">
      <c r="A2719" s="18" t="str">
        <f t="shared" si="81"/>
        <v>42011F</v>
      </c>
      <c r="B2719" s="10">
        <v>760199</v>
      </c>
      <c r="C2719" s="15">
        <v>40675</v>
      </c>
      <c r="D2719" s="16">
        <v>2041.599385</v>
      </c>
      <c r="E2719" s="14">
        <v>0.77</v>
      </c>
      <c r="F2719" s="14" t="s">
        <v>41</v>
      </c>
      <c r="G2719" s="15">
        <v>40669</v>
      </c>
      <c r="H2719" s="27">
        <f>WORKDAY(WORKDAY(DATEVALUE("15/"&amp;MONTH(EDATE(C2719,0))&amp;"/"&amp;YEAR(EDATE(C2719,0))),-1,Feriados!$A$1:$A$936),1,Feriados!$A$1:$A$936)</f>
        <v>40679</v>
      </c>
      <c r="I2719" s="27">
        <f>WORKDAY(WORKDAY(DATEVALUE("15/"&amp;MONTH(EDATE(C2719,-1))&amp;"/"&amp;YEAR(EDATE(C2719,-1))),-1,Feriados!$A$1:$A$936),1,Feriados!$A$1:$A$936)</f>
        <v>40648</v>
      </c>
      <c r="J2719" s="27">
        <f>WORKDAY(WORKDAY(DATEVALUE("15/"&amp;MONTH(EDATE(C2719,0))&amp;"/"&amp;YEAR(EDATE(C2719,0))-1),-1,Feriados!$A$1:$A$936),1,Feriados!$A$1:$A$936)</f>
        <v>40315</v>
      </c>
      <c r="K2719" s="28">
        <f t="shared" si="80"/>
        <v>6.5102569235678587</v>
      </c>
    </row>
    <row r="2720" spans="1:11" x14ac:dyDescent="0.3">
      <c r="A2720" s="18" t="str">
        <f t="shared" si="81"/>
        <v>42011F</v>
      </c>
      <c r="B2720" s="10">
        <v>760199</v>
      </c>
      <c r="C2720" s="15">
        <v>40676</v>
      </c>
      <c r="D2720" s="16">
        <v>2042.4238089999999</v>
      </c>
      <c r="E2720" s="14">
        <v>0.77</v>
      </c>
      <c r="F2720" s="14" t="s">
        <v>41</v>
      </c>
      <c r="G2720" s="15">
        <v>40669</v>
      </c>
      <c r="H2720" s="27">
        <f>WORKDAY(WORKDAY(DATEVALUE("15/"&amp;MONTH(EDATE(C2720,0))&amp;"/"&amp;YEAR(EDATE(C2720,0))),-1,Feriados!$A$1:$A$936),1,Feriados!$A$1:$A$936)</f>
        <v>40679</v>
      </c>
      <c r="I2720" s="27">
        <f>WORKDAY(WORKDAY(DATEVALUE("15/"&amp;MONTH(EDATE(C2720,-1))&amp;"/"&amp;YEAR(EDATE(C2720,-1))),-1,Feriados!$A$1:$A$936),1,Feriados!$A$1:$A$936)</f>
        <v>40648</v>
      </c>
      <c r="J2720" s="27">
        <f>WORKDAY(WORKDAY(DATEVALUE("15/"&amp;MONTH(EDATE(C2720,0))&amp;"/"&amp;YEAR(EDATE(C2720,0))-1),-1,Feriados!$A$1:$A$936),1,Feriados!$A$1:$A$936)</f>
        <v>40315</v>
      </c>
      <c r="K2720" s="28">
        <f t="shared" si="80"/>
        <v>6.5102569235678587</v>
      </c>
    </row>
    <row r="2721" spans="1:11" x14ac:dyDescent="0.3">
      <c r="A2721" s="18" t="str">
        <f t="shared" si="81"/>
        <v>42011F</v>
      </c>
      <c r="B2721" s="10">
        <v>760199</v>
      </c>
      <c r="C2721" s="15">
        <v>40679</v>
      </c>
      <c r="D2721" s="16">
        <v>2043.248566</v>
      </c>
      <c r="E2721" s="14">
        <v>0.77</v>
      </c>
      <c r="F2721" s="14" t="s">
        <v>41</v>
      </c>
      <c r="G2721" s="15">
        <v>40669</v>
      </c>
      <c r="H2721" s="27">
        <f>WORKDAY(WORKDAY(DATEVALUE("15/"&amp;MONTH(EDATE(C2721,0))&amp;"/"&amp;YEAR(EDATE(C2721,0))),-1,Feriados!$A$1:$A$936),1,Feriados!$A$1:$A$936)</f>
        <v>40679</v>
      </c>
      <c r="I2721" s="27">
        <f>WORKDAY(WORKDAY(DATEVALUE("15/"&amp;MONTH(EDATE(C2721,-1))&amp;"/"&amp;YEAR(EDATE(C2721,-1))),-1,Feriados!$A$1:$A$936),1,Feriados!$A$1:$A$936)</f>
        <v>40648</v>
      </c>
      <c r="J2721" s="27">
        <f>WORKDAY(WORKDAY(DATEVALUE("15/"&amp;MONTH(EDATE(C2721,0))&amp;"/"&amp;YEAR(EDATE(C2721,0))-1),-1,Feriados!$A$1:$A$936),1,Feriados!$A$1:$A$936)</f>
        <v>40315</v>
      </c>
      <c r="K2721" s="28">
        <f t="shared" si="80"/>
        <v>6.5102569235678587</v>
      </c>
    </row>
    <row r="2722" spans="1:11" x14ac:dyDescent="0.3">
      <c r="A2722" s="18" t="str">
        <f t="shared" si="81"/>
        <v>42011P</v>
      </c>
      <c r="B2722" s="10">
        <v>760199</v>
      </c>
      <c r="C2722" s="15">
        <v>40680</v>
      </c>
      <c r="D2722" s="16">
        <v>2043.7025920000001</v>
      </c>
      <c r="E2722" s="14">
        <v>0.49</v>
      </c>
      <c r="F2722" s="14" t="s">
        <v>42</v>
      </c>
      <c r="G2722" s="15">
        <v>40680</v>
      </c>
      <c r="H2722" s="27">
        <f>WORKDAY(WORKDAY(DATEVALUE("15/"&amp;MONTH(EDATE(C2722,0))&amp;"/"&amp;YEAR(EDATE(C2722,0))),-1,Feriados!$A$1:$A$936),1,Feriados!$A$1:$A$936)</f>
        <v>40679</v>
      </c>
      <c r="I2722" s="27">
        <f>WORKDAY(WORKDAY(DATEVALUE("15/"&amp;MONTH(EDATE(C2722,-1))&amp;"/"&amp;YEAR(EDATE(C2722,-1))),-1,Feriados!$A$1:$A$936),1,Feriados!$A$1:$A$936)</f>
        <v>40648</v>
      </c>
      <c r="J2722" s="27">
        <f>WORKDAY(WORKDAY(DATEVALUE("15/"&amp;MONTH(EDATE(C2722,0))&amp;"/"&amp;YEAR(EDATE(C2722,0))-1),-1,Feriados!$A$1:$A$936),1,Feriados!$A$1:$A$936)</f>
        <v>40315</v>
      </c>
      <c r="K2722" s="28">
        <f t="shared" si="80"/>
        <v>6.5102569235678587</v>
      </c>
    </row>
    <row r="2723" spans="1:11" x14ac:dyDescent="0.3">
      <c r="A2723" s="18" t="str">
        <f t="shared" si="81"/>
        <v>42011P</v>
      </c>
      <c r="B2723" s="10">
        <v>760199</v>
      </c>
      <c r="C2723" s="15">
        <v>40681</v>
      </c>
      <c r="D2723" s="16">
        <v>2044.1567190000001</v>
      </c>
      <c r="E2723" s="14">
        <v>0.49</v>
      </c>
      <c r="F2723" s="14" t="s">
        <v>42</v>
      </c>
      <c r="G2723" s="15">
        <v>40680</v>
      </c>
      <c r="H2723" s="27">
        <f>WORKDAY(WORKDAY(DATEVALUE("15/"&amp;MONTH(EDATE(C2723,0))&amp;"/"&amp;YEAR(EDATE(C2723,0))),-1,Feriados!$A$1:$A$936),1,Feriados!$A$1:$A$936)</f>
        <v>40679</v>
      </c>
      <c r="I2723" s="27">
        <f>WORKDAY(WORKDAY(DATEVALUE("15/"&amp;MONTH(EDATE(C2723,-1))&amp;"/"&amp;YEAR(EDATE(C2723,-1))),-1,Feriados!$A$1:$A$936),1,Feriados!$A$1:$A$936)</f>
        <v>40648</v>
      </c>
      <c r="J2723" s="27">
        <f>WORKDAY(WORKDAY(DATEVALUE("15/"&amp;MONTH(EDATE(C2723,0))&amp;"/"&amp;YEAR(EDATE(C2723,0))-1),-1,Feriados!$A$1:$A$936),1,Feriados!$A$1:$A$936)</f>
        <v>40315</v>
      </c>
      <c r="K2723" s="28">
        <f t="shared" si="80"/>
        <v>6.5102569235678587</v>
      </c>
    </row>
    <row r="2724" spans="1:11" x14ac:dyDescent="0.3">
      <c r="A2724" s="18" t="str">
        <f t="shared" si="81"/>
        <v>42011P</v>
      </c>
      <c r="B2724" s="10">
        <v>760199</v>
      </c>
      <c r="C2724" s="15">
        <v>40682</v>
      </c>
      <c r="D2724" s="16">
        <v>2044.6109469999999</v>
      </c>
      <c r="E2724" s="14">
        <v>0.49</v>
      </c>
      <c r="F2724" s="14" t="s">
        <v>42</v>
      </c>
      <c r="G2724" s="15">
        <v>40680</v>
      </c>
      <c r="H2724" s="27">
        <f>WORKDAY(WORKDAY(DATEVALUE("15/"&amp;MONTH(EDATE(C2724,0))&amp;"/"&amp;YEAR(EDATE(C2724,0))),-1,Feriados!$A$1:$A$936),1,Feriados!$A$1:$A$936)</f>
        <v>40679</v>
      </c>
      <c r="I2724" s="27">
        <f>WORKDAY(WORKDAY(DATEVALUE("15/"&amp;MONTH(EDATE(C2724,-1))&amp;"/"&amp;YEAR(EDATE(C2724,-1))),-1,Feriados!$A$1:$A$936),1,Feriados!$A$1:$A$936)</f>
        <v>40648</v>
      </c>
      <c r="J2724" s="27">
        <f>WORKDAY(WORKDAY(DATEVALUE("15/"&amp;MONTH(EDATE(C2724,0))&amp;"/"&amp;YEAR(EDATE(C2724,0))-1),-1,Feriados!$A$1:$A$936),1,Feriados!$A$1:$A$936)</f>
        <v>40315</v>
      </c>
      <c r="K2724" s="28">
        <f t="shared" si="80"/>
        <v>6.5102569235678587</v>
      </c>
    </row>
    <row r="2725" spans="1:11" x14ac:dyDescent="0.3">
      <c r="A2725" s="18" t="str">
        <f t="shared" si="81"/>
        <v>42011P</v>
      </c>
      <c r="B2725" s="10">
        <v>760199</v>
      </c>
      <c r="C2725" s="15">
        <v>40683</v>
      </c>
      <c r="D2725" s="16">
        <v>2045.065276</v>
      </c>
      <c r="E2725" s="14">
        <v>0.49</v>
      </c>
      <c r="F2725" s="14" t="s">
        <v>42</v>
      </c>
      <c r="G2725" s="15">
        <v>40680</v>
      </c>
      <c r="H2725" s="27">
        <f>WORKDAY(WORKDAY(DATEVALUE("15/"&amp;MONTH(EDATE(C2725,0))&amp;"/"&amp;YEAR(EDATE(C2725,0))),-1,Feriados!$A$1:$A$936),1,Feriados!$A$1:$A$936)</f>
        <v>40679</v>
      </c>
      <c r="I2725" s="27">
        <f>WORKDAY(WORKDAY(DATEVALUE("15/"&amp;MONTH(EDATE(C2725,-1))&amp;"/"&amp;YEAR(EDATE(C2725,-1))),-1,Feriados!$A$1:$A$936),1,Feriados!$A$1:$A$936)</f>
        <v>40648</v>
      </c>
      <c r="J2725" s="27">
        <f>WORKDAY(WORKDAY(DATEVALUE("15/"&amp;MONTH(EDATE(C2725,0))&amp;"/"&amp;YEAR(EDATE(C2725,0))-1),-1,Feriados!$A$1:$A$936),1,Feriados!$A$1:$A$936)</f>
        <v>40315</v>
      </c>
      <c r="K2725" s="28">
        <f t="shared" si="80"/>
        <v>6.5102569235678587</v>
      </c>
    </row>
    <row r="2726" spans="1:11" x14ac:dyDescent="0.3">
      <c r="A2726" s="18" t="str">
        <f t="shared" si="81"/>
        <v>42011P</v>
      </c>
      <c r="B2726" s="10">
        <v>760199</v>
      </c>
      <c r="C2726" s="15">
        <v>40686</v>
      </c>
      <c r="D2726" s="16">
        <v>2045.4271739999999</v>
      </c>
      <c r="E2726" s="14">
        <v>0.47</v>
      </c>
      <c r="F2726" s="14" t="s">
        <v>42</v>
      </c>
      <c r="G2726" s="15">
        <v>40686</v>
      </c>
      <c r="H2726" s="27">
        <f>WORKDAY(WORKDAY(DATEVALUE("15/"&amp;MONTH(EDATE(C2726,0))&amp;"/"&amp;YEAR(EDATE(C2726,0))),-1,Feriados!$A$1:$A$936),1,Feriados!$A$1:$A$936)</f>
        <v>40679</v>
      </c>
      <c r="I2726" s="27">
        <f>WORKDAY(WORKDAY(DATEVALUE("15/"&amp;MONTH(EDATE(C2726,-1))&amp;"/"&amp;YEAR(EDATE(C2726,-1))),-1,Feriados!$A$1:$A$936),1,Feriados!$A$1:$A$936)</f>
        <v>40648</v>
      </c>
      <c r="J2726" s="27">
        <f>WORKDAY(WORKDAY(DATEVALUE("15/"&amp;MONTH(EDATE(C2726,0))&amp;"/"&amp;YEAR(EDATE(C2726,0))-1),-1,Feriados!$A$1:$A$936),1,Feriados!$A$1:$A$936)</f>
        <v>40315</v>
      </c>
      <c r="K2726" s="28">
        <f t="shared" si="80"/>
        <v>6.5102569235678587</v>
      </c>
    </row>
    <row r="2727" spans="1:11" x14ac:dyDescent="0.3">
      <c r="A2727" s="18" t="str">
        <f t="shared" si="81"/>
        <v>42011P</v>
      </c>
      <c r="B2727" s="10">
        <v>760199</v>
      </c>
      <c r="C2727" s="15">
        <v>40687</v>
      </c>
      <c r="D2727" s="16">
        <v>2045.863175</v>
      </c>
      <c r="E2727" s="14">
        <v>0.47</v>
      </c>
      <c r="F2727" s="14" t="s">
        <v>42</v>
      </c>
      <c r="G2727" s="15">
        <v>40686</v>
      </c>
      <c r="H2727" s="27">
        <f>WORKDAY(WORKDAY(DATEVALUE("15/"&amp;MONTH(EDATE(C2727,0))&amp;"/"&amp;YEAR(EDATE(C2727,0))),-1,Feriados!$A$1:$A$936),1,Feriados!$A$1:$A$936)</f>
        <v>40679</v>
      </c>
      <c r="I2727" s="27">
        <f>WORKDAY(WORKDAY(DATEVALUE("15/"&amp;MONTH(EDATE(C2727,-1))&amp;"/"&amp;YEAR(EDATE(C2727,-1))),-1,Feriados!$A$1:$A$936),1,Feriados!$A$1:$A$936)</f>
        <v>40648</v>
      </c>
      <c r="J2727" s="27">
        <f>WORKDAY(WORKDAY(DATEVALUE("15/"&amp;MONTH(EDATE(C2727,0))&amp;"/"&amp;YEAR(EDATE(C2727,0))-1),-1,Feriados!$A$1:$A$936),1,Feriados!$A$1:$A$936)</f>
        <v>40315</v>
      </c>
      <c r="K2727" s="28">
        <f t="shared" si="80"/>
        <v>6.5102569235678587</v>
      </c>
    </row>
    <row r="2728" spans="1:11" x14ac:dyDescent="0.3">
      <c r="A2728" s="18" t="str">
        <f t="shared" si="81"/>
        <v>42011P</v>
      </c>
      <c r="B2728" s="10">
        <v>760199</v>
      </c>
      <c r="C2728" s="15">
        <v>40688</v>
      </c>
      <c r="D2728" s="16">
        <v>2046.299268</v>
      </c>
      <c r="E2728" s="14">
        <v>0.47</v>
      </c>
      <c r="F2728" s="14" t="s">
        <v>42</v>
      </c>
      <c r="G2728" s="15">
        <v>40686</v>
      </c>
      <c r="H2728" s="27">
        <f>WORKDAY(WORKDAY(DATEVALUE("15/"&amp;MONTH(EDATE(C2728,0))&amp;"/"&amp;YEAR(EDATE(C2728,0))),-1,Feriados!$A$1:$A$936),1,Feriados!$A$1:$A$936)</f>
        <v>40679</v>
      </c>
      <c r="I2728" s="27">
        <f>WORKDAY(WORKDAY(DATEVALUE("15/"&amp;MONTH(EDATE(C2728,-1))&amp;"/"&amp;YEAR(EDATE(C2728,-1))),-1,Feriados!$A$1:$A$936),1,Feriados!$A$1:$A$936)</f>
        <v>40648</v>
      </c>
      <c r="J2728" s="27">
        <f>WORKDAY(WORKDAY(DATEVALUE("15/"&amp;MONTH(EDATE(C2728,0))&amp;"/"&amp;YEAR(EDATE(C2728,0))-1),-1,Feriados!$A$1:$A$936),1,Feriados!$A$1:$A$936)</f>
        <v>40315</v>
      </c>
      <c r="K2728" s="28">
        <f t="shared" si="80"/>
        <v>6.5102569235678587</v>
      </c>
    </row>
    <row r="2729" spans="1:11" x14ac:dyDescent="0.3">
      <c r="A2729" s="18" t="str">
        <f t="shared" si="81"/>
        <v>42011P</v>
      </c>
      <c r="B2729" s="10">
        <v>760199</v>
      </c>
      <c r="C2729" s="15">
        <v>40689</v>
      </c>
      <c r="D2729" s="16">
        <v>2046.7354539999999</v>
      </c>
      <c r="E2729" s="14">
        <v>0.47</v>
      </c>
      <c r="F2729" s="14" t="s">
        <v>42</v>
      </c>
      <c r="G2729" s="15">
        <v>40686</v>
      </c>
      <c r="H2729" s="27">
        <f>WORKDAY(WORKDAY(DATEVALUE("15/"&amp;MONTH(EDATE(C2729,0))&amp;"/"&amp;YEAR(EDATE(C2729,0))),-1,Feriados!$A$1:$A$936),1,Feriados!$A$1:$A$936)</f>
        <v>40679</v>
      </c>
      <c r="I2729" s="27">
        <f>WORKDAY(WORKDAY(DATEVALUE("15/"&amp;MONTH(EDATE(C2729,-1))&amp;"/"&amp;YEAR(EDATE(C2729,-1))),-1,Feriados!$A$1:$A$936),1,Feriados!$A$1:$A$936)</f>
        <v>40648</v>
      </c>
      <c r="J2729" s="27">
        <f>WORKDAY(WORKDAY(DATEVALUE("15/"&amp;MONTH(EDATE(C2729,0))&amp;"/"&amp;YEAR(EDATE(C2729,0))-1),-1,Feriados!$A$1:$A$936),1,Feriados!$A$1:$A$936)</f>
        <v>40315</v>
      </c>
      <c r="K2729" s="28">
        <f t="shared" si="80"/>
        <v>6.5102569235678587</v>
      </c>
    </row>
    <row r="2730" spans="1:11" x14ac:dyDescent="0.3">
      <c r="A2730" s="18" t="str">
        <f t="shared" si="81"/>
        <v>42011P</v>
      </c>
      <c r="B2730" s="10">
        <v>760199</v>
      </c>
      <c r="C2730" s="15">
        <v>40690</v>
      </c>
      <c r="D2730" s="16">
        <v>2047.1717329999999</v>
      </c>
      <c r="E2730" s="14">
        <v>0.47</v>
      </c>
      <c r="F2730" s="14" t="s">
        <v>42</v>
      </c>
      <c r="G2730" s="15">
        <v>40686</v>
      </c>
      <c r="H2730" s="27">
        <f>WORKDAY(WORKDAY(DATEVALUE("15/"&amp;MONTH(EDATE(C2730,0))&amp;"/"&amp;YEAR(EDATE(C2730,0))),-1,Feriados!$A$1:$A$936),1,Feriados!$A$1:$A$936)</f>
        <v>40679</v>
      </c>
      <c r="I2730" s="27">
        <f>WORKDAY(WORKDAY(DATEVALUE("15/"&amp;MONTH(EDATE(C2730,-1))&amp;"/"&amp;YEAR(EDATE(C2730,-1))),-1,Feriados!$A$1:$A$936),1,Feriados!$A$1:$A$936)</f>
        <v>40648</v>
      </c>
      <c r="J2730" s="27">
        <f>WORKDAY(WORKDAY(DATEVALUE("15/"&amp;MONTH(EDATE(C2730,0))&amp;"/"&amp;YEAR(EDATE(C2730,0))-1),-1,Feriados!$A$1:$A$936),1,Feriados!$A$1:$A$936)</f>
        <v>40315</v>
      </c>
      <c r="K2730" s="28">
        <f t="shared" si="80"/>
        <v>6.5102569235678587</v>
      </c>
    </row>
    <row r="2731" spans="1:11" x14ac:dyDescent="0.3">
      <c r="A2731" s="18" t="str">
        <f t="shared" si="81"/>
        <v>42011P</v>
      </c>
      <c r="B2731" s="10">
        <v>760199</v>
      </c>
      <c r="C2731" s="15">
        <v>40693</v>
      </c>
      <c r="D2731" s="16">
        <v>2047.6081059999999</v>
      </c>
      <c r="E2731" s="14">
        <v>0.47</v>
      </c>
      <c r="F2731" s="14" t="s">
        <v>42</v>
      </c>
      <c r="G2731" s="15">
        <v>40686</v>
      </c>
      <c r="H2731" s="27">
        <f>WORKDAY(WORKDAY(DATEVALUE("15/"&amp;MONTH(EDATE(C2731,0))&amp;"/"&amp;YEAR(EDATE(C2731,0))),-1,Feriados!$A$1:$A$936),1,Feriados!$A$1:$A$936)</f>
        <v>40679</v>
      </c>
      <c r="I2731" s="27">
        <f>WORKDAY(WORKDAY(DATEVALUE("15/"&amp;MONTH(EDATE(C2731,-1))&amp;"/"&amp;YEAR(EDATE(C2731,-1))),-1,Feriados!$A$1:$A$936),1,Feriados!$A$1:$A$936)</f>
        <v>40648</v>
      </c>
      <c r="J2731" s="27">
        <f>WORKDAY(WORKDAY(DATEVALUE("15/"&amp;MONTH(EDATE(C2731,0))&amp;"/"&amp;YEAR(EDATE(C2731,0))-1),-1,Feriados!$A$1:$A$936),1,Feriados!$A$1:$A$936)</f>
        <v>40315</v>
      </c>
      <c r="K2731" s="28">
        <f t="shared" si="80"/>
        <v>6.5102569235678587</v>
      </c>
    </row>
    <row r="2732" spans="1:11" x14ac:dyDescent="0.3">
      <c r="A2732" s="18" t="str">
        <f t="shared" si="81"/>
        <v>42011P</v>
      </c>
      <c r="B2732" s="10">
        <v>760199</v>
      </c>
      <c r="C2732" s="15">
        <v>40694</v>
      </c>
      <c r="D2732" s="16">
        <v>2048.0445709999999</v>
      </c>
      <c r="E2732" s="14">
        <v>0.47</v>
      </c>
      <c r="F2732" s="14" t="s">
        <v>42</v>
      </c>
      <c r="G2732" s="15">
        <v>40686</v>
      </c>
      <c r="H2732" s="27">
        <f>WORKDAY(WORKDAY(DATEVALUE("15/"&amp;MONTH(EDATE(C2732,0))&amp;"/"&amp;YEAR(EDATE(C2732,0))),-1,Feriados!$A$1:$A$936),1,Feriados!$A$1:$A$936)</f>
        <v>40679</v>
      </c>
      <c r="I2732" s="27">
        <f>WORKDAY(WORKDAY(DATEVALUE("15/"&amp;MONTH(EDATE(C2732,-1))&amp;"/"&amp;YEAR(EDATE(C2732,-1))),-1,Feriados!$A$1:$A$936),1,Feriados!$A$1:$A$936)</f>
        <v>40648</v>
      </c>
      <c r="J2732" s="27">
        <f>WORKDAY(WORKDAY(DATEVALUE("15/"&amp;MONTH(EDATE(C2732,0))&amp;"/"&amp;YEAR(EDATE(C2732,0))-1),-1,Feriados!$A$1:$A$936),1,Feriados!$A$1:$A$936)</f>
        <v>40315</v>
      </c>
      <c r="K2732" s="28">
        <f t="shared" si="80"/>
        <v>6.5102569235678587</v>
      </c>
    </row>
    <row r="2733" spans="1:11" x14ac:dyDescent="0.3">
      <c r="A2733" s="18" t="str">
        <f t="shared" si="81"/>
        <v>52011P</v>
      </c>
      <c r="B2733" s="10">
        <v>760199</v>
      </c>
      <c r="C2733" s="15">
        <v>40695</v>
      </c>
      <c r="D2733" s="16">
        <v>2048.4811289999998</v>
      </c>
      <c r="E2733" s="14">
        <v>0.47</v>
      </c>
      <c r="F2733" s="14" t="s">
        <v>42</v>
      </c>
      <c r="G2733" s="15">
        <v>40686</v>
      </c>
      <c r="H2733" s="27">
        <f>WORKDAY(WORKDAY(DATEVALUE("15/"&amp;MONTH(EDATE(C2733,0))&amp;"/"&amp;YEAR(EDATE(C2733,0))),-1,Feriados!$A$1:$A$936),1,Feriados!$A$1:$A$936)</f>
        <v>40709</v>
      </c>
      <c r="I2733" s="27">
        <f>WORKDAY(WORKDAY(DATEVALUE("15/"&amp;MONTH(EDATE(C2733,-1))&amp;"/"&amp;YEAR(EDATE(C2733,-1))),-1,Feriados!$A$1:$A$936),1,Feriados!$A$1:$A$936)</f>
        <v>40679</v>
      </c>
      <c r="J2733" s="27">
        <f>WORKDAY(WORKDAY(DATEVALUE("15/"&amp;MONTH(EDATE(C2733,0))&amp;"/"&amp;YEAR(EDATE(C2733,0))-1),-1,Feriados!$A$1:$A$936),1,Feriados!$A$1:$A$936)</f>
        <v>40344</v>
      </c>
      <c r="K2733" s="28">
        <f t="shared" si="80"/>
        <v>6.5527816383881721</v>
      </c>
    </row>
    <row r="2734" spans="1:11" x14ac:dyDescent="0.3">
      <c r="A2734" s="18" t="str">
        <f t="shared" si="81"/>
        <v>52011P</v>
      </c>
      <c r="B2734" s="10">
        <v>760199</v>
      </c>
      <c r="C2734" s="15">
        <v>40696</v>
      </c>
      <c r="D2734" s="16">
        <v>2048.9177810000001</v>
      </c>
      <c r="E2734" s="14">
        <v>0.47</v>
      </c>
      <c r="F2734" s="14" t="s">
        <v>42</v>
      </c>
      <c r="G2734" s="15">
        <v>40686</v>
      </c>
      <c r="H2734" s="27">
        <f>WORKDAY(WORKDAY(DATEVALUE("15/"&amp;MONTH(EDATE(C2734,0))&amp;"/"&amp;YEAR(EDATE(C2734,0))),-1,Feriados!$A$1:$A$936),1,Feriados!$A$1:$A$936)</f>
        <v>40709</v>
      </c>
      <c r="I2734" s="27">
        <f>WORKDAY(WORKDAY(DATEVALUE("15/"&amp;MONTH(EDATE(C2734,-1))&amp;"/"&amp;YEAR(EDATE(C2734,-1))),-1,Feriados!$A$1:$A$936),1,Feriados!$A$1:$A$936)</f>
        <v>40679</v>
      </c>
      <c r="J2734" s="27">
        <f>WORKDAY(WORKDAY(DATEVALUE("15/"&amp;MONTH(EDATE(C2734,0))&amp;"/"&amp;YEAR(EDATE(C2734,0))-1),-1,Feriados!$A$1:$A$936),1,Feriados!$A$1:$A$936)</f>
        <v>40344</v>
      </c>
      <c r="K2734" s="28">
        <f t="shared" si="80"/>
        <v>6.5527816383881721</v>
      </c>
    </row>
    <row r="2735" spans="1:11" x14ac:dyDescent="0.3">
      <c r="A2735" s="18" t="str">
        <f t="shared" si="81"/>
        <v>52011P</v>
      </c>
      <c r="B2735" s="10">
        <v>760199</v>
      </c>
      <c r="C2735" s="15">
        <v>40697</v>
      </c>
      <c r="D2735" s="16">
        <v>2049.3545250000002</v>
      </c>
      <c r="E2735" s="14">
        <v>0.47</v>
      </c>
      <c r="F2735" s="14" t="s">
        <v>42</v>
      </c>
      <c r="G2735" s="15">
        <v>40686</v>
      </c>
      <c r="H2735" s="27">
        <f>WORKDAY(WORKDAY(DATEVALUE("15/"&amp;MONTH(EDATE(C2735,0))&amp;"/"&amp;YEAR(EDATE(C2735,0))),-1,Feriados!$A$1:$A$936),1,Feriados!$A$1:$A$936)</f>
        <v>40709</v>
      </c>
      <c r="I2735" s="27">
        <f>WORKDAY(WORKDAY(DATEVALUE("15/"&amp;MONTH(EDATE(C2735,-1))&amp;"/"&amp;YEAR(EDATE(C2735,-1))),-1,Feriados!$A$1:$A$936),1,Feriados!$A$1:$A$936)</f>
        <v>40679</v>
      </c>
      <c r="J2735" s="27">
        <f>WORKDAY(WORKDAY(DATEVALUE("15/"&amp;MONTH(EDATE(C2735,0))&amp;"/"&amp;YEAR(EDATE(C2735,0))-1),-1,Feriados!$A$1:$A$936),1,Feriados!$A$1:$A$936)</f>
        <v>40344</v>
      </c>
      <c r="K2735" s="28">
        <f t="shared" si="80"/>
        <v>6.5527816383881721</v>
      </c>
    </row>
    <row r="2736" spans="1:11" x14ac:dyDescent="0.3">
      <c r="A2736" s="18" t="str">
        <f t="shared" si="81"/>
        <v>52011P</v>
      </c>
      <c r="B2736" s="10">
        <v>760199</v>
      </c>
      <c r="C2736" s="15">
        <v>40700</v>
      </c>
      <c r="D2736" s="16">
        <v>2049.7913629999998</v>
      </c>
      <c r="E2736" s="14">
        <v>0.47</v>
      </c>
      <c r="F2736" s="14" t="s">
        <v>42</v>
      </c>
      <c r="G2736" s="15">
        <v>40686</v>
      </c>
      <c r="H2736" s="27">
        <f>WORKDAY(WORKDAY(DATEVALUE("15/"&amp;MONTH(EDATE(C2736,0))&amp;"/"&amp;YEAR(EDATE(C2736,0))),-1,Feriados!$A$1:$A$936),1,Feriados!$A$1:$A$936)</f>
        <v>40709</v>
      </c>
      <c r="I2736" s="27">
        <f>WORKDAY(WORKDAY(DATEVALUE("15/"&amp;MONTH(EDATE(C2736,-1))&amp;"/"&amp;YEAR(EDATE(C2736,-1))),-1,Feriados!$A$1:$A$936),1,Feriados!$A$1:$A$936)</f>
        <v>40679</v>
      </c>
      <c r="J2736" s="27">
        <f>WORKDAY(WORKDAY(DATEVALUE("15/"&amp;MONTH(EDATE(C2736,0))&amp;"/"&amp;YEAR(EDATE(C2736,0))-1),-1,Feriados!$A$1:$A$936),1,Feriados!$A$1:$A$936)</f>
        <v>40344</v>
      </c>
      <c r="K2736" s="28">
        <f t="shared" si="80"/>
        <v>6.5527816383881721</v>
      </c>
    </row>
    <row r="2737" spans="1:11" x14ac:dyDescent="0.3">
      <c r="A2737" s="18" t="str">
        <f t="shared" si="81"/>
        <v>52011F</v>
      </c>
      <c r="B2737" s="10">
        <v>760199</v>
      </c>
      <c r="C2737" s="15">
        <v>40701</v>
      </c>
      <c r="D2737" s="16">
        <v>2050.2302599999998</v>
      </c>
      <c r="E2737" s="14">
        <v>0.47</v>
      </c>
      <c r="F2737" s="14" t="s">
        <v>41</v>
      </c>
      <c r="G2737" s="15">
        <v>40701</v>
      </c>
      <c r="H2737" s="27">
        <f>WORKDAY(WORKDAY(DATEVALUE("15/"&amp;MONTH(EDATE(C2737,0))&amp;"/"&amp;YEAR(EDATE(C2737,0))),-1,Feriados!$A$1:$A$936),1,Feriados!$A$1:$A$936)</f>
        <v>40709</v>
      </c>
      <c r="I2737" s="27">
        <f>WORKDAY(WORKDAY(DATEVALUE("15/"&amp;MONTH(EDATE(C2737,-1))&amp;"/"&amp;YEAR(EDATE(C2737,-1))),-1,Feriados!$A$1:$A$936),1,Feriados!$A$1:$A$936)</f>
        <v>40679</v>
      </c>
      <c r="J2737" s="27">
        <f>WORKDAY(WORKDAY(DATEVALUE("15/"&amp;MONTH(EDATE(C2737,0))&amp;"/"&amp;YEAR(EDATE(C2737,0))-1),-1,Feriados!$A$1:$A$936),1,Feriados!$A$1:$A$936)</f>
        <v>40344</v>
      </c>
      <c r="K2737" s="28">
        <f t="shared" si="80"/>
        <v>6.5527816383881721</v>
      </c>
    </row>
    <row r="2738" spans="1:11" x14ac:dyDescent="0.3">
      <c r="A2738" s="18" t="str">
        <f t="shared" si="81"/>
        <v>52011F</v>
      </c>
      <c r="B2738" s="10">
        <v>760199</v>
      </c>
      <c r="C2738" s="15">
        <v>40702</v>
      </c>
      <c r="D2738" s="16">
        <v>2050.6674069999999</v>
      </c>
      <c r="E2738" s="14">
        <v>0.47</v>
      </c>
      <c r="F2738" s="14" t="s">
        <v>41</v>
      </c>
      <c r="G2738" s="15">
        <v>40701</v>
      </c>
      <c r="H2738" s="27">
        <f>WORKDAY(WORKDAY(DATEVALUE("15/"&amp;MONTH(EDATE(C2738,0))&amp;"/"&amp;YEAR(EDATE(C2738,0))),-1,Feriados!$A$1:$A$936),1,Feriados!$A$1:$A$936)</f>
        <v>40709</v>
      </c>
      <c r="I2738" s="27">
        <f>WORKDAY(WORKDAY(DATEVALUE("15/"&amp;MONTH(EDATE(C2738,-1))&amp;"/"&amp;YEAR(EDATE(C2738,-1))),-1,Feriados!$A$1:$A$936),1,Feriados!$A$1:$A$936)</f>
        <v>40679</v>
      </c>
      <c r="J2738" s="27">
        <f>WORKDAY(WORKDAY(DATEVALUE("15/"&amp;MONTH(EDATE(C2738,0))&amp;"/"&amp;YEAR(EDATE(C2738,0))-1),-1,Feriados!$A$1:$A$936),1,Feriados!$A$1:$A$936)</f>
        <v>40344</v>
      </c>
      <c r="K2738" s="28">
        <f t="shared" si="80"/>
        <v>6.5527816383881721</v>
      </c>
    </row>
    <row r="2739" spans="1:11" x14ac:dyDescent="0.3">
      <c r="A2739" s="18" t="str">
        <f t="shared" si="81"/>
        <v>52011F</v>
      </c>
      <c r="B2739" s="10">
        <v>760199</v>
      </c>
      <c r="C2739" s="15">
        <v>40703</v>
      </c>
      <c r="D2739" s="16">
        <v>2051.1046470000001</v>
      </c>
      <c r="E2739" s="14">
        <v>0.47</v>
      </c>
      <c r="F2739" s="14" t="s">
        <v>41</v>
      </c>
      <c r="G2739" s="15">
        <v>40701</v>
      </c>
      <c r="H2739" s="27">
        <f>WORKDAY(WORKDAY(DATEVALUE("15/"&amp;MONTH(EDATE(C2739,0))&amp;"/"&amp;YEAR(EDATE(C2739,0))),-1,Feriados!$A$1:$A$936),1,Feriados!$A$1:$A$936)</f>
        <v>40709</v>
      </c>
      <c r="I2739" s="27">
        <f>WORKDAY(WORKDAY(DATEVALUE("15/"&amp;MONTH(EDATE(C2739,-1))&amp;"/"&amp;YEAR(EDATE(C2739,-1))),-1,Feriados!$A$1:$A$936),1,Feriados!$A$1:$A$936)</f>
        <v>40679</v>
      </c>
      <c r="J2739" s="27">
        <f>WORKDAY(WORKDAY(DATEVALUE("15/"&amp;MONTH(EDATE(C2739,0))&amp;"/"&amp;YEAR(EDATE(C2739,0))-1),-1,Feriados!$A$1:$A$936),1,Feriados!$A$1:$A$936)</f>
        <v>40344</v>
      </c>
      <c r="K2739" s="28">
        <f t="shared" si="80"/>
        <v>6.5527816383881721</v>
      </c>
    </row>
    <row r="2740" spans="1:11" x14ac:dyDescent="0.3">
      <c r="A2740" s="18" t="str">
        <f t="shared" si="81"/>
        <v>52011F</v>
      </c>
      <c r="B2740" s="10">
        <v>760199</v>
      </c>
      <c r="C2740" s="15">
        <v>40704</v>
      </c>
      <c r="D2740" s="16">
        <v>2051.5419809999999</v>
      </c>
      <c r="E2740" s="14">
        <v>0.47</v>
      </c>
      <c r="F2740" s="14" t="s">
        <v>41</v>
      </c>
      <c r="G2740" s="15">
        <v>40701</v>
      </c>
      <c r="H2740" s="27">
        <f>WORKDAY(WORKDAY(DATEVALUE("15/"&amp;MONTH(EDATE(C2740,0))&amp;"/"&amp;YEAR(EDATE(C2740,0))),-1,Feriados!$A$1:$A$936),1,Feriados!$A$1:$A$936)</f>
        <v>40709</v>
      </c>
      <c r="I2740" s="27">
        <f>WORKDAY(WORKDAY(DATEVALUE("15/"&amp;MONTH(EDATE(C2740,-1))&amp;"/"&amp;YEAR(EDATE(C2740,-1))),-1,Feriados!$A$1:$A$936),1,Feriados!$A$1:$A$936)</f>
        <v>40679</v>
      </c>
      <c r="J2740" s="27">
        <f>WORKDAY(WORKDAY(DATEVALUE("15/"&amp;MONTH(EDATE(C2740,0))&amp;"/"&amp;YEAR(EDATE(C2740,0))-1),-1,Feriados!$A$1:$A$936),1,Feriados!$A$1:$A$936)</f>
        <v>40344</v>
      </c>
      <c r="K2740" s="28">
        <f t="shared" si="80"/>
        <v>6.5527816383881721</v>
      </c>
    </row>
    <row r="2741" spans="1:11" x14ac:dyDescent="0.3">
      <c r="A2741" s="18" t="str">
        <f t="shared" si="81"/>
        <v>52011F</v>
      </c>
      <c r="B2741" s="10">
        <v>760199</v>
      </c>
      <c r="C2741" s="15">
        <v>40707</v>
      </c>
      <c r="D2741" s="16">
        <v>2051.9794069999998</v>
      </c>
      <c r="E2741" s="14">
        <v>0.47</v>
      </c>
      <c r="F2741" s="14" t="s">
        <v>41</v>
      </c>
      <c r="G2741" s="15">
        <v>40701</v>
      </c>
      <c r="H2741" s="27">
        <f>WORKDAY(WORKDAY(DATEVALUE("15/"&amp;MONTH(EDATE(C2741,0))&amp;"/"&amp;YEAR(EDATE(C2741,0))),-1,Feriados!$A$1:$A$936),1,Feriados!$A$1:$A$936)</f>
        <v>40709</v>
      </c>
      <c r="I2741" s="27">
        <f>WORKDAY(WORKDAY(DATEVALUE("15/"&amp;MONTH(EDATE(C2741,-1))&amp;"/"&amp;YEAR(EDATE(C2741,-1))),-1,Feriados!$A$1:$A$936),1,Feriados!$A$1:$A$936)</f>
        <v>40679</v>
      </c>
      <c r="J2741" s="27">
        <f>WORKDAY(WORKDAY(DATEVALUE("15/"&amp;MONTH(EDATE(C2741,0))&amp;"/"&amp;YEAR(EDATE(C2741,0))-1),-1,Feriados!$A$1:$A$936),1,Feriados!$A$1:$A$936)</f>
        <v>40344</v>
      </c>
      <c r="K2741" s="28">
        <f t="shared" si="80"/>
        <v>6.5527816383881721</v>
      </c>
    </row>
    <row r="2742" spans="1:11" x14ac:dyDescent="0.3">
      <c r="A2742" s="18" t="str">
        <f t="shared" si="81"/>
        <v>52011F</v>
      </c>
      <c r="B2742" s="10">
        <v>760199</v>
      </c>
      <c r="C2742" s="15">
        <v>40708</v>
      </c>
      <c r="D2742" s="16">
        <v>2052.4169280000001</v>
      </c>
      <c r="E2742" s="14">
        <v>0.47</v>
      </c>
      <c r="F2742" s="14" t="s">
        <v>41</v>
      </c>
      <c r="G2742" s="15">
        <v>40701</v>
      </c>
      <c r="H2742" s="27">
        <f>WORKDAY(WORKDAY(DATEVALUE("15/"&amp;MONTH(EDATE(C2742,0))&amp;"/"&amp;YEAR(EDATE(C2742,0))),-1,Feriados!$A$1:$A$936),1,Feriados!$A$1:$A$936)</f>
        <v>40709</v>
      </c>
      <c r="I2742" s="27">
        <f>WORKDAY(WORKDAY(DATEVALUE("15/"&amp;MONTH(EDATE(C2742,-1))&amp;"/"&amp;YEAR(EDATE(C2742,-1))),-1,Feriados!$A$1:$A$936),1,Feriados!$A$1:$A$936)</f>
        <v>40679</v>
      </c>
      <c r="J2742" s="27">
        <f>WORKDAY(WORKDAY(DATEVALUE("15/"&amp;MONTH(EDATE(C2742,0))&amp;"/"&amp;YEAR(EDATE(C2742,0))-1),-1,Feriados!$A$1:$A$936),1,Feriados!$A$1:$A$936)</f>
        <v>40344</v>
      </c>
      <c r="K2742" s="28">
        <f t="shared" si="80"/>
        <v>6.5527816383881721</v>
      </c>
    </row>
    <row r="2743" spans="1:11" x14ac:dyDescent="0.3">
      <c r="A2743" s="18" t="str">
        <f t="shared" si="81"/>
        <v>52011F</v>
      </c>
      <c r="B2743" s="10">
        <v>760199</v>
      </c>
      <c r="C2743" s="15">
        <v>40709</v>
      </c>
      <c r="D2743" s="16">
        <v>2052.8545410000002</v>
      </c>
      <c r="E2743" s="14">
        <v>0.47</v>
      </c>
      <c r="F2743" s="14" t="s">
        <v>41</v>
      </c>
      <c r="G2743" s="15">
        <v>40701</v>
      </c>
      <c r="H2743" s="27">
        <f>WORKDAY(WORKDAY(DATEVALUE("15/"&amp;MONTH(EDATE(C2743,0))&amp;"/"&amp;YEAR(EDATE(C2743,0))),-1,Feriados!$A$1:$A$936),1,Feriados!$A$1:$A$936)</f>
        <v>40709</v>
      </c>
      <c r="I2743" s="27">
        <f>WORKDAY(WORKDAY(DATEVALUE("15/"&amp;MONTH(EDATE(C2743,-1))&amp;"/"&amp;YEAR(EDATE(C2743,-1))),-1,Feriados!$A$1:$A$936),1,Feriados!$A$1:$A$936)</f>
        <v>40679</v>
      </c>
      <c r="J2743" s="27">
        <f>WORKDAY(WORKDAY(DATEVALUE("15/"&amp;MONTH(EDATE(C2743,0))&amp;"/"&amp;YEAR(EDATE(C2743,0))-1),-1,Feriados!$A$1:$A$936),1,Feriados!$A$1:$A$936)</f>
        <v>40344</v>
      </c>
      <c r="K2743" s="28">
        <f t="shared" si="80"/>
        <v>6.5527816383881721</v>
      </c>
    </row>
    <row r="2744" spans="1:11" x14ac:dyDescent="0.3">
      <c r="A2744" s="18" t="str">
        <f t="shared" si="81"/>
        <v>52011P</v>
      </c>
      <c r="B2744" s="10">
        <v>760199</v>
      </c>
      <c r="C2744" s="15">
        <v>40710</v>
      </c>
      <c r="D2744" s="16">
        <v>2052.9131769999999</v>
      </c>
      <c r="E2744" s="14">
        <v>0.06</v>
      </c>
      <c r="F2744" s="14" t="s">
        <v>42</v>
      </c>
      <c r="G2744" s="15">
        <v>40710</v>
      </c>
      <c r="H2744" s="27">
        <f>WORKDAY(WORKDAY(DATEVALUE("15/"&amp;MONTH(EDATE(C2744,0))&amp;"/"&amp;YEAR(EDATE(C2744,0))),-1,Feriados!$A$1:$A$936),1,Feriados!$A$1:$A$936)</f>
        <v>40709</v>
      </c>
      <c r="I2744" s="27">
        <f>WORKDAY(WORKDAY(DATEVALUE("15/"&amp;MONTH(EDATE(C2744,-1))&amp;"/"&amp;YEAR(EDATE(C2744,-1))),-1,Feriados!$A$1:$A$936),1,Feriados!$A$1:$A$936)</f>
        <v>40679</v>
      </c>
      <c r="J2744" s="27">
        <f>WORKDAY(WORKDAY(DATEVALUE("15/"&amp;MONTH(EDATE(C2744,0))&amp;"/"&amp;YEAR(EDATE(C2744,0))-1),-1,Feriados!$A$1:$A$936),1,Feriados!$A$1:$A$936)</f>
        <v>40344</v>
      </c>
      <c r="K2744" s="28">
        <f t="shared" si="80"/>
        <v>6.5527816383881721</v>
      </c>
    </row>
    <row r="2745" spans="1:11" x14ac:dyDescent="0.3">
      <c r="A2745" s="18" t="str">
        <f t="shared" si="81"/>
        <v>52011P</v>
      </c>
      <c r="B2745" s="10">
        <v>760199</v>
      </c>
      <c r="C2745" s="15">
        <v>40711</v>
      </c>
      <c r="D2745" s="16">
        <v>2052.9718149999999</v>
      </c>
      <c r="E2745" s="14">
        <v>0.06</v>
      </c>
      <c r="F2745" s="14" t="s">
        <v>42</v>
      </c>
      <c r="G2745" s="15">
        <v>40710</v>
      </c>
      <c r="H2745" s="27">
        <f>WORKDAY(WORKDAY(DATEVALUE("15/"&amp;MONTH(EDATE(C2745,0))&amp;"/"&amp;YEAR(EDATE(C2745,0))),-1,Feriados!$A$1:$A$936),1,Feriados!$A$1:$A$936)</f>
        <v>40709</v>
      </c>
      <c r="I2745" s="27">
        <f>WORKDAY(WORKDAY(DATEVALUE("15/"&amp;MONTH(EDATE(C2745,-1))&amp;"/"&amp;YEAR(EDATE(C2745,-1))),-1,Feriados!$A$1:$A$936),1,Feriados!$A$1:$A$936)</f>
        <v>40679</v>
      </c>
      <c r="J2745" s="27">
        <f>WORKDAY(WORKDAY(DATEVALUE("15/"&amp;MONTH(EDATE(C2745,0))&amp;"/"&amp;YEAR(EDATE(C2745,0))-1),-1,Feriados!$A$1:$A$936),1,Feriados!$A$1:$A$936)</f>
        <v>40344</v>
      </c>
      <c r="K2745" s="28">
        <f t="shared" si="80"/>
        <v>6.5527816383881721</v>
      </c>
    </row>
    <row r="2746" spans="1:11" x14ac:dyDescent="0.3">
      <c r="A2746" s="18" t="str">
        <f t="shared" si="81"/>
        <v>52011P</v>
      </c>
      <c r="B2746" s="10">
        <v>760199</v>
      </c>
      <c r="C2746" s="15">
        <v>40714</v>
      </c>
      <c r="D2746" s="16">
        <v>2053.0304540000002</v>
      </c>
      <c r="E2746" s="14">
        <v>0.06</v>
      </c>
      <c r="F2746" s="14" t="s">
        <v>42</v>
      </c>
      <c r="G2746" s="15">
        <v>40710</v>
      </c>
      <c r="H2746" s="27">
        <f>WORKDAY(WORKDAY(DATEVALUE("15/"&amp;MONTH(EDATE(C2746,0))&amp;"/"&amp;YEAR(EDATE(C2746,0))),-1,Feriados!$A$1:$A$936),1,Feriados!$A$1:$A$936)</f>
        <v>40709</v>
      </c>
      <c r="I2746" s="27">
        <f>WORKDAY(WORKDAY(DATEVALUE("15/"&amp;MONTH(EDATE(C2746,-1))&amp;"/"&amp;YEAR(EDATE(C2746,-1))),-1,Feriados!$A$1:$A$936),1,Feriados!$A$1:$A$936)</f>
        <v>40679</v>
      </c>
      <c r="J2746" s="27">
        <f>WORKDAY(WORKDAY(DATEVALUE("15/"&amp;MONTH(EDATE(C2746,0))&amp;"/"&amp;YEAR(EDATE(C2746,0))-1),-1,Feriados!$A$1:$A$936),1,Feriados!$A$1:$A$936)</f>
        <v>40344</v>
      </c>
      <c r="K2746" s="28">
        <f t="shared" si="80"/>
        <v>6.5527816383881721</v>
      </c>
    </row>
    <row r="2747" spans="1:11" x14ac:dyDescent="0.3">
      <c r="A2747" s="18" t="str">
        <f t="shared" si="81"/>
        <v>52011P</v>
      </c>
      <c r="B2747" s="10">
        <v>760199</v>
      </c>
      <c r="C2747" s="15">
        <v>40715</v>
      </c>
      <c r="D2747" s="16">
        <v>2053.0890949999998</v>
      </c>
      <c r="E2747" s="14">
        <v>0.06</v>
      </c>
      <c r="F2747" s="14" t="s">
        <v>42</v>
      </c>
      <c r="G2747" s="15">
        <v>40710</v>
      </c>
      <c r="H2747" s="27">
        <f>WORKDAY(WORKDAY(DATEVALUE("15/"&amp;MONTH(EDATE(C2747,0))&amp;"/"&amp;YEAR(EDATE(C2747,0))),-1,Feriados!$A$1:$A$936),1,Feriados!$A$1:$A$936)</f>
        <v>40709</v>
      </c>
      <c r="I2747" s="27">
        <f>WORKDAY(WORKDAY(DATEVALUE("15/"&amp;MONTH(EDATE(C2747,-1))&amp;"/"&amp;YEAR(EDATE(C2747,-1))),-1,Feriados!$A$1:$A$936),1,Feriados!$A$1:$A$936)</f>
        <v>40679</v>
      </c>
      <c r="J2747" s="27">
        <f>WORKDAY(WORKDAY(DATEVALUE("15/"&amp;MONTH(EDATE(C2747,0))&amp;"/"&amp;YEAR(EDATE(C2747,0))-1),-1,Feriados!$A$1:$A$936),1,Feriados!$A$1:$A$936)</f>
        <v>40344</v>
      </c>
      <c r="K2747" s="28">
        <f t="shared" si="80"/>
        <v>6.5527816383881721</v>
      </c>
    </row>
    <row r="2748" spans="1:11" x14ac:dyDescent="0.3">
      <c r="A2748" s="18" t="str">
        <f t="shared" si="81"/>
        <v>52011P</v>
      </c>
      <c r="B2748" s="10">
        <v>760199</v>
      </c>
      <c r="C2748" s="15">
        <v>40716</v>
      </c>
      <c r="D2748" s="16">
        <v>2053.1965919999998</v>
      </c>
      <c r="E2748" s="14">
        <v>7.0000000000000007E-2</v>
      </c>
      <c r="F2748" s="14" t="s">
        <v>42</v>
      </c>
      <c r="G2748" s="15">
        <v>40716</v>
      </c>
      <c r="H2748" s="27">
        <f>WORKDAY(WORKDAY(DATEVALUE("15/"&amp;MONTH(EDATE(C2748,0))&amp;"/"&amp;YEAR(EDATE(C2748,0))),-1,Feriados!$A$1:$A$936),1,Feriados!$A$1:$A$936)</f>
        <v>40709</v>
      </c>
      <c r="I2748" s="27">
        <f>WORKDAY(WORKDAY(DATEVALUE("15/"&amp;MONTH(EDATE(C2748,-1))&amp;"/"&amp;YEAR(EDATE(C2748,-1))),-1,Feriados!$A$1:$A$936),1,Feriados!$A$1:$A$936)</f>
        <v>40679</v>
      </c>
      <c r="J2748" s="27">
        <f>WORKDAY(WORKDAY(DATEVALUE("15/"&amp;MONTH(EDATE(C2748,0))&amp;"/"&amp;YEAR(EDATE(C2748,0))-1),-1,Feriados!$A$1:$A$936),1,Feriados!$A$1:$A$936)</f>
        <v>40344</v>
      </c>
      <c r="K2748" s="28">
        <f t="shared" si="80"/>
        <v>6.5527816383881721</v>
      </c>
    </row>
    <row r="2749" spans="1:11" x14ac:dyDescent="0.3">
      <c r="A2749" s="18" t="str">
        <f t="shared" si="81"/>
        <v>52011P</v>
      </c>
      <c r="B2749" s="10">
        <v>760199</v>
      </c>
      <c r="C2749" s="15">
        <v>40718</v>
      </c>
      <c r="D2749" s="16">
        <v>2053.2650090000002</v>
      </c>
      <c r="E2749" s="14">
        <v>7.0000000000000007E-2</v>
      </c>
      <c r="F2749" s="14" t="s">
        <v>42</v>
      </c>
      <c r="G2749" s="15">
        <v>40716</v>
      </c>
      <c r="H2749" s="27">
        <f>WORKDAY(WORKDAY(DATEVALUE("15/"&amp;MONTH(EDATE(C2749,0))&amp;"/"&amp;YEAR(EDATE(C2749,0))),-1,Feriados!$A$1:$A$936),1,Feriados!$A$1:$A$936)</f>
        <v>40709</v>
      </c>
      <c r="I2749" s="27">
        <f>WORKDAY(WORKDAY(DATEVALUE("15/"&amp;MONTH(EDATE(C2749,-1))&amp;"/"&amp;YEAR(EDATE(C2749,-1))),-1,Feriados!$A$1:$A$936),1,Feriados!$A$1:$A$936)</f>
        <v>40679</v>
      </c>
      <c r="J2749" s="27">
        <f>WORKDAY(WORKDAY(DATEVALUE("15/"&amp;MONTH(EDATE(C2749,0))&amp;"/"&amp;YEAR(EDATE(C2749,0))-1),-1,Feriados!$A$1:$A$936),1,Feriados!$A$1:$A$936)</f>
        <v>40344</v>
      </c>
      <c r="K2749" s="28">
        <f t="shared" ref="K2749:K2812" si="82">+(VLOOKUP(H2749,C:D,2,FALSE)/VLOOKUP(J2749,C:D,2,FALSE)-1)*100</f>
        <v>6.5527816383881721</v>
      </c>
    </row>
    <row r="2750" spans="1:11" x14ac:dyDescent="0.3">
      <c r="A2750" s="18" t="str">
        <f t="shared" si="81"/>
        <v>52011P</v>
      </c>
      <c r="B2750" s="10">
        <v>760199</v>
      </c>
      <c r="C2750" s="15">
        <v>40721</v>
      </c>
      <c r="D2750" s="16">
        <v>2053.3334279999999</v>
      </c>
      <c r="E2750" s="14">
        <v>7.0000000000000007E-2</v>
      </c>
      <c r="F2750" s="14" t="s">
        <v>42</v>
      </c>
      <c r="G2750" s="15">
        <v>40716</v>
      </c>
      <c r="H2750" s="27">
        <f>WORKDAY(WORKDAY(DATEVALUE("15/"&amp;MONTH(EDATE(C2750,0))&amp;"/"&amp;YEAR(EDATE(C2750,0))),-1,Feriados!$A$1:$A$936),1,Feriados!$A$1:$A$936)</f>
        <v>40709</v>
      </c>
      <c r="I2750" s="27">
        <f>WORKDAY(WORKDAY(DATEVALUE("15/"&amp;MONTH(EDATE(C2750,-1))&amp;"/"&amp;YEAR(EDATE(C2750,-1))),-1,Feriados!$A$1:$A$936),1,Feriados!$A$1:$A$936)</f>
        <v>40679</v>
      </c>
      <c r="J2750" s="27">
        <f>WORKDAY(WORKDAY(DATEVALUE("15/"&amp;MONTH(EDATE(C2750,0))&amp;"/"&amp;YEAR(EDATE(C2750,0))-1),-1,Feriados!$A$1:$A$936),1,Feriados!$A$1:$A$936)</f>
        <v>40344</v>
      </c>
      <c r="K2750" s="28">
        <f t="shared" si="82"/>
        <v>6.5527816383881721</v>
      </c>
    </row>
    <row r="2751" spans="1:11" x14ac:dyDescent="0.3">
      <c r="A2751" s="18" t="str">
        <f t="shared" si="81"/>
        <v>52011P</v>
      </c>
      <c r="B2751" s="10">
        <v>760199</v>
      </c>
      <c r="C2751" s="15">
        <v>40722</v>
      </c>
      <c r="D2751" s="16">
        <v>2053.4018500000002</v>
      </c>
      <c r="E2751" s="14">
        <v>7.0000000000000007E-2</v>
      </c>
      <c r="F2751" s="14" t="s">
        <v>42</v>
      </c>
      <c r="G2751" s="15">
        <v>40716</v>
      </c>
      <c r="H2751" s="27">
        <f>WORKDAY(WORKDAY(DATEVALUE("15/"&amp;MONTH(EDATE(C2751,0))&amp;"/"&amp;YEAR(EDATE(C2751,0))),-1,Feriados!$A$1:$A$936),1,Feriados!$A$1:$A$936)</f>
        <v>40709</v>
      </c>
      <c r="I2751" s="27">
        <f>WORKDAY(WORKDAY(DATEVALUE("15/"&amp;MONTH(EDATE(C2751,-1))&amp;"/"&amp;YEAR(EDATE(C2751,-1))),-1,Feriados!$A$1:$A$936),1,Feriados!$A$1:$A$936)</f>
        <v>40679</v>
      </c>
      <c r="J2751" s="27">
        <f>WORKDAY(WORKDAY(DATEVALUE("15/"&amp;MONTH(EDATE(C2751,0))&amp;"/"&amp;YEAR(EDATE(C2751,0))-1),-1,Feriados!$A$1:$A$936),1,Feriados!$A$1:$A$936)</f>
        <v>40344</v>
      </c>
      <c r="K2751" s="28">
        <f t="shared" si="82"/>
        <v>6.5527816383881721</v>
      </c>
    </row>
    <row r="2752" spans="1:11" x14ac:dyDescent="0.3">
      <c r="A2752" s="18" t="str">
        <f t="shared" si="81"/>
        <v>52011P</v>
      </c>
      <c r="B2752" s="10">
        <v>760199</v>
      </c>
      <c r="C2752" s="15">
        <v>40723</v>
      </c>
      <c r="D2752" s="16">
        <v>2053.4702739999998</v>
      </c>
      <c r="E2752" s="14">
        <v>7.0000000000000007E-2</v>
      </c>
      <c r="F2752" s="14" t="s">
        <v>42</v>
      </c>
      <c r="G2752" s="15">
        <v>40716</v>
      </c>
      <c r="H2752" s="27">
        <f>WORKDAY(WORKDAY(DATEVALUE("15/"&amp;MONTH(EDATE(C2752,0))&amp;"/"&amp;YEAR(EDATE(C2752,0))),-1,Feriados!$A$1:$A$936),1,Feriados!$A$1:$A$936)</f>
        <v>40709</v>
      </c>
      <c r="I2752" s="27">
        <f>WORKDAY(WORKDAY(DATEVALUE("15/"&amp;MONTH(EDATE(C2752,-1))&amp;"/"&amp;YEAR(EDATE(C2752,-1))),-1,Feriados!$A$1:$A$936),1,Feriados!$A$1:$A$936)</f>
        <v>40679</v>
      </c>
      <c r="J2752" s="27">
        <f>WORKDAY(WORKDAY(DATEVALUE("15/"&amp;MONTH(EDATE(C2752,0))&amp;"/"&amp;YEAR(EDATE(C2752,0))-1),-1,Feriados!$A$1:$A$936),1,Feriados!$A$1:$A$936)</f>
        <v>40344</v>
      </c>
      <c r="K2752" s="28">
        <f t="shared" si="82"/>
        <v>6.5527816383881721</v>
      </c>
    </row>
    <row r="2753" spans="1:11" x14ac:dyDescent="0.3">
      <c r="A2753" s="18" t="str">
        <f t="shared" si="81"/>
        <v>52011P</v>
      </c>
      <c r="B2753" s="10">
        <v>760199</v>
      </c>
      <c r="C2753" s="15">
        <v>40724</v>
      </c>
      <c r="D2753" s="16">
        <v>2053.5387000000001</v>
      </c>
      <c r="E2753" s="14">
        <v>7.0000000000000007E-2</v>
      </c>
      <c r="F2753" s="14" t="s">
        <v>42</v>
      </c>
      <c r="G2753" s="15">
        <v>40716</v>
      </c>
      <c r="H2753" s="27">
        <f>WORKDAY(WORKDAY(DATEVALUE("15/"&amp;MONTH(EDATE(C2753,0))&amp;"/"&amp;YEAR(EDATE(C2753,0))),-1,Feriados!$A$1:$A$936),1,Feriados!$A$1:$A$936)</f>
        <v>40709</v>
      </c>
      <c r="I2753" s="27">
        <f>WORKDAY(WORKDAY(DATEVALUE("15/"&amp;MONTH(EDATE(C2753,-1))&amp;"/"&amp;YEAR(EDATE(C2753,-1))),-1,Feriados!$A$1:$A$936),1,Feriados!$A$1:$A$936)</f>
        <v>40679</v>
      </c>
      <c r="J2753" s="27">
        <f>WORKDAY(WORKDAY(DATEVALUE("15/"&amp;MONTH(EDATE(C2753,0))&amp;"/"&amp;YEAR(EDATE(C2753,0))-1),-1,Feriados!$A$1:$A$936),1,Feriados!$A$1:$A$936)</f>
        <v>40344</v>
      </c>
      <c r="K2753" s="28">
        <f t="shared" si="82"/>
        <v>6.5527816383881721</v>
      </c>
    </row>
    <row r="2754" spans="1:11" x14ac:dyDescent="0.3">
      <c r="A2754" s="18" t="str">
        <f t="shared" si="81"/>
        <v>62011P</v>
      </c>
      <c r="B2754" s="10">
        <v>760199</v>
      </c>
      <c r="C2754" s="15">
        <v>40725</v>
      </c>
      <c r="D2754" s="16">
        <v>2053.6071280000001</v>
      </c>
      <c r="E2754" s="14">
        <v>7.0000000000000007E-2</v>
      </c>
      <c r="F2754" s="14" t="s">
        <v>42</v>
      </c>
      <c r="G2754" s="15">
        <v>40716</v>
      </c>
      <c r="H2754" s="27">
        <f>WORKDAY(WORKDAY(DATEVALUE("15/"&amp;MONTH(EDATE(C2754,0))&amp;"/"&amp;YEAR(EDATE(C2754,0))),-1,Feriados!$A$1:$A$936),1,Feriados!$A$1:$A$936)</f>
        <v>40739</v>
      </c>
      <c r="I2754" s="27">
        <f>WORKDAY(WORKDAY(DATEVALUE("15/"&amp;MONTH(EDATE(C2754,-1))&amp;"/"&amp;YEAR(EDATE(C2754,-1))),-1,Feriados!$A$1:$A$936),1,Feriados!$A$1:$A$936)</f>
        <v>40709</v>
      </c>
      <c r="J2754" s="27">
        <f>WORKDAY(WORKDAY(DATEVALUE("15/"&amp;MONTH(EDATE(C2754,0))&amp;"/"&amp;YEAR(EDATE(C2754,0))-1),-1,Feriados!$A$1:$A$936),1,Feriados!$A$1:$A$936)</f>
        <v>40374</v>
      </c>
      <c r="K2754" s="28">
        <f t="shared" si="82"/>
        <v>6.7125507149970343</v>
      </c>
    </row>
    <row r="2755" spans="1:11" x14ac:dyDescent="0.3">
      <c r="A2755" s="18" t="str">
        <f t="shared" ref="A2755:A2818" si="83">MONTH(EDATE(C2755,-1))&amp;YEAR(EDATE(C2755,-1))&amp;F2755</f>
        <v>62011P</v>
      </c>
      <c r="B2755" s="10">
        <v>760199</v>
      </c>
      <c r="C2755" s="15">
        <v>40728</v>
      </c>
      <c r="D2755" s="16">
        <v>2053.6755589999998</v>
      </c>
      <c r="E2755" s="14">
        <v>7.0000000000000007E-2</v>
      </c>
      <c r="F2755" s="14" t="s">
        <v>42</v>
      </c>
      <c r="G2755" s="15">
        <v>40716</v>
      </c>
      <c r="H2755" s="27">
        <f>WORKDAY(WORKDAY(DATEVALUE("15/"&amp;MONTH(EDATE(C2755,0))&amp;"/"&amp;YEAR(EDATE(C2755,0))),-1,Feriados!$A$1:$A$936),1,Feriados!$A$1:$A$936)</f>
        <v>40739</v>
      </c>
      <c r="I2755" s="27">
        <f>WORKDAY(WORKDAY(DATEVALUE("15/"&amp;MONTH(EDATE(C2755,-1))&amp;"/"&amp;YEAR(EDATE(C2755,-1))),-1,Feriados!$A$1:$A$936),1,Feriados!$A$1:$A$936)</f>
        <v>40709</v>
      </c>
      <c r="J2755" s="27">
        <f>WORKDAY(WORKDAY(DATEVALUE("15/"&amp;MONTH(EDATE(C2755,0))&amp;"/"&amp;YEAR(EDATE(C2755,0))-1),-1,Feriados!$A$1:$A$936),1,Feriados!$A$1:$A$936)</f>
        <v>40374</v>
      </c>
      <c r="K2755" s="28">
        <f t="shared" si="82"/>
        <v>6.7125507149970343</v>
      </c>
    </row>
    <row r="2756" spans="1:11" x14ac:dyDescent="0.3">
      <c r="A2756" s="18" t="str">
        <f t="shared" si="83"/>
        <v>62011P</v>
      </c>
      <c r="B2756" s="10">
        <v>760199</v>
      </c>
      <c r="C2756" s="15">
        <v>40729</v>
      </c>
      <c r="D2756" s="16">
        <v>2053.7439920000002</v>
      </c>
      <c r="E2756" s="14">
        <v>7.0000000000000007E-2</v>
      </c>
      <c r="F2756" s="14" t="s">
        <v>42</v>
      </c>
      <c r="G2756" s="15">
        <v>40716</v>
      </c>
      <c r="H2756" s="27">
        <f>WORKDAY(WORKDAY(DATEVALUE("15/"&amp;MONTH(EDATE(C2756,0))&amp;"/"&amp;YEAR(EDATE(C2756,0))),-1,Feriados!$A$1:$A$936),1,Feriados!$A$1:$A$936)</f>
        <v>40739</v>
      </c>
      <c r="I2756" s="27">
        <f>WORKDAY(WORKDAY(DATEVALUE("15/"&amp;MONTH(EDATE(C2756,-1))&amp;"/"&amp;YEAR(EDATE(C2756,-1))),-1,Feriados!$A$1:$A$936),1,Feriados!$A$1:$A$936)</f>
        <v>40709</v>
      </c>
      <c r="J2756" s="27">
        <f>WORKDAY(WORKDAY(DATEVALUE("15/"&amp;MONTH(EDATE(C2756,0))&amp;"/"&amp;YEAR(EDATE(C2756,0))-1),-1,Feriados!$A$1:$A$936),1,Feriados!$A$1:$A$936)</f>
        <v>40374</v>
      </c>
      <c r="K2756" s="28">
        <f t="shared" si="82"/>
        <v>6.7125507149970343</v>
      </c>
    </row>
    <row r="2757" spans="1:11" x14ac:dyDescent="0.3">
      <c r="A2757" s="18" t="str">
        <f t="shared" si="83"/>
        <v>62011P</v>
      </c>
      <c r="B2757" s="10">
        <v>760199</v>
      </c>
      <c r="C2757" s="15">
        <v>40730</v>
      </c>
      <c r="D2757" s="16">
        <v>2053.8124280000002</v>
      </c>
      <c r="E2757" s="14">
        <v>7.0000000000000007E-2</v>
      </c>
      <c r="F2757" s="14" t="s">
        <v>42</v>
      </c>
      <c r="G2757" s="15">
        <v>40716</v>
      </c>
      <c r="H2757" s="27">
        <f>WORKDAY(WORKDAY(DATEVALUE("15/"&amp;MONTH(EDATE(C2757,0))&amp;"/"&amp;YEAR(EDATE(C2757,0))),-1,Feriados!$A$1:$A$936),1,Feriados!$A$1:$A$936)</f>
        <v>40739</v>
      </c>
      <c r="I2757" s="27">
        <f>WORKDAY(WORKDAY(DATEVALUE("15/"&amp;MONTH(EDATE(C2757,-1))&amp;"/"&amp;YEAR(EDATE(C2757,-1))),-1,Feriados!$A$1:$A$936),1,Feriados!$A$1:$A$936)</f>
        <v>40709</v>
      </c>
      <c r="J2757" s="27">
        <f>WORKDAY(WORKDAY(DATEVALUE("15/"&amp;MONTH(EDATE(C2757,0))&amp;"/"&amp;YEAR(EDATE(C2757,0))-1),-1,Feriados!$A$1:$A$936),1,Feriados!$A$1:$A$936)</f>
        <v>40374</v>
      </c>
      <c r="K2757" s="28">
        <f t="shared" si="82"/>
        <v>6.7125507149970343</v>
      </c>
    </row>
    <row r="2758" spans="1:11" x14ac:dyDescent="0.3">
      <c r="A2758" s="18" t="str">
        <f t="shared" si="83"/>
        <v>62011F</v>
      </c>
      <c r="B2758" s="10">
        <v>760199</v>
      </c>
      <c r="C2758" s="15">
        <v>40731</v>
      </c>
      <c r="D2758" s="16">
        <v>2055.0527299999999</v>
      </c>
      <c r="E2758" s="14">
        <v>0.15</v>
      </c>
      <c r="F2758" s="14" t="s">
        <v>41</v>
      </c>
      <c r="G2758" s="15">
        <v>40731</v>
      </c>
      <c r="H2758" s="27">
        <f>WORKDAY(WORKDAY(DATEVALUE("15/"&amp;MONTH(EDATE(C2758,0))&amp;"/"&amp;YEAR(EDATE(C2758,0))),-1,Feriados!$A$1:$A$936),1,Feriados!$A$1:$A$936)</f>
        <v>40739</v>
      </c>
      <c r="I2758" s="27">
        <f>WORKDAY(WORKDAY(DATEVALUE("15/"&amp;MONTH(EDATE(C2758,-1))&amp;"/"&amp;YEAR(EDATE(C2758,-1))),-1,Feriados!$A$1:$A$936),1,Feriados!$A$1:$A$936)</f>
        <v>40709</v>
      </c>
      <c r="J2758" s="27">
        <f>WORKDAY(WORKDAY(DATEVALUE("15/"&amp;MONTH(EDATE(C2758,0))&amp;"/"&amp;YEAR(EDATE(C2758,0))-1),-1,Feriados!$A$1:$A$936),1,Feriados!$A$1:$A$936)</f>
        <v>40374</v>
      </c>
      <c r="K2758" s="28">
        <f t="shared" si="82"/>
        <v>6.7125507149970343</v>
      </c>
    </row>
    <row r="2759" spans="1:11" x14ac:dyDescent="0.3">
      <c r="A2759" s="18" t="str">
        <f t="shared" si="83"/>
        <v>62011F</v>
      </c>
      <c r="B2759" s="10">
        <v>760199</v>
      </c>
      <c r="C2759" s="15">
        <v>40732</v>
      </c>
      <c r="D2759" s="16">
        <v>2055.1993590000002</v>
      </c>
      <c r="E2759" s="14">
        <v>0.15</v>
      </c>
      <c r="F2759" s="14" t="s">
        <v>41</v>
      </c>
      <c r="G2759" s="15">
        <v>40731</v>
      </c>
      <c r="H2759" s="27">
        <f>WORKDAY(WORKDAY(DATEVALUE("15/"&amp;MONTH(EDATE(C2759,0))&amp;"/"&amp;YEAR(EDATE(C2759,0))),-1,Feriados!$A$1:$A$936),1,Feriados!$A$1:$A$936)</f>
        <v>40739</v>
      </c>
      <c r="I2759" s="27">
        <f>WORKDAY(WORKDAY(DATEVALUE("15/"&amp;MONTH(EDATE(C2759,-1))&amp;"/"&amp;YEAR(EDATE(C2759,-1))),-1,Feriados!$A$1:$A$936),1,Feriados!$A$1:$A$936)</f>
        <v>40709</v>
      </c>
      <c r="J2759" s="27">
        <f>WORKDAY(WORKDAY(DATEVALUE("15/"&amp;MONTH(EDATE(C2759,0))&amp;"/"&amp;YEAR(EDATE(C2759,0))-1),-1,Feriados!$A$1:$A$936),1,Feriados!$A$1:$A$936)</f>
        <v>40374</v>
      </c>
      <c r="K2759" s="28">
        <f t="shared" si="82"/>
        <v>6.7125507149970343</v>
      </c>
    </row>
    <row r="2760" spans="1:11" x14ac:dyDescent="0.3">
      <c r="A2760" s="18" t="str">
        <f t="shared" si="83"/>
        <v>62011F</v>
      </c>
      <c r="B2760" s="10">
        <v>760199</v>
      </c>
      <c r="C2760" s="15">
        <v>40735</v>
      </c>
      <c r="D2760" s="16">
        <v>2055.3459990000001</v>
      </c>
      <c r="E2760" s="14">
        <v>0.15</v>
      </c>
      <c r="F2760" s="14" t="s">
        <v>41</v>
      </c>
      <c r="G2760" s="15">
        <v>40731</v>
      </c>
      <c r="H2760" s="27">
        <f>WORKDAY(WORKDAY(DATEVALUE("15/"&amp;MONTH(EDATE(C2760,0))&amp;"/"&amp;YEAR(EDATE(C2760,0))),-1,Feriados!$A$1:$A$936),1,Feriados!$A$1:$A$936)</f>
        <v>40739</v>
      </c>
      <c r="I2760" s="27">
        <f>WORKDAY(WORKDAY(DATEVALUE("15/"&amp;MONTH(EDATE(C2760,-1))&amp;"/"&amp;YEAR(EDATE(C2760,-1))),-1,Feriados!$A$1:$A$936),1,Feriados!$A$1:$A$936)</f>
        <v>40709</v>
      </c>
      <c r="J2760" s="27">
        <f>WORKDAY(WORKDAY(DATEVALUE("15/"&amp;MONTH(EDATE(C2760,0))&amp;"/"&amp;YEAR(EDATE(C2760,0))-1),-1,Feriados!$A$1:$A$936),1,Feriados!$A$1:$A$936)</f>
        <v>40374</v>
      </c>
      <c r="K2760" s="28">
        <f t="shared" si="82"/>
        <v>6.7125507149970343</v>
      </c>
    </row>
    <row r="2761" spans="1:11" x14ac:dyDescent="0.3">
      <c r="A2761" s="18" t="str">
        <f t="shared" si="83"/>
        <v>62011F</v>
      </c>
      <c r="B2761" s="10">
        <v>760199</v>
      </c>
      <c r="C2761" s="15">
        <v>40736</v>
      </c>
      <c r="D2761" s="16">
        <v>2055.4926500000001</v>
      </c>
      <c r="E2761" s="14">
        <v>0.15</v>
      </c>
      <c r="F2761" s="14" t="s">
        <v>41</v>
      </c>
      <c r="G2761" s="15">
        <v>40731</v>
      </c>
      <c r="H2761" s="27">
        <f>WORKDAY(WORKDAY(DATEVALUE("15/"&amp;MONTH(EDATE(C2761,0))&amp;"/"&amp;YEAR(EDATE(C2761,0))),-1,Feriados!$A$1:$A$936),1,Feriados!$A$1:$A$936)</f>
        <v>40739</v>
      </c>
      <c r="I2761" s="27">
        <f>WORKDAY(WORKDAY(DATEVALUE("15/"&amp;MONTH(EDATE(C2761,-1))&amp;"/"&amp;YEAR(EDATE(C2761,-1))),-1,Feriados!$A$1:$A$936),1,Feriados!$A$1:$A$936)</f>
        <v>40709</v>
      </c>
      <c r="J2761" s="27">
        <f>WORKDAY(WORKDAY(DATEVALUE("15/"&amp;MONTH(EDATE(C2761,0))&amp;"/"&amp;YEAR(EDATE(C2761,0))-1),-1,Feriados!$A$1:$A$936),1,Feriados!$A$1:$A$936)</f>
        <v>40374</v>
      </c>
      <c r="K2761" s="28">
        <f t="shared" si="82"/>
        <v>6.7125507149970343</v>
      </c>
    </row>
    <row r="2762" spans="1:11" x14ac:dyDescent="0.3">
      <c r="A2762" s="18" t="str">
        <f t="shared" si="83"/>
        <v>62011F</v>
      </c>
      <c r="B2762" s="10">
        <v>760199</v>
      </c>
      <c r="C2762" s="15">
        <v>40737</v>
      </c>
      <c r="D2762" s="16">
        <v>2055.6393109999999</v>
      </c>
      <c r="E2762" s="14">
        <v>0.15</v>
      </c>
      <c r="F2762" s="14" t="s">
        <v>41</v>
      </c>
      <c r="G2762" s="15">
        <v>40731</v>
      </c>
      <c r="H2762" s="27">
        <f>WORKDAY(WORKDAY(DATEVALUE("15/"&amp;MONTH(EDATE(C2762,0))&amp;"/"&amp;YEAR(EDATE(C2762,0))),-1,Feriados!$A$1:$A$936),1,Feriados!$A$1:$A$936)</f>
        <v>40739</v>
      </c>
      <c r="I2762" s="27">
        <f>WORKDAY(WORKDAY(DATEVALUE("15/"&amp;MONTH(EDATE(C2762,-1))&amp;"/"&amp;YEAR(EDATE(C2762,-1))),-1,Feriados!$A$1:$A$936),1,Feriados!$A$1:$A$936)</f>
        <v>40709</v>
      </c>
      <c r="J2762" s="27">
        <f>WORKDAY(WORKDAY(DATEVALUE("15/"&amp;MONTH(EDATE(C2762,0))&amp;"/"&amp;YEAR(EDATE(C2762,0))-1),-1,Feriados!$A$1:$A$936),1,Feriados!$A$1:$A$936)</f>
        <v>40374</v>
      </c>
      <c r="K2762" s="28">
        <f t="shared" si="82"/>
        <v>6.7125507149970343</v>
      </c>
    </row>
    <row r="2763" spans="1:11" x14ac:dyDescent="0.3">
      <c r="A2763" s="18" t="str">
        <f t="shared" si="83"/>
        <v>62011F</v>
      </c>
      <c r="B2763" s="10">
        <v>760199</v>
      </c>
      <c r="C2763" s="15">
        <v>40738</v>
      </c>
      <c r="D2763" s="16">
        <v>2055.7859819999999</v>
      </c>
      <c r="E2763" s="14">
        <v>0.15</v>
      </c>
      <c r="F2763" s="14" t="s">
        <v>41</v>
      </c>
      <c r="G2763" s="15">
        <v>40731</v>
      </c>
      <c r="H2763" s="27">
        <f>WORKDAY(WORKDAY(DATEVALUE("15/"&amp;MONTH(EDATE(C2763,0))&amp;"/"&amp;YEAR(EDATE(C2763,0))),-1,Feriados!$A$1:$A$936),1,Feriados!$A$1:$A$936)</f>
        <v>40739</v>
      </c>
      <c r="I2763" s="27">
        <f>WORKDAY(WORKDAY(DATEVALUE("15/"&amp;MONTH(EDATE(C2763,-1))&amp;"/"&amp;YEAR(EDATE(C2763,-1))),-1,Feriados!$A$1:$A$936),1,Feriados!$A$1:$A$936)</f>
        <v>40709</v>
      </c>
      <c r="J2763" s="27">
        <f>WORKDAY(WORKDAY(DATEVALUE("15/"&amp;MONTH(EDATE(C2763,0))&amp;"/"&amp;YEAR(EDATE(C2763,0))-1),-1,Feriados!$A$1:$A$936),1,Feriados!$A$1:$A$936)</f>
        <v>40374</v>
      </c>
      <c r="K2763" s="28">
        <f t="shared" si="82"/>
        <v>6.7125507149970343</v>
      </c>
    </row>
    <row r="2764" spans="1:11" x14ac:dyDescent="0.3">
      <c r="A2764" s="18" t="str">
        <f t="shared" si="83"/>
        <v>62011F</v>
      </c>
      <c r="B2764" s="10">
        <v>760199</v>
      </c>
      <c r="C2764" s="15">
        <v>40739</v>
      </c>
      <c r="D2764" s="16">
        <v>2055.9326649999998</v>
      </c>
      <c r="E2764" s="14">
        <v>0.15</v>
      </c>
      <c r="F2764" s="14" t="s">
        <v>41</v>
      </c>
      <c r="G2764" s="15">
        <v>40731</v>
      </c>
      <c r="H2764" s="27">
        <f>WORKDAY(WORKDAY(DATEVALUE("15/"&amp;MONTH(EDATE(C2764,0))&amp;"/"&amp;YEAR(EDATE(C2764,0))),-1,Feriados!$A$1:$A$936),1,Feriados!$A$1:$A$936)</f>
        <v>40739</v>
      </c>
      <c r="I2764" s="27">
        <f>WORKDAY(WORKDAY(DATEVALUE("15/"&amp;MONTH(EDATE(C2764,-1))&amp;"/"&amp;YEAR(EDATE(C2764,-1))),-1,Feriados!$A$1:$A$936),1,Feriados!$A$1:$A$936)</f>
        <v>40709</v>
      </c>
      <c r="J2764" s="27">
        <f>WORKDAY(WORKDAY(DATEVALUE("15/"&amp;MONTH(EDATE(C2764,0))&amp;"/"&amp;YEAR(EDATE(C2764,0))-1),-1,Feriados!$A$1:$A$936),1,Feriados!$A$1:$A$936)</f>
        <v>40374</v>
      </c>
      <c r="K2764" s="28">
        <f t="shared" si="82"/>
        <v>6.7125507149970343</v>
      </c>
    </row>
    <row r="2765" spans="1:11" x14ac:dyDescent="0.3">
      <c r="A2765" s="18" t="str">
        <f t="shared" si="83"/>
        <v>62011P</v>
      </c>
      <c r="B2765" s="10">
        <v>760199</v>
      </c>
      <c r="C2765" s="15">
        <v>40742</v>
      </c>
      <c r="D2765" s="16">
        <v>2056.1478229999998</v>
      </c>
      <c r="E2765" s="14">
        <v>0.22</v>
      </c>
      <c r="F2765" s="14" t="s">
        <v>42</v>
      </c>
      <c r="G2765" s="15">
        <v>40742</v>
      </c>
      <c r="H2765" s="27">
        <f>WORKDAY(WORKDAY(DATEVALUE("15/"&amp;MONTH(EDATE(C2765,0))&amp;"/"&amp;YEAR(EDATE(C2765,0))),-1,Feriados!$A$1:$A$936),1,Feriados!$A$1:$A$936)</f>
        <v>40739</v>
      </c>
      <c r="I2765" s="27">
        <f>WORKDAY(WORKDAY(DATEVALUE("15/"&amp;MONTH(EDATE(C2765,-1))&amp;"/"&amp;YEAR(EDATE(C2765,-1))),-1,Feriados!$A$1:$A$936),1,Feriados!$A$1:$A$936)</f>
        <v>40709</v>
      </c>
      <c r="J2765" s="27">
        <f>WORKDAY(WORKDAY(DATEVALUE("15/"&amp;MONTH(EDATE(C2765,0))&amp;"/"&amp;YEAR(EDATE(C2765,0))-1),-1,Feriados!$A$1:$A$936),1,Feriados!$A$1:$A$936)</f>
        <v>40374</v>
      </c>
      <c r="K2765" s="28">
        <f t="shared" si="82"/>
        <v>6.7125507149970343</v>
      </c>
    </row>
    <row r="2766" spans="1:11" x14ac:dyDescent="0.3">
      <c r="A2766" s="18" t="str">
        <f t="shared" si="83"/>
        <v>62011P</v>
      </c>
      <c r="B2766" s="10">
        <v>760199</v>
      </c>
      <c r="C2766" s="15">
        <v>40743</v>
      </c>
      <c r="D2766" s="16">
        <v>2056.3630029999999</v>
      </c>
      <c r="E2766" s="14">
        <v>0.22</v>
      </c>
      <c r="F2766" s="14" t="s">
        <v>42</v>
      </c>
      <c r="G2766" s="15">
        <v>40742</v>
      </c>
      <c r="H2766" s="27">
        <f>WORKDAY(WORKDAY(DATEVALUE("15/"&amp;MONTH(EDATE(C2766,0))&amp;"/"&amp;YEAR(EDATE(C2766,0))),-1,Feriados!$A$1:$A$936),1,Feriados!$A$1:$A$936)</f>
        <v>40739</v>
      </c>
      <c r="I2766" s="27">
        <f>WORKDAY(WORKDAY(DATEVALUE("15/"&amp;MONTH(EDATE(C2766,-1))&amp;"/"&amp;YEAR(EDATE(C2766,-1))),-1,Feriados!$A$1:$A$936),1,Feriados!$A$1:$A$936)</f>
        <v>40709</v>
      </c>
      <c r="J2766" s="27">
        <f>WORKDAY(WORKDAY(DATEVALUE("15/"&amp;MONTH(EDATE(C2766,0))&amp;"/"&amp;YEAR(EDATE(C2766,0))-1),-1,Feriados!$A$1:$A$936),1,Feriados!$A$1:$A$936)</f>
        <v>40374</v>
      </c>
      <c r="K2766" s="28">
        <f t="shared" si="82"/>
        <v>6.7125507149970343</v>
      </c>
    </row>
    <row r="2767" spans="1:11" x14ac:dyDescent="0.3">
      <c r="A2767" s="18" t="str">
        <f t="shared" si="83"/>
        <v>62011P</v>
      </c>
      <c r="B2767" s="10">
        <v>760199</v>
      </c>
      <c r="C2767" s="15">
        <v>40744</v>
      </c>
      <c r="D2767" s="16">
        <v>2056.5782060000001</v>
      </c>
      <c r="E2767" s="14">
        <v>0.22</v>
      </c>
      <c r="F2767" s="14" t="s">
        <v>42</v>
      </c>
      <c r="G2767" s="15">
        <v>40742</v>
      </c>
      <c r="H2767" s="27">
        <f>WORKDAY(WORKDAY(DATEVALUE("15/"&amp;MONTH(EDATE(C2767,0))&amp;"/"&amp;YEAR(EDATE(C2767,0))),-1,Feriados!$A$1:$A$936),1,Feriados!$A$1:$A$936)</f>
        <v>40739</v>
      </c>
      <c r="I2767" s="27">
        <f>WORKDAY(WORKDAY(DATEVALUE("15/"&amp;MONTH(EDATE(C2767,-1))&amp;"/"&amp;YEAR(EDATE(C2767,-1))),-1,Feriados!$A$1:$A$936),1,Feriados!$A$1:$A$936)</f>
        <v>40709</v>
      </c>
      <c r="J2767" s="27">
        <f>WORKDAY(WORKDAY(DATEVALUE("15/"&amp;MONTH(EDATE(C2767,0))&amp;"/"&amp;YEAR(EDATE(C2767,0))-1),-1,Feriados!$A$1:$A$936),1,Feriados!$A$1:$A$936)</f>
        <v>40374</v>
      </c>
      <c r="K2767" s="28">
        <f t="shared" si="82"/>
        <v>6.7125507149970343</v>
      </c>
    </row>
    <row r="2768" spans="1:11" x14ac:dyDescent="0.3">
      <c r="A2768" s="18" t="str">
        <f t="shared" si="83"/>
        <v>62011P</v>
      </c>
      <c r="B2768" s="10">
        <v>760199</v>
      </c>
      <c r="C2768" s="15">
        <v>40745</v>
      </c>
      <c r="D2768" s="16">
        <v>2056.6761449999999</v>
      </c>
      <c r="E2768" s="14">
        <v>0.19</v>
      </c>
      <c r="F2768" s="14" t="s">
        <v>42</v>
      </c>
      <c r="G2768" s="15">
        <v>40745</v>
      </c>
      <c r="H2768" s="27">
        <f>WORKDAY(WORKDAY(DATEVALUE("15/"&amp;MONTH(EDATE(C2768,0))&amp;"/"&amp;YEAR(EDATE(C2768,0))),-1,Feriados!$A$1:$A$936),1,Feriados!$A$1:$A$936)</f>
        <v>40739</v>
      </c>
      <c r="I2768" s="27">
        <f>WORKDAY(WORKDAY(DATEVALUE("15/"&amp;MONTH(EDATE(C2768,-1))&amp;"/"&amp;YEAR(EDATE(C2768,-1))),-1,Feriados!$A$1:$A$936),1,Feriados!$A$1:$A$936)</f>
        <v>40709</v>
      </c>
      <c r="J2768" s="27">
        <f>WORKDAY(WORKDAY(DATEVALUE("15/"&amp;MONTH(EDATE(C2768,0))&amp;"/"&amp;YEAR(EDATE(C2768,0))-1),-1,Feriados!$A$1:$A$936),1,Feriados!$A$1:$A$936)</f>
        <v>40374</v>
      </c>
      <c r="K2768" s="28">
        <f t="shared" si="82"/>
        <v>6.7125507149970343</v>
      </c>
    </row>
    <row r="2769" spans="1:11" x14ac:dyDescent="0.3">
      <c r="A2769" s="18" t="str">
        <f t="shared" si="83"/>
        <v>62011P</v>
      </c>
      <c r="B2769" s="10">
        <v>760199</v>
      </c>
      <c r="C2769" s="15">
        <v>40746</v>
      </c>
      <c r="D2769" s="16">
        <v>2056.8620569999998</v>
      </c>
      <c r="E2769" s="14">
        <v>0.19</v>
      </c>
      <c r="F2769" s="14" t="s">
        <v>42</v>
      </c>
      <c r="G2769" s="15">
        <v>40745</v>
      </c>
      <c r="H2769" s="27">
        <f>WORKDAY(WORKDAY(DATEVALUE("15/"&amp;MONTH(EDATE(C2769,0))&amp;"/"&amp;YEAR(EDATE(C2769,0))),-1,Feriados!$A$1:$A$936),1,Feriados!$A$1:$A$936)</f>
        <v>40739</v>
      </c>
      <c r="I2769" s="27">
        <f>WORKDAY(WORKDAY(DATEVALUE("15/"&amp;MONTH(EDATE(C2769,-1))&amp;"/"&amp;YEAR(EDATE(C2769,-1))),-1,Feriados!$A$1:$A$936),1,Feriados!$A$1:$A$936)</f>
        <v>40709</v>
      </c>
      <c r="J2769" s="27">
        <f>WORKDAY(WORKDAY(DATEVALUE("15/"&amp;MONTH(EDATE(C2769,0))&amp;"/"&amp;YEAR(EDATE(C2769,0))-1),-1,Feriados!$A$1:$A$936),1,Feriados!$A$1:$A$936)</f>
        <v>40374</v>
      </c>
      <c r="K2769" s="28">
        <f t="shared" si="82"/>
        <v>6.7125507149970343</v>
      </c>
    </row>
    <row r="2770" spans="1:11" x14ac:dyDescent="0.3">
      <c r="A2770" s="18" t="str">
        <f t="shared" si="83"/>
        <v>62011P</v>
      </c>
      <c r="B2770" s="10">
        <v>760199</v>
      </c>
      <c r="C2770" s="15">
        <v>40749</v>
      </c>
      <c r="D2770" s="16">
        <v>2057.047986</v>
      </c>
      <c r="E2770" s="14">
        <v>0.19</v>
      </c>
      <c r="F2770" s="14" t="s">
        <v>42</v>
      </c>
      <c r="G2770" s="15">
        <v>40745</v>
      </c>
      <c r="H2770" s="27">
        <f>WORKDAY(WORKDAY(DATEVALUE("15/"&amp;MONTH(EDATE(C2770,0))&amp;"/"&amp;YEAR(EDATE(C2770,0))),-1,Feriados!$A$1:$A$936),1,Feriados!$A$1:$A$936)</f>
        <v>40739</v>
      </c>
      <c r="I2770" s="27">
        <f>WORKDAY(WORKDAY(DATEVALUE("15/"&amp;MONTH(EDATE(C2770,-1))&amp;"/"&amp;YEAR(EDATE(C2770,-1))),-1,Feriados!$A$1:$A$936),1,Feriados!$A$1:$A$936)</f>
        <v>40709</v>
      </c>
      <c r="J2770" s="27">
        <f>WORKDAY(WORKDAY(DATEVALUE("15/"&amp;MONTH(EDATE(C2770,0))&amp;"/"&amp;YEAR(EDATE(C2770,0))-1),-1,Feriados!$A$1:$A$936),1,Feriados!$A$1:$A$936)</f>
        <v>40374</v>
      </c>
      <c r="K2770" s="28">
        <f t="shared" si="82"/>
        <v>6.7125507149970343</v>
      </c>
    </row>
    <row r="2771" spans="1:11" x14ac:dyDescent="0.3">
      <c r="A2771" s="18" t="str">
        <f t="shared" si="83"/>
        <v>62011P</v>
      </c>
      <c r="B2771" s="10">
        <v>760199</v>
      </c>
      <c r="C2771" s="15">
        <v>40750</v>
      </c>
      <c r="D2771" s="16">
        <v>2057.2339310000002</v>
      </c>
      <c r="E2771" s="14">
        <v>0.19</v>
      </c>
      <c r="F2771" s="14" t="s">
        <v>42</v>
      </c>
      <c r="G2771" s="15">
        <v>40745</v>
      </c>
      <c r="H2771" s="27">
        <f>WORKDAY(WORKDAY(DATEVALUE("15/"&amp;MONTH(EDATE(C2771,0))&amp;"/"&amp;YEAR(EDATE(C2771,0))),-1,Feriados!$A$1:$A$936),1,Feriados!$A$1:$A$936)</f>
        <v>40739</v>
      </c>
      <c r="I2771" s="27">
        <f>WORKDAY(WORKDAY(DATEVALUE("15/"&amp;MONTH(EDATE(C2771,-1))&amp;"/"&amp;YEAR(EDATE(C2771,-1))),-1,Feriados!$A$1:$A$936),1,Feriados!$A$1:$A$936)</f>
        <v>40709</v>
      </c>
      <c r="J2771" s="27">
        <f>WORKDAY(WORKDAY(DATEVALUE("15/"&amp;MONTH(EDATE(C2771,0))&amp;"/"&amp;YEAR(EDATE(C2771,0))-1),-1,Feriados!$A$1:$A$936),1,Feriados!$A$1:$A$936)</f>
        <v>40374</v>
      </c>
      <c r="K2771" s="28">
        <f t="shared" si="82"/>
        <v>6.7125507149970343</v>
      </c>
    </row>
    <row r="2772" spans="1:11" x14ac:dyDescent="0.3">
      <c r="A2772" s="18" t="str">
        <f t="shared" si="83"/>
        <v>62011P</v>
      </c>
      <c r="B2772" s="10">
        <v>760199</v>
      </c>
      <c r="C2772" s="15">
        <v>40751</v>
      </c>
      <c r="D2772" s="16">
        <v>2057.4198940000001</v>
      </c>
      <c r="E2772" s="14">
        <v>0.19</v>
      </c>
      <c r="F2772" s="14" t="s">
        <v>42</v>
      </c>
      <c r="G2772" s="15">
        <v>40745</v>
      </c>
      <c r="H2772" s="27">
        <f>WORKDAY(WORKDAY(DATEVALUE("15/"&amp;MONTH(EDATE(C2772,0))&amp;"/"&amp;YEAR(EDATE(C2772,0))),-1,Feriados!$A$1:$A$936),1,Feriados!$A$1:$A$936)</f>
        <v>40739</v>
      </c>
      <c r="I2772" s="27">
        <f>WORKDAY(WORKDAY(DATEVALUE("15/"&amp;MONTH(EDATE(C2772,-1))&amp;"/"&amp;YEAR(EDATE(C2772,-1))),-1,Feriados!$A$1:$A$936),1,Feriados!$A$1:$A$936)</f>
        <v>40709</v>
      </c>
      <c r="J2772" s="27">
        <f>WORKDAY(WORKDAY(DATEVALUE("15/"&amp;MONTH(EDATE(C2772,0))&amp;"/"&amp;YEAR(EDATE(C2772,0))-1),-1,Feriados!$A$1:$A$936),1,Feriados!$A$1:$A$936)</f>
        <v>40374</v>
      </c>
      <c r="K2772" s="28">
        <f t="shared" si="82"/>
        <v>6.7125507149970343</v>
      </c>
    </row>
    <row r="2773" spans="1:11" x14ac:dyDescent="0.3">
      <c r="A2773" s="18" t="str">
        <f t="shared" si="83"/>
        <v>62011P</v>
      </c>
      <c r="B2773" s="10">
        <v>760199</v>
      </c>
      <c r="C2773" s="15">
        <v>40752</v>
      </c>
      <c r="D2773" s="16">
        <v>2057.605873</v>
      </c>
      <c r="E2773" s="14">
        <v>0.19</v>
      </c>
      <c r="F2773" s="14" t="s">
        <v>42</v>
      </c>
      <c r="G2773" s="15">
        <v>40745</v>
      </c>
      <c r="H2773" s="27">
        <f>WORKDAY(WORKDAY(DATEVALUE("15/"&amp;MONTH(EDATE(C2773,0))&amp;"/"&amp;YEAR(EDATE(C2773,0))),-1,Feriados!$A$1:$A$936),1,Feriados!$A$1:$A$936)</f>
        <v>40739</v>
      </c>
      <c r="I2773" s="27">
        <f>WORKDAY(WORKDAY(DATEVALUE("15/"&amp;MONTH(EDATE(C2773,-1))&amp;"/"&amp;YEAR(EDATE(C2773,-1))),-1,Feriados!$A$1:$A$936),1,Feriados!$A$1:$A$936)</f>
        <v>40709</v>
      </c>
      <c r="J2773" s="27">
        <f>WORKDAY(WORKDAY(DATEVALUE("15/"&amp;MONTH(EDATE(C2773,0))&amp;"/"&amp;YEAR(EDATE(C2773,0))-1),-1,Feriados!$A$1:$A$936),1,Feriados!$A$1:$A$936)</f>
        <v>40374</v>
      </c>
      <c r="K2773" s="28">
        <f t="shared" si="82"/>
        <v>6.7125507149970343</v>
      </c>
    </row>
    <row r="2774" spans="1:11" x14ac:dyDescent="0.3">
      <c r="A2774" s="18" t="str">
        <f t="shared" si="83"/>
        <v>62011P</v>
      </c>
      <c r="B2774" s="10">
        <v>760199</v>
      </c>
      <c r="C2774" s="15">
        <v>40753</v>
      </c>
      <c r="D2774" s="16">
        <v>2057.7918690000001</v>
      </c>
      <c r="E2774" s="14">
        <v>0.19</v>
      </c>
      <c r="F2774" s="14" t="s">
        <v>42</v>
      </c>
      <c r="G2774" s="15">
        <v>40745</v>
      </c>
      <c r="H2774" s="27">
        <f>WORKDAY(WORKDAY(DATEVALUE("15/"&amp;MONTH(EDATE(C2774,0))&amp;"/"&amp;YEAR(EDATE(C2774,0))),-1,Feriados!$A$1:$A$936),1,Feriados!$A$1:$A$936)</f>
        <v>40739</v>
      </c>
      <c r="I2774" s="27">
        <f>WORKDAY(WORKDAY(DATEVALUE("15/"&amp;MONTH(EDATE(C2774,-1))&amp;"/"&amp;YEAR(EDATE(C2774,-1))),-1,Feriados!$A$1:$A$936),1,Feriados!$A$1:$A$936)</f>
        <v>40709</v>
      </c>
      <c r="J2774" s="27">
        <f>WORKDAY(WORKDAY(DATEVALUE("15/"&amp;MONTH(EDATE(C2774,0))&amp;"/"&amp;YEAR(EDATE(C2774,0))-1),-1,Feriados!$A$1:$A$936),1,Feriados!$A$1:$A$936)</f>
        <v>40374</v>
      </c>
      <c r="K2774" s="28">
        <f t="shared" si="82"/>
        <v>6.7125507149970343</v>
      </c>
    </row>
    <row r="2775" spans="1:11" x14ac:dyDescent="0.3">
      <c r="A2775" s="18" t="str">
        <f t="shared" si="83"/>
        <v>72011P</v>
      </c>
      <c r="B2775" s="10">
        <v>760199</v>
      </c>
      <c r="C2775" s="15">
        <v>40756</v>
      </c>
      <c r="D2775" s="16">
        <v>2057.9778820000001</v>
      </c>
      <c r="E2775" s="14">
        <v>0.19</v>
      </c>
      <c r="F2775" s="14" t="s">
        <v>42</v>
      </c>
      <c r="G2775" s="15">
        <v>40745</v>
      </c>
      <c r="H2775" s="27">
        <f>WORKDAY(WORKDAY(DATEVALUE("15/"&amp;MONTH(EDATE(C2775,0))&amp;"/"&amp;YEAR(EDATE(C2775,0))),-1,Feriados!$A$1:$A$936),1,Feriados!$A$1:$A$936)</f>
        <v>40770</v>
      </c>
      <c r="I2775" s="27">
        <f>WORKDAY(WORKDAY(DATEVALUE("15/"&amp;MONTH(EDATE(C2775,-1))&amp;"/"&amp;YEAR(EDATE(C2775,-1))),-1,Feriados!$A$1:$A$936),1,Feriados!$A$1:$A$936)</f>
        <v>40739</v>
      </c>
      <c r="J2775" s="27">
        <f>WORKDAY(WORKDAY(DATEVALUE("15/"&amp;MONTH(EDATE(C2775,0))&amp;"/"&amp;YEAR(EDATE(C2775,0))-1),-1,Feriados!$A$1:$A$936),1,Feriados!$A$1:$A$936)</f>
        <v>40406</v>
      </c>
      <c r="K2775" s="28">
        <f t="shared" si="82"/>
        <v>6.8725992959291382</v>
      </c>
    </row>
    <row r="2776" spans="1:11" x14ac:dyDescent="0.3">
      <c r="A2776" s="18" t="str">
        <f t="shared" si="83"/>
        <v>72011P</v>
      </c>
      <c r="B2776" s="10">
        <v>760199</v>
      </c>
      <c r="C2776" s="15">
        <v>40757</v>
      </c>
      <c r="D2776" s="16">
        <v>2058.163912</v>
      </c>
      <c r="E2776" s="14">
        <v>0.19</v>
      </c>
      <c r="F2776" s="14" t="s">
        <v>42</v>
      </c>
      <c r="G2776" s="15">
        <v>40745</v>
      </c>
      <c r="H2776" s="27">
        <f>WORKDAY(WORKDAY(DATEVALUE("15/"&amp;MONTH(EDATE(C2776,0))&amp;"/"&amp;YEAR(EDATE(C2776,0))),-1,Feriados!$A$1:$A$936),1,Feriados!$A$1:$A$936)</f>
        <v>40770</v>
      </c>
      <c r="I2776" s="27">
        <f>WORKDAY(WORKDAY(DATEVALUE("15/"&amp;MONTH(EDATE(C2776,-1))&amp;"/"&amp;YEAR(EDATE(C2776,-1))),-1,Feriados!$A$1:$A$936),1,Feriados!$A$1:$A$936)</f>
        <v>40739</v>
      </c>
      <c r="J2776" s="27">
        <f>WORKDAY(WORKDAY(DATEVALUE("15/"&amp;MONTH(EDATE(C2776,0))&amp;"/"&amp;YEAR(EDATE(C2776,0))-1),-1,Feriados!$A$1:$A$936),1,Feriados!$A$1:$A$936)</f>
        <v>40406</v>
      </c>
      <c r="K2776" s="28">
        <f t="shared" si="82"/>
        <v>6.8725992959291382</v>
      </c>
    </row>
    <row r="2777" spans="1:11" x14ac:dyDescent="0.3">
      <c r="A2777" s="18" t="str">
        <f t="shared" si="83"/>
        <v>72011P</v>
      </c>
      <c r="B2777" s="10">
        <v>760199</v>
      </c>
      <c r="C2777" s="15">
        <v>40758</v>
      </c>
      <c r="D2777" s="16">
        <v>2058.3499590000001</v>
      </c>
      <c r="E2777" s="14">
        <v>0.19</v>
      </c>
      <c r="F2777" s="14" t="s">
        <v>42</v>
      </c>
      <c r="G2777" s="15">
        <v>40745</v>
      </c>
      <c r="H2777" s="27">
        <f>WORKDAY(WORKDAY(DATEVALUE("15/"&amp;MONTH(EDATE(C2777,0))&amp;"/"&amp;YEAR(EDATE(C2777,0))),-1,Feriados!$A$1:$A$936),1,Feriados!$A$1:$A$936)</f>
        <v>40770</v>
      </c>
      <c r="I2777" s="27">
        <f>WORKDAY(WORKDAY(DATEVALUE("15/"&amp;MONTH(EDATE(C2777,-1))&amp;"/"&amp;YEAR(EDATE(C2777,-1))),-1,Feriados!$A$1:$A$936),1,Feriados!$A$1:$A$936)</f>
        <v>40739</v>
      </c>
      <c r="J2777" s="27">
        <f>WORKDAY(WORKDAY(DATEVALUE("15/"&amp;MONTH(EDATE(C2777,0))&amp;"/"&amp;YEAR(EDATE(C2777,0))-1),-1,Feriados!$A$1:$A$936),1,Feriados!$A$1:$A$936)</f>
        <v>40406</v>
      </c>
      <c r="K2777" s="28">
        <f t="shared" si="82"/>
        <v>6.8725992959291382</v>
      </c>
    </row>
    <row r="2778" spans="1:11" x14ac:dyDescent="0.3">
      <c r="A2778" s="18" t="str">
        <f t="shared" si="83"/>
        <v>72011P</v>
      </c>
      <c r="B2778" s="10">
        <v>760199</v>
      </c>
      <c r="C2778" s="15">
        <v>40759</v>
      </c>
      <c r="D2778" s="16">
        <v>2058.5360219999998</v>
      </c>
      <c r="E2778" s="14">
        <v>0.19</v>
      </c>
      <c r="F2778" s="14" t="s">
        <v>42</v>
      </c>
      <c r="G2778" s="15">
        <v>40745</v>
      </c>
      <c r="H2778" s="27">
        <f>WORKDAY(WORKDAY(DATEVALUE("15/"&amp;MONTH(EDATE(C2778,0))&amp;"/"&amp;YEAR(EDATE(C2778,0))),-1,Feriados!$A$1:$A$936),1,Feriados!$A$1:$A$936)</f>
        <v>40770</v>
      </c>
      <c r="I2778" s="27">
        <f>WORKDAY(WORKDAY(DATEVALUE("15/"&amp;MONTH(EDATE(C2778,-1))&amp;"/"&amp;YEAR(EDATE(C2778,-1))),-1,Feriados!$A$1:$A$936),1,Feriados!$A$1:$A$936)</f>
        <v>40739</v>
      </c>
      <c r="J2778" s="27">
        <f>WORKDAY(WORKDAY(DATEVALUE("15/"&amp;MONTH(EDATE(C2778,0))&amp;"/"&amp;YEAR(EDATE(C2778,0))-1),-1,Feriados!$A$1:$A$936),1,Feriados!$A$1:$A$936)</f>
        <v>40406</v>
      </c>
      <c r="K2778" s="28">
        <f t="shared" si="82"/>
        <v>6.8725992959291382</v>
      </c>
    </row>
    <row r="2779" spans="1:11" x14ac:dyDescent="0.3">
      <c r="A2779" s="18" t="str">
        <f t="shared" si="83"/>
        <v>72011F</v>
      </c>
      <c r="B2779" s="10">
        <v>760199</v>
      </c>
      <c r="C2779" s="15">
        <v>40760</v>
      </c>
      <c r="D2779" s="16">
        <v>2058.281199</v>
      </c>
      <c r="E2779" s="14">
        <v>0.16</v>
      </c>
      <c r="F2779" s="14" t="s">
        <v>41</v>
      </c>
      <c r="G2779" s="15">
        <v>40760</v>
      </c>
      <c r="H2779" s="27">
        <f>WORKDAY(WORKDAY(DATEVALUE("15/"&amp;MONTH(EDATE(C2779,0))&amp;"/"&amp;YEAR(EDATE(C2779,0))),-1,Feriados!$A$1:$A$936),1,Feriados!$A$1:$A$936)</f>
        <v>40770</v>
      </c>
      <c r="I2779" s="27">
        <f>WORKDAY(WORKDAY(DATEVALUE("15/"&amp;MONTH(EDATE(C2779,-1))&amp;"/"&amp;YEAR(EDATE(C2779,-1))),-1,Feriados!$A$1:$A$936),1,Feriados!$A$1:$A$936)</f>
        <v>40739</v>
      </c>
      <c r="J2779" s="27">
        <f>WORKDAY(WORKDAY(DATEVALUE("15/"&amp;MONTH(EDATE(C2779,0))&amp;"/"&amp;YEAR(EDATE(C2779,0))-1),-1,Feriados!$A$1:$A$936),1,Feriados!$A$1:$A$936)</f>
        <v>40406</v>
      </c>
      <c r="K2779" s="28">
        <f t="shared" si="82"/>
        <v>6.8725992959291382</v>
      </c>
    </row>
    <row r="2780" spans="1:11" x14ac:dyDescent="0.3">
      <c r="A2780" s="18" t="str">
        <f t="shared" si="83"/>
        <v>72011F</v>
      </c>
      <c r="B2780" s="10">
        <v>760199</v>
      </c>
      <c r="C2780" s="15">
        <v>40763</v>
      </c>
      <c r="D2780" s="16">
        <v>2058.4378630000001</v>
      </c>
      <c r="E2780" s="14">
        <v>0.16</v>
      </c>
      <c r="F2780" s="14" t="s">
        <v>41</v>
      </c>
      <c r="G2780" s="15">
        <v>40760</v>
      </c>
      <c r="H2780" s="27">
        <f>WORKDAY(WORKDAY(DATEVALUE("15/"&amp;MONTH(EDATE(C2780,0))&amp;"/"&amp;YEAR(EDATE(C2780,0))),-1,Feriados!$A$1:$A$936),1,Feriados!$A$1:$A$936)</f>
        <v>40770</v>
      </c>
      <c r="I2780" s="27">
        <f>WORKDAY(WORKDAY(DATEVALUE("15/"&amp;MONTH(EDATE(C2780,-1))&amp;"/"&amp;YEAR(EDATE(C2780,-1))),-1,Feriados!$A$1:$A$936),1,Feriados!$A$1:$A$936)</f>
        <v>40739</v>
      </c>
      <c r="J2780" s="27">
        <f>WORKDAY(WORKDAY(DATEVALUE("15/"&amp;MONTH(EDATE(C2780,0))&amp;"/"&amp;YEAR(EDATE(C2780,0))-1),-1,Feriados!$A$1:$A$936),1,Feriados!$A$1:$A$936)</f>
        <v>40406</v>
      </c>
      <c r="K2780" s="28">
        <f t="shared" si="82"/>
        <v>6.8725992959291382</v>
      </c>
    </row>
    <row r="2781" spans="1:11" x14ac:dyDescent="0.3">
      <c r="A2781" s="18" t="str">
        <f t="shared" si="83"/>
        <v>72011F</v>
      </c>
      <c r="B2781" s="10">
        <v>760199</v>
      </c>
      <c r="C2781" s="15">
        <v>40764</v>
      </c>
      <c r="D2781" s="16">
        <v>2058.5945400000001</v>
      </c>
      <c r="E2781" s="14">
        <v>0.16</v>
      </c>
      <c r="F2781" s="14" t="s">
        <v>41</v>
      </c>
      <c r="G2781" s="15">
        <v>40760</v>
      </c>
      <c r="H2781" s="27">
        <f>WORKDAY(WORKDAY(DATEVALUE("15/"&amp;MONTH(EDATE(C2781,0))&amp;"/"&amp;YEAR(EDATE(C2781,0))),-1,Feriados!$A$1:$A$936),1,Feriados!$A$1:$A$936)</f>
        <v>40770</v>
      </c>
      <c r="I2781" s="27">
        <f>WORKDAY(WORKDAY(DATEVALUE("15/"&amp;MONTH(EDATE(C2781,-1))&amp;"/"&amp;YEAR(EDATE(C2781,-1))),-1,Feriados!$A$1:$A$936),1,Feriados!$A$1:$A$936)</f>
        <v>40739</v>
      </c>
      <c r="J2781" s="27">
        <f>WORKDAY(WORKDAY(DATEVALUE("15/"&amp;MONTH(EDATE(C2781,0))&amp;"/"&amp;YEAR(EDATE(C2781,0))-1),-1,Feriados!$A$1:$A$936),1,Feriados!$A$1:$A$936)</f>
        <v>40406</v>
      </c>
      <c r="K2781" s="28">
        <f t="shared" si="82"/>
        <v>6.8725992959291382</v>
      </c>
    </row>
    <row r="2782" spans="1:11" x14ac:dyDescent="0.3">
      <c r="A2782" s="18" t="str">
        <f t="shared" si="83"/>
        <v>72011F</v>
      </c>
      <c r="B2782" s="10">
        <v>760199</v>
      </c>
      <c r="C2782" s="15">
        <v>40765</v>
      </c>
      <c r="D2782" s="16">
        <v>2058.7512280000001</v>
      </c>
      <c r="E2782" s="14">
        <v>0.16</v>
      </c>
      <c r="F2782" s="14" t="s">
        <v>41</v>
      </c>
      <c r="G2782" s="15">
        <v>40760</v>
      </c>
      <c r="H2782" s="27">
        <f>WORKDAY(WORKDAY(DATEVALUE("15/"&amp;MONTH(EDATE(C2782,0))&amp;"/"&amp;YEAR(EDATE(C2782,0))),-1,Feriados!$A$1:$A$936),1,Feriados!$A$1:$A$936)</f>
        <v>40770</v>
      </c>
      <c r="I2782" s="27">
        <f>WORKDAY(WORKDAY(DATEVALUE("15/"&amp;MONTH(EDATE(C2782,-1))&amp;"/"&amp;YEAR(EDATE(C2782,-1))),-1,Feriados!$A$1:$A$936),1,Feriados!$A$1:$A$936)</f>
        <v>40739</v>
      </c>
      <c r="J2782" s="27">
        <f>WORKDAY(WORKDAY(DATEVALUE("15/"&amp;MONTH(EDATE(C2782,0))&amp;"/"&amp;YEAR(EDATE(C2782,0))-1),-1,Feriados!$A$1:$A$936),1,Feriados!$A$1:$A$936)</f>
        <v>40406</v>
      </c>
      <c r="K2782" s="28">
        <f t="shared" si="82"/>
        <v>6.8725992959291382</v>
      </c>
    </row>
    <row r="2783" spans="1:11" x14ac:dyDescent="0.3">
      <c r="A2783" s="18" t="str">
        <f t="shared" si="83"/>
        <v>72011F</v>
      </c>
      <c r="B2783" s="10">
        <v>760199</v>
      </c>
      <c r="C2783" s="15">
        <v>40766</v>
      </c>
      <c r="D2783" s="16">
        <v>2058.9079280000001</v>
      </c>
      <c r="E2783" s="14">
        <v>0.16</v>
      </c>
      <c r="F2783" s="14" t="s">
        <v>41</v>
      </c>
      <c r="G2783" s="15">
        <v>40760</v>
      </c>
      <c r="H2783" s="27">
        <f>WORKDAY(WORKDAY(DATEVALUE("15/"&amp;MONTH(EDATE(C2783,0))&amp;"/"&amp;YEAR(EDATE(C2783,0))),-1,Feriados!$A$1:$A$936),1,Feriados!$A$1:$A$936)</f>
        <v>40770</v>
      </c>
      <c r="I2783" s="27">
        <f>WORKDAY(WORKDAY(DATEVALUE("15/"&amp;MONTH(EDATE(C2783,-1))&amp;"/"&amp;YEAR(EDATE(C2783,-1))),-1,Feriados!$A$1:$A$936),1,Feriados!$A$1:$A$936)</f>
        <v>40739</v>
      </c>
      <c r="J2783" s="27">
        <f>WORKDAY(WORKDAY(DATEVALUE("15/"&amp;MONTH(EDATE(C2783,0))&amp;"/"&amp;YEAR(EDATE(C2783,0))-1),-1,Feriados!$A$1:$A$936),1,Feriados!$A$1:$A$936)</f>
        <v>40406</v>
      </c>
      <c r="K2783" s="28">
        <f t="shared" si="82"/>
        <v>6.8725992959291382</v>
      </c>
    </row>
    <row r="2784" spans="1:11" x14ac:dyDescent="0.3">
      <c r="A2784" s="18" t="str">
        <f t="shared" si="83"/>
        <v>72011F</v>
      </c>
      <c r="B2784" s="10">
        <v>760199</v>
      </c>
      <c r="C2784" s="15">
        <v>40767</v>
      </c>
      <c r="D2784" s="16">
        <v>2059.0646400000001</v>
      </c>
      <c r="E2784" s="14">
        <v>0.16</v>
      </c>
      <c r="F2784" s="14" t="s">
        <v>41</v>
      </c>
      <c r="G2784" s="15">
        <v>40760</v>
      </c>
      <c r="H2784" s="27">
        <f>WORKDAY(WORKDAY(DATEVALUE("15/"&amp;MONTH(EDATE(C2784,0))&amp;"/"&amp;YEAR(EDATE(C2784,0))),-1,Feriados!$A$1:$A$936),1,Feriados!$A$1:$A$936)</f>
        <v>40770</v>
      </c>
      <c r="I2784" s="27">
        <f>WORKDAY(WORKDAY(DATEVALUE("15/"&amp;MONTH(EDATE(C2784,-1))&amp;"/"&amp;YEAR(EDATE(C2784,-1))),-1,Feriados!$A$1:$A$936),1,Feriados!$A$1:$A$936)</f>
        <v>40739</v>
      </c>
      <c r="J2784" s="27">
        <f>WORKDAY(WORKDAY(DATEVALUE("15/"&amp;MONTH(EDATE(C2784,0))&amp;"/"&amp;YEAR(EDATE(C2784,0))-1),-1,Feriados!$A$1:$A$936),1,Feriados!$A$1:$A$936)</f>
        <v>40406</v>
      </c>
      <c r="K2784" s="28">
        <f t="shared" si="82"/>
        <v>6.8725992959291382</v>
      </c>
    </row>
    <row r="2785" spans="1:11" x14ac:dyDescent="0.3">
      <c r="A2785" s="18" t="str">
        <f t="shared" si="83"/>
        <v>72011F</v>
      </c>
      <c r="B2785" s="10">
        <v>760199</v>
      </c>
      <c r="C2785" s="15">
        <v>40770</v>
      </c>
      <c r="D2785" s="16">
        <v>2059.221364</v>
      </c>
      <c r="E2785" s="14">
        <v>0.16</v>
      </c>
      <c r="F2785" s="14" t="s">
        <v>41</v>
      </c>
      <c r="G2785" s="15">
        <v>40760</v>
      </c>
      <c r="H2785" s="27">
        <f>WORKDAY(WORKDAY(DATEVALUE("15/"&amp;MONTH(EDATE(C2785,0))&amp;"/"&amp;YEAR(EDATE(C2785,0))),-1,Feriados!$A$1:$A$936),1,Feriados!$A$1:$A$936)</f>
        <v>40770</v>
      </c>
      <c r="I2785" s="27">
        <f>WORKDAY(WORKDAY(DATEVALUE("15/"&amp;MONTH(EDATE(C2785,-1))&amp;"/"&amp;YEAR(EDATE(C2785,-1))),-1,Feriados!$A$1:$A$936),1,Feriados!$A$1:$A$936)</f>
        <v>40739</v>
      </c>
      <c r="J2785" s="27">
        <f>WORKDAY(WORKDAY(DATEVALUE("15/"&amp;MONTH(EDATE(C2785,0))&amp;"/"&amp;YEAR(EDATE(C2785,0))-1),-1,Feriados!$A$1:$A$936),1,Feriados!$A$1:$A$936)</f>
        <v>40406</v>
      </c>
      <c r="K2785" s="28">
        <f t="shared" si="82"/>
        <v>6.8725992959291382</v>
      </c>
    </row>
    <row r="2786" spans="1:11" x14ac:dyDescent="0.3">
      <c r="A2786" s="18" t="str">
        <f t="shared" si="83"/>
        <v>72011P</v>
      </c>
      <c r="B2786" s="10">
        <v>760199</v>
      </c>
      <c r="C2786" s="15">
        <v>40771</v>
      </c>
      <c r="D2786" s="16">
        <v>2059.4830969999998</v>
      </c>
      <c r="E2786" s="14">
        <v>0.28000000000000003</v>
      </c>
      <c r="F2786" s="14" t="s">
        <v>42</v>
      </c>
      <c r="G2786" s="15">
        <v>40771</v>
      </c>
      <c r="H2786" s="27">
        <f>WORKDAY(WORKDAY(DATEVALUE("15/"&amp;MONTH(EDATE(C2786,0))&amp;"/"&amp;YEAR(EDATE(C2786,0))),-1,Feriados!$A$1:$A$936),1,Feriados!$A$1:$A$936)</f>
        <v>40770</v>
      </c>
      <c r="I2786" s="27">
        <f>WORKDAY(WORKDAY(DATEVALUE("15/"&amp;MONTH(EDATE(C2786,-1))&amp;"/"&amp;YEAR(EDATE(C2786,-1))),-1,Feriados!$A$1:$A$936),1,Feriados!$A$1:$A$936)</f>
        <v>40739</v>
      </c>
      <c r="J2786" s="27">
        <f>WORKDAY(WORKDAY(DATEVALUE("15/"&amp;MONTH(EDATE(C2786,0))&amp;"/"&amp;YEAR(EDATE(C2786,0))-1),-1,Feriados!$A$1:$A$936),1,Feriados!$A$1:$A$936)</f>
        <v>40406</v>
      </c>
      <c r="K2786" s="28">
        <f t="shared" si="82"/>
        <v>6.8725992959291382</v>
      </c>
    </row>
    <row r="2787" spans="1:11" x14ac:dyDescent="0.3">
      <c r="A2787" s="18" t="str">
        <f t="shared" si="83"/>
        <v>72011P</v>
      </c>
      <c r="B2787" s="10">
        <v>760199</v>
      </c>
      <c r="C2787" s="15">
        <v>40772</v>
      </c>
      <c r="D2787" s="16">
        <v>2059.7448629999999</v>
      </c>
      <c r="E2787" s="14">
        <v>0.28000000000000003</v>
      </c>
      <c r="F2787" s="14" t="s">
        <v>42</v>
      </c>
      <c r="G2787" s="15">
        <v>40771</v>
      </c>
      <c r="H2787" s="27">
        <f>WORKDAY(WORKDAY(DATEVALUE("15/"&amp;MONTH(EDATE(C2787,0))&amp;"/"&amp;YEAR(EDATE(C2787,0))),-1,Feriados!$A$1:$A$936),1,Feriados!$A$1:$A$936)</f>
        <v>40770</v>
      </c>
      <c r="I2787" s="27">
        <f>WORKDAY(WORKDAY(DATEVALUE("15/"&amp;MONTH(EDATE(C2787,-1))&amp;"/"&amp;YEAR(EDATE(C2787,-1))),-1,Feriados!$A$1:$A$936),1,Feriados!$A$1:$A$936)</f>
        <v>40739</v>
      </c>
      <c r="J2787" s="27">
        <f>WORKDAY(WORKDAY(DATEVALUE("15/"&amp;MONTH(EDATE(C2787,0))&amp;"/"&amp;YEAR(EDATE(C2787,0))-1),-1,Feriados!$A$1:$A$936),1,Feriados!$A$1:$A$936)</f>
        <v>40406</v>
      </c>
      <c r="K2787" s="28">
        <f t="shared" si="82"/>
        <v>6.8725992959291382</v>
      </c>
    </row>
    <row r="2788" spans="1:11" x14ac:dyDescent="0.3">
      <c r="A2788" s="18" t="str">
        <f t="shared" si="83"/>
        <v>72011P</v>
      </c>
      <c r="B2788" s="10">
        <v>760199</v>
      </c>
      <c r="C2788" s="15">
        <v>40773</v>
      </c>
      <c r="D2788" s="16">
        <v>2060.0066630000001</v>
      </c>
      <c r="E2788" s="14">
        <v>0.28000000000000003</v>
      </c>
      <c r="F2788" s="14" t="s">
        <v>42</v>
      </c>
      <c r="G2788" s="15">
        <v>40771</v>
      </c>
      <c r="H2788" s="27">
        <f>WORKDAY(WORKDAY(DATEVALUE("15/"&amp;MONTH(EDATE(C2788,0))&amp;"/"&amp;YEAR(EDATE(C2788,0))),-1,Feriados!$A$1:$A$936),1,Feriados!$A$1:$A$936)</f>
        <v>40770</v>
      </c>
      <c r="I2788" s="27">
        <f>WORKDAY(WORKDAY(DATEVALUE("15/"&amp;MONTH(EDATE(C2788,-1))&amp;"/"&amp;YEAR(EDATE(C2788,-1))),-1,Feriados!$A$1:$A$936),1,Feriados!$A$1:$A$936)</f>
        <v>40739</v>
      </c>
      <c r="J2788" s="27">
        <f>WORKDAY(WORKDAY(DATEVALUE("15/"&amp;MONTH(EDATE(C2788,0))&amp;"/"&amp;YEAR(EDATE(C2788,0))-1),-1,Feriados!$A$1:$A$936),1,Feriados!$A$1:$A$936)</f>
        <v>40406</v>
      </c>
      <c r="K2788" s="28">
        <f t="shared" si="82"/>
        <v>6.8725992959291382</v>
      </c>
    </row>
    <row r="2789" spans="1:11" x14ac:dyDescent="0.3">
      <c r="A2789" s="18" t="str">
        <f t="shared" si="83"/>
        <v>72011P</v>
      </c>
      <c r="B2789" s="10">
        <v>760199</v>
      </c>
      <c r="C2789" s="15">
        <v>40774</v>
      </c>
      <c r="D2789" s="16">
        <v>2060.2684960000001</v>
      </c>
      <c r="E2789" s="14">
        <v>0.28000000000000003</v>
      </c>
      <c r="F2789" s="14" t="s">
        <v>42</v>
      </c>
      <c r="G2789" s="15">
        <v>40771</v>
      </c>
      <c r="H2789" s="27">
        <f>WORKDAY(WORKDAY(DATEVALUE("15/"&amp;MONTH(EDATE(C2789,0))&amp;"/"&amp;YEAR(EDATE(C2789,0))),-1,Feriados!$A$1:$A$936),1,Feriados!$A$1:$A$936)</f>
        <v>40770</v>
      </c>
      <c r="I2789" s="27">
        <f>WORKDAY(WORKDAY(DATEVALUE("15/"&amp;MONTH(EDATE(C2789,-1))&amp;"/"&amp;YEAR(EDATE(C2789,-1))),-1,Feriados!$A$1:$A$936),1,Feriados!$A$1:$A$936)</f>
        <v>40739</v>
      </c>
      <c r="J2789" s="27">
        <f>WORKDAY(WORKDAY(DATEVALUE("15/"&amp;MONTH(EDATE(C2789,0))&amp;"/"&amp;YEAR(EDATE(C2789,0))-1),-1,Feriados!$A$1:$A$936),1,Feriados!$A$1:$A$936)</f>
        <v>40406</v>
      </c>
      <c r="K2789" s="28">
        <f t="shared" si="82"/>
        <v>6.8725992959291382</v>
      </c>
    </row>
    <row r="2790" spans="1:11" x14ac:dyDescent="0.3">
      <c r="A2790" s="18" t="str">
        <f t="shared" si="83"/>
        <v>72011P</v>
      </c>
      <c r="B2790" s="10">
        <v>760199</v>
      </c>
      <c r="C2790" s="15">
        <v>40777</v>
      </c>
      <c r="D2790" s="16">
        <v>2060.8104939999998</v>
      </c>
      <c r="E2790" s="14">
        <v>0.34</v>
      </c>
      <c r="F2790" s="14" t="s">
        <v>42</v>
      </c>
      <c r="G2790" s="15">
        <v>40777</v>
      </c>
      <c r="H2790" s="27">
        <f>WORKDAY(WORKDAY(DATEVALUE("15/"&amp;MONTH(EDATE(C2790,0))&amp;"/"&amp;YEAR(EDATE(C2790,0))),-1,Feriados!$A$1:$A$936),1,Feriados!$A$1:$A$936)</f>
        <v>40770</v>
      </c>
      <c r="I2790" s="27">
        <f>WORKDAY(WORKDAY(DATEVALUE("15/"&amp;MONTH(EDATE(C2790,-1))&amp;"/"&amp;YEAR(EDATE(C2790,-1))),-1,Feriados!$A$1:$A$936),1,Feriados!$A$1:$A$936)</f>
        <v>40739</v>
      </c>
      <c r="J2790" s="27">
        <f>WORKDAY(WORKDAY(DATEVALUE("15/"&amp;MONTH(EDATE(C2790,0))&amp;"/"&amp;YEAR(EDATE(C2790,0))-1),-1,Feriados!$A$1:$A$936),1,Feriados!$A$1:$A$936)</f>
        <v>40406</v>
      </c>
      <c r="K2790" s="28">
        <f t="shared" si="82"/>
        <v>6.8725992959291382</v>
      </c>
    </row>
    <row r="2791" spans="1:11" x14ac:dyDescent="0.3">
      <c r="A2791" s="18" t="str">
        <f t="shared" si="83"/>
        <v>72011P</v>
      </c>
      <c r="B2791" s="10">
        <v>760199</v>
      </c>
      <c r="C2791" s="15">
        <v>40778</v>
      </c>
      <c r="D2791" s="16">
        <v>2061.128467</v>
      </c>
      <c r="E2791" s="14">
        <v>0.34</v>
      </c>
      <c r="F2791" s="14" t="s">
        <v>42</v>
      </c>
      <c r="G2791" s="15">
        <v>40777</v>
      </c>
      <c r="H2791" s="27">
        <f>WORKDAY(WORKDAY(DATEVALUE("15/"&amp;MONTH(EDATE(C2791,0))&amp;"/"&amp;YEAR(EDATE(C2791,0))),-1,Feriados!$A$1:$A$936),1,Feriados!$A$1:$A$936)</f>
        <v>40770</v>
      </c>
      <c r="I2791" s="27">
        <f>WORKDAY(WORKDAY(DATEVALUE("15/"&amp;MONTH(EDATE(C2791,-1))&amp;"/"&amp;YEAR(EDATE(C2791,-1))),-1,Feriados!$A$1:$A$936),1,Feriados!$A$1:$A$936)</f>
        <v>40739</v>
      </c>
      <c r="J2791" s="27">
        <f>WORKDAY(WORKDAY(DATEVALUE("15/"&amp;MONTH(EDATE(C2791,0))&amp;"/"&amp;YEAR(EDATE(C2791,0))-1),-1,Feriados!$A$1:$A$936),1,Feriados!$A$1:$A$936)</f>
        <v>40406</v>
      </c>
      <c r="K2791" s="28">
        <f t="shared" si="82"/>
        <v>6.8725992959291382</v>
      </c>
    </row>
    <row r="2792" spans="1:11" x14ac:dyDescent="0.3">
      <c r="A2792" s="18" t="str">
        <f t="shared" si="83"/>
        <v>72011P</v>
      </c>
      <c r="B2792" s="10">
        <v>760199</v>
      </c>
      <c r="C2792" s="15">
        <v>40779</v>
      </c>
      <c r="D2792" s="16">
        <v>2061.4464889999999</v>
      </c>
      <c r="E2792" s="14">
        <v>0.34</v>
      </c>
      <c r="F2792" s="14" t="s">
        <v>42</v>
      </c>
      <c r="G2792" s="15">
        <v>40777</v>
      </c>
      <c r="H2792" s="27">
        <f>WORKDAY(WORKDAY(DATEVALUE("15/"&amp;MONTH(EDATE(C2792,0))&amp;"/"&amp;YEAR(EDATE(C2792,0))),-1,Feriados!$A$1:$A$936),1,Feriados!$A$1:$A$936)</f>
        <v>40770</v>
      </c>
      <c r="I2792" s="27">
        <f>WORKDAY(WORKDAY(DATEVALUE("15/"&amp;MONTH(EDATE(C2792,-1))&amp;"/"&amp;YEAR(EDATE(C2792,-1))),-1,Feriados!$A$1:$A$936),1,Feriados!$A$1:$A$936)</f>
        <v>40739</v>
      </c>
      <c r="J2792" s="27">
        <f>WORKDAY(WORKDAY(DATEVALUE("15/"&amp;MONTH(EDATE(C2792,0))&amp;"/"&amp;YEAR(EDATE(C2792,0))-1),-1,Feriados!$A$1:$A$936),1,Feriados!$A$1:$A$936)</f>
        <v>40406</v>
      </c>
      <c r="K2792" s="28">
        <f t="shared" si="82"/>
        <v>6.8725992959291382</v>
      </c>
    </row>
    <row r="2793" spans="1:11" x14ac:dyDescent="0.3">
      <c r="A2793" s="18" t="str">
        <f t="shared" si="83"/>
        <v>72011P</v>
      </c>
      <c r="B2793" s="10">
        <v>760199</v>
      </c>
      <c r="C2793" s="15">
        <v>40780</v>
      </c>
      <c r="D2793" s="16">
        <v>2061.764561</v>
      </c>
      <c r="E2793" s="14">
        <v>0.34</v>
      </c>
      <c r="F2793" s="14" t="s">
        <v>42</v>
      </c>
      <c r="G2793" s="15">
        <v>40777</v>
      </c>
      <c r="H2793" s="27">
        <f>WORKDAY(WORKDAY(DATEVALUE("15/"&amp;MONTH(EDATE(C2793,0))&amp;"/"&amp;YEAR(EDATE(C2793,0))),-1,Feriados!$A$1:$A$936),1,Feriados!$A$1:$A$936)</f>
        <v>40770</v>
      </c>
      <c r="I2793" s="27">
        <f>WORKDAY(WORKDAY(DATEVALUE("15/"&amp;MONTH(EDATE(C2793,-1))&amp;"/"&amp;YEAR(EDATE(C2793,-1))),-1,Feriados!$A$1:$A$936),1,Feriados!$A$1:$A$936)</f>
        <v>40739</v>
      </c>
      <c r="J2793" s="27">
        <f>WORKDAY(WORKDAY(DATEVALUE("15/"&amp;MONTH(EDATE(C2793,0))&amp;"/"&amp;YEAR(EDATE(C2793,0))-1),-1,Feriados!$A$1:$A$936),1,Feriados!$A$1:$A$936)</f>
        <v>40406</v>
      </c>
      <c r="K2793" s="28">
        <f t="shared" si="82"/>
        <v>6.8725992959291382</v>
      </c>
    </row>
    <row r="2794" spans="1:11" x14ac:dyDescent="0.3">
      <c r="A2794" s="18" t="str">
        <f t="shared" si="83"/>
        <v>72011P</v>
      </c>
      <c r="B2794" s="10">
        <v>760199</v>
      </c>
      <c r="C2794" s="15">
        <v>40781</v>
      </c>
      <c r="D2794" s="16">
        <v>2062.0826809999999</v>
      </c>
      <c r="E2794" s="14">
        <v>0.34</v>
      </c>
      <c r="F2794" s="14" t="s">
        <v>42</v>
      </c>
      <c r="G2794" s="15">
        <v>40777</v>
      </c>
      <c r="H2794" s="27">
        <f>WORKDAY(WORKDAY(DATEVALUE("15/"&amp;MONTH(EDATE(C2794,0))&amp;"/"&amp;YEAR(EDATE(C2794,0))),-1,Feriados!$A$1:$A$936),1,Feriados!$A$1:$A$936)</f>
        <v>40770</v>
      </c>
      <c r="I2794" s="27">
        <f>WORKDAY(WORKDAY(DATEVALUE("15/"&amp;MONTH(EDATE(C2794,-1))&amp;"/"&amp;YEAR(EDATE(C2794,-1))),-1,Feriados!$A$1:$A$936),1,Feriados!$A$1:$A$936)</f>
        <v>40739</v>
      </c>
      <c r="J2794" s="27">
        <f>WORKDAY(WORKDAY(DATEVALUE("15/"&amp;MONTH(EDATE(C2794,0))&amp;"/"&amp;YEAR(EDATE(C2794,0))-1),-1,Feriados!$A$1:$A$936),1,Feriados!$A$1:$A$936)</f>
        <v>40406</v>
      </c>
      <c r="K2794" s="28">
        <f t="shared" si="82"/>
        <v>6.8725992959291382</v>
      </c>
    </row>
    <row r="2795" spans="1:11" x14ac:dyDescent="0.3">
      <c r="A2795" s="18" t="str">
        <f t="shared" si="83"/>
        <v>72011P</v>
      </c>
      <c r="B2795" s="10">
        <v>760199</v>
      </c>
      <c r="C2795" s="15">
        <v>40784</v>
      </c>
      <c r="D2795" s="16">
        <v>2062.4008509999999</v>
      </c>
      <c r="E2795" s="14">
        <v>0.34</v>
      </c>
      <c r="F2795" s="14" t="s">
        <v>42</v>
      </c>
      <c r="G2795" s="15">
        <v>40777</v>
      </c>
      <c r="H2795" s="27">
        <f>WORKDAY(WORKDAY(DATEVALUE("15/"&amp;MONTH(EDATE(C2795,0))&amp;"/"&amp;YEAR(EDATE(C2795,0))),-1,Feriados!$A$1:$A$936),1,Feriados!$A$1:$A$936)</f>
        <v>40770</v>
      </c>
      <c r="I2795" s="27">
        <f>WORKDAY(WORKDAY(DATEVALUE("15/"&amp;MONTH(EDATE(C2795,-1))&amp;"/"&amp;YEAR(EDATE(C2795,-1))),-1,Feriados!$A$1:$A$936),1,Feriados!$A$1:$A$936)</f>
        <v>40739</v>
      </c>
      <c r="J2795" s="27">
        <f>WORKDAY(WORKDAY(DATEVALUE("15/"&amp;MONTH(EDATE(C2795,0))&amp;"/"&amp;YEAR(EDATE(C2795,0))-1),-1,Feriados!$A$1:$A$936),1,Feriados!$A$1:$A$936)</f>
        <v>40406</v>
      </c>
      <c r="K2795" s="28">
        <f t="shared" si="82"/>
        <v>6.8725992959291382</v>
      </c>
    </row>
    <row r="2796" spans="1:11" x14ac:dyDescent="0.3">
      <c r="A2796" s="18" t="str">
        <f t="shared" si="83"/>
        <v>72011P</v>
      </c>
      <c r="B2796" s="10">
        <v>760199</v>
      </c>
      <c r="C2796" s="15">
        <v>40785</v>
      </c>
      <c r="D2796" s="16">
        <v>2062.7190690000002</v>
      </c>
      <c r="E2796" s="14">
        <v>0.34</v>
      </c>
      <c r="F2796" s="14" t="s">
        <v>42</v>
      </c>
      <c r="G2796" s="15">
        <v>40777</v>
      </c>
      <c r="H2796" s="27">
        <f>WORKDAY(WORKDAY(DATEVALUE("15/"&amp;MONTH(EDATE(C2796,0))&amp;"/"&amp;YEAR(EDATE(C2796,0))),-1,Feriados!$A$1:$A$936),1,Feriados!$A$1:$A$936)</f>
        <v>40770</v>
      </c>
      <c r="I2796" s="27">
        <f>WORKDAY(WORKDAY(DATEVALUE("15/"&amp;MONTH(EDATE(C2796,-1))&amp;"/"&amp;YEAR(EDATE(C2796,-1))),-1,Feriados!$A$1:$A$936),1,Feriados!$A$1:$A$936)</f>
        <v>40739</v>
      </c>
      <c r="J2796" s="27">
        <f>WORKDAY(WORKDAY(DATEVALUE("15/"&amp;MONTH(EDATE(C2796,0))&amp;"/"&amp;YEAR(EDATE(C2796,0))-1),-1,Feriados!$A$1:$A$936),1,Feriados!$A$1:$A$936)</f>
        <v>40406</v>
      </c>
      <c r="K2796" s="28">
        <f t="shared" si="82"/>
        <v>6.8725992959291382</v>
      </c>
    </row>
    <row r="2797" spans="1:11" x14ac:dyDescent="0.3">
      <c r="A2797" s="18" t="str">
        <f t="shared" si="83"/>
        <v>72011P</v>
      </c>
      <c r="B2797" s="10">
        <v>760199</v>
      </c>
      <c r="C2797" s="15">
        <v>40786</v>
      </c>
      <c r="D2797" s="16">
        <v>2063.0373370000002</v>
      </c>
      <c r="E2797" s="14">
        <v>0.34</v>
      </c>
      <c r="F2797" s="14" t="s">
        <v>42</v>
      </c>
      <c r="G2797" s="15">
        <v>40777</v>
      </c>
      <c r="H2797" s="27">
        <f>WORKDAY(WORKDAY(DATEVALUE("15/"&amp;MONTH(EDATE(C2797,0))&amp;"/"&amp;YEAR(EDATE(C2797,0))),-1,Feriados!$A$1:$A$936),1,Feriados!$A$1:$A$936)</f>
        <v>40770</v>
      </c>
      <c r="I2797" s="27">
        <f>WORKDAY(WORKDAY(DATEVALUE("15/"&amp;MONTH(EDATE(C2797,-1))&amp;"/"&amp;YEAR(EDATE(C2797,-1))),-1,Feriados!$A$1:$A$936),1,Feriados!$A$1:$A$936)</f>
        <v>40739</v>
      </c>
      <c r="J2797" s="27">
        <f>WORKDAY(WORKDAY(DATEVALUE("15/"&amp;MONTH(EDATE(C2797,0))&amp;"/"&amp;YEAR(EDATE(C2797,0))-1),-1,Feriados!$A$1:$A$936),1,Feriados!$A$1:$A$936)</f>
        <v>40406</v>
      </c>
      <c r="K2797" s="28">
        <f t="shared" si="82"/>
        <v>6.8725992959291382</v>
      </c>
    </row>
    <row r="2798" spans="1:11" x14ac:dyDescent="0.3">
      <c r="A2798" s="18" t="str">
        <f t="shared" si="83"/>
        <v>82011P</v>
      </c>
      <c r="B2798" s="10">
        <v>760199</v>
      </c>
      <c r="C2798" s="15">
        <v>40787</v>
      </c>
      <c r="D2798" s="16">
        <v>2063.355654</v>
      </c>
      <c r="E2798" s="14">
        <v>0.34</v>
      </c>
      <c r="F2798" s="14" t="s">
        <v>42</v>
      </c>
      <c r="G2798" s="15">
        <v>40777</v>
      </c>
      <c r="H2798" s="27">
        <f>WORKDAY(WORKDAY(DATEVALUE("15/"&amp;MONTH(EDATE(C2798,0))&amp;"/"&amp;YEAR(EDATE(C2798,0))),-1,Feriados!$A$1:$A$936),1,Feriados!$A$1:$A$936)</f>
        <v>40801</v>
      </c>
      <c r="I2798" s="27">
        <f>WORKDAY(WORKDAY(DATEVALUE("15/"&amp;MONTH(EDATE(C2798,-1))&amp;"/"&amp;YEAR(EDATE(C2798,-1))),-1,Feriados!$A$1:$A$936),1,Feriados!$A$1:$A$936)</f>
        <v>40770</v>
      </c>
      <c r="J2798" s="27">
        <f>WORKDAY(WORKDAY(DATEVALUE("15/"&amp;MONTH(EDATE(C2798,0))&amp;"/"&amp;YEAR(EDATE(C2798,0))-1),-1,Feriados!$A$1:$A$936),1,Feriados!$A$1:$A$936)</f>
        <v>40436</v>
      </c>
      <c r="K2798" s="28">
        <f t="shared" si="82"/>
        <v>7.2252264544640177</v>
      </c>
    </row>
    <row r="2799" spans="1:11" x14ac:dyDescent="0.3">
      <c r="A2799" s="18" t="str">
        <f t="shared" si="83"/>
        <v>82011P</v>
      </c>
      <c r="B2799" s="10">
        <v>760199</v>
      </c>
      <c r="C2799" s="15">
        <v>40788</v>
      </c>
      <c r="D2799" s="16">
        <v>2063.6740199999999</v>
      </c>
      <c r="E2799" s="14">
        <v>0.34</v>
      </c>
      <c r="F2799" s="14" t="s">
        <v>42</v>
      </c>
      <c r="G2799" s="15">
        <v>40777</v>
      </c>
      <c r="H2799" s="27">
        <f>WORKDAY(WORKDAY(DATEVALUE("15/"&amp;MONTH(EDATE(C2799,0))&amp;"/"&amp;YEAR(EDATE(C2799,0))),-1,Feriados!$A$1:$A$936),1,Feriados!$A$1:$A$936)</f>
        <v>40801</v>
      </c>
      <c r="I2799" s="27">
        <f>WORKDAY(WORKDAY(DATEVALUE("15/"&amp;MONTH(EDATE(C2799,-1))&amp;"/"&amp;YEAR(EDATE(C2799,-1))),-1,Feriados!$A$1:$A$936),1,Feriados!$A$1:$A$936)</f>
        <v>40770</v>
      </c>
      <c r="J2799" s="27">
        <f>WORKDAY(WORKDAY(DATEVALUE("15/"&amp;MONTH(EDATE(C2799,0))&amp;"/"&amp;YEAR(EDATE(C2799,0))-1),-1,Feriados!$A$1:$A$936),1,Feriados!$A$1:$A$936)</f>
        <v>40436</v>
      </c>
      <c r="K2799" s="28">
        <f t="shared" si="82"/>
        <v>7.2252264544640177</v>
      </c>
    </row>
    <row r="2800" spans="1:11" x14ac:dyDescent="0.3">
      <c r="A2800" s="18" t="str">
        <f t="shared" si="83"/>
        <v>82011P</v>
      </c>
      <c r="B2800" s="10">
        <v>760199</v>
      </c>
      <c r="C2800" s="15">
        <v>40791</v>
      </c>
      <c r="D2800" s="16">
        <v>2063.9924350000001</v>
      </c>
      <c r="E2800" s="14">
        <v>0.34</v>
      </c>
      <c r="F2800" s="14" t="s">
        <v>42</v>
      </c>
      <c r="G2800" s="15">
        <v>40777</v>
      </c>
      <c r="H2800" s="27">
        <f>WORKDAY(WORKDAY(DATEVALUE("15/"&amp;MONTH(EDATE(C2800,0))&amp;"/"&amp;YEAR(EDATE(C2800,0))),-1,Feriados!$A$1:$A$936),1,Feriados!$A$1:$A$936)</f>
        <v>40801</v>
      </c>
      <c r="I2800" s="27">
        <f>WORKDAY(WORKDAY(DATEVALUE("15/"&amp;MONTH(EDATE(C2800,-1))&amp;"/"&amp;YEAR(EDATE(C2800,-1))),-1,Feriados!$A$1:$A$936),1,Feriados!$A$1:$A$936)</f>
        <v>40770</v>
      </c>
      <c r="J2800" s="27">
        <f>WORKDAY(WORKDAY(DATEVALUE("15/"&amp;MONTH(EDATE(C2800,0))&amp;"/"&amp;YEAR(EDATE(C2800,0))-1),-1,Feriados!$A$1:$A$936),1,Feriados!$A$1:$A$936)</f>
        <v>40436</v>
      </c>
      <c r="K2800" s="28">
        <f t="shared" si="82"/>
        <v>7.2252264544640177</v>
      </c>
    </row>
    <row r="2801" spans="1:11" x14ac:dyDescent="0.3">
      <c r="A2801" s="18" t="str">
        <f t="shared" si="83"/>
        <v>82011F</v>
      </c>
      <c r="B2801" s="10">
        <v>760199</v>
      </c>
      <c r="C2801" s="15">
        <v>40792</v>
      </c>
      <c r="D2801" s="16">
        <v>2064.7588580000001</v>
      </c>
      <c r="E2801" s="14">
        <v>0.37</v>
      </c>
      <c r="F2801" s="14" t="s">
        <v>41</v>
      </c>
      <c r="G2801" s="15">
        <v>40792</v>
      </c>
      <c r="H2801" s="27">
        <f>WORKDAY(WORKDAY(DATEVALUE("15/"&amp;MONTH(EDATE(C2801,0))&amp;"/"&amp;YEAR(EDATE(C2801,0))),-1,Feriados!$A$1:$A$936),1,Feriados!$A$1:$A$936)</f>
        <v>40801</v>
      </c>
      <c r="I2801" s="27">
        <f>WORKDAY(WORKDAY(DATEVALUE("15/"&amp;MONTH(EDATE(C2801,-1))&amp;"/"&amp;YEAR(EDATE(C2801,-1))),-1,Feriados!$A$1:$A$936),1,Feriados!$A$1:$A$936)</f>
        <v>40770</v>
      </c>
      <c r="J2801" s="27">
        <f>WORKDAY(WORKDAY(DATEVALUE("15/"&amp;MONTH(EDATE(C2801,0))&amp;"/"&amp;YEAR(EDATE(C2801,0))-1),-1,Feriados!$A$1:$A$936),1,Feriados!$A$1:$A$936)</f>
        <v>40436</v>
      </c>
      <c r="K2801" s="28">
        <f t="shared" si="82"/>
        <v>7.2252264544640177</v>
      </c>
    </row>
    <row r="2802" spans="1:11" x14ac:dyDescent="0.3">
      <c r="A2802" s="18" t="str">
        <f t="shared" si="83"/>
        <v>82011F</v>
      </c>
      <c r="B2802" s="10">
        <v>760199</v>
      </c>
      <c r="C2802" s="15">
        <v>40794</v>
      </c>
      <c r="D2802" s="16">
        <v>2065.1054450000001</v>
      </c>
      <c r="E2802" s="14">
        <v>0.37</v>
      </c>
      <c r="F2802" s="14" t="s">
        <v>41</v>
      </c>
      <c r="G2802" s="15">
        <v>40792</v>
      </c>
      <c r="H2802" s="27">
        <f>WORKDAY(WORKDAY(DATEVALUE("15/"&amp;MONTH(EDATE(C2802,0))&amp;"/"&amp;YEAR(EDATE(C2802,0))),-1,Feriados!$A$1:$A$936),1,Feriados!$A$1:$A$936)</f>
        <v>40801</v>
      </c>
      <c r="I2802" s="27">
        <f>WORKDAY(WORKDAY(DATEVALUE("15/"&amp;MONTH(EDATE(C2802,-1))&amp;"/"&amp;YEAR(EDATE(C2802,-1))),-1,Feriados!$A$1:$A$936),1,Feriados!$A$1:$A$936)</f>
        <v>40770</v>
      </c>
      <c r="J2802" s="27">
        <f>WORKDAY(WORKDAY(DATEVALUE("15/"&amp;MONTH(EDATE(C2802,0))&amp;"/"&amp;YEAR(EDATE(C2802,0))-1),-1,Feriados!$A$1:$A$936),1,Feriados!$A$1:$A$936)</f>
        <v>40436</v>
      </c>
      <c r="K2802" s="28">
        <f t="shared" si="82"/>
        <v>7.2252264544640177</v>
      </c>
    </row>
    <row r="2803" spans="1:11" x14ac:dyDescent="0.3">
      <c r="A2803" s="18" t="str">
        <f t="shared" si="83"/>
        <v>82011F</v>
      </c>
      <c r="B2803" s="10">
        <v>760199</v>
      </c>
      <c r="C2803" s="15">
        <v>40795</v>
      </c>
      <c r="D2803" s="16">
        <v>2065.4520910000001</v>
      </c>
      <c r="E2803" s="14">
        <v>0.37</v>
      </c>
      <c r="F2803" s="14" t="s">
        <v>41</v>
      </c>
      <c r="G2803" s="15">
        <v>40792</v>
      </c>
      <c r="H2803" s="27">
        <f>WORKDAY(WORKDAY(DATEVALUE("15/"&amp;MONTH(EDATE(C2803,0))&amp;"/"&amp;YEAR(EDATE(C2803,0))),-1,Feriados!$A$1:$A$936),1,Feriados!$A$1:$A$936)</f>
        <v>40801</v>
      </c>
      <c r="I2803" s="27">
        <f>WORKDAY(WORKDAY(DATEVALUE("15/"&amp;MONTH(EDATE(C2803,-1))&amp;"/"&amp;YEAR(EDATE(C2803,-1))),-1,Feriados!$A$1:$A$936),1,Feriados!$A$1:$A$936)</f>
        <v>40770</v>
      </c>
      <c r="J2803" s="27">
        <f>WORKDAY(WORKDAY(DATEVALUE("15/"&amp;MONTH(EDATE(C2803,0))&amp;"/"&amp;YEAR(EDATE(C2803,0))-1),-1,Feriados!$A$1:$A$936),1,Feriados!$A$1:$A$936)</f>
        <v>40436</v>
      </c>
      <c r="K2803" s="28">
        <f t="shared" si="82"/>
        <v>7.2252264544640177</v>
      </c>
    </row>
    <row r="2804" spans="1:11" x14ac:dyDescent="0.3">
      <c r="A2804" s="18" t="str">
        <f t="shared" si="83"/>
        <v>82011F</v>
      </c>
      <c r="B2804" s="10">
        <v>760199</v>
      </c>
      <c r="C2804" s="15">
        <v>40798</v>
      </c>
      <c r="D2804" s="16">
        <v>2065.7987939999998</v>
      </c>
      <c r="E2804" s="14">
        <v>0.37</v>
      </c>
      <c r="F2804" s="14" t="s">
        <v>41</v>
      </c>
      <c r="G2804" s="15">
        <v>40792</v>
      </c>
      <c r="H2804" s="27">
        <f>WORKDAY(WORKDAY(DATEVALUE("15/"&amp;MONTH(EDATE(C2804,0))&amp;"/"&amp;YEAR(EDATE(C2804,0))),-1,Feriados!$A$1:$A$936),1,Feriados!$A$1:$A$936)</f>
        <v>40801</v>
      </c>
      <c r="I2804" s="27">
        <f>WORKDAY(WORKDAY(DATEVALUE("15/"&amp;MONTH(EDATE(C2804,-1))&amp;"/"&amp;YEAR(EDATE(C2804,-1))),-1,Feriados!$A$1:$A$936),1,Feriados!$A$1:$A$936)</f>
        <v>40770</v>
      </c>
      <c r="J2804" s="27">
        <f>WORKDAY(WORKDAY(DATEVALUE("15/"&amp;MONTH(EDATE(C2804,0))&amp;"/"&amp;YEAR(EDATE(C2804,0))-1),-1,Feriados!$A$1:$A$936),1,Feriados!$A$1:$A$936)</f>
        <v>40436</v>
      </c>
      <c r="K2804" s="28">
        <f t="shared" si="82"/>
        <v>7.2252264544640177</v>
      </c>
    </row>
    <row r="2805" spans="1:11" x14ac:dyDescent="0.3">
      <c r="A2805" s="18" t="str">
        <f t="shared" si="83"/>
        <v>82011F</v>
      </c>
      <c r="B2805" s="10">
        <v>760199</v>
      </c>
      <c r="C2805" s="15">
        <v>40799</v>
      </c>
      <c r="D2805" s="16">
        <v>2066.1455559999999</v>
      </c>
      <c r="E2805" s="14">
        <v>0.37</v>
      </c>
      <c r="F2805" s="14" t="s">
        <v>41</v>
      </c>
      <c r="G2805" s="15">
        <v>40792</v>
      </c>
      <c r="H2805" s="27">
        <f>WORKDAY(WORKDAY(DATEVALUE("15/"&amp;MONTH(EDATE(C2805,0))&amp;"/"&amp;YEAR(EDATE(C2805,0))),-1,Feriados!$A$1:$A$936),1,Feriados!$A$1:$A$936)</f>
        <v>40801</v>
      </c>
      <c r="I2805" s="27">
        <f>WORKDAY(WORKDAY(DATEVALUE("15/"&amp;MONTH(EDATE(C2805,-1))&amp;"/"&amp;YEAR(EDATE(C2805,-1))),-1,Feriados!$A$1:$A$936),1,Feriados!$A$1:$A$936)</f>
        <v>40770</v>
      </c>
      <c r="J2805" s="27">
        <f>WORKDAY(WORKDAY(DATEVALUE("15/"&amp;MONTH(EDATE(C2805,0))&amp;"/"&amp;YEAR(EDATE(C2805,0))-1),-1,Feriados!$A$1:$A$936),1,Feriados!$A$1:$A$936)</f>
        <v>40436</v>
      </c>
      <c r="K2805" s="28">
        <f t="shared" si="82"/>
        <v>7.2252264544640177</v>
      </c>
    </row>
    <row r="2806" spans="1:11" x14ac:dyDescent="0.3">
      <c r="A2806" s="18" t="str">
        <f t="shared" si="83"/>
        <v>82011F</v>
      </c>
      <c r="B2806" s="10">
        <v>760199</v>
      </c>
      <c r="C2806" s="15">
        <v>40800</v>
      </c>
      <c r="D2806" s="16">
        <v>2066.492377</v>
      </c>
      <c r="E2806" s="14">
        <v>0.37</v>
      </c>
      <c r="F2806" s="14" t="s">
        <v>41</v>
      </c>
      <c r="G2806" s="15">
        <v>40792</v>
      </c>
      <c r="H2806" s="27">
        <f>WORKDAY(WORKDAY(DATEVALUE("15/"&amp;MONTH(EDATE(C2806,0))&amp;"/"&amp;YEAR(EDATE(C2806,0))),-1,Feriados!$A$1:$A$936),1,Feriados!$A$1:$A$936)</f>
        <v>40801</v>
      </c>
      <c r="I2806" s="27">
        <f>WORKDAY(WORKDAY(DATEVALUE("15/"&amp;MONTH(EDATE(C2806,-1))&amp;"/"&amp;YEAR(EDATE(C2806,-1))),-1,Feriados!$A$1:$A$936),1,Feriados!$A$1:$A$936)</f>
        <v>40770</v>
      </c>
      <c r="J2806" s="27">
        <f>WORKDAY(WORKDAY(DATEVALUE("15/"&amp;MONTH(EDATE(C2806,0))&amp;"/"&amp;YEAR(EDATE(C2806,0))-1),-1,Feriados!$A$1:$A$936),1,Feriados!$A$1:$A$936)</f>
        <v>40436</v>
      </c>
      <c r="K2806" s="28">
        <f t="shared" si="82"/>
        <v>7.2252264544640177</v>
      </c>
    </row>
    <row r="2807" spans="1:11" x14ac:dyDescent="0.3">
      <c r="A2807" s="18" t="str">
        <f t="shared" si="83"/>
        <v>82011F</v>
      </c>
      <c r="B2807" s="10">
        <v>760199</v>
      </c>
      <c r="C2807" s="15">
        <v>40801</v>
      </c>
      <c r="D2807" s="16">
        <v>2066.8392560000002</v>
      </c>
      <c r="E2807" s="14">
        <v>0.37</v>
      </c>
      <c r="F2807" s="14" t="s">
        <v>41</v>
      </c>
      <c r="G2807" s="15">
        <v>40792</v>
      </c>
      <c r="H2807" s="27">
        <f>WORKDAY(WORKDAY(DATEVALUE("15/"&amp;MONTH(EDATE(C2807,0))&amp;"/"&amp;YEAR(EDATE(C2807,0))),-1,Feriados!$A$1:$A$936),1,Feriados!$A$1:$A$936)</f>
        <v>40801</v>
      </c>
      <c r="I2807" s="27">
        <f>WORKDAY(WORKDAY(DATEVALUE("15/"&amp;MONTH(EDATE(C2807,-1))&amp;"/"&amp;YEAR(EDATE(C2807,-1))),-1,Feriados!$A$1:$A$936),1,Feriados!$A$1:$A$936)</f>
        <v>40770</v>
      </c>
      <c r="J2807" s="27">
        <f>WORKDAY(WORKDAY(DATEVALUE("15/"&amp;MONTH(EDATE(C2807,0))&amp;"/"&amp;YEAR(EDATE(C2807,0))-1),-1,Feriados!$A$1:$A$936),1,Feriados!$A$1:$A$936)</f>
        <v>40436</v>
      </c>
      <c r="K2807" s="28">
        <f t="shared" si="82"/>
        <v>7.2252264544640177</v>
      </c>
    </row>
    <row r="2808" spans="1:11" x14ac:dyDescent="0.3">
      <c r="A2808" s="18" t="str">
        <f t="shared" si="83"/>
        <v>82011P</v>
      </c>
      <c r="B2808" s="10">
        <v>760199</v>
      </c>
      <c r="C2808" s="15">
        <v>40802</v>
      </c>
      <c r="D2808" s="16">
        <v>2067.3008020000002</v>
      </c>
      <c r="E2808" s="14">
        <v>0.47</v>
      </c>
      <c r="F2808" s="14" t="s">
        <v>42</v>
      </c>
      <c r="G2808" s="15">
        <v>40802</v>
      </c>
      <c r="H2808" s="27">
        <f>WORKDAY(WORKDAY(DATEVALUE("15/"&amp;MONTH(EDATE(C2808,0))&amp;"/"&amp;YEAR(EDATE(C2808,0))),-1,Feriados!$A$1:$A$936),1,Feriados!$A$1:$A$936)</f>
        <v>40801</v>
      </c>
      <c r="I2808" s="27">
        <f>WORKDAY(WORKDAY(DATEVALUE("15/"&amp;MONTH(EDATE(C2808,-1))&amp;"/"&amp;YEAR(EDATE(C2808,-1))),-1,Feriados!$A$1:$A$936),1,Feriados!$A$1:$A$936)</f>
        <v>40770</v>
      </c>
      <c r="J2808" s="27">
        <f>WORKDAY(WORKDAY(DATEVALUE("15/"&amp;MONTH(EDATE(C2808,0))&amp;"/"&amp;YEAR(EDATE(C2808,0))-1),-1,Feriados!$A$1:$A$936),1,Feriados!$A$1:$A$936)</f>
        <v>40436</v>
      </c>
      <c r="K2808" s="28">
        <f t="shared" si="82"/>
        <v>7.2252264544640177</v>
      </c>
    </row>
    <row r="2809" spans="1:11" x14ac:dyDescent="0.3">
      <c r="A2809" s="18" t="str">
        <f t="shared" si="83"/>
        <v>82011P</v>
      </c>
      <c r="B2809" s="10">
        <v>760199</v>
      </c>
      <c r="C2809" s="15">
        <v>40805</v>
      </c>
      <c r="D2809" s="16">
        <v>2067.7624510000001</v>
      </c>
      <c r="E2809" s="14">
        <v>0.47</v>
      </c>
      <c r="F2809" s="14" t="s">
        <v>42</v>
      </c>
      <c r="G2809" s="15">
        <v>40802</v>
      </c>
      <c r="H2809" s="27">
        <f>WORKDAY(WORKDAY(DATEVALUE("15/"&amp;MONTH(EDATE(C2809,0))&amp;"/"&amp;YEAR(EDATE(C2809,0))),-1,Feriados!$A$1:$A$936),1,Feriados!$A$1:$A$936)</f>
        <v>40801</v>
      </c>
      <c r="I2809" s="27">
        <f>WORKDAY(WORKDAY(DATEVALUE("15/"&amp;MONTH(EDATE(C2809,-1))&amp;"/"&amp;YEAR(EDATE(C2809,-1))),-1,Feriados!$A$1:$A$936),1,Feriados!$A$1:$A$936)</f>
        <v>40770</v>
      </c>
      <c r="J2809" s="27">
        <f>WORKDAY(WORKDAY(DATEVALUE("15/"&amp;MONTH(EDATE(C2809,0))&amp;"/"&amp;YEAR(EDATE(C2809,0))-1),-1,Feriados!$A$1:$A$936),1,Feriados!$A$1:$A$936)</f>
        <v>40436</v>
      </c>
      <c r="K2809" s="28">
        <f t="shared" si="82"/>
        <v>7.2252264544640177</v>
      </c>
    </row>
    <row r="2810" spans="1:11" x14ac:dyDescent="0.3">
      <c r="A2810" s="18" t="str">
        <f t="shared" si="83"/>
        <v>82011P</v>
      </c>
      <c r="B2810" s="10">
        <v>760199</v>
      </c>
      <c r="C2810" s="15">
        <v>40806</v>
      </c>
      <c r="D2810" s="16">
        <v>2068.2242030000002</v>
      </c>
      <c r="E2810" s="14">
        <v>0.47</v>
      </c>
      <c r="F2810" s="14" t="s">
        <v>42</v>
      </c>
      <c r="G2810" s="15">
        <v>40802</v>
      </c>
      <c r="H2810" s="27">
        <f>WORKDAY(WORKDAY(DATEVALUE("15/"&amp;MONTH(EDATE(C2810,0))&amp;"/"&amp;YEAR(EDATE(C2810,0))),-1,Feriados!$A$1:$A$936),1,Feriados!$A$1:$A$936)</f>
        <v>40801</v>
      </c>
      <c r="I2810" s="27">
        <f>WORKDAY(WORKDAY(DATEVALUE("15/"&amp;MONTH(EDATE(C2810,-1))&amp;"/"&amp;YEAR(EDATE(C2810,-1))),-1,Feriados!$A$1:$A$936),1,Feriados!$A$1:$A$936)</f>
        <v>40770</v>
      </c>
      <c r="J2810" s="27">
        <f>WORKDAY(WORKDAY(DATEVALUE("15/"&amp;MONTH(EDATE(C2810,0))&amp;"/"&amp;YEAR(EDATE(C2810,0))-1),-1,Feriados!$A$1:$A$936),1,Feriados!$A$1:$A$936)</f>
        <v>40436</v>
      </c>
      <c r="K2810" s="28">
        <f t="shared" si="82"/>
        <v>7.2252264544640177</v>
      </c>
    </row>
    <row r="2811" spans="1:11" x14ac:dyDescent="0.3">
      <c r="A2811" s="18" t="str">
        <f t="shared" si="83"/>
        <v>82011P</v>
      </c>
      <c r="B2811" s="10">
        <v>760199</v>
      </c>
      <c r="C2811" s="15">
        <v>40807</v>
      </c>
      <c r="D2811" s="16">
        <v>2068.9605160000001</v>
      </c>
      <c r="E2811" s="14">
        <v>0.54</v>
      </c>
      <c r="F2811" s="14" t="s">
        <v>42</v>
      </c>
      <c r="G2811" s="15">
        <v>40807</v>
      </c>
      <c r="H2811" s="27">
        <f>WORKDAY(WORKDAY(DATEVALUE("15/"&amp;MONTH(EDATE(C2811,0))&amp;"/"&amp;YEAR(EDATE(C2811,0))),-1,Feriados!$A$1:$A$936),1,Feriados!$A$1:$A$936)</f>
        <v>40801</v>
      </c>
      <c r="I2811" s="27">
        <f>WORKDAY(WORKDAY(DATEVALUE("15/"&amp;MONTH(EDATE(C2811,-1))&amp;"/"&amp;YEAR(EDATE(C2811,-1))),-1,Feriados!$A$1:$A$936),1,Feriados!$A$1:$A$936)</f>
        <v>40770</v>
      </c>
      <c r="J2811" s="27">
        <f>WORKDAY(WORKDAY(DATEVALUE("15/"&amp;MONTH(EDATE(C2811,0))&amp;"/"&amp;YEAR(EDATE(C2811,0))-1),-1,Feriados!$A$1:$A$936),1,Feriados!$A$1:$A$936)</f>
        <v>40436</v>
      </c>
      <c r="K2811" s="28">
        <f t="shared" si="82"/>
        <v>7.2252264544640177</v>
      </c>
    </row>
    <row r="2812" spans="1:11" x14ac:dyDescent="0.3">
      <c r="A2812" s="18" t="str">
        <f t="shared" si="83"/>
        <v>82011P</v>
      </c>
      <c r="B2812" s="10">
        <v>760199</v>
      </c>
      <c r="C2812" s="15">
        <v>40808</v>
      </c>
      <c r="D2812" s="16">
        <v>2069.4911710000001</v>
      </c>
      <c r="E2812" s="14">
        <v>0.54</v>
      </c>
      <c r="F2812" s="14" t="s">
        <v>42</v>
      </c>
      <c r="G2812" s="15">
        <v>40807</v>
      </c>
      <c r="H2812" s="27">
        <f>WORKDAY(WORKDAY(DATEVALUE("15/"&amp;MONTH(EDATE(C2812,0))&amp;"/"&amp;YEAR(EDATE(C2812,0))),-1,Feriados!$A$1:$A$936),1,Feriados!$A$1:$A$936)</f>
        <v>40801</v>
      </c>
      <c r="I2812" s="27">
        <f>WORKDAY(WORKDAY(DATEVALUE("15/"&amp;MONTH(EDATE(C2812,-1))&amp;"/"&amp;YEAR(EDATE(C2812,-1))),-1,Feriados!$A$1:$A$936),1,Feriados!$A$1:$A$936)</f>
        <v>40770</v>
      </c>
      <c r="J2812" s="27">
        <f>WORKDAY(WORKDAY(DATEVALUE("15/"&amp;MONTH(EDATE(C2812,0))&amp;"/"&amp;YEAR(EDATE(C2812,0))-1),-1,Feriados!$A$1:$A$936),1,Feriados!$A$1:$A$936)</f>
        <v>40436</v>
      </c>
      <c r="K2812" s="28">
        <f t="shared" si="82"/>
        <v>7.2252264544640177</v>
      </c>
    </row>
    <row r="2813" spans="1:11" x14ac:dyDescent="0.3">
      <c r="A2813" s="18" t="str">
        <f t="shared" si="83"/>
        <v>82011P</v>
      </c>
      <c r="B2813" s="10">
        <v>760199</v>
      </c>
      <c r="C2813" s="15">
        <v>40809</v>
      </c>
      <c r="D2813" s="16">
        <v>2070.0219619999998</v>
      </c>
      <c r="E2813" s="14">
        <v>0.54</v>
      </c>
      <c r="F2813" s="14" t="s">
        <v>42</v>
      </c>
      <c r="G2813" s="15">
        <v>40807</v>
      </c>
      <c r="H2813" s="27">
        <f>WORKDAY(WORKDAY(DATEVALUE("15/"&amp;MONTH(EDATE(C2813,0))&amp;"/"&amp;YEAR(EDATE(C2813,0))),-1,Feriados!$A$1:$A$936),1,Feriados!$A$1:$A$936)</f>
        <v>40801</v>
      </c>
      <c r="I2813" s="27">
        <f>WORKDAY(WORKDAY(DATEVALUE("15/"&amp;MONTH(EDATE(C2813,-1))&amp;"/"&amp;YEAR(EDATE(C2813,-1))),-1,Feriados!$A$1:$A$936),1,Feriados!$A$1:$A$936)</f>
        <v>40770</v>
      </c>
      <c r="J2813" s="27">
        <f>WORKDAY(WORKDAY(DATEVALUE("15/"&amp;MONTH(EDATE(C2813,0))&amp;"/"&amp;YEAR(EDATE(C2813,0))-1),-1,Feriados!$A$1:$A$936),1,Feriados!$A$1:$A$936)</f>
        <v>40436</v>
      </c>
      <c r="K2813" s="28">
        <f t="shared" ref="K2813:K2876" si="84">+(VLOOKUP(H2813,C:D,2,FALSE)/VLOOKUP(J2813,C:D,2,FALSE)-1)*100</f>
        <v>7.2252264544640177</v>
      </c>
    </row>
    <row r="2814" spans="1:11" x14ac:dyDescent="0.3">
      <c r="A2814" s="18" t="str">
        <f t="shared" si="83"/>
        <v>82011P</v>
      </c>
      <c r="B2814" s="10">
        <v>760199</v>
      </c>
      <c r="C2814" s="15">
        <v>40812</v>
      </c>
      <c r="D2814" s="16">
        <v>2070.5528899999999</v>
      </c>
      <c r="E2814" s="14">
        <v>0.54</v>
      </c>
      <c r="F2814" s="14" t="s">
        <v>42</v>
      </c>
      <c r="G2814" s="15">
        <v>40807</v>
      </c>
      <c r="H2814" s="27">
        <f>WORKDAY(WORKDAY(DATEVALUE("15/"&amp;MONTH(EDATE(C2814,0))&amp;"/"&amp;YEAR(EDATE(C2814,0))),-1,Feriados!$A$1:$A$936),1,Feriados!$A$1:$A$936)</f>
        <v>40801</v>
      </c>
      <c r="I2814" s="27">
        <f>WORKDAY(WORKDAY(DATEVALUE("15/"&amp;MONTH(EDATE(C2814,-1))&amp;"/"&amp;YEAR(EDATE(C2814,-1))),-1,Feriados!$A$1:$A$936),1,Feriados!$A$1:$A$936)</f>
        <v>40770</v>
      </c>
      <c r="J2814" s="27">
        <f>WORKDAY(WORKDAY(DATEVALUE("15/"&amp;MONTH(EDATE(C2814,0))&amp;"/"&amp;YEAR(EDATE(C2814,0))-1),-1,Feriados!$A$1:$A$936),1,Feriados!$A$1:$A$936)</f>
        <v>40436</v>
      </c>
      <c r="K2814" s="28">
        <f t="shared" si="84"/>
        <v>7.2252264544640177</v>
      </c>
    </row>
    <row r="2815" spans="1:11" x14ac:dyDescent="0.3">
      <c r="A2815" s="18" t="str">
        <f t="shared" si="83"/>
        <v>82011P</v>
      </c>
      <c r="B2815" s="10">
        <v>760199</v>
      </c>
      <c r="C2815" s="15">
        <v>40813</v>
      </c>
      <c r="D2815" s="16">
        <v>2071.0839529999998</v>
      </c>
      <c r="E2815" s="14">
        <v>0.54</v>
      </c>
      <c r="F2815" s="14" t="s">
        <v>42</v>
      </c>
      <c r="G2815" s="15">
        <v>40807</v>
      </c>
      <c r="H2815" s="27">
        <f>WORKDAY(WORKDAY(DATEVALUE("15/"&amp;MONTH(EDATE(C2815,0))&amp;"/"&amp;YEAR(EDATE(C2815,0))),-1,Feriados!$A$1:$A$936),1,Feriados!$A$1:$A$936)</f>
        <v>40801</v>
      </c>
      <c r="I2815" s="27">
        <f>WORKDAY(WORKDAY(DATEVALUE("15/"&amp;MONTH(EDATE(C2815,-1))&amp;"/"&amp;YEAR(EDATE(C2815,-1))),-1,Feriados!$A$1:$A$936),1,Feriados!$A$1:$A$936)</f>
        <v>40770</v>
      </c>
      <c r="J2815" s="27">
        <f>WORKDAY(WORKDAY(DATEVALUE("15/"&amp;MONTH(EDATE(C2815,0))&amp;"/"&amp;YEAR(EDATE(C2815,0))-1),-1,Feriados!$A$1:$A$936),1,Feriados!$A$1:$A$936)</f>
        <v>40436</v>
      </c>
      <c r="K2815" s="28">
        <f t="shared" si="84"/>
        <v>7.2252264544640177</v>
      </c>
    </row>
    <row r="2816" spans="1:11" x14ac:dyDescent="0.3">
      <c r="A2816" s="18" t="str">
        <f t="shared" si="83"/>
        <v>82011P</v>
      </c>
      <c r="B2816" s="10">
        <v>760199</v>
      </c>
      <c r="C2816" s="15">
        <v>40814</v>
      </c>
      <c r="D2816" s="16">
        <v>2071.6151530000002</v>
      </c>
      <c r="E2816" s="14">
        <v>0.54</v>
      </c>
      <c r="F2816" s="14" t="s">
        <v>42</v>
      </c>
      <c r="G2816" s="15">
        <v>40807</v>
      </c>
      <c r="H2816" s="27">
        <f>WORKDAY(WORKDAY(DATEVALUE("15/"&amp;MONTH(EDATE(C2816,0))&amp;"/"&amp;YEAR(EDATE(C2816,0))),-1,Feriados!$A$1:$A$936),1,Feriados!$A$1:$A$936)</f>
        <v>40801</v>
      </c>
      <c r="I2816" s="27">
        <f>WORKDAY(WORKDAY(DATEVALUE("15/"&amp;MONTH(EDATE(C2816,-1))&amp;"/"&amp;YEAR(EDATE(C2816,-1))),-1,Feriados!$A$1:$A$936),1,Feriados!$A$1:$A$936)</f>
        <v>40770</v>
      </c>
      <c r="J2816" s="27">
        <f>WORKDAY(WORKDAY(DATEVALUE("15/"&amp;MONTH(EDATE(C2816,0))&amp;"/"&amp;YEAR(EDATE(C2816,0))-1),-1,Feriados!$A$1:$A$936),1,Feriados!$A$1:$A$936)</f>
        <v>40436</v>
      </c>
      <c r="K2816" s="28">
        <f t="shared" si="84"/>
        <v>7.2252264544640177</v>
      </c>
    </row>
    <row r="2817" spans="1:11" x14ac:dyDescent="0.3">
      <c r="A2817" s="18" t="str">
        <f t="shared" si="83"/>
        <v>82011P</v>
      </c>
      <c r="B2817" s="10">
        <v>760199</v>
      </c>
      <c r="C2817" s="15">
        <v>40815</v>
      </c>
      <c r="D2817" s="16">
        <v>2072.1464890000002</v>
      </c>
      <c r="E2817" s="14">
        <v>0.54</v>
      </c>
      <c r="F2817" s="14" t="s">
        <v>42</v>
      </c>
      <c r="G2817" s="15">
        <v>40807</v>
      </c>
      <c r="H2817" s="27">
        <f>WORKDAY(WORKDAY(DATEVALUE("15/"&amp;MONTH(EDATE(C2817,0))&amp;"/"&amp;YEAR(EDATE(C2817,0))),-1,Feriados!$A$1:$A$936),1,Feriados!$A$1:$A$936)</f>
        <v>40801</v>
      </c>
      <c r="I2817" s="27">
        <f>WORKDAY(WORKDAY(DATEVALUE("15/"&amp;MONTH(EDATE(C2817,-1))&amp;"/"&amp;YEAR(EDATE(C2817,-1))),-1,Feriados!$A$1:$A$936),1,Feriados!$A$1:$A$936)</f>
        <v>40770</v>
      </c>
      <c r="J2817" s="27">
        <f>WORKDAY(WORKDAY(DATEVALUE("15/"&amp;MONTH(EDATE(C2817,0))&amp;"/"&amp;YEAR(EDATE(C2817,0))-1),-1,Feriados!$A$1:$A$936),1,Feriados!$A$1:$A$936)</f>
        <v>40436</v>
      </c>
      <c r="K2817" s="28">
        <f t="shared" si="84"/>
        <v>7.2252264544640177</v>
      </c>
    </row>
    <row r="2818" spans="1:11" x14ac:dyDescent="0.3">
      <c r="A2818" s="18" t="str">
        <f t="shared" si="83"/>
        <v>82011P</v>
      </c>
      <c r="B2818" s="10">
        <v>760199</v>
      </c>
      <c r="C2818" s="15">
        <v>40816</v>
      </c>
      <c r="D2818" s="16">
        <v>2072.6779609999999</v>
      </c>
      <c r="E2818" s="14">
        <v>0.54</v>
      </c>
      <c r="F2818" s="14" t="s">
        <v>42</v>
      </c>
      <c r="G2818" s="15">
        <v>40807</v>
      </c>
      <c r="H2818" s="27">
        <f>WORKDAY(WORKDAY(DATEVALUE("15/"&amp;MONTH(EDATE(C2818,0))&amp;"/"&amp;YEAR(EDATE(C2818,0))),-1,Feriados!$A$1:$A$936),1,Feriados!$A$1:$A$936)</f>
        <v>40801</v>
      </c>
      <c r="I2818" s="27">
        <f>WORKDAY(WORKDAY(DATEVALUE("15/"&amp;MONTH(EDATE(C2818,-1))&amp;"/"&amp;YEAR(EDATE(C2818,-1))),-1,Feriados!$A$1:$A$936),1,Feriados!$A$1:$A$936)</f>
        <v>40770</v>
      </c>
      <c r="J2818" s="27">
        <f>WORKDAY(WORKDAY(DATEVALUE("15/"&amp;MONTH(EDATE(C2818,0))&amp;"/"&amp;YEAR(EDATE(C2818,0))-1),-1,Feriados!$A$1:$A$936),1,Feriados!$A$1:$A$936)</f>
        <v>40436</v>
      </c>
      <c r="K2818" s="28">
        <f t="shared" si="84"/>
        <v>7.2252264544640177</v>
      </c>
    </row>
    <row r="2819" spans="1:11" x14ac:dyDescent="0.3">
      <c r="A2819" s="18" t="str">
        <f t="shared" ref="A2819:A2882" si="85">MONTH(EDATE(C2819,-1))&amp;YEAR(EDATE(C2819,-1))&amp;F2819</f>
        <v>92011P</v>
      </c>
      <c r="B2819" s="10">
        <v>760199</v>
      </c>
      <c r="C2819" s="15">
        <v>40819</v>
      </c>
      <c r="D2819" s="16">
        <v>2073.20957</v>
      </c>
      <c r="E2819" s="14">
        <v>0.54</v>
      </c>
      <c r="F2819" s="14" t="s">
        <v>42</v>
      </c>
      <c r="G2819" s="15">
        <v>40807</v>
      </c>
      <c r="H2819" s="27">
        <f>WORKDAY(WORKDAY(DATEVALUE("15/"&amp;MONTH(EDATE(C2819,0))&amp;"/"&amp;YEAR(EDATE(C2819,0))),-1,Feriados!$A$1:$A$936),1,Feriados!$A$1:$A$936)</f>
        <v>40833</v>
      </c>
      <c r="I2819" s="27">
        <f>WORKDAY(WORKDAY(DATEVALUE("15/"&amp;MONTH(EDATE(C2819,-1))&amp;"/"&amp;YEAR(EDATE(C2819,-1))),-1,Feriados!$A$1:$A$936),1,Feriados!$A$1:$A$936)</f>
        <v>40801</v>
      </c>
      <c r="J2819" s="27">
        <f>WORKDAY(WORKDAY(DATEVALUE("15/"&amp;MONTH(EDATE(C2819,0))&amp;"/"&amp;YEAR(EDATE(C2819,0))-1),-1,Feriados!$A$1:$A$936),1,Feriados!$A$1:$A$936)</f>
        <v>40466</v>
      </c>
      <c r="K2819" s="28">
        <f t="shared" si="84"/>
        <v>7.3109020489464216</v>
      </c>
    </row>
    <row r="2820" spans="1:11" x14ac:dyDescent="0.3">
      <c r="A2820" s="18" t="str">
        <f t="shared" si="85"/>
        <v>92011P</v>
      </c>
      <c r="B2820" s="10">
        <v>760199</v>
      </c>
      <c r="C2820" s="15">
        <v>40820</v>
      </c>
      <c r="D2820" s="16">
        <v>2073.7413150000002</v>
      </c>
      <c r="E2820" s="14">
        <v>0.54</v>
      </c>
      <c r="F2820" s="14" t="s">
        <v>42</v>
      </c>
      <c r="G2820" s="15">
        <v>40807</v>
      </c>
      <c r="H2820" s="27">
        <f>WORKDAY(WORKDAY(DATEVALUE("15/"&amp;MONTH(EDATE(C2820,0))&amp;"/"&amp;YEAR(EDATE(C2820,0))),-1,Feriados!$A$1:$A$936),1,Feriados!$A$1:$A$936)</f>
        <v>40833</v>
      </c>
      <c r="I2820" s="27">
        <f>WORKDAY(WORKDAY(DATEVALUE("15/"&amp;MONTH(EDATE(C2820,-1))&amp;"/"&amp;YEAR(EDATE(C2820,-1))),-1,Feriados!$A$1:$A$936),1,Feriados!$A$1:$A$936)</f>
        <v>40801</v>
      </c>
      <c r="J2820" s="27">
        <f>WORKDAY(WORKDAY(DATEVALUE("15/"&amp;MONTH(EDATE(C2820,0))&amp;"/"&amp;YEAR(EDATE(C2820,0))-1),-1,Feriados!$A$1:$A$936),1,Feriados!$A$1:$A$936)</f>
        <v>40466</v>
      </c>
      <c r="K2820" s="28">
        <f t="shared" si="84"/>
        <v>7.3109020489464216</v>
      </c>
    </row>
    <row r="2821" spans="1:11" x14ac:dyDescent="0.3">
      <c r="A2821" s="18" t="str">
        <f t="shared" si="85"/>
        <v>92011P</v>
      </c>
      <c r="B2821" s="10">
        <v>760199</v>
      </c>
      <c r="C2821" s="15">
        <v>40821</v>
      </c>
      <c r="D2821" s="16">
        <v>2074.2731960000001</v>
      </c>
      <c r="E2821" s="14">
        <v>0.54</v>
      </c>
      <c r="F2821" s="14" t="s">
        <v>42</v>
      </c>
      <c r="G2821" s="15">
        <v>40807</v>
      </c>
      <c r="H2821" s="27">
        <f>WORKDAY(WORKDAY(DATEVALUE("15/"&amp;MONTH(EDATE(C2821,0))&amp;"/"&amp;YEAR(EDATE(C2821,0))),-1,Feriados!$A$1:$A$936),1,Feriados!$A$1:$A$936)</f>
        <v>40833</v>
      </c>
      <c r="I2821" s="27">
        <f>WORKDAY(WORKDAY(DATEVALUE("15/"&amp;MONTH(EDATE(C2821,-1))&amp;"/"&amp;YEAR(EDATE(C2821,-1))),-1,Feriados!$A$1:$A$936),1,Feriados!$A$1:$A$936)</f>
        <v>40801</v>
      </c>
      <c r="J2821" s="27">
        <f>WORKDAY(WORKDAY(DATEVALUE("15/"&amp;MONTH(EDATE(C2821,0))&amp;"/"&amp;YEAR(EDATE(C2821,0))-1),-1,Feriados!$A$1:$A$936),1,Feriados!$A$1:$A$936)</f>
        <v>40466</v>
      </c>
      <c r="K2821" s="28">
        <f t="shared" si="84"/>
        <v>7.3109020489464216</v>
      </c>
    </row>
    <row r="2822" spans="1:11" x14ac:dyDescent="0.3">
      <c r="A2822" s="18" t="str">
        <f t="shared" si="85"/>
        <v>92011P</v>
      </c>
      <c r="B2822" s="10">
        <v>760199</v>
      </c>
      <c r="C2822" s="15">
        <v>40822</v>
      </c>
      <c r="D2822" s="16">
        <v>2074.805214</v>
      </c>
      <c r="E2822" s="14">
        <v>0.54</v>
      </c>
      <c r="F2822" s="14" t="s">
        <v>42</v>
      </c>
      <c r="G2822" s="15">
        <v>40807</v>
      </c>
      <c r="H2822" s="27">
        <f>WORKDAY(WORKDAY(DATEVALUE("15/"&amp;MONTH(EDATE(C2822,0))&amp;"/"&amp;YEAR(EDATE(C2822,0))),-1,Feriados!$A$1:$A$936),1,Feriados!$A$1:$A$936)</f>
        <v>40833</v>
      </c>
      <c r="I2822" s="27">
        <f>WORKDAY(WORKDAY(DATEVALUE("15/"&amp;MONTH(EDATE(C2822,-1))&amp;"/"&amp;YEAR(EDATE(C2822,-1))),-1,Feriados!$A$1:$A$936),1,Feriados!$A$1:$A$936)</f>
        <v>40801</v>
      </c>
      <c r="J2822" s="27">
        <f>WORKDAY(WORKDAY(DATEVALUE("15/"&amp;MONTH(EDATE(C2822,0))&amp;"/"&amp;YEAR(EDATE(C2822,0))-1),-1,Feriados!$A$1:$A$936),1,Feriados!$A$1:$A$936)</f>
        <v>40466</v>
      </c>
      <c r="K2822" s="28">
        <f t="shared" si="84"/>
        <v>7.3109020489464216</v>
      </c>
    </row>
    <row r="2823" spans="1:11" x14ac:dyDescent="0.3">
      <c r="A2823" s="18" t="str">
        <f t="shared" si="85"/>
        <v>92011F</v>
      </c>
      <c r="B2823" s="10">
        <v>760199</v>
      </c>
      <c r="C2823" s="15">
        <v>40823</v>
      </c>
      <c r="D2823" s="16">
        <v>2075.1815329999999</v>
      </c>
      <c r="E2823" s="14">
        <v>0.53</v>
      </c>
      <c r="F2823" s="14" t="s">
        <v>41</v>
      </c>
      <c r="G2823" s="15">
        <v>40823</v>
      </c>
      <c r="H2823" s="27">
        <f>WORKDAY(WORKDAY(DATEVALUE("15/"&amp;MONTH(EDATE(C2823,0))&amp;"/"&amp;YEAR(EDATE(C2823,0))),-1,Feriados!$A$1:$A$936),1,Feriados!$A$1:$A$936)</f>
        <v>40833</v>
      </c>
      <c r="I2823" s="27">
        <f>WORKDAY(WORKDAY(DATEVALUE("15/"&amp;MONTH(EDATE(C2823,-1))&amp;"/"&amp;YEAR(EDATE(C2823,-1))),-1,Feriados!$A$1:$A$936),1,Feriados!$A$1:$A$936)</f>
        <v>40801</v>
      </c>
      <c r="J2823" s="27">
        <f>WORKDAY(WORKDAY(DATEVALUE("15/"&amp;MONTH(EDATE(C2823,0))&amp;"/"&amp;YEAR(EDATE(C2823,0))-1),-1,Feriados!$A$1:$A$936),1,Feriados!$A$1:$A$936)</f>
        <v>40466</v>
      </c>
      <c r="K2823" s="28">
        <f t="shared" si="84"/>
        <v>7.3109020489464216</v>
      </c>
    </row>
    <row r="2824" spans="1:11" x14ac:dyDescent="0.3">
      <c r="A2824" s="18" t="str">
        <f t="shared" si="85"/>
        <v>92011F</v>
      </c>
      <c r="B2824" s="10">
        <v>760199</v>
      </c>
      <c r="C2824" s="15">
        <v>40826</v>
      </c>
      <c r="D2824" s="16">
        <v>2075.7040419999998</v>
      </c>
      <c r="E2824" s="14">
        <v>0.53</v>
      </c>
      <c r="F2824" s="14" t="s">
        <v>41</v>
      </c>
      <c r="G2824" s="15">
        <v>40823</v>
      </c>
      <c r="H2824" s="27">
        <f>WORKDAY(WORKDAY(DATEVALUE("15/"&amp;MONTH(EDATE(C2824,0))&amp;"/"&amp;YEAR(EDATE(C2824,0))),-1,Feriados!$A$1:$A$936),1,Feriados!$A$1:$A$936)</f>
        <v>40833</v>
      </c>
      <c r="I2824" s="27">
        <f>WORKDAY(WORKDAY(DATEVALUE("15/"&amp;MONTH(EDATE(C2824,-1))&amp;"/"&amp;YEAR(EDATE(C2824,-1))),-1,Feriados!$A$1:$A$936),1,Feriados!$A$1:$A$936)</f>
        <v>40801</v>
      </c>
      <c r="J2824" s="27">
        <f>WORKDAY(WORKDAY(DATEVALUE("15/"&amp;MONTH(EDATE(C2824,0))&amp;"/"&amp;YEAR(EDATE(C2824,0))-1),-1,Feriados!$A$1:$A$936),1,Feriados!$A$1:$A$936)</f>
        <v>40466</v>
      </c>
      <c r="K2824" s="28">
        <f t="shared" si="84"/>
        <v>7.3109020489464216</v>
      </c>
    </row>
    <row r="2825" spans="1:11" x14ac:dyDescent="0.3">
      <c r="A2825" s="18" t="str">
        <f t="shared" si="85"/>
        <v>92011F</v>
      </c>
      <c r="B2825" s="10">
        <v>760199</v>
      </c>
      <c r="C2825" s="15">
        <v>40827</v>
      </c>
      <c r="D2825" s="16">
        <v>2076.2266829999999</v>
      </c>
      <c r="E2825" s="14">
        <v>0.53</v>
      </c>
      <c r="F2825" s="14" t="s">
        <v>41</v>
      </c>
      <c r="G2825" s="15">
        <v>40823</v>
      </c>
      <c r="H2825" s="27">
        <f>WORKDAY(WORKDAY(DATEVALUE("15/"&amp;MONTH(EDATE(C2825,0))&amp;"/"&amp;YEAR(EDATE(C2825,0))),-1,Feriados!$A$1:$A$936),1,Feriados!$A$1:$A$936)</f>
        <v>40833</v>
      </c>
      <c r="I2825" s="27">
        <f>WORKDAY(WORKDAY(DATEVALUE("15/"&amp;MONTH(EDATE(C2825,-1))&amp;"/"&amp;YEAR(EDATE(C2825,-1))),-1,Feriados!$A$1:$A$936),1,Feriados!$A$1:$A$936)</f>
        <v>40801</v>
      </c>
      <c r="J2825" s="27">
        <f>WORKDAY(WORKDAY(DATEVALUE("15/"&amp;MONTH(EDATE(C2825,0))&amp;"/"&amp;YEAR(EDATE(C2825,0))-1),-1,Feriados!$A$1:$A$936),1,Feriados!$A$1:$A$936)</f>
        <v>40466</v>
      </c>
      <c r="K2825" s="28">
        <f t="shared" si="84"/>
        <v>7.3109020489464216</v>
      </c>
    </row>
    <row r="2826" spans="1:11" x14ac:dyDescent="0.3">
      <c r="A2826" s="18" t="str">
        <f t="shared" si="85"/>
        <v>92011F</v>
      </c>
      <c r="B2826" s="10">
        <v>760199</v>
      </c>
      <c r="C2826" s="15">
        <v>40829</v>
      </c>
      <c r="D2826" s="16">
        <v>2076.7494550000001</v>
      </c>
      <c r="E2826" s="14">
        <v>0.53</v>
      </c>
      <c r="F2826" s="14" t="s">
        <v>41</v>
      </c>
      <c r="G2826" s="15">
        <v>40823</v>
      </c>
      <c r="H2826" s="27">
        <f>WORKDAY(WORKDAY(DATEVALUE("15/"&amp;MONTH(EDATE(C2826,0))&amp;"/"&amp;YEAR(EDATE(C2826,0))),-1,Feriados!$A$1:$A$936),1,Feriados!$A$1:$A$936)</f>
        <v>40833</v>
      </c>
      <c r="I2826" s="27">
        <f>WORKDAY(WORKDAY(DATEVALUE("15/"&amp;MONTH(EDATE(C2826,-1))&amp;"/"&amp;YEAR(EDATE(C2826,-1))),-1,Feriados!$A$1:$A$936),1,Feriados!$A$1:$A$936)</f>
        <v>40801</v>
      </c>
      <c r="J2826" s="27">
        <f>WORKDAY(WORKDAY(DATEVALUE("15/"&amp;MONTH(EDATE(C2826,0))&amp;"/"&amp;YEAR(EDATE(C2826,0))-1),-1,Feriados!$A$1:$A$936),1,Feriados!$A$1:$A$936)</f>
        <v>40466</v>
      </c>
      <c r="K2826" s="28">
        <f t="shared" si="84"/>
        <v>7.3109020489464216</v>
      </c>
    </row>
    <row r="2827" spans="1:11" x14ac:dyDescent="0.3">
      <c r="A2827" s="18" t="str">
        <f t="shared" si="85"/>
        <v>92011F</v>
      </c>
      <c r="B2827" s="10">
        <v>760199</v>
      </c>
      <c r="C2827" s="15">
        <v>40830</v>
      </c>
      <c r="D2827" s="16">
        <v>2077.2723580000002</v>
      </c>
      <c r="E2827" s="14">
        <v>0.53</v>
      </c>
      <c r="F2827" s="14" t="s">
        <v>41</v>
      </c>
      <c r="G2827" s="15">
        <v>40823</v>
      </c>
      <c r="H2827" s="27">
        <f>WORKDAY(WORKDAY(DATEVALUE("15/"&amp;MONTH(EDATE(C2827,0))&amp;"/"&amp;YEAR(EDATE(C2827,0))),-1,Feriados!$A$1:$A$936),1,Feriados!$A$1:$A$936)</f>
        <v>40833</v>
      </c>
      <c r="I2827" s="27">
        <f>WORKDAY(WORKDAY(DATEVALUE("15/"&amp;MONTH(EDATE(C2827,-1))&amp;"/"&amp;YEAR(EDATE(C2827,-1))),-1,Feriados!$A$1:$A$936),1,Feriados!$A$1:$A$936)</f>
        <v>40801</v>
      </c>
      <c r="J2827" s="27">
        <f>WORKDAY(WORKDAY(DATEVALUE("15/"&amp;MONTH(EDATE(C2827,0))&amp;"/"&amp;YEAR(EDATE(C2827,0))-1),-1,Feriados!$A$1:$A$936),1,Feriados!$A$1:$A$936)</f>
        <v>40466</v>
      </c>
      <c r="K2827" s="28">
        <f t="shared" si="84"/>
        <v>7.3109020489464216</v>
      </c>
    </row>
    <row r="2828" spans="1:11" x14ac:dyDescent="0.3">
      <c r="A2828" s="18" t="str">
        <f t="shared" si="85"/>
        <v>92011F</v>
      </c>
      <c r="B2828" s="10">
        <v>760199</v>
      </c>
      <c r="C2828" s="15">
        <v>40833</v>
      </c>
      <c r="D2828" s="16">
        <v>2077.7953940000002</v>
      </c>
      <c r="E2828" s="14">
        <v>0.53</v>
      </c>
      <c r="F2828" s="14" t="s">
        <v>41</v>
      </c>
      <c r="G2828" s="15">
        <v>40823</v>
      </c>
      <c r="H2828" s="27">
        <f>WORKDAY(WORKDAY(DATEVALUE("15/"&amp;MONTH(EDATE(C2828,0))&amp;"/"&amp;YEAR(EDATE(C2828,0))),-1,Feriados!$A$1:$A$936),1,Feriados!$A$1:$A$936)</f>
        <v>40833</v>
      </c>
      <c r="I2828" s="27">
        <f>WORKDAY(WORKDAY(DATEVALUE("15/"&amp;MONTH(EDATE(C2828,-1))&amp;"/"&amp;YEAR(EDATE(C2828,-1))),-1,Feriados!$A$1:$A$936),1,Feriados!$A$1:$A$936)</f>
        <v>40801</v>
      </c>
      <c r="J2828" s="27">
        <f>WORKDAY(WORKDAY(DATEVALUE("15/"&amp;MONTH(EDATE(C2828,0))&amp;"/"&amp;YEAR(EDATE(C2828,0))-1),-1,Feriados!$A$1:$A$936),1,Feriados!$A$1:$A$936)</f>
        <v>40466</v>
      </c>
      <c r="K2828" s="28">
        <f t="shared" si="84"/>
        <v>7.3109020489464216</v>
      </c>
    </row>
    <row r="2829" spans="1:11" x14ac:dyDescent="0.3">
      <c r="A2829" s="18" t="str">
        <f t="shared" si="85"/>
        <v>92011P</v>
      </c>
      <c r="B2829" s="10">
        <v>760199</v>
      </c>
      <c r="C2829" s="15">
        <v>40834</v>
      </c>
      <c r="D2829" s="16">
        <v>2078.2722450000001</v>
      </c>
      <c r="E2829" s="14">
        <v>0.46</v>
      </c>
      <c r="F2829" s="14" t="s">
        <v>42</v>
      </c>
      <c r="G2829" s="15">
        <v>40834</v>
      </c>
      <c r="H2829" s="27">
        <f>WORKDAY(WORKDAY(DATEVALUE("15/"&amp;MONTH(EDATE(C2829,0))&amp;"/"&amp;YEAR(EDATE(C2829,0))),-1,Feriados!$A$1:$A$936),1,Feriados!$A$1:$A$936)</f>
        <v>40833</v>
      </c>
      <c r="I2829" s="27">
        <f>WORKDAY(WORKDAY(DATEVALUE("15/"&amp;MONTH(EDATE(C2829,-1))&amp;"/"&amp;YEAR(EDATE(C2829,-1))),-1,Feriados!$A$1:$A$936),1,Feriados!$A$1:$A$936)</f>
        <v>40801</v>
      </c>
      <c r="J2829" s="27">
        <f>WORKDAY(WORKDAY(DATEVALUE("15/"&amp;MONTH(EDATE(C2829,0))&amp;"/"&amp;YEAR(EDATE(C2829,0))-1),-1,Feriados!$A$1:$A$936),1,Feriados!$A$1:$A$936)</f>
        <v>40466</v>
      </c>
      <c r="K2829" s="28">
        <f t="shared" si="84"/>
        <v>7.3109020489464216</v>
      </c>
    </row>
    <row r="2830" spans="1:11" x14ac:dyDescent="0.3">
      <c r="A2830" s="18" t="str">
        <f t="shared" si="85"/>
        <v>92011P</v>
      </c>
      <c r="B2830" s="10">
        <v>760199</v>
      </c>
      <c r="C2830" s="15">
        <v>40835</v>
      </c>
      <c r="D2830" s="16">
        <v>2078.7492069999998</v>
      </c>
      <c r="E2830" s="14">
        <v>0.46</v>
      </c>
      <c r="F2830" s="14" t="s">
        <v>42</v>
      </c>
      <c r="G2830" s="15">
        <v>40834</v>
      </c>
      <c r="H2830" s="27">
        <f>WORKDAY(WORKDAY(DATEVALUE("15/"&amp;MONTH(EDATE(C2830,0))&amp;"/"&amp;YEAR(EDATE(C2830,0))),-1,Feriados!$A$1:$A$936),1,Feriados!$A$1:$A$936)</f>
        <v>40833</v>
      </c>
      <c r="I2830" s="27">
        <f>WORKDAY(WORKDAY(DATEVALUE("15/"&amp;MONTH(EDATE(C2830,-1))&amp;"/"&amp;YEAR(EDATE(C2830,-1))),-1,Feriados!$A$1:$A$936),1,Feriados!$A$1:$A$936)</f>
        <v>40801</v>
      </c>
      <c r="J2830" s="27">
        <f>WORKDAY(WORKDAY(DATEVALUE("15/"&amp;MONTH(EDATE(C2830,0))&amp;"/"&amp;YEAR(EDATE(C2830,0))-1),-1,Feriados!$A$1:$A$936),1,Feriados!$A$1:$A$936)</f>
        <v>40466</v>
      </c>
      <c r="K2830" s="28">
        <f t="shared" si="84"/>
        <v>7.3109020489464216</v>
      </c>
    </row>
    <row r="2831" spans="1:11" x14ac:dyDescent="0.3">
      <c r="A2831" s="18" t="str">
        <f t="shared" si="85"/>
        <v>92011P</v>
      </c>
      <c r="B2831" s="10">
        <v>760199</v>
      </c>
      <c r="C2831" s="15">
        <v>40836</v>
      </c>
      <c r="D2831" s="16">
        <v>2079.2262770000002</v>
      </c>
      <c r="E2831" s="14">
        <v>0.46</v>
      </c>
      <c r="F2831" s="14" t="s">
        <v>42</v>
      </c>
      <c r="G2831" s="15">
        <v>40834</v>
      </c>
      <c r="H2831" s="27">
        <f>WORKDAY(WORKDAY(DATEVALUE("15/"&amp;MONTH(EDATE(C2831,0))&amp;"/"&amp;YEAR(EDATE(C2831,0))),-1,Feriados!$A$1:$A$936),1,Feriados!$A$1:$A$936)</f>
        <v>40833</v>
      </c>
      <c r="I2831" s="27">
        <f>WORKDAY(WORKDAY(DATEVALUE("15/"&amp;MONTH(EDATE(C2831,-1))&amp;"/"&amp;YEAR(EDATE(C2831,-1))),-1,Feriados!$A$1:$A$936),1,Feriados!$A$1:$A$936)</f>
        <v>40801</v>
      </c>
      <c r="J2831" s="27">
        <f>WORKDAY(WORKDAY(DATEVALUE("15/"&amp;MONTH(EDATE(C2831,0))&amp;"/"&amp;YEAR(EDATE(C2831,0))-1),-1,Feriados!$A$1:$A$936),1,Feriados!$A$1:$A$936)</f>
        <v>40466</v>
      </c>
      <c r="K2831" s="28">
        <f t="shared" si="84"/>
        <v>7.3109020489464216</v>
      </c>
    </row>
    <row r="2832" spans="1:11" x14ac:dyDescent="0.3">
      <c r="A2832" s="18" t="str">
        <f t="shared" si="85"/>
        <v>92011P</v>
      </c>
      <c r="B2832" s="10">
        <v>760199</v>
      </c>
      <c r="C2832" s="15">
        <v>40837</v>
      </c>
      <c r="D2832" s="16">
        <v>2079.6206440000001</v>
      </c>
      <c r="E2832" s="14">
        <v>0.44</v>
      </c>
      <c r="F2832" s="14" t="s">
        <v>42</v>
      </c>
      <c r="G2832" s="15">
        <v>40837</v>
      </c>
      <c r="H2832" s="27">
        <f>WORKDAY(WORKDAY(DATEVALUE("15/"&amp;MONTH(EDATE(C2832,0))&amp;"/"&amp;YEAR(EDATE(C2832,0))),-1,Feriados!$A$1:$A$936),1,Feriados!$A$1:$A$936)</f>
        <v>40833</v>
      </c>
      <c r="I2832" s="27">
        <f>WORKDAY(WORKDAY(DATEVALUE("15/"&amp;MONTH(EDATE(C2832,-1))&amp;"/"&amp;YEAR(EDATE(C2832,-1))),-1,Feriados!$A$1:$A$936),1,Feriados!$A$1:$A$936)</f>
        <v>40801</v>
      </c>
      <c r="J2832" s="27">
        <f>WORKDAY(WORKDAY(DATEVALUE("15/"&amp;MONTH(EDATE(C2832,0))&amp;"/"&amp;YEAR(EDATE(C2832,0))-1),-1,Feriados!$A$1:$A$936),1,Feriados!$A$1:$A$936)</f>
        <v>40466</v>
      </c>
      <c r="K2832" s="28">
        <f t="shared" si="84"/>
        <v>7.3109020489464216</v>
      </c>
    </row>
    <row r="2833" spans="1:11" x14ac:dyDescent="0.3">
      <c r="A2833" s="18" t="str">
        <f t="shared" si="85"/>
        <v>92011P</v>
      </c>
      <c r="B2833" s="10">
        <v>760199</v>
      </c>
      <c r="C2833" s="15">
        <v>40840</v>
      </c>
      <c r="D2833" s="16">
        <v>2080.0772069999998</v>
      </c>
      <c r="E2833" s="14">
        <v>0.44</v>
      </c>
      <c r="F2833" s="14" t="s">
        <v>42</v>
      </c>
      <c r="G2833" s="15">
        <v>40837</v>
      </c>
      <c r="H2833" s="27">
        <f>WORKDAY(WORKDAY(DATEVALUE("15/"&amp;MONTH(EDATE(C2833,0))&amp;"/"&amp;YEAR(EDATE(C2833,0))),-1,Feriados!$A$1:$A$936),1,Feriados!$A$1:$A$936)</f>
        <v>40833</v>
      </c>
      <c r="I2833" s="27">
        <f>WORKDAY(WORKDAY(DATEVALUE("15/"&amp;MONTH(EDATE(C2833,-1))&amp;"/"&amp;YEAR(EDATE(C2833,-1))),-1,Feriados!$A$1:$A$936),1,Feriados!$A$1:$A$936)</f>
        <v>40801</v>
      </c>
      <c r="J2833" s="27">
        <f>WORKDAY(WORKDAY(DATEVALUE("15/"&amp;MONTH(EDATE(C2833,0))&amp;"/"&amp;YEAR(EDATE(C2833,0))-1),-1,Feriados!$A$1:$A$936),1,Feriados!$A$1:$A$936)</f>
        <v>40466</v>
      </c>
      <c r="K2833" s="28">
        <f t="shared" si="84"/>
        <v>7.3109020489464216</v>
      </c>
    </row>
    <row r="2834" spans="1:11" x14ac:dyDescent="0.3">
      <c r="A2834" s="18" t="str">
        <f t="shared" si="85"/>
        <v>92011P</v>
      </c>
      <c r="B2834" s="10">
        <v>760199</v>
      </c>
      <c r="C2834" s="15">
        <v>40841</v>
      </c>
      <c r="D2834" s="16">
        <v>2080.5338700000002</v>
      </c>
      <c r="E2834" s="14">
        <v>0.44</v>
      </c>
      <c r="F2834" s="14" t="s">
        <v>42</v>
      </c>
      <c r="G2834" s="15">
        <v>40837</v>
      </c>
      <c r="H2834" s="27">
        <f>WORKDAY(WORKDAY(DATEVALUE("15/"&amp;MONTH(EDATE(C2834,0))&amp;"/"&amp;YEAR(EDATE(C2834,0))),-1,Feriados!$A$1:$A$936),1,Feriados!$A$1:$A$936)</f>
        <v>40833</v>
      </c>
      <c r="I2834" s="27">
        <f>WORKDAY(WORKDAY(DATEVALUE("15/"&amp;MONTH(EDATE(C2834,-1))&amp;"/"&amp;YEAR(EDATE(C2834,-1))),-1,Feriados!$A$1:$A$936),1,Feriados!$A$1:$A$936)</f>
        <v>40801</v>
      </c>
      <c r="J2834" s="27">
        <f>WORKDAY(WORKDAY(DATEVALUE("15/"&amp;MONTH(EDATE(C2834,0))&amp;"/"&amp;YEAR(EDATE(C2834,0))-1),-1,Feriados!$A$1:$A$936),1,Feriados!$A$1:$A$936)</f>
        <v>40466</v>
      </c>
      <c r="K2834" s="28">
        <f t="shared" si="84"/>
        <v>7.3109020489464216</v>
      </c>
    </row>
    <row r="2835" spans="1:11" x14ac:dyDescent="0.3">
      <c r="A2835" s="18" t="str">
        <f t="shared" si="85"/>
        <v>92011P</v>
      </c>
      <c r="B2835" s="10">
        <v>760199</v>
      </c>
      <c r="C2835" s="15">
        <v>40842</v>
      </c>
      <c r="D2835" s="16">
        <v>2080.9906339999998</v>
      </c>
      <c r="E2835" s="14">
        <v>0.44</v>
      </c>
      <c r="F2835" s="14" t="s">
        <v>42</v>
      </c>
      <c r="G2835" s="15">
        <v>40837</v>
      </c>
      <c r="H2835" s="27">
        <f>WORKDAY(WORKDAY(DATEVALUE("15/"&amp;MONTH(EDATE(C2835,0))&amp;"/"&amp;YEAR(EDATE(C2835,0))),-1,Feriados!$A$1:$A$936),1,Feriados!$A$1:$A$936)</f>
        <v>40833</v>
      </c>
      <c r="I2835" s="27">
        <f>WORKDAY(WORKDAY(DATEVALUE("15/"&amp;MONTH(EDATE(C2835,-1))&amp;"/"&amp;YEAR(EDATE(C2835,-1))),-1,Feriados!$A$1:$A$936),1,Feriados!$A$1:$A$936)</f>
        <v>40801</v>
      </c>
      <c r="J2835" s="27">
        <f>WORKDAY(WORKDAY(DATEVALUE("15/"&amp;MONTH(EDATE(C2835,0))&amp;"/"&amp;YEAR(EDATE(C2835,0))-1),-1,Feriados!$A$1:$A$936),1,Feriados!$A$1:$A$936)</f>
        <v>40466</v>
      </c>
      <c r="K2835" s="28">
        <f t="shared" si="84"/>
        <v>7.3109020489464216</v>
      </c>
    </row>
    <row r="2836" spans="1:11" x14ac:dyDescent="0.3">
      <c r="A2836" s="18" t="str">
        <f t="shared" si="85"/>
        <v>92011P</v>
      </c>
      <c r="B2836" s="10">
        <v>760199</v>
      </c>
      <c r="C2836" s="15">
        <v>40843</v>
      </c>
      <c r="D2836" s="16">
        <v>2081.447498</v>
      </c>
      <c r="E2836" s="14">
        <v>0.44</v>
      </c>
      <c r="F2836" s="14" t="s">
        <v>42</v>
      </c>
      <c r="G2836" s="15">
        <v>40837</v>
      </c>
      <c r="H2836" s="27">
        <f>WORKDAY(WORKDAY(DATEVALUE("15/"&amp;MONTH(EDATE(C2836,0))&amp;"/"&amp;YEAR(EDATE(C2836,0))),-1,Feriados!$A$1:$A$936),1,Feriados!$A$1:$A$936)</f>
        <v>40833</v>
      </c>
      <c r="I2836" s="27">
        <f>WORKDAY(WORKDAY(DATEVALUE("15/"&amp;MONTH(EDATE(C2836,-1))&amp;"/"&amp;YEAR(EDATE(C2836,-1))),-1,Feriados!$A$1:$A$936),1,Feriados!$A$1:$A$936)</f>
        <v>40801</v>
      </c>
      <c r="J2836" s="27">
        <f>WORKDAY(WORKDAY(DATEVALUE("15/"&amp;MONTH(EDATE(C2836,0))&amp;"/"&amp;YEAR(EDATE(C2836,0))-1),-1,Feriados!$A$1:$A$936),1,Feriados!$A$1:$A$936)</f>
        <v>40466</v>
      </c>
      <c r="K2836" s="28">
        <f t="shared" si="84"/>
        <v>7.3109020489464216</v>
      </c>
    </row>
    <row r="2837" spans="1:11" x14ac:dyDescent="0.3">
      <c r="A2837" s="18" t="str">
        <f t="shared" si="85"/>
        <v>92011P</v>
      </c>
      <c r="B2837" s="10">
        <v>760199</v>
      </c>
      <c r="C2837" s="15">
        <v>40844</v>
      </c>
      <c r="D2837" s="16">
        <v>2081.904462</v>
      </c>
      <c r="E2837" s="14">
        <v>0.44</v>
      </c>
      <c r="F2837" s="14" t="s">
        <v>42</v>
      </c>
      <c r="G2837" s="15">
        <v>40837</v>
      </c>
      <c r="H2837" s="27">
        <f>WORKDAY(WORKDAY(DATEVALUE("15/"&amp;MONTH(EDATE(C2837,0))&amp;"/"&amp;YEAR(EDATE(C2837,0))),-1,Feriados!$A$1:$A$936),1,Feriados!$A$1:$A$936)</f>
        <v>40833</v>
      </c>
      <c r="I2837" s="27">
        <f>WORKDAY(WORKDAY(DATEVALUE("15/"&amp;MONTH(EDATE(C2837,-1))&amp;"/"&amp;YEAR(EDATE(C2837,-1))),-1,Feriados!$A$1:$A$936),1,Feriados!$A$1:$A$936)</f>
        <v>40801</v>
      </c>
      <c r="J2837" s="27">
        <f>WORKDAY(WORKDAY(DATEVALUE("15/"&amp;MONTH(EDATE(C2837,0))&amp;"/"&amp;YEAR(EDATE(C2837,0))-1),-1,Feriados!$A$1:$A$936),1,Feriados!$A$1:$A$936)</f>
        <v>40466</v>
      </c>
      <c r="K2837" s="28">
        <f t="shared" si="84"/>
        <v>7.3109020489464216</v>
      </c>
    </row>
    <row r="2838" spans="1:11" x14ac:dyDescent="0.3">
      <c r="A2838" s="18" t="str">
        <f t="shared" si="85"/>
        <v>92011P</v>
      </c>
      <c r="B2838" s="10">
        <v>760199</v>
      </c>
      <c r="C2838" s="15">
        <v>40847</v>
      </c>
      <c r="D2838" s="16">
        <v>2082.3615260000001</v>
      </c>
      <c r="E2838" s="14">
        <v>0.44</v>
      </c>
      <c r="F2838" s="14" t="s">
        <v>42</v>
      </c>
      <c r="G2838" s="15">
        <v>40837</v>
      </c>
      <c r="H2838" s="27">
        <f>WORKDAY(WORKDAY(DATEVALUE("15/"&amp;MONTH(EDATE(C2838,0))&amp;"/"&amp;YEAR(EDATE(C2838,0))),-1,Feriados!$A$1:$A$936),1,Feriados!$A$1:$A$936)</f>
        <v>40833</v>
      </c>
      <c r="I2838" s="27">
        <f>WORKDAY(WORKDAY(DATEVALUE("15/"&amp;MONTH(EDATE(C2838,-1))&amp;"/"&amp;YEAR(EDATE(C2838,-1))),-1,Feriados!$A$1:$A$936),1,Feriados!$A$1:$A$936)</f>
        <v>40801</v>
      </c>
      <c r="J2838" s="27">
        <f>WORKDAY(WORKDAY(DATEVALUE("15/"&amp;MONTH(EDATE(C2838,0))&amp;"/"&amp;YEAR(EDATE(C2838,0))-1),-1,Feriados!$A$1:$A$936),1,Feriados!$A$1:$A$936)</f>
        <v>40466</v>
      </c>
      <c r="K2838" s="28">
        <f t="shared" si="84"/>
        <v>7.3109020489464216</v>
      </c>
    </row>
    <row r="2839" spans="1:11" x14ac:dyDescent="0.3">
      <c r="A2839" s="18" t="str">
        <f t="shared" si="85"/>
        <v>102011P</v>
      </c>
      <c r="B2839" s="10">
        <v>760199</v>
      </c>
      <c r="C2839" s="15">
        <v>40848</v>
      </c>
      <c r="D2839" s="16">
        <v>2082.8186909999999</v>
      </c>
      <c r="E2839" s="14">
        <v>0.44</v>
      </c>
      <c r="F2839" s="14" t="s">
        <v>42</v>
      </c>
      <c r="G2839" s="15">
        <v>40837</v>
      </c>
      <c r="H2839" s="27">
        <f>WORKDAY(WORKDAY(DATEVALUE("15/"&amp;MONTH(EDATE(C2839,0))&amp;"/"&amp;YEAR(EDATE(C2839,0))),-1,Feriados!$A$1:$A$936),1,Feriados!$A$1:$A$936)</f>
        <v>40863</v>
      </c>
      <c r="I2839" s="27">
        <f>WORKDAY(WORKDAY(DATEVALUE("15/"&amp;MONTH(EDATE(C2839,-1))&amp;"/"&amp;YEAR(EDATE(C2839,-1))),-1,Feriados!$A$1:$A$936),1,Feriados!$A$1:$A$936)</f>
        <v>40833</v>
      </c>
      <c r="J2839" s="27">
        <f>WORKDAY(WORKDAY(DATEVALUE("15/"&amp;MONTH(EDATE(C2839,0))&amp;"/"&amp;YEAR(EDATE(C2839,0))-1),-1,Feriados!$A$1:$A$936),1,Feriados!$A$1:$A$936)</f>
        <v>40498</v>
      </c>
      <c r="K2839" s="28">
        <f t="shared" si="84"/>
        <v>6.9700990977882293</v>
      </c>
    </row>
    <row r="2840" spans="1:11" x14ac:dyDescent="0.3">
      <c r="A2840" s="18" t="str">
        <f t="shared" si="85"/>
        <v>102011P</v>
      </c>
      <c r="B2840" s="10">
        <v>760199</v>
      </c>
      <c r="C2840" s="15">
        <v>40850</v>
      </c>
      <c r="D2840" s="16">
        <v>2083.275956</v>
      </c>
      <c r="E2840" s="14">
        <v>0.44</v>
      </c>
      <c r="F2840" s="14" t="s">
        <v>42</v>
      </c>
      <c r="G2840" s="15">
        <v>40837</v>
      </c>
      <c r="H2840" s="27">
        <f>WORKDAY(WORKDAY(DATEVALUE("15/"&amp;MONTH(EDATE(C2840,0))&amp;"/"&amp;YEAR(EDATE(C2840,0))),-1,Feriados!$A$1:$A$936),1,Feriados!$A$1:$A$936)</f>
        <v>40863</v>
      </c>
      <c r="I2840" s="27">
        <f>WORKDAY(WORKDAY(DATEVALUE("15/"&amp;MONTH(EDATE(C2840,-1))&amp;"/"&amp;YEAR(EDATE(C2840,-1))),-1,Feriados!$A$1:$A$936),1,Feriados!$A$1:$A$936)</f>
        <v>40833</v>
      </c>
      <c r="J2840" s="27">
        <f>WORKDAY(WORKDAY(DATEVALUE("15/"&amp;MONTH(EDATE(C2840,0))&amp;"/"&amp;YEAR(EDATE(C2840,0))-1),-1,Feriados!$A$1:$A$936),1,Feriados!$A$1:$A$936)</f>
        <v>40498</v>
      </c>
      <c r="K2840" s="28">
        <f t="shared" si="84"/>
        <v>6.9700990977882293</v>
      </c>
    </row>
    <row r="2841" spans="1:11" x14ac:dyDescent="0.3">
      <c r="A2841" s="18" t="str">
        <f t="shared" si="85"/>
        <v>102011P</v>
      </c>
      <c r="B2841" s="10">
        <v>760199</v>
      </c>
      <c r="C2841" s="15">
        <v>40851</v>
      </c>
      <c r="D2841" s="16">
        <v>2083.733322</v>
      </c>
      <c r="E2841" s="14">
        <v>0.44</v>
      </c>
      <c r="F2841" s="14" t="s">
        <v>42</v>
      </c>
      <c r="G2841" s="15">
        <v>40837</v>
      </c>
      <c r="H2841" s="27">
        <f>WORKDAY(WORKDAY(DATEVALUE("15/"&amp;MONTH(EDATE(C2841,0))&amp;"/"&amp;YEAR(EDATE(C2841,0))),-1,Feriados!$A$1:$A$936),1,Feriados!$A$1:$A$936)</f>
        <v>40863</v>
      </c>
      <c r="I2841" s="27">
        <f>WORKDAY(WORKDAY(DATEVALUE("15/"&amp;MONTH(EDATE(C2841,-1))&amp;"/"&amp;YEAR(EDATE(C2841,-1))),-1,Feriados!$A$1:$A$936),1,Feriados!$A$1:$A$936)</f>
        <v>40833</v>
      </c>
      <c r="J2841" s="27">
        <f>WORKDAY(WORKDAY(DATEVALUE("15/"&amp;MONTH(EDATE(C2841,0))&amp;"/"&amp;YEAR(EDATE(C2841,0))-1),-1,Feriados!$A$1:$A$936),1,Feriados!$A$1:$A$936)</f>
        <v>40498</v>
      </c>
      <c r="K2841" s="28">
        <f t="shared" si="84"/>
        <v>6.9700990977882293</v>
      </c>
    </row>
    <row r="2842" spans="1:11" x14ac:dyDescent="0.3">
      <c r="A2842" s="18" t="str">
        <f t="shared" si="85"/>
        <v>102011P</v>
      </c>
      <c r="B2842" s="10">
        <v>760199</v>
      </c>
      <c r="C2842" s="15">
        <v>40854</v>
      </c>
      <c r="D2842" s="16">
        <v>2084.1907879999999</v>
      </c>
      <c r="E2842" s="14">
        <v>0.44</v>
      </c>
      <c r="F2842" s="14" t="s">
        <v>42</v>
      </c>
      <c r="G2842" s="15">
        <v>40837</v>
      </c>
      <c r="H2842" s="27">
        <f>WORKDAY(WORKDAY(DATEVALUE("15/"&amp;MONTH(EDATE(C2842,0))&amp;"/"&amp;YEAR(EDATE(C2842,0))),-1,Feriados!$A$1:$A$936),1,Feriados!$A$1:$A$936)</f>
        <v>40863</v>
      </c>
      <c r="I2842" s="27">
        <f>WORKDAY(WORKDAY(DATEVALUE("15/"&amp;MONTH(EDATE(C2842,-1))&amp;"/"&amp;YEAR(EDATE(C2842,-1))),-1,Feriados!$A$1:$A$936),1,Feriados!$A$1:$A$936)</f>
        <v>40833</v>
      </c>
      <c r="J2842" s="27">
        <f>WORKDAY(WORKDAY(DATEVALUE("15/"&amp;MONTH(EDATE(C2842,0))&amp;"/"&amp;YEAR(EDATE(C2842,0))-1),-1,Feriados!$A$1:$A$936),1,Feriados!$A$1:$A$936)</f>
        <v>40498</v>
      </c>
      <c r="K2842" s="28">
        <f t="shared" si="84"/>
        <v>6.9700990977882293</v>
      </c>
    </row>
    <row r="2843" spans="1:11" x14ac:dyDescent="0.3">
      <c r="A2843" s="18" t="str">
        <f t="shared" si="85"/>
        <v>102011P</v>
      </c>
      <c r="B2843" s="10">
        <v>760199</v>
      </c>
      <c r="C2843" s="15">
        <v>40855</v>
      </c>
      <c r="D2843" s="16">
        <v>2084.6483539999999</v>
      </c>
      <c r="E2843" s="14">
        <v>0.44</v>
      </c>
      <c r="F2843" s="14" t="s">
        <v>42</v>
      </c>
      <c r="G2843" s="15">
        <v>40837</v>
      </c>
      <c r="H2843" s="27">
        <f>WORKDAY(WORKDAY(DATEVALUE("15/"&amp;MONTH(EDATE(C2843,0))&amp;"/"&amp;YEAR(EDATE(C2843,0))),-1,Feriados!$A$1:$A$936),1,Feriados!$A$1:$A$936)</f>
        <v>40863</v>
      </c>
      <c r="I2843" s="27">
        <f>WORKDAY(WORKDAY(DATEVALUE("15/"&amp;MONTH(EDATE(C2843,-1))&amp;"/"&amp;YEAR(EDATE(C2843,-1))),-1,Feriados!$A$1:$A$936),1,Feriados!$A$1:$A$936)</f>
        <v>40833</v>
      </c>
      <c r="J2843" s="27">
        <f>WORKDAY(WORKDAY(DATEVALUE("15/"&amp;MONTH(EDATE(C2843,0))&amp;"/"&amp;YEAR(EDATE(C2843,0))-1),-1,Feriados!$A$1:$A$936),1,Feriados!$A$1:$A$936)</f>
        <v>40498</v>
      </c>
      <c r="K2843" s="28">
        <f t="shared" si="84"/>
        <v>6.9700990977882293</v>
      </c>
    </row>
    <row r="2844" spans="1:11" x14ac:dyDescent="0.3">
      <c r="A2844" s="18" t="str">
        <f t="shared" si="85"/>
        <v>102011P</v>
      </c>
      <c r="B2844" s="10">
        <v>760199</v>
      </c>
      <c r="C2844" s="15">
        <v>40856</v>
      </c>
      <c r="D2844" s="16">
        <v>2085.1060210000001</v>
      </c>
      <c r="E2844" s="14">
        <v>0.44</v>
      </c>
      <c r="F2844" s="14" t="s">
        <v>42</v>
      </c>
      <c r="G2844" s="15">
        <v>40837</v>
      </c>
      <c r="H2844" s="27">
        <f>WORKDAY(WORKDAY(DATEVALUE("15/"&amp;MONTH(EDATE(C2844,0))&amp;"/"&amp;YEAR(EDATE(C2844,0))),-1,Feriados!$A$1:$A$936),1,Feriados!$A$1:$A$936)</f>
        <v>40863</v>
      </c>
      <c r="I2844" s="27">
        <f>WORKDAY(WORKDAY(DATEVALUE("15/"&amp;MONTH(EDATE(C2844,-1))&amp;"/"&amp;YEAR(EDATE(C2844,-1))),-1,Feriados!$A$1:$A$936),1,Feriados!$A$1:$A$936)</f>
        <v>40833</v>
      </c>
      <c r="J2844" s="27">
        <f>WORKDAY(WORKDAY(DATEVALUE("15/"&amp;MONTH(EDATE(C2844,0))&amp;"/"&amp;YEAR(EDATE(C2844,0))-1),-1,Feriados!$A$1:$A$936),1,Feriados!$A$1:$A$936)</f>
        <v>40498</v>
      </c>
      <c r="K2844" s="28">
        <f t="shared" si="84"/>
        <v>6.9700990977882293</v>
      </c>
    </row>
    <row r="2845" spans="1:11" x14ac:dyDescent="0.3">
      <c r="A2845" s="18" t="str">
        <f t="shared" si="85"/>
        <v>102011P</v>
      </c>
      <c r="B2845" s="10">
        <v>760199</v>
      </c>
      <c r="C2845" s="15">
        <v>40857</v>
      </c>
      <c r="D2845" s="16">
        <v>2085.5637879999999</v>
      </c>
      <c r="E2845" s="14">
        <v>0.44</v>
      </c>
      <c r="F2845" s="14" t="s">
        <v>42</v>
      </c>
      <c r="G2845" s="15">
        <v>40837</v>
      </c>
      <c r="H2845" s="27">
        <f>WORKDAY(WORKDAY(DATEVALUE("15/"&amp;MONTH(EDATE(C2845,0))&amp;"/"&amp;YEAR(EDATE(C2845,0))),-1,Feriados!$A$1:$A$936),1,Feriados!$A$1:$A$936)</f>
        <v>40863</v>
      </c>
      <c r="I2845" s="27">
        <f>WORKDAY(WORKDAY(DATEVALUE("15/"&amp;MONTH(EDATE(C2845,-1))&amp;"/"&amp;YEAR(EDATE(C2845,-1))),-1,Feriados!$A$1:$A$936),1,Feriados!$A$1:$A$936)</f>
        <v>40833</v>
      </c>
      <c r="J2845" s="27">
        <f>WORKDAY(WORKDAY(DATEVALUE("15/"&amp;MONTH(EDATE(C2845,0))&amp;"/"&amp;YEAR(EDATE(C2845,0))-1),-1,Feriados!$A$1:$A$936),1,Feriados!$A$1:$A$936)</f>
        <v>40498</v>
      </c>
      <c r="K2845" s="28">
        <f t="shared" si="84"/>
        <v>6.9700990977882293</v>
      </c>
    </row>
    <row r="2846" spans="1:11" x14ac:dyDescent="0.3">
      <c r="A2846" s="18" t="str">
        <f t="shared" si="85"/>
        <v>102011F</v>
      </c>
      <c r="B2846" s="10">
        <v>760199</v>
      </c>
      <c r="C2846" s="15">
        <v>40858</v>
      </c>
      <c r="D2846" s="16">
        <v>2085.8370450000002</v>
      </c>
      <c r="E2846" s="14">
        <v>0.43</v>
      </c>
      <c r="F2846" s="14" t="s">
        <v>41</v>
      </c>
      <c r="G2846" s="15">
        <v>40858</v>
      </c>
      <c r="H2846" s="27">
        <f>WORKDAY(WORKDAY(DATEVALUE("15/"&amp;MONTH(EDATE(C2846,0))&amp;"/"&amp;YEAR(EDATE(C2846,0))),-1,Feriados!$A$1:$A$936),1,Feriados!$A$1:$A$936)</f>
        <v>40863</v>
      </c>
      <c r="I2846" s="27">
        <f>WORKDAY(WORKDAY(DATEVALUE("15/"&amp;MONTH(EDATE(C2846,-1))&amp;"/"&amp;YEAR(EDATE(C2846,-1))),-1,Feriados!$A$1:$A$936),1,Feriados!$A$1:$A$936)</f>
        <v>40833</v>
      </c>
      <c r="J2846" s="27">
        <f>WORKDAY(WORKDAY(DATEVALUE("15/"&amp;MONTH(EDATE(C2846,0))&amp;"/"&amp;YEAR(EDATE(C2846,0))-1),-1,Feriados!$A$1:$A$936),1,Feriados!$A$1:$A$936)</f>
        <v>40498</v>
      </c>
      <c r="K2846" s="28">
        <f t="shared" si="84"/>
        <v>6.9700990977882293</v>
      </c>
    </row>
    <row r="2847" spans="1:11" x14ac:dyDescent="0.3">
      <c r="A2847" s="18" t="str">
        <f t="shared" si="85"/>
        <v>102011F</v>
      </c>
      <c r="B2847" s="10">
        <v>760199</v>
      </c>
      <c r="C2847" s="15">
        <v>40861</v>
      </c>
      <c r="D2847" s="16">
        <v>2086.2847149999998</v>
      </c>
      <c r="E2847" s="14">
        <v>0.43</v>
      </c>
      <c r="F2847" s="14" t="s">
        <v>41</v>
      </c>
      <c r="G2847" s="15">
        <v>40858</v>
      </c>
      <c r="H2847" s="27">
        <f>WORKDAY(WORKDAY(DATEVALUE("15/"&amp;MONTH(EDATE(C2847,0))&amp;"/"&amp;YEAR(EDATE(C2847,0))),-1,Feriados!$A$1:$A$936),1,Feriados!$A$1:$A$936)</f>
        <v>40863</v>
      </c>
      <c r="I2847" s="27">
        <f>WORKDAY(WORKDAY(DATEVALUE("15/"&amp;MONTH(EDATE(C2847,-1))&amp;"/"&amp;YEAR(EDATE(C2847,-1))),-1,Feriados!$A$1:$A$936),1,Feriados!$A$1:$A$936)</f>
        <v>40833</v>
      </c>
      <c r="J2847" s="27">
        <f>WORKDAY(WORKDAY(DATEVALUE("15/"&amp;MONTH(EDATE(C2847,0))&amp;"/"&amp;YEAR(EDATE(C2847,0))-1),-1,Feriados!$A$1:$A$936),1,Feriados!$A$1:$A$936)</f>
        <v>40498</v>
      </c>
      <c r="K2847" s="28">
        <f t="shared" si="84"/>
        <v>6.9700990977882293</v>
      </c>
    </row>
    <row r="2848" spans="1:11" x14ac:dyDescent="0.3">
      <c r="A2848" s="18" t="str">
        <f t="shared" si="85"/>
        <v>102011F</v>
      </c>
      <c r="B2848" s="10">
        <v>760199</v>
      </c>
      <c r="C2848" s="15">
        <v>40863</v>
      </c>
      <c r="D2848" s="16">
        <v>2086.732481</v>
      </c>
      <c r="E2848" s="14">
        <v>0.43</v>
      </c>
      <c r="F2848" s="14" t="s">
        <v>41</v>
      </c>
      <c r="G2848" s="15">
        <v>40858</v>
      </c>
      <c r="H2848" s="27">
        <f>WORKDAY(WORKDAY(DATEVALUE("15/"&amp;MONTH(EDATE(C2848,0))&amp;"/"&amp;YEAR(EDATE(C2848,0))),-1,Feriados!$A$1:$A$936),1,Feriados!$A$1:$A$936)</f>
        <v>40863</v>
      </c>
      <c r="I2848" s="27">
        <f>WORKDAY(WORKDAY(DATEVALUE("15/"&amp;MONTH(EDATE(C2848,-1))&amp;"/"&amp;YEAR(EDATE(C2848,-1))),-1,Feriados!$A$1:$A$936),1,Feriados!$A$1:$A$936)</f>
        <v>40833</v>
      </c>
      <c r="J2848" s="27">
        <f>WORKDAY(WORKDAY(DATEVALUE("15/"&amp;MONTH(EDATE(C2848,0))&amp;"/"&amp;YEAR(EDATE(C2848,0))-1),-1,Feriados!$A$1:$A$936),1,Feriados!$A$1:$A$936)</f>
        <v>40498</v>
      </c>
      <c r="K2848" s="28">
        <f t="shared" si="84"/>
        <v>6.9700990977882293</v>
      </c>
    </row>
    <row r="2849" spans="1:11" x14ac:dyDescent="0.3">
      <c r="A2849" s="18" t="str">
        <f t="shared" si="85"/>
        <v>102011P</v>
      </c>
      <c r="B2849" s="10">
        <v>760199</v>
      </c>
      <c r="C2849" s="15">
        <v>40864</v>
      </c>
      <c r="D2849" s="16">
        <v>2087.2281419999999</v>
      </c>
      <c r="E2849" s="14">
        <v>0.5</v>
      </c>
      <c r="F2849" s="14" t="s">
        <v>42</v>
      </c>
      <c r="G2849" s="15">
        <v>40864</v>
      </c>
      <c r="H2849" s="27">
        <f>WORKDAY(WORKDAY(DATEVALUE("15/"&amp;MONTH(EDATE(C2849,0))&amp;"/"&amp;YEAR(EDATE(C2849,0))),-1,Feriados!$A$1:$A$936),1,Feriados!$A$1:$A$936)</f>
        <v>40863</v>
      </c>
      <c r="I2849" s="27">
        <f>WORKDAY(WORKDAY(DATEVALUE("15/"&amp;MONTH(EDATE(C2849,-1))&amp;"/"&amp;YEAR(EDATE(C2849,-1))),-1,Feriados!$A$1:$A$936),1,Feriados!$A$1:$A$936)</f>
        <v>40833</v>
      </c>
      <c r="J2849" s="27">
        <f>WORKDAY(WORKDAY(DATEVALUE("15/"&amp;MONTH(EDATE(C2849,0))&amp;"/"&amp;YEAR(EDATE(C2849,0))-1),-1,Feriados!$A$1:$A$936),1,Feriados!$A$1:$A$936)</f>
        <v>40498</v>
      </c>
      <c r="K2849" s="28">
        <f t="shared" si="84"/>
        <v>6.9700990977882293</v>
      </c>
    </row>
    <row r="2850" spans="1:11" x14ac:dyDescent="0.3">
      <c r="A2850" s="18" t="str">
        <f t="shared" si="85"/>
        <v>102011P</v>
      </c>
      <c r="B2850" s="10">
        <v>760199</v>
      </c>
      <c r="C2850" s="15">
        <v>40865</v>
      </c>
      <c r="D2850" s="16">
        <v>2087.7239220000001</v>
      </c>
      <c r="E2850" s="14">
        <v>0.5</v>
      </c>
      <c r="F2850" s="14" t="s">
        <v>42</v>
      </c>
      <c r="G2850" s="15">
        <v>40864</v>
      </c>
      <c r="H2850" s="27">
        <f>WORKDAY(WORKDAY(DATEVALUE("15/"&amp;MONTH(EDATE(C2850,0))&amp;"/"&amp;YEAR(EDATE(C2850,0))),-1,Feriados!$A$1:$A$936),1,Feriados!$A$1:$A$936)</f>
        <v>40863</v>
      </c>
      <c r="I2850" s="27">
        <f>WORKDAY(WORKDAY(DATEVALUE("15/"&amp;MONTH(EDATE(C2850,-1))&amp;"/"&amp;YEAR(EDATE(C2850,-1))),-1,Feriados!$A$1:$A$936),1,Feriados!$A$1:$A$936)</f>
        <v>40833</v>
      </c>
      <c r="J2850" s="27">
        <f>WORKDAY(WORKDAY(DATEVALUE("15/"&amp;MONTH(EDATE(C2850,0))&amp;"/"&amp;YEAR(EDATE(C2850,0))-1),-1,Feriados!$A$1:$A$936),1,Feriados!$A$1:$A$936)</f>
        <v>40498</v>
      </c>
      <c r="K2850" s="28">
        <f t="shared" si="84"/>
        <v>6.9700990977882293</v>
      </c>
    </row>
    <row r="2851" spans="1:11" x14ac:dyDescent="0.3">
      <c r="A2851" s="18" t="str">
        <f t="shared" si="85"/>
        <v>102011P</v>
      </c>
      <c r="B2851" s="10">
        <v>760199</v>
      </c>
      <c r="C2851" s="15">
        <v>40868</v>
      </c>
      <c r="D2851" s="16">
        <v>2088.2198199999998</v>
      </c>
      <c r="E2851" s="14">
        <v>0.5</v>
      </c>
      <c r="F2851" s="14" t="s">
        <v>42</v>
      </c>
      <c r="G2851" s="15">
        <v>40864</v>
      </c>
      <c r="H2851" s="27">
        <f>WORKDAY(WORKDAY(DATEVALUE("15/"&amp;MONTH(EDATE(C2851,0))&amp;"/"&amp;YEAR(EDATE(C2851,0))),-1,Feriados!$A$1:$A$936),1,Feriados!$A$1:$A$936)</f>
        <v>40863</v>
      </c>
      <c r="I2851" s="27">
        <f>WORKDAY(WORKDAY(DATEVALUE("15/"&amp;MONTH(EDATE(C2851,-1))&amp;"/"&amp;YEAR(EDATE(C2851,-1))),-1,Feriados!$A$1:$A$936),1,Feriados!$A$1:$A$936)</f>
        <v>40833</v>
      </c>
      <c r="J2851" s="27">
        <f>WORKDAY(WORKDAY(DATEVALUE("15/"&amp;MONTH(EDATE(C2851,0))&amp;"/"&amp;YEAR(EDATE(C2851,0))-1),-1,Feriados!$A$1:$A$936),1,Feriados!$A$1:$A$936)</f>
        <v>40498</v>
      </c>
      <c r="K2851" s="28">
        <f t="shared" si="84"/>
        <v>6.9700990977882293</v>
      </c>
    </row>
    <row r="2852" spans="1:11" x14ac:dyDescent="0.3">
      <c r="A2852" s="18" t="str">
        <f t="shared" si="85"/>
        <v>102011P</v>
      </c>
      <c r="B2852" s="10">
        <v>760199</v>
      </c>
      <c r="C2852" s="15">
        <v>40869</v>
      </c>
      <c r="D2852" s="16">
        <v>2088.715835</v>
      </c>
      <c r="E2852" s="14">
        <v>0.5</v>
      </c>
      <c r="F2852" s="14" t="s">
        <v>42</v>
      </c>
      <c r="G2852" s="15">
        <v>40864</v>
      </c>
      <c r="H2852" s="27">
        <f>WORKDAY(WORKDAY(DATEVALUE("15/"&amp;MONTH(EDATE(C2852,0))&amp;"/"&amp;YEAR(EDATE(C2852,0))),-1,Feriados!$A$1:$A$936),1,Feriados!$A$1:$A$936)</f>
        <v>40863</v>
      </c>
      <c r="I2852" s="27">
        <f>WORKDAY(WORKDAY(DATEVALUE("15/"&amp;MONTH(EDATE(C2852,-1))&amp;"/"&amp;YEAR(EDATE(C2852,-1))),-1,Feriados!$A$1:$A$936),1,Feriados!$A$1:$A$936)</f>
        <v>40833</v>
      </c>
      <c r="J2852" s="27">
        <f>WORKDAY(WORKDAY(DATEVALUE("15/"&amp;MONTH(EDATE(C2852,0))&amp;"/"&amp;YEAR(EDATE(C2852,0))-1),-1,Feriados!$A$1:$A$936),1,Feriados!$A$1:$A$936)</f>
        <v>40498</v>
      </c>
      <c r="K2852" s="28">
        <f t="shared" si="84"/>
        <v>6.9700990977882293</v>
      </c>
    </row>
    <row r="2853" spans="1:11" x14ac:dyDescent="0.3">
      <c r="A2853" s="18" t="str">
        <f t="shared" si="85"/>
        <v>102011P</v>
      </c>
      <c r="B2853" s="10">
        <v>760199</v>
      </c>
      <c r="C2853" s="15">
        <v>40870</v>
      </c>
      <c r="D2853" s="16">
        <v>2089.2119680000001</v>
      </c>
      <c r="E2853" s="14">
        <v>0.5</v>
      </c>
      <c r="F2853" s="14" t="s">
        <v>42</v>
      </c>
      <c r="G2853" s="15">
        <v>40864</v>
      </c>
      <c r="H2853" s="27">
        <f>WORKDAY(WORKDAY(DATEVALUE("15/"&amp;MONTH(EDATE(C2853,0))&amp;"/"&amp;YEAR(EDATE(C2853,0))),-1,Feriados!$A$1:$A$936),1,Feriados!$A$1:$A$936)</f>
        <v>40863</v>
      </c>
      <c r="I2853" s="27">
        <f>WORKDAY(WORKDAY(DATEVALUE("15/"&amp;MONTH(EDATE(C2853,-1))&amp;"/"&amp;YEAR(EDATE(C2853,-1))),-1,Feriados!$A$1:$A$936),1,Feriados!$A$1:$A$936)</f>
        <v>40833</v>
      </c>
      <c r="J2853" s="27">
        <f>WORKDAY(WORKDAY(DATEVALUE("15/"&amp;MONTH(EDATE(C2853,0))&amp;"/"&amp;YEAR(EDATE(C2853,0))-1),-1,Feriados!$A$1:$A$936),1,Feriados!$A$1:$A$936)</f>
        <v>40498</v>
      </c>
      <c r="K2853" s="28">
        <f t="shared" si="84"/>
        <v>6.9700990977882293</v>
      </c>
    </row>
    <row r="2854" spans="1:11" x14ac:dyDescent="0.3">
      <c r="A2854" s="18" t="str">
        <f t="shared" si="85"/>
        <v>102011P</v>
      </c>
      <c r="B2854" s="10">
        <v>760199</v>
      </c>
      <c r="C2854" s="15">
        <v>40871</v>
      </c>
      <c r="D2854" s="16">
        <v>2089.6488079999999</v>
      </c>
      <c r="E2854" s="14">
        <v>0.49</v>
      </c>
      <c r="F2854" s="14" t="s">
        <v>42</v>
      </c>
      <c r="G2854" s="15">
        <v>40871</v>
      </c>
      <c r="H2854" s="27">
        <f>WORKDAY(WORKDAY(DATEVALUE("15/"&amp;MONTH(EDATE(C2854,0))&amp;"/"&amp;YEAR(EDATE(C2854,0))),-1,Feriados!$A$1:$A$936),1,Feriados!$A$1:$A$936)</f>
        <v>40863</v>
      </c>
      <c r="I2854" s="27">
        <f>WORKDAY(WORKDAY(DATEVALUE("15/"&amp;MONTH(EDATE(C2854,-1))&amp;"/"&amp;YEAR(EDATE(C2854,-1))),-1,Feriados!$A$1:$A$936),1,Feriados!$A$1:$A$936)</f>
        <v>40833</v>
      </c>
      <c r="J2854" s="27">
        <f>WORKDAY(WORKDAY(DATEVALUE("15/"&amp;MONTH(EDATE(C2854,0))&amp;"/"&amp;YEAR(EDATE(C2854,0))-1),-1,Feriados!$A$1:$A$936),1,Feriados!$A$1:$A$936)</f>
        <v>40498</v>
      </c>
      <c r="K2854" s="28">
        <f t="shared" si="84"/>
        <v>6.9700990977882293</v>
      </c>
    </row>
    <row r="2855" spans="1:11" x14ac:dyDescent="0.3">
      <c r="A2855" s="18" t="str">
        <f t="shared" si="85"/>
        <v>102011P</v>
      </c>
      <c r="B2855" s="10">
        <v>760199</v>
      </c>
      <c r="C2855" s="15">
        <v>40872</v>
      </c>
      <c r="D2855" s="16">
        <v>2090.1352579999998</v>
      </c>
      <c r="E2855" s="14">
        <v>0.49</v>
      </c>
      <c r="F2855" s="14" t="s">
        <v>42</v>
      </c>
      <c r="G2855" s="15">
        <v>40871</v>
      </c>
      <c r="H2855" s="27">
        <f>WORKDAY(WORKDAY(DATEVALUE("15/"&amp;MONTH(EDATE(C2855,0))&amp;"/"&amp;YEAR(EDATE(C2855,0))),-1,Feriados!$A$1:$A$936),1,Feriados!$A$1:$A$936)</f>
        <v>40863</v>
      </c>
      <c r="I2855" s="27">
        <f>WORKDAY(WORKDAY(DATEVALUE("15/"&amp;MONTH(EDATE(C2855,-1))&amp;"/"&amp;YEAR(EDATE(C2855,-1))),-1,Feriados!$A$1:$A$936),1,Feriados!$A$1:$A$936)</f>
        <v>40833</v>
      </c>
      <c r="J2855" s="27">
        <f>WORKDAY(WORKDAY(DATEVALUE("15/"&amp;MONTH(EDATE(C2855,0))&amp;"/"&amp;YEAR(EDATE(C2855,0))-1),-1,Feriados!$A$1:$A$936),1,Feriados!$A$1:$A$936)</f>
        <v>40498</v>
      </c>
      <c r="K2855" s="28">
        <f t="shared" si="84"/>
        <v>6.9700990977882293</v>
      </c>
    </row>
    <row r="2856" spans="1:11" x14ac:dyDescent="0.3">
      <c r="A2856" s="18" t="str">
        <f t="shared" si="85"/>
        <v>102011P</v>
      </c>
      <c r="B2856" s="10">
        <v>760199</v>
      </c>
      <c r="C2856" s="15">
        <v>40875</v>
      </c>
      <c r="D2856" s="16">
        <v>2090.6218220000001</v>
      </c>
      <c r="E2856" s="14">
        <v>0.49</v>
      </c>
      <c r="F2856" s="14" t="s">
        <v>42</v>
      </c>
      <c r="G2856" s="15">
        <v>40871</v>
      </c>
      <c r="H2856" s="27">
        <f>WORKDAY(WORKDAY(DATEVALUE("15/"&amp;MONTH(EDATE(C2856,0))&amp;"/"&amp;YEAR(EDATE(C2856,0))),-1,Feriados!$A$1:$A$936),1,Feriados!$A$1:$A$936)</f>
        <v>40863</v>
      </c>
      <c r="I2856" s="27">
        <f>WORKDAY(WORKDAY(DATEVALUE("15/"&amp;MONTH(EDATE(C2856,-1))&amp;"/"&amp;YEAR(EDATE(C2856,-1))),-1,Feriados!$A$1:$A$936),1,Feriados!$A$1:$A$936)</f>
        <v>40833</v>
      </c>
      <c r="J2856" s="27">
        <f>WORKDAY(WORKDAY(DATEVALUE("15/"&amp;MONTH(EDATE(C2856,0))&amp;"/"&amp;YEAR(EDATE(C2856,0))-1),-1,Feriados!$A$1:$A$936),1,Feriados!$A$1:$A$936)</f>
        <v>40498</v>
      </c>
      <c r="K2856" s="28">
        <f t="shared" si="84"/>
        <v>6.9700990977882293</v>
      </c>
    </row>
    <row r="2857" spans="1:11" x14ac:dyDescent="0.3">
      <c r="A2857" s="18" t="str">
        <f t="shared" si="85"/>
        <v>102011P</v>
      </c>
      <c r="B2857" s="10">
        <v>760199</v>
      </c>
      <c r="C2857" s="15">
        <v>40876</v>
      </c>
      <c r="D2857" s="16">
        <v>2091.1084989999999</v>
      </c>
      <c r="E2857" s="14">
        <v>0.49</v>
      </c>
      <c r="F2857" s="14" t="s">
        <v>42</v>
      </c>
      <c r="G2857" s="15">
        <v>40871</v>
      </c>
      <c r="H2857" s="27">
        <f>WORKDAY(WORKDAY(DATEVALUE("15/"&amp;MONTH(EDATE(C2857,0))&amp;"/"&amp;YEAR(EDATE(C2857,0))),-1,Feriados!$A$1:$A$936),1,Feriados!$A$1:$A$936)</f>
        <v>40863</v>
      </c>
      <c r="I2857" s="27">
        <f>WORKDAY(WORKDAY(DATEVALUE("15/"&amp;MONTH(EDATE(C2857,-1))&amp;"/"&amp;YEAR(EDATE(C2857,-1))),-1,Feriados!$A$1:$A$936),1,Feriados!$A$1:$A$936)</f>
        <v>40833</v>
      </c>
      <c r="J2857" s="27">
        <f>WORKDAY(WORKDAY(DATEVALUE("15/"&amp;MONTH(EDATE(C2857,0))&amp;"/"&amp;YEAR(EDATE(C2857,0))-1),-1,Feriados!$A$1:$A$936),1,Feriados!$A$1:$A$936)</f>
        <v>40498</v>
      </c>
      <c r="K2857" s="28">
        <f t="shared" si="84"/>
        <v>6.9700990977882293</v>
      </c>
    </row>
    <row r="2858" spans="1:11" x14ac:dyDescent="0.3">
      <c r="A2858" s="18" t="str">
        <f t="shared" si="85"/>
        <v>102011P</v>
      </c>
      <c r="B2858" s="10">
        <v>760199</v>
      </c>
      <c r="C2858" s="15">
        <v>40877</v>
      </c>
      <c r="D2858" s="16">
        <v>2091.5952900000002</v>
      </c>
      <c r="E2858" s="14">
        <v>0.49</v>
      </c>
      <c r="F2858" s="14" t="s">
        <v>42</v>
      </c>
      <c r="G2858" s="15">
        <v>40871</v>
      </c>
      <c r="H2858" s="27">
        <f>WORKDAY(WORKDAY(DATEVALUE("15/"&amp;MONTH(EDATE(C2858,0))&amp;"/"&amp;YEAR(EDATE(C2858,0))),-1,Feriados!$A$1:$A$936),1,Feriados!$A$1:$A$936)</f>
        <v>40863</v>
      </c>
      <c r="I2858" s="27">
        <f>WORKDAY(WORKDAY(DATEVALUE("15/"&amp;MONTH(EDATE(C2858,-1))&amp;"/"&amp;YEAR(EDATE(C2858,-1))),-1,Feriados!$A$1:$A$936),1,Feriados!$A$1:$A$936)</f>
        <v>40833</v>
      </c>
      <c r="J2858" s="27">
        <f>WORKDAY(WORKDAY(DATEVALUE("15/"&amp;MONTH(EDATE(C2858,0))&amp;"/"&amp;YEAR(EDATE(C2858,0))-1),-1,Feriados!$A$1:$A$936),1,Feriados!$A$1:$A$936)</f>
        <v>40498</v>
      </c>
      <c r="K2858" s="28">
        <f t="shared" si="84"/>
        <v>6.9700990977882293</v>
      </c>
    </row>
    <row r="2859" spans="1:11" x14ac:dyDescent="0.3">
      <c r="A2859" s="18" t="str">
        <f t="shared" si="85"/>
        <v>112011P</v>
      </c>
      <c r="B2859" s="10">
        <v>760199</v>
      </c>
      <c r="C2859" s="15">
        <v>40878</v>
      </c>
      <c r="D2859" s="16">
        <v>2092.0821940000001</v>
      </c>
      <c r="E2859" s="14">
        <v>0.49</v>
      </c>
      <c r="F2859" s="14" t="s">
        <v>42</v>
      </c>
      <c r="G2859" s="15">
        <v>40871</v>
      </c>
      <c r="H2859" s="27">
        <f>WORKDAY(WORKDAY(DATEVALUE("15/"&amp;MONTH(EDATE(C2859,0))&amp;"/"&amp;YEAR(EDATE(C2859,0))),-1,Feriados!$A$1:$A$936),1,Feriados!$A$1:$A$936)</f>
        <v>40892</v>
      </c>
      <c r="I2859" s="27">
        <f>WORKDAY(WORKDAY(DATEVALUE("15/"&amp;MONTH(EDATE(C2859,-1))&amp;"/"&amp;YEAR(EDATE(C2859,-1))),-1,Feriados!$A$1:$A$936),1,Feriados!$A$1:$A$936)</f>
        <v>40863</v>
      </c>
      <c r="J2859" s="27">
        <f>WORKDAY(WORKDAY(DATEVALUE("15/"&amp;MONTH(EDATE(C2859,0))&amp;"/"&amp;YEAR(EDATE(C2859,0))-1),-1,Feriados!$A$1:$A$936),1,Feriados!$A$1:$A$936)</f>
        <v>40527</v>
      </c>
      <c r="K2859" s="28">
        <f t="shared" si="84"/>
        <v>6.6413088674209808</v>
      </c>
    </row>
    <row r="2860" spans="1:11" x14ac:dyDescent="0.3">
      <c r="A2860" s="18" t="str">
        <f t="shared" si="85"/>
        <v>112011P</v>
      </c>
      <c r="B2860" s="10">
        <v>760199</v>
      </c>
      <c r="C2860" s="15">
        <v>40879</v>
      </c>
      <c r="D2860" s="16">
        <v>2092.569211</v>
      </c>
      <c r="E2860" s="14">
        <v>0.49</v>
      </c>
      <c r="F2860" s="14" t="s">
        <v>42</v>
      </c>
      <c r="G2860" s="15">
        <v>40871</v>
      </c>
      <c r="H2860" s="27">
        <f>WORKDAY(WORKDAY(DATEVALUE("15/"&amp;MONTH(EDATE(C2860,0))&amp;"/"&amp;YEAR(EDATE(C2860,0))),-1,Feriados!$A$1:$A$936),1,Feriados!$A$1:$A$936)</f>
        <v>40892</v>
      </c>
      <c r="I2860" s="27">
        <f>WORKDAY(WORKDAY(DATEVALUE("15/"&amp;MONTH(EDATE(C2860,-1))&amp;"/"&amp;YEAR(EDATE(C2860,-1))),-1,Feriados!$A$1:$A$936),1,Feriados!$A$1:$A$936)</f>
        <v>40863</v>
      </c>
      <c r="J2860" s="27">
        <f>WORKDAY(WORKDAY(DATEVALUE("15/"&amp;MONTH(EDATE(C2860,0))&amp;"/"&amp;YEAR(EDATE(C2860,0))-1),-1,Feriados!$A$1:$A$936),1,Feriados!$A$1:$A$936)</f>
        <v>40527</v>
      </c>
      <c r="K2860" s="28">
        <f t="shared" si="84"/>
        <v>6.6413088674209808</v>
      </c>
    </row>
    <row r="2861" spans="1:11" x14ac:dyDescent="0.3">
      <c r="A2861" s="18" t="str">
        <f t="shared" si="85"/>
        <v>112011P</v>
      </c>
      <c r="B2861" s="10">
        <v>760199</v>
      </c>
      <c r="C2861" s="15">
        <v>40882</v>
      </c>
      <c r="D2861" s="16">
        <v>2093.056341</v>
      </c>
      <c r="E2861" s="14">
        <v>0.49</v>
      </c>
      <c r="F2861" s="14" t="s">
        <v>42</v>
      </c>
      <c r="G2861" s="15">
        <v>40871</v>
      </c>
      <c r="H2861" s="27">
        <f>WORKDAY(WORKDAY(DATEVALUE("15/"&amp;MONTH(EDATE(C2861,0))&amp;"/"&amp;YEAR(EDATE(C2861,0))),-1,Feriados!$A$1:$A$936),1,Feriados!$A$1:$A$936)</f>
        <v>40892</v>
      </c>
      <c r="I2861" s="27">
        <f>WORKDAY(WORKDAY(DATEVALUE("15/"&amp;MONTH(EDATE(C2861,-1))&amp;"/"&amp;YEAR(EDATE(C2861,-1))),-1,Feriados!$A$1:$A$936),1,Feriados!$A$1:$A$936)</f>
        <v>40863</v>
      </c>
      <c r="J2861" s="27">
        <f>WORKDAY(WORKDAY(DATEVALUE("15/"&amp;MONTH(EDATE(C2861,0))&amp;"/"&amp;YEAR(EDATE(C2861,0))-1),-1,Feriados!$A$1:$A$936),1,Feriados!$A$1:$A$936)</f>
        <v>40527</v>
      </c>
      <c r="K2861" s="28">
        <f t="shared" si="84"/>
        <v>6.6413088674209808</v>
      </c>
    </row>
    <row r="2862" spans="1:11" x14ac:dyDescent="0.3">
      <c r="A2862" s="18" t="str">
        <f t="shared" si="85"/>
        <v>112011P</v>
      </c>
      <c r="B2862" s="10">
        <v>760199</v>
      </c>
      <c r="C2862" s="15">
        <v>40883</v>
      </c>
      <c r="D2862" s="16">
        <v>2093.5435849999999</v>
      </c>
      <c r="E2862" s="14">
        <v>0.49</v>
      </c>
      <c r="F2862" s="14" t="s">
        <v>42</v>
      </c>
      <c r="G2862" s="15">
        <v>40871</v>
      </c>
      <c r="H2862" s="27">
        <f>WORKDAY(WORKDAY(DATEVALUE("15/"&amp;MONTH(EDATE(C2862,0))&amp;"/"&amp;YEAR(EDATE(C2862,0))),-1,Feriados!$A$1:$A$936),1,Feriados!$A$1:$A$936)</f>
        <v>40892</v>
      </c>
      <c r="I2862" s="27">
        <f>WORKDAY(WORKDAY(DATEVALUE("15/"&amp;MONTH(EDATE(C2862,-1))&amp;"/"&amp;YEAR(EDATE(C2862,-1))),-1,Feriados!$A$1:$A$936),1,Feriados!$A$1:$A$936)</f>
        <v>40863</v>
      </c>
      <c r="J2862" s="27">
        <f>WORKDAY(WORKDAY(DATEVALUE("15/"&amp;MONTH(EDATE(C2862,0))&amp;"/"&amp;YEAR(EDATE(C2862,0))-1),-1,Feriados!$A$1:$A$936),1,Feriados!$A$1:$A$936)</f>
        <v>40527</v>
      </c>
      <c r="K2862" s="28">
        <f t="shared" si="84"/>
        <v>6.6413088674209808</v>
      </c>
    </row>
    <row r="2863" spans="1:11" x14ac:dyDescent="0.3">
      <c r="A2863" s="18" t="str">
        <f t="shared" si="85"/>
        <v>112011P</v>
      </c>
      <c r="B2863" s="10">
        <v>760199</v>
      </c>
      <c r="C2863" s="15">
        <v>40884</v>
      </c>
      <c r="D2863" s="16">
        <v>2094.0309419999999</v>
      </c>
      <c r="E2863" s="14">
        <v>0.49</v>
      </c>
      <c r="F2863" s="14" t="s">
        <v>42</v>
      </c>
      <c r="G2863" s="15">
        <v>40871</v>
      </c>
      <c r="H2863" s="27">
        <f>WORKDAY(WORKDAY(DATEVALUE("15/"&amp;MONTH(EDATE(C2863,0))&amp;"/"&amp;YEAR(EDATE(C2863,0))),-1,Feriados!$A$1:$A$936),1,Feriados!$A$1:$A$936)</f>
        <v>40892</v>
      </c>
      <c r="I2863" s="27">
        <f>WORKDAY(WORKDAY(DATEVALUE("15/"&amp;MONTH(EDATE(C2863,-1))&amp;"/"&amp;YEAR(EDATE(C2863,-1))),-1,Feriados!$A$1:$A$936),1,Feriados!$A$1:$A$936)</f>
        <v>40863</v>
      </c>
      <c r="J2863" s="27">
        <f>WORKDAY(WORKDAY(DATEVALUE("15/"&amp;MONTH(EDATE(C2863,0))&amp;"/"&amp;YEAR(EDATE(C2863,0))-1),-1,Feriados!$A$1:$A$936),1,Feriados!$A$1:$A$936)</f>
        <v>40527</v>
      </c>
      <c r="K2863" s="28">
        <f t="shared" si="84"/>
        <v>6.6413088674209808</v>
      </c>
    </row>
    <row r="2864" spans="1:11" x14ac:dyDescent="0.3">
      <c r="A2864" s="18" t="str">
        <f t="shared" si="85"/>
        <v>112011F</v>
      </c>
      <c r="B2864" s="10">
        <v>760199</v>
      </c>
      <c r="C2864" s="15">
        <v>40885</v>
      </c>
      <c r="D2864" s="16">
        <v>2094.9946880000002</v>
      </c>
      <c r="E2864" s="14">
        <v>0.52</v>
      </c>
      <c r="F2864" s="14" t="s">
        <v>41</v>
      </c>
      <c r="G2864" s="15">
        <v>40885</v>
      </c>
      <c r="H2864" s="27">
        <f>WORKDAY(WORKDAY(DATEVALUE("15/"&amp;MONTH(EDATE(C2864,0))&amp;"/"&amp;YEAR(EDATE(C2864,0))),-1,Feriados!$A$1:$A$936),1,Feriados!$A$1:$A$936)</f>
        <v>40892</v>
      </c>
      <c r="I2864" s="27">
        <f>WORKDAY(WORKDAY(DATEVALUE("15/"&amp;MONTH(EDATE(C2864,-1))&amp;"/"&amp;YEAR(EDATE(C2864,-1))),-1,Feriados!$A$1:$A$936),1,Feriados!$A$1:$A$936)</f>
        <v>40863</v>
      </c>
      <c r="J2864" s="27">
        <f>WORKDAY(WORKDAY(DATEVALUE("15/"&amp;MONTH(EDATE(C2864,0))&amp;"/"&amp;YEAR(EDATE(C2864,0))-1),-1,Feriados!$A$1:$A$936),1,Feriados!$A$1:$A$936)</f>
        <v>40527</v>
      </c>
      <c r="K2864" s="28">
        <f t="shared" si="84"/>
        <v>6.6413088674209808</v>
      </c>
    </row>
    <row r="2865" spans="1:11" x14ac:dyDescent="0.3">
      <c r="A2865" s="18" t="str">
        <f t="shared" si="85"/>
        <v>112011F</v>
      </c>
      <c r="B2865" s="10">
        <v>760199</v>
      </c>
      <c r="C2865" s="15">
        <v>40886</v>
      </c>
      <c r="D2865" s="16">
        <v>2095.5121610000001</v>
      </c>
      <c r="E2865" s="14">
        <v>0.52</v>
      </c>
      <c r="F2865" s="14" t="s">
        <v>41</v>
      </c>
      <c r="G2865" s="15">
        <v>40885</v>
      </c>
      <c r="H2865" s="27">
        <f>WORKDAY(WORKDAY(DATEVALUE("15/"&amp;MONTH(EDATE(C2865,0))&amp;"/"&amp;YEAR(EDATE(C2865,0))),-1,Feriados!$A$1:$A$936),1,Feriados!$A$1:$A$936)</f>
        <v>40892</v>
      </c>
      <c r="I2865" s="27">
        <f>WORKDAY(WORKDAY(DATEVALUE("15/"&amp;MONTH(EDATE(C2865,-1))&amp;"/"&amp;YEAR(EDATE(C2865,-1))),-1,Feriados!$A$1:$A$936),1,Feriados!$A$1:$A$936)</f>
        <v>40863</v>
      </c>
      <c r="J2865" s="27">
        <f>WORKDAY(WORKDAY(DATEVALUE("15/"&amp;MONTH(EDATE(C2865,0))&amp;"/"&amp;YEAR(EDATE(C2865,0))-1),-1,Feriados!$A$1:$A$936),1,Feriados!$A$1:$A$936)</f>
        <v>40527</v>
      </c>
      <c r="K2865" s="28">
        <f t="shared" si="84"/>
        <v>6.6413088674209808</v>
      </c>
    </row>
    <row r="2866" spans="1:11" x14ac:dyDescent="0.3">
      <c r="A2866" s="18" t="str">
        <f t="shared" si="85"/>
        <v>112011F</v>
      </c>
      <c r="B2866" s="10">
        <v>760199</v>
      </c>
      <c r="C2866" s="15">
        <v>40889</v>
      </c>
      <c r="D2866" s="16">
        <v>2096.0297620000001</v>
      </c>
      <c r="E2866" s="14">
        <v>0.52</v>
      </c>
      <c r="F2866" s="14" t="s">
        <v>41</v>
      </c>
      <c r="G2866" s="15">
        <v>40885</v>
      </c>
      <c r="H2866" s="27">
        <f>WORKDAY(WORKDAY(DATEVALUE("15/"&amp;MONTH(EDATE(C2866,0))&amp;"/"&amp;YEAR(EDATE(C2866,0))),-1,Feriados!$A$1:$A$936),1,Feriados!$A$1:$A$936)</f>
        <v>40892</v>
      </c>
      <c r="I2866" s="27">
        <f>WORKDAY(WORKDAY(DATEVALUE("15/"&amp;MONTH(EDATE(C2866,-1))&amp;"/"&amp;YEAR(EDATE(C2866,-1))),-1,Feriados!$A$1:$A$936),1,Feriados!$A$1:$A$936)</f>
        <v>40863</v>
      </c>
      <c r="J2866" s="27">
        <f>WORKDAY(WORKDAY(DATEVALUE("15/"&amp;MONTH(EDATE(C2866,0))&amp;"/"&amp;YEAR(EDATE(C2866,0))-1),-1,Feriados!$A$1:$A$936),1,Feriados!$A$1:$A$936)</f>
        <v>40527</v>
      </c>
      <c r="K2866" s="28">
        <f t="shared" si="84"/>
        <v>6.6413088674209808</v>
      </c>
    </row>
    <row r="2867" spans="1:11" x14ac:dyDescent="0.3">
      <c r="A2867" s="18" t="str">
        <f t="shared" si="85"/>
        <v>112011F</v>
      </c>
      <c r="B2867" s="10">
        <v>760199</v>
      </c>
      <c r="C2867" s="15">
        <v>40890</v>
      </c>
      <c r="D2867" s="16">
        <v>2096.5474899999999</v>
      </c>
      <c r="E2867" s="14">
        <v>0.52</v>
      </c>
      <c r="F2867" s="14" t="s">
        <v>41</v>
      </c>
      <c r="G2867" s="15">
        <v>40885</v>
      </c>
      <c r="H2867" s="27">
        <f>WORKDAY(WORKDAY(DATEVALUE("15/"&amp;MONTH(EDATE(C2867,0))&amp;"/"&amp;YEAR(EDATE(C2867,0))),-1,Feriados!$A$1:$A$936),1,Feriados!$A$1:$A$936)</f>
        <v>40892</v>
      </c>
      <c r="I2867" s="27">
        <f>WORKDAY(WORKDAY(DATEVALUE("15/"&amp;MONTH(EDATE(C2867,-1))&amp;"/"&amp;YEAR(EDATE(C2867,-1))),-1,Feriados!$A$1:$A$936),1,Feriados!$A$1:$A$936)</f>
        <v>40863</v>
      </c>
      <c r="J2867" s="27">
        <f>WORKDAY(WORKDAY(DATEVALUE("15/"&amp;MONTH(EDATE(C2867,0))&amp;"/"&amp;YEAR(EDATE(C2867,0))-1),-1,Feriados!$A$1:$A$936),1,Feriados!$A$1:$A$936)</f>
        <v>40527</v>
      </c>
      <c r="K2867" s="28">
        <f t="shared" si="84"/>
        <v>6.6413088674209808</v>
      </c>
    </row>
    <row r="2868" spans="1:11" x14ac:dyDescent="0.3">
      <c r="A2868" s="18" t="str">
        <f t="shared" si="85"/>
        <v>112011F</v>
      </c>
      <c r="B2868" s="10">
        <v>760199</v>
      </c>
      <c r="C2868" s="15">
        <v>40891</v>
      </c>
      <c r="D2868" s="16">
        <v>2097.0653470000002</v>
      </c>
      <c r="E2868" s="14">
        <v>0.52</v>
      </c>
      <c r="F2868" s="14" t="s">
        <v>41</v>
      </c>
      <c r="G2868" s="15">
        <v>40885</v>
      </c>
      <c r="H2868" s="27">
        <f>WORKDAY(WORKDAY(DATEVALUE("15/"&amp;MONTH(EDATE(C2868,0))&amp;"/"&amp;YEAR(EDATE(C2868,0))),-1,Feriados!$A$1:$A$936),1,Feriados!$A$1:$A$936)</f>
        <v>40892</v>
      </c>
      <c r="I2868" s="27">
        <f>WORKDAY(WORKDAY(DATEVALUE("15/"&amp;MONTH(EDATE(C2868,-1))&amp;"/"&amp;YEAR(EDATE(C2868,-1))),-1,Feriados!$A$1:$A$936),1,Feriados!$A$1:$A$936)</f>
        <v>40863</v>
      </c>
      <c r="J2868" s="27">
        <f>WORKDAY(WORKDAY(DATEVALUE("15/"&amp;MONTH(EDATE(C2868,0))&amp;"/"&amp;YEAR(EDATE(C2868,0))-1),-1,Feriados!$A$1:$A$936),1,Feriados!$A$1:$A$936)</f>
        <v>40527</v>
      </c>
      <c r="K2868" s="28">
        <f t="shared" si="84"/>
        <v>6.6413088674209808</v>
      </c>
    </row>
    <row r="2869" spans="1:11" x14ac:dyDescent="0.3">
      <c r="A2869" s="18" t="str">
        <f t="shared" si="85"/>
        <v>112011F</v>
      </c>
      <c r="B2869" s="10">
        <v>760199</v>
      </c>
      <c r="C2869" s="15">
        <v>40892</v>
      </c>
      <c r="D2869" s="16">
        <v>2097.5833320000002</v>
      </c>
      <c r="E2869" s="14">
        <v>0.52</v>
      </c>
      <c r="F2869" s="14" t="s">
        <v>41</v>
      </c>
      <c r="G2869" s="15">
        <v>40885</v>
      </c>
      <c r="H2869" s="27">
        <f>WORKDAY(WORKDAY(DATEVALUE("15/"&amp;MONTH(EDATE(C2869,0))&amp;"/"&amp;YEAR(EDATE(C2869,0))),-1,Feriados!$A$1:$A$936),1,Feriados!$A$1:$A$936)</f>
        <v>40892</v>
      </c>
      <c r="I2869" s="27">
        <f>WORKDAY(WORKDAY(DATEVALUE("15/"&amp;MONTH(EDATE(C2869,-1))&amp;"/"&amp;YEAR(EDATE(C2869,-1))),-1,Feriados!$A$1:$A$936),1,Feriados!$A$1:$A$936)</f>
        <v>40863</v>
      </c>
      <c r="J2869" s="27">
        <f>WORKDAY(WORKDAY(DATEVALUE("15/"&amp;MONTH(EDATE(C2869,0))&amp;"/"&amp;YEAR(EDATE(C2869,0))-1),-1,Feriados!$A$1:$A$936),1,Feriados!$A$1:$A$936)</f>
        <v>40527</v>
      </c>
      <c r="K2869" s="28">
        <f t="shared" si="84"/>
        <v>6.6413088674209808</v>
      </c>
    </row>
    <row r="2870" spans="1:11" x14ac:dyDescent="0.3">
      <c r="A2870" s="18" t="str">
        <f t="shared" si="85"/>
        <v>112011P</v>
      </c>
      <c r="B2870" s="10">
        <v>760199</v>
      </c>
      <c r="C2870" s="15">
        <v>40893</v>
      </c>
      <c r="D2870" s="16">
        <v>2098.0684099999999</v>
      </c>
      <c r="E2870" s="14">
        <v>0.51</v>
      </c>
      <c r="F2870" s="14" t="s">
        <v>42</v>
      </c>
      <c r="G2870" s="15">
        <v>40893</v>
      </c>
      <c r="H2870" s="27">
        <f>WORKDAY(WORKDAY(DATEVALUE("15/"&amp;MONTH(EDATE(C2870,0))&amp;"/"&amp;YEAR(EDATE(C2870,0))),-1,Feriados!$A$1:$A$936),1,Feriados!$A$1:$A$936)</f>
        <v>40892</v>
      </c>
      <c r="I2870" s="27">
        <f>WORKDAY(WORKDAY(DATEVALUE("15/"&amp;MONTH(EDATE(C2870,-1))&amp;"/"&amp;YEAR(EDATE(C2870,-1))),-1,Feriados!$A$1:$A$936),1,Feriados!$A$1:$A$936)</f>
        <v>40863</v>
      </c>
      <c r="J2870" s="27">
        <f>WORKDAY(WORKDAY(DATEVALUE("15/"&amp;MONTH(EDATE(C2870,0))&amp;"/"&amp;YEAR(EDATE(C2870,0))-1),-1,Feriados!$A$1:$A$936),1,Feriados!$A$1:$A$936)</f>
        <v>40527</v>
      </c>
      <c r="K2870" s="28">
        <f t="shared" si="84"/>
        <v>6.6413088674209808</v>
      </c>
    </row>
    <row r="2871" spans="1:11" x14ac:dyDescent="0.3">
      <c r="A2871" s="18" t="str">
        <f t="shared" si="85"/>
        <v>112011P</v>
      </c>
      <c r="B2871" s="10">
        <v>760199</v>
      </c>
      <c r="C2871" s="15">
        <v>40896</v>
      </c>
      <c r="D2871" s="16">
        <v>2098.5536000000002</v>
      </c>
      <c r="E2871" s="14">
        <v>0.51</v>
      </c>
      <c r="F2871" s="14" t="s">
        <v>42</v>
      </c>
      <c r="G2871" s="15">
        <v>40893</v>
      </c>
      <c r="H2871" s="27">
        <f>WORKDAY(WORKDAY(DATEVALUE("15/"&amp;MONTH(EDATE(C2871,0))&amp;"/"&amp;YEAR(EDATE(C2871,0))),-1,Feriados!$A$1:$A$936),1,Feriados!$A$1:$A$936)</f>
        <v>40892</v>
      </c>
      <c r="I2871" s="27">
        <f>WORKDAY(WORKDAY(DATEVALUE("15/"&amp;MONTH(EDATE(C2871,-1))&amp;"/"&amp;YEAR(EDATE(C2871,-1))),-1,Feriados!$A$1:$A$936),1,Feriados!$A$1:$A$936)</f>
        <v>40863</v>
      </c>
      <c r="J2871" s="27">
        <f>WORKDAY(WORKDAY(DATEVALUE("15/"&amp;MONTH(EDATE(C2871,0))&amp;"/"&amp;YEAR(EDATE(C2871,0))-1),-1,Feriados!$A$1:$A$936),1,Feriados!$A$1:$A$936)</f>
        <v>40527</v>
      </c>
      <c r="K2871" s="28">
        <f t="shared" si="84"/>
        <v>6.6413088674209808</v>
      </c>
    </row>
    <row r="2872" spans="1:11" x14ac:dyDescent="0.3">
      <c r="A2872" s="18" t="str">
        <f t="shared" si="85"/>
        <v>112011P</v>
      </c>
      <c r="B2872" s="10">
        <v>760199</v>
      </c>
      <c r="C2872" s="15">
        <v>40897</v>
      </c>
      <c r="D2872" s="16">
        <v>2099.0389030000001</v>
      </c>
      <c r="E2872" s="14">
        <v>0.51</v>
      </c>
      <c r="F2872" s="14" t="s">
        <v>42</v>
      </c>
      <c r="G2872" s="15">
        <v>40893</v>
      </c>
      <c r="H2872" s="27">
        <f>WORKDAY(WORKDAY(DATEVALUE("15/"&amp;MONTH(EDATE(C2872,0))&amp;"/"&amp;YEAR(EDATE(C2872,0))),-1,Feriados!$A$1:$A$936),1,Feriados!$A$1:$A$936)</f>
        <v>40892</v>
      </c>
      <c r="I2872" s="27">
        <f>WORKDAY(WORKDAY(DATEVALUE("15/"&amp;MONTH(EDATE(C2872,-1))&amp;"/"&amp;YEAR(EDATE(C2872,-1))),-1,Feriados!$A$1:$A$936),1,Feriados!$A$1:$A$936)</f>
        <v>40863</v>
      </c>
      <c r="J2872" s="27">
        <f>WORKDAY(WORKDAY(DATEVALUE("15/"&amp;MONTH(EDATE(C2872,0))&amp;"/"&amp;YEAR(EDATE(C2872,0))-1),-1,Feriados!$A$1:$A$936),1,Feriados!$A$1:$A$936)</f>
        <v>40527</v>
      </c>
      <c r="K2872" s="28">
        <f t="shared" si="84"/>
        <v>6.6413088674209808</v>
      </c>
    </row>
    <row r="2873" spans="1:11" x14ac:dyDescent="0.3">
      <c r="A2873" s="18" t="str">
        <f t="shared" si="85"/>
        <v>112011P</v>
      </c>
      <c r="B2873" s="10">
        <v>760199</v>
      </c>
      <c r="C2873" s="15">
        <v>40898</v>
      </c>
      <c r="D2873" s="16">
        <v>2099.5243180000002</v>
      </c>
      <c r="E2873" s="14">
        <v>0.51</v>
      </c>
      <c r="F2873" s="14" t="s">
        <v>42</v>
      </c>
      <c r="G2873" s="15">
        <v>40893</v>
      </c>
      <c r="H2873" s="27">
        <f>WORKDAY(WORKDAY(DATEVALUE("15/"&amp;MONTH(EDATE(C2873,0))&amp;"/"&amp;YEAR(EDATE(C2873,0))),-1,Feriados!$A$1:$A$936),1,Feriados!$A$1:$A$936)</f>
        <v>40892</v>
      </c>
      <c r="I2873" s="27">
        <f>WORKDAY(WORKDAY(DATEVALUE("15/"&amp;MONTH(EDATE(C2873,-1))&amp;"/"&amp;YEAR(EDATE(C2873,-1))),-1,Feriados!$A$1:$A$936),1,Feriados!$A$1:$A$936)</f>
        <v>40863</v>
      </c>
      <c r="J2873" s="27">
        <f>WORKDAY(WORKDAY(DATEVALUE("15/"&amp;MONTH(EDATE(C2873,0))&amp;"/"&amp;YEAR(EDATE(C2873,0))-1),-1,Feriados!$A$1:$A$936),1,Feriados!$A$1:$A$936)</f>
        <v>40527</v>
      </c>
      <c r="K2873" s="28">
        <f t="shared" si="84"/>
        <v>6.6413088674209808</v>
      </c>
    </row>
    <row r="2874" spans="1:11" x14ac:dyDescent="0.3">
      <c r="A2874" s="18" t="str">
        <f t="shared" si="85"/>
        <v>112011P</v>
      </c>
      <c r="B2874" s="10">
        <v>760199</v>
      </c>
      <c r="C2874" s="15">
        <v>40899</v>
      </c>
      <c r="D2874" s="16">
        <v>2100.104808</v>
      </c>
      <c r="E2874" s="14">
        <v>0.53</v>
      </c>
      <c r="F2874" s="14" t="s">
        <v>42</v>
      </c>
      <c r="G2874" s="15">
        <v>40899</v>
      </c>
      <c r="H2874" s="27">
        <f>WORKDAY(WORKDAY(DATEVALUE("15/"&amp;MONTH(EDATE(C2874,0))&amp;"/"&amp;YEAR(EDATE(C2874,0))),-1,Feriados!$A$1:$A$936),1,Feriados!$A$1:$A$936)</f>
        <v>40892</v>
      </c>
      <c r="I2874" s="27">
        <f>WORKDAY(WORKDAY(DATEVALUE("15/"&amp;MONTH(EDATE(C2874,-1))&amp;"/"&amp;YEAR(EDATE(C2874,-1))),-1,Feriados!$A$1:$A$936),1,Feriados!$A$1:$A$936)</f>
        <v>40863</v>
      </c>
      <c r="J2874" s="27">
        <f>WORKDAY(WORKDAY(DATEVALUE("15/"&amp;MONTH(EDATE(C2874,0))&amp;"/"&amp;YEAR(EDATE(C2874,0))-1),-1,Feriados!$A$1:$A$936),1,Feriados!$A$1:$A$936)</f>
        <v>40527</v>
      </c>
      <c r="K2874" s="28">
        <f t="shared" si="84"/>
        <v>6.6413088674209808</v>
      </c>
    </row>
    <row r="2875" spans="1:11" x14ac:dyDescent="0.3">
      <c r="A2875" s="18" t="str">
        <f t="shared" si="85"/>
        <v>112011P</v>
      </c>
      <c r="B2875" s="10">
        <v>760199</v>
      </c>
      <c r="C2875" s="15">
        <v>40900</v>
      </c>
      <c r="D2875" s="16">
        <v>2100.6094670000002</v>
      </c>
      <c r="E2875" s="14">
        <v>0.53</v>
      </c>
      <c r="F2875" s="14" t="s">
        <v>42</v>
      </c>
      <c r="G2875" s="15">
        <v>40899</v>
      </c>
      <c r="H2875" s="27">
        <f>WORKDAY(WORKDAY(DATEVALUE("15/"&amp;MONTH(EDATE(C2875,0))&amp;"/"&amp;YEAR(EDATE(C2875,0))),-1,Feriados!$A$1:$A$936),1,Feriados!$A$1:$A$936)</f>
        <v>40892</v>
      </c>
      <c r="I2875" s="27">
        <f>WORKDAY(WORKDAY(DATEVALUE("15/"&amp;MONTH(EDATE(C2875,-1))&amp;"/"&amp;YEAR(EDATE(C2875,-1))),-1,Feriados!$A$1:$A$936),1,Feriados!$A$1:$A$936)</f>
        <v>40863</v>
      </c>
      <c r="J2875" s="27">
        <f>WORKDAY(WORKDAY(DATEVALUE("15/"&amp;MONTH(EDATE(C2875,0))&amp;"/"&amp;YEAR(EDATE(C2875,0))-1),-1,Feriados!$A$1:$A$936),1,Feriados!$A$1:$A$936)</f>
        <v>40527</v>
      </c>
      <c r="K2875" s="28">
        <f t="shared" si="84"/>
        <v>6.6413088674209808</v>
      </c>
    </row>
    <row r="2876" spans="1:11" x14ac:dyDescent="0.3">
      <c r="A2876" s="18" t="str">
        <f t="shared" si="85"/>
        <v>112011P</v>
      </c>
      <c r="B2876" s="10">
        <v>760199</v>
      </c>
      <c r="C2876" s="15">
        <v>40903</v>
      </c>
      <c r="D2876" s="16">
        <v>2101.114247</v>
      </c>
      <c r="E2876" s="14">
        <v>0.53</v>
      </c>
      <c r="F2876" s="14" t="s">
        <v>42</v>
      </c>
      <c r="G2876" s="15">
        <v>40899</v>
      </c>
      <c r="H2876" s="27">
        <f>WORKDAY(WORKDAY(DATEVALUE("15/"&amp;MONTH(EDATE(C2876,0))&amp;"/"&amp;YEAR(EDATE(C2876,0))),-1,Feriados!$A$1:$A$936),1,Feriados!$A$1:$A$936)</f>
        <v>40892</v>
      </c>
      <c r="I2876" s="27">
        <f>WORKDAY(WORKDAY(DATEVALUE("15/"&amp;MONTH(EDATE(C2876,-1))&amp;"/"&amp;YEAR(EDATE(C2876,-1))),-1,Feriados!$A$1:$A$936),1,Feriados!$A$1:$A$936)</f>
        <v>40863</v>
      </c>
      <c r="J2876" s="27">
        <f>WORKDAY(WORKDAY(DATEVALUE("15/"&amp;MONTH(EDATE(C2876,0))&amp;"/"&amp;YEAR(EDATE(C2876,0))-1),-1,Feriados!$A$1:$A$936),1,Feriados!$A$1:$A$936)</f>
        <v>40527</v>
      </c>
      <c r="K2876" s="28">
        <f t="shared" si="84"/>
        <v>6.6413088674209808</v>
      </c>
    </row>
    <row r="2877" spans="1:11" x14ac:dyDescent="0.3">
      <c r="A2877" s="18" t="str">
        <f t="shared" si="85"/>
        <v>112011P</v>
      </c>
      <c r="B2877" s="10">
        <v>760199</v>
      </c>
      <c r="C2877" s="15">
        <v>40904</v>
      </c>
      <c r="D2877" s="16">
        <v>2101.6191490000001</v>
      </c>
      <c r="E2877" s="14">
        <v>0.53</v>
      </c>
      <c r="F2877" s="14" t="s">
        <v>42</v>
      </c>
      <c r="G2877" s="15">
        <v>40899</v>
      </c>
      <c r="H2877" s="27">
        <f>WORKDAY(WORKDAY(DATEVALUE("15/"&amp;MONTH(EDATE(C2877,0))&amp;"/"&amp;YEAR(EDATE(C2877,0))),-1,Feriados!$A$1:$A$936),1,Feriados!$A$1:$A$936)</f>
        <v>40892</v>
      </c>
      <c r="I2877" s="27">
        <f>WORKDAY(WORKDAY(DATEVALUE("15/"&amp;MONTH(EDATE(C2877,-1))&amp;"/"&amp;YEAR(EDATE(C2877,-1))),-1,Feriados!$A$1:$A$936),1,Feriados!$A$1:$A$936)</f>
        <v>40863</v>
      </c>
      <c r="J2877" s="27">
        <f>WORKDAY(WORKDAY(DATEVALUE("15/"&amp;MONTH(EDATE(C2877,0))&amp;"/"&amp;YEAR(EDATE(C2877,0))-1),-1,Feriados!$A$1:$A$936),1,Feriados!$A$1:$A$936)</f>
        <v>40527</v>
      </c>
      <c r="K2877" s="28">
        <f t="shared" ref="K2877:K2940" si="86">+(VLOOKUP(H2877,C:D,2,FALSE)/VLOOKUP(J2877,C:D,2,FALSE)-1)*100</f>
        <v>6.6413088674209808</v>
      </c>
    </row>
    <row r="2878" spans="1:11" x14ac:dyDescent="0.3">
      <c r="A2878" s="18" t="str">
        <f t="shared" si="85"/>
        <v>112011P</v>
      </c>
      <c r="B2878" s="10">
        <v>760199</v>
      </c>
      <c r="C2878" s="15">
        <v>40905</v>
      </c>
      <c r="D2878" s="16">
        <v>2102.1241719999998</v>
      </c>
      <c r="E2878" s="14">
        <v>0.53</v>
      </c>
      <c r="F2878" s="14" t="s">
        <v>42</v>
      </c>
      <c r="G2878" s="15">
        <v>40899</v>
      </c>
      <c r="H2878" s="27">
        <f>WORKDAY(WORKDAY(DATEVALUE("15/"&amp;MONTH(EDATE(C2878,0))&amp;"/"&amp;YEAR(EDATE(C2878,0))),-1,Feriados!$A$1:$A$936),1,Feriados!$A$1:$A$936)</f>
        <v>40892</v>
      </c>
      <c r="I2878" s="27">
        <f>WORKDAY(WORKDAY(DATEVALUE("15/"&amp;MONTH(EDATE(C2878,-1))&amp;"/"&amp;YEAR(EDATE(C2878,-1))),-1,Feriados!$A$1:$A$936),1,Feriados!$A$1:$A$936)</f>
        <v>40863</v>
      </c>
      <c r="J2878" s="27">
        <f>WORKDAY(WORKDAY(DATEVALUE("15/"&amp;MONTH(EDATE(C2878,0))&amp;"/"&amp;YEAR(EDATE(C2878,0))-1),-1,Feriados!$A$1:$A$936),1,Feriados!$A$1:$A$936)</f>
        <v>40527</v>
      </c>
      <c r="K2878" s="28">
        <f t="shared" si="86"/>
        <v>6.6413088674209808</v>
      </c>
    </row>
    <row r="2879" spans="1:11" x14ac:dyDescent="0.3">
      <c r="A2879" s="18" t="str">
        <f t="shared" si="85"/>
        <v>112011P</v>
      </c>
      <c r="B2879" s="10">
        <v>760199</v>
      </c>
      <c r="C2879" s="15">
        <v>40906</v>
      </c>
      <c r="D2879" s="16">
        <v>2102.629316</v>
      </c>
      <c r="E2879" s="14">
        <v>0.53</v>
      </c>
      <c r="F2879" s="14" t="s">
        <v>42</v>
      </c>
      <c r="G2879" s="15">
        <v>40899</v>
      </c>
      <c r="H2879" s="27">
        <f>WORKDAY(WORKDAY(DATEVALUE("15/"&amp;MONTH(EDATE(C2879,0))&amp;"/"&amp;YEAR(EDATE(C2879,0))),-1,Feriados!$A$1:$A$936),1,Feriados!$A$1:$A$936)</f>
        <v>40892</v>
      </c>
      <c r="I2879" s="27">
        <f>WORKDAY(WORKDAY(DATEVALUE("15/"&amp;MONTH(EDATE(C2879,-1))&amp;"/"&amp;YEAR(EDATE(C2879,-1))),-1,Feriados!$A$1:$A$936),1,Feriados!$A$1:$A$936)</f>
        <v>40863</v>
      </c>
      <c r="J2879" s="27">
        <f>WORKDAY(WORKDAY(DATEVALUE("15/"&amp;MONTH(EDATE(C2879,0))&amp;"/"&amp;YEAR(EDATE(C2879,0))-1),-1,Feriados!$A$1:$A$936),1,Feriados!$A$1:$A$936)</f>
        <v>40527</v>
      </c>
      <c r="K2879" s="28">
        <f t="shared" si="86"/>
        <v>6.6413088674209808</v>
      </c>
    </row>
    <row r="2880" spans="1:11" x14ac:dyDescent="0.3">
      <c r="A2880" s="18" t="str">
        <f t="shared" si="85"/>
        <v>112011P</v>
      </c>
      <c r="B2880" s="10">
        <v>760199</v>
      </c>
      <c r="C2880" s="15">
        <v>40907</v>
      </c>
      <c r="D2880" s="16">
        <v>2103.1345820000001</v>
      </c>
      <c r="E2880" s="14">
        <v>0.53</v>
      </c>
      <c r="F2880" s="14" t="s">
        <v>42</v>
      </c>
      <c r="G2880" s="15">
        <v>40899</v>
      </c>
      <c r="H2880" s="27">
        <f>WORKDAY(WORKDAY(DATEVALUE("15/"&amp;MONTH(EDATE(C2880,0))&amp;"/"&amp;YEAR(EDATE(C2880,0))),-1,Feriados!$A$1:$A$936),1,Feriados!$A$1:$A$936)</f>
        <v>40892</v>
      </c>
      <c r="I2880" s="27">
        <f>WORKDAY(WORKDAY(DATEVALUE("15/"&amp;MONTH(EDATE(C2880,-1))&amp;"/"&amp;YEAR(EDATE(C2880,-1))),-1,Feriados!$A$1:$A$936),1,Feriados!$A$1:$A$936)</f>
        <v>40863</v>
      </c>
      <c r="J2880" s="27">
        <f>WORKDAY(WORKDAY(DATEVALUE("15/"&amp;MONTH(EDATE(C2880,0))&amp;"/"&amp;YEAR(EDATE(C2880,0))-1),-1,Feriados!$A$1:$A$936),1,Feriados!$A$1:$A$936)</f>
        <v>40527</v>
      </c>
      <c r="K2880" s="28">
        <f t="shared" si="86"/>
        <v>6.6413088674209808</v>
      </c>
    </row>
    <row r="2881" spans="1:11" x14ac:dyDescent="0.3">
      <c r="A2881" s="18" t="str">
        <f t="shared" si="85"/>
        <v>122011P</v>
      </c>
      <c r="B2881" s="10">
        <v>760199</v>
      </c>
      <c r="C2881" s="15">
        <v>40910</v>
      </c>
      <c r="D2881" s="16">
        <v>2103.6399689999998</v>
      </c>
      <c r="E2881" s="14">
        <v>0.53</v>
      </c>
      <c r="F2881" s="14" t="s">
        <v>42</v>
      </c>
      <c r="G2881" s="15">
        <v>40899</v>
      </c>
      <c r="H2881" s="27">
        <f>WORKDAY(WORKDAY(DATEVALUE("15/"&amp;MONTH(EDATE(C2881,0))&amp;"/"&amp;YEAR(EDATE(C2881,0))),-1,Feriados!$A$1:$A$936),1,Feriados!$A$1:$A$936)</f>
        <v>40924</v>
      </c>
      <c r="I2881" s="27">
        <f>WORKDAY(WORKDAY(DATEVALUE("15/"&amp;MONTH(EDATE(C2881,-1))&amp;"/"&amp;YEAR(EDATE(C2881,-1))),-1,Feriados!$A$1:$A$936),1,Feriados!$A$1:$A$936)</f>
        <v>40892</v>
      </c>
      <c r="J2881" s="27">
        <f>WORKDAY(WORKDAY(DATEVALUE("15/"&amp;MONTH(EDATE(C2881,0))&amp;"/"&amp;YEAR(EDATE(C2881,0))-1),-1,Feriados!$A$1:$A$936),1,Feriados!$A$1:$A$936)</f>
        <v>40560</v>
      </c>
      <c r="K2881" s="28">
        <f t="shared" si="86"/>
        <v>6.5033527240325961</v>
      </c>
    </row>
    <row r="2882" spans="1:11" x14ac:dyDescent="0.3">
      <c r="A2882" s="18" t="str">
        <f t="shared" si="85"/>
        <v>122011P</v>
      </c>
      <c r="B2882" s="10">
        <v>760199</v>
      </c>
      <c r="C2882" s="15">
        <v>40911</v>
      </c>
      <c r="D2882" s="16">
        <v>2104.145477</v>
      </c>
      <c r="E2882" s="14">
        <v>0.53</v>
      </c>
      <c r="F2882" s="14" t="s">
        <v>42</v>
      </c>
      <c r="G2882" s="15">
        <v>40899</v>
      </c>
      <c r="H2882" s="27">
        <f>WORKDAY(WORKDAY(DATEVALUE("15/"&amp;MONTH(EDATE(C2882,0))&amp;"/"&amp;YEAR(EDATE(C2882,0))),-1,Feriados!$A$1:$A$936),1,Feriados!$A$1:$A$936)</f>
        <v>40924</v>
      </c>
      <c r="I2882" s="27">
        <f>WORKDAY(WORKDAY(DATEVALUE("15/"&amp;MONTH(EDATE(C2882,-1))&amp;"/"&amp;YEAR(EDATE(C2882,-1))),-1,Feriados!$A$1:$A$936),1,Feriados!$A$1:$A$936)</f>
        <v>40892</v>
      </c>
      <c r="J2882" s="27">
        <f>WORKDAY(WORKDAY(DATEVALUE("15/"&amp;MONTH(EDATE(C2882,0))&amp;"/"&amp;YEAR(EDATE(C2882,0))-1),-1,Feriados!$A$1:$A$936),1,Feriados!$A$1:$A$936)</f>
        <v>40560</v>
      </c>
      <c r="K2882" s="28">
        <f t="shared" si="86"/>
        <v>6.5033527240325961</v>
      </c>
    </row>
    <row r="2883" spans="1:11" x14ac:dyDescent="0.3">
      <c r="A2883" s="18" t="str">
        <f t="shared" ref="A2883:A2946" si="87">MONTH(EDATE(C2883,-1))&amp;YEAR(EDATE(C2883,-1))&amp;F2883</f>
        <v>122011P</v>
      </c>
      <c r="B2883" s="10">
        <v>760199</v>
      </c>
      <c r="C2883" s="15">
        <v>40912</v>
      </c>
      <c r="D2883" s="16">
        <v>2104.6511070000001</v>
      </c>
      <c r="E2883" s="14">
        <v>0.53</v>
      </c>
      <c r="F2883" s="14" t="s">
        <v>42</v>
      </c>
      <c r="G2883" s="15">
        <v>40899</v>
      </c>
      <c r="H2883" s="27">
        <f>WORKDAY(WORKDAY(DATEVALUE("15/"&amp;MONTH(EDATE(C2883,0))&amp;"/"&amp;YEAR(EDATE(C2883,0))),-1,Feriados!$A$1:$A$936),1,Feriados!$A$1:$A$936)</f>
        <v>40924</v>
      </c>
      <c r="I2883" s="27">
        <f>WORKDAY(WORKDAY(DATEVALUE("15/"&amp;MONTH(EDATE(C2883,-1))&amp;"/"&amp;YEAR(EDATE(C2883,-1))),-1,Feriados!$A$1:$A$936),1,Feriados!$A$1:$A$936)</f>
        <v>40892</v>
      </c>
      <c r="J2883" s="27">
        <f>WORKDAY(WORKDAY(DATEVALUE("15/"&amp;MONTH(EDATE(C2883,0))&amp;"/"&amp;YEAR(EDATE(C2883,0))-1),-1,Feriados!$A$1:$A$936),1,Feriados!$A$1:$A$936)</f>
        <v>40560</v>
      </c>
      <c r="K2883" s="28">
        <f t="shared" si="86"/>
        <v>6.5033527240325961</v>
      </c>
    </row>
    <row r="2884" spans="1:11" x14ac:dyDescent="0.3">
      <c r="A2884" s="18" t="str">
        <f t="shared" si="87"/>
        <v>122011P</v>
      </c>
      <c r="B2884" s="10">
        <v>760199</v>
      </c>
      <c r="C2884" s="15">
        <v>40913</v>
      </c>
      <c r="D2884" s="16">
        <v>2105.1568590000002</v>
      </c>
      <c r="E2884" s="14">
        <v>0.53</v>
      </c>
      <c r="F2884" s="14" t="s">
        <v>42</v>
      </c>
      <c r="G2884" s="15">
        <v>40899</v>
      </c>
      <c r="H2884" s="27">
        <f>WORKDAY(WORKDAY(DATEVALUE("15/"&amp;MONTH(EDATE(C2884,0))&amp;"/"&amp;YEAR(EDATE(C2884,0))),-1,Feriados!$A$1:$A$936),1,Feriados!$A$1:$A$936)</f>
        <v>40924</v>
      </c>
      <c r="I2884" s="27">
        <f>WORKDAY(WORKDAY(DATEVALUE("15/"&amp;MONTH(EDATE(C2884,-1))&amp;"/"&amp;YEAR(EDATE(C2884,-1))),-1,Feriados!$A$1:$A$936),1,Feriados!$A$1:$A$936)</f>
        <v>40892</v>
      </c>
      <c r="J2884" s="27">
        <f>WORKDAY(WORKDAY(DATEVALUE("15/"&amp;MONTH(EDATE(C2884,0))&amp;"/"&amp;YEAR(EDATE(C2884,0))-1),-1,Feriados!$A$1:$A$936),1,Feriados!$A$1:$A$936)</f>
        <v>40560</v>
      </c>
      <c r="K2884" s="28">
        <f t="shared" si="86"/>
        <v>6.5033527240325961</v>
      </c>
    </row>
    <row r="2885" spans="1:11" x14ac:dyDescent="0.3">
      <c r="A2885" s="18" t="str">
        <f t="shared" si="87"/>
        <v>122011F</v>
      </c>
      <c r="B2885" s="10">
        <v>760199</v>
      </c>
      <c r="C2885" s="15">
        <v>40914</v>
      </c>
      <c r="D2885" s="16">
        <v>2105.2039180000002</v>
      </c>
      <c r="E2885" s="14">
        <v>0.5</v>
      </c>
      <c r="F2885" s="14" t="s">
        <v>41</v>
      </c>
      <c r="G2885" s="15">
        <v>40914</v>
      </c>
      <c r="H2885" s="27">
        <f>WORKDAY(WORKDAY(DATEVALUE("15/"&amp;MONTH(EDATE(C2885,0))&amp;"/"&amp;YEAR(EDATE(C2885,0))),-1,Feriados!$A$1:$A$936),1,Feriados!$A$1:$A$936)</f>
        <v>40924</v>
      </c>
      <c r="I2885" s="27">
        <f>WORKDAY(WORKDAY(DATEVALUE("15/"&amp;MONTH(EDATE(C2885,-1))&amp;"/"&amp;YEAR(EDATE(C2885,-1))),-1,Feriados!$A$1:$A$936),1,Feriados!$A$1:$A$936)</f>
        <v>40892</v>
      </c>
      <c r="J2885" s="27">
        <f>WORKDAY(WORKDAY(DATEVALUE("15/"&amp;MONTH(EDATE(C2885,0))&amp;"/"&amp;YEAR(EDATE(C2885,0))-1),-1,Feriados!$A$1:$A$936),1,Feriados!$A$1:$A$936)</f>
        <v>40560</v>
      </c>
      <c r="K2885" s="28">
        <f t="shared" si="86"/>
        <v>6.5033527240325961</v>
      </c>
    </row>
    <row r="2886" spans="1:11" x14ac:dyDescent="0.3">
      <c r="A2886" s="18" t="str">
        <f t="shared" si="87"/>
        <v>122011F</v>
      </c>
      <c r="B2886" s="10">
        <v>760199</v>
      </c>
      <c r="C2886" s="15">
        <v>40917</v>
      </c>
      <c r="D2886" s="16">
        <v>2105.6811229999998</v>
      </c>
      <c r="E2886" s="14">
        <v>0.5</v>
      </c>
      <c r="F2886" s="14" t="s">
        <v>41</v>
      </c>
      <c r="G2886" s="15">
        <v>40914</v>
      </c>
      <c r="H2886" s="27">
        <f>WORKDAY(WORKDAY(DATEVALUE("15/"&amp;MONTH(EDATE(C2886,0))&amp;"/"&amp;YEAR(EDATE(C2886,0))),-1,Feriados!$A$1:$A$936),1,Feriados!$A$1:$A$936)</f>
        <v>40924</v>
      </c>
      <c r="I2886" s="27">
        <f>WORKDAY(WORKDAY(DATEVALUE("15/"&amp;MONTH(EDATE(C2886,-1))&amp;"/"&amp;YEAR(EDATE(C2886,-1))),-1,Feriados!$A$1:$A$936),1,Feriados!$A$1:$A$936)</f>
        <v>40892</v>
      </c>
      <c r="J2886" s="27">
        <f>WORKDAY(WORKDAY(DATEVALUE("15/"&amp;MONTH(EDATE(C2886,0))&amp;"/"&amp;YEAR(EDATE(C2886,0))-1),-1,Feriados!$A$1:$A$936),1,Feriados!$A$1:$A$936)</f>
        <v>40560</v>
      </c>
      <c r="K2886" s="28">
        <f t="shared" si="86"/>
        <v>6.5033527240325961</v>
      </c>
    </row>
    <row r="2887" spans="1:11" x14ac:dyDescent="0.3">
      <c r="A2887" s="18" t="str">
        <f t="shared" si="87"/>
        <v>122011F</v>
      </c>
      <c r="B2887" s="10">
        <v>760199</v>
      </c>
      <c r="C2887" s="15">
        <v>40918</v>
      </c>
      <c r="D2887" s="16">
        <v>2106.1584360000002</v>
      </c>
      <c r="E2887" s="14">
        <v>0.5</v>
      </c>
      <c r="F2887" s="14" t="s">
        <v>41</v>
      </c>
      <c r="G2887" s="15">
        <v>40914</v>
      </c>
      <c r="H2887" s="27">
        <f>WORKDAY(WORKDAY(DATEVALUE("15/"&amp;MONTH(EDATE(C2887,0))&amp;"/"&amp;YEAR(EDATE(C2887,0))),-1,Feriados!$A$1:$A$936),1,Feriados!$A$1:$A$936)</f>
        <v>40924</v>
      </c>
      <c r="I2887" s="27">
        <f>WORKDAY(WORKDAY(DATEVALUE("15/"&amp;MONTH(EDATE(C2887,-1))&amp;"/"&amp;YEAR(EDATE(C2887,-1))),-1,Feriados!$A$1:$A$936),1,Feriados!$A$1:$A$936)</f>
        <v>40892</v>
      </c>
      <c r="J2887" s="27">
        <f>WORKDAY(WORKDAY(DATEVALUE("15/"&amp;MONTH(EDATE(C2887,0))&amp;"/"&amp;YEAR(EDATE(C2887,0))-1),-1,Feriados!$A$1:$A$936),1,Feriados!$A$1:$A$936)</f>
        <v>40560</v>
      </c>
      <c r="K2887" s="28">
        <f t="shared" si="86"/>
        <v>6.5033527240325961</v>
      </c>
    </row>
    <row r="2888" spans="1:11" x14ac:dyDescent="0.3">
      <c r="A2888" s="18" t="str">
        <f t="shared" si="87"/>
        <v>122011F</v>
      </c>
      <c r="B2888" s="10">
        <v>760199</v>
      </c>
      <c r="C2888" s="15">
        <v>40919</v>
      </c>
      <c r="D2888" s="16">
        <v>2106.6358580000001</v>
      </c>
      <c r="E2888" s="14">
        <v>0.5</v>
      </c>
      <c r="F2888" s="14" t="s">
        <v>41</v>
      </c>
      <c r="G2888" s="15">
        <v>40914</v>
      </c>
      <c r="H2888" s="27">
        <f>WORKDAY(WORKDAY(DATEVALUE("15/"&amp;MONTH(EDATE(C2888,0))&amp;"/"&amp;YEAR(EDATE(C2888,0))),-1,Feriados!$A$1:$A$936),1,Feriados!$A$1:$A$936)</f>
        <v>40924</v>
      </c>
      <c r="I2888" s="27">
        <f>WORKDAY(WORKDAY(DATEVALUE("15/"&amp;MONTH(EDATE(C2888,-1))&amp;"/"&amp;YEAR(EDATE(C2888,-1))),-1,Feriados!$A$1:$A$936),1,Feriados!$A$1:$A$936)</f>
        <v>40892</v>
      </c>
      <c r="J2888" s="27">
        <f>WORKDAY(WORKDAY(DATEVALUE("15/"&amp;MONTH(EDATE(C2888,0))&amp;"/"&amp;YEAR(EDATE(C2888,0))-1),-1,Feriados!$A$1:$A$936),1,Feriados!$A$1:$A$936)</f>
        <v>40560</v>
      </c>
      <c r="K2888" s="28">
        <f t="shared" si="86"/>
        <v>6.5033527240325961</v>
      </c>
    </row>
    <row r="2889" spans="1:11" x14ac:dyDescent="0.3">
      <c r="A2889" s="18" t="str">
        <f t="shared" si="87"/>
        <v>122011F</v>
      </c>
      <c r="B2889" s="10">
        <v>760199</v>
      </c>
      <c r="C2889" s="15">
        <v>40920</v>
      </c>
      <c r="D2889" s="16">
        <v>2107.1133869999999</v>
      </c>
      <c r="E2889" s="14">
        <v>0.5</v>
      </c>
      <c r="F2889" s="14" t="s">
        <v>41</v>
      </c>
      <c r="G2889" s="15">
        <v>40914</v>
      </c>
      <c r="H2889" s="27">
        <f>WORKDAY(WORKDAY(DATEVALUE("15/"&amp;MONTH(EDATE(C2889,0))&amp;"/"&amp;YEAR(EDATE(C2889,0))),-1,Feriados!$A$1:$A$936),1,Feriados!$A$1:$A$936)</f>
        <v>40924</v>
      </c>
      <c r="I2889" s="27">
        <f>WORKDAY(WORKDAY(DATEVALUE("15/"&amp;MONTH(EDATE(C2889,-1))&amp;"/"&amp;YEAR(EDATE(C2889,-1))),-1,Feriados!$A$1:$A$936),1,Feriados!$A$1:$A$936)</f>
        <v>40892</v>
      </c>
      <c r="J2889" s="27">
        <f>WORKDAY(WORKDAY(DATEVALUE("15/"&amp;MONTH(EDATE(C2889,0))&amp;"/"&amp;YEAR(EDATE(C2889,0))-1),-1,Feriados!$A$1:$A$936),1,Feriados!$A$1:$A$936)</f>
        <v>40560</v>
      </c>
      <c r="K2889" s="28">
        <f t="shared" si="86"/>
        <v>6.5033527240325961</v>
      </c>
    </row>
    <row r="2890" spans="1:11" x14ac:dyDescent="0.3">
      <c r="A2890" s="18" t="str">
        <f t="shared" si="87"/>
        <v>122011F</v>
      </c>
      <c r="B2890" s="10">
        <v>760199</v>
      </c>
      <c r="C2890" s="15">
        <v>40921</v>
      </c>
      <c r="D2890" s="16">
        <v>2107.5910250000002</v>
      </c>
      <c r="E2890" s="14">
        <v>0.5</v>
      </c>
      <c r="F2890" s="14" t="s">
        <v>41</v>
      </c>
      <c r="G2890" s="15">
        <v>40914</v>
      </c>
      <c r="H2890" s="27">
        <f>WORKDAY(WORKDAY(DATEVALUE("15/"&amp;MONTH(EDATE(C2890,0))&amp;"/"&amp;YEAR(EDATE(C2890,0))),-1,Feriados!$A$1:$A$936),1,Feriados!$A$1:$A$936)</f>
        <v>40924</v>
      </c>
      <c r="I2890" s="27">
        <f>WORKDAY(WORKDAY(DATEVALUE("15/"&amp;MONTH(EDATE(C2890,-1))&amp;"/"&amp;YEAR(EDATE(C2890,-1))),-1,Feriados!$A$1:$A$936),1,Feriados!$A$1:$A$936)</f>
        <v>40892</v>
      </c>
      <c r="J2890" s="27">
        <f>WORKDAY(WORKDAY(DATEVALUE("15/"&amp;MONTH(EDATE(C2890,0))&amp;"/"&amp;YEAR(EDATE(C2890,0))-1),-1,Feriados!$A$1:$A$936),1,Feriados!$A$1:$A$936)</f>
        <v>40560</v>
      </c>
      <c r="K2890" s="28">
        <f t="shared" si="86"/>
        <v>6.5033527240325961</v>
      </c>
    </row>
    <row r="2891" spans="1:11" x14ac:dyDescent="0.3">
      <c r="A2891" s="18" t="str">
        <f t="shared" si="87"/>
        <v>122011F</v>
      </c>
      <c r="B2891" s="10">
        <v>760199</v>
      </c>
      <c r="C2891" s="15">
        <v>40924</v>
      </c>
      <c r="D2891" s="16">
        <v>2108.0687710000002</v>
      </c>
      <c r="E2891" s="14">
        <v>0.5</v>
      </c>
      <c r="F2891" s="14" t="s">
        <v>41</v>
      </c>
      <c r="G2891" s="15">
        <v>40914</v>
      </c>
      <c r="H2891" s="27">
        <f>WORKDAY(WORKDAY(DATEVALUE("15/"&amp;MONTH(EDATE(C2891,0))&amp;"/"&amp;YEAR(EDATE(C2891,0))),-1,Feriados!$A$1:$A$936),1,Feriados!$A$1:$A$936)</f>
        <v>40924</v>
      </c>
      <c r="I2891" s="27">
        <f>WORKDAY(WORKDAY(DATEVALUE("15/"&amp;MONTH(EDATE(C2891,-1))&amp;"/"&amp;YEAR(EDATE(C2891,-1))),-1,Feriados!$A$1:$A$936),1,Feriados!$A$1:$A$936)</f>
        <v>40892</v>
      </c>
      <c r="J2891" s="27">
        <f>WORKDAY(WORKDAY(DATEVALUE("15/"&amp;MONTH(EDATE(C2891,0))&amp;"/"&amp;YEAR(EDATE(C2891,0))-1),-1,Feriados!$A$1:$A$936),1,Feriados!$A$1:$A$936)</f>
        <v>40560</v>
      </c>
      <c r="K2891" s="28">
        <f t="shared" si="86"/>
        <v>6.5033527240325961</v>
      </c>
    </row>
    <row r="2892" spans="1:11" x14ac:dyDescent="0.3">
      <c r="A2892" s="18" t="str">
        <f t="shared" si="87"/>
        <v>122011P</v>
      </c>
      <c r="B2892" s="10">
        <v>760199</v>
      </c>
      <c r="C2892" s="15">
        <v>40925</v>
      </c>
      <c r="D2892" s="16">
        <v>2108.6325299999999</v>
      </c>
      <c r="E2892" s="14">
        <v>0.59</v>
      </c>
      <c r="F2892" s="14" t="s">
        <v>42</v>
      </c>
      <c r="G2892" s="15">
        <v>40925</v>
      </c>
      <c r="H2892" s="27">
        <f>WORKDAY(WORKDAY(DATEVALUE("15/"&amp;MONTH(EDATE(C2892,0))&amp;"/"&amp;YEAR(EDATE(C2892,0))),-1,Feriados!$A$1:$A$936),1,Feriados!$A$1:$A$936)</f>
        <v>40924</v>
      </c>
      <c r="I2892" s="27">
        <f>WORKDAY(WORKDAY(DATEVALUE("15/"&amp;MONTH(EDATE(C2892,-1))&amp;"/"&amp;YEAR(EDATE(C2892,-1))),-1,Feriados!$A$1:$A$936),1,Feriados!$A$1:$A$936)</f>
        <v>40892</v>
      </c>
      <c r="J2892" s="27">
        <f>WORKDAY(WORKDAY(DATEVALUE("15/"&amp;MONTH(EDATE(C2892,0))&amp;"/"&amp;YEAR(EDATE(C2892,0))-1),-1,Feriados!$A$1:$A$936),1,Feriados!$A$1:$A$936)</f>
        <v>40560</v>
      </c>
      <c r="K2892" s="28">
        <f t="shared" si="86"/>
        <v>6.5033527240325961</v>
      </c>
    </row>
    <row r="2893" spans="1:11" x14ac:dyDescent="0.3">
      <c r="A2893" s="18" t="str">
        <f t="shared" si="87"/>
        <v>122011P</v>
      </c>
      <c r="B2893" s="10">
        <v>760199</v>
      </c>
      <c r="C2893" s="15">
        <v>40926</v>
      </c>
      <c r="D2893" s="16">
        <v>2109.196441</v>
      </c>
      <c r="E2893" s="14">
        <v>0.59</v>
      </c>
      <c r="F2893" s="14" t="s">
        <v>42</v>
      </c>
      <c r="G2893" s="15">
        <v>40925</v>
      </c>
      <c r="H2893" s="27">
        <f>WORKDAY(WORKDAY(DATEVALUE("15/"&amp;MONTH(EDATE(C2893,0))&amp;"/"&amp;YEAR(EDATE(C2893,0))),-1,Feriados!$A$1:$A$936),1,Feriados!$A$1:$A$936)</f>
        <v>40924</v>
      </c>
      <c r="I2893" s="27">
        <f>WORKDAY(WORKDAY(DATEVALUE("15/"&amp;MONTH(EDATE(C2893,-1))&amp;"/"&amp;YEAR(EDATE(C2893,-1))),-1,Feriados!$A$1:$A$936),1,Feriados!$A$1:$A$936)</f>
        <v>40892</v>
      </c>
      <c r="J2893" s="27">
        <f>WORKDAY(WORKDAY(DATEVALUE("15/"&amp;MONTH(EDATE(C2893,0))&amp;"/"&amp;YEAR(EDATE(C2893,0))-1),-1,Feriados!$A$1:$A$936),1,Feriados!$A$1:$A$936)</f>
        <v>40560</v>
      </c>
      <c r="K2893" s="28">
        <f t="shared" si="86"/>
        <v>6.5033527240325961</v>
      </c>
    </row>
    <row r="2894" spans="1:11" x14ac:dyDescent="0.3">
      <c r="A2894" s="18" t="str">
        <f t="shared" si="87"/>
        <v>122011P</v>
      </c>
      <c r="B2894" s="10">
        <v>760199</v>
      </c>
      <c r="C2894" s="15">
        <v>40927</v>
      </c>
      <c r="D2894" s="16">
        <v>2109.7605020000001</v>
      </c>
      <c r="E2894" s="14">
        <v>0.59</v>
      </c>
      <c r="F2894" s="14" t="s">
        <v>42</v>
      </c>
      <c r="G2894" s="15">
        <v>40925</v>
      </c>
      <c r="H2894" s="27">
        <f>WORKDAY(WORKDAY(DATEVALUE("15/"&amp;MONTH(EDATE(C2894,0))&amp;"/"&amp;YEAR(EDATE(C2894,0))),-1,Feriados!$A$1:$A$936),1,Feriados!$A$1:$A$936)</f>
        <v>40924</v>
      </c>
      <c r="I2894" s="27">
        <f>WORKDAY(WORKDAY(DATEVALUE("15/"&amp;MONTH(EDATE(C2894,-1))&amp;"/"&amp;YEAR(EDATE(C2894,-1))),-1,Feriados!$A$1:$A$936),1,Feriados!$A$1:$A$936)</f>
        <v>40892</v>
      </c>
      <c r="J2894" s="27">
        <f>WORKDAY(WORKDAY(DATEVALUE("15/"&amp;MONTH(EDATE(C2894,0))&amp;"/"&amp;YEAR(EDATE(C2894,0))-1),-1,Feriados!$A$1:$A$936),1,Feriados!$A$1:$A$936)</f>
        <v>40560</v>
      </c>
      <c r="K2894" s="28">
        <f t="shared" si="86"/>
        <v>6.5033527240325961</v>
      </c>
    </row>
    <row r="2895" spans="1:11" x14ac:dyDescent="0.3">
      <c r="A2895" s="18" t="str">
        <f t="shared" si="87"/>
        <v>122011P</v>
      </c>
      <c r="B2895" s="10">
        <v>760199</v>
      </c>
      <c r="C2895" s="15">
        <v>40928</v>
      </c>
      <c r="D2895" s="16">
        <v>2110.3247150000002</v>
      </c>
      <c r="E2895" s="14">
        <v>0.59</v>
      </c>
      <c r="F2895" s="14" t="s">
        <v>42</v>
      </c>
      <c r="G2895" s="15">
        <v>40925</v>
      </c>
      <c r="H2895" s="27">
        <f>WORKDAY(WORKDAY(DATEVALUE("15/"&amp;MONTH(EDATE(C2895,0))&amp;"/"&amp;YEAR(EDATE(C2895,0))),-1,Feriados!$A$1:$A$936),1,Feriados!$A$1:$A$936)</f>
        <v>40924</v>
      </c>
      <c r="I2895" s="27">
        <f>WORKDAY(WORKDAY(DATEVALUE("15/"&amp;MONTH(EDATE(C2895,-1))&amp;"/"&amp;YEAR(EDATE(C2895,-1))),-1,Feriados!$A$1:$A$936),1,Feriados!$A$1:$A$936)</f>
        <v>40892</v>
      </c>
      <c r="J2895" s="27">
        <f>WORKDAY(WORKDAY(DATEVALUE("15/"&amp;MONTH(EDATE(C2895,0))&amp;"/"&amp;YEAR(EDATE(C2895,0))-1),-1,Feriados!$A$1:$A$936),1,Feriados!$A$1:$A$936)</f>
        <v>40560</v>
      </c>
      <c r="K2895" s="28">
        <f t="shared" si="86"/>
        <v>6.5033527240325961</v>
      </c>
    </row>
    <row r="2896" spans="1:11" x14ac:dyDescent="0.3">
      <c r="A2896" s="18" t="str">
        <f t="shared" si="87"/>
        <v>122011P</v>
      </c>
      <c r="B2896" s="10">
        <v>760199</v>
      </c>
      <c r="C2896" s="15">
        <v>40931</v>
      </c>
      <c r="D2896" s="16">
        <v>2110.8890780000002</v>
      </c>
      <c r="E2896" s="14">
        <v>0.59</v>
      </c>
      <c r="F2896" s="14" t="s">
        <v>42</v>
      </c>
      <c r="G2896" s="15">
        <v>40925</v>
      </c>
      <c r="H2896" s="27">
        <f>WORKDAY(WORKDAY(DATEVALUE("15/"&amp;MONTH(EDATE(C2896,0))&amp;"/"&amp;YEAR(EDATE(C2896,0))),-1,Feriados!$A$1:$A$936),1,Feriados!$A$1:$A$936)</f>
        <v>40924</v>
      </c>
      <c r="I2896" s="27">
        <f>WORKDAY(WORKDAY(DATEVALUE("15/"&amp;MONTH(EDATE(C2896,-1))&amp;"/"&amp;YEAR(EDATE(C2896,-1))),-1,Feriados!$A$1:$A$936),1,Feriados!$A$1:$A$936)</f>
        <v>40892</v>
      </c>
      <c r="J2896" s="27">
        <f>WORKDAY(WORKDAY(DATEVALUE("15/"&amp;MONTH(EDATE(C2896,0))&amp;"/"&amp;YEAR(EDATE(C2896,0))-1),-1,Feriados!$A$1:$A$936),1,Feriados!$A$1:$A$936)</f>
        <v>40560</v>
      </c>
      <c r="K2896" s="28">
        <f t="shared" si="86"/>
        <v>6.5033527240325961</v>
      </c>
    </row>
    <row r="2897" spans="1:11" x14ac:dyDescent="0.3">
      <c r="A2897" s="18" t="str">
        <f t="shared" si="87"/>
        <v>122011P</v>
      </c>
      <c r="B2897" s="10">
        <v>760199</v>
      </c>
      <c r="C2897" s="15">
        <v>40932</v>
      </c>
      <c r="D2897" s="16">
        <v>2111.4535919999998</v>
      </c>
      <c r="E2897" s="14">
        <v>0.59</v>
      </c>
      <c r="F2897" s="14" t="s">
        <v>42</v>
      </c>
      <c r="G2897" s="15">
        <v>40925</v>
      </c>
      <c r="H2897" s="27">
        <f>WORKDAY(WORKDAY(DATEVALUE("15/"&amp;MONTH(EDATE(C2897,0))&amp;"/"&amp;YEAR(EDATE(C2897,0))),-1,Feriados!$A$1:$A$936),1,Feriados!$A$1:$A$936)</f>
        <v>40924</v>
      </c>
      <c r="I2897" s="27">
        <f>WORKDAY(WORKDAY(DATEVALUE("15/"&amp;MONTH(EDATE(C2897,-1))&amp;"/"&amp;YEAR(EDATE(C2897,-1))),-1,Feriados!$A$1:$A$936),1,Feriados!$A$1:$A$936)</f>
        <v>40892</v>
      </c>
      <c r="J2897" s="27">
        <f>WORKDAY(WORKDAY(DATEVALUE("15/"&amp;MONTH(EDATE(C2897,0))&amp;"/"&amp;YEAR(EDATE(C2897,0))-1),-1,Feriados!$A$1:$A$936),1,Feriados!$A$1:$A$936)</f>
        <v>40560</v>
      </c>
      <c r="K2897" s="28">
        <f t="shared" si="86"/>
        <v>6.5033527240325961</v>
      </c>
    </row>
    <row r="2898" spans="1:11" x14ac:dyDescent="0.3">
      <c r="A2898" s="18" t="str">
        <f t="shared" si="87"/>
        <v>122011P</v>
      </c>
      <c r="B2898" s="10">
        <v>760199</v>
      </c>
      <c r="C2898" s="15">
        <v>40933</v>
      </c>
      <c r="D2898" s="16">
        <v>2111.8846349999999</v>
      </c>
      <c r="E2898" s="14">
        <v>0.56999999999999995</v>
      </c>
      <c r="F2898" s="14" t="s">
        <v>42</v>
      </c>
      <c r="G2898" s="15">
        <v>40933</v>
      </c>
      <c r="H2898" s="27">
        <f>WORKDAY(WORKDAY(DATEVALUE("15/"&amp;MONTH(EDATE(C2898,0))&amp;"/"&amp;YEAR(EDATE(C2898,0))),-1,Feriados!$A$1:$A$936),1,Feriados!$A$1:$A$936)</f>
        <v>40924</v>
      </c>
      <c r="I2898" s="27">
        <f>WORKDAY(WORKDAY(DATEVALUE("15/"&amp;MONTH(EDATE(C2898,-1))&amp;"/"&amp;YEAR(EDATE(C2898,-1))),-1,Feriados!$A$1:$A$936),1,Feriados!$A$1:$A$936)</f>
        <v>40892</v>
      </c>
      <c r="J2898" s="27">
        <f>WORKDAY(WORKDAY(DATEVALUE("15/"&amp;MONTH(EDATE(C2898,0))&amp;"/"&amp;YEAR(EDATE(C2898,0))-1),-1,Feriados!$A$1:$A$936),1,Feriados!$A$1:$A$936)</f>
        <v>40560</v>
      </c>
      <c r="K2898" s="28">
        <f t="shared" si="86"/>
        <v>6.5033527240325961</v>
      </c>
    </row>
    <row r="2899" spans="1:11" x14ac:dyDescent="0.3">
      <c r="A2899" s="18" t="str">
        <f t="shared" si="87"/>
        <v>122011P</v>
      </c>
      <c r="B2899" s="10">
        <v>760199</v>
      </c>
      <c r="C2899" s="15">
        <v>40934</v>
      </c>
      <c r="D2899" s="16">
        <v>2112.4303220000002</v>
      </c>
      <c r="E2899" s="14">
        <v>0.56999999999999995</v>
      </c>
      <c r="F2899" s="14" t="s">
        <v>42</v>
      </c>
      <c r="G2899" s="15">
        <v>40933</v>
      </c>
      <c r="H2899" s="27">
        <f>WORKDAY(WORKDAY(DATEVALUE("15/"&amp;MONTH(EDATE(C2899,0))&amp;"/"&amp;YEAR(EDATE(C2899,0))),-1,Feriados!$A$1:$A$936),1,Feriados!$A$1:$A$936)</f>
        <v>40924</v>
      </c>
      <c r="I2899" s="27">
        <f>WORKDAY(WORKDAY(DATEVALUE("15/"&amp;MONTH(EDATE(C2899,-1))&amp;"/"&amp;YEAR(EDATE(C2899,-1))),-1,Feriados!$A$1:$A$936),1,Feriados!$A$1:$A$936)</f>
        <v>40892</v>
      </c>
      <c r="J2899" s="27">
        <f>WORKDAY(WORKDAY(DATEVALUE("15/"&amp;MONTH(EDATE(C2899,0))&amp;"/"&amp;YEAR(EDATE(C2899,0))-1),-1,Feriados!$A$1:$A$936),1,Feriados!$A$1:$A$936)</f>
        <v>40560</v>
      </c>
      <c r="K2899" s="28">
        <f t="shared" si="86"/>
        <v>6.5033527240325961</v>
      </c>
    </row>
    <row r="2900" spans="1:11" x14ac:dyDescent="0.3">
      <c r="A2900" s="18" t="str">
        <f t="shared" si="87"/>
        <v>122011P</v>
      </c>
      <c r="B2900" s="10">
        <v>760199</v>
      </c>
      <c r="C2900" s="15">
        <v>40935</v>
      </c>
      <c r="D2900" s="16">
        <v>2112.97615</v>
      </c>
      <c r="E2900" s="14">
        <v>0.56999999999999995</v>
      </c>
      <c r="F2900" s="14" t="s">
        <v>42</v>
      </c>
      <c r="G2900" s="15">
        <v>40933</v>
      </c>
      <c r="H2900" s="27">
        <f>WORKDAY(WORKDAY(DATEVALUE("15/"&amp;MONTH(EDATE(C2900,0))&amp;"/"&amp;YEAR(EDATE(C2900,0))),-1,Feriados!$A$1:$A$936),1,Feriados!$A$1:$A$936)</f>
        <v>40924</v>
      </c>
      <c r="I2900" s="27">
        <f>WORKDAY(WORKDAY(DATEVALUE("15/"&amp;MONTH(EDATE(C2900,-1))&amp;"/"&amp;YEAR(EDATE(C2900,-1))),-1,Feriados!$A$1:$A$936),1,Feriados!$A$1:$A$936)</f>
        <v>40892</v>
      </c>
      <c r="J2900" s="27">
        <f>WORKDAY(WORKDAY(DATEVALUE("15/"&amp;MONTH(EDATE(C2900,0))&amp;"/"&amp;YEAR(EDATE(C2900,0))-1),-1,Feriados!$A$1:$A$936),1,Feriados!$A$1:$A$936)</f>
        <v>40560</v>
      </c>
      <c r="K2900" s="28">
        <f t="shared" si="86"/>
        <v>6.5033527240325961</v>
      </c>
    </row>
    <row r="2901" spans="1:11" x14ac:dyDescent="0.3">
      <c r="A2901" s="18" t="str">
        <f t="shared" si="87"/>
        <v>122011P</v>
      </c>
      <c r="B2901" s="10">
        <v>760199</v>
      </c>
      <c r="C2901" s="15">
        <v>40938</v>
      </c>
      <c r="D2901" s="16">
        <v>2113.5221190000002</v>
      </c>
      <c r="E2901" s="14">
        <v>0.56999999999999995</v>
      </c>
      <c r="F2901" s="14" t="s">
        <v>42</v>
      </c>
      <c r="G2901" s="15">
        <v>40933</v>
      </c>
      <c r="H2901" s="27">
        <f>WORKDAY(WORKDAY(DATEVALUE("15/"&amp;MONTH(EDATE(C2901,0))&amp;"/"&amp;YEAR(EDATE(C2901,0))),-1,Feriados!$A$1:$A$936),1,Feriados!$A$1:$A$936)</f>
        <v>40924</v>
      </c>
      <c r="I2901" s="27">
        <f>WORKDAY(WORKDAY(DATEVALUE("15/"&amp;MONTH(EDATE(C2901,-1))&amp;"/"&amp;YEAR(EDATE(C2901,-1))),-1,Feriados!$A$1:$A$936),1,Feriados!$A$1:$A$936)</f>
        <v>40892</v>
      </c>
      <c r="J2901" s="27">
        <f>WORKDAY(WORKDAY(DATEVALUE("15/"&amp;MONTH(EDATE(C2901,0))&amp;"/"&amp;YEAR(EDATE(C2901,0))-1),-1,Feriados!$A$1:$A$936),1,Feriados!$A$1:$A$936)</f>
        <v>40560</v>
      </c>
      <c r="K2901" s="28">
        <f t="shared" si="86"/>
        <v>6.5033527240325961</v>
      </c>
    </row>
    <row r="2902" spans="1:11" x14ac:dyDescent="0.3">
      <c r="A2902" s="18" t="str">
        <f t="shared" si="87"/>
        <v>122011P</v>
      </c>
      <c r="B2902" s="10">
        <v>760199</v>
      </c>
      <c r="C2902" s="15">
        <v>40939</v>
      </c>
      <c r="D2902" s="16">
        <v>2114.068229</v>
      </c>
      <c r="E2902" s="14">
        <v>0.56999999999999995</v>
      </c>
      <c r="F2902" s="14" t="s">
        <v>42</v>
      </c>
      <c r="G2902" s="15">
        <v>40933</v>
      </c>
      <c r="H2902" s="27">
        <f>WORKDAY(WORKDAY(DATEVALUE("15/"&amp;MONTH(EDATE(C2902,0))&amp;"/"&amp;YEAR(EDATE(C2902,0))),-1,Feriados!$A$1:$A$936),1,Feriados!$A$1:$A$936)</f>
        <v>40924</v>
      </c>
      <c r="I2902" s="27">
        <f>WORKDAY(WORKDAY(DATEVALUE("15/"&amp;MONTH(EDATE(C2902,-1))&amp;"/"&amp;YEAR(EDATE(C2902,-1))),-1,Feriados!$A$1:$A$936),1,Feriados!$A$1:$A$936)</f>
        <v>40892</v>
      </c>
      <c r="J2902" s="27">
        <f>WORKDAY(WORKDAY(DATEVALUE("15/"&amp;MONTH(EDATE(C2902,0))&amp;"/"&amp;YEAR(EDATE(C2902,0))-1),-1,Feriados!$A$1:$A$936),1,Feriados!$A$1:$A$936)</f>
        <v>40560</v>
      </c>
      <c r="K2902" s="28">
        <f t="shared" si="86"/>
        <v>6.5033527240325961</v>
      </c>
    </row>
    <row r="2903" spans="1:11" x14ac:dyDescent="0.3">
      <c r="A2903" s="18" t="str">
        <f t="shared" si="87"/>
        <v>12012P</v>
      </c>
      <c r="B2903" s="10">
        <v>760199</v>
      </c>
      <c r="C2903" s="15">
        <v>40940</v>
      </c>
      <c r="D2903" s="16">
        <v>2114.6144810000001</v>
      </c>
      <c r="E2903" s="14">
        <v>0.56999999999999995</v>
      </c>
      <c r="F2903" s="14" t="s">
        <v>42</v>
      </c>
      <c r="G2903" s="15">
        <v>40933</v>
      </c>
      <c r="H2903" s="27">
        <f>WORKDAY(WORKDAY(DATEVALUE("15/"&amp;MONTH(EDATE(C2903,0))&amp;"/"&amp;YEAR(EDATE(C2903,0))),-1,Feriados!$A$1:$A$936),1,Feriados!$A$1:$A$936)</f>
        <v>40954</v>
      </c>
      <c r="I2903" s="27">
        <f>WORKDAY(WORKDAY(DATEVALUE("15/"&amp;MONTH(EDATE(C2903,-1))&amp;"/"&amp;YEAR(EDATE(C2903,-1))),-1,Feriados!$A$1:$A$936),1,Feriados!$A$1:$A$936)</f>
        <v>40924</v>
      </c>
      <c r="J2903" s="27">
        <f>WORKDAY(WORKDAY(DATEVALUE("15/"&amp;MONTH(EDATE(C2903,0))&amp;"/"&amp;YEAR(EDATE(C2903,0))-1),-1,Feriados!$A$1:$A$936),1,Feriados!$A$1:$A$936)</f>
        <v>40589</v>
      </c>
      <c r="K2903" s="28">
        <f t="shared" si="86"/>
        <v>6.2179976657151137</v>
      </c>
    </row>
    <row r="2904" spans="1:11" x14ac:dyDescent="0.3">
      <c r="A2904" s="18" t="str">
        <f t="shared" si="87"/>
        <v>12012P</v>
      </c>
      <c r="B2904" s="10">
        <v>760199</v>
      </c>
      <c r="C2904" s="15">
        <v>40941</v>
      </c>
      <c r="D2904" s="16">
        <v>2115.1608729999998</v>
      </c>
      <c r="E2904" s="14">
        <v>0.56999999999999995</v>
      </c>
      <c r="F2904" s="14" t="s">
        <v>42</v>
      </c>
      <c r="G2904" s="15">
        <v>40933</v>
      </c>
      <c r="H2904" s="27">
        <f>WORKDAY(WORKDAY(DATEVALUE("15/"&amp;MONTH(EDATE(C2904,0))&amp;"/"&amp;YEAR(EDATE(C2904,0))),-1,Feriados!$A$1:$A$936),1,Feriados!$A$1:$A$936)</f>
        <v>40954</v>
      </c>
      <c r="I2904" s="27">
        <f>WORKDAY(WORKDAY(DATEVALUE("15/"&amp;MONTH(EDATE(C2904,-1))&amp;"/"&amp;YEAR(EDATE(C2904,-1))),-1,Feriados!$A$1:$A$936),1,Feriados!$A$1:$A$936)</f>
        <v>40924</v>
      </c>
      <c r="J2904" s="27">
        <f>WORKDAY(WORKDAY(DATEVALUE("15/"&amp;MONTH(EDATE(C2904,0))&amp;"/"&amp;YEAR(EDATE(C2904,0))-1),-1,Feriados!$A$1:$A$936),1,Feriados!$A$1:$A$936)</f>
        <v>40589</v>
      </c>
      <c r="K2904" s="28">
        <f t="shared" si="86"/>
        <v>6.2179976657151137</v>
      </c>
    </row>
    <row r="2905" spans="1:11" x14ac:dyDescent="0.3">
      <c r="A2905" s="18" t="str">
        <f t="shared" si="87"/>
        <v>12012P</v>
      </c>
      <c r="B2905" s="10">
        <v>760199</v>
      </c>
      <c r="C2905" s="15">
        <v>40942</v>
      </c>
      <c r="D2905" s="16">
        <v>2115.7074069999999</v>
      </c>
      <c r="E2905" s="14">
        <v>0.56999999999999995</v>
      </c>
      <c r="F2905" s="14" t="s">
        <v>42</v>
      </c>
      <c r="G2905" s="15">
        <v>40933</v>
      </c>
      <c r="H2905" s="27">
        <f>WORKDAY(WORKDAY(DATEVALUE("15/"&amp;MONTH(EDATE(C2905,0))&amp;"/"&amp;YEAR(EDATE(C2905,0))),-1,Feriados!$A$1:$A$936),1,Feriados!$A$1:$A$936)</f>
        <v>40954</v>
      </c>
      <c r="I2905" s="27">
        <f>WORKDAY(WORKDAY(DATEVALUE("15/"&amp;MONTH(EDATE(C2905,-1))&amp;"/"&amp;YEAR(EDATE(C2905,-1))),-1,Feriados!$A$1:$A$936),1,Feriados!$A$1:$A$936)</f>
        <v>40924</v>
      </c>
      <c r="J2905" s="27">
        <f>WORKDAY(WORKDAY(DATEVALUE("15/"&amp;MONTH(EDATE(C2905,0))&amp;"/"&amp;YEAR(EDATE(C2905,0))-1),-1,Feriados!$A$1:$A$936),1,Feriados!$A$1:$A$936)</f>
        <v>40589</v>
      </c>
      <c r="K2905" s="28">
        <f t="shared" si="86"/>
        <v>6.2179976657151137</v>
      </c>
    </row>
    <row r="2906" spans="1:11" x14ac:dyDescent="0.3">
      <c r="A2906" s="18" t="str">
        <f t="shared" si="87"/>
        <v>12012P</v>
      </c>
      <c r="B2906" s="10">
        <v>760199</v>
      </c>
      <c r="C2906" s="15">
        <v>40945</v>
      </c>
      <c r="D2906" s="16">
        <v>2116.2540819999999</v>
      </c>
      <c r="E2906" s="14">
        <v>0.56999999999999995</v>
      </c>
      <c r="F2906" s="14" t="s">
        <v>42</v>
      </c>
      <c r="G2906" s="15">
        <v>40933</v>
      </c>
      <c r="H2906" s="27">
        <f>WORKDAY(WORKDAY(DATEVALUE("15/"&amp;MONTH(EDATE(C2906,0))&amp;"/"&amp;YEAR(EDATE(C2906,0))),-1,Feriados!$A$1:$A$936),1,Feriados!$A$1:$A$936)</f>
        <v>40954</v>
      </c>
      <c r="I2906" s="27">
        <f>WORKDAY(WORKDAY(DATEVALUE("15/"&amp;MONTH(EDATE(C2906,-1))&amp;"/"&amp;YEAR(EDATE(C2906,-1))),-1,Feriados!$A$1:$A$936),1,Feriados!$A$1:$A$936)</f>
        <v>40924</v>
      </c>
      <c r="J2906" s="27">
        <f>WORKDAY(WORKDAY(DATEVALUE("15/"&amp;MONTH(EDATE(C2906,0))&amp;"/"&amp;YEAR(EDATE(C2906,0))-1),-1,Feriados!$A$1:$A$936),1,Feriados!$A$1:$A$936)</f>
        <v>40589</v>
      </c>
      <c r="K2906" s="28">
        <f t="shared" si="86"/>
        <v>6.2179976657151137</v>
      </c>
    </row>
    <row r="2907" spans="1:11" x14ac:dyDescent="0.3">
      <c r="A2907" s="18" t="str">
        <f t="shared" si="87"/>
        <v>12012P</v>
      </c>
      <c r="B2907" s="10">
        <v>760199</v>
      </c>
      <c r="C2907" s="15">
        <v>40946</v>
      </c>
      <c r="D2907" s="16">
        <v>2116.800898</v>
      </c>
      <c r="E2907" s="14">
        <v>0.56999999999999995</v>
      </c>
      <c r="F2907" s="14" t="s">
        <v>42</v>
      </c>
      <c r="G2907" s="15">
        <v>40933</v>
      </c>
      <c r="H2907" s="27">
        <f>WORKDAY(WORKDAY(DATEVALUE("15/"&amp;MONTH(EDATE(C2907,0))&amp;"/"&amp;YEAR(EDATE(C2907,0))),-1,Feriados!$A$1:$A$936),1,Feriados!$A$1:$A$936)</f>
        <v>40954</v>
      </c>
      <c r="I2907" s="27">
        <f>WORKDAY(WORKDAY(DATEVALUE("15/"&amp;MONTH(EDATE(C2907,-1))&amp;"/"&amp;YEAR(EDATE(C2907,-1))),-1,Feriados!$A$1:$A$936),1,Feriados!$A$1:$A$936)</f>
        <v>40924</v>
      </c>
      <c r="J2907" s="27">
        <f>WORKDAY(WORKDAY(DATEVALUE("15/"&amp;MONTH(EDATE(C2907,0))&amp;"/"&amp;YEAR(EDATE(C2907,0))-1),-1,Feriados!$A$1:$A$936),1,Feriados!$A$1:$A$936)</f>
        <v>40589</v>
      </c>
      <c r="K2907" s="28">
        <f t="shared" si="86"/>
        <v>6.2179976657151137</v>
      </c>
    </row>
    <row r="2908" spans="1:11" x14ac:dyDescent="0.3">
      <c r="A2908" s="18" t="str">
        <f t="shared" si="87"/>
        <v>12012P</v>
      </c>
      <c r="B2908" s="10">
        <v>760199</v>
      </c>
      <c r="C2908" s="15">
        <v>40947</v>
      </c>
      <c r="D2908" s="16">
        <v>2117.347855</v>
      </c>
      <c r="E2908" s="14">
        <v>0.56999999999999995</v>
      </c>
      <c r="F2908" s="14" t="s">
        <v>42</v>
      </c>
      <c r="G2908" s="15">
        <v>40933</v>
      </c>
      <c r="H2908" s="27">
        <f>WORKDAY(WORKDAY(DATEVALUE("15/"&amp;MONTH(EDATE(C2908,0))&amp;"/"&amp;YEAR(EDATE(C2908,0))),-1,Feriados!$A$1:$A$936),1,Feriados!$A$1:$A$936)</f>
        <v>40954</v>
      </c>
      <c r="I2908" s="27">
        <f>WORKDAY(WORKDAY(DATEVALUE("15/"&amp;MONTH(EDATE(C2908,-1))&amp;"/"&amp;YEAR(EDATE(C2908,-1))),-1,Feriados!$A$1:$A$936),1,Feriados!$A$1:$A$936)</f>
        <v>40924</v>
      </c>
      <c r="J2908" s="27">
        <f>WORKDAY(WORKDAY(DATEVALUE("15/"&amp;MONTH(EDATE(C2908,0))&amp;"/"&amp;YEAR(EDATE(C2908,0))-1),-1,Feriados!$A$1:$A$936),1,Feriados!$A$1:$A$936)</f>
        <v>40589</v>
      </c>
      <c r="K2908" s="28">
        <f t="shared" si="86"/>
        <v>6.2179976657151137</v>
      </c>
    </row>
    <row r="2909" spans="1:11" x14ac:dyDescent="0.3">
      <c r="A2909" s="18" t="str">
        <f t="shared" si="87"/>
        <v>12012P</v>
      </c>
      <c r="B2909" s="10">
        <v>760199</v>
      </c>
      <c r="C2909" s="15">
        <v>40948</v>
      </c>
      <c r="D2909" s="16">
        <v>2117.8949539999999</v>
      </c>
      <c r="E2909" s="14">
        <v>0.56999999999999995</v>
      </c>
      <c r="F2909" s="14" t="s">
        <v>42</v>
      </c>
      <c r="G2909" s="15">
        <v>40933</v>
      </c>
      <c r="H2909" s="27">
        <f>WORKDAY(WORKDAY(DATEVALUE("15/"&amp;MONTH(EDATE(C2909,0))&amp;"/"&amp;YEAR(EDATE(C2909,0))),-1,Feriados!$A$1:$A$936),1,Feriados!$A$1:$A$936)</f>
        <v>40954</v>
      </c>
      <c r="I2909" s="27">
        <f>WORKDAY(WORKDAY(DATEVALUE("15/"&amp;MONTH(EDATE(C2909,-1))&amp;"/"&amp;YEAR(EDATE(C2909,-1))),-1,Feriados!$A$1:$A$936),1,Feriados!$A$1:$A$936)</f>
        <v>40924</v>
      </c>
      <c r="J2909" s="27">
        <f>WORKDAY(WORKDAY(DATEVALUE("15/"&amp;MONTH(EDATE(C2909,0))&amp;"/"&amp;YEAR(EDATE(C2909,0))-1),-1,Feriados!$A$1:$A$936),1,Feriados!$A$1:$A$936)</f>
        <v>40589</v>
      </c>
      <c r="K2909" s="28">
        <f t="shared" si="86"/>
        <v>6.2179976657151137</v>
      </c>
    </row>
    <row r="2910" spans="1:11" x14ac:dyDescent="0.3">
      <c r="A2910" s="18" t="str">
        <f t="shared" si="87"/>
        <v>12012F</v>
      </c>
      <c r="B2910" s="10">
        <v>760199</v>
      </c>
      <c r="C2910" s="15">
        <v>40949</v>
      </c>
      <c r="D2910" s="16">
        <v>2118.259798</v>
      </c>
      <c r="E2910" s="14">
        <v>0.56000000000000005</v>
      </c>
      <c r="F2910" s="14" t="s">
        <v>41</v>
      </c>
      <c r="G2910" s="15">
        <v>40949</v>
      </c>
      <c r="H2910" s="27">
        <f>WORKDAY(WORKDAY(DATEVALUE("15/"&amp;MONTH(EDATE(C2910,0))&amp;"/"&amp;YEAR(EDATE(C2910,0))),-1,Feriados!$A$1:$A$936),1,Feriados!$A$1:$A$936)</f>
        <v>40954</v>
      </c>
      <c r="I2910" s="27">
        <f>WORKDAY(WORKDAY(DATEVALUE("15/"&amp;MONTH(EDATE(C2910,-1))&amp;"/"&amp;YEAR(EDATE(C2910,-1))),-1,Feriados!$A$1:$A$936),1,Feriados!$A$1:$A$936)</f>
        <v>40924</v>
      </c>
      <c r="J2910" s="27">
        <f>WORKDAY(WORKDAY(DATEVALUE("15/"&amp;MONTH(EDATE(C2910,0))&amp;"/"&amp;YEAR(EDATE(C2910,0))-1),-1,Feriados!$A$1:$A$936),1,Feriados!$A$1:$A$936)</f>
        <v>40589</v>
      </c>
      <c r="K2910" s="28">
        <f t="shared" si="86"/>
        <v>6.2179976657151137</v>
      </c>
    </row>
    <row r="2911" spans="1:11" x14ac:dyDescent="0.3">
      <c r="A2911" s="18" t="str">
        <f t="shared" si="87"/>
        <v>12012F</v>
      </c>
      <c r="B2911" s="10">
        <v>760199</v>
      </c>
      <c r="C2911" s="15">
        <v>40952</v>
      </c>
      <c r="D2911" s="16">
        <v>2118.7975310000002</v>
      </c>
      <c r="E2911" s="14">
        <v>0.56000000000000005</v>
      </c>
      <c r="F2911" s="14" t="s">
        <v>41</v>
      </c>
      <c r="G2911" s="15">
        <v>40949</v>
      </c>
      <c r="H2911" s="27">
        <f>WORKDAY(WORKDAY(DATEVALUE("15/"&amp;MONTH(EDATE(C2911,0))&amp;"/"&amp;YEAR(EDATE(C2911,0))),-1,Feriados!$A$1:$A$936),1,Feriados!$A$1:$A$936)</f>
        <v>40954</v>
      </c>
      <c r="I2911" s="27">
        <f>WORKDAY(WORKDAY(DATEVALUE("15/"&amp;MONTH(EDATE(C2911,-1))&amp;"/"&amp;YEAR(EDATE(C2911,-1))),-1,Feriados!$A$1:$A$936),1,Feriados!$A$1:$A$936)</f>
        <v>40924</v>
      </c>
      <c r="J2911" s="27">
        <f>WORKDAY(WORKDAY(DATEVALUE("15/"&amp;MONTH(EDATE(C2911,0))&amp;"/"&amp;YEAR(EDATE(C2911,0))-1),-1,Feriados!$A$1:$A$936),1,Feriados!$A$1:$A$936)</f>
        <v>40589</v>
      </c>
      <c r="K2911" s="28">
        <f t="shared" si="86"/>
        <v>6.2179976657151137</v>
      </c>
    </row>
    <row r="2912" spans="1:11" x14ac:dyDescent="0.3">
      <c r="A2912" s="18" t="str">
        <f t="shared" si="87"/>
        <v>12012F</v>
      </c>
      <c r="B2912" s="10">
        <v>760199</v>
      </c>
      <c r="C2912" s="15">
        <v>40953</v>
      </c>
      <c r="D2912" s="16">
        <v>2119.3353999999999</v>
      </c>
      <c r="E2912" s="14">
        <v>0.56000000000000005</v>
      </c>
      <c r="F2912" s="14" t="s">
        <v>41</v>
      </c>
      <c r="G2912" s="15">
        <v>40949</v>
      </c>
      <c r="H2912" s="27">
        <f>WORKDAY(WORKDAY(DATEVALUE("15/"&amp;MONTH(EDATE(C2912,0))&amp;"/"&amp;YEAR(EDATE(C2912,0))),-1,Feriados!$A$1:$A$936),1,Feriados!$A$1:$A$936)</f>
        <v>40954</v>
      </c>
      <c r="I2912" s="27">
        <f>WORKDAY(WORKDAY(DATEVALUE("15/"&amp;MONTH(EDATE(C2912,-1))&amp;"/"&amp;YEAR(EDATE(C2912,-1))),-1,Feriados!$A$1:$A$936),1,Feriados!$A$1:$A$936)</f>
        <v>40924</v>
      </c>
      <c r="J2912" s="27">
        <f>WORKDAY(WORKDAY(DATEVALUE("15/"&amp;MONTH(EDATE(C2912,0))&amp;"/"&amp;YEAR(EDATE(C2912,0))-1),-1,Feriados!$A$1:$A$936),1,Feriados!$A$1:$A$936)</f>
        <v>40589</v>
      </c>
      <c r="K2912" s="28">
        <f t="shared" si="86"/>
        <v>6.2179976657151137</v>
      </c>
    </row>
    <row r="2913" spans="1:11" x14ac:dyDescent="0.3">
      <c r="A2913" s="18" t="str">
        <f t="shared" si="87"/>
        <v>12012F</v>
      </c>
      <c r="B2913" s="10">
        <v>760199</v>
      </c>
      <c r="C2913" s="15">
        <v>40954</v>
      </c>
      <c r="D2913" s="16">
        <v>2119.8734060000002</v>
      </c>
      <c r="E2913" s="14">
        <v>0.56000000000000005</v>
      </c>
      <c r="F2913" s="14" t="s">
        <v>41</v>
      </c>
      <c r="G2913" s="15">
        <v>40949</v>
      </c>
      <c r="H2913" s="27">
        <f>WORKDAY(WORKDAY(DATEVALUE("15/"&amp;MONTH(EDATE(C2913,0))&amp;"/"&amp;YEAR(EDATE(C2913,0))),-1,Feriados!$A$1:$A$936),1,Feriados!$A$1:$A$936)</f>
        <v>40954</v>
      </c>
      <c r="I2913" s="27">
        <f>WORKDAY(WORKDAY(DATEVALUE("15/"&amp;MONTH(EDATE(C2913,-1))&amp;"/"&amp;YEAR(EDATE(C2913,-1))),-1,Feriados!$A$1:$A$936),1,Feriados!$A$1:$A$936)</f>
        <v>40924</v>
      </c>
      <c r="J2913" s="27">
        <f>WORKDAY(WORKDAY(DATEVALUE("15/"&amp;MONTH(EDATE(C2913,0))&amp;"/"&amp;YEAR(EDATE(C2913,0))-1),-1,Feriados!$A$1:$A$936),1,Feriados!$A$1:$A$936)</f>
        <v>40589</v>
      </c>
      <c r="K2913" s="28">
        <f t="shared" si="86"/>
        <v>6.2179976657151137</v>
      </c>
    </row>
    <row r="2914" spans="1:11" x14ac:dyDescent="0.3">
      <c r="A2914" s="18" t="str">
        <f t="shared" si="87"/>
        <v>12012P</v>
      </c>
      <c r="B2914" s="10">
        <v>760199</v>
      </c>
      <c r="C2914" s="15">
        <v>40955</v>
      </c>
      <c r="D2914" s="16">
        <v>2120.4188450000001</v>
      </c>
      <c r="E2914" s="14">
        <v>0.49</v>
      </c>
      <c r="F2914" s="14" t="s">
        <v>42</v>
      </c>
      <c r="G2914" s="15">
        <v>40955</v>
      </c>
      <c r="H2914" s="27">
        <f>WORKDAY(WORKDAY(DATEVALUE("15/"&amp;MONTH(EDATE(C2914,0))&amp;"/"&amp;YEAR(EDATE(C2914,0))),-1,Feriados!$A$1:$A$936),1,Feriados!$A$1:$A$936)</f>
        <v>40954</v>
      </c>
      <c r="I2914" s="27">
        <f>WORKDAY(WORKDAY(DATEVALUE("15/"&amp;MONTH(EDATE(C2914,-1))&amp;"/"&amp;YEAR(EDATE(C2914,-1))),-1,Feriados!$A$1:$A$936),1,Feriados!$A$1:$A$936)</f>
        <v>40924</v>
      </c>
      <c r="J2914" s="27">
        <f>WORKDAY(WORKDAY(DATEVALUE("15/"&amp;MONTH(EDATE(C2914,0))&amp;"/"&amp;YEAR(EDATE(C2914,0))-1),-1,Feriados!$A$1:$A$936),1,Feriados!$A$1:$A$936)</f>
        <v>40589</v>
      </c>
      <c r="K2914" s="28">
        <f t="shared" si="86"/>
        <v>6.2179976657151137</v>
      </c>
    </row>
    <row r="2915" spans="1:11" x14ac:dyDescent="0.3">
      <c r="A2915" s="18" t="str">
        <f t="shared" si="87"/>
        <v>12012P</v>
      </c>
      <c r="B2915" s="10">
        <v>760199</v>
      </c>
      <c r="C2915" s="15">
        <v>40956</v>
      </c>
      <c r="D2915" s="16">
        <v>2120.9644239999998</v>
      </c>
      <c r="E2915" s="14">
        <v>0.49</v>
      </c>
      <c r="F2915" s="14" t="s">
        <v>42</v>
      </c>
      <c r="G2915" s="15">
        <v>40955</v>
      </c>
      <c r="H2915" s="27">
        <f>WORKDAY(WORKDAY(DATEVALUE("15/"&amp;MONTH(EDATE(C2915,0))&amp;"/"&amp;YEAR(EDATE(C2915,0))),-1,Feriados!$A$1:$A$936),1,Feriados!$A$1:$A$936)</f>
        <v>40954</v>
      </c>
      <c r="I2915" s="27">
        <f>WORKDAY(WORKDAY(DATEVALUE("15/"&amp;MONTH(EDATE(C2915,-1))&amp;"/"&amp;YEAR(EDATE(C2915,-1))),-1,Feriados!$A$1:$A$936),1,Feriados!$A$1:$A$936)</f>
        <v>40924</v>
      </c>
      <c r="J2915" s="27">
        <f>WORKDAY(WORKDAY(DATEVALUE("15/"&amp;MONTH(EDATE(C2915,0))&amp;"/"&amp;YEAR(EDATE(C2915,0))-1),-1,Feriados!$A$1:$A$936),1,Feriados!$A$1:$A$936)</f>
        <v>40589</v>
      </c>
      <c r="K2915" s="28">
        <f t="shared" si="86"/>
        <v>6.2179976657151137</v>
      </c>
    </row>
    <row r="2916" spans="1:11" x14ac:dyDescent="0.3">
      <c r="A2916" s="18" t="str">
        <f t="shared" si="87"/>
        <v>12012P</v>
      </c>
      <c r="B2916" s="10">
        <v>760199</v>
      </c>
      <c r="C2916" s="15">
        <v>40961</v>
      </c>
      <c r="D2916" s="16">
        <v>2121.3767849999999</v>
      </c>
      <c r="E2916" s="14">
        <v>0.45</v>
      </c>
      <c r="F2916" s="14" t="s">
        <v>42</v>
      </c>
      <c r="G2916" s="15">
        <v>40961</v>
      </c>
      <c r="H2916" s="27">
        <f>WORKDAY(WORKDAY(DATEVALUE("15/"&amp;MONTH(EDATE(C2916,0))&amp;"/"&amp;YEAR(EDATE(C2916,0))),-1,Feriados!$A$1:$A$936),1,Feriados!$A$1:$A$936)</f>
        <v>40954</v>
      </c>
      <c r="I2916" s="27">
        <f>WORKDAY(WORKDAY(DATEVALUE("15/"&amp;MONTH(EDATE(C2916,-1))&amp;"/"&amp;YEAR(EDATE(C2916,-1))),-1,Feriados!$A$1:$A$936),1,Feriados!$A$1:$A$936)</f>
        <v>40924</v>
      </c>
      <c r="J2916" s="27">
        <f>WORKDAY(WORKDAY(DATEVALUE("15/"&amp;MONTH(EDATE(C2916,0))&amp;"/"&amp;YEAR(EDATE(C2916,0))-1),-1,Feriados!$A$1:$A$936),1,Feriados!$A$1:$A$936)</f>
        <v>40589</v>
      </c>
      <c r="K2916" s="28">
        <f t="shared" si="86"/>
        <v>6.2179976657151137</v>
      </c>
    </row>
    <row r="2917" spans="1:11" x14ac:dyDescent="0.3">
      <c r="A2917" s="18" t="str">
        <f t="shared" si="87"/>
        <v>12012P</v>
      </c>
      <c r="B2917" s="10">
        <v>760199</v>
      </c>
      <c r="C2917" s="15">
        <v>40962</v>
      </c>
      <c r="D2917" s="16">
        <v>2121.8781490000001</v>
      </c>
      <c r="E2917" s="14">
        <v>0.45</v>
      </c>
      <c r="F2917" s="14" t="s">
        <v>42</v>
      </c>
      <c r="G2917" s="15">
        <v>40961</v>
      </c>
      <c r="H2917" s="27">
        <f>WORKDAY(WORKDAY(DATEVALUE("15/"&amp;MONTH(EDATE(C2917,0))&amp;"/"&amp;YEAR(EDATE(C2917,0))),-1,Feriados!$A$1:$A$936),1,Feriados!$A$1:$A$936)</f>
        <v>40954</v>
      </c>
      <c r="I2917" s="27">
        <f>WORKDAY(WORKDAY(DATEVALUE("15/"&amp;MONTH(EDATE(C2917,-1))&amp;"/"&amp;YEAR(EDATE(C2917,-1))),-1,Feriados!$A$1:$A$936),1,Feriados!$A$1:$A$936)</f>
        <v>40924</v>
      </c>
      <c r="J2917" s="27">
        <f>WORKDAY(WORKDAY(DATEVALUE("15/"&amp;MONTH(EDATE(C2917,0))&amp;"/"&amp;YEAR(EDATE(C2917,0))-1),-1,Feriados!$A$1:$A$936),1,Feriados!$A$1:$A$936)</f>
        <v>40589</v>
      </c>
      <c r="K2917" s="28">
        <f t="shared" si="86"/>
        <v>6.2179976657151137</v>
      </c>
    </row>
    <row r="2918" spans="1:11" x14ac:dyDescent="0.3">
      <c r="A2918" s="18" t="str">
        <f t="shared" si="87"/>
        <v>12012P</v>
      </c>
      <c r="B2918" s="10">
        <v>760199</v>
      </c>
      <c r="C2918" s="15">
        <v>40963</v>
      </c>
      <c r="D2918" s="16">
        <v>2122.3796309999998</v>
      </c>
      <c r="E2918" s="14">
        <v>0.45</v>
      </c>
      <c r="F2918" s="14" t="s">
        <v>42</v>
      </c>
      <c r="G2918" s="15">
        <v>40961</v>
      </c>
      <c r="H2918" s="27">
        <f>WORKDAY(WORKDAY(DATEVALUE("15/"&amp;MONTH(EDATE(C2918,0))&amp;"/"&amp;YEAR(EDATE(C2918,0))),-1,Feriados!$A$1:$A$936),1,Feriados!$A$1:$A$936)</f>
        <v>40954</v>
      </c>
      <c r="I2918" s="27">
        <f>WORKDAY(WORKDAY(DATEVALUE("15/"&amp;MONTH(EDATE(C2918,-1))&amp;"/"&amp;YEAR(EDATE(C2918,-1))),-1,Feriados!$A$1:$A$936),1,Feriados!$A$1:$A$936)</f>
        <v>40924</v>
      </c>
      <c r="J2918" s="27">
        <f>WORKDAY(WORKDAY(DATEVALUE("15/"&amp;MONTH(EDATE(C2918,0))&amp;"/"&amp;YEAR(EDATE(C2918,0))-1),-1,Feriados!$A$1:$A$936),1,Feriados!$A$1:$A$936)</f>
        <v>40589</v>
      </c>
      <c r="K2918" s="28">
        <f t="shared" si="86"/>
        <v>6.2179976657151137</v>
      </c>
    </row>
    <row r="2919" spans="1:11" x14ac:dyDescent="0.3">
      <c r="A2919" s="18" t="str">
        <f t="shared" si="87"/>
        <v>12012P</v>
      </c>
      <c r="B2919" s="10">
        <v>760199</v>
      </c>
      <c r="C2919" s="15">
        <v>40966</v>
      </c>
      <c r="D2919" s="16">
        <v>2122.8812309999998</v>
      </c>
      <c r="E2919" s="14">
        <v>0.45</v>
      </c>
      <c r="F2919" s="14" t="s">
        <v>42</v>
      </c>
      <c r="G2919" s="15">
        <v>40961</v>
      </c>
      <c r="H2919" s="27">
        <f>WORKDAY(WORKDAY(DATEVALUE("15/"&amp;MONTH(EDATE(C2919,0))&amp;"/"&amp;YEAR(EDATE(C2919,0))),-1,Feriados!$A$1:$A$936),1,Feriados!$A$1:$A$936)</f>
        <v>40954</v>
      </c>
      <c r="I2919" s="27">
        <f>WORKDAY(WORKDAY(DATEVALUE("15/"&amp;MONTH(EDATE(C2919,-1))&amp;"/"&amp;YEAR(EDATE(C2919,-1))),-1,Feriados!$A$1:$A$936),1,Feriados!$A$1:$A$936)</f>
        <v>40924</v>
      </c>
      <c r="J2919" s="27">
        <f>WORKDAY(WORKDAY(DATEVALUE("15/"&amp;MONTH(EDATE(C2919,0))&amp;"/"&amp;YEAR(EDATE(C2919,0))-1),-1,Feriados!$A$1:$A$936),1,Feriados!$A$1:$A$936)</f>
        <v>40589</v>
      </c>
      <c r="K2919" s="28">
        <f t="shared" si="86"/>
        <v>6.2179976657151137</v>
      </c>
    </row>
    <row r="2920" spans="1:11" x14ac:dyDescent="0.3">
      <c r="A2920" s="18" t="str">
        <f t="shared" si="87"/>
        <v>12012P</v>
      </c>
      <c r="B2920" s="10">
        <v>760199</v>
      </c>
      <c r="C2920" s="15">
        <v>40967</v>
      </c>
      <c r="D2920" s="16">
        <v>2123.3829500000002</v>
      </c>
      <c r="E2920" s="14">
        <v>0.45</v>
      </c>
      <c r="F2920" s="14" t="s">
        <v>42</v>
      </c>
      <c r="G2920" s="15">
        <v>40961</v>
      </c>
      <c r="H2920" s="27">
        <f>WORKDAY(WORKDAY(DATEVALUE("15/"&amp;MONTH(EDATE(C2920,0))&amp;"/"&amp;YEAR(EDATE(C2920,0))),-1,Feriados!$A$1:$A$936),1,Feriados!$A$1:$A$936)</f>
        <v>40954</v>
      </c>
      <c r="I2920" s="27">
        <f>WORKDAY(WORKDAY(DATEVALUE("15/"&amp;MONTH(EDATE(C2920,-1))&amp;"/"&amp;YEAR(EDATE(C2920,-1))),-1,Feriados!$A$1:$A$936),1,Feriados!$A$1:$A$936)</f>
        <v>40924</v>
      </c>
      <c r="J2920" s="27">
        <f>WORKDAY(WORKDAY(DATEVALUE("15/"&amp;MONTH(EDATE(C2920,0))&amp;"/"&amp;YEAR(EDATE(C2920,0))-1),-1,Feriados!$A$1:$A$936),1,Feriados!$A$1:$A$936)</f>
        <v>40589</v>
      </c>
      <c r="K2920" s="28">
        <f t="shared" si="86"/>
        <v>6.2179976657151137</v>
      </c>
    </row>
    <row r="2921" spans="1:11" x14ac:dyDescent="0.3">
      <c r="A2921" s="18" t="str">
        <f t="shared" si="87"/>
        <v>12012P</v>
      </c>
      <c r="B2921" s="10">
        <v>760199</v>
      </c>
      <c r="C2921" s="15">
        <v>40968</v>
      </c>
      <c r="D2921" s="16">
        <v>2123.8847879999998</v>
      </c>
      <c r="E2921" s="14">
        <v>0.45</v>
      </c>
      <c r="F2921" s="14" t="s">
        <v>42</v>
      </c>
      <c r="G2921" s="15">
        <v>40961</v>
      </c>
      <c r="H2921" s="27">
        <f>WORKDAY(WORKDAY(DATEVALUE("15/"&amp;MONTH(EDATE(C2921,0))&amp;"/"&amp;YEAR(EDATE(C2921,0))),-1,Feriados!$A$1:$A$936),1,Feriados!$A$1:$A$936)</f>
        <v>40954</v>
      </c>
      <c r="I2921" s="27">
        <f>WORKDAY(WORKDAY(DATEVALUE("15/"&amp;MONTH(EDATE(C2921,-1))&amp;"/"&amp;YEAR(EDATE(C2921,-1))),-1,Feriados!$A$1:$A$936),1,Feriados!$A$1:$A$936)</f>
        <v>40924</v>
      </c>
      <c r="J2921" s="27">
        <f>WORKDAY(WORKDAY(DATEVALUE("15/"&amp;MONTH(EDATE(C2921,0))&amp;"/"&amp;YEAR(EDATE(C2921,0))-1),-1,Feriados!$A$1:$A$936),1,Feriados!$A$1:$A$936)</f>
        <v>40589</v>
      </c>
      <c r="K2921" s="28">
        <f t="shared" si="86"/>
        <v>6.2179976657151137</v>
      </c>
    </row>
    <row r="2922" spans="1:11" x14ac:dyDescent="0.3">
      <c r="A2922" s="18" t="str">
        <f t="shared" si="87"/>
        <v>22012P</v>
      </c>
      <c r="B2922" s="10">
        <v>760199</v>
      </c>
      <c r="C2922" s="15">
        <v>40969</v>
      </c>
      <c r="D2922" s="16">
        <v>2124.3867439999999</v>
      </c>
      <c r="E2922" s="14">
        <v>0.45</v>
      </c>
      <c r="F2922" s="14" t="s">
        <v>42</v>
      </c>
      <c r="G2922" s="15">
        <v>40961</v>
      </c>
      <c r="H2922" s="27">
        <f>WORKDAY(WORKDAY(DATEVALUE("15/"&amp;MONTH(EDATE(C2922,0))&amp;"/"&amp;YEAR(EDATE(C2922,0))),-1,Feriados!$A$1:$A$936),1,Feriados!$A$1:$A$936)</f>
        <v>40983</v>
      </c>
      <c r="I2922" s="27">
        <f>WORKDAY(WORKDAY(DATEVALUE("15/"&amp;MONTH(EDATE(C2922,-1))&amp;"/"&amp;YEAR(EDATE(C2922,-1))),-1,Feriados!$A$1:$A$936),1,Feriados!$A$1:$A$936)</f>
        <v>40954</v>
      </c>
      <c r="J2922" s="27">
        <f>WORKDAY(WORKDAY(DATEVALUE("15/"&amp;MONTH(EDATE(C2922,0))&amp;"/"&amp;YEAR(EDATE(C2922,0))-1),-1,Feriados!$A$1:$A$936),1,Feriados!$A$1:$A$936)</f>
        <v>40617</v>
      </c>
      <c r="K2922" s="28">
        <f t="shared" si="86"/>
        <v>5.8490856182308759</v>
      </c>
    </row>
    <row r="2923" spans="1:11" x14ac:dyDescent="0.3">
      <c r="A2923" s="18" t="str">
        <f t="shared" si="87"/>
        <v>22012P</v>
      </c>
      <c r="B2923" s="10">
        <v>760199</v>
      </c>
      <c r="C2923" s="15">
        <v>40970</v>
      </c>
      <c r="D2923" s="16">
        <v>2124.8888189999998</v>
      </c>
      <c r="E2923" s="14">
        <v>0.45</v>
      </c>
      <c r="F2923" s="14" t="s">
        <v>42</v>
      </c>
      <c r="G2923" s="15">
        <v>40961</v>
      </c>
      <c r="H2923" s="27">
        <f>WORKDAY(WORKDAY(DATEVALUE("15/"&amp;MONTH(EDATE(C2923,0))&amp;"/"&amp;YEAR(EDATE(C2923,0))),-1,Feriados!$A$1:$A$936),1,Feriados!$A$1:$A$936)</f>
        <v>40983</v>
      </c>
      <c r="I2923" s="27">
        <f>WORKDAY(WORKDAY(DATEVALUE("15/"&amp;MONTH(EDATE(C2923,-1))&amp;"/"&amp;YEAR(EDATE(C2923,-1))),-1,Feriados!$A$1:$A$936),1,Feriados!$A$1:$A$936)</f>
        <v>40954</v>
      </c>
      <c r="J2923" s="27">
        <f>WORKDAY(WORKDAY(DATEVALUE("15/"&amp;MONTH(EDATE(C2923,0))&amp;"/"&amp;YEAR(EDATE(C2923,0))-1),-1,Feriados!$A$1:$A$936),1,Feriados!$A$1:$A$936)</f>
        <v>40617</v>
      </c>
      <c r="K2923" s="28">
        <f t="shared" si="86"/>
        <v>5.8490856182308759</v>
      </c>
    </row>
    <row r="2924" spans="1:11" x14ac:dyDescent="0.3">
      <c r="A2924" s="18" t="str">
        <f t="shared" si="87"/>
        <v>22012P</v>
      </c>
      <c r="B2924" s="10">
        <v>760199</v>
      </c>
      <c r="C2924" s="15">
        <v>40973</v>
      </c>
      <c r="D2924" s="16">
        <v>2125.3910129999999</v>
      </c>
      <c r="E2924" s="14">
        <v>0.45</v>
      </c>
      <c r="F2924" s="14" t="s">
        <v>42</v>
      </c>
      <c r="G2924" s="15">
        <v>40961</v>
      </c>
      <c r="H2924" s="27">
        <f>WORKDAY(WORKDAY(DATEVALUE("15/"&amp;MONTH(EDATE(C2924,0))&amp;"/"&amp;YEAR(EDATE(C2924,0))),-1,Feriados!$A$1:$A$936),1,Feriados!$A$1:$A$936)</f>
        <v>40983</v>
      </c>
      <c r="I2924" s="27">
        <f>WORKDAY(WORKDAY(DATEVALUE("15/"&amp;MONTH(EDATE(C2924,-1))&amp;"/"&amp;YEAR(EDATE(C2924,-1))),-1,Feriados!$A$1:$A$936),1,Feriados!$A$1:$A$936)</f>
        <v>40954</v>
      </c>
      <c r="J2924" s="27">
        <f>WORKDAY(WORKDAY(DATEVALUE("15/"&amp;MONTH(EDATE(C2924,0))&amp;"/"&amp;YEAR(EDATE(C2924,0))-1),-1,Feriados!$A$1:$A$936),1,Feriados!$A$1:$A$936)</f>
        <v>40617</v>
      </c>
      <c r="K2924" s="28">
        <f t="shared" si="86"/>
        <v>5.8490856182308759</v>
      </c>
    </row>
    <row r="2925" spans="1:11" x14ac:dyDescent="0.3">
      <c r="A2925" s="18" t="str">
        <f t="shared" si="87"/>
        <v>22012P</v>
      </c>
      <c r="B2925" s="10">
        <v>760199</v>
      </c>
      <c r="C2925" s="15">
        <v>40974</v>
      </c>
      <c r="D2925" s="16">
        <v>2125.893325</v>
      </c>
      <c r="E2925" s="14">
        <v>0.45</v>
      </c>
      <c r="F2925" s="14" t="s">
        <v>42</v>
      </c>
      <c r="G2925" s="15">
        <v>40961</v>
      </c>
      <c r="H2925" s="27">
        <f>WORKDAY(WORKDAY(DATEVALUE("15/"&amp;MONTH(EDATE(C2925,0))&amp;"/"&amp;YEAR(EDATE(C2925,0))),-1,Feriados!$A$1:$A$936),1,Feriados!$A$1:$A$936)</f>
        <v>40983</v>
      </c>
      <c r="I2925" s="27">
        <f>WORKDAY(WORKDAY(DATEVALUE("15/"&amp;MONTH(EDATE(C2925,-1))&amp;"/"&amp;YEAR(EDATE(C2925,-1))),-1,Feriados!$A$1:$A$936),1,Feriados!$A$1:$A$936)</f>
        <v>40954</v>
      </c>
      <c r="J2925" s="27">
        <f>WORKDAY(WORKDAY(DATEVALUE("15/"&amp;MONTH(EDATE(C2925,0))&amp;"/"&amp;YEAR(EDATE(C2925,0))-1),-1,Feriados!$A$1:$A$936),1,Feriados!$A$1:$A$936)</f>
        <v>40617</v>
      </c>
      <c r="K2925" s="28">
        <f t="shared" si="86"/>
        <v>5.8490856182308759</v>
      </c>
    </row>
    <row r="2926" spans="1:11" x14ac:dyDescent="0.3">
      <c r="A2926" s="18" t="str">
        <f t="shared" si="87"/>
        <v>22012P</v>
      </c>
      <c r="B2926" s="10">
        <v>760199</v>
      </c>
      <c r="C2926" s="15">
        <v>40975</v>
      </c>
      <c r="D2926" s="16">
        <v>2126.3957559999999</v>
      </c>
      <c r="E2926" s="14">
        <v>0.45</v>
      </c>
      <c r="F2926" s="14" t="s">
        <v>42</v>
      </c>
      <c r="G2926" s="15">
        <v>40961</v>
      </c>
      <c r="H2926" s="27">
        <f>WORKDAY(WORKDAY(DATEVALUE("15/"&amp;MONTH(EDATE(C2926,0))&amp;"/"&amp;YEAR(EDATE(C2926,0))),-1,Feriados!$A$1:$A$936),1,Feriados!$A$1:$A$936)</f>
        <v>40983</v>
      </c>
      <c r="I2926" s="27">
        <f>WORKDAY(WORKDAY(DATEVALUE("15/"&amp;MONTH(EDATE(C2926,-1))&amp;"/"&amp;YEAR(EDATE(C2926,-1))),-1,Feriados!$A$1:$A$936),1,Feriados!$A$1:$A$936)</f>
        <v>40954</v>
      </c>
      <c r="J2926" s="27">
        <f>WORKDAY(WORKDAY(DATEVALUE("15/"&amp;MONTH(EDATE(C2926,0))&amp;"/"&amp;YEAR(EDATE(C2926,0))-1),-1,Feriados!$A$1:$A$936),1,Feriados!$A$1:$A$936)</f>
        <v>40617</v>
      </c>
      <c r="K2926" s="28">
        <f t="shared" si="86"/>
        <v>5.8490856182308759</v>
      </c>
    </row>
    <row r="2927" spans="1:11" x14ac:dyDescent="0.3">
      <c r="A2927" s="18" t="str">
        <f t="shared" si="87"/>
        <v>22012P</v>
      </c>
      <c r="B2927" s="10">
        <v>760199</v>
      </c>
      <c r="C2927" s="15">
        <v>40976</v>
      </c>
      <c r="D2927" s="16">
        <v>2126.8983050000002</v>
      </c>
      <c r="E2927" s="14">
        <v>0.45</v>
      </c>
      <c r="F2927" s="14" t="s">
        <v>42</v>
      </c>
      <c r="G2927" s="15">
        <v>40961</v>
      </c>
      <c r="H2927" s="27">
        <f>WORKDAY(WORKDAY(DATEVALUE("15/"&amp;MONTH(EDATE(C2927,0))&amp;"/"&amp;YEAR(EDATE(C2927,0))),-1,Feriados!$A$1:$A$936),1,Feriados!$A$1:$A$936)</f>
        <v>40983</v>
      </c>
      <c r="I2927" s="27">
        <f>WORKDAY(WORKDAY(DATEVALUE("15/"&amp;MONTH(EDATE(C2927,-1))&amp;"/"&amp;YEAR(EDATE(C2927,-1))),-1,Feriados!$A$1:$A$936),1,Feriados!$A$1:$A$936)</f>
        <v>40954</v>
      </c>
      <c r="J2927" s="27">
        <f>WORKDAY(WORKDAY(DATEVALUE("15/"&amp;MONTH(EDATE(C2927,0))&amp;"/"&amp;YEAR(EDATE(C2927,0))-1),-1,Feriados!$A$1:$A$936),1,Feriados!$A$1:$A$936)</f>
        <v>40617</v>
      </c>
      <c r="K2927" s="28">
        <f t="shared" si="86"/>
        <v>5.8490856182308759</v>
      </c>
    </row>
    <row r="2928" spans="1:11" x14ac:dyDescent="0.3">
      <c r="A2928" s="18" t="str">
        <f t="shared" si="87"/>
        <v>22012F</v>
      </c>
      <c r="B2928" s="10">
        <v>760199</v>
      </c>
      <c r="C2928" s="15">
        <v>40977</v>
      </c>
      <c r="D2928" s="16">
        <v>2127.3997260000001</v>
      </c>
      <c r="E2928" s="14">
        <v>0.45</v>
      </c>
      <c r="F2928" s="14" t="s">
        <v>41</v>
      </c>
      <c r="G2928" s="15">
        <v>40977</v>
      </c>
      <c r="H2928" s="27">
        <f>WORKDAY(WORKDAY(DATEVALUE("15/"&amp;MONTH(EDATE(C2928,0))&amp;"/"&amp;YEAR(EDATE(C2928,0))),-1,Feriados!$A$1:$A$936),1,Feriados!$A$1:$A$936)</f>
        <v>40983</v>
      </c>
      <c r="I2928" s="27">
        <f>WORKDAY(WORKDAY(DATEVALUE("15/"&amp;MONTH(EDATE(C2928,-1))&amp;"/"&amp;YEAR(EDATE(C2928,-1))),-1,Feriados!$A$1:$A$936),1,Feriados!$A$1:$A$936)</f>
        <v>40954</v>
      </c>
      <c r="J2928" s="27">
        <f>WORKDAY(WORKDAY(DATEVALUE("15/"&amp;MONTH(EDATE(C2928,0))&amp;"/"&amp;YEAR(EDATE(C2928,0))-1),-1,Feriados!$A$1:$A$936),1,Feriados!$A$1:$A$936)</f>
        <v>40617</v>
      </c>
      <c r="K2928" s="28">
        <f t="shared" si="86"/>
        <v>5.8490856182308759</v>
      </c>
    </row>
    <row r="2929" spans="1:11" x14ac:dyDescent="0.3">
      <c r="A2929" s="18" t="str">
        <f t="shared" si="87"/>
        <v>22012F</v>
      </c>
      <c r="B2929" s="10">
        <v>760199</v>
      </c>
      <c r="C2929" s="15">
        <v>40980</v>
      </c>
      <c r="D2929" s="16">
        <v>2127.9024290000002</v>
      </c>
      <c r="E2929" s="14">
        <v>0.45</v>
      </c>
      <c r="F2929" s="14" t="s">
        <v>41</v>
      </c>
      <c r="G2929" s="15">
        <v>40977</v>
      </c>
      <c r="H2929" s="27">
        <f>WORKDAY(WORKDAY(DATEVALUE("15/"&amp;MONTH(EDATE(C2929,0))&amp;"/"&amp;YEAR(EDATE(C2929,0))),-1,Feriados!$A$1:$A$936),1,Feriados!$A$1:$A$936)</f>
        <v>40983</v>
      </c>
      <c r="I2929" s="27">
        <f>WORKDAY(WORKDAY(DATEVALUE("15/"&amp;MONTH(EDATE(C2929,-1))&amp;"/"&amp;YEAR(EDATE(C2929,-1))),-1,Feriados!$A$1:$A$936),1,Feriados!$A$1:$A$936)</f>
        <v>40954</v>
      </c>
      <c r="J2929" s="27">
        <f>WORKDAY(WORKDAY(DATEVALUE("15/"&amp;MONTH(EDATE(C2929,0))&amp;"/"&amp;YEAR(EDATE(C2929,0))-1),-1,Feriados!$A$1:$A$936),1,Feriados!$A$1:$A$936)</f>
        <v>40617</v>
      </c>
      <c r="K2929" s="28">
        <f t="shared" si="86"/>
        <v>5.8490856182308759</v>
      </c>
    </row>
    <row r="2930" spans="1:11" x14ac:dyDescent="0.3">
      <c r="A2930" s="18" t="str">
        <f t="shared" si="87"/>
        <v>22012F</v>
      </c>
      <c r="B2930" s="10">
        <v>760199</v>
      </c>
      <c r="C2930" s="15">
        <v>40981</v>
      </c>
      <c r="D2930" s="16">
        <v>2128.405252</v>
      </c>
      <c r="E2930" s="14">
        <v>0.45</v>
      </c>
      <c r="F2930" s="14" t="s">
        <v>41</v>
      </c>
      <c r="G2930" s="15">
        <v>40977</v>
      </c>
      <c r="H2930" s="27">
        <f>WORKDAY(WORKDAY(DATEVALUE("15/"&amp;MONTH(EDATE(C2930,0))&amp;"/"&amp;YEAR(EDATE(C2930,0))),-1,Feriados!$A$1:$A$936),1,Feriados!$A$1:$A$936)</f>
        <v>40983</v>
      </c>
      <c r="I2930" s="27">
        <f>WORKDAY(WORKDAY(DATEVALUE("15/"&amp;MONTH(EDATE(C2930,-1))&amp;"/"&amp;YEAR(EDATE(C2930,-1))),-1,Feriados!$A$1:$A$936),1,Feriados!$A$1:$A$936)</f>
        <v>40954</v>
      </c>
      <c r="J2930" s="27">
        <f>WORKDAY(WORKDAY(DATEVALUE("15/"&amp;MONTH(EDATE(C2930,0))&amp;"/"&amp;YEAR(EDATE(C2930,0))-1),-1,Feriados!$A$1:$A$936),1,Feriados!$A$1:$A$936)</f>
        <v>40617</v>
      </c>
      <c r="K2930" s="28">
        <f t="shared" si="86"/>
        <v>5.8490856182308759</v>
      </c>
    </row>
    <row r="2931" spans="1:11" x14ac:dyDescent="0.3">
      <c r="A2931" s="18" t="str">
        <f t="shared" si="87"/>
        <v>22012F</v>
      </c>
      <c r="B2931" s="10">
        <v>760199</v>
      </c>
      <c r="C2931" s="15">
        <v>40982</v>
      </c>
      <c r="D2931" s="16">
        <v>2128.9081930000002</v>
      </c>
      <c r="E2931" s="14">
        <v>0.45</v>
      </c>
      <c r="F2931" s="14" t="s">
        <v>41</v>
      </c>
      <c r="G2931" s="15">
        <v>40977</v>
      </c>
      <c r="H2931" s="27">
        <f>WORKDAY(WORKDAY(DATEVALUE("15/"&amp;MONTH(EDATE(C2931,0))&amp;"/"&amp;YEAR(EDATE(C2931,0))),-1,Feriados!$A$1:$A$936),1,Feriados!$A$1:$A$936)</f>
        <v>40983</v>
      </c>
      <c r="I2931" s="27">
        <f>WORKDAY(WORKDAY(DATEVALUE("15/"&amp;MONTH(EDATE(C2931,-1))&amp;"/"&amp;YEAR(EDATE(C2931,-1))),-1,Feriados!$A$1:$A$936),1,Feriados!$A$1:$A$936)</f>
        <v>40954</v>
      </c>
      <c r="J2931" s="27">
        <f>WORKDAY(WORKDAY(DATEVALUE("15/"&amp;MONTH(EDATE(C2931,0))&amp;"/"&amp;YEAR(EDATE(C2931,0))-1),-1,Feriados!$A$1:$A$936),1,Feriados!$A$1:$A$936)</f>
        <v>40617</v>
      </c>
      <c r="K2931" s="28">
        <f t="shared" si="86"/>
        <v>5.8490856182308759</v>
      </c>
    </row>
    <row r="2932" spans="1:11" x14ac:dyDescent="0.3">
      <c r="A2932" s="18" t="str">
        <f t="shared" si="87"/>
        <v>22012F</v>
      </c>
      <c r="B2932" s="10">
        <v>760199</v>
      </c>
      <c r="C2932" s="15">
        <v>40983</v>
      </c>
      <c r="D2932" s="16">
        <v>2129.4112540000001</v>
      </c>
      <c r="E2932" s="14">
        <v>0.45</v>
      </c>
      <c r="F2932" s="14" t="s">
        <v>41</v>
      </c>
      <c r="G2932" s="15">
        <v>40977</v>
      </c>
      <c r="H2932" s="27">
        <f>WORKDAY(WORKDAY(DATEVALUE("15/"&amp;MONTH(EDATE(C2932,0))&amp;"/"&amp;YEAR(EDATE(C2932,0))),-1,Feriados!$A$1:$A$936),1,Feriados!$A$1:$A$936)</f>
        <v>40983</v>
      </c>
      <c r="I2932" s="27">
        <f>WORKDAY(WORKDAY(DATEVALUE("15/"&amp;MONTH(EDATE(C2932,-1))&amp;"/"&amp;YEAR(EDATE(C2932,-1))),-1,Feriados!$A$1:$A$936),1,Feriados!$A$1:$A$936)</f>
        <v>40954</v>
      </c>
      <c r="J2932" s="27">
        <f>WORKDAY(WORKDAY(DATEVALUE("15/"&amp;MONTH(EDATE(C2932,0))&amp;"/"&amp;YEAR(EDATE(C2932,0))-1),-1,Feriados!$A$1:$A$936),1,Feriados!$A$1:$A$936)</f>
        <v>40617</v>
      </c>
      <c r="K2932" s="28">
        <f t="shared" si="86"/>
        <v>5.8490856182308759</v>
      </c>
    </row>
    <row r="2933" spans="1:11" x14ac:dyDescent="0.3">
      <c r="A2933" s="18" t="str">
        <f t="shared" si="87"/>
        <v>22012P</v>
      </c>
      <c r="B2933" s="10">
        <v>760199</v>
      </c>
      <c r="C2933" s="15">
        <v>40984</v>
      </c>
      <c r="D2933" s="16">
        <v>2129.8665810000002</v>
      </c>
      <c r="E2933" s="14">
        <v>0.45</v>
      </c>
      <c r="F2933" s="14" t="s">
        <v>42</v>
      </c>
      <c r="G2933" s="15">
        <v>40984</v>
      </c>
      <c r="H2933" s="27">
        <f>WORKDAY(WORKDAY(DATEVALUE("15/"&amp;MONTH(EDATE(C2933,0))&amp;"/"&amp;YEAR(EDATE(C2933,0))),-1,Feriados!$A$1:$A$936),1,Feriados!$A$1:$A$936)</f>
        <v>40983</v>
      </c>
      <c r="I2933" s="27">
        <f>WORKDAY(WORKDAY(DATEVALUE("15/"&amp;MONTH(EDATE(C2933,-1))&amp;"/"&amp;YEAR(EDATE(C2933,-1))),-1,Feriados!$A$1:$A$936),1,Feriados!$A$1:$A$936)</f>
        <v>40954</v>
      </c>
      <c r="J2933" s="27">
        <f>WORKDAY(WORKDAY(DATEVALUE("15/"&amp;MONTH(EDATE(C2933,0))&amp;"/"&amp;YEAR(EDATE(C2933,0))-1),-1,Feriados!$A$1:$A$936),1,Feriados!$A$1:$A$936)</f>
        <v>40617</v>
      </c>
      <c r="K2933" s="28">
        <f t="shared" si="86"/>
        <v>5.8490856182308759</v>
      </c>
    </row>
    <row r="2934" spans="1:11" x14ac:dyDescent="0.3">
      <c r="A2934" s="18" t="str">
        <f t="shared" si="87"/>
        <v>22012P</v>
      </c>
      <c r="B2934" s="10">
        <v>760199</v>
      </c>
      <c r="C2934" s="15">
        <v>40987</v>
      </c>
      <c r="D2934" s="16">
        <v>2130.3220059999999</v>
      </c>
      <c r="E2934" s="14">
        <v>0.45</v>
      </c>
      <c r="F2934" s="14" t="s">
        <v>42</v>
      </c>
      <c r="G2934" s="15">
        <v>40984</v>
      </c>
      <c r="H2934" s="27">
        <f>WORKDAY(WORKDAY(DATEVALUE("15/"&amp;MONTH(EDATE(C2934,0))&amp;"/"&amp;YEAR(EDATE(C2934,0))),-1,Feriados!$A$1:$A$936),1,Feriados!$A$1:$A$936)</f>
        <v>40983</v>
      </c>
      <c r="I2934" s="27">
        <f>WORKDAY(WORKDAY(DATEVALUE("15/"&amp;MONTH(EDATE(C2934,-1))&amp;"/"&amp;YEAR(EDATE(C2934,-1))),-1,Feriados!$A$1:$A$936),1,Feriados!$A$1:$A$936)</f>
        <v>40954</v>
      </c>
      <c r="J2934" s="27">
        <f>WORKDAY(WORKDAY(DATEVALUE("15/"&amp;MONTH(EDATE(C2934,0))&amp;"/"&amp;YEAR(EDATE(C2934,0))-1),-1,Feriados!$A$1:$A$936),1,Feriados!$A$1:$A$936)</f>
        <v>40617</v>
      </c>
      <c r="K2934" s="28">
        <f t="shared" si="86"/>
        <v>5.8490856182308759</v>
      </c>
    </row>
    <row r="2935" spans="1:11" x14ac:dyDescent="0.3">
      <c r="A2935" s="18" t="str">
        <f t="shared" si="87"/>
        <v>22012P</v>
      </c>
      <c r="B2935" s="10">
        <v>760199</v>
      </c>
      <c r="C2935" s="15">
        <v>40988</v>
      </c>
      <c r="D2935" s="16">
        <v>2130.7775280000001</v>
      </c>
      <c r="E2935" s="14">
        <v>0.45</v>
      </c>
      <c r="F2935" s="14" t="s">
        <v>42</v>
      </c>
      <c r="G2935" s="15">
        <v>40984</v>
      </c>
      <c r="H2935" s="27">
        <f>WORKDAY(WORKDAY(DATEVALUE("15/"&amp;MONTH(EDATE(C2935,0))&amp;"/"&amp;YEAR(EDATE(C2935,0))),-1,Feriados!$A$1:$A$936),1,Feriados!$A$1:$A$936)</f>
        <v>40983</v>
      </c>
      <c r="I2935" s="27">
        <f>WORKDAY(WORKDAY(DATEVALUE("15/"&amp;MONTH(EDATE(C2935,-1))&amp;"/"&amp;YEAR(EDATE(C2935,-1))),-1,Feriados!$A$1:$A$936),1,Feriados!$A$1:$A$936)</f>
        <v>40954</v>
      </c>
      <c r="J2935" s="27">
        <f>WORKDAY(WORKDAY(DATEVALUE("15/"&amp;MONTH(EDATE(C2935,0))&amp;"/"&amp;YEAR(EDATE(C2935,0))-1),-1,Feriados!$A$1:$A$936),1,Feriados!$A$1:$A$936)</f>
        <v>40617</v>
      </c>
      <c r="K2935" s="28">
        <f t="shared" si="86"/>
        <v>5.8490856182308759</v>
      </c>
    </row>
    <row r="2936" spans="1:11" x14ac:dyDescent="0.3">
      <c r="A2936" s="18" t="str">
        <f t="shared" si="87"/>
        <v>22012P</v>
      </c>
      <c r="B2936" s="10">
        <v>760199</v>
      </c>
      <c r="C2936" s="15">
        <v>40989</v>
      </c>
      <c r="D2936" s="16">
        <v>2131.2331479999998</v>
      </c>
      <c r="E2936" s="14">
        <v>0.45</v>
      </c>
      <c r="F2936" s="14" t="s">
        <v>42</v>
      </c>
      <c r="G2936" s="15">
        <v>40984</v>
      </c>
      <c r="H2936" s="27">
        <f>WORKDAY(WORKDAY(DATEVALUE("15/"&amp;MONTH(EDATE(C2936,0))&amp;"/"&amp;YEAR(EDATE(C2936,0))),-1,Feriados!$A$1:$A$936),1,Feriados!$A$1:$A$936)</f>
        <v>40983</v>
      </c>
      <c r="I2936" s="27">
        <f>WORKDAY(WORKDAY(DATEVALUE("15/"&amp;MONTH(EDATE(C2936,-1))&amp;"/"&amp;YEAR(EDATE(C2936,-1))),-1,Feriados!$A$1:$A$936),1,Feriados!$A$1:$A$936)</f>
        <v>40954</v>
      </c>
      <c r="J2936" s="27">
        <f>WORKDAY(WORKDAY(DATEVALUE("15/"&amp;MONTH(EDATE(C2936,0))&amp;"/"&amp;YEAR(EDATE(C2936,0))-1),-1,Feriados!$A$1:$A$936),1,Feriados!$A$1:$A$936)</f>
        <v>40617</v>
      </c>
      <c r="K2936" s="28">
        <f t="shared" si="86"/>
        <v>5.8490856182308759</v>
      </c>
    </row>
    <row r="2937" spans="1:11" x14ac:dyDescent="0.3">
      <c r="A2937" s="18" t="str">
        <f t="shared" si="87"/>
        <v>22012P</v>
      </c>
      <c r="B2937" s="10">
        <v>760199</v>
      </c>
      <c r="C2937" s="15">
        <v>40990</v>
      </c>
      <c r="D2937" s="16">
        <v>2131.6888650000001</v>
      </c>
      <c r="E2937" s="14">
        <v>0.45</v>
      </c>
      <c r="F2937" s="14" t="s">
        <v>42</v>
      </c>
      <c r="G2937" s="15">
        <v>40984</v>
      </c>
      <c r="H2937" s="27">
        <f>WORKDAY(WORKDAY(DATEVALUE("15/"&amp;MONTH(EDATE(C2937,0))&amp;"/"&amp;YEAR(EDATE(C2937,0))),-1,Feriados!$A$1:$A$936),1,Feriados!$A$1:$A$936)</f>
        <v>40983</v>
      </c>
      <c r="I2937" s="27">
        <f>WORKDAY(WORKDAY(DATEVALUE("15/"&amp;MONTH(EDATE(C2937,-1))&amp;"/"&amp;YEAR(EDATE(C2937,-1))),-1,Feriados!$A$1:$A$936),1,Feriados!$A$1:$A$936)</f>
        <v>40954</v>
      </c>
      <c r="J2937" s="27">
        <f>WORKDAY(WORKDAY(DATEVALUE("15/"&amp;MONTH(EDATE(C2937,0))&amp;"/"&amp;YEAR(EDATE(C2937,0))-1),-1,Feriados!$A$1:$A$936),1,Feriados!$A$1:$A$936)</f>
        <v>40617</v>
      </c>
      <c r="K2937" s="28">
        <f t="shared" si="86"/>
        <v>5.8490856182308759</v>
      </c>
    </row>
    <row r="2938" spans="1:11" x14ac:dyDescent="0.3">
      <c r="A2938" s="18" t="str">
        <f t="shared" si="87"/>
        <v>22012P</v>
      </c>
      <c r="B2938" s="10">
        <v>760199</v>
      </c>
      <c r="C2938" s="15">
        <v>40991</v>
      </c>
      <c r="D2938" s="16">
        <v>2131.6593769999999</v>
      </c>
      <c r="E2938" s="14">
        <v>0.37</v>
      </c>
      <c r="F2938" s="14" t="s">
        <v>42</v>
      </c>
      <c r="G2938" s="15">
        <v>40991</v>
      </c>
      <c r="H2938" s="27">
        <f>WORKDAY(WORKDAY(DATEVALUE("15/"&amp;MONTH(EDATE(C2938,0))&amp;"/"&amp;YEAR(EDATE(C2938,0))),-1,Feriados!$A$1:$A$936),1,Feriados!$A$1:$A$936)</f>
        <v>40983</v>
      </c>
      <c r="I2938" s="27">
        <f>WORKDAY(WORKDAY(DATEVALUE("15/"&amp;MONTH(EDATE(C2938,-1))&amp;"/"&amp;YEAR(EDATE(C2938,-1))),-1,Feriados!$A$1:$A$936),1,Feriados!$A$1:$A$936)</f>
        <v>40954</v>
      </c>
      <c r="J2938" s="27">
        <f>WORKDAY(WORKDAY(DATEVALUE("15/"&amp;MONTH(EDATE(C2938,0))&amp;"/"&amp;YEAR(EDATE(C2938,0))-1),-1,Feriados!$A$1:$A$936),1,Feriados!$A$1:$A$936)</f>
        <v>40617</v>
      </c>
      <c r="K2938" s="28">
        <f t="shared" si="86"/>
        <v>5.8490856182308759</v>
      </c>
    </row>
    <row r="2939" spans="1:11" x14ac:dyDescent="0.3">
      <c r="A2939" s="18" t="str">
        <f t="shared" si="87"/>
        <v>22012P</v>
      </c>
      <c r="B2939" s="10">
        <v>760199</v>
      </c>
      <c r="C2939" s="15">
        <v>40994</v>
      </c>
      <c r="D2939" s="16">
        <v>2132.0342949999999</v>
      </c>
      <c r="E2939" s="14">
        <v>0.37</v>
      </c>
      <c r="F2939" s="14" t="s">
        <v>42</v>
      </c>
      <c r="G2939" s="15">
        <v>40991</v>
      </c>
      <c r="H2939" s="27">
        <f>WORKDAY(WORKDAY(DATEVALUE("15/"&amp;MONTH(EDATE(C2939,0))&amp;"/"&amp;YEAR(EDATE(C2939,0))),-1,Feriados!$A$1:$A$936),1,Feriados!$A$1:$A$936)</f>
        <v>40983</v>
      </c>
      <c r="I2939" s="27">
        <f>WORKDAY(WORKDAY(DATEVALUE("15/"&amp;MONTH(EDATE(C2939,-1))&amp;"/"&amp;YEAR(EDATE(C2939,-1))),-1,Feriados!$A$1:$A$936),1,Feriados!$A$1:$A$936)</f>
        <v>40954</v>
      </c>
      <c r="J2939" s="27">
        <f>WORKDAY(WORKDAY(DATEVALUE("15/"&amp;MONTH(EDATE(C2939,0))&amp;"/"&amp;YEAR(EDATE(C2939,0))-1),-1,Feriados!$A$1:$A$936),1,Feriados!$A$1:$A$936)</f>
        <v>40617</v>
      </c>
      <c r="K2939" s="28">
        <f t="shared" si="86"/>
        <v>5.8490856182308759</v>
      </c>
    </row>
    <row r="2940" spans="1:11" x14ac:dyDescent="0.3">
      <c r="A2940" s="18" t="str">
        <f t="shared" si="87"/>
        <v>22012P</v>
      </c>
      <c r="B2940" s="10">
        <v>760199</v>
      </c>
      <c r="C2940" s="15">
        <v>40995</v>
      </c>
      <c r="D2940" s="16">
        <v>2132.409279</v>
      </c>
      <c r="E2940" s="14">
        <v>0.37</v>
      </c>
      <c r="F2940" s="14" t="s">
        <v>42</v>
      </c>
      <c r="G2940" s="15">
        <v>40991</v>
      </c>
      <c r="H2940" s="27">
        <f>WORKDAY(WORKDAY(DATEVALUE("15/"&amp;MONTH(EDATE(C2940,0))&amp;"/"&amp;YEAR(EDATE(C2940,0))),-1,Feriados!$A$1:$A$936),1,Feriados!$A$1:$A$936)</f>
        <v>40983</v>
      </c>
      <c r="I2940" s="27">
        <f>WORKDAY(WORKDAY(DATEVALUE("15/"&amp;MONTH(EDATE(C2940,-1))&amp;"/"&amp;YEAR(EDATE(C2940,-1))),-1,Feriados!$A$1:$A$936),1,Feriados!$A$1:$A$936)</f>
        <v>40954</v>
      </c>
      <c r="J2940" s="27">
        <f>WORKDAY(WORKDAY(DATEVALUE("15/"&amp;MONTH(EDATE(C2940,0))&amp;"/"&amp;YEAR(EDATE(C2940,0))-1),-1,Feriados!$A$1:$A$936),1,Feriados!$A$1:$A$936)</f>
        <v>40617</v>
      </c>
      <c r="K2940" s="28">
        <f t="shared" si="86"/>
        <v>5.8490856182308759</v>
      </c>
    </row>
    <row r="2941" spans="1:11" x14ac:dyDescent="0.3">
      <c r="A2941" s="18" t="str">
        <f t="shared" si="87"/>
        <v>22012P</v>
      </c>
      <c r="B2941" s="10">
        <v>760199</v>
      </c>
      <c r="C2941" s="15">
        <v>40996</v>
      </c>
      <c r="D2941" s="16">
        <v>2132.7843290000001</v>
      </c>
      <c r="E2941" s="14">
        <v>0.37</v>
      </c>
      <c r="F2941" s="14" t="s">
        <v>42</v>
      </c>
      <c r="G2941" s="15">
        <v>40991</v>
      </c>
      <c r="H2941" s="27">
        <f>WORKDAY(WORKDAY(DATEVALUE("15/"&amp;MONTH(EDATE(C2941,0))&amp;"/"&amp;YEAR(EDATE(C2941,0))),-1,Feriados!$A$1:$A$936),1,Feriados!$A$1:$A$936)</f>
        <v>40983</v>
      </c>
      <c r="I2941" s="27">
        <f>WORKDAY(WORKDAY(DATEVALUE("15/"&amp;MONTH(EDATE(C2941,-1))&amp;"/"&amp;YEAR(EDATE(C2941,-1))),-1,Feriados!$A$1:$A$936),1,Feriados!$A$1:$A$936)</f>
        <v>40954</v>
      </c>
      <c r="J2941" s="27">
        <f>WORKDAY(WORKDAY(DATEVALUE("15/"&amp;MONTH(EDATE(C2941,0))&amp;"/"&amp;YEAR(EDATE(C2941,0))-1),-1,Feriados!$A$1:$A$936),1,Feriados!$A$1:$A$936)</f>
        <v>40617</v>
      </c>
      <c r="K2941" s="28">
        <f t="shared" ref="K2941:K3004" si="88">+(VLOOKUP(H2941,C:D,2,FALSE)/VLOOKUP(J2941,C:D,2,FALSE)-1)*100</f>
        <v>5.8490856182308759</v>
      </c>
    </row>
    <row r="2942" spans="1:11" x14ac:dyDescent="0.3">
      <c r="A2942" s="18" t="str">
        <f t="shared" si="87"/>
        <v>22012P</v>
      </c>
      <c r="B2942" s="10">
        <v>760199</v>
      </c>
      <c r="C2942" s="15">
        <v>40997</v>
      </c>
      <c r="D2942" s="16">
        <v>2133.1594439999999</v>
      </c>
      <c r="E2942" s="14">
        <v>0.37</v>
      </c>
      <c r="F2942" s="14" t="s">
        <v>42</v>
      </c>
      <c r="G2942" s="15">
        <v>40991</v>
      </c>
      <c r="H2942" s="27">
        <f>WORKDAY(WORKDAY(DATEVALUE("15/"&amp;MONTH(EDATE(C2942,0))&amp;"/"&amp;YEAR(EDATE(C2942,0))),-1,Feriados!$A$1:$A$936),1,Feriados!$A$1:$A$936)</f>
        <v>40983</v>
      </c>
      <c r="I2942" s="27">
        <f>WORKDAY(WORKDAY(DATEVALUE("15/"&amp;MONTH(EDATE(C2942,-1))&amp;"/"&amp;YEAR(EDATE(C2942,-1))),-1,Feriados!$A$1:$A$936),1,Feriados!$A$1:$A$936)</f>
        <v>40954</v>
      </c>
      <c r="J2942" s="27">
        <f>WORKDAY(WORKDAY(DATEVALUE("15/"&amp;MONTH(EDATE(C2942,0))&amp;"/"&amp;YEAR(EDATE(C2942,0))-1),-1,Feriados!$A$1:$A$936),1,Feriados!$A$1:$A$936)</f>
        <v>40617</v>
      </c>
      <c r="K2942" s="28">
        <f t="shared" si="88"/>
        <v>5.8490856182308759</v>
      </c>
    </row>
    <row r="2943" spans="1:11" x14ac:dyDescent="0.3">
      <c r="A2943" s="18" t="str">
        <f t="shared" si="87"/>
        <v>22012P</v>
      </c>
      <c r="B2943" s="10">
        <v>760199</v>
      </c>
      <c r="C2943" s="15">
        <v>40998</v>
      </c>
      <c r="D2943" s="16">
        <v>2133.5346260000001</v>
      </c>
      <c r="E2943" s="14">
        <v>0.37</v>
      </c>
      <c r="F2943" s="14" t="s">
        <v>42</v>
      </c>
      <c r="G2943" s="15">
        <v>40991</v>
      </c>
      <c r="H2943" s="27">
        <f>WORKDAY(WORKDAY(DATEVALUE("15/"&amp;MONTH(EDATE(C2943,0))&amp;"/"&amp;YEAR(EDATE(C2943,0))),-1,Feriados!$A$1:$A$936),1,Feriados!$A$1:$A$936)</f>
        <v>40983</v>
      </c>
      <c r="I2943" s="27">
        <f>WORKDAY(WORKDAY(DATEVALUE("15/"&amp;MONTH(EDATE(C2943,-1))&amp;"/"&amp;YEAR(EDATE(C2943,-1))),-1,Feriados!$A$1:$A$936),1,Feriados!$A$1:$A$936)</f>
        <v>40954</v>
      </c>
      <c r="J2943" s="27">
        <f>WORKDAY(WORKDAY(DATEVALUE("15/"&amp;MONTH(EDATE(C2943,0))&amp;"/"&amp;YEAR(EDATE(C2943,0))-1),-1,Feriados!$A$1:$A$936),1,Feriados!$A$1:$A$936)</f>
        <v>40617</v>
      </c>
      <c r="K2943" s="28">
        <f t="shared" si="88"/>
        <v>5.8490856182308759</v>
      </c>
    </row>
    <row r="2944" spans="1:11" x14ac:dyDescent="0.3">
      <c r="A2944" s="18" t="str">
        <f t="shared" si="87"/>
        <v>32012P</v>
      </c>
      <c r="B2944" s="10">
        <v>760199</v>
      </c>
      <c r="C2944" s="15">
        <v>41001</v>
      </c>
      <c r="D2944" s="16">
        <v>2133.9098739999999</v>
      </c>
      <c r="E2944" s="14">
        <v>0.37</v>
      </c>
      <c r="F2944" s="14" t="s">
        <v>42</v>
      </c>
      <c r="G2944" s="15">
        <v>40991</v>
      </c>
      <c r="H2944" s="27">
        <f>WORKDAY(WORKDAY(DATEVALUE("15/"&amp;MONTH(EDATE(C2944,0))&amp;"/"&amp;YEAR(EDATE(C2944,0))),-1,Feriados!$A$1:$A$936),1,Feriados!$A$1:$A$936)</f>
        <v>41015</v>
      </c>
      <c r="I2944" s="27">
        <f>WORKDAY(WORKDAY(DATEVALUE("15/"&amp;MONTH(EDATE(C2944,-1))&amp;"/"&amp;YEAR(EDATE(C2944,-1))),-1,Feriados!$A$1:$A$936),1,Feriados!$A$1:$A$936)</f>
        <v>40983</v>
      </c>
      <c r="J2944" s="27">
        <f>WORKDAY(WORKDAY(DATEVALUE("15/"&amp;MONTH(EDATE(C2944,0))&amp;"/"&amp;YEAR(EDATE(C2944,0))-1),-1,Feriados!$A$1:$A$936),1,Feriados!$A$1:$A$936)</f>
        <v>40648</v>
      </c>
      <c r="K2944" s="28">
        <f t="shared" si="88"/>
        <v>5.2399919505236037</v>
      </c>
    </row>
    <row r="2945" spans="1:11" x14ac:dyDescent="0.3">
      <c r="A2945" s="18" t="str">
        <f t="shared" si="87"/>
        <v>32012P</v>
      </c>
      <c r="B2945" s="10">
        <v>760199</v>
      </c>
      <c r="C2945" s="15">
        <v>41002</v>
      </c>
      <c r="D2945" s="16">
        <v>2134.2851879999998</v>
      </c>
      <c r="E2945" s="14">
        <v>0.37</v>
      </c>
      <c r="F2945" s="14" t="s">
        <v>42</v>
      </c>
      <c r="G2945" s="15">
        <v>40991</v>
      </c>
      <c r="H2945" s="27">
        <f>WORKDAY(WORKDAY(DATEVALUE("15/"&amp;MONTH(EDATE(C2945,0))&amp;"/"&amp;YEAR(EDATE(C2945,0))),-1,Feriados!$A$1:$A$936),1,Feriados!$A$1:$A$936)</f>
        <v>41015</v>
      </c>
      <c r="I2945" s="27">
        <f>WORKDAY(WORKDAY(DATEVALUE("15/"&amp;MONTH(EDATE(C2945,-1))&amp;"/"&amp;YEAR(EDATE(C2945,-1))),-1,Feriados!$A$1:$A$936),1,Feriados!$A$1:$A$936)</f>
        <v>40983</v>
      </c>
      <c r="J2945" s="27">
        <f>WORKDAY(WORKDAY(DATEVALUE("15/"&amp;MONTH(EDATE(C2945,0))&amp;"/"&amp;YEAR(EDATE(C2945,0))-1),-1,Feriados!$A$1:$A$936),1,Feriados!$A$1:$A$936)</f>
        <v>40648</v>
      </c>
      <c r="K2945" s="28">
        <f t="shared" si="88"/>
        <v>5.2399919505236037</v>
      </c>
    </row>
    <row r="2946" spans="1:11" x14ac:dyDescent="0.3">
      <c r="A2946" s="18" t="str">
        <f t="shared" si="87"/>
        <v>32012P</v>
      </c>
      <c r="B2946" s="10">
        <v>760199</v>
      </c>
      <c r="C2946" s="15">
        <v>41003</v>
      </c>
      <c r="D2946" s="16">
        <v>2134.6605679999998</v>
      </c>
      <c r="E2946" s="14">
        <v>0.37</v>
      </c>
      <c r="F2946" s="14" t="s">
        <v>42</v>
      </c>
      <c r="G2946" s="15">
        <v>40991</v>
      </c>
      <c r="H2946" s="27">
        <f>WORKDAY(WORKDAY(DATEVALUE("15/"&amp;MONTH(EDATE(C2946,0))&amp;"/"&amp;YEAR(EDATE(C2946,0))),-1,Feriados!$A$1:$A$936),1,Feriados!$A$1:$A$936)</f>
        <v>41015</v>
      </c>
      <c r="I2946" s="27">
        <f>WORKDAY(WORKDAY(DATEVALUE("15/"&amp;MONTH(EDATE(C2946,-1))&amp;"/"&amp;YEAR(EDATE(C2946,-1))),-1,Feriados!$A$1:$A$936),1,Feriados!$A$1:$A$936)</f>
        <v>40983</v>
      </c>
      <c r="J2946" s="27">
        <f>WORKDAY(WORKDAY(DATEVALUE("15/"&amp;MONTH(EDATE(C2946,0))&amp;"/"&amp;YEAR(EDATE(C2946,0))-1),-1,Feriados!$A$1:$A$936),1,Feriados!$A$1:$A$936)</f>
        <v>40648</v>
      </c>
      <c r="K2946" s="28">
        <f t="shared" si="88"/>
        <v>5.2399919505236037</v>
      </c>
    </row>
    <row r="2947" spans="1:11" x14ac:dyDescent="0.3">
      <c r="A2947" s="18" t="str">
        <f t="shared" ref="A2947:A3010" si="89">MONTH(EDATE(C2947,-1))&amp;YEAR(EDATE(C2947,-1))&amp;F2947</f>
        <v>32012F</v>
      </c>
      <c r="B2947" s="10">
        <v>760199</v>
      </c>
      <c r="C2947" s="15">
        <v>41004</v>
      </c>
      <c r="D2947" s="16">
        <v>2132.6043249999998</v>
      </c>
      <c r="E2947" s="14">
        <v>0.21</v>
      </c>
      <c r="F2947" s="14" t="s">
        <v>41</v>
      </c>
      <c r="G2947" s="15">
        <v>41004</v>
      </c>
      <c r="H2947" s="27">
        <f>WORKDAY(WORKDAY(DATEVALUE("15/"&amp;MONTH(EDATE(C2947,0))&amp;"/"&amp;YEAR(EDATE(C2947,0))),-1,Feriados!$A$1:$A$936),1,Feriados!$A$1:$A$936)</f>
        <v>41015</v>
      </c>
      <c r="I2947" s="27">
        <f>WORKDAY(WORKDAY(DATEVALUE("15/"&amp;MONTH(EDATE(C2947,-1))&amp;"/"&amp;YEAR(EDATE(C2947,-1))),-1,Feriados!$A$1:$A$936),1,Feriados!$A$1:$A$936)</f>
        <v>40983</v>
      </c>
      <c r="J2947" s="27">
        <f>WORKDAY(WORKDAY(DATEVALUE("15/"&amp;MONTH(EDATE(C2947,0))&amp;"/"&amp;YEAR(EDATE(C2947,0))-1),-1,Feriados!$A$1:$A$936),1,Feriados!$A$1:$A$936)</f>
        <v>40648</v>
      </c>
      <c r="K2947" s="28">
        <f t="shared" si="88"/>
        <v>5.2399919505236037</v>
      </c>
    </row>
    <row r="2948" spans="1:11" x14ac:dyDescent="0.3">
      <c r="A2948" s="18" t="str">
        <f t="shared" si="89"/>
        <v>32012F</v>
      </c>
      <c r="B2948" s="10">
        <v>760199</v>
      </c>
      <c r="C2948" s="15">
        <v>41008</v>
      </c>
      <c r="D2948" s="16">
        <v>2132.8173670000001</v>
      </c>
      <c r="E2948" s="14">
        <v>0.21</v>
      </c>
      <c r="F2948" s="14" t="s">
        <v>41</v>
      </c>
      <c r="G2948" s="15">
        <v>41004</v>
      </c>
      <c r="H2948" s="27">
        <f>WORKDAY(WORKDAY(DATEVALUE("15/"&amp;MONTH(EDATE(C2948,0))&amp;"/"&amp;YEAR(EDATE(C2948,0))),-1,Feriados!$A$1:$A$936),1,Feriados!$A$1:$A$936)</f>
        <v>41015</v>
      </c>
      <c r="I2948" s="27">
        <f>WORKDAY(WORKDAY(DATEVALUE("15/"&amp;MONTH(EDATE(C2948,-1))&amp;"/"&amp;YEAR(EDATE(C2948,-1))),-1,Feriados!$A$1:$A$936),1,Feriados!$A$1:$A$936)</f>
        <v>40983</v>
      </c>
      <c r="J2948" s="27">
        <f>WORKDAY(WORKDAY(DATEVALUE("15/"&amp;MONTH(EDATE(C2948,0))&amp;"/"&amp;YEAR(EDATE(C2948,0))-1),-1,Feriados!$A$1:$A$936),1,Feriados!$A$1:$A$936)</f>
        <v>40648</v>
      </c>
      <c r="K2948" s="28">
        <f t="shared" si="88"/>
        <v>5.2399919505236037</v>
      </c>
    </row>
    <row r="2949" spans="1:11" x14ac:dyDescent="0.3">
      <c r="A2949" s="18" t="str">
        <f t="shared" si="89"/>
        <v>32012F</v>
      </c>
      <c r="B2949" s="10">
        <v>760199</v>
      </c>
      <c r="C2949" s="15">
        <v>41009</v>
      </c>
      <c r="D2949" s="16">
        <v>2133.0304299999998</v>
      </c>
      <c r="E2949" s="14">
        <v>0.21</v>
      </c>
      <c r="F2949" s="14" t="s">
        <v>41</v>
      </c>
      <c r="G2949" s="15">
        <v>41004</v>
      </c>
      <c r="H2949" s="27">
        <f>WORKDAY(WORKDAY(DATEVALUE("15/"&amp;MONTH(EDATE(C2949,0))&amp;"/"&amp;YEAR(EDATE(C2949,0))),-1,Feriados!$A$1:$A$936),1,Feriados!$A$1:$A$936)</f>
        <v>41015</v>
      </c>
      <c r="I2949" s="27">
        <f>WORKDAY(WORKDAY(DATEVALUE("15/"&amp;MONTH(EDATE(C2949,-1))&amp;"/"&amp;YEAR(EDATE(C2949,-1))),-1,Feriados!$A$1:$A$936),1,Feriados!$A$1:$A$936)</f>
        <v>40983</v>
      </c>
      <c r="J2949" s="27">
        <f>WORKDAY(WORKDAY(DATEVALUE("15/"&amp;MONTH(EDATE(C2949,0))&amp;"/"&amp;YEAR(EDATE(C2949,0))-1),-1,Feriados!$A$1:$A$936),1,Feriados!$A$1:$A$936)</f>
        <v>40648</v>
      </c>
      <c r="K2949" s="28">
        <f t="shared" si="88"/>
        <v>5.2399919505236037</v>
      </c>
    </row>
    <row r="2950" spans="1:11" x14ac:dyDescent="0.3">
      <c r="A2950" s="18" t="str">
        <f t="shared" si="89"/>
        <v>32012F</v>
      </c>
      <c r="B2950" s="10">
        <v>760199</v>
      </c>
      <c r="C2950" s="15">
        <v>41010</v>
      </c>
      <c r="D2950" s="16">
        <v>2133.2435139999998</v>
      </c>
      <c r="E2950" s="14">
        <v>0.21</v>
      </c>
      <c r="F2950" s="14" t="s">
        <v>41</v>
      </c>
      <c r="G2950" s="15">
        <v>41004</v>
      </c>
      <c r="H2950" s="27">
        <f>WORKDAY(WORKDAY(DATEVALUE("15/"&amp;MONTH(EDATE(C2950,0))&amp;"/"&amp;YEAR(EDATE(C2950,0))),-1,Feriados!$A$1:$A$936),1,Feriados!$A$1:$A$936)</f>
        <v>41015</v>
      </c>
      <c r="I2950" s="27">
        <f>WORKDAY(WORKDAY(DATEVALUE("15/"&amp;MONTH(EDATE(C2950,-1))&amp;"/"&amp;YEAR(EDATE(C2950,-1))),-1,Feriados!$A$1:$A$936),1,Feriados!$A$1:$A$936)</f>
        <v>40983</v>
      </c>
      <c r="J2950" s="27">
        <f>WORKDAY(WORKDAY(DATEVALUE("15/"&amp;MONTH(EDATE(C2950,0))&amp;"/"&amp;YEAR(EDATE(C2950,0))-1),-1,Feriados!$A$1:$A$936),1,Feriados!$A$1:$A$936)</f>
        <v>40648</v>
      </c>
      <c r="K2950" s="28">
        <f t="shared" si="88"/>
        <v>5.2399919505236037</v>
      </c>
    </row>
    <row r="2951" spans="1:11" x14ac:dyDescent="0.3">
      <c r="A2951" s="18" t="str">
        <f t="shared" si="89"/>
        <v>32012F</v>
      </c>
      <c r="B2951" s="10">
        <v>760199</v>
      </c>
      <c r="C2951" s="15">
        <v>41011</v>
      </c>
      <c r="D2951" s="16">
        <v>2133.456619</v>
      </c>
      <c r="E2951" s="14">
        <v>0.21</v>
      </c>
      <c r="F2951" s="14" t="s">
        <v>41</v>
      </c>
      <c r="G2951" s="15">
        <v>41004</v>
      </c>
      <c r="H2951" s="27">
        <f>WORKDAY(WORKDAY(DATEVALUE("15/"&amp;MONTH(EDATE(C2951,0))&amp;"/"&amp;YEAR(EDATE(C2951,0))),-1,Feriados!$A$1:$A$936),1,Feriados!$A$1:$A$936)</f>
        <v>41015</v>
      </c>
      <c r="I2951" s="27">
        <f>WORKDAY(WORKDAY(DATEVALUE("15/"&amp;MONTH(EDATE(C2951,-1))&amp;"/"&amp;YEAR(EDATE(C2951,-1))),-1,Feriados!$A$1:$A$936),1,Feriados!$A$1:$A$936)</f>
        <v>40983</v>
      </c>
      <c r="J2951" s="27">
        <f>WORKDAY(WORKDAY(DATEVALUE("15/"&amp;MONTH(EDATE(C2951,0))&amp;"/"&amp;YEAR(EDATE(C2951,0))-1),-1,Feriados!$A$1:$A$936),1,Feriados!$A$1:$A$936)</f>
        <v>40648</v>
      </c>
      <c r="K2951" s="28">
        <f t="shared" si="88"/>
        <v>5.2399919505236037</v>
      </c>
    </row>
    <row r="2952" spans="1:11" x14ac:dyDescent="0.3">
      <c r="A2952" s="18" t="str">
        <f t="shared" si="89"/>
        <v>32012F</v>
      </c>
      <c r="B2952" s="10">
        <v>760199</v>
      </c>
      <c r="C2952" s="15">
        <v>41012</v>
      </c>
      <c r="D2952" s="16">
        <v>2133.669746</v>
      </c>
      <c r="E2952" s="14">
        <v>0.21</v>
      </c>
      <c r="F2952" s="14" t="s">
        <v>41</v>
      </c>
      <c r="G2952" s="15">
        <v>41004</v>
      </c>
      <c r="H2952" s="27">
        <f>WORKDAY(WORKDAY(DATEVALUE("15/"&amp;MONTH(EDATE(C2952,0))&amp;"/"&amp;YEAR(EDATE(C2952,0))),-1,Feriados!$A$1:$A$936),1,Feriados!$A$1:$A$936)</f>
        <v>41015</v>
      </c>
      <c r="I2952" s="27">
        <f>WORKDAY(WORKDAY(DATEVALUE("15/"&amp;MONTH(EDATE(C2952,-1))&amp;"/"&amp;YEAR(EDATE(C2952,-1))),-1,Feriados!$A$1:$A$936),1,Feriados!$A$1:$A$936)</f>
        <v>40983</v>
      </c>
      <c r="J2952" s="27">
        <f>WORKDAY(WORKDAY(DATEVALUE("15/"&amp;MONTH(EDATE(C2952,0))&amp;"/"&amp;YEAR(EDATE(C2952,0))-1),-1,Feriados!$A$1:$A$936),1,Feriados!$A$1:$A$936)</f>
        <v>40648</v>
      </c>
      <c r="K2952" s="28">
        <f t="shared" si="88"/>
        <v>5.2399919505236037</v>
      </c>
    </row>
    <row r="2953" spans="1:11" x14ac:dyDescent="0.3">
      <c r="A2953" s="18" t="str">
        <f t="shared" si="89"/>
        <v>32012F</v>
      </c>
      <c r="B2953" s="10">
        <v>760199</v>
      </c>
      <c r="C2953" s="15">
        <v>41015</v>
      </c>
      <c r="D2953" s="16">
        <v>2133.8828950000002</v>
      </c>
      <c r="E2953" s="14">
        <v>0.21</v>
      </c>
      <c r="F2953" s="14" t="s">
        <v>41</v>
      </c>
      <c r="G2953" s="15">
        <v>41004</v>
      </c>
      <c r="H2953" s="27">
        <f>WORKDAY(WORKDAY(DATEVALUE("15/"&amp;MONTH(EDATE(C2953,0))&amp;"/"&amp;YEAR(EDATE(C2953,0))),-1,Feriados!$A$1:$A$936),1,Feriados!$A$1:$A$936)</f>
        <v>41015</v>
      </c>
      <c r="I2953" s="27">
        <f>WORKDAY(WORKDAY(DATEVALUE("15/"&amp;MONTH(EDATE(C2953,-1))&amp;"/"&amp;YEAR(EDATE(C2953,-1))),-1,Feriados!$A$1:$A$936),1,Feriados!$A$1:$A$936)</f>
        <v>40983</v>
      </c>
      <c r="J2953" s="27">
        <f>WORKDAY(WORKDAY(DATEVALUE("15/"&amp;MONTH(EDATE(C2953,0))&amp;"/"&amp;YEAR(EDATE(C2953,0))-1),-1,Feriados!$A$1:$A$936),1,Feriados!$A$1:$A$936)</f>
        <v>40648</v>
      </c>
      <c r="K2953" s="28">
        <f t="shared" si="88"/>
        <v>5.2399919505236037</v>
      </c>
    </row>
    <row r="2954" spans="1:11" x14ac:dyDescent="0.3">
      <c r="A2954" s="18" t="str">
        <f t="shared" si="89"/>
        <v>32012P</v>
      </c>
      <c r="B2954" s="10">
        <v>760199</v>
      </c>
      <c r="C2954" s="15">
        <v>41016</v>
      </c>
      <c r="D2954" s="16">
        <v>2134.4681850000002</v>
      </c>
      <c r="E2954" s="14">
        <v>0.55000000000000004</v>
      </c>
      <c r="F2954" s="14" t="s">
        <v>42</v>
      </c>
      <c r="G2954" s="15">
        <v>41016</v>
      </c>
      <c r="H2954" s="27">
        <f>WORKDAY(WORKDAY(DATEVALUE("15/"&amp;MONTH(EDATE(C2954,0))&amp;"/"&amp;YEAR(EDATE(C2954,0))),-1,Feriados!$A$1:$A$936),1,Feriados!$A$1:$A$936)</f>
        <v>41015</v>
      </c>
      <c r="I2954" s="27">
        <f>WORKDAY(WORKDAY(DATEVALUE("15/"&amp;MONTH(EDATE(C2954,-1))&amp;"/"&amp;YEAR(EDATE(C2954,-1))),-1,Feriados!$A$1:$A$936),1,Feriados!$A$1:$A$936)</f>
        <v>40983</v>
      </c>
      <c r="J2954" s="27">
        <f>WORKDAY(WORKDAY(DATEVALUE("15/"&amp;MONTH(EDATE(C2954,0))&amp;"/"&amp;YEAR(EDATE(C2954,0))-1),-1,Feriados!$A$1:$A$936),1,Feriados!$A$1:$A$936)</f>
        <v>40648</v>
      </c>
      <c r="K2954" s="28">
        <f t="shared" si="88"/>
        <v>5.2399919505236037</v>
      </c>
    </row>
    <row r="2955" spans="1:11" x14ac:dyDescent="0.3">
      <c r="A2955" s="18" t="str">
        <f t="shared" si="89"/>
        <v>32012P</v>
      </c>
      <c r="B2955" s="10">
        <v>760199</v>
      </c>
      <c r="C2955" s="15">
        <v>41017</v>
      </c>
      <c r="D2955" s="16">
        <v>2135.0536350000002</v>
      </c>
      <c r="E2955" s="14">
        <v>0.55000000000000004</v>
      </c>
      <c r="F2955" s="14" t="s">
        <v>42</v>
      </c>
      <c r="G2955" s="15">
        <v>41016</v>
      </c>
      <c r="H2955" s="27">
        <f>WORKDAY(WORKDAY(DATEVALUE("15/"&amp;MONTH(EDATE(C2955,0))&amp;"/"&amp;YEAR(EDATE(C2955,0))),-1,Feriados!$A$1:$A$936),1,Feriados!$A$1:$A$936)</f>
        <v>41015</v>
      </c>
      <c r="I2955" s="27">
        <f>WORKDAY(WORKDAY(DATEVALUE("15/"&amp;MONTH(EDATE(C2955,-1))&amp;"/"&amp;YEAR(EDATE(C2955,-1))),-1,Feriados!$A$1:$A$936),1,Feriados!$A$1:$A$936)</f>
        <v>40983</v>
      </c>
      <c r="J2955" s="27">
        <f>WORKDAY(WORKDAY(DATEVALUE("15/"&amp;MONTH(EDATE(C2955,0))&amp;"/"&amp;YEAR(EDATE(C2955,0))-1),-1,Feriados!$A$1:$A$936),1,Feriados!$A$1:$A$936)</f>
        <v>40648</v>
      </c>
      <c r="K2955" s="28">
        <f t="shared" si="88"/>
        <v>5.2399919505236037</v>
      </c>
    </row>
    <row r="2956" spans="1:11" x14ac:dyDescent="0.3">
      <c r="A2956" s="18" t="str">
        <f t="shared" si="89"/>
        <v>32012P</v>
      </c>
      <c r="B2956" s="10">
        <v>760199</v>
      </c>
      <c r="C2956" s="15">
        <v>41018</v>
      </c>
      <c r="D2956" s="16">
        <v>2135.6392470000001</v>
      </c>
      <c r="E2956" s="14">
        <v>0.55000000000000004</v>
      </c>
      <c r="F2956" s="14" t="s">
        <v>42</v>
      </c>
      <c r="G2956" s="15">
        <v>41016</v>
      </c>
      <c r="H2956" s="27">
        <f>WORKDAY(WORKDAY(DATEVALUE("15/"&amp;MONTH(EDATE(C2956,0))&amp;"/"&amp;YEAR(EDATE(C2956,0))),-1,Feriados!$A$1:$A$936),1,Feriados!$A$1:$A$936)</f>
        <v>41015</v>
      </c>
      <c r="I2956" s="27">
        <f>WORKDAY(WORKDAY(DATEVALUE("15/"&amp;MONTH(EDATE(C2956,-1))&amp;"/"&amp;YEAR(EDATE(C2956,-1))),-1,Feriados!$A$1:$A$936),1,Feriados!$A$1:$A$936)</f>
        <v>40983</v>
      </c>
      <c r="J2956" s="27">
        <f>WORKDAY(WORKDAY(DATEVALUE("15/"&amp;MONTH(EDATE(C2956,0))&amp;"/"&amp;YEAR(EDATE(C2956,0))-1),-1,Feriados!$A$1:$A$936),1,Feriados!$A$1:$A$936)</f>
        <v>40648</v>
      </c>
      <c r="K2956" s="28">
        <f t="shared" si="88"/>
        <v>5.2399919505236037</v>
      </c>
    </row>
    <row r="2957" spans="1:11" x14ac:dyDescent="0.3">
      <c r="A2957" s="18" t="str">
        <f t="shared" si="89"/>
        <v>32012P</v>
      </c>
      <c r="B2957" s="10">
        <v>760199</v>
      </c>
      <c r="C2957" s="15">
        <v>41019</v>
      </c>
      <c r="D2957" s="16">
        <v>2136.225019</v>
      </c>
      <c r="E2957" s="14">
        <v>0.55000000000000004</v>
      </c>
      <c r="F2957" s="14" t="s">
        <v>42</v>
      </c>
      <c r="G2957" s="15">
        <v>41016</v>
      </c>
      <c r="H2957" s="27">
        <f>WORKDAY(WORKDAY(DATEVALUE("15/"&amp;MONTH(EDATE(C2957,0))&amp;"/"&amp;YEAR(EDATE(C2957,0))),-1,Feriados!$A$1:$A$936),1,Feriados!$A$1:$A$936)</f>
        <v>41015</v>
      </c>
      <c r="I2957" s="27">
        <f>WORKDAY(WORKDAY(DATEVALUE("15/"&amp;MONTH(EDATE(C2957,-1))&amp;"/"&amp;YEAR(EDATE(C2957,-1))),-1,Feriados!$A$1:$A$936),1,Feriados!$A$1:$A$936)</f>
        <v>40983</v>
      </c>
      <c r="J2957" s="27">
        <f>WORKDAY(WORKDAY(DATEVALUE("15/"&amp;MONTH(EDATE(C2957,0))&amp;"/"&amp;YEAR(EDATE(C2957,0))-1),-1,Feriados!$A$1:$A$936),1,Feriados!$A$1:$A$936)</f>
        <v>40648</v>
      </c>
      <c r="K2957" s="28">
        <f t="shared" si="88"/>
        <v>5.2399919505236037</v>
      </c>
    </row>
    <row r="2958" spans="1:11" x14ac:dyDescent="0.3">
      <c r="A2958" s="18" t="str">
        <f t="shared" si="89"/>
        <v>32012P</v>
      </c>
      <c r="B2958" s="10">
        <v>760199</v>
      </c>
      <c r="C2958" s="15">
        <v>41022</v>
      </c>
      <c r="D2958" s="16">
        <v>2136.8109509999999</v>
      </c>
      <c r="E2958" s="14">
        <v>0.55000000000000004</v>
      </c>
      <c r="F2958" s="14" t="s">
        <v>42</v>
      </c>
      <c r="G2958" s="15">
        <v>41016</v>
      </c>
      <c r="H2958" s="27">
        <f>WORKDAY(WORKDAY(DATEVALUE("15/"&amp;MONTH(EDATE(C2958,0))&amp;"/"&amp;YEAR(EDATE(C2958,0))),-1,Feriados!$A$1:$A$936),1,Feriados!$A$1:$A$936)</f>
        <v>41015</v>
      </c>
      <c r="I2958" s="27">
        <f>WORKDAY(WORKDAY(DATEVALUE("15/"&amp;MONTH(EDATE(C2958,-1))&amp;"/"&amp;YEAR(EDATE(C2958,-1))),-1,Feriados!$A$1:$A$936),1,Feriados!$A$1:$A$936)</f>
        <v>40983</v>
      </c>
      <c r="J2958" s="27">
        <f>WORKDAY(WORKDAY(DATEVALUE("15/"&amp;MONTH(EDATE(C2958,0))&amp;"/"&amp;YEAR(EDATE(C2958,0))-1),-1,Feriados!$A$1:$A$936),1,Feriados!$A$1:$A$936)</f>
        <v>40648</v>
      </c>
      <c r="K2958" s="28">
        <f t="shared" si="88"/>
        <v>5.2399919505236037</v>
      </c>
    </row>
    <row r="2959" spans="1:11" x14ac:dyDescent="0.3">
      <c r="A2959" s="18" t="str">
        <f t="shared" si="89"/>
        <v>32012P</v>
      </c>
      <c r="B2959" s="10">
        <v>760199</v>
      </c>
      <c r="C2959" s="15">
        <v>41023</v>
      </c>
      <c r="D2959" s="16">
        <v>2137.3970450000002</v>
      </c>
      <c r="E2959" s="14">
        <v>0.55000000000000004</v>
      </c>
      <c r="F2959" s="14" t="s">
        <v>42</v>
      </c>
      <c r="G2959" s="15">
        <v>41016</v>
      </c>
      <c r="H2959" s="27">
        <f>WORKDAY(WORKDAY(DATEVALUE("15/"&amp;MONTH(EDATE(C2959,0))&amp;"/"&amp;YEAR(EDATE(C2959,0))),-1,Feriados!$A$1:$A$936),1,Feriados!$A$1:$A$936)</f>
        <v>41015</v>
      </c>
      <c r="I2959" s="27">
        <f>WORKDAY(WORKDAY(DATEVALUE("15/"&amp;MONTH(EDATE(C2959,-1))&amp;"/"&amp;YEAR(EDATE(C2959,-1))),-1,Feriados!$A$1:$A$936),1,Feriados!$A$1:$A$936)</f>
        <v>40983</v>
      </c>
      <c r="J2959" s="27">
        <f>WORKDAY(WORKDAY(DATEVALUE("15/"&amp;MONTH(EDATE(C2959,0))&amp;"/"&amp;YEAR(EDATE(C2959,0))-1),-1,Feriados!$A$1:$A$936),1,Feriados!$A$1:$A$936)</f>
        <v>40648</v>
      </c>
      <c r="K2959" s="28">
        <f t="shared" si="88"/>
        <v>5.2399919505236037</v>
      </c>
    </row>
    <row r="2960" spans="1:11" x14ac:dyDescent="0.3">
      <c r="A2960" s="18" t="str">
        <f t="shared" si="89"/>
        <v>32012P</v>
      </c>
      <c r="B2960" s="10">
        <v>760199</v>
      </c>
      <c r="C2960" s="15">
        <v>41024</v>
      </c>
      <c r="D2960" s="16">
        <v>2138.3553390000002</v>
      </c>
      <c r="E2960" s="14">
        <v>0.6</v>
      </c>
      <c r="F2960" s="14" t="s">
        <v>42</v>
      </c>
      <c r="G2960" s="15">
        <v>41024</v>
      </c>
      <c r="H2960" s="27">
        <f>WORKDAY(WORKDAY(DATEVALUE("15/"&amp;MONTH(EDATE(C2960,0))&amp;"/"&amp;YEAR(EDATE(C2960,0))),-1,Feriados!$A$1:$A$936),1,Feriados!$A$1:$A$936)</f>
        <v>41015</v>
      </c>
      <c r="I2960" s="27">
        <f>WORKDAY(WORKDAY(DATEVALUE("15/"&amp;MONTH(EDATE(C2960,-1))&amp;"/"&amp;YEAR(EDATE(C2960,-1))),-1,Feriados!$A$1:$A$936),1,Feriados!$A$1:$A$936)</f>
        <v>40983</v>
      </c>
      <c r="J2960" s="27">
        <f>WORKDAY(WORKDAY(DATEVALUE("15/"&amp;MONTH(EDATE(C2960,0))&amp;"/"&amp;YEAR(EDATE(C2960,0))-1),-1,Feriados!$A$1:$A$936),1,Feriados!$A$1:$A$936)</f>
        <v>40648</v>
      </c>
      <c r="K2960" s="28">
        <f t="shared" si="88"/>
        <v>5.2399919505236037</v>
      </c>
    </row>
    <row r="2961" spans="1:11" x14ac:dyDescent="0.3">
      <c r="A2961" s="18" t="str">
        <f t="shared" si="89"/>
        <v>32012P</v>
      </c>
      <c r="B2961" s="10">
        <v>760199</v>
      </c>
      <c r="C2961" s="15">
        <v>41025</v>
      </c>
      <c r="D2961" s="16">
        <v>2138.9950239999998</v>
      </c>
      <c r="E2961" s="14">
        <v>0.6</v>
      </c>
      <c r="F2961" s="14" t="s">
        <v>42</v>
      </c>
      <c r="G2961" s="15">
        <v>41024</v>
      </c>
      <c r="H2961" s="27">
        <f>WORKDAY(WORKDAY(DATEVALUE("15/"&amp;MONTH(EDATE(C2961,0))&amp;"/"&amp;YEAR(EDATE(C2961,0))),-1,Feriados!$A$1:$A$936),1,Feriados!$A$1:$A$936)</f>
        <v>41015</v>
      </c>
      <c r="I2961" s="27">
        <f>WORKDAY(WORKDAY(DATEVALUE("15/"&amp;MONTH(EDATE(C2961,-1))&amp;"/"&amp;YEAR(EDATE(C2961,-1))),-1,Feriados!$A$1:$A$936),1,Feriados!$A$1:$A$936)</f>
        <v>40983</v>
      </c>
      <c r="J2961" s="27">
        <f>WORKDAY(WORKDAY(DATEVALUE("15/"&amp;MONTH(EDATE(C2961,0))&amp;"/"&amp;YEAR(EDATE(C2961,0))-1),-1,Feriados!$A$1:$A$936),1,Feriados!$A$1:$A$936)</f>
        <v>40648</v>
      </c>
      <c r="K2961" s="28">
        <f t="shared" si="88"/>
        <v>5.2399919505236037</v>
      </c>
    </row>
    <row r="2962" spans="1:11" x14ac:dyDescent="0.3">
      <c r="A2962" s="18" t="str">
        <f t="shared" si="89"/>
        <v>32012P</v>
      </c>
      <c r="B2962" s="10">
        <v>760199</v>
      </c>
      <c r="C2962" s="15">
        <v>41026</v>
      </c>
      <c r="D2962" s="16">
        <v>2139.6349009999999</v>
      </c>
      <c r="E2962" s="14">
        <v>0.6</v>
      </c>
      <c r="F2962" s="14" t="s">
        <v>42</v>
      </c>
      <c r="G2962" s="15">
        <v>41024</v>
      </c>
      <c r="H2962" s="27">
        <f>WORKDAY(WORKDAY(DATEVALUE("15/"&amp;MONTH(EDATE(C2962,0))&amp;"/"&amp;YEAR(EDATE(C2962,0))),-1,Feriados!$A$1:$A$936),1,Feriados!$A$1:$A$936)</f>
        <v>41015</v>
      </c>
      <c r="I2962" s="27">
        <f>WORKDAY(WORKDAY(DATEVALUE("15/"&amp;MONTH(EDATE(C2962,-1))&amp;"/"&amp;YEAR(EDATE(C2962,-1))),-1,Feriados!$A$1:$A$936),1,Feriados!$A$1:$A$936)</f>
        <v>40983</v>
      </c>
      <c r="J2962" s="27">
        <f>WORKDAY(WORKDAY(DATEVALUE("15/"&amp;MONTH(EDATE(C2962,0))&amp;"/"&amp;YEAR(EDATE(C2962,0))-1),-1,Feriados!$A$1:$A$936),1,Feriados!$A$1:$A$936)</f>
        <v>40648</v>
      </c>
      <c r="K2962" s="28">
        <f t="shared" si="88"/>
        <v>5.2399919505236037</v>
      </c>
    </row>
    <row r="2963" spans="1:11" x14ac:dyDescent="0.3">
      <c r="A2963" s="18" t="str">
        <f t="shared" si="89"/>
        <v>32012P</v>
      </c>
      <c r="B2963" s="10">
        <v>760199</v>
      </c>
      <c r="C2963" s="15">
        <v>41029</v>
      </c>
      <c r="D2963" s="16">
        <v>2140.2749690000001</v>
      </c>
      <c r="E2963" s="14">
        <v>0.6</v>
      </c>
      <c r="F2963" s="14" t="s">
        <v>42</v>
      </c>
      <c r="G2963" s="15">
        <v>41024</v>
      </c>
      <c r="H2963" s="27">
        <f>WORKDAY(WORKDAY(DATEVALUE("15/"&amp;MONTH(EDATE(C2963,0))&amp;"/"&amp;YEAR(EDATE(C2963,0))),-1,Feriados!$A$1:$A$936),1,Feriados!$A$1:$A$936)</f>
        <v>41015</v>
      </c>
      <c r="I2963" s="27">
        <f>WORKDAY(WORKDAY(DATEVALUE("15/"&amp;MONTH(EDATE(C2963,-1))&amp;"/"&amp;YEAR(EDATE(C2963,-1))),-1,Feriados!$A$1:$A$936),1,Feriados!$A$1:$A$936)</f>
        <v>40983</v>
      </c>
      <c r="J2963" s="27">
        <f>WORKDAY(WORKDAY(DATEVALUE("15/"&amp;MONTH(EDATE(C2963,0))&amp;"/"&amp;YEAR(EDATE(C2963,0))-1),-1,Feriados!$A$1:$A$936),1,Feriados!$A$1:$A$936)</f>
        <v>40648</v>
      </c>
      <c r="K2963" s="28">
        <f t="shared" si="88"/>
        <v>5.2399919505236037</v>
      </c>
    </row>
    <row r="2964" spans="1:11" x14ac:dyDescent="0.3">
      <c r="A2964" s="18" t="str">
        <f t="shared" si="89"/>
        <v>42012P</v>
      </c>
      <c r="B2964" s="10">
        <v>760199</v>
      </c>
      <c r="C2964" s="15">
        <v>41031</v>
      </c>
      <c r="D2964" s="16">
        <v>2140.9152290000002</v>
      </c>
      <c r="E2964" s="14">
        <v>0.6</v>
      </c>
      <c r="F2964" s="14" t="s">
        <v>42</v>
      </c>
      <c r="G2964" s="15">
        <v>41024</v>
      </c>
      <c r="H2964" s="27">
        <f>WORKDAY(WORKDAY(DATEVALUE("15/"&amp;MONTH(EDATE(C2964,0))&amp;"/"&amp;YEAR(EDATE(C2964,0))),-1,Feriados!$A$1:$A$936),1,Feriados!$A$1:$A$936)</f>
        <v>41044</v>
      </c>
      <c r="I2964" s="27">
        <f>WORKDAY(WORKDAY(DATEVALUE("15/"&amp;MONTH(EDATE(C2964,-1))&amp;"/"&amp;YEAR(EDATE(C2964,-1))),-1,Feriados!$A$1:$A$936),1,Feriados!$A$1:$A$936)</f>
        <v>41015</v>
      </c>
      <c r="J2964" s="27">
        <f>WORKDAY(WORKDAY(DATEVALUE("15/"&amp;MONTH(EDATE(C2964,0))&amp;"/"&amp;YEAR(EDATE(C2964,0))-1),-1,Feriados!$A$1:$A$936),1,Feriados!$A$1:$A$936)</f>
        <v>40679</v>
      </c>
      <c r="K2964" s="28">
        <f t="shared" si="88"/>
        <v>5.1041657258649842</v>
      </c>
    </row>
    <row r="2965" spans="1:11" x14ac:dyDescent="0.3">
      <c r="A2965" s="18" t="str">
        <f t="shared" si="89"/>
        <v>42012P</v>
      </c>
      <c r="B2965" s="10">
        <v>760199</v>
      </c>
      <c r="C2965" s="15">
        <v>41032</v>
      </c>
      <c r="D2965" s="16">
        <v>2141.5556799999999</v>
      </c>
      <c r="E2965" s="14">
        <v>0.6</v>
      </c>
      <c r="F2965" s="14" t="s">
        <v>42</v>
      </c>
      <c r="G2965" s="15">
        <v>41024</v>
      </c>
      <c r="H2965" s="27">
        <f>WORKDAY(WORKDAY(DATEVALUE("15/"&amp;MONTH(EDATE(C2965,0))&amp;"/"&amp;YEAR(EDATE(C2965,0))),-1,Feriados!$A$1:$A$936),1,Feriados!$A$1:$A$936)</f>
        <v>41044</v>
      </c>
      <c r="I2965" s="27">
        <f>WORKDAY(WORKDAY(DATEVALUE("15/"&amp;MONTH(EDATE(C2965,-1))&amp;"/"&amp;YEAR(EDATE(C2965,-1))),-1,Feriados!$A$1:$A$936),1,Feriados!$A$1:$A$936)</f>
        <v>41015</v>
      </c>
      <c r="J2965" s="27">
        <f>WORKDAY(WORKDAY(DATEVALUE("15/"&amp;MONTH(EDATE(C2965,0))&amp;"/"&amp;YEAR(EDATE(C2965,0))-1),-1,Feriados!$A$1:$A$936),1,Feriados!$A$1:$A$936)</f>
        <v>40679</v>
      </c>
      <c r="K2965" s="28">
        <f t="shared" si="88"/>
        <v>5.1041657258649842</v>
      </c>
    </row>
    <row r="2966" spans="1:11" x14ac:dyDescent="0.3">
      <c r="A2966" s="18" t="str">
        <f t="shared" si="89"/>
        <v>42012P</v>
      </c>
      <c r="B2966" s="10">
        <v>760199</v>
      </c>
      <c r="C2966" s="15">
        <v>41033</v>
      </c>
      <c r="D2966" s="16">
        <v>2142.1963230000001</v>
      </c>
      <c r="E2966" s="14">
        <v>0.6</v>
      </c>
      <c r="F2966" s="14" t="s">
        <v>42</v>
      </c>
      <c r="G2966" s="15">
        <v>41024</v>
      </c>
      <c r="H2966" s="27">
        <f>WORKDAY(WORKDAY(DATEVALUE("15/"&amp;MONTH(EDATE(C2966,0))&amp;"/"&amp;YEAR(EDATE(C2966,0))),-1,Feriados!$A$1:$A$936),1,Feriados!$A$1:$A$936)</f>
        <v>41044</v>
      </c>
      <c r="I2966" s="27">
        <f>WORKDAY(WORKDAY(DATEVALUE("15/"&amp;MONTH(EDATE(C2966,-1))&amp;"/"&amp;YEAR(EDATE(C2966,-1))),-1,Feriados!$A$1:$A$936),1,Feriados!$A$1:$A$936)</f>
        <v>41015</v>
      </c>
      <c r="J2966" s="27">
        <f>WORKDAY(WORKDAY(DATEVALUE("15/"&amp;MONTH(EDATE(C2966,0))&amp;"/"&amp;YEAR(EDATE(C2966,0))-1),-1,Feriados!$A$1:$A$936),1,Feriados!$A$1:$A$936)</f>
        <v>40679</v>
      </c>
      <c r="K2966" s="28">
        <f t="shared" si="88"/>
        <v>5.1041657258649842</v>
      </c>
    </row>
    <row r="2967" spans="1:11" x14ac:dyDescent="0.3">
      <c r="A2967" s="18" t="str">
        <f t="shared" si="89"/>
        <v>42012P</v>
      </c>
      <c r="B2967" s="10">
        <v>760199</v>
      </c>
      <c r="C2967" s="15">
        <v>41036</v>
      </c>
      <c r="D2967" s="16">
        <v>2142.8371569999999</v>
      </c>
      <c r="E2967" s="14">
        <v>0.6</v>
      </c>
      <c r="F2967" s="14" t="s">
        <v>42</v>
      </c>
      <c r="G2967" s="15">
        <v>41024</v>
      </c>
      <c r="H2967" s="27">
        <f>WORKDAY(WORKDAY(DATEVALUE("15/"&amp;MONTH(EDATE(C2967,0))&amp;"/"&amp;YEAR(EDATE(C2967,0))),-1,Feriados!$A$1:$A$936),1,Feriados!$A$1:$A$936)</f>
        <v>41044</v>
      </c>
      <c r="I2967" s="27">
        <f>WORKDAY(WORKDAY(DATEVALUE("15/"&amp;MONTH(EDATE(C2967,-1))&amp;"/"&amp;YEAR(EDATE(C2967,-1))),-1,Feriados!$A$1:$A$936),1,Feriados!$A$1:$A$936)</f>
        <v>41015</v>
      </c>
      <c r="J2967" s="27">
        <f>WORKDAY(WORKDAY(DATEVALUE("15/"&amp;MONTH(EDATE(C2967,0))&amp;"/"&amp;YEAR(EDATE(C2967,0))-1),-1,Feriados!$A$1:$A$936),1,Feriados!$A$1:$A$936)</f>
        <v>40679</v>
      </c>
      <c r="K2967" s="28">
        <f t="shared" si="88"/>
        <v>5.1041657258649842</v>
      </c>
    </row>
    <row r="2968" spans="1:11" x14ac:dyDescent="0.3">
      <c r="A2968" s="18" t="str">
        <f t="shared" si="89"/>
        <v>42012P</v>
      </c>
      <c r="B2968" s="10">
        <v>760199</v>
      </c>
      <c r="C2968" s="15">
        <v>41037</v>
      </c>
      <c r="D2968" s="16">
        <v>2143.4781840000001</v>
      </c>
      <c r="E2968" s="14">
        <v>0.6</v>
      </c>
      <c r="F2968" s="14" t="s">
        <v>42</v>
      </c>
      <c r="G2968" s="15">
        <v>41024</v>
      </c>
      <c r="H2968" s="27">
        <f>WORKDAY(WORKDAY(DATEVALUE("15/"&amp;MONTH(EDATE(C2968,0))&amp;"/"&amp;YEAR(EDATE(C2968,0))),-1,Feriados!$A$1:$A$936),1,Feriados!$A$1:$A$936)</f>
        <v>41044</v>
      </c>
      <c r="I2968" s="27">
        <f>WORKDAY(WORKDAY(DATEVALUE("15/"&amp;MONTH(EDATE(C2968,-1))&amp;"/"&amp;YEAR(EDATE(C2968,-1))),-1,Feriados!$A$1:$A$936),1,Feriados!$A$1:$A$936)</f>
        <v>41015</v>
      </c>
      <c r="J2968" s="27">
        <f>WORKDAY(WORKDAY(DATEVALUE("15/"&amp;MONTH(EDATE(C2968,0))&amp;"/"&amp;YEAR(EDATE(C2968,0))-1),-1,Feriados!$A$1:$A$936),1,Feriados!$A$1:$A$936)</f>
        <v>40679</v>
      </c>
      <c r="K2968" s="28">
        <f t="shared" si="88"/>
        <v>5.1041657258649842</v>
      </c>
    </row>
    <row r="2969" spans="1:11" x14ac:dyDescent="0.3">
      <c r="A2969" s="18" t="str">
        <f t="shared" si="89"/>
        <v>42012F</v>
      </c>
      <c r="B2969" s="10">
        <v>760199</v>
      </c>
      <c r="C2969" s="15">
        <v>41038</v>
      </c>
      <c r="D2969" s="16">
        <v>2144.8010920000002</v>
      </c>
      <c r="E2969" s="14">
        <v>0.64</v>
      </c>
      <c r="F2969" s="14" t="s">
        <v>41</v>
      </c>
      <c r="G2969" s="15">
        <v>41038</v>
      </c>
      <c r="H2969" s="27">
        <f>WORKDAY(WORKDAY(DATEVALUE("15/"&amp;MONTH(EDATE(C2969,0))&amp;"/"&amp;YEAR(EDATE(C2969,0))),-1,Feriados!$A$1:$A$936),1,Feriados!$A$1:$A$936)</f>
        <v>41044</v>
      </c>
      <c r="I2969" s="27">
        <f>WORKDAY(WORKDAY(DATEVALUE("15/"&amp;MONTH(EDATE(C2969,-1))&amp;"/"&amp;YEAR(EDATE(C2969,-1))),-1,Feriados!$A$1:$A$936),1,Feriados!$A$1:$A$936)</f>
        <v>41015</v>
      </c>
      <c r="J2969" s="27">
        <f>WORKDAY(WORKDAY(DATEVALUE("15/"&amp;MONTH(EDATE(C2969,0))&amp;"/"&amp;YEAR(EDATE(C2969,0))-1),-1,Feriados!$A$1:$A$936),1,Feriados!$A$1:$A$936)</f>
        <v>40679</v>
      </c>
      <c r="K2969" s="28">
        <f t="shared" si="88"/>
        <v>5.1041657258649842</v>
      </c>
    </row>
    <row r="2970" spans="1:11" x14ac:dyDescent="0.3">
      <c r="A2970" s="18" t="str">
        <f t="shared" si="89"/>
        <v>42012F</v>
      </c>
      <c r="B2970" s="10">
        <v>760199</v>
      </c>
      <c r="C2970" s="15">
        <v>41039</v>
      </c>
      <c r="D2970" s="16">
        <v>2145.4853309999999</v>
      </c>
      <c r="E2970" s="14">
        <v>0.64</v>
      </c>
      <c r="F2970" s="14" t="s">
        <v>41</v>
      </c>
      <c r="G2970" s="15">
        <v>41038</v>
      </c>
      <c r="H2970" s="27">
        <f>WORKDAY(WORKDAY(DATEVALUE("15/"&amp;MONTH(EDATE(C2970,0))&amp;"/"&amp;YEAR(EDATE(C2970,0))),-1,Feriados!$A$1:$A$936),1,Feriados!$A$1:$A$936)</f>
        <v>41044</v>
      </c>
      <c r="I2970" s="27">
        <f>WORKDAY(WORKDAY(DATEVALUE("15/"&amp;MONTH(EDATE(C2970,-1))&amp;"/"&amp;YEAR(EDATE(C2970,-1))),-1,Feriados!$A$1:$A$936),1,Feriados!$A$1:$A$936)</f>
        <v>41015</v>
      </c>
      <c r="J2970" s="27">
        <f>WORKDAY(WORKDAY(DATEVALUE("15/"&amp;MONTH(EDATE(C2970,0))&amp;"/"&amp;YEAR(EDATE(C2970,0))-1),-1,Feriados!$A$1:$A$936),1,Feriados!$A$1:$A$936)</f>
        <v>40679</v>
      </c>
      <c r="K2970" s="28">
        <f t="shared" si="88"/>
        <v>5.1041657258649842</v>
      </c>
    </row>
    <row r="2971" spans="1:11" x14ac:dyDescent="0.3">
      <c r="A2971" s="18" t="str">
        <f t="shared" si="89"/>
        <v>42012F</v>
      </c>
      <c r="B2971" s="10">
        <v>760199</v>
      </c>
      <c r="C2971" s="15">
        <v>41040</v>
      </c>
      <c r="D2971" s="16">
        <v>2146.1697880000002</v>
      </c>
      <c r="E2971" s="14">
        <v>0.64</v>
      </c>
      <c r="F2971" s="14" t="s">
        <v>41</v>
      </c>
      <c r="G2971" s="15">
        <v>41038</v>
      </c>
      <c r="H2971" s="27">
        <f>WORKDAY(WORKDAY(DATEVALUE("15/"&amp;MONTH(EDATE(C2971,0))&amp;"/"&amp;YEAR(EDATE(C2971,0))),-1,Feriados!$A$1:$A$936),1,Feriados!$A$1:$A$936)</f>
        <v>41044</v>
      </c>
      <c r="I2971" s="27">
        <f>WORKDAY(WORKDAY(DATEVALUE("15/"&amp;MONTH(EDATE(C2971,-1))&amp;"/"&amp;YEAR(EDATE(C2971,-1))),-1,Feriados!$A$1:$A$936),1,Feriados!$A$1:$A$936)</f>
        <v>41015</v>
      </c>
      <c r="J2971" s="27">
        <f>WORKDAY(WORKDAY(DATEVALUE("15/"&amp;MONTH(EDATE(C2971,0))&amp;"/"&amp;YEAR(EDATE(C2971,0))-1),-1,Feriados!$A$1:$A$936),1,Feriados!$A$1:$A$936)</f>
        <v>40679</v>
      </c>
      <c r="K2971" s="28">
        <f t="shared" si="88"/>
        <v>5.1041657258649842</v>
      </c>
    </row>
    <row r="2972" spans="1:11" x14ac:dyDescent="0.3">
      <c r="A2972" s="18" t="str">
        <f t="shared" si="89"/>
        <v>42012F</v>
      </c>
      <c r="B2972" s="10">
        <v>760199</v>
      </c>
      <c r="C2972" s="15">
        <v>41043</v>
      </c>
      <c r="D2972" s="16">
        <v>2146.854464</v>
      </c>
      <c r="E2972" s="14">
        <v>0.64</v>
      </c>
      <c r="F2972" s="14" t="s">
        <v>41</v>
      </c>
      <c r="G2972" s="15">
        <v>41038</v>
      </c>
      <c r="H2972" s="27">
        <f>WORKDAY(WORKDAY(DATEVALUE("15/"&amp;MONTH(EDATE(C2972,0))&amp;"/"&amp;YEAR(EDATE(C2972,0))),-1,Feriados!$A$1:$A$936),1,Feriados!$A$1:$A$936)</f>
        <v>41044</v>
      </c>
      <c r="I2972" s="27">
        <f>WORKDAY(WORKDAY(DATEVALUE("15/"&amp;MONTH(EDATE(C2972,-1))&amp;"/"&amp;YEAR(EDATE(C2972,-1))),-1,Feriados!$A$1:$A$936),1,Feriados!$A$1:$A$936)</f>
        <v>41015</v>
      </c>
      <c r="J2972" s="27">
        <f>WORKDAY(WORKDAY(DATEVALUE("15/"&amp;MONTH(EDATE(C2972,0))&amp;"/"&amp;YEAR(EDATE(C2972,0))-1),-1,Feriados!$A$1:$A$936),1,Feriados!$A$1:$A$936)</f>
        <v>40679</v>
      </c>
      <c r="K2972" s="28">
        <f t="shared" si="88"/>
        <v>5.1041657258649842</v>
      </c>
    </row>
    <row r="2973" spans="1:11" x14ac:dyDescent="0.3">
      <c r="A2973" s="18" t="str">
        <f t="shared" si="89"/>
        <v>42012F</v>
      </c>
      <c r="B2973" s="10">
        <v>760199</v>
      </c>
      <c r="C2973" s="15">
        <v>41044</v>
      </c>
      <c r="D2973" s="16">
        <v>2147.5393589999999</v>
      </c>
      <c r="E2973" s="14">
        <v>0.64</v>
      </c>
      <c r="F2973" s="14" t="s">
        <v>41</v>
      </c>
      <c r="G2973" s="15">
        <v>41038</v>
      </c>
      <c r="H2973" s="27">
        <f>WORKDAY(WORKDAY(DATEVALUE("15/"&amp;MONTH(EDATE(C2973,0))&amp;"/"&amp;YEAR(EDATE(C2973,0))),-1,Feriados!$A$1:$A$936),1,Feriados!$A$1:$A$936)</f>
        <v>41044</v>
      </c>
      <c r="I2973" s="27">
        <f>WORKDAY(WORKDAY(DATEVALUE("15/"&amp;MONTH(EDATE(C2973,-1))&amp;"/"&amp;YEAR(EDATE(C2973,-1))),-1,Feriados!$A$1:$A$936),1,Feriados!$A$1:$A$936)</f>
        <v>41015</v>
      </c>
      <c r="J2973" s="27">
        <f>WORKDAY(WORKDAY(DATEVALUE("15/"&amp;MONTH(EDATE(C2973,0))&amp;"/"&amp;YEAR(EDATE(C2973,0))-1),-1,Feriados!$A$1:$A$936),1,Feriados!$A$1:$A$936)</f>
        <v>40679</v>
      </c>
      <c r="K2973" s="28">
        <f t="shared" si="88"/>
        <v>5.1041657258649842</v>
      </c>
    </row>
    <row r="2974" spans="1:11" x14ac:dyDescent="0.3">
      <c r="A2974" s="18" t="str">
        <f t="shared" si="89"/>
        <v>42012P</v>
      </c>
      <c r="B2974" s="10">
        <v>760199</v>
      </c>
      <c r="C2974" s="15">
        <v>41045</v>
      </c>
      <c r="D2974" s="16">
        <v>2147.9874070000001</v>
      </c>
      <c r="E2974" s="14">
        <v>0.46</v>
      </c>
      <c r="F2974" s="14" t="s">
        <v>42</v>
      </c>
      <c r="G2974" s="15">
        <v>41045</v>
      </c>
      <c r="H2974" s="27">
        <f>WORKDAY(WORKDAY(DATEVALUE("15/"&amp;MONTH(EDATE(C2974,0))&amp;"/"&amp;YEAR(EDATE(C2974,0))),-1,Feriados!$A$1:$A$936),1,Feriados!$A$1:$A$936)</f>
        <v>41044</v>
      </c>
      <c r="I2974" s="27">
        <f>WORKDAY(WORKDAY(DATEVALUE("15/"&amp;MONTH(EDATE(C2974,-1))&amp;"/"&amp;YEAR(EDATE(C2974,-1))),-1,Feriados!$A$1:$A$936),1,Feriados!$A$1:$A$936)</f>
        <v>41015</v>
      </c>
      <c r="J2974" s="27">
        <f>WORKDAY(WORKDAY(DATEVALUE("15/"&amp;MONTH(EDATE(C2974,0))&amp;"/"&amp;YEAR(EDATE(C2974,0))-1),-1,Feriados!$A$1:$A$936),1,Feriados!$A$1:$A$936)</f>
        <v>40679</v>
      </c>
      <c r="K2974" s="28">
        <f t="shared" si="88"/>
        <v>5.1041657258649842</v>
      </c>
    </row>
    <row r="2975" spans="1:11" x14ac:dyDescent="0.3">
      <c r="A2975" s="18" t="str">
        <f t="shared" si="89"/>
        <v>42012P</v>
      </c>
      <c r="B2975" s="10">
        <v>760199</v>
      </c>
      <c r="C2975" s="15">
        <v>41046</v>
      </c>
      <c r="D2975" s="16">
        <v>2148.4355479999999</v>
      </c>
      <c r="E2975" s="14">
        <v>0.46</v>
      </c>
      <c r="F2975" s="14" t="s">
        <v>42</v>
      </c>
      <c r="G2975" s="15">
        <v>41045</v>
      </c>
      <c r="H2975" s="27">
        <f>WORKDAY(WORKDAY(DATEVALUE("15/"&amp;MONTH(EDATE(C2975,0))&amp;"/"&amp;YEAR(EDATE(C2975,0))),-1,Feriados!$A$1:$A$936),1,Feriados!$A$1:$A$936)</f>
        <v>41044</v>
      </c>
      <c r="I2975" s="27">
        <f>WORKDAY(WORKDAY(DATEVALUE("15/"&amp;MONTH(EDATE(C2975,-1))&amp;"/"&amp;YEAR(EDATE(C2975,-1))),-1,Feriados!$A$1:$A$936),1,Feriados!$A$1:$A$936)</f>
        <v>41015</v>
      </c>
      <c r="J2975" s="27">
        <f>WORKDAY(WORKDAY(DATEVALUE("15/"&amp;MONTH(EDATE(C2975,0))&amp;"/"&amp;YEAR(EDATE(C2975,0))-1),-1,Feriados!$A$1:$A$936),1,Feriados!$A$1:$A$936)</f>
        <v>40679</v>
      </c>
      <c r="K2975" s="28">
        <f t="shared" si="88"/>
        <v>5.1041657258649842</v>
      </c>
    </row>
    <row r="2976" spans="1:11" x14ac:dyDescent="0.3">
      <c r="A2976" s="18" t="str">
        <f t="shared" si="89"/>
        <v>42012P</v>
      </c>
      <c r="B2976" s="10">
        <v>760199</v>
      </c>
      <c r="C2976" s="15">
        <v>41047</v>
      </c>
      <c r="D2976" s="16">
        <v>2148.8837830000002</v>
      </c>
      <c r="E2976" s="14">
        <v>0.46</v>
      </c>
      <c r="F2976" s="14" t="s">
        <v>42</v>
      </c>
      <c r="G2976" s="15">
        <v>41045</v>
      </c>
      <c r="H2976" s="27">
        <f>WORKDAY(WORKDAY(DATEVALUE("15/"&amp;MONTH(EDATE(C2976,0))&amp;"/"&amp;YEAR(EDATE(C2976,0))),-1,Feriados!$A$1:$A$936),1,Feriados!$A$1:$A$936)</f>
        <v>41044</v>
      </c>
      <c r="I2976" s="27">
        <f>WORKDAY(WORKDAY(DATEVALUE("15/"&amp;MONTH(EDATE(C2976,-1))&amp;"/"&amp;YEAR(EDATE(C2976,-1))),-1,Feriados!$A$1:$A$936),1,Feriados!$A$1:$A$936)</f>
        <v>41015</v>
      </c>
      <c r="J2976" s="27">
        <f>WORKDAY(WORKDAY(DATEVALUE("15/"&amp;MONTH(EDATE(C2976,0))&amp;"/"&amp;YEAR(EDATE(C2976,0))-1),-1,Feriados!$A$1:$A$936),1,Feriados!$A$1:$A$936)</f>
        <v>40679</v>
      </c>
      <c r="K2976" s="28">
        <f t="shared" si="88"/>
        <v>5.1041657258649842</v>
      </c>
    </row>
    <row r="2977" spans="1:11" x14ac:dyDescent="0.3">
      <c r="A2977" s="18" t="str">
        <f t="shared" si="89"/>
        <v>42012P</v>
      </c>
      <c r="B2977" s="10">
        <v>760199</v>
      </c>
      <c r="C2977" s="15">
        <v>41050</v>
      </c>
      <c r="D2977" s="16">
        <v>2149.3321120000001</v>
      </c>
      <c r="E2977" s="14">
        <v>0.46</v>
      </c>
      <c r="F2977" s="14" t="s">
        <v>42</v>
      </c>
      <c r="G2977" s="15">
        <v>41045</v>
      </c>
      <c r="H2977" s="27">
        <f>WORKDAY(WORKDAY(DATEVALUE("15/"&amp;MONTH(EDATE(C2977,0))&amp;"/"&amp;YEAR(EDATE(C2977,0))),-1,Feriados!$A$1:$A$936),1,Feriados!$A$1:$A$936)</f>
        <v>41044</v>
      </c>
      <c r="I2977" s="27">
        <f>WORKDAY(WORKDAY(DATEVALUE("15/"&amp;MONTH(EDATE(C2977,-1))&amp;"/"&amp;YEAR(EDATE(C2977,-1))),-1,Feriados!$A$1:$A$936),1,Feriados!$A$1:$A$936)</f>
        <v>41015</v>
      </c>
      <c r="J2977" s="27">
        <f>WORKDAY(WORKDAY(DATEVALUE("15/"&amp;MONTH(EDATE(C2977,0))&amp;"/"&amp;YEAR(EDATE(C2977,0))-1),-1,Feriados!$A$1:$A$936),1,Feriados!$A$1:$A$936)</f>
        <v>40679</v>
      </c>
      <c r="K2977" s="28">
        <f t="shared" si="88"/>
        <v>5.1041657258649842</v>
      </c>
    </row>
    <row r="2978" spans="1:11" x14ac:dyDescent="0.3">
      <c r="A2978" s="18" t="str">
        <f t="shared" si="89"/>
        <v>42012P</v>
      </c>
      <c r="B2978" s="10">
        <v>760199</v>
      </c>
      <c r="C2978" s="15">
        <v>41051</v>
      </c>
      <c r="D2978" s="16">
        <v>2149.780534</v>
      </c>
      <c r="E2978" s="14">
        <v>0.46</v>
      </c>
      <c r="F2978" s="14" t="s">
        <v>42</v>
      </c>
      <c r="G2978" s="15">
        <v>41045</v>
      </c>
      <c r="H2978" s="27">
        <f>WORKDAY(WORKDAY(DATEVALUE("15/"&amp;MONTH(EDATE(C2978,0))&amp;"/"&amp;YEAR(EDATE(C2978,0))),-1,Feriados!$A$1:$A$936),1,Feriados!$A$1:$A$936)</f>
        <v>41044</v>
      </c>
      <c r="I2978" s="27">
        <f>WORKDAY(WORKDAY(DATEVALUE("15/"&amp;MONTH(EDATE(C2978,-1))&amp;"/"&amp;YEAR(EDATE(C2978,-1))),-1,Feriados!$A$1:$A$936),1,Feriados!$A$1:$A$936)</f>
        <v>41015</v>
      </c>
      <c r="J2978" s="27">
        <f>WORKDAY(WORKDAY(DATEVALUE("15/"&amp;MONTH(EDATE(C2978,0))&amp;"/"&amp;YEAR(EDATE(C2978,0))-1),-1,Feriados!$A$1:$A$936),1,Feriados!$A$1:$A$936)</f>
        <v>40679</v>
      </c>
      <c r="K2978" s="28">
        <f t="shared" si="88"/>
        <v>5.1041657258649842</v>
      </c>
    </row>
    <row r="2979" spans="1:11" x14ac:dyDescent="0.3">
      <c r="A2979" s="18" t="str">
        <f t="shared" si="89"/>
        <v>42012P</v>
      </c>
      <c r="B2979" s="10">
        <v>760199</v>
      </c>
      <c r="C2979" s="15">
        <v>41052</v>
      </c>
      <c r="D2979" s="16">
        <v>2149.9955190000001</v>
      </c>
      <c r="E2979" s="14">
        <v>0.42</v>
      </c>
      <c r="F2979" s="14" t="s">
        <v>42</v>
      </c>
      <c r="G2979" s="15">
        <v>41052</v>
      </c>
      <c r="H2979" s="27">
        <f>WORKDAY(WORKDAY(DATEVALUE("15/"&amp;MONTH(EDATE(C2979,0))&amp;"/"&amp;YEAR(EDATE(C2979,0))),-1,Feriados!$A$1:$A$936),1,Feriados!$A$1:$A$936)</f>
        <v>41044</v>
      </c>
      <c r="I2979" s="27">
        <f>WORKDAY(WORKDAY(DATEVALUE("15/"&amp;MONTH(EDATE(C2979,-1))&amp;"/"&amp;YEAR(EDATE(C2979,-1))),-1,Feriados!$A$1:$A$936),1,Feriados!$A$1:$A$936)</f>
        <v>41015</v>
      </c>
      <c r="J2979" s="27">
        <f>WORKDAY(WORKDAY(DATEVALUE("15/"&amp;MONTH(EDATE(C2979,0))&amp;"/"&amp;YEAR(EDATE(C2979,0))-1),-1,Feriados!$A$1:$A$936),1,Feriados!$A$1:$A$936)</f>
        <v>40679</v>
      </c>
      <c r="K2979" s="28">
        <f t="shared" si="88"/>
        <v>5.1041657258649842</v>
      </c>
    </row>
    <row r="2980" spans="1:11" x14ac:dyDescent="0.3">
      <c r="A2980" s="18" t="str">
        <f t="shared" si="89"/>
        <v>42012P</v>
      </c>
      <c r="B2980" s="10">
        <v>760199</v>
      </c>
      <c r="C2980" s="15">
        <v>41053</v>
      </c>
      <c r="D2980" s="16">
        <v>2150.4051519999998</v>
      </c>
      <c r="E2980" s="14">
        <v>0.42</v>
      </c>
      <c r="F2980" s="14" t="s">
        <v>42</v>
      </c>
      <c r="G2980" s="15">
        <v>41052</v>
      </c>
      <c r="H2980" s="27">
        <f>WORKDAY(WORKDAY(DATEVALUE("15/"&amp;MONTH(EDATE(C2980,0))&amp;"/"&amp;YEAR(EDATE(C2980,0))),-1,Feriados!$A$1:$A$936),1,Feriados!$A$1:$A$936)</f>
        <v>41044</v>
      </c>
      <c r="I2980" s="27">
        <f>WORKDAY(WORKDAY(DATEVALUE("15/"&amp;MONTH(EDATE(C2980,-1))&amp;"/"&amp;YEAR(EDATE(C2980,-1))),-1,Feriados!$A$1:$A$936),1,Feriados!$A$1:$A$936)</f>
        <v>41015</v>
      </c>
      <c r="J2980" s="27">
        <f>WORKDAY(WORKDAY(DATEVALUE("15/"&amp;MONTH(EDATE(C2980,0))&amp;"/"&amp;YEAR(EDATE(C2980,0))-1),-1,Feriados!$A$1:$A$936),1,Feriados!$A$1:$A$936)</f>
        <v>40679</v>
      </c>
      <c r="K2980" s="28">
        <f t="shared" si="88"/>
        <v>5.1041657258649842</v>
      </c>
    </row>
    <row r="2981" spans="1:11" x14ac:dyDescent="0.3">
      <c r="A2981" s="18" t="str">
        <f t="shared" si="89"/>
        <v>42012P</v>
      </c>
      <c r="B2981" s="10">
        <v>760199</v>
      </c>
      <c r="C2981" s="15">
        <v>41054</v>
      </c>
      <c r="D2981" s="16">
        <v>2150.8148639999999</v>
      </c>
      <c r="E2981" s="14">
        <v>0.42</v>
      </c>
      <c r="F2981" s="14" t="s">
        <v>42</v>
      </c>
      <c r="G2981" s="15">
        <v>41052</v>
      </c>
      <c r="H2981" s="27">
        <f>WORKDAY(WORKDAY(DATEVALUE("15/"&amp;MONTH(EDATE(C2981,0))&amp;"/"&amp;YEAR(EDATE(C2981,0))),-1,Feriados!$A$1:$A$936),1,Feriados!$A$1:$A$936)</f>
        <v>41044</v>
      </c>
      <c r="I2981" s="27">
        <f>WORKDAY(WORKDAY(DATEVALUE("15/"&amp;MONTH(EDATE(C2981,-1))&amp;"/"&amp;YEAR(EDATE(C2981,-1))),-1,Feriados!$A$1:$A$936),1,Feriados!$A$1:$A$936)</f>
        <v>41015</v>
      </c>
      <c r="J2981" s="27">
        <f>WORKDAY(WORKDAY(DATEVALUE("15/"&amp;MONTH(EDATE(C2981,0))&amp;"/"&amp;YEAR(EDATE(C2981,0))-1),-1,Feriados!$A$1:$A$936),1,Feriados!$A$1:$A$936)</f>
        <v>40679</v>
      </c>
      <c r="K2981" s="28">
        <f t="shared" si="88"/>
        <v>5.1041657258649842</v>
      </c>
    </row>
    <row r="2982" spans="1:11" x14ac:dyDescent="0.3">
      <c r="A2982" s="18" t="str">
        <f t="shared" si="89"/>
        <v>42012P</v>
      </c>
      <c r="B2982" s="10">
        <v>760199</v>
      </c>
      <c r="C2982" s="15">
        <v>41057</v>
      </c>
      <c r="D2982" s="16">
        <v>2151.2246530000002</v>
      </c>
      <c r="E2982" s="14">
        <v>0.42</v>
      </c>
      <c r="F2982" s="14" t="s">
        <v>42</v>
      </c>
      <c r="G2982" s="15">
        <v>41052</v>
      </c>
      <c r="H2982" s="27">
        <f>WORKDAY(WORKDAY(DATEVALUE("15/"&amp;MONTH(EDATE(C2982,0))&amp;"/"&amp;YEAR(EDATE(C2982,0))),-1,Feriados!$A$1:$A$936),1,Feriados!$A$1:$A$936)</f>
        <v>41044</v>
      </c>
      <c r="I2982" s="27">
        <f>WORKDAY(WORKDAY(DATEVALUE("15/"&amp;MONTH(EDATE(C2982,-1))&amp;"/"&amp;YEAR(EDATE(C2982,-1))),-1,Feriados!$A$1:$A$936),1,Feriados!$A$1:$A$936)</f>
        <v>41015</v>
      </c>
      <c r="J2982" s="27">
        <f>WORKDAY(WORKDAY(DATEVALUE("15/"&amp;MONTH(EDATE(C2982,0))&amp;"/"&amp;YEAR(EDATE(C2982,0))-1),-1,Feriados!$A$1:$A$936),1,Feriados!$A$1:$A$936)</f>
        <v>40679</v>
      </c>
      <c r="K2982" s="28">
        <f t="shared" si="88"/>
        <v>5.1041657258649842</v>
      </c>
    </row>
    <row r="2983" spans="1:11" x14ac:dyDescent="0.3">
      <c r="A2983" s="18" t="str">
        <f t="shared" si="89"/>
        <v>42012P</v>
      </c>
      <c r="B2983" s="10">
        <v>760199</v>
      </c>
      <c r="C2983" s="15">
        <v>41058</v>
      </c>
      <c r="D2983" s="16">
        <v>2151.6345200000001</v>
      </c>
      <c r="E2983" s="14">
        <v>0.42</v>
      </c>
      <c r="F2983" s="14" t="s">
        <v>42</v>
      </c>
      <c r="G2983" s="15">
        <v>41052</v>
      </c>
      <c r="H2983" s="27">
        <f>WORKDAY(WORKDAY(DATEVALUE("15/"&amp;MONTH(EDATE(C2983,0))&amp;"/"&amp;YEAR(EDATE(C2983,0))),-1,Feriados!$A$1:$A$936),1,Feriados!$A$1:$A$936)</f>
        <v>41044</v>
      </c>
      <c r="I2983" s="27">
        <f>WORKDAY(WORKDAY(DATEVALUE("15/"&amp;MONTH(EDATE(C2983,-1))&amp;"/"&amp;YEAR(EDATE(C2983,-1))),-1,Feriados!$A$1:$A$936),1,Feriados!$A$1:$A$936)</f>
        <v>41015</v>
      </c>
      <c r="J2983" s="27">
        <f>WORKDAY(WORKDAY(DATEVALUE("15/"&amp;MONTH(EDATE(C2983,0))&amp;"/"&amp;YEAR(EDATE(C2983,0))-1),-1,Feriados!$A$1:$A$936),1,Feriados!$A$1:$A$936)</f>
        <v>40679</v>
      </c>
      <c r="K2983" s="28">
        <f t="shared" si="88"/>
        <v>5.1041657258649842</v>
      </c>
    </row>
    <row r="2984" spans="1:11" x14ac:dyDescent="0.3">
      <c r="A2984" s="18" t="str">
        <f t="shared" si="89"/>
        <v>42012P</v>
      </c>
      <c r="B2984" s="10">
        <v>760199</v>
      </c>
      <c r="C2984" s="15">
        <v>41059</v>
      </c>
      <c r="D2984" s="16">
        <v>2152.0444659999998</v>
      </c>
      <c r="E2984" s="14">
        <v>0.42</v>
      </c>
      <c r="F2984" s="14" t="s">
        <v>42</v>
      </c>
      <c r="G2984" s="15">
        <v>41052</v>
      </c>
      <c r="H2984" s="27">
        <f>WORKDAY(WORKDAY(DATEVALUE("15/"&amp;MONTH(EDATE(C2984,0))&amp;"/"&amp;YEAR(EDATE(C2984,0))),-1,Feriados!$A$1:$A$936),1,Feriados!$A$1:$A$936)</f>
        <v>41044</v>
      </c>
      <c r="I2984" s="27">
        <f>WORKDAY(WORKDAY(DATEVALUE("15/"&amp;MONTH(EDATE(C2984,-1))&amp;"/"&amp;YEAR(EDATE(C2984,-1))),-1,Feriados!$A$1:$A$936),1,Feriados!$A$1:$A$936)</f>
        <v>41015</v>
      </c>
      <c r="J2984" s="27">
        <f>WORKDAY(WORKDAY(DATEVALUE("15/"&amp;MONTH(EDATE(C2984,0))&amp;"/"&amp;YEAR(EDATE(C2984,0))-1),-1,Feriados!$A$1:$A$936),1,Feriados!$A$1:$A$936)</f>
        <v>40679</v>
      </c>
      <c r="K2984" s="28">
        <f t="shared" si="88"/>
        <v>5.1041657258649842</v>
      </c>
    </row>
    <row r="2985" spans="1:11" x14ac:dyDescent="0.3">
      <c r="A2985" s="18" t="str">
        <f t="shared" si="89"/>
        <v>42012P</v>
      </c>
      <c r="B2985" s="10">
        <v>760199</v>
      </c>
      <c r="C2985" s="15">
        <v>41060</v>
      </c>
      <c r="D2985" s="16">
        <v>2152.4544890000002</v>
      </c>
      <c r="E2985" s="14">
        <v>0.42</v>
      </c>
      <c r="F2985" s="14" t="s">
        <v>42</v>
      </c>
      <c r="G2985" s="15">
        <v>41052</v>
      </c>
      <c r="H2985" s="27">
        <f>WORKDAY(WORKDAY(DATEVALUE("15/"&amp;MONTH(EDATE(C2985,0))&amp;"/"&amp;YEAR(EDATE(C2985,0))),-1,Feriados!$A$1:$A$936),1,Feriados!$A$1:$A$936)</f>
        <v>41044</v>
      </c>
      <c r="I2985" s="27">
        <f>WORKDAY(WORKDAY(DATEVALUE("15/"&amp;MONTH(EDATE(C2985,-1))&amp;"/"&amp;YEAR(EDATE(C2985,-1))),-1,Feriados!$A$1:$A$936),1,Feriados!$A$1:$A$936)</f>
        <v>41015</v>
      </c>
      <c r="J2985" s="27">
        <f>WORKDAY(WORKDAY(DATEVALUE("15/"&amp;MONTH(EDATE(C2985,0))&amp;"/"&amp;YEAR(EDATE(C2985,0))-1),-1,Feriados!$A$1:$A$936),1,Feriados!$A$1:$A$936)</f>
        <v>40679</v>
      </c>
      <c r="K2985" s="28">
        <f t="shared" si="88"/>
        <v>5.1041657258649842</v>
      </c>
    </row>
    <row r="2986" spans="1:11" x14ac:dyDescent="0.3">
      <c r="A2986" s="18" t="str">
        <f t="shared" si="89"/>
        <v>52012P</v>
      </c>
      <c r="B2986" s="10">
        <v>760199</v>
      </c>
      <c r="C2986" s="15">
        <v>41061</v>
      </c>
      <c r="D2986" s="16">
        <v>2152.864591</v>
      </c>
      <c r="E2986" s="14">
        <v>0.42</v>
      </c>
      <c r="F2986" s="14" t="s">
        <v>42</v>
      </c>
      <c r="G2986" s="15">
        <v>41052</v>
      </c>
      <c r="H2986" s="27">
        <f>WORKDAY(WORKDAY(DATEVALUE("15/"&amp;MONTH(EDATE(C2986,0))&amp;"/"&amp;YEAR(EDATE(C2986,0))),-1,Feriados!$A$1:$A$936),1,Feriados!$A$1:$A$936)</f>
        <v>41075</v>
      </c>
      <c r="I2986" s="27">
        <f>WORKDAY(WORKDAY(DATEVALUE("15/"&amp;MONTH(EDATE(C2986,-1))&amp;"/"&amp;YEAR(EDATE(C2986,-1))),-1,Feriados!$A$1:$A$936),1,Feriados!$A$1:$A$936)</f>
        <v>41044</v>
      </c>
      <c r="J2986" s="27">
        <f>WORKDAY(WORKDAY(DATEVALUE("15/"&amp;MONTH(EDATE(C2986,0))&amp;"/"&amp;YEAR(EDATE(C2986,0))-1),-1,Feriados!$A$1:$A$936),1,Feriados!$A$1:$A$936)</f>
        <v>40709</v>
      </c>
      <c r="K2986" s="28">
        <f t="shared" si="88"/>
        <v>4.9888673529743244</v>
      </c>
    </row>
    <row r="2987" spans="1:11" x14ac:dyDescent="0.3">
      <c r="A2987" s="18" t="str">
        <f t="shared" si="89"/>
        <v>52012P</v>
      </c>
      <c r="B2987" s="10">
        <v>760199</v>
      </c>
      <c r="C2987" s="15">
        <v>41064</v>
      </c>
      <c r="D2987" s="16">
        <v>2153.2747709999999</v>
      </c>
      <c r="E2987" s="14">
        <v>0.42</v>
      </c>
      <c r="F2987" s="14" t="s">
        <v>42</v>
      </c>
      <c r="G2987" s="15">
        <v>41052</v>
      </c>
      <c r="H2987" s="27">
        <f>WORKDAY(WORKDAY(DATEVALUE("15/"&amp;MONTH(EDATE(C2987,0))&amp;"/"&amp;YEAR(EDATE(C2987,0))),-1,Feriados!$A$1:$A$936),1,Feriados!$A$1:$A$936)</f>
        <v>41075</v>
      </c>
      <c r="I2987" s="27">
        <f>WORKDAY(WORKDAY(DATEVALUE("15/"&amp;MONTH(EDATE(C2987,-1))&amp;"/"&amp;YEAR(EDATE(C2987,-1))),-1,Feriados!$A$1:$A$936),1,Feriados!$A$1:$A$936)</f>
        <v>41044</v>
      </c>
      <c r="J2987" s="27">
        <f>WORKDAY(WORKDAY(DATEVALUE("15/"&amp;MONTH(EDATE(C2987,0))&amp;"/"&amp;YEAR(EDATE(C2987,0))-1),-1,Feriados!$A$1:$A$936),1,Feriados!$A$1:$A$936)</f>
        <v>40709</v>
      </c>
      <c r="K2987" s="28">
        <f t="shared" si="88"/>
        <v>4.9888673529743244</v>
      </c>
    </row>
    <row r="2988" spans="1:11" x14ac:dyDescent="0.3">
      <c r="A2988" s="18" t="str">
        <f t="shared" si="89"/>
        <v>52012P</v>
      </c>
      <c r="B2988" s="10">
        <v>760199</v>
      </c>
      <c r="C2988" s="15">
        <v>41065</v>
      </c>
      <c r="D2988" s="16">
        <v>2153.6850290000002</v>
      </c>
      <c r="E2988" s="14">
        <v>0.42</v>
      </c>
      <c r="F2988" s="14" t="s">
        <v>42</v>
      </c>
      <c r="G2988" s="15">
        <v>41052</v>
      </c>
      <c r="H2988" s="27">
        <f>WORKDAY(WORKDAY(DATEVALUE("15/"&amp;MONTH(EDATE(C2988,0))&amp;"/"&amp;YEAR(EDATE(C2988,0))),-1,Feriados!$A$1:$A$936),1,Feriados!$A$1:$A$936)</f>
        <v>41075</v>
      </c>
      <c r="I2988" s="27">
        <f>WORKDAY(WORKDAY(DATEVALUE("15/"&amp;MONTH(EDATE(C2988,-1))&amp;"/"&amp;YEAR(EDATE(C2988,-1))),-1,Feriados!$A$1:$A$936),1,Feriados!$A$1:$A$936)</f>
        <v>41044</v>
      </c>
      <c r="J2988" s="27">
        <f>WORKDAY(WORKDAY(DATEVALUE("15/"&amp;MONTH(EDATE(C2988,0))&amp;"/"&amp;YEAR(EDATE(C2988,0))-1),-1,Feriados!$A$1:$A$936),1,Feriados!$A$1:$A$936)</f>
        <v>40709</v>
      </c>
      <c r="K2988" s="28">
        <f t="shared" si="88"/>
        <v>4.9888673529743244</v>
      </c>
    </row>
    <row r="2989" spans="1:11" x14ac:dyDescent="0.3">
      <c r="A2989" s="18" t="str">
        <f t="shared" si="89"/>
        <v>52012F</v>
      </c>
      <c r="B2989" s="10">
        <v>760199</v>
      </c>
      <c r="C2989" s="15">
        <v>41066</v>
      </c>
      <c r="D2989" s="16">
        <v>2153.1579660000002</v>
      </c>
      <c r="E2989" s="14">
        <v>0.36</v>
      </c>
      <c r="F2989" s="14" t="s">
        <v>41</v>
      </c>
      <c r="G2989" s="15">
        <v>41066</v>
      </c>
      <c r="H2989" s="27">
        <f>WORKDAY(WORKDAY(DATEVALUE("15/"&amp;MONTH(EDATE(C2989,0))&amp;"/"&amp;YEAR(EDATE(C2989,0))),-1,Feriados!$A$1:$A$936),1,Feriados!$A$1:$A$936)</f>
        <v>41075</v>
      </c>
      <c r="I2989" s="27">
        <f>WORKDAY(WORKDAY(DATEVALUE("15/"&amp;MONTH(EDATE(C2989,-1))&amp;"/"&amp;YEAR(EDATE(C2989,-1))),-1,Feriados!$A$1:$A$936),1,Feriados!$A$1:$A$936)</f>
        <v>41044</v>
      </c>
      <c r="J2989" s="27">
        <f>WORKDAY(WORKDAY(DATEVALUE("15/"&amp;MONTH(EDATE(C2989,0))&amp;"/"&amp;YEAR(EDATE(C2989,0))-1),-1,Feriados!$A$1:$A$936),1,Feriados!$A$1:$A$936)</f>
        <v>40709</v>
      </c>
      <c r="K2989" s="28">
        <f t="shared" si="88"/>
        <v>4.9888673529743244</v>
      </c>
    </row>
    <row r="2990" spans="1:11" x14ac:dyDescent="0.3">
      <c r="A2990" s="18" t="str">
        <f t="shared" si="89"/>
        <v>52012F</v>
      </c>
      <c r="B2990" s="10">
        <v>760199</v>
      </c>
      <c r="C2990" s="15">
        <v>41068</v>
      </c>
      <c r="D2990" s="16">
        <v>2153.5096159999998</v>
      </c>
      <c r="E2990" s="14">
        <v>0.36</v>
      </c>
      <c r="F2990" s="14" t="s">
        <v>41</v>
      </c>
      <c r="G2990" s="15">
        <v>41066</v>
      </c>
      <c r="H2990" s="27">
        <f>WORKDAY(WORKDAY(DATEVALUE("15/"&amp;MONTH(EDATE(C2990,0))&amp;"/"&amp;YEAR(EDATE(C2990,0))),-1,Feriados!$A$1:$A$936),1,Feriados!$A$1:$A$936)</f>
        <v>41075</v>
      </c>
      <c r="I2990" s="27">
        <f>WORKDAY(WORKDAY(DATEVALUE("15/"&amp;MONTH(EDATE(C2990,-1))&amp;"/"&amp;YEAR(EDATE(C2990,-1))),-1,Feriados!$A$1:$A$936),1,Feriados!$A$1:$A$936)</f>
        <v>41044</v>
      </c>
      <c r="J2990" s="27">
        <f>WORKDAY(WORKDAY(DATEVALUE("15/"&amp;MONTH(EDATE(C2990,0))&amp;"/"&amp;YEAR(EDATE(C2990,0))-1),-1,Feriados!$A$1:$A$936),1,Feriados!$A$1:$A$936)</f>
        <v>40709</v>
      </c>
      <c r="K2990" s="28">
        <f t="shared" si="88"/>
        <v>4.9888673529743244</v>
      </c>
    </row>
    <row r="2991" spans="1:11" x14ac:dyDescent="0.3">
      <c r="A2991" s="18" t="str">
        <f t="shared" si="89"/>
        <v>52012F</v>
      </c>
      <c r="B2991" s="10">
        <v>760199</v>
      </c>
      <c r="C2991" s="15">
        <v>41071</v>
      </c>
      <c r="D2991" s="16">
        <v>2153.8613249999999</v>
      </c>
      <c r="E2991" s="14">
        <v>0.36</v>
      </c>
      <c r="F2991" s="14" t="s">
        <v>41</v>
      </c>
      <c r="G2991" s="15">
        <v>41066</v>
      </c>
      <c r="H2991" s="27">
        <f>WORKDAY(WORKDAY(DATEVALUE("15/"&amp;MONTH(EDATE(C2991,0))&amp;"/"&amp;YEAR(EDATE(C2991,0))),-1,Feriados!$A$1:$A$936),1,Feriados!$A$1:$A$936)</f>
        <v>41075</v>
      </c>
      <c r="I2991" s="27">
        <f>WORKDAY(WORKDAY(DATEVALUE("15/"&amp;MONTH(EDATE(C2991,-1))&amp;"/"&amp;YEAR(EDATE(C2991,-1))),-1,Feriados!$A$1:$A$936),1,Feriados!$A$1:$A$936)</f>
        <v>41044</v>
      </c>
      <c r="J2991" s="27">
        <f>WORKDAY(WORKDAY(DATEVALUE("15/"&amp;MONTH(EDATE(C2991,0))&amp;"/"&amp;YEAR(EDATE(C2991,0))-1),-1,Feriados!$A$1:$A$936),1,Feriados!$A$1:$A$936)</f>
        <v>40709</v>
      </c>
      <c r="K2991" s="28">
        <f t="shared" si="88"/>
        <v>4.9888673529743244</v>
      </c>
    </row>
    <row r="2992" spans="1:11" x14ac:dyDescent="0.3">
      <c r="A2992" s="18" t="str">
        <f t="shared" si="89"/>
        <v>52012F</v>
      </c>
      <c r="B2992" s="10">
        <v>760199</v>
      </c>
      <c r="C2992" s="15">
        <v>41072</v>
      </c>
      <c r="D2992" s="16">
        <v>2154.2130900000002</v>
      </c>
      <c r="E2992" s="14">
        <v>0.36</v>
      </c>
      <c r="F2992" s="14" t="s">
        <v>41</v>
      </c>
      <c r="G2992" s="15">
        <v>41066</v>
      </c>
      <c r="H2992" s="27">
        <f>WORKDAY(WORKDAY(DATEVALUE("15/"&amp;MONTH(EDATE(C2992,0))&amp;"/"&amp;YEAR(EDATE(C2992,0))),-1,Feriados!$A$1:$A$936),1,Feriados!$A$1:$A$936)</f>
        <v>41075</v>
      </c>
      <c r="I2992" s="27">
        <f>WORKDAY(WORKDAY(DATEVALUE("15/"&amp;MONTH(EDATE(C2992,-1))&amp;"/"&amp;YEAR(EDATE(C2992,-1))),-1,Feriados!$A$1:$A$936),1,Feriados!$A$1:$A$936)</f>
        <v>41044</v>
      </c>
      <c r="J2992" s="27">
        <f>WORKDAY(WORKDAY(DATEVALUE("15/"&amp;MONTH(EDATE(C2992,0))&amp;"/"&amp;YEAR(EDATE(C2992,0))-1),-1,Feriados!$A$1:$A$936),1,Feriados!$A$1:$A$936)</f>
        <v>40709</v>
      </c>
      <c r="K2992" s="28">
        <f t="shared" si="88"/>
        <v>4.9888673529743244</v>
      </c>
    </row>
    <row r="2993" spans="1:11" x14ac:dyDescent="0.3">
      <c r="A2993" s="18" t="str">
        <f t="shared" si="89"/>
        <v>52012F</v>
      </c>
      <c r="B2993" s="10">
        <v>760199</v>
      </c>
      <c r="C2993" s="15">
        <v>41073</v>
      </c>
      <c r="D2993" s="16">
        <v>2154.5649130000002</v>
      </c>
      <c r="E2993" s="14">
        <v>0.36</v>
      </c>
      <c r="F2993" s="14" t="s">
        <v>41</v>
      </c>
      <c r="G2993" s="15">
        <v>41066</v>
      </c>
      <c r="H2993" s="27">
        <f>WORKDAY(WORKDAY(DATEVALUE("15/"&amp;MONTH(EDATE(C2993,0))&amp;"/"&amp;YEAR(EDATE(C2993,0))),-1,Feriados!$A$1:$A$936),1,Feriados!$A$1:$A$936)</f>
        <v>41075</v>
      </c>
      <c r="I2993" s="27">
        <f>WORKDAY(WORKDAY(DATEVALUE("15/"&amp;MONTH(EDATE(C2993,-1))&amp;"/"&amp;YEAR(EDATE(C2993,-1))),-1,Feriados!$A$1:$A$936),1,Feriados!$A$1:$A$936)</f>
        <v>41044</v>
      </c>
      <c r="J2993" s="27">
        <f>WORKDAY(WORKDAY(DATEVALUE("15/"&amp;MONTH(EDATE(C2993,0))&amp;"/"&amp;YEAR(EDATE(C2993,0))-1),-1,Feriados!$A$1:$A$936),1,Feriados!$A$1:$A$936)</f>
        <v>40709</v>
      </c>
      <c r="K2993" s="28">
        <f t="shared" si="88"/>
        <v>4.9888673529743244</v>
      </c>
    </row>
    <row r="2994" spans="1:11" x14ac:dyDescent="0.3">
      <c r="A2994" s="18" t="str">
        <f t="shared" si="89"/>
        <v>52012F</v>
      </c>
      <c r="B2994" s="10">
        <v>760199</v>
      </c>
      <c r="C2994" s="15">
        <v>41074</v>
      </c>
      <c r="D2994" s="16">
        <v>2154.9167929999999</v>
      </c>
      <c r="E2994" s="14">
        <v>0.36</v>
      </c>
      <c r="F2994" s="14" t="s">
        <v>41</v>
      </c>
      <c r="G2994" s="15">
        <v>41066</v>
      </c>
      <c r="H2994" s="27">
        <f>WORKDAY(WORKDAY(DATEVALUE("15/"&amp;MONTH(EDATE(C2994,0))&amp;"/"&amp;YEAR(EDATE(C2994,0))),-1,Feriados!$A$1:$A$936),1,Feriados!$A$1:$A$936)</f>
        <v>41075</v>
      </c>
      <c r="I2994" s="27">
        <f>WORKDAY(WORKDAY(DATEVALUE("15/"&amp;MONTH(EDATE(C2994,-1))&amp;"/"&amp;YEAR(EDATE(C2994,-1))),-1,Feriados!$A$1:$A$936),1,Feriados!$A$1:$A$936)</f>
        <v>41044</v>
      </c>
      <c r="J2994" s="27">
        <f>WORKDAY(WORKDAY(DATEVALUE("15/"&amp;MONTH(EDATE(C2994,0))&amp;"/"&amp;YEAR(EDATE(C2994,0))-1),-1,Feriados!$A$1:$A$936),1,Feriados!$A$1:$A$936)</f>
        <v>40709</v>
      </c>
      <c r="K2994" s="28">
        <f t="shared" si="88"/>
        <v>4.9888673529743244</v>
      </c>
    </row>
    <row r="2995" spans="1:11" x14ac:dyDescent="0.3">
      <c r="A2995" s="18" t="str">
        <f t="shared" si="89"/>
        <v>52012F</v>
      </c>
      <c r="B2995" s="10">
        <v>760199</v>
      </c>
      <c r="C2995" s="15">
        <v>41075</v>
      </c>
      <c r="D2995" s="16">
        <v>2155.2687310000001</v>
      </c>
      <c r="E2995" s="14">
        <v>0.36</v>
      </c>
      <c r="F2995" s="14" t="s">
        <v>41</v>
      </c>
      <c r="G2995" s="15">
        <v>41066</v>
      </c>
      <c r="H2995" s="27">
        <f>WORKDAY(WORKDAY(DATEVALUE("15/"&amp;MONTH(EDATE(C2995,0))&amp;"/"&amp;YEAR(EDATE(C2995,0))),-1,Feriados!$A$1:$A$936),1,Feriados!$A$1:$A$936)</f>
        <v>41075</v>
      </c>
      <c r="I2995" s="27">
        <f>WORKDAY(WORKDAY(DATEVALUE("15/"&amp;MONTH(EDATE(C2995,-1))&amp;"/"&amp;YEAR(EDATE(C2995,-1))),-1,Feriados!$A$1:$A$936),1,Feriados!$A$1:$A$936)</f>
        <v>41044</v>
      </c>
      <c r="J2995" s="27">
        <f>WORKDAY(WORKDAY(DATEVALUE("15/"&amp;MONTH(EDATE(C2995,0))&amp;"/"&amp;YEAR(EDATE(C2995,0))-1),-1,Feriados!$A$1:$A$936),1,Feriados!$A$1:$A$936)</f>
        <v>40709</v>
      </c>
      <c r="K2995" s="28">
        <f t="shared" si="88"/>
        <v>4.9888673529743244</v>
      </c>
    </row>
    <row r="2996" spans="1:11" x14ac:dyDescent="0.3">
      <c r="A2996" s="18" t="str">
        <f t="shared" si="89"/>
        <v>52012P</v>
      </c>
      <c r="B2996" s="10">
        <v>760199</v>
      </c>
      <c r="C2996" s="15">
        <v>41078</v>
      </c>
      <c r="D2996" s="16">
        <v>2155.4737989999999</v>
      </c>
      <c r="E2996" s="14">
        <v>0.2</v>
      </c>
      <c r="F2996" s="14" t="s">
        <v>42</v>
      </c>
      <c r="G2996" s="15">
        <v>41078</v>
      </c>
      <c r="H2996" s="27">
        <f>WORKDAY(WORKDAY(DATEVALUE("15/"&amp;MONTH(EDATE(C2996,0))&amp;"/"&amp;YEAR(EDATE(C2996,0))),-1,Feriados!$A$1:$A$936),1,Feriados!$A$1:$A$936)</f>
        <v>41075</v>
      </c>
      <c r="I2996" s="27">
        <f>WORKDAY(WORKDAY(DATEVALUE("15/"&amp;MONTH(EDATE(C2996,-1))&amp;"/"&amp;YEAR(EDATE(C2996,-1))),-1,Feriados!$A$1:$A$936),1,Feriados!$A$1:$A$936)</f>
        <v>41044</v>
      </c>
      <c r="J2996" s="27">
        <f>WORKDAY(WORKDAY(DATEVALUE("15/"&amp;MONTH(EDATE(C2996,0))&amp;"/"&amp;YEAR(EDATE(C2996,0))-1),-1,Feriados!$A$1:$A$936),1,Feriados!$A$1:$A$936)</f>
        <v>40709</v>
      </c>
      <c r="K2996" s="28">
        <f t="shared" si="88"/>
        <v>4.9888673529743244</v>
      </c>
    </row>
    <row r="2997" spans="1:11" x14ac:dyDescent="0.3">
      <c r="A2997" s="18" t="str">
        <f t="shared" si="89"/>
        <v>52012P</v>
      </c>
      <c r="B2997" s="10">
        <v>760199</v>
      </c>
      <c r="C2997" s="15">
        <v>41079</v>
      </c>
      <c r="D2997" s="16">
        <v>2155.678887</v>
      </c>
      <c r="E2997" s="14">
        <v>0.2</v>
      </c>
      <c r="F2997" s="14" t="s">
        <v>42</v>
      </c>
      <c r="G2997" s="15">
        <v>41078</v>
      </c>
      <c r="H2997" s="27">
        <f>WORKDAY(WORKDAY(DATEVALUE("15/"&amp;MONTH(EDATE(C2997,0))&amp;"/"&amp;YEAR(EDATE(C2997,0))),-1,Feriados!$A$1:$A$936),1,Feriados!$A$1:$A$936)</f>
        <v>41075</v>
      </c>
      <c r="I2997" s="27">
        <f>WORKDAY(WORKDAY(DATEVALUE("15/"&amp;MONTH(EDATE(C2997,-1))&amp;"/"&amp;YEAR(EDATE(C2997,-1))),-1,Feriados!$A$1:$A$936),1,Feriados!$A$1:$A$936)</f>
        <v>41044</v>
      </c>
      <c r="J2997" s="27">
        <f>WORKDAY(WORKDAY(DATEVALUE("15/"&amp;MONTH(EDATE(C2997,0))&amp;"/"&amp;YEAR(EDATE(C2997,0))-1),-1,Feriados!$A$1:$A$936),1,Feriados!$A$1:$A$936)</f>
        <v>40709</v>
      </c>
      <c r="K2997" s="28">
        <f t="shared" si="88"/>
        <v>4.9888673529743244</v>
      </c>
    </row>
    <row r="2998" spans="1:11" x14ac:dyDescent="0.3">
      <c r="A2998" s="18" t="str">
        <f t="shared" si="89"/>
        <v>52012P</v>
      </c>
      <c r="B2998" s="10">
        <v>760199</v>
      </c>
      <c r="C2998" s="15">
        <v>41080</v>
      </c>
      <c r="D2998" s="16">
        <v>2155.8839939999998</v>
      </c>
      <c r="E2998" s="14">
        <v>0.2</v>
      </c>
      <c r="F2998" s="14" t="s">
        <v>42</v>
      </c>
      <c r="G2998" s="15">
        <v>41078</v>
      </c>
      <c r="H2998" s="27">
        <f>WORKDAY(WORKDAY(DATEVALUE("15/"&amp;MONTH(EDATE(C2998,0))&amp;"/"&amp;YEAR(EDATE(C2998,0))),-1,Feriados!$A$1:$A$936),1,Feriados!$A$1:$A$936)</f>
        <v>41075</v>
      </c>
      <c r="I2998" s="27">
        <f>WORKDAY(WORKDAY(DATEVALUE("15/"&amp;MONTH(EDATE(C2998,-1))&amp;"/"&amp;YEAR(EDATE(C2998,-1))),-1,Feriados!$A$1:$A$936),1,Feriados!$A$1:$A$936)</f>
        <v>41044</v>
      </c>
      <c r="J2998" s="27">
        <f>WORKDAY(WORKDAY(DATEVALUE("15/"&amp;MONTH(EDATE(C2998,0))&amp;"/"&amp;YEAR(EDATE(C2998,0))-1),-1,Feriados!$A$1:$A$936),1,Feriados!$A$1:$A$936)</f>
        <v>40709</v>
      </c>
      <c r="K2998" s="28">
        <f t="shared" si="88"/>
        <v>4.9888673529743244</v>
      </c>
    </row>
    <row r="2999" spans="1:11" x14ac:dyDescent="0.3">
      <c r="A2999" s="18" t="str">
        <f t="shared" si="89"/>
        <v>52012P</v>
      </c>
      <c r="B2999" s="10">
        <v>760199</v>
      </c>
      <c r="C2999" s="15">
        <v>41081</v>
      </c>
      <c r="D2999" s="16">
        <v>2156.089121</v>
      </c>
      <c r="E2999" s="14">
        <v>0.2</v>
      </c>
      <c r="F2999" s="14" t="s">
        <v>42</v>
      </c>
      <c r="G2999" s="15">
        <v>41078</v>
      </c>
      <c r="H2999" s="27">
        <f>WORKDAY(WORKDAY(DATEVALUE("15/"&amp;MONTH(EDATE(C2999,0))&amp;"/"&amp;YEAR(EDATE(C2999,0))),-1,Feriados!$A$1:$A$936),1,Feriados!$A$1:$A$936)</f>
        <v>41075</v>
      </c>
      <c r="I2999" s="27">
        <f>WORKDAY(WORKDAY(DATEVALUE("15/"&amp;MONTH(EDATE(C2999,-1))&amp;"/"&amp;YEAR(EDATE(C2999,-1))),-1,Feriados!$A$1:$A$936),1,Feriados!$A$1:$A$936)</f>
        <v>41044</v>
      </c>
      <c r="J2999" s="27">
        <f>WORKDAY(WORKDAY(DATEVALUE("15/"&amp;MONTH(EDATE(C2999,0))&amp;"/"&amp;YEAR(EDATE(C2999,0))-1),-1,Feriados!$A$1:$A$936),1,Feriados!$A$1:$A$936)</f>
        <v>40709</v>
      </c>
      <c r="K2999" s="28">
        <f t="shared" si="88"/>
        <v>4.9888673529743244</v>
      </c>
    </row>
    <row r="3000" spans="1:11" x14ac:dyDescent="0.3">
      <c r="A3000" s="18" t="str">
        <f t="shared" si="89"/>
        <v>52012P</v>
      </c>
      <c r="B3000" s="10">
        <v>760199</v>
      </c>
      <c r="C3000" s="15">
        <v>41082</v>
      </c>
      <c r="D3000" s="16">
        <v>2155.8842399999999</v>
      </c>
      <c r="E3000" s="14">
        <v>0.12</v>
      </c>
      <c r="F3000" s="14" t="s">
        <v>42</v>
      </c>
      <c r="G3000" s="15">
        <v>41082</v>
      </c>
      <c r="H3000" s="27">
        <f>WORKDAY(WORKDAY(DATEVALUE("15/"&amp;MONTH(EDATE(C3000,0))&amp;"/"&amp;YEAR(EDATE(C3000,0))),-1,Feriados!$A$1:$A$936),1,Feriados!$A$1:$A$936)</f>
        <v>41075</v>
      </c>
      <c r="I3000" s="27">
        <f>WORKDAY(WORKDAY(DATEVALUE("15/"&amp;MONTH(EDATE(C3000,-1))&amp;"/"&amp;YEAR(EDATE(C3000,-1))),-1,Feriados!$A$1:$A$936),1,Feriados!$A$1:$A$936)</f>
        <v>41044</v>
      </c>
      <c r="J3000" s="27">
        <f>WORKDAY(WORKDAY(DATEVALUE("15/"&amp;MONTH(EDATE(C3000,0))&amp;"/"&amp;YEAR(EDATE(C3000,0))-1),-1,Feriados!$A$1:$A$936),1,Feriados!$A$1:$A$936)</f>
        <v>40709</v>
      </c>
      <c r="K3000" s="28">
        <f t="shared" si="88"/>
        <v>4.9888673529743244</v>
      </c>
    </row>
    <row r="3001" spans="1:11" x14ac:dyDescent="0.3">
      <c r="A3001" s="18" t="str">
        <f t="shared" si="89"/>
        <v>52012P</v>
      </c>
      <c r="B3001" s="10">
        <v>760199</v>
      </c>
      <c r="C3001" s="15">
        <v>41085</v>
      </c>
      <c r="D3001" s="16">
        <v>2156.0073630000002</v>
      </c>
      <c r="E3001" s="14">
        <v>0.12</v>
      </c>
      <c r="F3001" s="14" t="s">
        <v>42</v>
      </c>
      <c r="G3001" s="15">
        <v>41082</v>
      </c>
      <c r="H3001" s="27">
        <f>WORKDAY(WORKDAY(DATEVALUE("15/"&amp;MONTH(EDATE(C3001,0))&amp;"/"&amp;YEAR(EDATE(C3001,0))),-1,Feriados!$A$1:$A$936),1,Feriados!$A$1:$A$936)</f>
        <v>41075</v>
      </c>
      <c r="I3001" s="27">
        <f>WORKDAY(WORKDAY(DATEVALUE("15/"&amp;MONTH(EDATE(C3001,-1))&amp;"/"&amp;YEAR(EDATE(C3001,-1))),-1,Feriados!$A$1:$A$936),1,Feriados!$A$1:$A$936)</f>
        <v>41044</v>
      </c>
      <c r="J3001" s="27">
        <f>WORKDAY(WORKDAY(DATEVALUE("15/"&amp;MONTH(EDATE(C3001,0))&amp;"/"&amp;YEAR(EDATE(C3001,0))-1),-1,Feriados!$A$1:$A$936),1,Feriados!$A$1:$A$936)</f>
        <v>40709</v>
      </c>
      <c r="K3001" s="28">
        <f t="shared" si="88"/>
        <v>4.9888673529743244</v>
      </c>
    </row>
    <row r="3002" spans="1:11" x14ac:dyDescent="0.3">
      <c r="A3002" s="18" t="str">
        <f t="shared" si="89"/>
        <v>52012P</v>
      </c>
      <c r="B3002" s="10">
        <v>760199</v>
      </c>
      <c r="C3002" s="15">
        <v>41086</v>
      </c>
      <c r="D3002" s="16">
        <v>2156.1304930000001</v>
      </c>
      <c r="E3002" s="14">
        <v>0.12</v>
      </c>
      <c r="F3002" s="14" t="s">
        <v>42</v>
      </c>
      <c r="G3002" s="15">
        <v>41082</v>
      </c>
      <c r="H3002" s="27">
        <f>WORKDAY(WORKDAY(DATEVALUE("15/"&amp;MONTH(EDATE(C3002,0))&amp;"/"&amp;YEAR(EDATE(C3002,0))),-1,Feriados!$A$1:$A$936),1,Feriados!$A$1:$A$936)</f>
        <v>41075</v>
      </c>
      <c r="I3002" s="27">
        <f>WORKDAY(WORKDAY(DATEVALUE("15/"&amp;MONTH(EDATE(C3002,-1))&amp;"/"&amp;YEAR(EDATE(C3002,-1))),-1,Feriados!$A$1:$A$936),1,Feriados!$A$1:$A$936)</f>
        <v>41044</v>
      </c>
      <c r="J3002" s="27">
        <f>WORKDAY(WORKDAY(DATEVALUE("15/"&amp;MONTH(EDATE(C3002,0))&amp;"/"&amp;YEAR(EDATE(C3002,0))-1),-1,Feriados!$A$1:$A$936),1,Feriados!$A$1:$A$936)</f>
        <v>40709</v>
      </c>
      <c r="K3002" s="28">
        <f t="shared" si="88"/>
        <v>4.9888673529743244</v>
      </c>
    </row>
    <row r="3003" spans="1:11" x14ac:dyDescent="0.3">
      <c r="A3003" s="18" t="str">
        <f t="shared" si="89"/>
        <v>52012P</v>
      </c>
      <c r="B3003" s="10">
        <v>760199</v>
      </c>
      <c r="C3003" s="15">
        <v>41087</v>
      </c>
      <c r="D3003" s="16">
        <v>2156.2536300000002</v>
      </c>
      <c r="E3003" s="14">
        <v>0.12</v>
      </c>
      <c r="F3003" s="14" t="s">
        <v>42</v>
      </c>
      <c r="G3003" s="15">
        <v>41082</v>
      </c>
      <c r="H3003" s="27">
        <f>WORKDAY(WORKDAY(DATEVALUE("15/"&amp;MONTH(EDATE(C3003,0))&amp;"/"&amp;YEAR(EDATE(C3003,0))),-1,Feriados!$A$1:$A$936),1,Feriados!$A$1:$A$936)</f>
        <v>41075</v>
      </c>
      <c r="I3003" s="27">
        <f>WORKDAY(WORKDAY(DATEVALUE("15/"&amp;MONTH(EDATE(C3003,-1))&amp;"/"&amp;YEAR(EDATE(C3003,-1))),-1,Feriados!$A$1:$A$936),1,Feriados!$A$1:$A$936)</f>
        <v>41044</v>
      </c>
      <c r="J3003" s="27">
        <f>WORKDAY(WORKDAY(DATEVALUE("15/"&amp;MONTH(EDATE(C3003,0))&amp;"/"&amp;YEAR(EDATE(C3003,0))-1),-1,Feriados!$A$1:$A$936),1,Feriados!$A$1:$A$936)</f>
        <v>40709</v>
      </c>
      <c r="K3003" s="28">
        <f t="shared" si="88"/>
        <v>4.9888673529743244</v>
      </c>
    </row>
    <row r="3004" spans="1:11" x14ac:dyDescent="0.3">
      <c r="A3004" s="18" t="str">
        <f t="shared" si="89"/>
        <v>52012P</v>
      </c>
      <c r="B3004" s="10">
        <v>760199</v>
      </c>
      <c r="C3004" s="15">
        <v>41088</v>
      </c>
      <c r="D3004" s="16">
        <v>2156.3767750000002</v>
      </c>
      <c r="E3004" s="14">
        <v>0.12</v>
      </c>
      <c r="F3004" s="14" t="s">
        <v>42</v>
      </c>
      <c r="G3004" s="15">
        <v>41082</v>
      </c>
      <c r="H3004" s="27">
        <f>WORKDAY(WORKDAY(DATEVALUE("15/"&amp;MONTH(EDATE(C3004,0))&amp;"/"&amp;YEAR(EDATE(C3004,0))),-1,Feriados!$A$1:$A$936),1,Feriados!$A$1:$A$936)</f>
        <v>41075</v>
      </c>
      <c r="I3004" s="27">
        <f>WORKDAY(WORKDAY(DATEVALUE("15/"&amp;MONTH(EDATE(C3004,-1))&amp;"/"&amp;YEAR(EDATE(C3004,-1))),-1,Feriados!$A$1:$A$936),1,Feriados!$A$1:$A$936)</f>
        <v>41044</v>
      </c>
      <c r="J3004" s="27">
        <f>WORKDAY(WORKDAY(DATEVALUE("15/"&amp;MONTH(EDATE(C3004,0))&amp;"/"&amp;YEAR(EDATE(C3004,0))-1),-1,Feriados!$A$1:$A$936),1,Feriados!$A$1:$A$936)</f>
        <v>40709</v>
      </c>
      <c r="K3004" s="28">
        <f t="shared" si="88"/>
        <v>4.9888673529743244</v>
      </c>
    </row>
    <row r="3005" spans="1:11" x14ac:dyDescent="0.3">
      <c r="A3005" s="18" t="str">
        <f t="shared" si="89"/>
        <v>52012P</v>
      </c>
      <c r="B3005" s="10">
        <v>760199</v>
      </c>
      <c r="C3005" s="15">
        <v>41089</v>
      </c>
      <c r="D3005" s="16">
        <v>2156.499926</v>
      </c>
      <c r="E3005" s="14">
        <v>0.12</v>
      </c>
      <c r="F3005" s="14" t="s">
        <v>42</v>
      </c>
      <c r="G3005" s="15">
        <v>41082</v>
      </c>
      <c r="H3005" s="27">
        <f>WORKDAY(WORKDAY(DATEVALUE("15/"&amp;MONTH(EDATE(C3005,0))&amp;"/"&amp;YEAR(EDATE(C3005,0))),-1,Feriados!$A$1:$A$936),1,Feriados!$A$1:$A$936)</f>
        <v>41075</v>
      </c>
      <c r="I3005" s="27">
        <f>WORKDAY(WORKDAY(DATEVALUE("15/"&amp;MONTH(EDATE(C3005,-1))&amp;"/"&amp;YEAR(EDATE(C3005,-1))),-1,Feriados!$A$1:$A$936),1,Feriados!$A$1:$A$936)</f>
        <v>41044</v>
      </c>
      <c r="J3005" s="27">
        <f>WORKDAY(WORKDAY(DATEVALUE("15/"&amp;MONTH(EDATE(C3005,0))&amp;"/"&amp;YEAR(EDATE(C3005,0))-1),-1,Feriados!$A$1:$A$936),1,Feriados!$A$1:$A$936)</f>
        <v>40709</v>
      </c>
      <c r="K3005" s="28">
        <f t="shared" ref="K3005:K3068" si="90">+(VLOOKUP(H3005,C:D,2,FALSE)/VLOOKUP(J3005,C:D,2,FALSE)-1)*100</f>
        <v>4.9888673529743244</v>
      </c>
    </row>
    <row r="3006" spans="1:11" x14ac:dyDescent="0.3">
      <c r="A3006" s="18" t="str">
        <f t="shared" si="89"/>
        <v>62012P</v>
      </c>
      <c r="B3006" s="10">
        <v>760199</v>
      </c>
      <c r="C3006" s="15">
        <v>41092</v>
      </c>
      <c r="D3006" s="16">
        <v>2156.6230839999998</v>
      </c>
      <c r="E3006" s="14">
        <v>0.12</v>
      </c>
      <c r="F3006" s="14" t="s">
        <v>42</v>
      </c>
      <c r="G3006" s="15">
        <v>41082</v>
      </c>
      <c r="H3006" s="27">
        <f>WORKDAY(WORKDAY(DATEVALUE("15/"&amp;MONTH(EDATE(C3006,0))&amp;"/"&amp;YEAR(EDATE(C3006,0))),-1,Feriados!$A$1:$A$936),1,Feriados!$A$1:$A$936)</f>
        <v>41106</v>
      </c>
      <c r="I3006" s="27">
        <f>WORKDAY(WORKDAY(DATEVALUE("15/"&amp;MONTH(EDATE(C3006,-1))&amp;"/"&amp;YEAR(EDATE(C3006,-1))),-1,Feriados!$A$1:$A$936),1,Feriados!$A$1:$A$936)</f>
        <v>41075</v>
      </c>
      <c r="J3006" s="27">
        <f>WORKDAY(WORKDAY(DATEVALUE("15/"&amp;MONTH(EDATE(C3006,0))&amp;"/"&amp;YEAR(EDATE(C3006,0))-1),-1,Feriados!$A$1:$A$936),1,Feriados!$A$1:$A$936)</f>
        <v>40739</v>
      </c>
      <c r="K3006" s="28">
        <f t="shared" si="90"/>
        <v>4.9154252821796751</v>
      </c>
    </row>
    <row r="3007" spans="1:11" x14ac:dyDescent="0.3">
      <c r="A3007" s="18" t="str">
        <f t="shared" si="89"/>
        <v>62012P</v>
      </c>
      <c r="B3007" s="10">
        <v>760199</v>
      </c>
      <c r="C3007" s="15">
        <v>41093</v>
      </c>
      <c r="D3007" s="16">
        <v>2156.7462489999998</v>
      </c>
      <c r="E3007" s="14">
        <v>0.12</v>
      </c>
      <c r="F3007" s="14" t="s">
        <v>42</v>
      </c>
      <c r="G3007" s="15">
        <v>41082</v>
      </c>
      <c r="H3007" s="27">
        <f>WORKDAY(WORKDAY(DATEVALUE("15/"&amp;MONTH(EDATE(C3007,0))&amp;"/"&amp;YEAR(EDATE(C3007,0))),-1,Feriados!$A$1:$A$936),1,Feriados!$A$1:$A$936)</f>
        <v>41106</v>
      </c>
      <c r="I3007" s="27">
        <f>WORKDAY(WORKDAY(DATEVALUE("15/"&amp;MONTH(EDATE(C3007,-1))&amp;"/"&amp;YEAR(EDATE(C3007,-1))),-1,Feriados!$A$1:$A$936),1,Feriados!$A$1:$A$936)</f>
        <v>41075</v>
      </c>
      <c r="J3007" s="27">
        <f>WORKDAY(WORKDAY(DATEVALUE("15/"&amp;MONTH(EDATE(C3007,0))&amp;"/"&amp;YEAR(EDATE(C3007,0))-1),-1,Feriados!$A$1:$A$936),1,Feriados!$A$1:$A$936)</f>
        <v>40739</v>
      </c>
      <c r="K3007" s="28">
        <f t="shared" si="90"/>
        <v>4.9154252821796751</v>
      </c>
    </row>
    <row r="3008" spans="1:11" x14ac:dyDescent="0.3">
      <c r="A3008" s="18" t="str">
        <f t="shared" si="89"/>
        <v>62012P</v>
      </c>
      <c r="B3008" s="10">
        <v>760199</v>
      </c>
      <c r="C3008" s="15">
        <v>41094</v>
      </c>
      <c r="D3008" s="16">
        <v>2156.8694220000002</v>
      </c>
      <c r="E3008" s="14">
        <v>0.12</v>
      </c>
      <c r="F3008" s="14" t="s">
        <v>42</v>
      </c>
      <c r="G3008" s="15">
        <v>41082</v>
      </c>
      <c r="H3008" s="27">
        <f>WORKDAY(WORKDAY(DATEVALUE("15/"&amp;MONTH(EDATE(C3008,0))&amp;"/"&amp;YEAR(EDATE(C3008,0))),-1,Feriados!$A$1:$A$936),1,Feriados!$A$1:$A$936)</f>
        <v>41106</v>
      </c>
      <c r="I3008" s="27">
        <f>WORKDAY(WORKDAY(DATEVALUE("15/"&amp;MONTH(EDATE(C3008,-1))&amp;"/"&amp;YEAR(EDATE(C3008,-1))),-1,Feriados!$A$1:$A$936),1,Feriados!$A$1:$A$936)</f>
        <v>41075</v>
      </c>
      <c r="J3008" s="27">
        <f>WORKDAY(WORKDAY(DATEVALUE("15/"&amp;MONTH(EDATE(C3008,0))&amp;"/"&amp;YEAR(EDATE(C3008,0))-1),-1,Feriados!$A$1:$A$936),1,Feriados!$A$1:$A$936)</f>
        <v>40739</v>
      </c>
      <c r="K3008" s="28">
        <f t="shared" si="90"/>
        <v>4.9154252821796751</v>
      </c>
    </row>
    <row r="3009" spans="1:11" x14ac:dyDescent="0.3">
      <c r="A3009" s="18" t="str">
        <f t="shared" si="89"/>
        <v>62012P</v>
      </c>
      <c r="B3009" s="10">
        <v>760199</v>
      </c>
      <c r="C3009" s="15">
        <v>41095</v>
      </c>
      <c r="D3009" s="16">
        <v>2156.9926009999999</v>
      </c>
      <c r="E3009" s="14">
        <v>0.12</v>
      </c>
      <c r="F3009" s="14" t="s">
        <v>42</v>
      </c>
      <c r="G3009" s="15">
        <v>41082</v>
      </c>
      <c r="H3009" s="27">
        <f>WORKDAY(WORKDAY(DATEVALUE("15/"&amp;MONTH(EDATE(C3009,0))&amp;"/"&amp;YEAR(EDATE(C3009,0))),-1,Feriados!$A$1:$A$936),1,Feriados!$A$1:$A$936)</f>
        <v>41106</v>
      </c>
      <c r="I3009" s="27">
        <f>WORKDAY(WORKDAY(DATEVALUE("15/"&amp;MONTH(EDATE(C3009,-1))&amp;"/"&amp;YEAR(EDATE(C3009,-1))),-1,Feriados!$A$1:$A$936),1,Feriados!$A$1:$A$936)</f>
        <v>41075</v>
      </c>
      <c r="J3009" s="27">
        <f>WORKDAY(WORKDAY(DATEVALUE("15/"&amp;MONTH(EDATE(C3009,0))&amp;"/"&amp;YEAR(EDATE(C3009,0))-1),-1,Feriados!$A$1:$A$936),1,Feriados!$A$1:$A$936)</f>
        <v>40739</v>
      </c>
      <c r="K3009" s="28">
        <f t="shared" si="90"/>
        <v>4.9154252821796751</v>
      </c>
    </row>
    <row r="3010" spans="1:11" x14ac:dyDescent="0.3">
      <c r="A3010" s="18" t="str">
        <f t="shared" si="89"/>
        <v>62012F</v>
      </c>
      <c r="B3010" s="10">
        <v>760199</v>
      </c>
      <c r="C3010" s="15">
        <v>41096</v>
      </c>
      <c r="D3010" s="16">
        <v>2156.4984239999999</v>
      </c>
      <c r="E3010" s="14">
        <v>0.08</v>
      </c>
      <c r="F3010" s="14" t="s">
        <v>41</v>
      </c>
      <c r="G3010" s="15">
        <v>41096</v>
      </c>
      <c r="H3010" s="27">
        <f>WORKDAY(WORKDAY(DATEVALUE("15/"&amp;MONTH(EDATE(C3010,0))&amp;"/"&amp;YEAR(EDATE(C3010,0))),-1,Feriados!$A$1:$A$936),1,Feriados!$A$1:$A$936)</f>
        <v>41106</v>
      </c>
      <c r="I3010" s="27">
        <f>WORKDAY(WORKDAY(DATEVALUE("15/"&amp;MONTH(EDATE(C3010,-1))&amp;"/"&amp;YEAR(EDATE(C3010,-1))),-1,Feriados!$A$1:$A$936),1,Feriados!$A$1:$A$936)</f>
        <v>41075</v>
      </c>
      <c r="J3010" s="27">
        <f>WORKDAY(WORKDAY(DATEVALUE("15/"&amp;MONTH(EDATE(C3010,0))&amp;"/"&amp;YEAR(EDATE(C3010,0))-1),-1,Feriados!$A$1:$A$936),1,Feriados!$A$1:$A$936)</f>
        <v>40739</v>
      </c>
      <c r="K3010" s="28">
        <f t="shared" si="90"/>
        <v>4.9154252821796751</v>
      </c>
    </row>
    <row r="3011" spans="1:11" x14ac:dyDescent="0.3">
      <c r="A3011" s="18" t="str">
        <f t="shared" ref="A3011:A3074" si="91">MONTH(EDATE(C3011,-1))&amp;YEAR(EDATE(C3011,-1))&amp;F3011</f>
        <v>62012F</v>
      </c>
      <c r="B3011" s="10">
        <v>760199</v>
      </c>
      <c r="C3011" s="15">
        <v>41099</v>
      </c>
      <c r="D3011" s="16">
        <v>2156.5804290000001</v>
      </c>
      <c r="E3011" s="14">
        <v>0.08</v>
      </c>
      <c r="F3011" s="14" t="s">
        <v>41</v>
      </c>
      <c r="G3011" s="15">
        <v>41096</v>
      </c>
      <c r="H3011" s="27">
        <f>WORKDAY(WORKDAY(DATEVALUE("15/"&amp;MONTH(EDATE(C3011,0))&amp;"/"&amp;YEAR(EDATE(C3011,0))),-1,Feriados!$A$1:$A$936),1,Feriados!$A$1:$A$936)</f>
        <v>41106</v>
      </c>
      <c r="I3011" s="27">
        <f>WORKDAY(WORKDAY(DATEVALUE("15/"&amp;MONTH(EDATE(C3011,-1))&amp;"/"&amp;YEAR(EDATE(C3011,-1))),-1,Feriados!$A$1:$A$936),1,Feriados!$A$1:$A$936)</f>
        <v>41075</v>
      </c>
      <c r="J3011" s="27">
        <f>WORKDAY(WORKDAY(DATEVALUE("15/"&amp;MONTH(EDATE(C3011,0))&amp;"/"&amp;YEAR(EDATE(C3011,0))-1),-1,Feriados!$A$1:$A$936),1,Feriados!$A$1:$A$936)</f>
        <v>40739</v>
      </c>
      <c r="K3011" s="28">
        <f t="shared" si="90"/>
        <v>4.9154252821796751</v>
      </c>
    </row>
    <row r="3012" spans="1:11" x14ac:dyDescent="0.3">
      <c r="A3012" s="18" t="str">
        <f t="shared" si="91"/>
        <v>62012F</v>
      </c>
      <c r="B3012" s="10">
        <v>760199</v>
      </c>
      <c r="C3012" s="15">
        <v>41100</v>
      </c>
      <c r="D3012" s="16">
        <v>2156.6624360000001</v>
      </c>
      <c r="E3012" s="14">
        <v>0.08</v>
      </c>
      <c r="F3012" s="14" t="s">
        <v>41</v>
      </c>
      <c r="G3012" s="15">
        <v>41096</v>
      </c>
      <c r="H3012" s="27">
        <f>WORKDAY(WORKDAY(DATEVALUE("15/"&amp;MONTH(EDATE(C3012,0))&amp;"/"&amp;YEAR(EDATE(C3012,0))),-1,Feriados!$A$1:$A$936),1,Feriados!$A$1:$A$936)</f>
        <v>41106</v>
      </c>
      <c r="I3012" s="27">
        <f>WORKDAY(WORKDAY(DATEVALUE("15/"&amp;MONTH(EDATE(C3012,-1))&amp;"/"&amp;YEAR(EDATE(C3012,-1))),-1,Feriados!$A$1:$A$936),1,Feriados!$A$1:$A$936)</f>
        <v>41075</v>
      </c>
      <c r="J3012" s="27">
        <f>WORKDAY(WORKDAY(DATEVALUE("15/"&amp;MONTH(EDATE(C3012,0))&amp;"/"&amp;YEAR(EDATE(C3012,0))-1),-1,Feriados!$A$1:$A$936),1,Feriados!$A$1:$A$936)</f>
        <v>40739</v>
      </c>
      <c r="K3012" s="28">
        <f t="shared" si="90"/>
        <v>4.9154252821796751</v>
      </c>
    </row>
    <row r="3013" spans="1:11" x14ac:dyDescent="0.3">
      <c r="A3013" s="18" t="str">
        <f t="shared" si="91"/>
        <v>62012F</v>
      </c>
      <c r="B3013" s="10">
        <v>760199</v>
      </c>
      <c r="C3013" s="15">
        <v>41101</v>
      </c>
      <c r="D3013" s="16">
        <v>2156.744447</v>
      </c>
      <c r="E3013" s="14">
        <v>0.08</v>
      </c>
      <c r="F3013" s="14" t="s">
        <v>41</v>
      </c>
      <c r="G3013" s="15">
        <v>41096</v>
      </c>
      <c r="H3013" s="27">
        <f>WORKDAY(WORKDAY(DATEVALUE("15/"&amp;MONTH(EDATE(C3013,0))&amp;"/"&amp;YEAR(EDATE(C3013,0))),-1,Feriados!$A$1:$A$936),1,Feriados!$A$1:$A$936)</f>
        <v>41106</v>
      </c>
      <c r="I3013" s="27">
        <f>WORKDAY(WORKDAY(DATEVALUE("15/"&amp;MONTH(EDATE(C3013,-1))&amp;"/"&amp;YEAR(EDATE(C3013,-1))),-1,Feriados!$A$1:$A$936),1,Feriados!$A$1:$A$936)</f>
        <v>41075</v>
      </c>
      <c r="J3013" s="27">
        <f>WORKDAY(WORKDAY(DATEVALUE("15/"&amp;MONTH(EDATE(C3013,0))&amp;"/"&amp;YEAR(EDATE(C3013,0))-1),-1,Feriados!$A$1:$A$936),1,Feriados!$A$1:$A$936)</f>
        <v>40739</v>
      </c>
      <c r="K3013" s="28">
        <f t="shared" si="90"/>
        <v>4.9154252821796751</v>
      </c>
    </row>
    <row r="3014" spans="1:11" x14ac:dyDescent="0.3">
      <c r="A3014" s="18" t="str">
        <f t="shared" si="91"/>
        <v>62012F</v>
      </c>
      <c r="B3014" s="10">
        <v>760199</v>
      </c>
      <c r="C3014" s="15">
        <v>41102</v>
      </c>
      <c r="D3014" s="16">
        <v>2156.8264610000001</v>
      </c>
      <c r="E3014" s="14">
        <v>0.08</v>
      </c>
      <c r="F3014" s="14" t="s">
        <v>41</v>
      </c>
      <c r="G3014" s="15">
        <v>41096</v>
      </c>
      <c r="H3014" s="27">
        <f>WORKDAY(WORKDAY(DATEVALUE("15/"&amp;MONTH(EDATE(C3014,0))&amp;"/"&amp;YEAR(EDATE(C3014,0))),-1,Feriados!$A$1:$A$936),1,Feriados!$A$1:$A$936)</f>
        <v>41106</v>
      </c>
      <c r="I3014" s="27">
        <f>WORKDAY(WORKDAY(DATEVALUE("15/"&amp;MONTH(EDATE(C3014,-1))&amp;"/"&amp;YEAR(EDATE(C3014,-1))),-1,Feriados!$A$1:$A$936),1,Feriados!$A$1:$A$936)</f>
        <v>41075</v>
      </c>
      <c r="J3014" s="27">
        <f>WORKDAY(WORKDAY(DATEVALUE("15/"&amp;MONTH(EDATE(C3014,0))&amp;"/"&amp;YEAR(EDATE(C3014,0))-1),-1,Feriados!$A$1:$A$936),1,Feriados!$A$1:$A$936)</f>
        <v>40739</v>
      </c>
      <c r="K3014" s="28">
        <f t="shared" si="90"/>
        <v>4.9154252821796751</v>
      </c>
    </row>
    <row r="3015" spans="1:11" x14ac:dyDescent="0.3">
      <c r="A3015" s="18" t="str">
        <f t="shared" si="91"/>
        <v>62012F</v>
      </c>
      <c r="B3015" s="10">
        <v>760199</v>
      </c>
      <c r="C3015" s="15">
        <v>41103</v>
      </c>
      <c r="D3015" s="16">
        <v>2156.9084779999998</v>
      </c>
      <c r="E3015" s="14">
        <v>0.08</v>
      </c>
      <c r="F3015" s="14" t="s">
        <v>41</v>
      </c>
      <c r="G3015" s="15">
        <v>41096</v>
      </c>
      <c r="H3015" s="27">
        <f>WORKDAY(WORKDAY(DATEVALUE("15/"&amp;MONTH(EDATE(C3015,0))&amp;"/"&amp;YEAR(EDATE(C3015,0))),-1,Feriados!$A$1:$A$936),1,Feriados!$A$1:$A$936)</f>
        <v>41106</v>
      </c>
      <c r="I3015" s="27">
        <f>WORKDAY(WORKDAY(DATEVALUE("15/"&amp;MONTH(EDATE(C3015,-1))&amp;"/"&amp;YEAR(EDATE(C3015,-1))),-1,Feriados!$A$1:$A$936),1,Feriados!$A$1:$A$936)</f>
        <v>41075</v>
      </c>
      <c r="J3015" s="27">
        <f>WORKDAY(WORKDAY(DATEVALUE("15/"&amp;MONTH(EDATE(C3015,0))&amp;"/"&amp;YEAR(EDATE(C3015,0))-1),-1,Feriados!$A$1:$A$936),1,Feriados!$A$1:$A$936)</f>
        <v>40739</v>
      </c>
      <c r="K3015" s="28">
        <f t="shared" si="90"/>
        <v>4.9154252821796751</v>
      </c>
    </row>
    <row r="3016" spans="1:11" x14ac:dyDescent="0.3">
      <c r="A3016" s="18" t="str">
        <f t="shared" si="91"/>
        <v>62012F</v>
      </c>
      <c r="B3016" s="10">
        <v>760199</v>
      </c>
      <c r="C3016" s="15">
        <v>41106</v>
      </c>
      <c r="D3016" s="16">
        <v>2156.990499</v>
      </c>
      <c r="E3016" s="14">
        <v>0.08</v>
      </c>
      <c r="F3016" s="14" t="s">
        <v>41</v>
      </c>
      <c r="G3016" s="15">
        <v>41096</v>
      </c>
      <c r="H3016" s="27">
        <f>WORKDAY(WORKDAY(DATEVALUE("15/"&amp;MONTH(EDATE(C3016,0))&amp;"/"&amp;YEAR(EDATE(C3016,0))),-1,Feriados!$A$1:$A$936),1,Feriados!$A$1:$A$936)</f>
        <v>41106</v>
      </c>
      <c r="I3016" s="27">
        <f>WORKDAY(WORKDAY(DATEVALUE("15/"&amp;MONTH(EDATE(C3016,-1))&amp;"/"&amp;YEAR(EDATE(C3016,-1))),-1,Feriados!$A$1:$A$936),1,Feriados!$A$1:$A$936)</f>
        <v>41075</v>
      </c>
      <c r="J3016" s="27">
        <f>WORKDAY(WORKDAY(DATEVALUE("15/"&amp;MONTH(EDATE(C3016,0))&amp;"/"&amp;YEAR(EDATE(C3016,0))-1),-1,Feriados!$A$1:$A$936),1,Feriados!$A$1:$A$936)</f>
        <v>40739</v>
      </c>
      <c r="K3016" s="28">
        <f t="shared" si="90"/>
        <v>4.9154252821796751</v>
      </c>
    </row>
    <row r="3017" spans="1:11" x14ac:dyDescent="0.3">
      <c r="A3017" s="18" t="str">
        <f t="shared" si="91"/>
        <v>62012P</v>
      </c>
      <c r="B3017" s="10">
        <v>760199</v>
      </c>
      <c r="C3017" s="15">
        <v>41107</v>
      </c>
      <c r="D3017" s="16">
        <v>2157.2157550000002</v>
      </c>
      <c r="E3017" s="14">
        <v>0.23</v>
      </c>
      <c r="F3017" s="14" t="s">
        <v>42</v>
      </c>
      <c r="G3017" s="15">
        <v>41107</v>
      </c>
      <c r="H3017" s="27">
        <f>WORKDAY(WORKDAY(DATEVALUE("15/"&amp;MONTH(EDATE(C3017,0))&amp;"/"&amp;YEAR(EDATE(C3017,0))),-1,Feriados!$A$1:$A$936),1,Feriados!$A$1:$A$936)</f>
        <v>41106</v>
      </c>
      <c r="I3017" s="27">
        <f>WORKDAY(WORKDAY(DATEVALUE("15/"&amp;MONTH(EDATE(C3017,-1))&amp;"/"&amp;YEAR(EDATE(C3017,-1))),-1,Feriados!$A$1:$A$936),1,Feriados!$A$1:$A$936)</f>
        <v>41075</v>
      </c>
      <c r="J3017" s="27">
        <f>WORKDAY(WORKDAY(DATEVALUE("15/"&amp;MONTH(EDATE(C3017,0))&amp;"/"&amp;YEAR(EDATE(C3017,0))-1),-1,Feriados!$A$1:$A$936),1,Feriados!$A$1:$A$936)</f>
        <v>40739</v>
      </c>
      <c r="K3017" s="28">
        <f t="shared" si="90"/>
        <v>4.9154252821796751</v>
      </c>
    </row>
    <row r="3018" spans="1:11" x14ac:dyDescent="0.3">
      <c r="A3018" s="18" t="str">
        <f t="shared" si="91"/>
        <v>62012P</v>
      </c>
      <c r="B3018" s="10">
        <v>760199</v>
      </c>
      <c r="C3018" s="15">
        <v>41108</v>
      </c>
      <c r="D3018" s="16">
        <v>2157.4410349999998</v>
      </c>
      <c r="E3018" s="14">
        <v>0.23</v>
      </c>
      <c r="F3018" s="14" t="s">
        <v>42</v>
      </c>
      <c r="G3018" s="15">
        <v>41107</v>
      </c>
      <c r="H3018" s="27">
        <f>WORKDAY(WORKDAY(DATEVALUE("15/"&amp;MONTH(EDATE(C3018,0))&amp;"/"&amp;YEAR(EDATE(C3018,0))),-1,Feriados!$A$1:$A$936),1,Feriados!$A$1:$A$936)</f>
        <v>41106</v>
      </c>
      <c r="I3018" s="27">
        <f>WORKDAY(WORKDAY(DATEVALUE("15/"&amp;MONTH(EDATE(C3018,-1))&amp;"/"&amp;YEAR(EDATE(C3018,-1))),-1,Feriados!$A$1:$A$936),1,Feriados!$A$1:$A$936)</f>
        <v>41075</v>
      </c>
      <c r="J3018" s="27">
        <f>WORKDAY(WORKDAY(DATEVALUE("15/"&amp;MONTH(EDATE(C3018,0))&amp;"/"&amp;YEAR(EDATE(C3018,0))-1),-1,Feriados!$A$1:$A$936),1,Feriados!$A$1:$A$936)</f>
        <v>40739</v>
      </c>
      <c r="K3018" s="28">
        <f t="shared" si="90"/>
        <v>4.9154252821796751</v>
      </c>
    </row>
    <row r="3019" spans="1:11" x14ac:dyDescent="0.3">
      <c r="A3019" s="18" t="str">
        <f t="shared" si="91"/>
        <v>62012P</v>
      </c>
      <c r="B3019" s="10">
        <v>760199</v>
      </c>
      <c r="C3019" s="15">
        <v>41109</v>
      </c>
      <c r="D3019" s="16">
        <v>2157.666338</v>
      </c>
      <c r="E3019" s="14">
        <v>0.23</v>
      </c>
      <c r="F3019" s="14" t="s">
        <v>42</v>
      </c>
      <c r="G3019" s="15">
        <v>41107</v>
      </c>
      <c r="H3019" s="27">
        <f>WORKDAY(WORKDAY(DATEVALUE("15/"&amp;MONTH(EDATE(C3019,0))&amp;"/"&amp;YEAR(EDATE(C3019,0))),-1,Feriados!$A$1:$A$936),1,Feriados!$A$1:$A$936)</f>
        <v>41106</v>
      </c>
      <c r="I3019" s="27">
        <f>WORKDAY(WORKDAY(DATEVALUE("15/"&amp;MONTH(EDATE(C3019,-1))&amp;"/"&amp;YEAR(EDATE(C3019,-1))),-1,Feriados!$A$1:$A$936),1,Feriados!$A$1:$A$936)</f>
        <v>41075</v>
      </c>
      <c r="J3019" s="27">
        <f>WORKDAY(WORKDAY(DATEVALUE("15/"&amp;MONTH(EDATE(C3019,0))&amp;"/"&amp;YEAR(EDATE(C3019,0))-1),-1,Feriados!$A$1:$A$936),1,Feriados!$A$1:$A$936)</f>
        <v>40739</v>
      </c>
      <c r="K3019" s="28">
        <f t="shared" si="90"/>
        <v>4.9154252821796751</v>
      </c>
    </row>
    <row r="3020" spans="1:11" x14ac:dyDescent="0.3">
      <c r="A3020" s="18" t="str">
        <f t="shared" si="91"/>
        <v>62012P</v>
      </c>
      <c r="B3020" s="10">
        <v>760199</v>
      </c>
      <c r="C3020" s="15">
        <v>41110</v>
      </c>
      <c r="D3020" s="16">
        <v>2157.8916650000001</v>
      </c>
      <c r="E3020" s="14">
        <v>0.23</v>
      </c>
      <c r="F3020" s="14" t="s">
        <v>42</v>
      </c>
      <c r="G3020" s="15">
        <v>41107</v>
      </c>
      <c r="H3020" s="27">
        <f>WORKDAY(WORKDAY(DATEVALUE("15/"&amp;MONTH(EDATE(C3020,0))&amp;"/"&amp;YEAR(EDATE(C3020,0))),-1,Feriados!$A$1:$A$936),1,Feriados!$A$1:$A$936)</f>
        <v>41106</v>
      </c>
      <c r="I3020" s="27">
        <f>WORKDAY(WORKDAY(DATEVALUE("15/"&amp;MONTH(EDATE(C3020,-1))&amp;"/"&amp;YEAR(EDATE(C3020,-1))),-1,Feriados!$A$1:$A$936),1,Feriados!$A$1:$A$936)</f>
        <v>41075</v>
      </c>
      <c r="J3020" s="27">
        <f>WORKDAY(WORKDAY(DATEVALUE("15/"&amp;MONTH(EDATE(C3020,0))&amp;"/"&amp;YEAR(EDATE(C3020,0))-1),-1,Feriados!$A$1:$A$936),1,Feriados!$A$1:$A$936)</f>
        <v>40739</v>
      </c>
      <c r="K3020" s="28">
        <f t="shared" si="90"/>
        <v>4.9154252821796751</v>
      </c>
    </row>
    <row r="3021" spans="1:11" x14ac:dyDescent="0.3">
      <c r="A3021" s="18" t="str">
        <f t="shared" si="91"/>
        <v>62012P</v>
      </c>
      <c r="B3021" s="10">
        <v>760199</v>
      </c>
      <c r="C3021" s="15">
        <v>41113</v>
      </c>
      <c r="D3021" s="16">
        <v>2158.850625</v>
      </c>
      <c r="E3021" s="14">
        <v>0.38</v>
      </c>
      <c r="F3021" s="14" t="s">
        <v>42</v>
      </c>
      <c r="G3021" s="15">
        <v>41113</v>
      </c>
      <c r="H3021" s="27">
        <f>WORKDAY(WORKDAY(DATEVALUE("15/"&amp;MONTH(EDATE(C3021,0))&amp;"/"&amp;YEAR(EDATE(C3021,0))),-1,Feriados!$A$1:$A$936),1,Feriados!$A$1:$A$936)</f>
        <v>41106</v>
      </c>
      <c r="I3021" s="27">
        <f>WORKDAY(WORKDAY(DATEVALUE("15/"&amp;MONTH(EDATE(C3021,-1))&amp;"/"&amp;YEAR(EDATE(C3021,-1))),-1,Feriados!$A$1:$A$936),1,Feriados!$A$1:$A$936)</f>
        <v>41075</v>
      </c>
      <c r="J3021" s="27">
        <f>WORKDAY(WORKDAY(DATEVALUE("15/"&amp;MONTH(EDATE(C3021,0))&amp;"/"&amp;YEAR(EDATE(C3021,0))-1),-1,Feriados!$A$1:$A$936),1,Feriados!$A$1:$A$936)</f>
        <v>40739</v>
      </c>
      <c r="K3021" s="28">
        <f t="shared" si="90"/>
        <v>4.9154252821796751</v>
      </c>
    </row>
    <row r="3022" spans="1:11" x14ac:dyDescent="0.3">
      <c r="A3022" s="18" t="str">
        <f t="shared" si="91"/>
        <v>62012P</v>
      </c>
      <c r="B3022" s="10">
        <v>760199</v>
      </c>
      <c r="C3022" s="15">
        <v>41114</v>
      </c>
      <c r="D3022" s="16">
        <v>2159.222843</v>
      </c>
      <c r="E3022" s="14">
        <v>0.38</v>
      </c>
      <c r="F3022" s="14" t="s">
        <v>42</v>
      </c>
      <c r="G3022" s="15">
        <v>41113</v>
      </c>
      <c r="H3022" s="27">
        <f>WORKDAY(WORKDAY(DATEVALUE("15/"&amp;MONTH(EDATE(C3022,0))&amp;"/"&amp;YEAR(EDATE(C3022,0))),-1,Feriados!$A$1:$A$936),1,Feriados!$A$1:$A$936)</f>
        <v>41106</v>
      </c>
      <c r="I3022" s="27">
        <f>WORKDAY(WORKDAY(DATEVALUE("15/"&amp;MONTH(EDATE(C3022,-1))&amp;"/"&amp;YEAR(EDATE(C3022,-1))),-1,Feriados!$A$1:$A$936),1,Feriados!$A$1:$A$936)</f>
        <v>41075</v>
      </c>
      <c r="J3022" s="27">
        <f>WORKDAY(WORKDAY(DATEVALUE("15/"&amp;MONTH(EDATE(C3022,0))&amp;"/"&amp;YEAR(EDATE(C3022,0))-1),-1,Feriados!$A$1:$A$936),1,Feriados!$A$1:$A$936)</f>
        <v>40739</v>
      </c>
      <c r="K3022" s="28">
        <f t="shared" si="90"/>
        <v>4.9154252821796751</v>
      </c>
    </row>
    <row r="3023" spans="1:11" x14ac:dyDescent="0.3">
      <c r="A3023" s="18" t="str">
        <f t="shared" si="91"/>
        <v>62012P</v>
      </c>
      <c r="B3023" s="10">
        <v>760199</v>
      </c>
      <c r="C3023" s="15">
        <v>41115</v>
      </c>
      <c r="D3023" s="16">
        <v>2159.5951249999998</v>
      </c>
      <c r="E3023" s="14">
        <v>0.38</v>
      </c>
      <c r="F3023" s="14" t="s">
        <v>42</v>
      </c>
      <c r="G3023" s="15">
        <v>41113</v>
      </c>
      <c r="H3023" s="27">
        <f>WORKDAY(WORKDAY(DATEVALUE("15/"&amp;MONTH(EDATE(C3023,0))&amp;"/"&amp;YEAR(EDATE(C3023,0))),-1,Feriados!$A$1:$A$936),1,Feriados!$A$1:$A$936)</f>
        <v>41106</v>
      </c>
      <c r="I3023" s="27">
        <f>WORKDAY(WORKDAY(DATEVALUE("15/"&amp;MONTH(EDATE(C3023,-1))&amp;"/"&amp;YEAR(EDATE(C3023,-1))),-1,Feriados!$A$1:$A$936),1,Feriados!$A$1:$A$936)</f>
        <v>41075</v>
      </c>
      <c r="J3023" s="27">
        <f>WORKDAY(WORKDAY(DATEVALUE("15/"&amp;MONTH(EDATE(C3023,0))&amp;"/"&amp;YEAR(EDATE(C3023,0))-1),-1,Feriados!$A$1:$A$936),1,Feriados!$A$1:$A$936)</f>
        <v>40739</v>
      </c>
      <c r="K3023" s="28">
        <f t="shared" si="90"/>
        <v>4.9154252821796751</v>
      </c>
    </row>
    <row r="3024" spans="1:11" x14ac:dyDescent="0.3">
      <c r="A3024" s="18" t="str">
        <f t="shared" si="91"/>
        <v>62012P</v>
      </c>
      <c r="B3024" s="10">
        <v>760199</v>
      </c>
      <c r="C3024" s="15">
        <v>41116</v>
      </c>
      <c r="D3024" s="16">
        <v>2159.9674709999999</v>
      </c>
      <c r="E3024" s="14">
        <v>0.38</v>
      </c>
      <c r="F3024" s="14" t="s">
        <v>42</v>
      </c>
      <c r="G3024" s="15">
        <v>41113</v>
      </c>
      <c r="H3024" s="27">
        <f>WORKDAY(WORKDAY(DATEVALUE("15/"&amp;MONTH(EDATE(C3024,0))&amp;"/"&amp;YEAR(EDATE(C3024,0))),-1,Feriados!$A$1:$A$936),1,Feriados!$A$1:$A$936)</f>
        <v>41106</v>
      </c>
      <c r="I3024" s="27">
        <f>WORKDAY(WORKDAY(DATEVALUE("15/"&amp;MONTH(EDATE(C3024,-1))&amp;"/"&amp;YEAR(EDATE(C3024,-1))),-1,Feriados!$A$1:$A$936),1,Feriados!$A$1:$A$936)</f>
        <v>41075</v>
      </c>
      <c r="J3024" s="27">
        <f>WORKDAY(WORKDAY(DATEVALUE("15/"&amp;MONTH(EDATE(C3024,0))&amp;"/"&amp;YEAR(EDATE(C3024,0))-1),-1,Feriados!$A$1:$A$936),1,Feriados!$A$1:$A$936)</f>
        <v>40739</v>
      </c>
      <c r="K3024" s="28">
        <f t="shared" si="90"/>
        <v>4.9154252821796751</v>
      </c>
    </row>
    <row r="3025" spans="1:11" x14ac:dyDescent="0.3">
      <c r="A3025" s="18" t="str">
        <f t="shared" si="91"/>
        <v>62012P</v>
      </c>
      <c r="B3025" s="10">
        <v>760199</v>
      </c>
      <c r="C3025" s="15">
        <v>41117</v>
      </c>
      <c r="D3025" s="16">
        <v>2160.3398809999999</v>
      </c>
      <c r="E3025" s="14">
        <v>0.38</v>
      </c>
      <c r="F3025" s="14" t="s">
        <v>42</v>
      </c>
      <c r="G3025" s="15">
        <v>41113</v>
      </c>
      <c r="H3025" s="27">
        <f>WORKDAY(WORKDAY(DATEVALUE("15/"&amp;MONTH(EDATE(C3025,0))&amp;"/"&amp;YEAR(EDATE(C3025,0))),-1,Feriados!$A$1:$A$936),1,Feriados!$A$1:$A$936)</f>
        <v>41106</v>
      </c>
      <c r="I3025" s="27">
        <f>WORKDAY(WORKDAY(DATEVALUE("15/"&amp;MONTH(EDATE(C3025,-1))&amp;"/"&amp;YEAR(EDATE(C3025,-1))),-1,Feriados!$A$1:$A$936),1,Feriados!$A$1:$A$936)</f>
        <v>41075</v>
      </c>
      <c r="J3025" s="27">
        <f>WORKDAY(WORKDAY(DATEVALUE("15/"&amp;MONTH(EDATE(C3025,0))&amp;"/"&amp;YEAR(EDATE(C3025,0))-1),-1,Feriados!$A$1:$A$936),1,Feriados!$A$1:$A$936)</f>
        <v>40739</v>
      </c>
      <c r="K3025" s="28">
        <f t="shared" si="90"/>
        <v>4.9154252821796751</v>
      </c>
    </row>
    <row r="3026" spans="1:11" x14ac:dyDescent="0.3">
      <c r="A3026" s="18" t="str">
        <f t="shared" si="91"/>
        <v>62012P</v>
      </c>
      <c r="B3026" s="10">
        <v>760199</v>
      </c>
      <c r="C3026" s="15">
        <v>41120</v>
      </c>
      <c r="D3026" s="16">
        <v>2160.712356</v>
      </c>
      <c r="E3026" s="14">
        <v>0.38</v>
      </c>
      <c r="F3026" s="14" t="s">
        <v>42</v>
      </c>
      <c r="G3026" s="15">
        <v>41113</v>
      </c>
      <c r="H3026" s="27">
        <f>WORKDAY(WORKDAY(DATEVALUE("15/"&amp;MONTH(EDATE(C3026,0))&amp;"/"&amp;YEAR(EDATE(C3026,0))),-1,Feriados!$A$1:$A$936),1,Feriados!$A$1:$A$936)</f>
        <v>41106</v>
      </c>
      <c r="I3026" s="27">
        <f>WORKDAY(WORKDAY(DATEVALUE("15/"&amp;MONTH(EDATE(C3026,-1))&amp;"/"&amp;YEAR(EDATE(C3026,-1))),-1,Feriados!$A$1:$A$936),1,Feriados!$A$1:$A$936)</f>
        <v>41075</v>
      </c>
      <c r="J3026" s="27">
        <f>WORKDAY(WORKDAY(DATEVALUE("15/"&amp;MONTH(EDATE(C3026,0))&amp;"/"&amp;YEAR(EDATE(C3026,0))-1),-1,Feriados!$A$1:$A$936),1,Feriados!$A$1:$A$936)</f>
        <v>40739</v>
      </c>
      <c r="K3026" s="28">
        <f t="shared" si="90"/>
        <v>4.9154252821796751</v>
      </c>
    </row>
    <row r="3027" spans="1:11" x14ac:dyDescent="0.3">
      <c r="A3027" s="18" t="str">
        <f t="shared" si="91"/>
        <v>62012P</v>
      </c>
      <c r="B3027" s="10">
        <v>760199</v>
      </c>
      <c r="C3027" s="15">
        <v>41121</v>
      </c>
      <c r="D3027" s="16">
        <v>2161.0848940000001</v>
      </c>
      <c r="E3027" s="14">
        <v>0.38</v>
      </c>
      <c r="F3027" s="14" t="s">
        <v>42</v>
      </c>
      <c r="G3027" s="15">
        <v>41113</v>
      </c>
      <c r="H3027" s="27">
        <f>WORKDAY(WORKDAY(DATEVALUE("15/"&amp;MONTH(EDATE(C3027,0))&amp;"/"&amp;YEAR(EDATE(C3027,0))),-1,Feriados!$A$1:$A$936),1,Feriados!$A$1:$A$936)</f>
        <v>41106</v>
      </c>
      <c r="I3027" s="27">
        <f>WORKDAY(WORKDAY(DATEVALUE("15/"&amp;MONTH(EDATE(C3027,-1))&amp;"/"&amp;YEAR(EDATE(C3027,-1))),-1,Feriados!$A$1:$A$936),1,Feriados!$A$1:$A$936)</f>
        <v>41075</v>
      </c>
      <c r="J3027" s="27">
        <f>WORKDAY(WORKDAY(DATEVALUE("15/"&amp;MONTH(EDATE(C3027,0))&amp;"/"&amp;YEAR(EDATE(C3027,0))-1),-1,Feriados!$A$1:$A$936),1,Feriados!$A$1:$A$936)</f>
        <v>40739</v>
      </c>
      <c r="K3027" s="28">
        <f t="shared" si="90"/>
        <v>4.9154252821796751</v>
      </c>
    </row>
    <row r="3028" spans="1:11" x14ac:dyDescent="0.3">
      <c r="A3028" s="18" t="str">
        <f t="shared" si="91"/>
        <v>72012P</v>
      </c>
      <c r="B3028" s="10">
        <v>760199</v>
      </c>
      <c r="C3028" s="15">
        <v>41122</v>
      </c>
      <c r="D3028" s="16">
        <v>2161.4574969999999</v>
      </c>
      <c r="E3028" s="14">
        <v>0.38</v>
      </c>
      <c r="F3028" s="14" t="s">
        <v>42</v>
      </c>
      <c r="G3028" s="15">
        <v>41113</v>
      </c>
      <c r="H3028" s="27">
        <f>WORKDAY(WORKDAY(DATEVALUE("15/"&amp;MONTH(EDATE(C3028,0))&amp;"/"&amp;YEAR(EDATE(C3028,0))),-1,Feriados!$A$1:$A$936),1,Feriados!$A$1:$A$936)</f>
        <v>41136</v>
      </c>
      <c r="I3028" s="27">
        <f>WORKDAY(WORKDAY(DATEVALUE("15/"&amp;MONTH(EDATE(C3028,-1))&amp;"/"&amp;YEAR(EDATE(C3028,-1))),-1,Feriados!$A$1:$A$936),1,Feriados!$A$1:$A$936)</f>
        <v>41106</v>
      </c>
      <c r="J3028" s="27">
        <f>WORKDAY(WORKDAY(DATEVALUE("15/"&amp;MONTH(EDATE(C3028,0))&amp;"/"&amp;YEAR(EDATE(C3028,0))-1),-1,Feriados!$A$1:$A$936),1,Feriados!$A$1:$A$936)</f>
        <v>40770</v>
      </c>
      <c r="K3028" s="28">
        <f t="shared" si="90"/>
        <v>5.1984144041737901</v>
      </c>
    </row>
    <row r="3029" spans="1:11" x14ac:dyDescent="0.3">
      <c r="A3029" s="18" t="str">
        <f t="shared" si="91"/>
        <v>72012P</v>
      </c>
      <c r="B3029" s="10">
        <v>760199</v>
      </c>
      <c r="C3029" s="15">
        <v>41123</v>
      </c>
      <c r="D3029" s="16">
        <v>2161.8301649999999</v>
      </c>
      <c r="E3029" s="14">
        <v>0.38</v>
      </c>
      <c r="F3029" s="14" t="s">
        <v>42</v>
      </c>
      <c r="G3029" s="15">
        <v>41113</v>
      </c>
      <c r="H3029" s="27">
        <f>WORKDAY(WORKDAY(DATEVALUE("15/"&amp;MONTH(EDATE(C3029,0))&amp;"/"&amp;YEAR(EDATE(C3029,0))),-1,Feriados!$A$1:$A$936),1,Feriados!$A$1:$A$936)</f>
        <v>41136</v>
      </c>
      <c r="I3029" s="27">
        <f>WORKDAY(WORKDAY(DATEVALUE("15/"&amp;MONTH(EDATE(C3029,-1))&amp;"/"&amp;YEAR(EDATE(C3029,-1))),-1,Feriados!$A$1:$A$936),1,Feriados!$A$1:$A$936)</f>
        <v>41106</v>
      </c>
      <c r="J3029" s="27">
        <f>WORKDAY(WORKDAY(DATEVALUE("15/"&amp;MONTH(EDATE(C3029,0))&amp;"/"&amp;YEAR(EDATE(C3029,0))-1),-1,Feriados!$A$1:$A$936),1,Feriados!$A$1:$A$936)</f>
        <v>40770</v>
      </c>
      <c r="K3029" s="28">
        <f t="shared" si="90"/>
        <v>5.1984144041737901</v>
      </c>
    </row>
    <row r="3030" spans="1:11" x14ac:dyDescent="0.3">
      <c r="A3030" s="18" t="str">
        <f t="shared" si="91"/>
        <v>72012P</v>
      </c>
      <c r="B3030" s="10">
        <v>760199</v>
      </c>
      <c r="C3030" s="15">
        <v>41124</v>
      </c>
      <c r="D3030" s="16">
        <v>2162.2028959999998</v>
      </c>
      <c r="E3030" s="14">
        <v>0.38</v>
      </c>
      <c r="F3030" s="14" t="s">
        <v>42</v>
      </c>
      <c r="G3030" s="15">
        <v>41113</v>
      </c>
      <c r="H3030" s="27">
        <f>WORKDAY(WORKDAY(DATEVALUE("15/"&amp;MONTH(EDATE(C3030,0))&amp;"/"&amp;YEAR(EDATE(C3030,0))),-1,Feriados!$A$1:$A$936),1,Feriados!$A$1:$A$936)</f>
        <v>41136</v>
      </c>
      <c r="I3030" s="27">
        <f>WORKDAY(WORKDAY(DATEVALUE("15/"&amp;MONTH(EDATE(C3030,-1))&amp;"/"&amp;YEAR(EDATE(C3030,-1))),-1,Feriados!$A$1:$A$936),1,Feriados!$A$1:$A$936)</f>
        <v>41106</v>
      </c>
      <c r="J3030" s="27">
        <f>WORKDAY(WORKDAY(DATEVALUE("15/"&amp;MONTH(EDATE(C3030,0))&amp;"/"&amp;YEAR(EDATE(C3030,0))-1),-1,Feriados!$A$1:$A$936),1,Feriados!$A$1:$A$936)</f>
        <v>40770</v>
      </c>
      <c r="K3030" s="28">
        <f t="shared" si="90"/>
        <v>5.1984144041737901</v>
      </c>
    </row>
    <row r="3031" spans="1:11" x14ac:dyDescent="0.3">
      <c r="A3031" s="18" t="str">
        <f t="shared" si="91"/>
        <v>72012P</v>
      </c>
      <c r="B3031" s="10">
        <v>760199</v>
      </c>
      <c r="C3031" s="15">
        <v>41127</v>
      </c>
      <c r="D3031" s="16">
        <v>2162.5756919999999</v>
      </c>
      <c r="E3031" s="14">
        <v>0.38</v>
      </c>
      <c r="F3031" s="14" t="s">
        <v>42</v>
      </c>
      <c r="G3031" s="15">
        <v>41113</v>
      </c>
      <c r="H3031" s="27">
        <f>WORKDAY(WORKDAY(DATEVALUE("15/"&amp;MONTH(EDATE(C3031,0))&amp;"/"&amp;YEAR(EDATE(C3031,0))),-1,Feriados!$A$1:$A$936),1,Feriados!$A$1:$A$936)</f>
        <v>41136</v>
      </c>
      <c r="I3031" s="27">
        <f>WORKDAY(WORKDAY(DATEVALUE("15/"&amp;MONTH(EDATE(C3031,-1))&amp;"/"&amp;YEAR(EDATE(C3031,-1))),-1,Feriados!$A$1:$A$936),1,Feriados!$A$1:$A$936)</f>
        <v>41106</v>
      </c>
      <c r="J3031" s="27">
        <f>WORKDAY(WORKDAY(DATEVALUE("15/"&amp;MONTH(EDATE(C3031,0))&amp;"/"&amp;YEAR(EDATE(C3031,0))-1),-1,Feriados!$A$1:$A$936),1,Feriados!$A$1:$A$936)</f>
        <v>40770</v>
      </c>
      <c r="K3031" s="28">
        <f t="shared" si="90"/>
        <v>5.1984144041737901</v>
      </c>
    </row>
    <row r="3032" spans="1:11" x14ac:dyDescent="0.3">
      <c r="A3032" s="18" t="str">
        <f t="shared" si="91"/>
        <v>72012P</v>
      </c>
      <c r="B3032" s="10">
        <v>760199</v>
      </c>
      <c r="C3032" s="15">
        <v>41128</v>
      </c>
      <c r="D3032" s="16">
        <v>2162.9485519999998</v>
      </c>
      <c r="E3032" s="14">
        <v>0.38</v>
      </c>
      <c r="F3032" s="14" t="s">
        <v>42</v>
      </c>
      <c r="G3032" s="15">
        <v>41113</v>
      </c>
      <c r="H3032" s="27">
        <f>WORKDAY(WORKDAY(DATEVALUE("15/"&amp;MONTH(EDATE(C3032,0))&amp;"/"&amp;YEAR(EDATE(C3032,0))),-1,Feriados!$A$1:$A$936),1,Feriados!$A$1:$A$936)</f>
        <v>41136</v>
      </c>
      <c r="I3032" s="27">
        <f>WORKDAY(WORKDAY(DATEVALUE("15/"&amp;MONTH(EDATE(C3032,-1))&amp;"/"&amp;YEAR(EDATE(C3032,-1))),-1,Feriados!$A$1:$A$936),1,Feriados!$A$1:$A$936)</f>
        <v>41106</v>
      </c>
      <c r="J3032" s="27">
        <f>WORKDAY(WORKDAY(DATEVALUE("15/"&amp;MONTH(EDATE(C3032,0))&amp;"/"&amp;YEAR(EDATE(C3032,0))-1),-1,Feriados!$A$1:$A$936),1,Feriados!$A$1:$A$936)</f>
        <v>40770</v>
      </c>
      <c r="K3032" s="28">
        <f t="shared" si="90"/>
        <v>5.1984144041737901</v>
      </c>
    </row>
    <row r="3033" spans="1:11" x14ac:dyDescent="0.3">
      <c r="A3033" s="18" t="str">
        <f t="shared" si="91"/>
        <v>72012F</v>
      </c>
      <c r="B3033" s="10">
        <v>760199</v>
      </c>
      <c r="C3033" s="15">
        <v>41129</v>
      </c>
      <c r="D3033" s="16">
        <v>2164.156152</v>
      </c>
      <c r="E3033" s="14">
        <v>0.43</v>
      </c>
      <c r="F3033" s="14" t="s">
        <v>41</v>
      </c>
      <c r="G3033" s="15">
        <v>41129</v>
      </c>
      <c r="H3033" s="27">
        <f>WORKDAY(WORKDAY(DATEVALUE("15/"&amp;MONTH(EDATE(C3033,0))&amp;"/"&amp;YEAR(EDATE(C3033,0))),-1,Feriados!$A$1:$A$936),1,Feriados!$A$1:$A$936)</f>
        <v>41136</v>
      </c>
      <c r="I3033" s="27">
        <f>WORKDAY(WORKDAY(DATEVALUE("15/"&amp;MONTH(EDATE(C3033,-1))&amp;"/"&amp;YEAR(EDATE(C3033,-1))),-1,Feriados!$A$1:$A$936),1,Feriados!$A$1:$A$936)</f>
        <v>41106</v>
      </c>
      <c r="J3033" s="27">
        <f>WORKDAY(WORKDAY(DATEVALUE("15/"&amp;MONTH(EDATE(C3033,0))&amp;"/"&amp;YEAR(EDATE(C3033,0))-1),-1,Feriados!$A$1:$A$936),1,Feriados!$A$1:$A$936)</f>
        <v>40770</v>
      </c>
      <c r="K3033" s="28">
        <f t="shared" si="90"/>
        <v>5.1984144041737901</v>
      </c>
    </row>
    <row r="3034" spans="1:11" x14ac:dyDescent="0.3">
      <c r="A3034" s="18" t="str">
        <f t="shared" si="91"/>
        <v>72012F</v>
      </c>
      <c r="B3034" s="10">
        <v>760199</v>
      </c>
      <c r="C3034" s="15">
        <v>41130</v>
      </c>
      <c r="D3034" s="16">
        <v>2164.5784010000002</v>
      </c>
      <c r="E3034" s="14">
        <v>0.43</v>
      </c>
      <c r="F3034" s="14" t="s">
        <v>41</v>
      </c>
      <c r="G3034" s="15">
        <v>41129</v>
      </c>
      <c r="H3034" s="27">
        <f>WORKDAY(WORKDAY(DATEVALUE("15/"&amp;MONTH(EDATE(C3034,0))&amp;"/"&amp;YEAR(EDATE(C3034,0))),-1,Feriados!$A$1:$A$936),1,Feriados!$A$1:$A$936)</f>
        <v>41136</v>
      </c>
      <c r="I3034" s="27">
        <f>WORKDAY(WORKDAY(DATEVALUE("15/"&amp;MONTH(EDATE(C3034,-1))&amp;"/"&amp;YEAR(EDATE(C3034,-1))),-1,Feriados!$A$1:$A$936),1,Feriados!$A$1:$A$936)</f>
        <v>41106</v>
      </c>
      <c r="J3034" s="27">
        <f>WORKDAY(WORKDAY(DATEVALUE("15/"&amp;MONTH(EDATE(C3034,0))&amp;"/"&amp;YEAR(EDATE(C3034,0))-1),-1,Feriados!$A$1:$A$936),1,Feriados!$A$1:$A$936)</f>
        <v>40770</v>
      </c>
      <c r="K3034" s="28">
        <f t="shared" si="90"/>
        <v>5.1984144041737901</v>
      </c>
    </row>
    <row r="3035" spans="1:11" x14ac:dyDescent="0.3">
      <c r="A3035" s="18" t="str">
        <f t="shared" si="91"/>
        <v>72012F</v>
      </c>
      <c r="B3035" s="10">
        <v>760199</v>
      </c>
      <c r="C3035" s="15">
        <v>41131</v>
      </c>
      <c r="D3035" s="16">
        <v>2165.0007329999999</v>
      </c>
      <c r="E3035" s="14">
        <v>0.43</v>
      </c>
      <c r="F3035" s="14" t="s">
        <v>41</v>
      </c>
      <c r="G3035" s="15">
        <v>41129</v>
      </c>
      <c r="H3035" s="27">
        <f>WORKDAY(WORKDAY(DATEVALUE("15/"&amp;MONTH(EDATE(C3035,0))&amp;"/"&amp;YEAR(EDATE(C3035,0))),-1,Feriados!$A$1:$A$936),1,Feriados!$A$1:$A$936)</f>
        <v>41136</v>
      </c>
      <c r="I3035" s="27">
        <f>WORKDAY(WORKDAY(DATEVALUE("15/"&amp;MONTH(EDATE(C3035,-1))&amp;"/"&amp;YEAR(EDATE(C3035,-1))),-1,Feriados!$A$1:$A$936),1,Feriados!$A$1:$A$936)</f>
        <v>41106</v>
      </c>
      <c r="J3035" s="27">
        <f>WORKDAY(WORKDAY(DATEVALUE("15/"&amp;MONTH(EDATE(C3035,0))&amp;"/"&amp;YEAR(EDATE(C3035,0))-1),-1,Feriados!$A$1:$A$936),1,Feriados!$A$1:$A$936)</f>
        <v>40770</v>
      </c>
      <c r="K3035" s="28">
        <f t="shared" si="90"/>
        <v>5.1984144041737901</v>
      </c>
    </row>
    <row r="3036" spans="1:11" x14ac:dyDescent="0.3">
      <c r="A3036" s="18" t="str">
        <f t="shared" si="91"/>
        <v>72012F</v>
      </c>
      <c r="B3036" s="10">
        <v>760199</v>
      </c>
      <c r="C3036" s="15">
        <v>41134</v>
      </c>
      <c r="D3036" s="16">
        <v>2165.423147</v>
      </c>
      <c r="E3036" s="14">
        <v>0.43</v>
      </c>
      <c r="F3036" s="14" t="s">
        <v>41</v>
      </c>
      <c r="G3036" s="15">
        <v>41129</v>
      </c>
      <c r="H3036" s="27">
        <f>WORKDAY(WORKDAY(DATEVALUE("15/"&amp;MONTH(EDATE(C3036,0))&amp;"/"&amp;YEAR(EDATE(C3036,0))),-1,Feriados!$A$1:$A$936),1,Feriados!$A$1:$A$936)</f>
        <v>41136</v>
      </c>
      <c r="I3036" s="27">
        <f>WORKDAY(WORKDAY(DATEVALUE("15/"&amp;MONTH(EDATE(C3036,-1))&amp;"/"&amp;YEAR(EDATE(C3036,-1))),-1,Feriados!$A$1:$A$936),1,Feriados!$A$1:$A$936)</f>
        <v>41106</v>
      </c>
      <c r="J3036" s="27">
        <f>WORKDAY(WORKDAY(DATEVALUE("15/"&amp;MONTH(EDATE(C3036,0))&amp;"/"&amp;YEAR(EDATE(C3036,0))-1),-1,Feriados!$A$1:$A$936),1,Feriados!$A$1:$A$936)</f>
        <v>40770</v>
      </c>
      <c r="K3036" s="28">
        <f t="shared" si="90"/>
        <v>5.1984144041737901</v>
      </c>
    </row>
    <row r="3037" spans="1:11" x14ac:dyDescent="0.3">
      <c r="A3037" s="18" t="str">
        <f t="shared" si="91"/>
        <v>72012F</v>
      </c>
      <c r="B3037" s="10">
        <v>760199</v>
      </c>
      <c r="C3037" s="15">
        <v>41135</v>
      </c>
      <c r="D3037" s="16">
        <v>2165.845644</v>
      </c>
      <c r="E3037" s="14">
        <v>0.43</v>
      </c>
      <c r="F3037" s="14" t="s">
        <v>41</v>
      </c>
      <c r="G3037" s="15">
        <v>41129</v>
      </c>
      <c r="H3037" s="27">
        <f>WORKDAY(WORKDAY(DATEVALUE("15/"&amp;MONTH(EDATE(C3037,0))&amp;"/"&amp;YEAR(EDATE(C3037,0))),-1,Feriados!$A$1:$A$936),1,Feriados!$A$1:$A$936)</f>
        <v>41136</v>
      </c>
      <c r="I3037" s="27">
        <f>WORKDAY(WORKDAY(DATEVALUE("15/"&amp;MONTH(EDATE(C3037,-1))&amp;"/"&amp;YEAR(EDATE(C3037,-1))),-1,Feriados!$A$1:$A$936),1,Feriados!$A$1:$A$936)</f>
        <v>41106</v>
      </c>
      <c r="J3037" s="27">
        <f>WORKDAY(WORKDAY(DATEVALUE("15/"&amp;MONTH(EDATE(C3037,0))&amp;"/"&amp;YEAR(EDATE(C3037,0))-1),-1,Feriados!$A$1:$A$936),1,Feriados!$A$1:$A$936)</f>
        <v>40770</v>
      </c>
      <c r="K3037" s="28">
        <f t="shared" si="90"/>
        <v>5.1984144041737901</v>
      </c>
    </row>
    <row r="3038" spans="1:11" x14ac:dyDescent="0.3">
      <c r="A3038" s="18" t="str">
        <f t="shared" si="91"/>
        <v>72012F</v>
      </c>
      <c r="B3038" s="10">
        <v>760199</v>
      </c>
      <c r="C3038" s="15">
        <v>41136</v>
      </c>
      <c r="D3038" s="16">
        <v>2166.2682239999999</v>
      </c>
      <c r="E3038" s="14">
        <v>0.43</v>
      </c>
      <c r="F3038" s="14" t="s">
        <v>41</v>
      </c>
      <c r="G3038" s="15">
        <v>41129</v>
      </c>
      <c r="H3038" s="27">
        <f>WORKDAY(WORKDAY(DATEVALUE("15/"&amp;MONTH(EDATE(C3038,0))&amp;"/"&amp;YEAR(EDATE(C3038,0))),-1,Feriados!$A$1:$A$936),1,Feriados!$A$1:$A$936)</f>
        <v>41136</v>
      </c>
      <c r="I3038" s="27">
        <f>WORKDAY(WORKDAY(DATEVALUE("15/"&amp;MONTH(EDATE(C3038,-1))&amp;"/"&amp;YEAR(EDATE(C3038,-1))),-1,Feriados!$A$1:$A$936),1,Feriados!$A$1:$A$936)</f>
        <v>41106</v>
      </c>
      <c r="J3038" s="27">
        <f>WORKDAY(WORKDAY(DATEVALUE("15/"&amp;MONTH(EDATE(C3038,0))&amp;"/"&amp;YEAR(EDATE(C3038,0))-1),-1,Feriados!$A$1:$A$936),1,Feriados!$A$1:$A$936)</f>
        <v>40770</v>
      </c>
      <c r="K3038" s="28">
        <f t="shared" si="90"/>
        <v>5.1984144041737901</v>
      </c>
    </row>
    <row r="3039" spans="1:11" x14ac:dyDescent="0.3">
      <c r="A3039" s="18" t="str">
        <f t="shared" si="91"/>
        <v>72012P</v>
      </c>
      <c r="B3039" s="10">
        <v>760199</v>
      </c>
      <c r="C3039" s="15">
        <v>41137</v>
      </c>
      <c r="D3039" s="16">
        <v>2166.6319090000002</v>
      </c>
      <c r="E3039" s="14">
        <v>0.37</v>
      </c>
      <c r="F3039" s="14" t="s">
        <v>42</v>
      </c>
      <c r="G3039" s="15">
        <v>41137</v>
      </c>
      <c r="H3039" s="27">
        <f>WORKDAY(WORKDAY(DATEVALUE("15/"&amp;MONTH(EDATE(C3039,0))&amp;"/"&amp;YEAR(EDATE(C3039,0))),-1,Feriados!$A$1:$A$936),1,Feriados!$A$1:$A$936)</f>
        <v>41136</v>
      </c>
      <c r="I3039" s="27">
        <f>WORKDAY(WORKDAY(DATEVALUE("15/"&amp;MONTH(EDATE(C3039,-1))&amp;"/"&amp;YEAR(EDATE(C3039,-1))),-1,Feriados!$A$1:$A$936),1,Feriados!$A$1:$A$936)</f>
        <v>41106</v>
      </c>
      <c r="J3039" s="27">
        <f>WORKDAY(WORKDAY(DATEVALUE("15/"&amp;MONTH(EDATE(C3039,0))&amp;"/"&amp;YEAR(EDATE(C3039,0))-1),-1,Feriados!$A$1:$A$936),1,Feriados!$A$1:$A$936)</f>
        <v>40770</v>
      </c>
      <c r="K3039" s="28">
        <f t="shared" si="90"/>
        <v>5.1984144041737901</v>
      </c>
    </row>
    <row r="3040" spans="1:11" x14ac:dyDescent="0.3">
      <c r="A3040" s="18" t="str">
        <f t="shared" si="91"/>
        <v>72012P</v>
      </c>
      <c r="B3040" s="10">
        <v>760199</v>
      </c>
      <c r="C3040" s="15">
        <v>41138</v>
      </c>
      <c r="D3040" s="16">
        <v>2166.9956550000002</v>
      </c>
      <c r="E3040" s="14">
        <v>0.37</v>
      </c>
      <c r="F3040" s="14" t="s">
        <v>42</v>
      </c>
      <c r="G3040" s="15">
        <v>41137</v>
      </c>
      <c r="H3040" s="27">
        <f>WORKDAY(WORKDAY(DATEVALUE("15/"&amp;MONTH(EDATE(C3040,0))&amp;"/"&amp;YEAR(EDATE(C3040,0))),-1,Feriados!$A$1:$A$936),1,Feriados!$A$1:$A$936)</f>
        <v>41136</v>
      </c>
      <c r="I3040" s="27">
        <f>WORKDAY(WORKDAY(DATEVALUE("15/"&amp;MONTH(EDATE(C3040,-1))&amp;"/"&amp;YEAR(EDATE(C3040,-1))),-1,Feriados!$A$1:$A$936),1,Feriados!$A$1:$A$936)</f>
        <v>41106</v>
      </c>
      <c r="J3040" s="27">
        <f>WORKDAY(WORKDAY(DATEVALUE("15/"&amp;MONTH(EDATE(C3040,0))&amp;"/"&amp;YEAR(EDATE(C3040,0))-1),-1,Feriados!$A$1:$A$936),1,Feriados!$A$1:$A$936)</f>
        <v>40770</v>
      </c>
      <c r="K3040" s="28">
        <f t="shared" si="90"/>
        <v>5.1984144041737901</v>
      </c>
    </row>
    <row r="3041" spans="1:11" x14ac:dyDescent="0.3">
      <c r="A3041" s="18" t="str">
        <f t="shared" si="91"/>
        <v>72012P</v>
      </c>
      <c r="B3041" s="10">
        <v>760199</v>
      </c>
      <c r="C3041" s="15">
        <v>41141</v>
      </c>
      <c r="D3041" s="16">
        <v>2167.3594619999999</v>
      </c>
      <c r="E3041" s="14">
        <v>0.37</v>
      </c>
      <c r="F3041" s="14" t="s">
        <v>42</v>
      </c>
      <c r="G3041" s="15">
        <v>41137</v>
      </c>
      <c r="H3041" s="27">
        <f>WORKDAY(WORKDAY(DATEVALUE("15/"&amp;MONTH(EDATE(C3041,0))&amp;"/"&amp;YEAR(EDATE(C3041,0))),-1,Feriados!$A$1:$A$936),1,Feriados!$A$1:$A$936)</f>
        <v>41136</v>
      </c>
      <c r="I3041" s="27">
        <f>WORKDAY(WORKDAY(DATEVALUE("15/"&amp;MONTH(EDATE(C3041,-1))&amp;"/"&amp;YEAR(EDATE(C3041,-1))),-1,Feriados!$A$1:$A$936),1,Feriados!$A$1:$A$936)</f>
        <v>41106</v>
      </c>
      <c r="J3041" s="27">
        <f>WORKDAY(WORKDAY(DATEVALUE("15/"&amp;MONTH(EDATE(C3041,0))&amp;"/"&amp;YEAR(EDATE(C3041,0))-1),-1,Feriados!$A$1:$A$936),1,Feriados!$A$1:$A$936)</f>
        <v>40770</v>
      </c>
      <c r="K3041" s="28">
        <f t="shared" si="90"/>
        <v>5.1984144041737901</v>
      </c>
    </row>
    <row r="3042" spans="1:11" x14ac:dyDescent="0.3">
      <c r="A3042" s="18" t="str">
        <f t="shared" si="91"/>
        <v>72012P</v>
      </c>
      <c r="B3042" s="10">
        <v>760199</v>
      </c>
      <c r="C3042" s="15">
        <v>41142</v>
      </c>
      <c r="D3042" s="16">
        <v>2167.7233299999998</v>
      </c>
      <c r="E3042" s="14">
        <v>0.37</v>
      </c>
      <c r="F3042" s="14" t="s">
        <v>42</v>
      </c>
      <c r="G3042" s="15">
        <v>41137</v>
      </c>
      <c r="H3042" s="27">
        <f>WORKDAY(WORKDAY(DATEVALUE("15/"&amp;MONTH(EDATE(C3042,0))&amp;"/"&amp;YEAR(EDATE(C3042,0))),-1,Feriados!$A$1:$A$936),1,Feriados!$A$1:$A$936)</f>
        <v>41136</v>
      </c>
      <c r="I3042" s="27">
        <f>WORKDAY(WORKDAY(DATEVALUE("15/"&amp;MONTH(EDATE(C3042,-1))&amp;"/"&amp;YEAR(EDATE(C3042,-1))),-1,Feriados!$A$1:$A$936),1,Feriados!$A$1:$A$936)</f>
        <v>41106</v>
      </c>
      <c r="J3042" s="27">
        <f>WORKDAY(WORKDAY(DATEVALUE("15/"&amp;MONTH(EDATE(C3042,0))&amp;"/"&amp;YEAR(EDATE(C3042,0))-1),-1,Feriados!$A$1:$A$936),1,Feriados!$A$1:$A$936)</f>
        <v>40770</v>
      </c>
      <c r="K3042" s="28">
        <f t="shared" si="90"/>
        <v>5.1984144041737901</v>
      </c>
    </row>
    <row r="3043" spans="1:11" x14ac:dyDescent="0.3">
      <c r="A3043" s="18" t="str">
        <f t="shared" si="91"/>
        <v>72012P</v>
      </c>
      <c r="B3043" s="10">
        <v>760199</v>
      </c>
      <c r="C3043" s="15">
        <v>41143</v>
      </c>
      <c r="D3043" s="16">
        <v>2168.0872599999998</v>
      </c>
      <c r="E3043" s="14">
        <v>0.37</v>
      </c>
      <c r="F3043" s="14" t="s">
        <v>42</v>
      </c>
      <c r="G3043" s="15">
        <v>41137</v>
      </c>
      <c r="H3043" s="27">
        <f>WORKDAY(WORKDAY(DATEVALUE("15/"&amp;MONTH(EDATE(C3043,0))&amp;"/"&amp;YEAR(EDATE(C3043,0))),-1,Feriados!$A$1:$A$936),1,Feriados!$A$1:$A$936)</f>
        <v>41136</v>
      </c>
      <c r="I3043" s="27">
        <f>WORKDAY(WORKDAY(DATEVALUE("15/"&amp;MONTH(EDATE(C3043,-1))&amp;"/"&amp;YEAR(EDATE(C3043,-1))),-1,Feriados!$A$1:$A$936),1,Feriados!$A$1:$A$936)</f>
        <v>41106</v>
      </c>
      <c r="J3043" s="27">
        <f>WORKDAY(WORKDAY(DATEVALUE("15/"&amp;MONTH(EDATE(C3043,0))&amp;"/"&amp;YEAR(EDATE(C3043,0))-1),-1,Feriados!$A$1:$A$936),1,Feriados!$A$1:$A$936)</f>
        <v>40770</v>
      </c>
      <c r="K3043" s="28">
        <f t="shared" si="90"/>
        <v>5.1984144041737901</v>
      </c>
    </row>
    <row r="3044" spans="1:11" x14ac:dyDescent="0.3">
      <c r="A3044" s="18" t="str">
        <f t="shared" si="91"/>
        <v>72012P</v>
      </c>
      <c r="B3044" s="10">
        <v>760199</v>
      </c>
      <c r="C3044" s="15">
        <v>41144</v>
      </c>
      <c r="D3044" s="16">
        <v>2168.51017</v>
      </c>
      <c r="E3044" s="14">
        <v>0.38</v>
      </c>
      <c r="F3044" s="14" t="s">
        <v>42</v>
      </c>
      <c r="G3044" s="15">
        <v>41144</v>
      </c>
      <c r="H3044" s="27">
        <f>WORKDAY(WORKDAY(DATEVALUE("15/"&amp;MONTH(EDATE(C3044,0))&amp;"/"&amp;YEAR(EDATE(C3044,0))),-1,Feriados!$A$1:$A$936),1,Feriados!$A$1:$A$936)</f>
        <v>41136</v>
      </c>
      <c r="I3044" s="27">
        <f>WORKDAY(WORKDAY(DATEVALUE("15/"&amp;MONTH(EDATE(C3044,-1))&amp;"/"&amp;YEAR(EDATE(C3044,-1))),-1,Feriados!$A$1:$A$936),1,Feriados!$A$1:$A$936)</f>
        <v>41106</v>
      </c>
      <c r="J3044" s="27">
        <f>WORKDAY(WORKDAY(DATEVALUE("15/"&amp;MONTH(EDATE(C3044,0))&amp;"/"&amp;YEAR(EDATE(C3044,0))-1),-1,Feriados!$A$1:$A$936),1,Feriados!$A$1:$A$936)</f>
        <v>40770</v>
      </c>
      <c r="K3044" s="28">
        <f t="shared" si="90"/>
        <v>5.1984144041737901</v>
      </c>
    </row>
    <row r="3045" spans="1:11" x14ac:dyDescent="0.3">
      <c r="A3045" s="18" t="str">
        <f t="shared" si="91"/>
        <v>72012P</v>
      </c>
      <c r="B3045" s="10">
        <v>760199</v>
      </c>
      <c r="C3045" s="15">
        <v>41145</v>
      </c>
      <c r="D3045" s="16">
        <v>2168.8840530000002</v>
      </c>
      <c r="E3045" s="14">
        <v>0.38</v>
      </c>
      <c r="F3045" s="14" t="s">
        <v>42</v>
      </c>
      <c r="G3045" s="15">
        <v>41144</v>
      </c>
      <c r="H3045" s="27">
        <f>WORKDAY(WORKDAY(DATEVALUE("15/"&amp;MONTH(EDATE(C3045,0))&amp;"/"&amp;YEAR(EDATE(C3045,0))),-1,Feriados!$A$1:$A$936),1,Feriados!$A$1:$A$936)</f>
        <v>41136</v>
      </c>
      <c r="I3045" s="27">
        <f>WORKDAY(WORKDAY(DATEVALUE("15/"&amp;MONTH(EDATE(C3045,-1))&amp;"/"&amp;YEAR(EDATE(C3045,-1))),-1,Feriados!$A$1:$A$936),1,Feriados!$A$1:$A$936)</f>
        <v>41106</v>
      </c>
      <c r="J3045" s="27">
        <f>WORKDAY(WORKDAY(DATEVALUE("15/"&amp;MONTH(EDATE(C3045,0))&amp;"/"&amp;YEAR(EDATE(C3045,0))-1),-1,Feriados!$A$1:$A$936),1,Feriados!$A$1:$A$936)</f>
        <v>40770</v>
      </c>
      <c r="K3045" s="28">
        <f t="shared" si="90"/>
        <v>5.1984144041737901</v>
      </c>
    </row>
    <row r="3046" spans="1:11" x14ac:dyDescent="0.3">
      <c r="A3046" s="18" t="str">
        <f t="shared" si="91"/>
        <v>72012P</v>
      </c>
      <c r="B3046" s="10">
        <v>760199</v>
      </c>
      <c r="C3046" s="15">
        <v>41148</v>
      </c>
      <c r="D3046" s="16">
        <v>2169.2580010000001</v>
      </c>
      <c r="E3046" s="14">
        <v>0.38</v>
      </c>
      <c r="F3046" s="14" t="s">
        <v>42</v>
      </c>
      <c r="G3046" s="15">
        <v>41144</v>
      </c>
      <c r="H3046" s="27">
        <f>WORKDAY(WORKDAY(DATEVALUE("15/"&amp;MONTH(EDATE(C3046,0))&amp;"/"&amp;YEAR(EDATE(C3046,0))),-1,Feriados!$A$1:$A$936),1,Feriados!$A$1:$A$936)</f>
        <v>41136</v>
      </c>
      <c r="I3046" s="27">
        <f>WORKDAY(WORKDAY(DATEVALUE("15/"&amp;MONTH(EDATE(C3046,-1))&amp;"/"&amp;YEAR(EDATE(C3046,-1))),-1,Feriados!$A$1:$A$936),1,Feriados!$A$1:$A$936)</f>
        <v>41106</v>
      </c>
      <c r="J3046" s="27">
        <f>WORKDAY(WORKDAY(DATEVALUE("15/"&amp;MONTH(EDATE(C3046,0))&amp;"/"&amp;YEAR(EDATE(C3046,0))-1),-1,Feriados!$A$1:$A$936),1,Feriados!$A$1:$A$936)</f>
        <v>40770</v>
      </c>
      <c r="K3046" s="28">
        <f t="shared" si="90"/>
        <v>5.1984144041737901</v>
      </c>
    </row>
    <row r="3047" spans="1:11" x14ac:dyDescent="0.3">
      <c r="A3047" s="18" t="str">
        <f t="shared" si="91"/>
        <v>72012P</v>
      </c>
      <c r="B3047" s="10">
        <v>760199</v>
      </c>
      <c r="C3047" s="15">
        <v>41149</v>
      </c>
      <c r="D3047" s="16">
        <v>2169.6320129999999</v>
      </c>
      <c r="E3047" s="14">
        <v>0.38</v>
      </c>
      <c r="F3047" s="14" t="s">
        <v>42</v>
      </c>
      <c r="G3047" s="15">
        <v>41144</v>
      </c>
      <c r="H3047" s="27">
        <f>WORKDAY(WORKDAY(DATEVALUE("15/"&amp;MONTH(EDATE(C3047,0))&amp;"/"&amp;YEAR(EDATE(C3047,0))),-1,Feriados!$A$1:$A$936),1,Feriados!$A$1:$A$936)</f>
        <v>41136</v>
      </c>
      <c r="I3047" s="27">
        <f>WORKDAY(WORKDAY(DATEVALUE("15/"&amp;MONTH(EDATE(C3047,-1))&amp;"/"&amp;YEAR(EDATE(C3047,-1))),-1,Feriados!$A$1:$A$936),1,Feriados!$A$1:$A$936)</f>
        <v>41106</v>
      </c>
      <c r="J3047" s="27">
        <f>WORKDAY(WORKDAY(DATEVALUE("15/"&amp;MONTH(EDATE(C3047,0))&amp;"/"&amp;YEAR(EDATE(C3047,0))-1),-1,Feriados!$A$1:$A$936),1,Feriados!$A$1:$A$936)</f>
        <v>40770</v>
      </c>
      <c r="K3047" s="28">
        <f t="shared" si="90"/>
        <v>5.1984144041737901</v>
      </c>
    </row>
    <row r="3048" spans="1:11" x14ac:dyDescent="0.3">
      <c r="A3048" s="18" t="str">
        <f t="shared" si="91"/>
        <v>72012P</v>
      </c>
      <c r="B3048" s="10">
        <v>760199</v>
      </c>
      <c r="C3048" s="15">
        <v>41150</v>
      </c>
      <c r="D3048" s="16">
        <v>2170.006089</v>
      </c>
      <c r="E3048" s="14">
        <v>0.38</v>
      </c>
      <c r="F3048" s="14" t="s">
        <v>42</v>
      </c>
      <c r="G3048" s="15">
        <v>41144</v>
      </c>
      <c r="H3048" s="27">
        <f>WORKDAY(WORKDAY(DATEVALUE("15/"&amp;MONTH(EDATE(C3048,0))&amp;"/"&amp;YEAR(EDATE(C3048,0))),-1,Feriados!$A$1:$A$936),1,Feriados!$A$1:$A$936)</f>
        <v>41136</v>
      </c>
      <c r="I3048" s="27">
        <f>WORKDAY(WORKDAY(DATEVALUE("15/"&amp;MONTH(EDATE(C3048,-1))&amp;"/"&amp;YEAR(EDATE(C3048,-1))),-1,Feriados!$A$1:$A$936),1,Feriados!$A$1:$A$936)</f>
        <v>41106</v>
      </c>
      <c r="J3048" s="27">
        <f>WORKDAY(WORKDAY(DATEVALUE("15/"&amp;MONTH(EDATE(C3048,0))&amp;"/"&amp;YEAR(EDATE(C3048,0))-1),-1,Feriados!$A$1:$A$936),1,Feriados!$A$1:$A$936)</f>
        <v>40770</v>
      </c>
      <c r="K3048" s="28">
        <f t="shared" si="90"/>
        <v>5.1984144041737901</v>
      </c>
    </row>
    <row r="3049" spans="1:11" x14ac:dyDescent="0.3">
      <c r="A3049" s="18" t="str">
        <f t="shared" si="91"/>
        <v>72012P</v>
      </c>
      <c r="B3049" s="10">
        <v>760199</v>
      </c>
      <c r="C3049" s="15">
        <v>41151</v>
      </c>
      <c r="D3049" s="16">
        <v>2170.3802300000002</v>
      </c>
      <c r="E3049" s="14">
        <v>0.38</v>
      </c>
      <c r="F3049" s="14" t="s">
        <v>42</v>
      </c>
      <c r="G3049" s="15">
        <v>41144</v>
      </c>
      <c r="H3049" s="27">
        <f>WORKDAY(WORKDAY(DATEVALUE("15/"&amp;MONTH(EDATE(C3049,0))&amp;"/"&amp;YEAR(EDATE(C3049,0))),-1,Feriados!$A$1:$A$936),1,Feriados!$A$1:$A$936)</f>
        <v>41136</v>
      </c>
      <c r="I3049" s="27">
        <f>WORKDAY(WORKDAY(DATEVALUE("15/"&amp;MONTH(EDATE(C3049,-1))&amp;"/"&amp;YEAR(EDATE(C3049,-1))),-1,Feriados!$A$1:$A$936),1,Feriados!$A$1:$A$936)</f>
        <v>41106</v>
      </c>
      <c r="J3049" s="27">
        <f>WORKDAY(WORKDAY(DATEVALUE("15/"&amp;MONTH(EDATE(C3049,0))&amp;"/"&amp;YEAR(EDATE(C3049,0))-1),-1,Feriados!$A$1:$A$936),1,Feriados!$A$1:$A$936)</f>
        <v>40770</v>
      </c>
      <c r="K3049" s="28">
        <f t="shared" si="90"/>
        <v>5.1984144041737901</v>
      </c>
    </row>
    <row r="3050" spans="1:11" x14ac:dyDescent="0.3">
      <c r="A3050" s="18" t="str">
        <f t="shared" si="91"/>
        <v>72012P</v>
      </c>
      <c r="B3050" s="10">
        <v>760199</v>
      </c>
      <c r="C3050" s="15">
        <v>41152</v>
      </c>
      <c r="D3050" s="16">
        <v>2170.7544360000002</v>
      </c>
      <c r="E3050" s="14">
        <v>0.38</v>
      </c>
      <c r="F3050" s="14" t="s">
        <v>42</v>
      </c>
      <c r="G3050" s="15">
        <v>41144</v>
      </c>
      <c r="H3050" s="27">
        <f>WORKDAY(WORKDAY(DATEVALUE("15/"&amp;MONTH(EDATE(C3050,0))&amp;"/"&amp;YEAR(EDATE(C3050,0))),-1,Feriados!$A$1:$A$936),1,Feriados!$A$1:$A$936)</f>
        <v>41136</v>
      </c>
      <c r="I3050" s="27">
        <f>WORKDAY(WORKDAY(DATEVALUE("15/"&amp;MONTH(EDATE(C3050,-1))&amp;"/"&amp;YEAR(EDATE(C3050,-1))),-1,Feriados!$A$1:$A$936),1,Feriados!$A$1:$A$936)</f>
        <v>41106</v>
      </c>
      <c r="J3050" s="27">
        <f>WORKDAY(WORKDAY(DATEVALUE("15/"&amp;MONTH(EDATE(C3050,0))&amp;"/"&amp;YEAR(EDATE(C3050,0))-1),-1,Feriados!$A$1:$A$936),1,Feriados!$A$1:$A$936)</f>
        <v>40770</v>
      </c>
      <c r="K3050" s="28">
        <f t="shared" si="90"/>
        <v>5.1984144041737901</v>
      </c>
    </row>
    <row r="3051" spans="1:11" x14ac:dyDescent="0.3">
      <c r="A3051" s="18" t="str">
        <f t="shared" si="91"/>
        <v>82012P</v>
      </c>
      <c r="B3051" s="10">
        <v>760199</v>
      </c>
      <c r="C3051" s="15">
        <v>41155</v>
      </c>
      <c r="D3051" s="16">
        <v>2171.128706</v>
      </c>
      <c r="E3051" s="14">
        <v>0.38</v>
      </c>
      <c r="F3051" s="14" t="s">
        <v>42</v>
      </c>
      <c r="G3051" s="15">
        <v>41144</v>
      </c>
      <c r="H3051" s="27">
        <f>WORKDAY(WORKDAY(DATEVALUE("15/"&amp;MONTH(EDATE(C3051,0))&amp;"/"&amp;YEAR(EDATE(C3051,0))),-1,Feriados!$A$1:$A$936),1,Feriados!$A$1:$A$936)</f>
        <v>41169</v>
      </c>
      <c r="I3051" s="27">
        <f>WORKDAY(WORKDAY(DATEVALUE("15/"&amp;MONTH(EDATE(C3051,-1))&amp;"/"&amp;YEAR(EDATE(C3051,-1))),-1,Feriados!$A$1:$A$936),1,Feriados!$A$1:$A$936)</f>
        <v>41136</v>
      </c>
      <c r="J3051" s="27">
        <f>WORKDAY(WORKDAY(DATEVALUE("15/"&amp;MONTH(EDATE(C3051,0))&amp;"/"&amp;YEAR(EDATE(C3051,0))-1),-1,Feriados!$A$1:$A$936),1,Feriados!$A$1:$A$936)</f>
        <v>40801</v>
      </c>
      <c r="K3051" s="28">
        <f t="shared" si="90"/>
        <v>5.2403840156207915</v>
      </c>
    </row>
    <row r="3052" spans="1:11" x14ac:dyDescent="0.3">
      <c r="A3052" s="18" t="str">
        <f t="shared" si="91"/>
        <v>82012P</v>
      </c>
      <c r="B3052" s="10">
        <v>760199</v>
      </c>
      <c r="C3052" s="15">
        <v>41156</v>
      </c>
      <c r="D3052" s="16">
        <v>2171.5030409999999</v>
      </c>
      <c r="E3052" s="14">
        <v>0.38</v>
      </c>
      <c r="F3052" s="14" t="s">
        <v>42</v>
      </c>
      <c r="G3052" s="15">
        <v>41144</v>
      </c>
      <c r="H3052" s="27">
        <f>WORKDAY(WORKDAY(DATEVALUE("15/"&amp;MONTH(EDATE(C3052,0))&amp;"/"&amp;YEAR(EDATE(C3052,0))),-1,Feriados!$A$1:$A$936),1,Feriados!$A$1:$A$936)</f>
        <v>41169</v>
      </c>
      <c r="I3052" s="27">
        <f>WORKDAY(WORKDAY(DATEVALUE("15/"&amp;MONTH(EDATE(C3052,-1))&amp;"/"&amp;YEAR(EDATE(C3052,-1))),-1,Feriados!$A$1:$A$936),1,Feriados!$A$1:$A$936)</f>
        <v>41136</v>
      </c>
      <c r="J3052" s="27">
        <f>WORKDAY(WORKDAY(DATEVALUE("15/"&amp;MONTH(EDATE(C3052,0))&amp;"/"&amp;YEAR(EDATE(C3052,0))-1),-1,Feriados!$A$1:$A$936),1,Feriados!$A$1:$A$936)</f>
        <v>40801</v>
      </c>
      <c r="K3052" s="28">
        <f t="shared" si="90"/>
        <v>5.2403840156207915</v>
      </c>
    </row>
    <row r="3053" spans="1:11" x14ac:dyDescent="0.3">
      <c r="A3053" s="18" t="str">
        <f t="shared" si="91"/>
        <v>82012F</v>
      </c>
      <c r="B3053" s="10">
        <v>760199</v>
      </c>
      <c r="C3053" s="15">
        <v>41157</v>
      </c>
      <c r="D3053" s="16">
        <v>2172.3197449999998</v>
      </c>
      <c r="E3053" s="14">
        <v>0.41</v>
      </c>
      <c r="F3053" s="14" t="s">
        <v>41</v>
      </c>
      <c r="G3053" s="15">
        <v>41157</v>
      </c>
      <c r="H3053" s="27">
        <f>WORKDAY(WORKDAY(DATEVALUE("15/"&amp;MONTH(EDATE(C3053,0))&amp;"/"&amp;YEAR(EDATE(C3053,0))),-1,Feriados!$A$1:$A$936),1,Feriados!$A$1:$A$936)</f>
        <v>41169</v>
      </c>
      <c r="I3053" s="27">
        <f>WORKDAY(WORKDAY(DATEVALUE("15/"&amp;MONTH(EDATE(C3053,-1))&amp;"/"&amp;YEAR(EDATE(C3053,-1))),-1,Feriados!$A$1:$A$936),1,Feriados!$A$1:$A$936)</f>
        <v>41136</v>
      </c>
      <c r="J3053" s="27">
        <f>WORKDAY(WORKDAY(DATEVALUE("15/"&amp;MONTH(EDATE(C3053,0))&amp;"/"&amp;YEAR(EDATE(C3053,0))-1),-1,Feriados!$A$1:$A$936),1,Feriados!$A$1:$A$936)</f>
        <v>40801</v>
      </c>
      <c r="K3053" s="28">
        <f t="shared" si="90"/>
        <v>5.2403840156207915</v>
      </c>
    </row>
    <row r="3054" spans="1:11" x14ac:dyDescent="0.3">
      <c r="A3054" s="18" t="str">
        <f t="shared" si="91"/>
        <v>82012F</v>
      </c>
      <c r="B3054" s="10">
        <v>760199</v>
      </c>
      <c r="C3054" s="15">
        <v>41158</v>
      </c>
      <c r="D3054" s="16">
        <v>2172.7237799999998</v>
      </c>
      <c r="E3054" s="14">
        <v>0.41</v>
      </c>
      <c r="F3054" s="14" t="s">
        <v>41</v>
      </c>
      <c r="G3054" s="15">
        <v>41157</v>
      </c>
      <c r="H3054" s="27">
        <f>WORKDAY(WORKDAY(DATEVALUE("15/"&amp;MONTH(EDATE(C3054,0))&amp;"/"&amp;YEAR(EDATE(C3054,0))),-1,Feriados!$A$1:$A$936),1,Feriados!$A$1:$A$936)</f>
        <v>41169</v>
      </c>
      <c r="I3054" s="27">
        <f>WORKDAY(WORKDAY(DATEVALUE("15/"&amp;MONTH(EDATE(C3054,-1))&amp;"/"&amp;YEAR(EDATE(C3054,-1))),-1,Feriados!$A$1:$A$936),1,Feriados!$A$1:$A$936)</f>
        <v>41136</v>
      </c>
      <c r="J3054" s="27">
        <f>WORKDAY(WORKDAY(DATEVALUE("15/"&amp;MONTH(EDATE(C3054,0))&amp;"/"&amp;YEAR(EDATE(C3054,0))-1),-1,Feriados!$A$1:$A$936),1,Feriados!$A$1:$A$936)</f>
        <v>40801</v>
      </c>
      <c r="K3054" s="28">
        <f t="shared" si="90"/>
        <v>5.2403840156207915</v>
      </c>
    </row>
    <row r="3055" spans="1:11" x14ac:dyDescent="0.3">
      <c r="A3055" s="18" t="str">
        <f t="shared" si="91"/>
        <v>82012F</v>
      </c>
      <c r="B3055" s="10">
        <v>760199</v>
      </c>
      <c r="C3055" s="15">
        <v>41162</v>
      </c>
      <c r="D3055" s="16">
        <v>2173.1278900000002</v>
      </c>
      <c r="E3055" s="14">
        <v>0.41</v>
      </c>
      <c r="F3055" s="14" t="s">
        <v>41</v>
      </c>
      <c r="G3055" s="15">
        <v>41157</v>
      </c>
      <c r="H3055" s="27">
        <f>WORKDAY(WORKDAY(DATEVALUE("15/"&amp;MONTH(EDATE(C3055,0))&amp;"/"&amp;YEAR(EDATE(C3055,0))),-1,Feriados!$A$1:$A$936),1,Feriados!$A$1:$A$936)</f>
        <v>41169</v>
      </c>
      <c r="I3055" s="27">
        <f>WORKDAY(WORKDAY(DATEVALUE("15/"&amp;MONTH(EDATE(C3055,-1))&amp;"/"&amp;YEAR(EDATE(C3055,-1))),-1,Feriados!$A$1:$A$936),1,Feriados!$A$1:$A$936)</f>
        <v>41136</v>
      </c>
      <c r="J3055" s="27">
        <f>WORKDAY(WORKDAY(DATEVALUE("15/"&amp;MONTH(EDATE(C3055,0))&amp;"/"&amp;YEAR(EDATE(C3055,0))-1),-1,Feriados!$A$1:$A$936),1,Feriados!$A$1:$A$936)</f>
        <v>40801</v>
      </c>
      <c r="K3055" s="28">
        <f t="shared" si="90"/>
        <v>5.2403840156207915</v>
      </c>
    </row>
    <row r="3056" spans="1:11" x14ac:dyDescent="0.3">
      <c r="A3056" s="18" t="str">
        <f t="shared" si="91"/>
        <v>82012F</v>
      </c>
      <c r="B3056" s="10">
        <v>760199</v>
      </c>
      <c r="C3056" s="15">
        <v>41163</v>
      </c>
      <c r="D3056" s="16">
        <v>2173.532076</v>
      </c>
      <c r="E3056" s="14">
        <v>0.41</v>
      </c>
      <c r="F3056" s="14" t="s">
        <v>41</v>
      </c>
      <c r="G3056" s="15">
        <v>41157</v>
      </c>
      <c r="H3056" s="27">
        <f>WORKDAY(WORKDAY(DATEVALUE("15/"&amp;MONTH(EDATE(C3056,0))&amp;"/"&amp;YEAR(EDATE(C3056,0))),-1,Feriados!$A$1:$A$936),1,Feriados!$A$1:$A$936)</f>
        <v>41169</v>
      </c>
      <c r="I3056" s="27">
        <f>WORKDAY(WORKDAY(DATEVALUE("15/"&amp;MONTH(EDATE(C3056,-1))&amp;"/"&amp;YEAR(EDATE(C3056,-1))),-1,Feriados!$A$1:$A$936),1,Feriados!$A$1:$A$936)</f>
        <v>41136</v>
      </c>
      <c r="J3056" s="27">
        <f>WORKDAY(WORKDAY(DATEVALUE("15/"&amp;MONTH(EDATE(C3056,0))&amp;"/"&amp;YEAR(EDATE(C3056,0))-1),-1,Feriados!$A$1:$A$936),1,Feriados!$A$1:$A$936)</f>
        <v>40801</v>
      </c>
      <c r="K3056" s="28">
        <f t="shared" si="90"/>
        <v>5.2403840156207915</v>
      </c>
    </row>
    <row r="3057" spans="1:11" x14ac:dyDescent="0.3">
      <c r="A3057" s="18" t="str">
        <f t="shared" si="91"/>
        <v>82012F</v>
      </c>
      <c r="B3057" s="10">
        <v>760199</v>
      </c>
      <c r="C3057" s="15">
        <v>41164</v>
      </c>
      <c r="D3057" s="16">
        <v>2173.9363370000001</v>
      </c>
      <c r="E3057" s="14">
        <v>0.41</v>
      </c>
      <c r="F3057" s="14" t="s">
        <v>41</v>
      </c>
      <c r="G3057" s="15">
        <v>41157</v>
      </c>
      <c r="H3057" s="27">
        <f>WORKDAY(WORKDAY(DATEVALUE("15/"&amp;MONTH(EDATE(C3057,0))&amp;"/"&amp;YEAR(EDATE(C3057,0))),-1,Feriados!$A$1:$A$936),1,Feriados!$A$1:$A$936)</f>
        <v>41169</v>
      </c>
      <c r="I3057" s="27">
        <f>WORKDAY(WORKDAY(DATEVALUE("15/"&amp;MONTH(EDATE(C3057,-1))&amp;"/"&amp;YEAR(EDATE(C3057,-1))),-1,Feriados!$A$1:$A$936),1,Feriados!$A$1:$A$936)</f>
        <v>41136</v>
      </c>
      <c r="J3057" s="27">
        <f>WORKDAY(WORKDAY(DATEVALUE("15/"&amp;MONTH(EDATE(C3057,0))&amp;"/"&amp;YEAR(EDATE(C3057,0))-1),-1,Feriados!$A$1:$A$936),1,Feriados!$A$1:$A$936)</f>
        <v>40801</v>
      </c>
      <c r="K3057" s="28">
        <f t="shared" si="90"/>
        <v>5.2403840156207915</v>
      </c>
    </row>
    <row r="3058" spans="1:11" x14ac:dyDescent="0.3">
      <c r="A3058" s="18" t="str">
        <f t="shared" si="91"/>
        <v>82012F</v>
      </c>
      <c r="B3058" s="10">
        <v>760199</v>
      </c>
      <c r="C3058" s="15">
        <v>41165</v>
      </c>
      <c r="D3058" s="16">
        <v>2174.3406730000002</v>
      </c>
      <c r="E3058" s="14">
        <v>0.41</v>
      </c>
      <c r="F3058" s="14" t="s">
        <v>41</v>
      </c>
      <c r="G3058" s="15">
        <v>41157</v>
      </c>
      <c r="H3058" s="27">
        <f>WORKDAY(WORKDAY(DATEVALUE("15/"&amp;MONTH(EDATE(C3058,0))&amp;"/"&amp;YEAR(EDATE(C3058,0))),-1,Feriados!$A$1:$A$936),1,Feriados!$A$1:$A$936)</f>
        <v>41169</v>
      </c>
      <c r="I3058" s="27">
        <f>WORKDAY(WORKDAY(DATEVALUE("15/"&amp;MONTH(EDATE(C3058,-1))&amp;"/"&amp;YEAR(EDATE(C3058,-1))),-1,Feriados!$A$1:$A$936),1,Feriados!$A$1:$A$936)</f>
        <v>41136</v>
      </c>
      <c r="J3058" s="27">
        <f>WORKDAY(WORKDAY(DATEVALUE("15/"&amp;MONTH(EDATE(C3058,0))&amp;"/"&amp;YEAR(EDATE(C3058,0))-1),-1,Feriados!$A$1:$A$936),1,Feriados!$A$1:$A$936)</f>
        <v>40801</v>
      </c>
      <c r="K3058" s="28">
        <f t="shared" si="90"/>
        <v>5.2403840156207915</v>
      </c>
    </row>
    <row r="3059" spans="1:11" x14ac:dyDescent="0.3">
      <c r="A3059" s="18" t="str">
        <f t="shared" si="91"/>
        <v>82012F</v>
      </c>
      <c r="B3059" s="10">
        <v>760199</v>
      </c>
      <c r="C3059" s="15">
        <v>41166</v>
      </c>
      <c r="D3059" s="16">
        <v>2174.7450840000001</v>
      </c>
      <c r="E3059" s="14">
        <v>0.41</v>
      </c>
      <c r="F3059" s="14" t="s">
        <v>41</v>
      </c>
      <c r="G3059" s="15">
        <v>41157</v>
      </c>
      <c r="H3059" s="27">
        <f>WORKDAY(WORKDAY(DATEVALUE("15/"&amp;MONTH(EDATE(C3059,0))&amp;"/"&amp;YEAR(EDATE(C3059,0))),-1,Feriados!$A$1:$A$936),1,Feriados!$A$1:$A$936)</f>
        <v>41169</v>
      </c>
      <c r="I3059" s="27">
        <f>WORKDAY(WORKDAY(DATEVALUE("15/"&amp;MONTH(EDATE(C3059,-1))&amp;"/"&amp;YEAR(EDATE(C3059,-1))),-1,Feriados!$A$1:$A$936),1,Feriados!$A$1:$A$936)</f>
        <v>41136</v>
      </c>
      <c r="J3059" s="27">
        <f>WORKDAY(WORKDAY(DATEVALUE("15/"&amp;MONTH(EDATE(C3059,0))&amp;"/"&amp;YEAR(EDATE(C3059,0))-1),-1,Feriados!$A$1:$A$936),1,Feriados!$A$1:$A$936)</f>
        <v>40801</v>
      </c>
      <c r="K3059" s="28">
        <f t="shared" si="90"/>
        <v>5.2403840156207915</v>
      </c>
    </row>
    <row r="3060" spans="1:11" x14ac:dyDescent="0.3">
      <c r="A3060" s="18" t="str">
        <f t="shared" si="91"/>
        <v>82012F</v>
      </c>
      <c r="B3060" s="10">
        <v>760199</v>
      </c>
      <c r="C3060" s="15">
        <v>41169</v>
      </c>
      <c r="D3060" s="16">
        <v>2175.14957</v>
      </c>
      <c r="E3060" s="14">
        <v>0.41</v>
      </c>
      <c r="F3060" s="14" t="s">
        <v>41</v>
      </c>
      <c r="G3060" s="15">
        <v>41157</v>
      </c>
      <c r="H3060" s="27">
        <f>WORKDAY(WORKDAY(DATEVALUE("15/"&amp;MONTH(EDATE(C3060,0))&amp;"/"&amp;YEAR(EDATE(C3060,0))),-1,Feriados!$A$1:$A$936),1,Feriados!$A$1:$A$936)</f>
        <v>41169</v>
      </c>
      <c r="I3060" s="27">
        <f>WORKDAY(WORKDAY(DATEVALUE("15/"&amp;MONTH(EDATE(C3060,-1))&amp;"/"&amp;YEAR(EDATE(C3060,-1))),-1,Feriados!$A$1:$A$936),1,Feriados!$A$1:$A$936)</f>
        <v>41136</v>
      </c>
      <c r="J3060" s="27">
        <f>WORKDAY(WORKDAY(DATEVALUE("15/"&amp;MONTH(EDATE(C3060,0))&amp;"/"&amp;YEAR(EDATE(C3060,0))-1),-1,Feriados!$A$1:$A$936),1,Feriados!$A$1:$A$936)</f>
        <v>40801</v>
      </c>
      <c r="K3060" s="28">
        <f t="shared" si="90"/>
        <v>5.2403840156207915</v>
      </c>
    </row>
    <row r="3061" spans="1:11" x14ac:dyDescent="0.3">
      <c r="A3061" s="18" t="str">
        <f t="shared" si="91"/>
        <v>82012P</v>
      </c>
      <c r="B3061" s="10">
        <v>760199</v>
      </c>
      <c r="C3061" s="15">
        <v>41170</v>
      </c>
      <c r="D3061" s="16">
        <v>2175.6978349999999</v>
      </c>
      <c r="E3061" s="14">
        <v>0.48</v>
      </c>
      <c r="F3061" s="14" t="s">
        <v>42</v>
      </c>
      <c r="G3061" s="15">
        <v>41170</v>
      </c>
      <c r="H3061" s="27">
        <f>WORKDAY(WORKDAY(DATEVALUE("15/"&amp;MONTH(EDATE(C3061,0))&amp;"/"&amp;YEAR(EDATE(C3061,0))),-1,Feriados!$A$1:$A$936),1,Feriados!$A$1:$A$936)</f>
        <v>41169</v>
      </c>
      <c r="I3061" s="27">
        <f>WORKDAY(WORKDAY(DATEVALUE("15/"&amp;MONTH(EDATE(C3061,-1))&amp;"/"&amp;YEAR(EDATE(C3061,-1))),-1,Feriados!$A$1:$A$936),1,Feriados!$A$1:$A$936)</f>
        <v>41136</v>
      </c>
      <c r="J3061" s="27">
        <f>WORKDAY(WORKDAY(DATEVALUE("15/"&amp;MONTH(EDATE(C3061,0))&amp;"/"&amp;YEAR(EDATE(C3061,0))-1),-1,Feriados!$A$1:$A$936),1,Feriados!$A$1:$A$936)</f>
        <v>40801</v>
      </c>
      <c r="K3061" s="28">
        <f t="shared" si="90"/>
        <v>5.2403840156207915</v>
      </c>
    </row>
    <row r="3062" spans="1:11" x14ac:dyDescent="0.3">
      <c r="A3062" s="18" t="str">
        <f t="shared" si="91"/>
        <v>82012P</v>
      </c>
      <c r="B3062" s="10">
        <v>760199</v>
      </c>
      <c r="C3062" s="15">
        <v>41171</v>
      </c>
      <c r="D3062" s="16">
        <v>2176.2462399999999</v>
      </c>
      <c r="E3062" s="14">
        <v>0.48</v>
      </c>
      <c r="F3062" s="14" t="s">
        <v>42</v>
      </c>
      <c r="G3062" s="15">
        <v>41170</v>
      </c>
      <c r="H3062" s="27">
        <f>WORKDAY(WORKDAY(DATEVALUE("15/"&amp;MONTH(EDATE(C3062,0))&amp;"/"&amp;YEAR(EDATE(C3062,0))),-1,Feriados!$A$1:$A$936),1,Feriados!$A$1:$A$936)</f>
        <v>41169</v>
      </c>
      <c r="I3062" s="27">
        <f>WORKDAY(WORKDAY(DATEVALUE("15/"&amp;MONTH(EDATE(C3062,-1))&amp;"/"&amp;YEAR(EDATE(C3062,-1))),-1,Feriados!$A$1:$A$936),1,Feriados!$A$1:$A$936)</f>
        <v>41136</v>
      </c>
      <c r="J3062" s="27">
        <f>WORKDAY(WORKDAY(DATEVALUE("15/"&amp;MONTH(EDATE(C3062,0))&amp;"/"&amp;YEAR(EDATE(C3062,0))-1),-1,Feriados!$A$1:$A$936),1,Feriados!$A$1:$A$936)</f>
        <v>40801</v>
      </c>
      <c r="K3062" s="28">
        <f t="shared" si="90"/>
        <v>5.2403840156207915</v>
      </c>
    </row>
    <row r="3063" spans="1:11" x14ac:dyDescent="0.3">
      <c r="A3063" s="18" t="str">
        <f t="shared" si="91"/>
        <v>82012P</v>
      </c>
      <c r="B3063" s="10">
        <v>760199</v>
      </c>
      <c r="C3063" s="15">
        <v>41172</v>
      </c>
      <c r="D3063" s="16">
        <v>2176.7947819999999</v>
      </c>
      <c r="E3063" s="14">
        <v>0.48</v>
      </c>
      <c r="F3063" s="14" t="s">
        <v>42</v>
      </c>
      <c r="G3063" s="15">
        <v>41170</v>
      </c>
      <c r="H3063" s="27">
        <f>WORKDAY(WORKDAY(DATEVALUE("15/"&amp;MONTH(EDATE(C3063,0))&amp;"/"&amp;YEAR(EDATE(C3063,0))),-1,Feriados!$A$1:$A$936),1,Feriados!$A$1:$A$936)</f>
        <v>41169</v>
      </c>
      <c r="I3063" s="27">
        <f>WORKDAY(WORKDAY(DATEVALUE("15/"&amp;MONTH(EDATE(C3063,-1))&amp;"/"&amp;YEAR(EDATE(C3063,-1))),-1,Feriados!$A$1:$A$936),1,Feriados!$A$1:$A$936)</f>
        <v>41136</v>
      </c>
      <c r="J3063" s="27">
        <f>WORKDAY(WORKDAY(DATEVALUE("15/"&amp;MONTH(EDATE(C3063,0))&amp;"/"&amp;YEAR(EDATE(C3063,0))-1),-1,Feriados!$A$1:$A$936),1,Feriados!$A$1:$A$936)</f>
        <v>40801</v>
      </c>
      <c r="K3063" s="28">
        <f t="shared" si="90"/>
        <v>5.2403840156207915</v>
      </c>
    </row>
    <row r="3064" spans="1:11" x14ac:dyDescent="0.3">
      <c r="A3064" s="18" t="str">
        <f t="shared" si="91"/>
        <v>82012P</v>
      </c>
      <c r="B3064" s="10">
        <v>760199</v>
      </c>
      <c r="C3064" s="15">
        <v>41173</v>
      </c>
      <c r="D3064" s="16">
        <v>2177.6171169999998</v>
      </c>
      <c r="E3064" s="14">
        <v>0.54</v>
      </c>
      <c r="F3064" s="14" t="s">
        <v>42</v>
      </c>
      <c r="G3064" s="15">
        <v>41173</v>
      </c>
      <c r="H3064" s="27">
        <f>WORKDAY(WORKDAY(DATEVALUE("15/"&amp;MONTH(EDATE(C3064,0))&amp;"/"&amp;YEAR(EDATE(C3064,0))),-1,Feriados!$A$1:$A$936),1,Feriados!$A$1:$A$936)</f>
        <v>41169</v>
      </c>
      <c r="I3064" s="27">
        <f>WORKDAY(WORKDAY(DATEVALUE("15/"&amp;MONTH(EDATE(C3064,-1))&amp;"/"&amp;YEAR(EDATE(C3064,-1))),-1,Feriados!$A$1:$A$936),1,Feriados!$A$1:$A$936)</f>
        <v>41136</v>
      </c>
      <c r="J3064" s="27">
        <f>WORKDAY(WORKDAY(DATEVALUE("15/"&amp;MONTH(EDATE(C3064,0))&amp;"/"&amp;YEAR(EDATE(C3064,0))-1),-1,Feriados!$A$1:$A$936),1,Feriados!$A$1:$A$936)</f>
        <v>40801</v>
      </c>
      <c r="K3064" s="28">
        <f t="shared" si="90"/>
        <v>5.2403840156207915</v>
      </c>
    </row>
    <row r="3065" spans="1:11" x14ac:dyDescent="0.3">
      <c r="A3065" s="18" t="str">
        <f t="shared" si="91"/>
        <v>82012P</v>
      </c>
      <c r="B3065" s="10">
        <v>760199</v>
      </c>
      <c r="C3065" s="15">
        <v>41176</v>
      </c>
      <c r="D3065" s="16">
        <v>2178.2344410000001</v>
      </c>
      <c r="E3065" s="14">
        <v>0.54</v>
      </c>
      <c r="F3065" s="14" t="s">
        <v>42</v>
      </c>
      <c r="G3065" s="15">
        <v>41173</v>
      </c>
      <c r="H3065" s="27">
        <f>WORKDAY(WORKDAY(DATEVALUE("15/"&amp;MONTH(EDATE(C3065,0))&amp;"/"&amp;YEAR(EDATE(C3065,0))),-1,Feriados!$A$1:$A$936),1,Feriados!$A$1:$A$936)</f>
        <v>41169</v>
      </c>
      <c r="I3065" s="27">
        <f>WORKDAY(WORKDAY(DATEVALUE("15/"&amp;MONTH(EDATE(C3065,-1))&amp;"/"&amp;YEAR(EDATE(C3065,-1))),-1,Feriados!$A$1:$A$936),1,Feriados!$A$1:$A$936)</f>
        <v>41136</v>
      </c>
      <c r="J3065" s="27">
        <f>WORKDAY(WORKDAY(DATEVALUE("15/"&amp;MONTH(EDATE(C3065,0))&amp;"/"&amp;YEAR(EDATE(C3065,0))-1),-1,Feriados!$A$1:$A$936),1,Feriados!$A$1:$A$936)</f>
        <v>40801</v>
      </c>
      <c r="K3065" s="28">
        <f t="shared" si="90"/>
        <v>5.2403840156207915</v>
      </c>
    </row>
    <row r="3066" spans="1:11" x14ac:dyDescent="0.3">
      <c r="A3066" s="18" t="str">
        <f t="shared" si="91"/>
        <v>82012P</v>
      </c>
      <c r="B3066" s="10">
        <v>760199</v>
      </c>
      <c r="C3066" s="15">
        <v>41177</v>
      </c>
      <c r="D3066" s="16">
        <v>2178.85194</v>
      </c>
      <c r="E3066" s="14">
        <v>0.54</v>
      </c>
      <c r="F3066" s="14" t="s">
        <v>42</v>
      </c>
      <c r="G3066" s="15">
        <v>41173</v>
      </c>
      <c r="H3066" s="27">
        <f>WORKDAY(WORKDAY(DATEVALUE("15/"&amp;MONTH(EDATE(C3066,0))&amp;"/"&amp;YEAR(EDATE(C3066,0))),-1,Feriados!$A$1:$A$936),1,Feriados!$A$1:$A$936)</f>
        <v>41169</v>
      </c>
      <c r="I3066" s="27">
        <f>WORKDAY(WORKDAY(DATEVALUE("15/"&amp;MONTH(EDATE(C3066,-1))&amp;"/"&amp;YEAR(EDATE(C3066,-1))),-1,Feriados!$A$1:$A$936),1,Feriados!$A$1:$A$936)</f>
        <v>41136</v>
      </c>
      <c r="J3066" s="27">
        <f>WORKDAY(WORKDAY(DATEVALUE("15/"&amp;MONTH(EDATE(C3066,0))&amp;"/"&amp;YEAR(EDATE(C3066,0))-1),-1,Feriados!$A$1:$A$936),1,Feriados!$A$1:$A$936)</f>
        <v>40801</v>
      </c>
      <c r="K3066" s="28">
        <f t="shared" si="90"/>
        <v>5.2403840156207915</v>
      </c>
    </row>
    <row r="3067" spans="1:11" x14ac:dyDescent="0.3">
      <c r="A3067" s="18" t="str">
        <f t="shared" si="91"/>
        <v>82012P</v>
      </c>
      <c r="B3067" s="10">
        <v>760199</v>
      </c>
      <c r="C3067" s="15">
        <v>41178</v>
      </c>
      <c r="D3067" s="16">
        <v>2179.469615</v>
      </c>
      <c r="E3067" s="14">
        <v>0.54</v>
      </c>
      <c r="F3067" s="14" t="s">
        <v>42</v>
      </c>
      <c r="G3067" s="15">
        <v>41173</v>
      </c>
      <c r="H3067" s="27">
        <f>WORKDAY(WORKDAY(DATEVALUE("15/"&amp;MONTH(EDATE(C3067,0))&amp;"/"&amp;YEAR(EDATE(C3067,0))),-1,Feriados!$A$1:$A$936),1,Feriados!$A$1:$A$936)</f>
        <v>41169</v>
      </c>
      <c r="I3067" s="27">
        <f>WORKDAY(WORKDAY(DATEVALUE("15/"&amp;MONTH(EDATE(C3067,-1))&amp;"/"&amp;YEAR(EDATE(C3067,-1))),-1,Feriados!$A$1:$A$936),1,Feriados!$A$1:$A$936)</f>
        <v>41136</v>
      </c>
      <c r="J3067" s="27">
        <f>WORKDAY(WORKDAY(DATEVALUE("15/"&amp;MONTH(EDATE(C3067,0))&amp;"/"&amp;YEAR(EDATE(C3067,0))-1),-1,Feriados!$A$1:$A$936),1,Feriados!$A$1:$A$936)</f>
        <v>40801</v>
      </c>
      <c r="K3067" s="28">
        <f t="shared" si="90"/>
        <v>5.2403840156207915</v>
      </c>
    </row>
    <row r="3068" spans="1:11" x14ac:dyDescent="0.3">
      <c r="A3068" s="18" t="str">
        <f t="shared" si="91"/>
        <v>82012P</v>
      </c>
      <c r="B3068" s="10">
        <v>760199</v>
      </c>
      <c r="C3068" s="15">
        <v>41179</v>
      </c>
      <c r="D3068" s="16">
        <v>2180.0874640000002</v>
      </c>
      <c r="E3068" s="14">
        <v>0.54</v>
      </c>
      <c r="F3068" s="14" t="s">
        <v>42</v>
      </c>
      <c r="G3068" s="15">
        <v>41173</v>
      </c>
      <c r="H3068" s="27">
        <f>WORKDAY(WORKDAY(DATEVALUE("15/"&amp;MONTH(EDATE(C3068,0))&amp;"/"&amp;YEAR(EDATE(C3068,0))),-1,Feriados!$A$1:$A$936),1,Feriados!$A$1:$A$936)</f>
        <v>41169</v>
      </c>
      <c r="I3068" s="27">
        <f>WORKDAY(WORKDAY(DATEVALUE("15/"&amp;MONTH(EDATE(C3068,-1))&amp;"/"&amp;YEAR(EDATE(C3068,-1))),-1,Feriados!$A$1:$A$936),1,Feriados!$A$1:$A$936)</f>
        <v>41136</v>
      </c>
      <c r="J3068" s="27">
        <f>WORKDAY(WORKDAY(DATEVALUE("15/"&amp;MONTH(EDATE(C3068,0))&amp;"/"&amp;YEAR(EDATE(C3068,0))-1),-1,Feriados!$A$1:$A$936),1,Feriados!$A$1:$A$936)</f>
        <v>40801</v>
      </c>
      <c r="K3068" s="28">
        <f t="shared" si="90"/>
        <v>5.2403840156207915</v>
      </c>
    </row>
    <row r="3069" spans="1:11" x14ac:dyDescent="0.3">
      <c r="A3069" s="18" t="str">
        <f t="shared" si="91"/>
        <v>82012P</v>
      </c>
      <c r="B3069" s="10">
        <v>760199</v>
      </c>
      <c r="C3069" s="15">
        <v>41180</v>
      </c>
      <c r="D3069" s="16">
        <v>2180.7054880000001</v>
      </c>
      <c r="E3069" s="14">
        <v>0.54</v>
      </c>
      <c r="F3069" s="14" t="s">
        <v>42</v>
      </c>
      <c r="G3069" s="15">
        <v>41173</v>
      </c>
      <c r="H3069" s="27">
        <f>WORKDAY(WORKDAY(DATEVALUE("15/"&amp;MONTH(EDATE(C3069,0))&amp;"/"&amp;YEAR(EDATE(C3069,0))),-1,Feriados!$A$1:$A$936),1,Feriados!$A$1:$A$936)</f>
        <v>41169</v>
      </c>
      <c r="I3069" s="27">
        <f>WORKDAY(WORKDAY(DATEVALUE("15/"&amp;MONTH(EDATE(C3069,-1))&amp;"/"&amp;YEAR(EDATE(C3069,-1))),-1,Feriados!$A$1:$A$936),1,Feriados!$A$1:$A$936)</f>
        <v>41136</v>
      </c>
      <c r="J3069" s="27">
        <f>WORKDAY(WORKDAY(DATEVALUE("15/"&amp;MONTH(EDATE(C3069,0))&amp;"/"&amp;YEAR(EDATE(C3069,0))-1),-1,Feriados!$A$1:$A$936),1,Feriados!$A$1:$A$936)</f>
        <v>40801</v>
      </c>
      <c r="K3069" s="28">
        <f t="shared" ref="K3069:K3132" si="92">+(VLOOKUP(H3069,C:D,2,FALSE)/VLOOKUP(J3069,C:D,2,FALSE)-1)*100</f>
        <v>5.2403840156207915</v>
      </c>
    </row>
    <row r="3070" spans="1:11" x14ac:dyDescent="0.3">
      <c r="A3070" s="18" t="str">
        <f t="shared" si="91"/>
        <v>92012P</v>
      </c>
      <c r="B3070" s="10">
        <v>760199</v>
      </c>
      <c r="C3070" s="15">
        <v>41183</v>
      </c>
      <c r="D3070" s="16">
        <v>2181.3236879999999</v>
      </c>
      <c r="E3070" s="14">
        <v>0.54</v>
      </c>
      <c r="F3070" s="14" t="s">
        <v>42</v>
      </c>
      <c r="G3070" s="15">
        <v>41173</v>
      </c>
      <c r="H3070" s="27">
        <f>WORKDAY(WORKDAY(DATEVALUE("15/"&amp;MONTH(EDATE(C3070,0))&amp;"/"&amp;YEAR(EDATE(C3070,0))),-1,Feriados!$A$1:$A$936),1,Feriados!$A$1:$A$936)</f>
        <v>41197</v>
      </c>
      <c r="I3070" s="27">
        <f>WORKDAY(WORKDAY(DATEVALUE("15/"&amp;MONTH(EDATE(C3070,-1))&amp;"/"&amp;YEAR(EDATE(C3070,-1))),-1,Feriados!$A$1:$A$936),1,Feriados!$A$1:$A$936)</f>
        <v>41169</v>
      </c>
      <c r="J3070" s="27">
        <f>WORKDAY(WORKDAY(DATEVALUE("15/"&amp;MONTH(EDATE(C3070,0))&amp;"/"&amp;YEAR(EDATE(C3070,0))-1),-1,Feriados!$A$1:$A$936),1,Feriados!$A$1:$A$936)</f>
        <v>40833</v>
      </c>
      <c r="K3070" s="28">
        <f t="shared" si="92"/>
        <v>5.2822034025550302</v>
      </c>
    </row>
    <row r="3071" spans="1:11" x14ac:dyDescent="0.3">
      <c r="A3071" s="18" t="str">
        <f t="shared" si="91"/>
        <v>92012P</v>
      </c>
      <c r="B3071" s="10">
        <v>760199</v>
      </c>
      <c r="C3071" s="15">
        <v>41184</v>
      </c>
      <c r="D3071" s="16">
        <v>2181.942063</v>
      </c>
      <c r="E3071" s="14">
        <v>0.54</v>
      </c>
      <c r="F3071" s="14" t="s">
        <v>42</v>
      </c>
      <c r="G3071" s="15">
        <v>41173</v>
      </c>
      <c r="H3071" s="27">
        <f>WORKDAY(WORKDAY(DATEVALUE("15/"&amp;MONTH(EDATE(C3071,0))&amp;"/"&amp;YEAR(EDATE(C3071,0))),-1,Feriados!$A$1:$A$936),1,Feriados!$A$1:$A$936)</f>
        <v>41197</v>
      </c>
      <c r="I3071" s="27">
        <f>WORKDAY(WORKDAY(DATEVALUE("15/"&amp;MONTH(EDATE(C3071,-1))&amp;"/"&amp;YEAR(EDATE(C3071,-1))),-1,Feriados!$A$1:$A$936),1,Feriados!$A$1:$A$936)</f>
        <v>41169</v>
      </c>
      <c r="J3071" s="27">
        <f>WORKDAY(WORKDAY(DATEVALUE("15/"&amp;MONTH(EDATE(C3071,0))&amp;"/"&amp;YEAR(EDATE(C3071,0))-1),-1,Feriados!$A$1:$A$936),1,Feriados!$A$1:$A$936)</f>
        <v>40833</v>
      </c>
      <c r="K3071" s="28">
        <f t="shared" si="92"/>
        <v>5.2822034025550302</v>
      </c>
    </row>
    <row r="3072" spans="1:11" x14ac:dyDescent="0.3">
      <c r="A3072" s="18" t="str">
        <f t="shared" si="91"/>
        <v>92012P</v>
      </c>
      <c r="B3072" s="10">
        <v>760199</v>
      </c>
      <c r="C3072" s="15">
        <v>41185</v>
      </c>
      <c r="D3072" s="16">
        <v>2182.5606130000001</v>
      </c>
      <c r="E3072" s="14">
        <v>0.54</v>
      </c>
      <c r="F3072" s="14" t="s">
        <v>42</v>
      </c>
      <c r="G3072" s="15">
        <v>41173</v>
      </c>
      <c r="H3072" s="27">
        <f>WORKDAY(WORKDAY(DATEVALUE("15/"&amp;MONTH(EDATE(C3072,0))&amp;"/"&amp;YEAR(EDATE(C3072,0))),-1,Feriados!$A$1:$A$936),1,Feriados!$A$1:$A$936)</f>
        <v>41197</v>
      </c>
      <c r="I3072" s="27">
        <f>WORKDAY(WORKDAY(DATEVALUE("15/"&amp;MONTH(EDATE(C3072,-1))&amp;"/"&amp;YEAR(EDATE(C3072,-1))),-1,Feriados!$A$1:$A$936),1,Feriados!$A$1:$A$936)</f>
        <v>41169</v>
      </c>
      <c r="J3072" s="27">
        <f>WORKDAY(WORKDAY(DATEVALUE("15/"&amp;MONTH(EDATE(C3072,0))&amp;"/"&amp;YEAR(EDATE(C3072,0))-1),-1,Feriados!$A$1:$A$936),1,Feriados!$A$1:$A$936)</f>
        <v>40833</v>
      </c>
      <c r="K3072" s="28">
        <f t="shared" si="92"/>
        <v>5.2822034025550302</v>
      </c>
    </row>
    <row r="3073" spans="1:11" x14ac:dyDescent="0.3">
      <c r="A3073" s="18" t="str">
        <f t="shared" si="91"/>
        <v>92012P</v>
      </c>
      <c r="B3073" s="10">
        <v>760199</v>
      </c>
      <c r="C3073" s="15">
        <v>41186</v>
      </c>
      <c r="D3073" s="16">
        <v>2183.1793389999998</v>
      </c>
      <c r="E3073" s="14">
        <v>0.54</v>
      </c>
      <c r="F3073" s="14" t="s">
        <v>42</v>
      </c>
      <c r="G3073" s="15">
        <v>41173</v>
      </c>
      <c r="H3073" s="27">
        <f>WORKDAY(WORKDAY(DATEVALUE("15/"&amp;MONTH(EDATE(C3073,0))&amp;"/"&amp;YEAR(EDATE(C3073,0))),-1,Feriados!$A$1:$A$936),1,Feriados!$A$1:$A$936)</f>
        <v>41197</v>
      </c>
      <c r="I3073" s="27">
        <f>WORKDAY(WORKDAY(DATEVALUE("15/"&amp;MONTH(EDATE(C3073,-1))&amp;"/"&amp;YEAR(EDATE(C3073,-1))),-1,Feriados!$A$1:$A$936),1,Feriados!$A$1:$A$936)</f>
        <v>41169</v>
      </c>
      <c r="J3073" s="27">
        <f>WORKDAY(WORKDAY(DATEVALUE("15/"&amp;MONTH(EDATE(C3073,0))&amp;"/"&amp;YEAR(EDATE(C3073,0))-1),-1,Feriados!$A$1:$A$936),1,Feriados!$A$1:$A$936)</f>
        <v>40833</v>
      </c>
      <c r="K3073" s="28">
        <f t="shared" si="92"/>
        <v>5.2822034025550302</v>
      </c>
    </row>
    <row r="3074" spans="1:11" x14ac:dyDescent="0.3">
      <c r="A3074" s="18" t="str">
        <f t="shared" si="91"/>
        <v>92012F</v>
      </c>
      <c r="B3074" s="10">
        <v>760199</v>
      </c>
      <c r="C3074" s="15">
        <v>41187</v>
      </c>
      <c r="D3074" s="16">
        <v>2184.278988</v>
      </c>
      <c r="E3074" s="14">
        <v>0.56999999999999995</v>
      </c>
      <c r="F3074" s="14" t="s">
        <v>41</v>
      </c>
      <c r="G3074" s="15">
        <v>41187</v>
      </c>
      <c r="H3074" s="27">
        <f>WORKDAY(WORKDAY(DATEVALUE("15/"&amp;MONTH(EDATE(C3074,0))&amp;"/"&amp;YEAR(EDATE(C3074,0))),-1,Feriados!$A$1:$A$936),1,Feriados!$A$1:$A$936)</f>
        <v>41197</v>
      </c>
      <c r="I3074" s="27">
        <f>WORKDAY(WORKDAY(DATEVALUE("15/"&amp;MONTH(EDATE(C3074,-1))&amp;"/"&amp;YEAR(EDATE(C3074,-1))),-1,Feriados!$A$1:$A$936),1,Feriados!$A$1:$A$936)</f>
        <v>41169</v>
      </c>
      <c r="J3074" s="27">
        <f>WORKDAY(WORKDAY(DATEVALUE("15/"&amp;MONTH(EDATE(C3074,0))&amp;"/"&amp;YEAR(EDATE(C3074,0))-1),-1,Feriados!$A$1:$A$936),1,Feriados!$A$1:$A$936)</f>
        <v>40833</v>
      </c>
      <c r="K3074" s="28">
        <f t="shared" si="92"/>
        <v>5.2822034025550302</v>
      </c>
    </row>
    <row r="3075" spans="1:11" x14ac:dyDescent="0.3">
      <c r="A3075" s="18" t="str">
        <f t="shared" ref="A3075:A3138" si="93">MONTH(EDATE(C3075,-1))&amp;YEAR(EDATE(C3075,-1))&amp;F3075</f>
        <v>92012F</v>
      </c>
      <c r="B3075" s="10">
        <v>760199</v>
      </c>
      <c r="C3075" s="15">
        <v>41190</v>
      </c>
      <c r="D3075" s="16">
        <v>2184.9325530000001</v>
      </c>
      <c r="E3075" s="14">
        <v>0.56999999999999995</v>
      </c>
      <c r="F3075" s="14" t="s">
        <v>41</v>
      </c>
      <c r="G3075" s="15">
        <v>41187</v>
      </c>
      <c r="H3075" s="27">
        <f>WORKDAY(WORKDAY(DATEVALUE("15/"&amp;MONTH(EDATE(C3075,0))&amp;"/"&amp;YEAR(EDATE(C3075,0))),-1,Feriados!$A$1:$A$936),1,Feriados!$A$1:$A$936)</f>
        <v>41197</v>
      </c>
      <c r="I3075" s="27">
        <f>WORKDAY(WORKDAY(DATEVALUE("15/"&amp;MONTH(EDATE(C3075,-1))&amp;"/"&amp;YEAR(EDATE(C3075,-1))),-1,Feriados!$A$1:$A$936),1,Feriados!$A$1:$A$936)</f>
        <v>41169</v>
      </c>
      <c r="J3075" s="27">
        <f>WORKDAY(WORKDAY(DATEVALUE("15/"&amp;MONTH(EDATE(C3075,0))&amp;"/"&amp;YEAR(EDATE(C3075,0))-1),-1,Feriados!$A$1:$A$936),1,Feriados!$A$1:$A$936)</f>
        <v>40833</v>
      </c>
      <c r="K3075" s="28">
        <f t="shared" si="92"/>
        <v>5.2822034025550302</v>
      </c>
    </row>
    <row r="3076" spans="1:11" x14ac:dyDescent="0.3">
      <c r="A3076" s="18" t="str">
        <f t="shared" si="93"/>
        <v>92012F</v>
      </c>
      <c r="B3076" s="10">
        <v>760199</v>
      </c>
      <c r="C3076" s="15">
        <v>41191</v>
      </c>
      <c r="D3076" s="16">
        <v>2185.5863140000001</v>
      </c>
      <c r="E3076" s="14">
        <v>0.56999999999999995</v>
      </c>
      <c r="F3076" s="14" t="s">
        <v>41</v>
      </c>
      <c r="G3076" s="15">
        <v>41187</v>
      </c>
      <c r="H3076" s="27">
        <f>WORKDAY(WORKDAY(DATEVALUE("15/"&amp;MONTH(EDATE(C3076,0))&amp;"/"&amp;YEAR(EDATE(C3076,0))),-1,Feriados!$A$1:$A$936),1,Feriados!$A$1:$A$936)</f>
        <v>41197</v>
      </c>
      <c r="I3076" s="27">
        <f>WORKDAY(WORKDAY(DATEVALUE("15/"&amp;MONTH(EDATE(C3076,-1))&amp;"/"&amp;YEAR(EDATE(C3076,-1))),-1,Feriados!$A$1:$A$936),1,Feriados!$A$1:$A$936)</f>
        <v>41169</v>
      </c>
      <c r="J3076" s="27">
        <f>WORKDAY(WORKDAY(DATEVALUE("15/"&amp;MONTH(EDATE(C3076,0))&amp;"/"&amp;YEAR(EDATE(C3076,0))-1),-1,Feriados!$A$1:$A$936),1,Feriados!$A$1:$A$936)</f>
        <v>40833</v>
      </c>
      <c r="K3076" s="28">
        <f t="shared" si="92"/>
        <v>5.2822034025550302</v>
      </c>
    </row>
    <row r="3077" spans="1:11" x14ac:dyDescent="0.3">
      <c r="A3077" s="18" t="str">
        <f t="shared" si="93"/>
        <v>92012F</v>
      </c>
      <c r="B3077" s="10">
        <v>760199</v>
      </c>
      <c r="C3077" s="15">
        <v>41192</v>
      </c>
      <c r="D3077" s="16">
        <v>2186.2402710000001</v>
      </c>
      <c r="E3077" s="14">
        <v>0.56999999999999995</v>
      </c>
      <c r="F3077" s="14" t="s">
        <v>41</v>
      </c>
      <c r="G3077" s="15">
        <v>41187</v>
      </c>
      <c r="H3077" s="27">
        <f>WORKDAY(WORKDAY(DATEVALUE("15/"&amp;MONTH(EDATE(C3077,0))&amp;"/"&amp;YEAR(EDATE(C3077,0))),-1,Feriados!$A$1:$A$936),1,Feriados!$A$1:$A$936)</f>
        <v>41197</v>
      </c>
      <c r="I3077" s="27">
        <f>WORKDAY(WORKDAY(DATEVALUE("15/"&amp;MONTH(EDATE(C3077,-1))&amp;"/"&amp;YEAR(EDATE(C3077,-1))),-1,Feriados!$A$1:$A$936),1,Feriados!$A$1:$A$936)</f>
        <v>41169</v>
      </c>
      <c r="J3077" s="27">
        <f>WORKDAY(WORKDAY(DATEVALUE("15/"&amp;MONTH(EDATE(C3077,0))&amp;"/"&amp;YEAR(EDATE(C3077,0))-1),-1,Feriados!$A$1:$A$936),1,Feriados!$A$1:$A$936)</f>
        <v>40833</v>
      </c>
      <c r="K3077" s="28">
        <f t="shared" si="92"/>
        <v>5.2822034025550302</v>
      </c>
    </row>
    <row r="3078" spans="1:11" x14ac:dyDescent="0.3">
      <c r="A3078" s="18" t="str">
        <f t="shared" si="93"/>
        <v>92012F</v>
      </c>
      <c r="B3078" s="10">
        <v>760199</v>
      </c>
      <c r="C3078" s="15">
        <v>41193</v>
      </c>
      <c r="D3078" s="16">
        <v>2186.8944240000001</v>
      </c>
      <c r="E3078" s="14">
        <v>0.56999999999999995</v>
      </c>
      <c r="F3078" s="14" t="s">
        <v>41</v>
      </c>
      <c r="G3078" s="15">
        <v>41187</v>
      </c>
      <c r="H3078" s="27">
        <f>WORKDAY(WORKDAY(DATEVALUE("15/"&amp;MONTH(EDATE(C3078,0))&amp;"/"&amp;YEAR(EDATE(C3078,0))),-1,Feriados!$A$1:$A$936),1,Feriados!$A$1:$A$936)</f>
        <v>41197</v>
      </c>
      <c r="I3078" s="27">
        <f>WORKDAY(WORKDAY(DATEVALUE("15/"&amp;MONTH(EDATE(C3078,-1))&amp;"/"&amp;YEAR(EDATE(C3078,-1))),-1,Feriados!$A$1:$A$936),1,Feriados!$A$1:$A$936)</f>
        <v>41169</v>
      </c>
      <c r="J3078" s="27">
        <f>WORKDAY(WORKDAY(DATEVALUE("15/"&amp;MONTH(EDATE(C3078,0))&amp;"/"&amp;YEAR(EDATE(C3078,0))-1),-1,Feriados!$A$1:$A$936),1,Feriados!$A$1:$A$936)</f>
        <v>40833</v>
      </c>
      <c r="K3078" s="28">
        <f t="shared" si="92"/>
        <v>5.2822034025550302</v>
      </c>
    </row>
    <row r="3079" spans="1:11" x14ac:dyDescent="0.3">
      <c r="A3079" s="18" t="str">
        <f t="shared" si="93"/>
        <v>92012F</v>
      </c>
      <c r="B3079" s="10">
        <v>760199</v>
      </c>
      <c r="C3079" s="15">
        <v>41197</v>
      </c>
      <c r="D3079" s="16">
        <v>2187.548773</v>
      </c>
      <c r="E3079" s="14">
        <v>0.56999999999999995</v>
      </c>
      <c r="F3079" s="14" t="s">
        <v>41</v>
      </c>
      <c r="G3079" s="15">
        <v>41187</v>
      </c>
      <c r="H3079" s="27">
        <f>WORKDAY(WORKDAY(DATEVALUE("15/"&amp;MONTH(EDATE(C3079,0))&amp;"/"&amp;YEAR(EDATE(C3079,0))),-1,Feriados!$A$1:$A$936),1,Feriados!$A$1:$A$936)</f>
        <v>41197</v>
      </c>
      <c r="I3079" s="27">
        <f>WORKDAY(WORKDAY(DATEVALUE("15/"&amp;MONTH(EDATE(C3079,-1))&amp;"/"&amp;YEAR(EDATE(C3079,-1))),-1,Feriados!$A$1:$A$936),1,Feriados!$A$1:$A$936)</f>
        <v>41169</v>
      </c>
      <c r="J3079" s="27">
        <f>WORKDAY(WORKDAY(DATEVALUE("15/"&amp;MONTH(EDATE(C3079,0))&amp;"/"&amp;YEAR(EDATE(C3079,0))-1),-1,Feriados!$A$1:$A$936),1,Feriados!$A$1:$A$936)</f>
        <v>40833</v>
      </c>
      <c r="K3079" s="28">
        <f t="shared" si="92"/>
        <v>5.2822034025550302</v>
      </c>
    </row>
    <row r="3080" spans="1:11" x14ac:dyDescent="0.3">
      <c r="A3080" s="18" t="str">
        <f t="shared" si="93"/>
        <v>92012P</v>
      </c>
      <c r="B3080" s="10">
        <v>760199</v>
      </c>
      <c r="C3080" s="15">
        <v>41198</v>
      </c>
      <c r="D3080" s="16">
        <v>2188.0645509999999</v>
      </c>
      <c r="E3080" s="14">
        <v>0.52</v>
      </c>
      <c r="F3080" s="14" t="s">
        <v>42</v>
      </c>
      <c r="G3080" s="15">
        <v>41198</v>
      </c>
      <c r="H3080" s="27">
        <f>WORKDAY(WORKDAY(DATEVALUE("15/"&amp;MONTH(EDATE(C3080,0))&amp;"/"&amp;YEAR(EDATE(C3080,0))),-1,Feriados!$A$1:$A$936),1,Feriados!$A$1:$A$936)</f>
        <v>41197</v>
      </c>
      <c r="I3080" s="27">
        <f>WORKDAY(WORKDAY(DATEVALUE("15/"&amp;MONTH(EDATE(C3080,-1))&amp;"/"&amp;YEAR(EDATE(C3080,-1))),-1,Feriados!$A$1:$A$936),1,Feriados!$A$1:$A$936)</f>
        <v>41169</v>
      </c>
      <c r="J3080" s="27">
        <f>WORKDAY(WORKDAY(DATEVALUE("15/"&amp;MONTH(EDATE(C3080,0))&amp;"/"&amp;YEAR(EDATE(C3080,0))-1),-1,Feriados!$A$1:$A$936),1,Feriados!$A$1:$A$936)</f>
        <v>40833</v>
      </c>
      <c r="K3080" s="28">
        <f t="shared" si="92"/>
        <v>5.2822034025550302</v>
      </c>
    </row>
    <row r="3081" spans="1:11" x14ac:dyDescent="0.3">
      <c r="A3081" s="18" t="str">
        <f t="shared" si="93"/>
        <v>92012P</v>
      </c>
      <c r="B3081" s="10">
        <v>760199</v>
      </c>
      <c r="C3081" s="15">
        <v>41199</v>
      </c>
      <c r="D3081" s="16">
        <v>2188.5804499999999</v>
      </c>
      <c r="E3081" s="14">
        <v>0.52</v>
      </c>
      <c r="F3081" s="14" t="s">
        <v>42</v>
      </c>
      <c r="G3081" s="15">
        <v>41198</v>
      </c>
      <c r="H3081" s="27">
        <f>WORKDAY(WORKDAY(DATEVALUE("15/"&amp;MONTH(EDATE(C3081,0))&amp;"/"&amp;YEAR(EDATE(C3081,0))),-1,Feriados!$A$1:$A$936),1,Feriados!$A$1:$A$936)</f>
        <v>41197</v>
      </c>
      <c r="I3081" s="27">
        <f>WORKDAY(WORKDAY(DATEVALUE("15/"&amp;MONTH(EDATE(C3081,-1))&amp;"/"&amp;YEAR(EDATE(C3081,-1))),-1,Feriados!$A$1:$A$936),1,Feriados!$A$1:$A$936)</f>
        <v>41169</v>
      </c>
      <c r="J3081" s="27">
        <f>WORKDAY(WORKDAY(DATEVALUE("15/"&amp;MONTH(EDATE(C3081,0))&amp;"/"&amp;YEAR(EDATE(C3081,0))-1),-1,Feriados!$A$1:$A$936),1,Feriados!$A$1:$A$936)</f>
        <v>40833</v>
      </c>
      <c r="K3081" s="28">
        <f t="shared" si="92"/>
        <v>5.2822034025550302</v>
      </c>
    </row>
    <row r="3082" spans="1:11" x14ac:dyDescent="0.3">
      <c r="A3082" s="18" t="str">
        <f t="shared" si="93"/>
        <v>92012P</v>
      </c>
      <c r="B3082" s="10">
        <v>760199</v>
      </c>
      <c r="C3082" s="15">
        <v>41200</v>
      </c>
      <c r="D3082" s="16">
        <v>2189.0964720000002</v>
      </c>
      <c r="E3082" s="14">
        <v>0.52</v>
      </c>
      <c r="F3082" s="14" t="s">
        <v>42</v>
      </c>
      <c r="G3082" s="15">
        <v>41198</v>
      </c>
      <c r="H3082" s="27">
        <f>WORKDAY(WORKDAY(DATEVALUE("15/"&amp;MONTH(EDATE(C3082,0))&amp;"/"&amp;YEAR(EDATE(C3082,0))),-1,Feriados!$A$1:$A$936),1,Feriados!$A$1:$A$936)</f>
        <v>41197</v>
      </c>
      <c r="I3082" s="27">
        <f>WORKDAY(WORKDAY(DATEVALUE("15/"&amp;MONTH(EDATE(C3082,-1))&amp;"/"&amp;YEAR(EDATE(C3082,-1))),-1,Feriados!$A$1:$A$936),1,Feriados!$A$1:$A$936)</f>
        <v>41169</v>
      </c>
      <c r="J3082" s="27">
        <f>WORKDAY(WORKDAY(DATEVALUE("15/"&amp;MONTH(EDATE(C3082,0))&amp;"/"&amp;YEAR(EDATE(C3082,0))-1),-1,Feriados!$A$1:$A$936),1,Feriados!$A$1:$A$936)</f>
        <v>40833</v>
      </c>
      <c r="K3082" s="28">
        <f t="shared" si="92"/>
        <v>5.2822034025550302</v>
      </c>
    </row>
    <row r="3083" spans="1:11" x14ac:dyDescent="0.3">
      <c r="A3083" s="18" t="str">
        <f t="shared" si="93"/>
        <v>92012P</v>
      </c>
      <c r="B3083" s="10">
        <v>760199</v>
      </c>
      <c r="C3083" s="15">
        <v>41201</v>
      </c>
      <c r="D3083" s="16">
        <v>2189.612615</v>
      </c>
      <c r="E3083" s="14">
        <v>0.52</v>
      </c>
      <c r="F3083" s="14" t="s">
        <v>42</v>
      </c>
      <c r="G3083" s="15">
        <v>41198</v>
      </c>
      <c r="H3083" s="27">
        <f>WORKDAY(WORKDAY(DATEVALUE("15/"&amp;MONTH(EDATE(C3083,0))&amp;"/"&amp;YEAR(EDATE(C3083,0))),-1,Feriados!$A$1:$A$936),1,Feriados!$A$1:$A$936)</f>
        <v>41197</v>
      </c>
      <c r="I3083" s="27">
        <f>WORKDAY(WORKDAY(DATEVALUE("15/"&amp;MONTH(EDATE(C3083,-1))&amp;"/"&amp;YEAR(EDATE(C3083,-1))),-1,Feriados!$A$1:$A$936),1,Feriados!$A$1:$A$936)</f>
        <v>41169</v>
      </c>
      <c r="J3083" s="27">
        <f>WORKDAY(WORKDAY(DATEVALUE("15/"&amp;MONTH(EDATE(C3083,0))&amp;"/"&amp;YEAR(EDATE(C3083,0))-1),-1,Feriados!$A$1:$A$936),1,Feriados!$A$1:$A$936)</f>
        <v>40833</v>
      </c>
      <c r="K3083" s="28">
        <f t="shared" si="92"/>
        <v>5.2822034025550302</v>
      </c>
    </row>
    <row r="3084" spans="1:11" x14ac:dyDescent="0.3">
      <c r="A3084" s="18" t="str">
        <f t="shared" si="93"/>
        <v>92012P</v>
      </c>
      <c r="B3084" s="10">
        <v>760199</v>
      </c>
      <c r="C3084" s="15">
        <v>41204</v>
      </c>
      <c r="D3084" s="16">
        <v>2190.4259200000001</v>
      </c>
      <c r="E3084" s="14">
        <v>0.57999999999999996</v>
      </c>
      <c r="F3084" s="14" t="s">
        <v>42</v>
      </c>
      <c r="G3084" s="15">
        <v>41204</v>
      </c>
      <c r="H3084" s="27">
        <f>WORKDAY(WORKDAY(DATEVALUE("15/"&amp;MONTH(EDATE(C3084,0))&amp;"/"&amp;YEAR(EDATE(C3084,0))),-1,Feriados!$A$1:$A$936),1,Feriados!$A$1:$A$936)</f>
        <v>41197</v>
      </c>
      <c r="I3084" s="27">
        <f>WORKDAY(WORKDAY(DATEVALUE("15/"&amp;MONTH(EDATE(C3084,-1))&amp;"/"&amp;YEAR(EDATE(C3084,-1))),-1,Feriados!$A$1:$A$936),1,Feriados!$A$1:$A$936)</f>
        <v>41169</v>
      </c>
      <c r="J3084" s="27">
        <f>WORKDAY(WORKDAY(DATEVALUE("15/"&amp;MONTH(EDATE(C3084,0))&amp;"/"&amp;YEAR(EDATE(C3084,0))-1),-1,Feriados!$A$1:$A$936),1,Feriados!$A$1:$A$936)</f>
        <v>40833</v>
      </c>
      <c r="K3084" s="28">
        <f t="shared" si="92"/>
        <v>5.2822034025550302</v>
      </c>
    </row>
    <row r="3085" spans="1:11" x14ac:dyDescent="0.3">
      <c r="A3085" s="18" t="str">
        <f t="shared" si="93"/>
        <v>92012P</v>
      </c>
      <c r="B3085" s="10">
        <v>760199</v>
      </c>
      <c r="C3085" s="15">
        <v>41205</v>
      </c>
      <c r="D3085" s="16">
        <v>2191.0018030000001</v>
      </c>
      <c r="E3085" s="14">
        <v>0.57999999999999996</v>
      </c>
      <c r="F3085" s="14" t="s">
        <v>42</v>
      </c>
      <c r="G3085" s="15">
        <v>41204</v>
      </c>
      <c r="H3085" s="27">
        <f>WORKDAY(WORKDAY(DATEVALUE("15/"&amp;MONTH(EDATE(C3085,0))&amp;"/"&amp;YEAR(EDATE(C3085,0))),-1,Feriados!$A$1:$A$936),1,Feriados!$A$1:$A$936)</f>
        <v>41197</v>
      </c>
      <c r="I3085" s="27">
        <f>WORKDAY(WORKDAY(DATEVALUE("15/"&amp;MONTH(EDATE(C3085,-1))&amp;"/"&amp;YEAR(EDATE(C3085,-1))),-1,Feriados!$A$1:$A$936),1,Feriados!$A$1:$A$936)</f>
        <v>41169</v>
      </c>
      <c r="J3085" s="27">
        <f>WORKDAY(WORKDAY(DATEVALUE("15/"&amp;MONTH(EDATE(C3085,0))&amp;"/"&amp;YEAR(EDATE(C3085,0))-1),-1,Feriados!$A$1:$A$936),1,Feriados!$A$1:$A$936)</f>
        <v>40833</v>
      </c>
      <c r="K3085" s="28">
        <f t="shared" si="92"/>
        <v>5.2822034025550302</v>
      </c>
    </row>
    <row r="3086" spans="1:11" x14ac:dyDescent="0.3">
      <c r="A3086" s="18" t="str">
        <f t="shared" si="93"/>
        <v>92012P</v>
      </c>
      <c r="B3086" s="10">
        <v>760199</v>
      </c>
      <c r="C3086" s="15">
        <v>41206</v>
      </c>
      <c r="D3086" s="16">
        <v>2191.5778380000002</v>
      </c>
      <c r="E3086" s="14">
        <v>0.57999999999999996</v>
      </c>
      <c r="F3086" s="14" t="s">
        <v>42</v>
      </c>
      <c r="G3086" s="15">
        <v>41204</v>
      </c>
      <c r="H3086" s="27">
        <f>WORKDAY(WORKDAY(DATEVALUE("15/"&amp;MONTH(EDATE(C3086,0))&amp;"/"&amp;YEAR(EDATE(C3086,0))),-1,Feriados!$A$1:$A$936),1,Feriados!$A$1:$A$936)</f>
        <v>41197</v>
      </c>
      <c r="I3086" s="27">
        <f>WORKDAY(WORKDAY(DATEVALUE("15/"&amp;MONTH(EDATE(C3086,-1))&amp;"/"&amp;YEAR(EDATE(C3086,-1))),-1,Feriados!$A$1:$A$936),1,Feriados!$A$1:$A$936)</f>
        <v>41169</v>
      </c>
      <c r="J3086" s="27">
        <f>WORKDAY(WORKDAY(DATEVALUE("15/"&amp;MONTH(EDATE(C3086,0))&amp;"/"&amp;YEAR(EDATE(C3086,0))-1),-1,Feriados!$A$1:$A$936),1,Feriados!$A$1:$A$936)</f>
        <v>40833</v>
      </c>
      <c r="K3086" s="28">
        <f t="shared" si="92"/>
        <v>5.2822034025550302</v>
      </c>
    </row>
    <row r="3087" spans="1:11" x14ac:dyDescent="0.3">
      <c r="A3087" s="18" t="str">
        <f t="shared" si="93"/>
        <v>92012P</v>
      </c>
      <c r="B3087" s="10">
        <v>760199</v>
      </c>
      <c r="C3087" s="15">
        <v>41207</v>
      </c>
      <c r="D3087" s="16">
        <v>2192.1540239999999</v>
      </c>
      <c r="E3087" s="14">
        <v>0.57999999999999996</v>
      </c>
      <c r="F3087" s="14" t="s">
        <v>42</v>
      </c>
      <c r="G3087" s="15">
        <v>41204</v>
      </c>
      <c r="H3087" s="27">
        <f>WORKDAY(WORKDAY(DATEVALUE("15/"&amp;MONTH(EDATE(C3087,0))&amp;"/"&amp;YEAR(EDATE(C3087,0))),-1,Feriados!$A$1:$A$936),1,Feriados!$A$1:$A$936)</f>
        <v>41197</v>
      </c>
      <c r="I3087" s="27">
        <f>WORKDAY(WORKDAY(DATEVALUE("15/"&amp;MONTH(EDATE(C3087,-1))&amp;"/"&amp;YEAR(EDATE(C3087,-1))),-1,Feriados!$A$1:$A$936),1,Feriados!$A$1:$A$936)</f>
        <v>41169</v>
      </c>
      <c r="J3087" s="27">
        <f>WORKDAY(WORKDAY(DATEVALUE("15/"&amp;MONTH(EDATE(C3087,0))&amp;"/"&amp;YEAR(EDATE(C3087,0))-1),-1,Feriados!$A$1:$A$936),1,Feriados!$A$1:$A$936)</f>
        <v>40833</v>
      </c>
      <c r="K3087" s="28">
        <f t="shared" si="92"/>
        <v>5.2822034025550302</v>
      </c>
    </row>
    <row r="3088" spans="1:11" x14ac:dyDescent="0.3">
      <c r="A3088" s="18" t="str">
        <f t="shared" si="93"/>
        <v>92012P</v>
      </c>
      <c r="B3088" s="10">
        <v>760199</v>
      </c>
      <c r="C3088" s="15">
        <v>41208</v>
      </c>
      <c r="D3088" s="16">
        <v>2192.7303619999998</v>
      </c>
      <c r="E3088" s="14">
        <v>0.57999999999999996</v>
      </c>
      <c r="F3088" s="14" t="s">
        <v>42</v>
      </c>
      <c r="G3088" s="15">
        <v>41204</v>
      </c>
      <c r="H3088" s="27">
        <f>WORKDAY(WORKDAY(DATEVALUE("15/"&amp;MONTH(EDATE(C3088,0))&amp;"/"&amp;YEAR(EDATE(C3088,0))),-1,Feriados!$A$1:$A$936),1,Feriados!$A$1:$A$936)</f>
        <v>41197</v>
      </c>
      <c r="I3088" s="27">
        <f>WORKDAY(WORKDAY(DATEVALUE("15/"&amp;MONTH(EDATE(C3088,-1))&amp;"/"&amp;YEAR(EDATE(C3088,-1))),-1,Feriados!$A$1:$A$936),1,Feriados!$A$1:$A$936)</f>
        <v>41169</v>
      </c>
      <c r="J3088" s="27">
        <f>WORKDAY(WORKDAY(DATEVALUE("15/"&amp;MONTH(EDATE(C3088,0))&amp;"/"&amp;YEAR(EDATE(C3088,0))-1),-1,Feriados!$A$1:$A$936),1,Feriados!$A$1:$A$936)</f>
        <v>40833</v>
      </c>
      <c r="K3088" s="28">
        <f t="shared" si="92"/>
        <v>5.2822034025550302</v>
      </c>
    </row>
    <row r="3089" spans="1:11" x14ac:dyDescent="0.3">
      <c r="A3089" s="18" t="str">
        <f t="shared" si="93"/>
        <v>92012P</v>
      </c>
      <c r="B3089" s="10">
        <v>760199</v>
      </c>
      <c r="C3089" s="15">
        <v>41211</v>
      </c>
      <c r="D3089" s="16">
        <v>2193.3068509999998</v>
      </c>
      <c r="E3089" s="14">
        <v>0.57999999999999996</v>
      </c>
      <c r="F3089" s="14" t="s">
        <v>42</v>
      </c>
      <c r="G3089" s="15">
        <v>41204</v>
      </c>
      <c r="H3089" s="27">
        <f>WORKDAY(WORKDAY(DATEVALUE("15/"&amp;MONTH(EDATE(C3089,0))&amp;"/"&amp;YEAR(EDATE(C3089,0))),-1,Feriados!$A$1:$A$936),1,Feriados!$A$1:$A$936)</f>
        <v>41197</v>
      </c>
      <c r="I3089" s="27">
        <f>WORKDAY(WORKDAY(DATEVALUE("15/"&amp;MONTH(EDATE(C3089,-1))&amp;"/"&amp;YEAR(EDATE(C3089,-1))),-1,Feriados!$A$1:$A$936),1,Feriados!$A$1:$A$936)</f>
        <v>41169</v>
      </c>
      <c r="J3089" s="27">
        <f>WORKDAY(WORKDAY(DATEVALUE("15/"&amp;MONTH(EDATE(C3089,0))&amp;"/"&amp;YEAR(EDATE(C3089,0))-1),-1,Feriados!$A$1:$A$936),1,Feriados!$A$1:$A$936)</f>
        <v>40833</v>
      </c>
      <c r="K3089" s="28">
        <f t="shared" si="92"/>
        <v>5.2822034025550302</v>
      </c>
    </row>
    <row r="3090" spans="1:11" x14ac:dyDescent="0.3">
      <c r="A3090" s="18" t="str">
        <f t="shared" si="93"/>
        <v>92012P</v>
      </c>
      <c r="B3090" s="10">
        <v>760199</v>
      </c>
      <c r="C3090" s="15">
        <v>41212</v>
      </c>
      <c r="D3090" s="16">
        <v>2193.8834919999999</v>
      </c>
      <c r="E3090" s="14">
        <v>0.57999999999999996</v>
      </c>
      <c r="F3090" s="14" t="s">
        <v>42</v>
      </c>
      <c r="G3090" s="15">
        <v>41204</v>
      </c>
      <c r="H3090" s="27">
        <f>WORKDAY(WORKDAY(DATEVALUE("15/"&amp;MONTH(EDATE(C3090,0))&amp;"/"&amp;YEAR(EDATE(C3090,0))),-1,Feriados!$A$1:$A$936),1,Feriados!$A$1:$A$936)</f>
        <v>41197</v>
      </c>
      <c r="I3090" s="27">
        <f>WORKDAY(WORKDAY(DATEVALUE("15/"&amp;MONTH(EDATE(C3090,-1))&amp;"/"&amp;YEAR(EDATE(C3090,-1))),-1,Feriados!$A$1:$A$936),1,Feriados!$A$1:$A$936)</f>
        <v>41169</v>
      </c>
      <c r="J3090" s="27">
        <f>WORKDAY(WORKDAY(DATEVALUE("15/"&amp;MONTH(EDATE(C3090,0))&amp;"/"&amp;YEAR(EDATE(C3090,0))-1),-1,Feriados!$A$1:$A$936),1,Feriados!$A$1:$A$936)</f>
        <v>40833</v>
      </c>
      <c r="K3090" s="28">
        <f t="shared" si="92"/>
        <v>5.2822034025550302</v>
      </c>
    </row>
    <row r="3091" spans="1:11" x14ac:dyDescent="0.3">
      <c r="A3091" s="18" t="str">
        <f t="shared" si="93"/>
        <v>92012P</v>
      </c>
      <c r="B3091" s="10">
        <v>760199</v>
      </c>
      <c r="C3091" s="15">
        <v>41213</v>
      </c>
      <c r="D3091" s="16">
        <v>2194.4602839999998</v>
      </c>
      <c r="E3091" s="14">
        <v>0.57999999999999996</v>
      </c>
      <c r="F3091" s="14" t="s">
        <v>42</v>
      </c>
      <c r="G3091" s="15">
        <v>41204</v>
      </c>
      <c r="H3091" s="27">
        <f>WORKDAY(WORKDAY(DATEVALUE("15/"&amp;MONTH(EDATE(C3091,0))&amp;"/"&amp;YEAR(EDATE(C3091,0))),-1,Feriados!$A$1:$A$936),1,Feriados!$A$1:$A$936)</f>
        <v>41197</v>
      </c>
      <c r="I3091" s="27">
        <f>WORKDAY(WORKDAY(DATEVALUE("15/"&amp;MONTH(EDATE(C3091,-1))&amp;"/"&amp;YEAR(EDATE(C3091,-1))),-1,Feriados!$A$1:$A$936),1,Feriados!$A$1:$A$936)</f>
        <v>41169</v>
      </c>
      <c r="J3091" s="27">
        <f>WORKDAY(WORKDAY(DATEVALUE("15/"&amp;MONTH(EDATE(C3091,0))&amp;"/"&amp;YEAR(EDATE(C3091,0))-1),-1,Feriados!$A$1:$A$936),1,Feriados!$A$1:$A$936)</f>
        <v>40833</v>
      </c>
      <c r="K3091" s="28">
        <f t="shared" si="92"/>
        <v>5.2822034025550302</v>
      </c>
    </row>
    <row r="3092" spans="1:11" x14ac:dyDescent="0.3">
      <c r="A3092" s="18" t="str">
        <f t="shared" si="93"/>
        <v>102012P</v>
      </c>
      <c r="B3092" s="10">
        <v>760199</v>
      </c>
      <c r="C3092" s="15">
        <v>41214</v>
      </c>
      <c r="D3092" s="16">
        <v>2195.0372280000001</v>
      </c>
      <c r="E3092" s="14">
        <v>0.57999999999999996</v>
      </c>
      <c r="F3092" s="14" t="s">
        <v>42</v>
      </c>
      <c r="G3092" s="15">
        <v>41204</v>
      </c>
      <c r="H3092" s="27">
        <f>WORKDAY(WORKDAY(DATEVALUE("15/"&amp;MONTH(EDATE(C3092,0))&amp;"/"&amp;YEAR(EDATE(C3092,0))),-1,Feriados!$A$1:$A$936),1,Feriados!$A$1:$A$936)</f>
        <v>41229</v>
      </c>
      <c r="I3092" s="27">
        <f>WORKDAY(WORKDAY(DATEVALUE("15/"&amp;MONTH(EDATE(C3092,-1))&amp;"/"&amp;YEAR(EDATE(C3092,-1))),-1,Feriados!$A$1:$A$936),1,Feriados!$A$1:$A$936)</f>
        <v>41197</v>
      </c>
      <c r="J3092" s="27">
        <f>WORKDAY(WORKDAY(DATEVALUE("15/"&amp;MONTH(EDATE(C3092,0))&amp;"/"&amp;YEAR(EDATE(C3092,0))-1),-1,Feriados!$A$1:$A$936),1,Feriados!$A$1:$A$936)</f>
        <v>40863</v>
      </c>
      <c r="K3092" s="28">
        <f t="shared" si="92"/>
        <v>5.4498290526201698</v>
      </c>
    </row>
    <row r="3093" spans="1:11" x14ac:dyDescent="0.3">
      <c r="A3093" s="18" t="str">
        <f t="shared" si="93"/>
        <v>102012P</v>
      </c>
      <c r="B3093" s="10">
        <v>760199</v>
      </c>
      <c r="C3093" s="15">
        <v>41218</v>
      </c>
      <c r="D3093" s="16">
        <v>2195.6143240000001</v>
      </c>
      <c r="E3093" s="14">
        <v>0.57999999999999996</v>
      </c>
      <c r="F3093" s="14" t="s">
        <v>42</v>
      </c>
      <c r="G3093" s="15">
        <v>41204</v>
      </c>
      <c r="H3093" s="27">
        <f>WORKDAY(WORKDAY(DATEVALUE("15/"&amp;MONTH(EDATE(C3093,0))&amp;"/"&amp;YEAR(EDATE(C3093,0))),-1,Feriados!$A$1:$A$936),1,Feriados!$A$1:$A$936)</f>
        <v>41229</v>
      </c>
      <c r="I3093" s="27">
        <f>WORKDAY(WORKDAY(DATEVALUE("15/"&amp;MONTH(EDATE(C3093,-1))&amp;"/"&amp;YEAR(EDATE(C3093,-1))),-1,Feriados!$A$1:$A$936),1,Feriados!$A$1:$A$936)</f>
        <v>41197</v>
      </c>
      <c r="J3093" s="27">
        <f>WORKDAY(WORKDAY(DATEVALUE("15/"&amp;MONTH(EDATE(C3093,0))&amp;"/"&amp;YEAR(EDATE(C3093,0))-1),-1,Feriados!$A$1:$A$936),1,Feriados!$A$1:$A$936)</f>
        <v>40863</v>
      </c>
      <c r="K3093" s="28">
        <f t="shared" si="92"/>
        <v>5.4498290526201698</v>
      </c>
    </row>
    <row r="3094" spans="1:11" x14ac:dyDescent="0.3">
      <c r="A3094" s="18" t="str">
        <f t="shared" si="93"/>
        <v>102012P</v>
      </c>
      <c r="B3094" s="10">
        <v>760199</v>
      </c>
      <c r="C3094" s="15">
        <v>41219</v>
      </c>
      <c r="D3094" s="16">
        <v>2196.1915720000002</v>
      </c>
      <c r="E3094" s="14">
        <v>0.57999999999999996</v>
      </c>
      <c r="F3094" s="14" t="s">
        <v>42</v>
      </c>
      <c r="G3094" s="15">
        <v>41204</v>
      </c>
      <c r="H3094" s="27">
        <f>WORKDAY(WORKDAY(DATEVALUE("15/"&amp;MONTH(EDATE(C3094,0))&amp;"/"&amp;YEAR(EDATE(C3094,0))),-1,Feriados!$A$1:$A$936),1,Feriados!$A$1:$A$936)</f>
        <v>41229</v>
      </c>
      <c r="I3094" s="27">
        <f>WORKDAY(WORKDAY(DATEVALUE("15/"&amp;MONTH(EDATE(C3094,-1))&amp;"/"&amp;YEAR(EDATE(C3094,-1))),-1,Feriados!$A$1:$A$936),1,Feriados!$A$1:$A$936)</f>
        <v>41197</v>
      </c>
      <c r="J3094" s="27">
        <f>WORKDAY(WORKDAY(DATEVALUE("15/"&amp;MONTH(EDATE(C3094,0))&amp;"/"&amp;YEAR(EDATE(C3094,0))-1),-1,Feriados!$A$1:$A$936),1,Feriados!$A$1:$A$936)</f>
        <v>40863</v>
      </c>
      <c r="K3094" s="28">
        <f t="shared" si="92"/>
        <v>5.4498290526201698</v>
      </c>
    </row>
    <row r="3095" spans="1:11" x14ac:dyDescent="0.3">
      <c r="A3095" s="18" t="str">
        <f t="shared" si="93"/>
        <v>102012F</v>
      </c>
      <c r="B3095" s="10">
        <v>760199</v>
      </c>
      <c r="C3095" s="15">
        <v>41220</v>
      </c>
      <c r="D3095" s="16">
        <v>2196.9281930000002</v>
      </c>
      <c r="E3095" s="14">
        <v>0.59</v>
      </c>
      <c r="F3095" s="14" t="s">
        <v>41</v>
      </c>
      <c r="G3095" s="15">
        <v>41220</v>
      </c>
      <c r="H3095" s="27">
        <f>WORKDAY(WORKDAY(DATEVALUE("15/"&amp;MONTH(EDATE(C3095,0))&amp;"/"&amp;YEAR(EDATE(C3095,0))),-1,Feriados!$A$1:$A$936),1,Feriados!$A$1:$A$936)</f>
        <v>41229</v>
      </c>
      <c r="I3095" s="27">
        <f>WORKDAY(WORKDAY(DATEVALUE("15/"&amp;MONTH(EDATE(C3095,-1))&amp;"/"&amp;YEAR(EDATE(C3095,-1))),-1,Feriados!$A$1:$A$936),1,Feriados!$A$1:$A$936)</f>
        <v>41197</v>
      </c>
      <c r="J3095" s="27">
        <f>WORKDAY(WORKDAY(DATEVALUE("15/"&amp;MONTH(EDATE(C3095,0))&amp;"/"&amp;YEAR(EDATE(C3095,0))-1),-1,Feriados!$A$1:$A$936),1,Feriados!$A$1:$A$936)</f>
        <v>40863</v>
      </c>
      <c r="K3095" s="28">
        <f t="shared" si="92"/>
        <v>5.4498290526201698</v>
      </c>
    </row>
    <row r="3096" spans="1:11" x14ac:dyDescent="0.3">
      <c r="A3096" s="18" t="str">
        <f t="shared" si="93"/>
        <v>102012F</v>
      </c>
      <c r="B3096" s="10">
        <v>760199</v>
      </c>
      <c r="C3096" s="15">
        <v>41221</v>
      </c>
      <c r="D3096" s="16">
        <v>2197.5157399999998</v>
      </c>
      <c r="E3096" s="14">
        <v>0.59</v>
      </c>
      <c r="F3096" s="14" t="s">
        <v>41</v>
      </c>
      <c r="G3096" s="15">
        <v>41220</v>
      </c>
      <c r="H3096" s="27">
        <f>WORKDAY(WORKDAY(DATEVALUE("15/"&amp;MONTH(EDATE(C3096,0))&amp;"/"&amp;YEAR(EDATE(C3096,0))),-1,Feriados!$A$1:$A$936),1,Feriados!$A$1:$A$936)</f>
        <v>41229</v>
      </c>
      <c r="I3096" s="27">
        <f>WORKDAY(WORKDAY(DATEVALUE("15/"&amp;MONTH(EDATE(C3096,-1))&amp;"/"&amp;YEAR(EDATE(C3096,-1))),-1,Feriados!$A$1:$A$936),1,Feriados!$A$1:$A$936)</f>
        <v>41197</v>
      </c>
      <c r="J3096" s="27">
        <f>WORKDAY(WORKDAY(DATEVALUE("15/"&amp;MONTH(EDATE(C3096,0))&amp;"/"&amp;YEAR(EDATE(C3096,0))-1),-1,Feriados!$A$1:$A$936),1,Feriados!$A$1:$A$936)</f>
        <v>40863</v>
      </c>
      <c r="K3096" s="28">
        <f t="shared" si="92"/>
        <v>5.4498290526201698</v>
      </c>
    </row>
    <row r="3097" spans="1:11" x14ac:dyDescent="0.3">
      <c r="A3097" s="18" t="str">
        <f t="shared" si="93"/>
        <v>102012F</v>
      </c>
      <c r="B3097" s="10">
        <v>760199</v>
      </c>
      <c r="C3097" s="15">
        <v>41222</v>
      </c>
      <c r="D3097" s="16">
        <v>2198.1034439999999</v>
      </c>
      <c r="E3097" s="14">
        <v>0.59</v>
      </c>
      <c r="F3097" s="14" t="s">
        <v>41</v>
      </c>
      <c r="G3097" s="15">
        <v>41220</v>
      </c>
      <c r="H3097" s="27">
        <f>WORKDAY(WORKDAY(DATEVALUE("15/"&amp;MONTH(EDATE(C3097,0))&amp;"/"&amp;YEAR(EDATE(C3097,0))),-1,Feriados!$A$1:$A$936),1,Feriados!$A$1:$A$936)</f>
        <v>41229</v>
      </c>
      <c r="I3097" s="27">
        <f>WORKDAY(WORKDAY(DATEVALUE("15/"&amp;MONTH(EDATE(C3097,-1))&amp;"/"&amp;YEAR(EDATE(C3097,-1))),-1,Feriados!$A$1:$A$936),1,Feriados!$A$1:$A$936)</f>
        <v>41197</v>
      </c>
      <c r="J3097" s="27">
        <f>WORKDAY(WORKDAY(DATEVALUE("15/"&amp;MONTH(EDATE(C3097,0))&amp;"/"&amp;YEAR(EDATE(C3097,0))-1),-1,Feriados!$A$1:$A$936),1,Feriados!$A$1:$A$936)</f>
        <v>40863</v>
      </c>
      <c r="K3097" s="28">
        <f t="shared" si="92"/>
        <v>5.4498290526201698</v>
      </c>
    </row>
    <row r="3098" spans="1:11" x14ac:dyDescent="0.3">
      <c r="A3098" s="18" t="str">
        <f t="shared" si="93"/>
        <v>102012F</v>
      </c>
      <c r="B3098" s="10">
        <v>760199</v>
      </c>
      <c r="C3098" s="15">
        <v>41225</v>
      </c>
      <c r="D3098" s="16">
        <v>2198.6913060000002</v>
      </c>
      <c r="E3098" s="14">
        <v>0.59</v>
      </c>
      <c r="F3098" s="14" t="s">
        <v>41</v>
      </c>
      <c r="G3098" s="15">
        <v>41220</v>
      </c>
      <c r="H3098" s="27">
        <f>WORKDAY(WORKDAY(DATEVALUE("15/"&amp;MONTH(EDATE(C3098,0))&amp;"/"&amp;YEAR(EDATE(C3098,0))),-1,Feriados!$A$1:$A$936),1,Feriados!$A$1:$A$936)</f>
        <v>41229</v>
      </c>
      <c r="I3098" s="27">
        <f>WORKDAY(WORKDAY(DATEVALUE("15/"&amp;MONTH(EDATE(C3098,-1))&amp;"/"&amp;YEAR(EDATE(C3098,-1))),-1,Feriados!$A$1:$A$936),1,Feriados!$A$1:$A$936)</f>
        <v>41197</v>
      </c>
      <c r="J3098" s="27">
        <f>WORKDAY(WORKDAY(DATEVALUE("15/"&amp;MONTH(EDATE(C3098,0))&amp;"/"&amp;YEAR(EDATE(C3098,0))-1),-1,Feriados!$A$1:$A$936),1,Feriados!$A$1:$A$936)</f>
        <v>40863</v>
      </c>
      <c r="K3098" s="28">
        <f t="shared" si="92"/>
        <v>5.4498290526201698</v>
      </c>
    </row>
    <row r="3099" spans="1:11" x14ac:dyDescent="0.3">
      <c r="A3099" s="18" t="str">
        <f t="shared" si="93"/>
        <v>102012F</v>
      </c>
      <c r="B3099" s="10">
        <v>760199</v>
      </c>
      <c r="C3099" s="15">
        <v>41226</v>
      </c>
      <c r="D3099" s="16">
        <v>2199.279325</v>
      </c>
      <c r="E3099" s="14">
        <v>0.59</v>
      </c>
      <c r="F3099" s="14" t="s">
        <v>41</v>
      </c>
      <c r="G3099" s="15">
        <v>41220</v>
      </c>
      <c r="H3099" s="27">
        <f>WORKDAY(WORKDAY(DATEVALUE("15/"&amp;MONTH(EDATE(C3099,0))&amp;"/"&amp;YEAR(EDATE(C3099,0))),-1,Feriados!$A$1:$A$936),1,Feriados!$A$1:$A$936)</f>
        <v>41229</v>
      </c>
      <c r="I3099" s="27">
        <f>WORKDAY(WORKDAY(DATEVALUE("15/"&amp;MONTH(EDATE(C3099,-1))&amp;"/"&amp;YEAR(EDATE(C3099,-1))),-1,Feriados!$A$1:$A$936),1,Feriados!$A$1:$A$936)</f>
        <v>41197</v>
      </c>
      <c r="J3099" s="27">
        <f>WORKDAY(WORKDAY(DATEVALUE("15/"&amp;MONTH(EDATE(C3099,0))&amp;"/"&amp;YEAR(EDATE(C3099,0))-1),-1,Feriados!$A$1:$A$936),1,Feriados!$A$1:$A$936)</f>
        <v>40863</v>
      </c>
      <c r="K3099" s="28">
        <f t="shared" si="92"/>
        <v>5.4498290526201698</v>
      </c>
    </row>
    <row r="3100" spans="1:11" x14ac:dyDescent="0.3">
      <c r="A3100" s="18" t="str">
        <f t="shared" si="93"/>
        <v>102012F</v>
      </c>
      <c r="B3100" s="10">
        <v>760199</v>
      </c>
      <c r="C3100" s="15">
        <v>41227</v>
      </c>
      <c r="D3100" s="16">
        <v>2199.8675010000002</v>
      </c>
      <c r="E3100" s="14">
        <v>0.59</v>
      </c>
      <c r="F3100" s="14" t="s">
        <v>41</v>
      </c>
      <c r="G3100" s="15">
        <v>41220</v>
      </c>
      <c r="H3100" s="27">
        <f>WORKDAY(WORKDAY(DATEVALUE("15/"&amp;MONTH(EDATE(C3100,0))&amp;"/"&amp;YEAR(EDATE(C3100,0))),-1,Feriados!$A$1:$A$936),1,Feriados!$A$1:$A$936)</f>
        <v>41229</v>
      </c>
      <c r="I3100" s="27">
        <f>WORKDAY(WORKDAY(DATEVALUE("15/"&amp;MONTH(EDATE(C3100,-1))&amp;"/"&amp;YEAR(EDATE(C3100,-1))),-1,Feriados!$A$1:$A$936),1,Feriados!$A$1:$A$936)</f>
        <v>41197</v>
      </c>
      <c r="J3100" s="27">
        <f>WORKDAY(WORKDAY(DATEVALUE("15/"&amp;MONTH(EDATE(C3100,0))&amp;"/"&amp;YEAR(EDATE(C3100,0))-1),-1,Feriados!$A$1:$A$936),1,Feriados!$A$1:$A$936)</f>
        <v>40863</v>
      </c>
      <c r="K3100" s="28">
        <f t="shared" si="92"/>
        <v>5.4498290526201698</v>
      </c>
    </row>
    <row r="3101" spans="1:11" x14ac:dyDescent="0.3">
      <c r="A3101" s="18" t="str">
        <f t="shared" si="93"/>
        <v>102012F</v>
      </c>
      <c r="B3101" s="10">
        <v>760199</v>
      </c>
      <c r="C3101" s="15">
        <v>41229</v>
      </c>
      <c r="D3101" s="16">
        <v>2200.4558339999999</v>
      </c>
      <c r="E3101" s="14">
        <v>0.59</v>
      </c>
      <c r="F3101" s="14" t="s">
        <v>41</v>
      </c>
      <c r="G3101" s="15">
        <v>41220</v>
      </c>
      <c r="H3101" s="27">
        <f>WORKDAY(WORKDAY(DATEVALUE("15/"&amp;MONTH(EDATE(C3101,0))&amp;"/"&amp;YEAR(EDATE(C3101,0))),-1,Feriados!$A$1:$A$936),1,Feriados!$A$1:$A$936)</f>
        <v>41229</v>
      </c>
      <c r="I3101" s="27">
        <f>WORKDAY(WORKDAY(DATEVALUE("15/"&amp;MONTH(EDATE(C3101,-1))&amp;"/"&amp;YEAR(EDATE(C3101,-1))),-1,Feriados!$A$1:$A$936),1,Feriados!$A$1:$A$936)</f>
        <v>41197</v>
      </c>
      <c r="J3101" s="27">
        <f>WORKDAY(WORKDAY(DATEVALUE("15/"&amp;MONTH(EDATE(C3101,0))&amp;"/"&amp;YEAR(EDATE(C3101,0))-1),-1,Feriados!$A$1:$A$936),1,Feriados!$A$1:$A$936)</f>
        <v>40863</v>
      </c>
      <c r="K3101" s="28">
        <f t="shared" si="92"/>
        <v>5.4498290526201698</v>
      </c>
    </row>
    <row r="3102" spans="1:11" x14ac:dyDescent="0.3">
      <c r="A3102" s="18" t="str">
        <f t="shared" si="93"/>
        <v>102012P</v>
      </c>
      <c r="B3102" s="10">
        <v>760199</v>
      </c>
      <c r="C3102" s="15">
        <v>41232</v>
      </c>
      <c r="D3102" s="16">
        <v>2200.9576489999999</v>
      </c>
      <c r="E3102" s="14">
        <v>0.48</v>
      </c>
      <c r="F3102" s="14" t="s">
        <v>42</v>
      </c>
      <c r="G3102" s="15">
        <v>41232</v>
      </c>
      <c r="H3102" s="27">
        <f>WORKDAY(WORKDAY(DATEVALUE("15/"&amp;MONTH(EDATE(C3102,0))&amp;"/"&amp;YEAR(EDATE(C3102,0))),-1,Feriados!$A$1:$A$936),1,Feriados!$A$1:$A$936)</f>
        <v>41229</v>
      </c>
      <c r="I3102" s="27">
        <f>WORKDAY(WORKDAY(DATEVALUE("15/"&amp;MONTH(EDATE(C3102,-1))&amp;"/"&amp;YEAR(EDATE(C3102,-1))),-1,Feriados!$A$1:$A$936),1,Feriados!$A$1:$A$936)</f>
        <v>41197</v>
      </c>
      <c r="J3102" s="27">
        <f>WORKDAY(WORKDAY(DATEVALUE("15/"&amp;MONTH(EDATE(C3102,0))&amp;"/"&amp;YEAR(EDATE(C3102,0))-1),-1,Feriados!$A$1:$A$936),1,Feriados!$A$1:$A$936)</f>
        <v>40863</v>
      </c>
      <c r="K3102" s="28">
        <f t="shared" si="92"/>
        <v>5.4498290526201698</v>
      </c>
    </row>
    <row r="3103" spans="1:11" x14ac:dyDescent="0.3">
      <c r="A3103" s="18" t="str">
        <f t="shared" si="93"/>
        <v>102012P</v>
      </c>
      <c r="B3103" s="10">
        <v>760199</v>
      </c>
      <c r="C3103" s="15">
        <v>41233</v>
      </c>
      <c r="D3103" s="16">
        <v>2201.4595789999998</v>
      </c>
      <c r="E3103" s="14">
        <v>0.48</v>
      </c>
      <c r="F3103" s="14" t="s">
        <v>42</v>
      </c>
      <c r="G3103" s="15">
        <v>41232</v>
      </c>
      <c r="H3103" s="27">
        <f>WORKDAY(WORKDAY(DATEVALUE("15/"&amp;MONTH(EDATE(C3103,0))&amp;"/"&amp;YEAR(EDATE(C3103,0))),-1,Feriados!$A$1:$A$936),1,Feriados!$A$1:$A$936)</f>
        <v>41229</v>
      </c>
      <c r="I3103" s="27">
        <f>WORKDAY(WORKDAY(DATEVALUE("15/"&amp;MONTH(EDATE(C3103,-1))&amp;"/"&amp;YEAR(EDATE(C3103,-1))),-1,Feriados!$A$1:$A$936),1,Feriados!$A$1:$A$936)</f>
        <v>41197</v>
      </c>
      <c r="J3103" s="27">
        <f>WORKDAY(WORKDAY(DATEVALUE("15/"&amp;MONTH(EDATE(C3103,0))&amp;"/"&amp;YEAR(EDATE(C3103,0))-1),-1,Feriados!$A$1:$A$936),1,Feriados!$A$1:$A$936)</f>
        <v>40863</v>
      </c>
      <c r="K3103" s="28">
        <f t="shared" si="92"/>
        <v>5.4498290526201698</v>
      </c>
    </row>
    <row r="3104" spans="1:11" x14ac:dyDescent="0.3">
      <c r="A3104" s="18" t="str">
        <f t="shared" si="93"/>
        <v>102012P</v>
      </c>
      <c r="B3104" s="10">
        <v>760199</v>
      </c>
      <c r="C3104" s="15">
        <v>41234</v>
      </c>
      <c r="D3104" s="16">
        <v>2201.9616230000001</v>
      </c>
      <c r="E3104" s="14">
        <v>0.48</v>
      </c>
      <c r="F3104" s="14" t="s">
        <v>42</v>
      </c>
      <c r="G3104" s="15">
        <v>41232</v>
      </c>
      <c r="H3104" s="27">
        <f>WORKDAY(WORKDAY(DATEVALUE("15/"&amp;MONTH(EDATE(C3104,0))&amp;"/"&amp;YEAR(EDATE(C3104,0))),-1,Feriados!$A$1:$A$936),1,Feriados!$A$1:$A$936)</f>
        <v>41229</v>
      </c>
      <c r="I3104" s="27">
        <f>WORKDAY(WORKDAY(DATEVALUE("15/"&amp;MONTH(EDATE(C3104,-1))&amp;"/"&amp;YEAR(EDATE(C3104,-1))),-1,Feriados!$A$1:$A$936),1,Feriados!$A$1:$A$936)</f>
        <v>41197</v>
      </c>
      <c r="J3104" s="27">
        <f>WORKDAY(WORKDAY(DATEVALUE("15/"&amp;MONTH(EDATE(C3104,0))&amp;"/"&amp;YEAR(EDATE(C3104,0))-1),-1,Feriados!$A$1:$A$936),1,Feriados!$A$1:$A$936)</f>
        <v>40863</v>
      </c>
      <c r="K3104" s="28">
        <f t="shared" si="92"/>
        <v>5.4498290526201698</v>
      </c>
    </row>
    <row r="3105" spans="1:11" x14ac:dyDescent="0.3">
      <c r="A3105" s="18" t="str">
        <f t="shared" si="93"/>
        <v>102012P</v>
      </c>
      <c r="B3105" s="10">
        <v>760199</v>
      </c>
      <c r="C3105" s="15">
        <v>41235</v>
      </c>
      <c r="D3105" s="16">
        <v>2202.4637809999999</v>
      </c>
      <c r="E3105" s="14">
        <v>0.48</v>
      </c>
      <c r="F3105" s="14" t="s">
        <v>42</v>
      </c>
      <c r="G3105" s="15">
        <v>41232</v>
      </c>
      <c r="H3105" s="27">
        <f>WORKDAY(WORKDAY(DATEVALUE("15/"&amp;MONTH(EDATE(C3105,0))&amp;"/"&amp;YEAR(EDATE(C3105,0))),-1,Feriados!$A$1:$A$936),1,Feriados!$A$1:$A$936)</f>
        <v>41229</v>
      </c>
      <c r="I3105" s="27">
        <f>WORKDAY(WORKDAY(DATEVALUE("15/"&amp;MONTH(EDATE(C3105,-1))&amp;"/"&amp;YEAR(EDATE(C3105,-1))),-1,Feriados!$A$1:$A$936),1,Feriados!$A$1:$A$936)</f>
        <v>41197</v>
      </c>
      <c r="J3105" s="27">
        <f>WORKDAY(WORKDAY(DATEVALUE("15/"&amp;MONTH(EDATE(C3105,0))&amp;"/"&amp;YEAR(EDATE(C3105,0))-1),-1,Feriados!$A$1:$A$936),1,Feriados!$A$1:$A$936)</f>
        <v>40863</v>
      </c>
      <c r="K3105" s="28">
        <f t="shared" si="92"/>
        <v>5.4498290526201698</v>
      </c>
    </row>
    <row r="3106" spans="1:11" x14ac:dyDescent="0.3">
      <c r="A3106" s="18" t="str">
        <f t="shared" si="93"/>
        <v>102012P</v>
      </c>
      <c r="B3106" s="10">
        <v>760199</v>
      </c>
      <c r="C3106" s="15">
        <v>41236</v>
      </c>
      <c r="D3106" s="16">
        <v>2203.0182540000001</v>
      </c>
      <c r="E3106" s="14">
        <v>0.49</v>
      </c>
      <c r="F3106" s="14" t="s">
        <v>42</v>
      </c>
      <c r="G3106" s="15">
        <v>41236</v>
      </c>
      <c r="H3106" s="27">
        <f>WORKDAY(WORKDAY(DATEVALUE("15/"&amp;MONTH(EDATE(C3106,0))&amp;"/"&amp;YEAR(EDATE(C3106,0))),-1,Feriados!$A$1:$A$936),1,Feriados!$A$1:$A$936)</f>
        <v>41229</v>
      </c>
      <c r="I3106" s="27">
        <f>WORKDAY(WORKDAY(DATEVALUE("15/"&amp;MONTH(EDATE(C3106,-1))&amp;"/"&amp;YEAR(EDATE(C3106,-1))),-1,Feriados!$A$1:$A$936),1,Feriados!$A$1:$A$936)</f>
        <v>41197</v>
      </c>
      <c r="J3106" s="27">
        <f>WORKDAY(WORKDAY(DATEVALUE("15/"&amp;MONTH(EDATE(C3106,0))&amp;"/"&amp;YEAR(EDATE(C3106,0))-1),-1,Feriados!$A$1:$A$936),1,Feriados!$A$1:$A$936)</f>
        <v>40863</v>
      </c>
      <c r="K3106" s="28">
        <f t="shared" si="92"/>
        <v>5.4498290526201698</v>
      </c>
    </row>
    <row r="3107" spans="1:11" x14ac:dyDescent="0.3">
      <c r="A3107" s="18" t="str">
        <f t="shared" si="93"/>
        <v>102012P</v>
      </c>
      <c r="B3107" s="10">
        <v>760199</v>
      </c>
      <c r="C3107" s="15">
        <v>41239</v>
      </c>
      <c r="D3107" s="16">
        <v>2203.5310960000002</v>
      </c>
      <c r="E3107" s="14">
        <v>0.49</v>
      </c>
      <c r="F3107" s="14" t="s">
        <v>42</v>
      </c>
      <c r="G3107" s="15">
        <v>41236</v>
      </c>
      <c r="H3107" s="27">
        <f>WORKDAY(WORKDAY(DATEVALUE("15/"&amp;MONTH(EDATE(C3107,0))&amp;"/"&amp;YEAR(EDATE(C3107,0))),-1,Feriados!$A$1:$A$936),1,Feriados!$A$1:$A$936)</f>
        <v>41229</v>
      </c>
      <c r="I3107" s="27">
        <f>WORKDAY(WORKDAY(DATEVALUE("15/"&amp;MONTH(EDATE(C3107,-1))&amp;"/"&amp;YEAR(EDATE(C3107,-1))),-1,Feriados!$A$1:$A$936),1,Feriados!$A$1:$A$936)</f>
        <v>41197</v>
      </c>
      <c r="J3107" s="27">
        <f>WORKDAY(WORKDAY(DATEVALUE("15/"&amp;MONTH(EDATE(C3107,0))&amp;"/"&amp;YEAR(EDATE(C3107,0))-1),-1,Feriados!$A$1:$A$936),1,Feriados!$A$1:$A$936)</f>
        <v>40863</v>
      </c>
      <c r="K3107" s="28">
        <f t="shared" si="92"/>
        <v>5.4498290526201698</v>
      </c>
    </row>
    <row r="3108" spans="1:11" x14ac:dyDescent="0.3">
      <c r="A3108" s="18" t="str">
        <f t="shared" si="93"/>
        <v>102012P</v>
      </c>
      <c r="B3108" s="10">
        <v>760199</v>
      </c>
      <c r="C3108" s="15">
        <v>41240</v>
      </c>
      <c r="D3108" s="16">
        <v>2204.0440570000001</v>
      </c>
      <c r="E3108" s="14">
        <v>0.49</v>
      </c>
      <c r="F3108" s="14" t="s">
        <v>42</v>
      </c>
      <c r="G3108" s="15">
        <v>41236</v>
      </c>
      <c r="H3108" s="27">
        <f>WORKDAY(WORKDAY(DATEVALUE("15/"&amp;MONTH(EDATE(C3108,0))&amp;"/"&amp;YEAR(EDATE(C3108,0))),-1,Feriados!$A$1:$A$936),1,Feriados!$A$1:$A$936)</f>
        <v>41229</v>
      </c>
      <c r="I3108" s="27">
        <f>WORKDAY(WORKDAY(DATEVALUE("15/"&amp;MONTH(EDATE(C3108,-1))&amp;"/"&amp;YEAR(EDATE(C3108,-1))),-1,Feriados!$A$1:$A$936),1,Feriados!$A$1:$A$936)</f>
        <v>41197</v>
      </c>
      <c r="J3108" s="27">
        <f>WORKDAY(WORKDAY(DATEVALUE("15/"&amp;MONTH(EDATE(C3108,0))&amp;"/"&amp;YEAR(EDATE(C3108,0))-1),-1,Feriados!$A$1:$A$936),1,Feriados!$A$1:$A$936)</f>
        <v>40863</v>
      </c>
      <c r="K3108" s="28">
        <f t="shared" si="92"/>
        <v>5.4498290526201698</v>
      </c>
    </row>
    <row r="3109" spans="1:11" x14ac:dyDescent="0.3">
      <c r="A3109" s="18" t="str">
        <f t="shared" si="93"/>
        <v>102012P</v>
      </c>
      <c r="B3109" s="10">
        <v>760199</v>
      </c>
      <c r="C3109" s="15">
        <v>41241</v>
      </c>
      <c r="D3109" s="16">
        <v>2204.5571380000001</v>
      </c>
      <c r="E3109" s="14">
        <v>0.49</v>
      </c>
      <c r="F3109" s="14" t="s">
        <v>42</v>
      </c>
      <c r="G3109" s="15">
        <v>41236</v>
      </c>
      <c r="H3109" s="27">
        <f>WORKDAY(WORKDAY(DATEVALUE("15/"&amp;MONTH(EDATE(C3109,0))&amp;"/"&amp;YEAR(EDATE(C3109,0))),-1,Feriados!$A$1:$A$936),1,Feriados!$A$1:$A$936)</f>
        <v>41229</v>
      </c>
      <c r="I3109" s="27">
        <f>WORKDAY(WORKDAY(DATEVALUE("15/"&amp;MONTH(EDATE(C3109,-1))&amp;"/"&amp;YEAR(EDATE(C3109,-1))),-1,Feriados!$A$1:$A$936),1,Feriados!$A$1:$A$936)</f>
        <v>41197</v>
      </c>
      <c r="J3109" s="27">
        <f>WORKDAY(WORKDAY(DATEVALUE("15/"&amp;MONTH(EDATE(C3109,0))&amp;"/"&amp;YEAR(EDATE(C3109,0))-1),-1,Feriados!$A$1:$A$936),1,Feriados!$A$1:$A$936)</f>
        <v>40863</v>
      </c>
      <c r="K3109" s="28">
        <f t="shared" si="92"/>
        <v>5.4498290526201698</v>
      </c>
    </row>
    <row r="3110" spans="1:11" x14ac:dyDescent="0.3">
      <c r="A3110" s="18" t="str">
        <f t="shared" si="93"/>
        <v>102012P</v>
      </c>
      <c r="B3110" s="10">
        <v>760199</v>
      </c>
      <c r="C3110" s="15">
        <v>41242</v>
      </c>
      <c r="D3110" s="16">
        <v>2205.070338</v>
      </c>
      <c r="E3110" s="14">
        <v>0.49</v>
      </c>
      <c r="F3110" s="14" t="s">
        <v>42</v>
      </c>
      <c r="G3110" s="15">
        <v>41236</v>
      </c>
      <c r="H3110" s="27">
        <f>WORKDAY(WORKDAY(DATEVALUE("15/"&amp;MONTH(EDATE(C3110,0))&amp;"/"&amp;YEAR(EDATE(C3110,0))),-1,Feriados!$A$1:$A$936),1,Feriados!$A$1:$A$936)</f>
        <v>41229</v>
      </c>
      <c r="I3110" s="27">
        <f>WORKDAY(WORKDAY(DATEVALUE("15/"&amp;MONTH(EDATE(C3110,-1))&amp;"/"&amp;YEAR(EDATE(C3110,-1))),-1,Feriados!$A$1:$A$936),1,Feriados!$A$1:$A$936)</f>
        <v>41197</v>
      </c>
      <c r="J3110" s="27">
        <f>WORKDAY(WORKDAY(DATEVALUE("15/"&amp;MONTH(EDATE(C3110,0))&amp;"/"&amp;YEAR(EDATE(C3110,0))-1),-1,Feriados!$A$1:$A$936),1,Feriados!$A$1:$A$936)</f>
        <v>40863</v>
      </c>
      <c r="K3110" s="28">
        <f t="shared" si="92"/>
        <v>5.4498290526201698</v>
      </c>
    </row>
    <row r="3111" spans="1:11" x14ac:dyDescent="0.3">
      <c r="A3111" s="18" t="str">
        <f t="shared" si="93"/>
        <v>102012P</v>
      </c>
      <c r="B3111" s="10">
        <v>760199</v>
      </c>
      <c r="C3111" s="15">
        <v>41243</v>
      </c>
      <c r="D3111" s="16">
        <v>2205.583658</v>
      </c>
      <c r="E3111" s="14">
        <v>0.49</v>
      </c>
      <c r="F3111" s="14" t="s">
        <v>42</v>
      </c>
      <c r="G3111" s="15">
        <v>41236</v>
      </c>
      <c r="H3111" s="27">
        <f>WORKDAY(WORKDAY(DATEVALUE("15/"&amp;MONTH(EDATE(C3111,0))&amp;"/"&amp;YEAR(EDATE(C3111,0))),-1,Feriados!$A$1:$A$936),1,Feriados!$A$1:$A$936)</f>
        <v>41229</v>
      </c>
      <c r="I3111" s="27">
        <f>WORKDAY(WORKDAY(DATEVALUE("15/"&amp;MONTH(EDATE(C3111,-1))&amp;"/"&amp;YEAR(EDATE(C3111,-1))),-1,Feriados!$A$1:$A$936),1,Feriados!$A$1:$A$936)</f>
        <v>41197</v>
      </c>
      <c r="J3111" s="27">
        <f>WORKDAY(WORKDAY(DATEVALUE("15/"&amp;MONTH(EDATE(C3111,0))&amp;"/"&amp;YEAR(EDATE(C3111,0))-1),-1,Feriados!$A$1:$A$936),1,Feriados!$A$1:$A$936)</f>
        <v>40863</v>
      </c>
      <c r="K3111" s="28">
        <f t="shared" si="92"/>
        <v>5.4498290526201698</v>
      </c>
    </row>
    <row r="3112" spans="1:11" x14ac:dyDescent="0.3">
      <c r="A3112" s="18" t="str">
        <f t="shared" si="93"/>
        <v>112012P</v>
      </c>
      <c r="B3112" s="10">
        <v>760199</v>
      </c>
      <c r="C3112" s="15">
        <v>41246</v>
      </c>
      <c r="D3112" s="16">
        <v>2206.0970969999998</v>
      </c>
      <c r="E3112" s="14">
        <v>0.49</v>
      </c>
      <c r="F3112" s="14" t="s">
        <v>42</v>
      </c>
      <c r="G3112" s="15">
        <v>41236</v>
      </c>
      <c r="H3112" s="27">
        <f>WORKDAY(WORKDAY(DATEVALUE("15/"&amp;MONTH(EDATE(C3112,0))&amp;"/"&amp;YEAR(EDATE(C3112,0))),-1,Feriados!$A$1:$A$936),1,Feriados!$A$1:$A$936)</f>
        <v>41260</v>
      </c>
      <c r="I3112" s="27">
        <f>WORKDAY(WORKDAY(DATEVALUE("15/"&amp;MONTH(EDATE(C3112,-1))&amp;"/"&amp;YEAR(EDATE(C3112,-1))),-1,Feriados!$A$1:$A$936),1,Feriados!$A$1:$A$936)</f>
        <v>41229</v>
      </c>
      <c r="J3112" s="27">
        <f>WORKDAY(WORKDAY(DATEVALUE("15/"&amp;MONTH(EDATE(C3112,0))&amp;"/"&amp;YEAR(EDATE(C3112,0))-1),-1,Feriados!$A$1:$A$936),1,Feriados!$A$1:$A$936)</f>
        <v>40892</v>
      </c>
      <c r="K3112" s="28">
        <f t="shared" si="92"/>
        <v>5.5338372606785979</v>
      </c>
    </row>
    <row r="3113" spans="1:11" x14ac:dyDescent="0.3">
      <c r="A3113" s="18" t="str">
        <f t="shared" si="93"/>
        <v>112012P</v>
      </c>
      <c r="B3113" s="10">
        <v>760199</v>
      </c>
      <c r="C3113" s="15">
        <v>41247</v>
      </c>
      <c r="D3113" s="16">
        <v>2206.6106559999998</v>
      </c>
      <c r="E3113" s="14">
        <v>0.49</v>
      </c>
      <c r="F3113" s="14" t="s">
        <v>42</v>
      </c>
      <c r="G3113" s="15">
        <v>41236</v>
      </c>
      <c r="H3113" s="27">
        <f>WORKDAY(WORKDAY(DATEVALUE("15/"&amp;MONTH(EDATE(C3113,0))&amp;"/"&amp;YEAR(EDATE(C3113,0))),-1,Feriados!$A$1:$A$936),1,Feriados!$A$1:$A$936)</f>
        <v>41260</v>
      </c>
      <c r="I3113" s="27">
        <f>WORKDAY(WORKDAY(DATEVALUE("15/"&amp;MONTH(EDATE(C3113,-1))&amp;"/"&amp;YEAR(EDATE(C3113,-1))),-1,Feriados!$A$1:$A$936),1,Feriados!$A$1:$A$936)</f>
        <v>41229</v>
      </c>
      <c r="J3113" s="27">
        <f>WORKDAY(WORKDAY(DATEVALUE("15/"&amp;MONTH(EDATE(C3113,0))&amp;"/"&amp;YEAR(EDATE(C3113,0))-1),-1,Feriados!$A$1:$A$936),1,Feriados!$A$1:$A$936)</f>
        <v>40892</v>
      </c>
      <c r="K3113" s="28">
        <f t="shared" si="92"/>
        <v>5.5338372606785979</v>
      </c>
    </row>
    <row r="3114" spans="1:11" x14ac:dyDescent="0.3">
      <c r="A3114" s="18" t="str">
        <f t="shared" si="93"/>
        <v>112012P</v>
      </c>
      <c r="B3114" s="10">
        <v>760199</v>
      </c>
      <c r="C3114" s="15">
        <v>41248</v>
      </c>
      <c r="D3114" s="16">
        <v>2207.1243340000001</v>
      </c>
      <c r="E3114" s="14">
        <v>0.49</v>
      </c>
      <c r="F3114" s="14" t="s">
        <v>42</v>
      </c>
      <c r="G3114" s="15">
        <v>41236</v>
      </c>
      <c r="H3114" s="27">
        <f>WORKDAY(WORKDAY(DATEVALUE("15/"&amp;MONTH(EDATE(C3114,0))&amp;"/"&amp;YEAR(EDATE(C3114,0))),-1,Feriados!$A$1:$A$936),1,Feriados!$A$1:$A$936)</f>
        <v>41260</v>
      </c>
      <c r="I3114" s="27">
        <f>WORKDAY(WORKDAY(DATEVALUE("15/"&amp;MONTH(EDATE(C3114,-1))&amp;"/"&amp;YEAR(EDATE(C3114,-1))),-1,Feriados!$A$1:$A$936),1,Feriados!$A$1:$A$936)</f>
        <v>41229</v>
      </c>
      <c r="J3114" s="27">
        <f>WORKDAY(WORKDAY(DATEVALUE("15/"&amp;MONTH(EDATE(C3114,0))&amp;"/"&amp;YEAR(EDATE(C3114,0))-1),-1,Feriados!$A$1:$A$936),1,Feriados!$A$1:$A$936)</f>
        <v>40892</v>
      </c>
      <c r="K3114" s="28">
        <f t="shared" si="92"/>
        <v>5.5338372606785979</v>
      </c>
    </row>
    <row r="3115" spans="1:11" x14ac:dyDescent="0.3">
      <c r="A3115" s="18" t="str">
        <f t="shared" si="93"/>
        <v>112012P</v>
      </c>
      <c r="B3115" s="10">
        <v>760199</v>
      </c>
      <c r="C3115" s="15">
        <v>41249</v>
      </c>
      <c r="D3115" s="16">
        <v>2207.638132</v>
      </c>
      <c r="E3115" s="14">
        <v>0.49</v>
      </c>
      <c r="F3115" s="14" t="s">
        <v>42</v>
      </c>
      <c r="G3115" s="15">
        <v>41236</v>
      </c>
      <c r="H3115" s="27">
        <f>WORKDAY(WORKDAY(DATEVALUE("15/"&amp;MONTH(EDATE(C3115,0))&amp;"/"&amp;YEAR(EDATE(C3115,0))),-1,Feriados!$A$1:$A$936),1,Feriados!$A$1:$A$936)</f>
        <v>41260</v>
      </c>
      <c r="I3115" s="27">
        <f>WORKDAY(WORKDAY(DATEVALUE("15/"&amp;MONTH(EDATE(C3115,-1))&amp;"/"&amp;YEAR(EDATE(C3115,-1))),-1,Feriados!$A$1:$A$936),1,Feriados!$A$1:$A$936)</f>
        <v>41229</v>
      </c>
      <c r="J3115" s="27">
        <f>WORKDAY(WORKDAY(DATEVALUE("15/"&amp;MONTH(EDATE(C3115,0))&amp;"/"&amp;YEAR(EDATE(C3115,0))-1),-1,Feriados!$A$1:$A$936),1,Feriados!$A$1:$A$936)</f>
        <v>40892</v>
      </c>
      <c r="K3115" s="28">
        <f t="shared" si="92"/>
        <v>5.5338372606785979</v>
      </c>
    </row>
    <row r="3116" spans="1:11" x14ac:dyDescent="0.3">
      <c r="A3116" s="18" t="str">
        <f t="shared" si="93"/>
        <v>112012F</v>
      </c>
      <c r="B3116" s="10">
        <v>760199</v>
      </c>
      <c r="C3116" s="15">
        <v>41250</v>
      </c>
      <c r="D3116" s="16">
        <v>2209.8794440000001</v>
      </c>
      <c r="E3116" s="14">
        <v>0.6</v>
      </c>
      <c r="F3116" s="14" t="s">
        <v>41</v>
      </c>
      <c r="G3116" s="15">
        <v>41250</v>
      </c>
      <c r="H3116" s="27">
        <f>WORKDAY(WORKDAY(DATEVALUE("15/"&amp;MONTH(EDATE(C3116,0))&amp;"/"&amp;YEAR(EDATE(C3116,0))),-1,Feriados!$A$1:$A$936),1,Feriados!$A$1:$A$936)</f>
        <v>41260</v>
      </c>
      <c r="I3116" s="27">
        <f>WORKDAY(WORKDAY(DATEVALUE("15/"&amp;MONTH(EDATE(C3116,-1))&amp;"/"&amp;YEAR(EDATE(C3116,-1))),-1,Feriados!$A$1:$A$936),1,Feriados!$A$1:$A$936)</f>
        <v>41229</v>
      </c>
      <c r="J3116" s="27">
        <f>WORKDAY(WORKDAY(DATEVALUE("15/"&amp;MONTH(EDATE(C3116,0))&amp;"/"&amp;YEAR(EDATE(C3116,0))-1),-1,Feriados!$A$1:$A$936),1,Feriados!$A$1:$A$936)</f>
        <v>40892</v>
      </c>
      <c r="K3116" s="28">
        <f t="shared" si="92"/>
        <v>5.5338372606785979</v>
      </c>
    </row>
    <row r="3117" spans="1:11" x14ac:dyDescent="0.3">
      <c r="A3117" s="18" t="str">
        <f t="shared" si="93"/>
        <v>112012F</v>
      </c>
      <c r="B3117" s="10">
        <v>760199</v>
      </c>
      <c r="C3117" s="15">
        <v>41253</v>
      </c>
      <c r="D3117" s="16">
        <v>2210.5091179999999</v>
      </c>
      <c r="E3117" s="14">
        <v>0.6</v>
      </c>
      <c r="F3117" s="14" t="s">
        <v>41</v>
      </c>
      <c r="G3117" s="15">
        <v>41250</v>
      </c>
      <c r="H3117" s="27">
        <f>WORKDAY(WORKDAY(DATEVALUE("15/"&amp;MONTH(EDATE(C3117,0))&amp;"/"&amp;YEAR(EDATE(C3117,0))),-1,Feriados!$A$1:$A$936),1,Feriados!$A$1:$A$936)</f>
        <v>41260</v>
      </c>
      <c r="I3117" s="27">
        <f>WORKDAY(WORKDAY(DATEVALUE("15/"&amp;MONTH(EDATE(C3117,-1))&amp;"/"&amp;YEAR(EDATE(C3117,-1))),-1,Feriados!$A$1:$A$936),1,Feriados!$A$1:$A$936)</f>
        <v>41229</v>
      </c>
      <c r="J3117" s="27">
        <f>WORKDAY(WORKDAY(DATEVALUE("15/"&amp;MONTH(EDATE(C3117,0))&amp;"/"&amp;YEAR(EDATE(C3117,0))-1),-1,Feriados!$A$1:$A$936),1,Feriados!$A$1:$A$936)</f>
        <v>40892</v>
      </c>
      <c r="K3117" s="28">
        <f t="shared" si="92"/>
        <v>5.5338372606785979</v>
      </c>
    </row>
    <row r="3118" spans="1:11" x14ac:dyDescent="0.3">
      <c r="A3118" s="18" t="str">
        <f t="shared" si="93"/>
        <v>112012F</v>
      </c>
      <c r="B3118" s="10">
        <v>760199</v>
      </c>
      <c r="C3118" s="15">
        <v>41254</v>
      </c>
      <c r="D3118" s="16">
        <v>2211.1389709999999</v>
      </c>
      <c r="E3118" s="14">
        <v>0.6</v>
      </c>
      <c r="F3118" s="14" t="s">
        <v>41</v>
      </c>
      <c r="G3118" s="15">
        <v>41250</v>
      </c>
      <c r="H3118" s="27">
        <f>WORKDAY(WORKDAY(DATEVALUE("15/"&amp;MONTH(EDATE(C3118,0))&amp;"/"&amp;YEAR(EDATE(C3118,0))),-1,Feriados!$A$1:$A$936),1,Feriados!$A$1:$A$936)</f>
        <v>41260</v>
      </c>
      <c r="I3118" s="27">
        <f>WORKDAY(WORKDAY(DATEVALUE("15/"&amp;MONTH(EDATE(C3118,-1))&amp;"/"&amp;YEAR(EDATE(C3118,-1))),-1,Feriados!$A$1:$A$936),1,Feriados!$A$1:$A$936)</f>
        <v>41229</v>
      </c>
      <c r="J3118" s="27">
        <f>WORKDAY(WORKDAY(DATEVALUE("15/"&amp;MONTH(EDATE(C3118,0))&amp;"/"&amp;YEAR(EDATE(C3118,0))-1),-1,Feriados!$A$1:$A$936),1,Feriados!$A$1:$A$936)</f>
        <v>40892</v>
      </c>
      <c r="K3118" s="28">
        <f t="shared" si="92"/>
        <v>5.5338372606785979</v>
      </c>
    </row>
    <row r="3119" spans="1:11" x14ac:dyDescent="0.3">
      <c r="A3119" s="18" t="str">
        <f t="shared" si="93"/>
        <v>112012F</v>
      </c>
      <c r="B3119" s="10">
        <v>760199</v>
      </c>
      <c r="C3119" s="15">
        <v>41255</v>
      </c>
      <c r="D3119" s="16">
        <v>2211.7690040000002</v>
      </c>
      <c r="E3119" s="14">
        <v>0.6</v>
      </c>
      <c r="F3119" s="14" t="s">
        <v>41</v>
      </c>
      <c r="G3119" s="15">
        <v>41250</v>
      </c>
      <c r="H3119" s="27">
        <f>WORKDAY(WORKDAY(DATEVALUE("15/"&amp;MONTH(EDATE(C3119,0))&amp;"/"&amp;YEAR(EDATE(C3119,0))),-1,Feriados!$A$1:$A$936),1,Feriados!$A$1:$A$936)</f>
        <v>41260</v>
      </c>
      <c r="I3119" s="27">
        <f>WORKDAY(WORKDAY(DATEVALUE("15/"&amp;MONTH(EDATE(C3119,-1))&amp;"/"&amp;YEAR(EDATE(C3119,-1))),-1,Feriados!$A$1:$A$936),1,Feriados!$A$1:$A$936)</f>
        <v>41229</v>
      </c>
      <c r="J3119" s="27">
        <f>WORKDAY(WORKDAY(DATEVALUE("15/"&amp;MONTH(EDATE(C3119,0))&amp;"/"&amp;YEAR(EDATE(C3119,0))-1),-1,Feriados!$A$1:$A$936),1,Feriados!$A$1:$A$936)</f>
        <v>40892</v>
      </c>
      <c r="K3119" s="28">
        <f t="shared" si="92"/>
        <v>5.5338372606785979</v>
      </c>
    </row>
    <row r="3120" spans="1:11" x14ac:dyDescent="0.3">
      <c r="A3120" s="18" t="str">
        <f t="shared" si="93"/>
        <v>112012F</v>
      </c>
      <c r="B3120" s="10">
        <v>760199</v>
      </c>
      <c r="C3120" s="15">
        <v>41256</v>
      </c>
      <c r="D3120" s="16">
        <v>2212.3992159999998</v>
      </c>
      <c r="E3120" s="14">
        <v>0.6</v>
      </c>
      <c r="F3120" s="14" t="s">
        <v>41</v>
      </c>
      <c r="G3120" s="15">
        <v>41250</v>
      </c>
      <c r="H3120" s="27">
        <f>WORKDAY(WORKDAY(DATEVALUE("15/"&amp;MONTH(EDATE(C3120,0))&amp;"/"&amp;YEAR(EDATE(C3120,0))),-1,Feriados!$A$1:$A$936),1,Feriados!$A$1:$A$936)</f>
        <v>41260</v>
      </c>
      <c r="I3120" s="27">
        <f>WORKDAY(WORKDAY(DATEVALUE("15/"&amp;MONTH(EDATE(C3120,-1))&amp;"/"&amp;YEAR(EDATE(C3120,-1))),-1,Feriados!$A$1:$A$936),1,Feriados!$A$1:$A$936)</f>
        <v>41229</v>
      </c>
      <c r="J3120" s="27">
        <f>WORKDAY(WORKDAY(DATEVALUE("15/"&amp;MONTH(EDATE(C3120,0))&amp;"/"&amp;YEAR(EDATE(C3120,0))-1),-1,Feriados!$A$1:$A$936),1,Feriados!$A$1:$A$936)</f>
        <v>40892</v>
      </c>
      <c r="K3120" s="28">
        <f t="shared" si="92"/>
        <v>5.5338372606785979</v>
      </c>
    </row>
    <row r="3121" spans="1:11" x14ac:dyDescent="0.3">
      <c r="A3121" s="18" t="str">
        <f t="shared" si="93"/>
        <v>112012F</v>
      </c>
      <c r="B3121" s="10">
        <v>760199</v>
      </c>
      <c r="C3121" s="15">
        <v>41257</v>
      </c>
      <c r="D3121" s="16">
        <v>2213.0296069999999</v>
      </c>
      <c r="E3121" s="14">
        <v>0.6</v>
      </c>
      <c r="F3121" s="14" t="s">
        <v>41</v>
      </c>
      <c r="G3121" s="15">
        <v>41250</v>
      </c>
      <c r="H3121" s="27">
        <f>WORKDAY(WORKDAY(DATEVALUE("15/"&amp;MONTH(EDATE(C3121,0))&amp;"/"&amp;YEAR(EDATE(C3121,0))),-1,Feriados!$A$1:$A$936),1,Feriados!$A$1:$A$936)</f>
        <v>41260</v>
      </c>
      <c r="I3121" s="27">
        <f>WORKDAY(WORKDAY(DATEVALUE("15/"&amp;MONTH(EDATE(C3121,-1))&amp;"/"&amp;YEAR(EDATE(C3121,-1))),-1,Feriados!$A$1:$A$936),1,Feriados!$A$1:$A$936)</f>
        <v>41229</v>
      </c>
      <c r="J3121" s="27">
        <f>WORKDAY(WORKDAY(DATEVALUE("15/"&amp;MONTH(EDATE(C3121,0))&amp;"/"&amp;YEAR(EDATE(C3121,0))-1),-1,Feriados!$A$1:$A$936),1,Feriados!$A$1:$A$936)</f>
        <v>40892</v>
      </c>
      <c r="K3121" s="28">
        <f t="shared" si="92"/>
        <v>5.5338372606785979</v>
      </c>
    </row>
    <row r="3122" spans="1:11" x14ac:dyDescent="0.3">
      <c r="A3122" s="18" t="str">
        <f t="shared" si="93"/>
        <v>112012F</v>
      </c>
      <c r="B3122" s="10">
        <v>760199</v>
      </c>
      <c r="C3122" s="15">
        <v>41260</v>
      </c>
      <c r="D3122" s="16">
        <v>2213.6601799999999</v>
      </c>
      <c r="E3122" s="14">
        <v>0.6</v>
      </c>
      <c r="F3122" s="14" t="s">
        <v>41</v>
      </c>
      <c r="G3122" s="15">
        <v>41250</v>
      </c>
      <c r="H3122" s="27">
        <f>WORKDAY(WORKDAY(DATEVALUE("15/"&amp;MONTH(EDATE(C3122,0))&amp;"/"&amp;YEAR(EDATE(C3122,0))),-1,Feriados!$A$1:$A$936),1,Feriados!$A$1:$A$936)</f>
        <v>41260</v>
      </c>
      <c r="I3122" s="27">
        <f>WORKDAY(WORKDAY(DATEVALUE("15/"&amp;MONTH(EDATE(C3122,-1))&amp;"/"&amp;YEAR(EDATE(C3122,-1))),-1,Feriados!$A$1:$A$936),1,Feriados!$A$1:$A$936)</f>
        <v>41229</v>
      </c>
      <c r="J3122" s="27">
        <f>WORKDAY(WORKDAY(DATEVALUE("15/"&amp;MONTH(EDATE(C3122,0))&amp;"/"&amp;YEAR(EDATE(C3122,0))-1),-1,Feriados!$A$1:$A$936),1,Feriados!$A$1:$A$936)</f>
        <v>40892</v>
      </c>
      <c r="K3122" s="28">
        <f t="shared" si="92"/>
        <v>5.5338372606785979</v>
      </c>
    </row>
    <row r="3123" spans="1:11" x14ac:dyDescent="0.3">
      <c r="A3123" s="18" t="str">
        <f t="shared" si="93"/>
        <v>112012P</v>
      </c>
      <c r="B3123" s="10">
        <v>760199</v>
      </c>
      <c r="C3123" s="15">
        <v>41261</v>
      </c>
      <c r="D3123" s="16">
        <v>2214.3804190000001</v>
      </c>
      <c r="E3123" s="14">
        <v>0.62</v>
      </c>
      <c r="F3123" s="14" t="s">
        <v>42</v>
      </c>
      <c r="G3123" s="15">
        <v>41261</v>
      </c>
      <c r="H3123" s="27">
        <f>WORKDAY(WORKDAY(DATEVALUE("15/"&amp;MONTH(EDATE(C3123,0))&amp;"/"&amp;YEAR(EDATE(C3123,0))),-1,Feriados!$A$1:$A$936),1,Feriados!$A$1:$A$936)</f>
        <v>41260</v>
      </c>
      <c r="I3123" s="27">
        <f>WORKDAY(WORKDAY(DATEVALUE("15/"&amp;MONTH(EDATE(C3123,-1))&amp;"/"&amp;YEAR(EDATE(C3123,-1))),-1,Feriados!$A$1:$A$936),1,Feriados!$A$1:$A$936)</f>
        <v>41229</v>
      </c>
      <c r="J3123" s="27">
        <f>WORKDAY(WORKDAY(DATEVALUE("15/"&amp;MONTH(EDATE(C3123,0))&amp;"/"&amp;YEAR(EDATE(C3123,0))-1),-1,Feriados!$A$1:$A$936),1,Feriados!$A$1:$A$936)</f>
        <v>40892</v>
      </c>
      <c r="K3123" s="28">
        <f t="shared" si="92"/>
        <v>5.5338372606785979</v>
      </c>
    </row>
    <row r="3124" spans="1:11" x14ac:dyDescent="0.3">
      <c r="A3124" s="18" t="str">
        <f t="shared" si="93"/>
        <v>112012P</v>
      </c>
      <c r="B3124" s="10">
        <v>760199</v>
      </c>
      <c r="C3124" s="15">
        <v>41262</v>
      </c>
      <c r="D3124" s="16">
        <v>2215.1008929999998</v>
      </c>
      <c r="E3124" s="14">
        <v>0.62</v>
      </c>
      <c r="F3124" s="14" t="s">
        <v>42</v>
      </c>
      <c r="G3124" s="15">
        <v>41261</v>
      </c>
      <c r="H3124" s="27">
        <f>WORKDAY(WORKDAY(DATEVALUE("15/"&amp;MONTH(EDATE(C3124,0))&amp;"/"&amp;YEAR(EDATE(C3124,0))),-1,Feriados!$A$1:$A$936),1,Feriados!$A$1:$A$936)</f>
        <v>41260</v>
      </c>
      <c r="I3124" s="27">
        <f>WORKDAY(WORKDAY(DATEVALUE("15/"&amp;MONTH(EDATE(C3124,-1))&amp;"/"&amp;YEAR(EDATE(C3124,-1))),-1,Feriados!$A$1:$A$936),1,Feriados!$A$1:$A$936)</f>
        <v>41229</v>
      </c>
      <c r="J3124" s="27">
        <f>WORKDAY(WORKDAY(DATEVALUE("15/"&amp;MONTH(EDATE(C3124,0))&amp;"/"&amp;YEAR(EDATE(C3124,0))-1),-1,Feriados!$A$1:$A$936),1,Feriados!$A$1:$A$936)</f>
        <v>40892</v>
      </c>
      <c r="K3124" s="28">
        <f t="shared" si="92"/>
        <v>5.5338372606785979</v>
      </c>
    </row>
    <row r="3125" spans="1:11" x14ac:dyDescent="0.3">
      <c r="A3125" s="18" t="str">
        <f t="shared" si="93"/>
        <v>112012P</v>
      </c>
      <c r="B3125" s="10">
        <v>760199</v>
      </c>
      <c r="C3125" s="15">
        <v>41263</v>
      </c>
      <c r="D3125" s="16">
        <v>2216.238644</v>
      </c>
      <c r="E3125" s="14">
        <v>0.74</v>
      </c>
      <c r="F3125" s="14" t="s">
        <v>42</v>
      </c>
      <c r="G3125" s="15">
        <v>41263</v>
      </c>
      <c r="H3125" s="27">
        <f>WORKDAY(WORKDAY(DATEVALUE("15/"&amp;MONTH(EDATE(C3125,0))&amp;"/"&amp;YEAR(EDATE(C3125,0))),-1,Feriados!$A$1:$A$936),1,Feriados!$A$1:$A$936)</f>
        <v>41260</v>
      </c>
      <c r="I3125" s="27">
        <f>WORKDAY(WORKDAY(DATEVALUE("15/"&amp;MONTH(EDATE(C3125,-1))&amp;"/"&amp;YEAR(EDATE(C3125,-1))),-1,Feriados!$A$1:$A$936),1,Feriados!$A$1:$A$936)</f>
        <v>41229</v>
      </c>
      <c r="J3125" s="27">
        <f>WORKDAY(WORKDAY(DATEVALUE("15/"&amp;MONTH(EDATE(C3125,0))&amp;"/"&amp;YEAR(EDATE(C3125,0))-1),-1,Feriados!$A$1:$A$936),1,Feriados!$A$1:$A$936)</f>
        <v>40892</v>
      </c>
      <c r="K3125" s="28">
        <f t="shared" si="92"/>
        <v>5.5338372606785979</v>
      </c>
    </row>
    <row r="3126" spans="1:11" x14ac:dyDescent="0.3">
      <c r="A3126" s="18" t="str">
        <f t="shared" si="93"/>
        <v>112012P</v>
      </c>
      <c r="B3126" s="10">
        <v>760199</v>
      </c>
      <c r="C3126" s="15">
        <v>41264</v>
      </c>
      <c r="D3126" s="16">
        <v>2217.0988000000002</v>
      </c>
      <c r="E3126" s="14">
        <v>0.74</v>
      </c>
      <c r="F3126" s="14" t="s">
        <v>42</v>
      </c>
      <c r="G3126" s="15">
        <v>41263</v>
      </c>
      <c r="H3126" s="27">
        <f>WORKDAY(WORKDAY(DATEVALUE("15/"&amp;MONTH(EDATE(C3126,0))&amp;"/"&amp;YEAR(EDATE(C3126,0))),-1,Feriados!$A$1:$A$936),1,Feriados!$A$1:$A$936)</f>
        <v>41260</v>
      </c>
      <c r="I3126" s="27">
        <f>WORKDAY(WORKDAY(DATEVALUE("15/"&amp;MONTH(EDATE(C3126,-1))&amp;"/"&amp;YEAR(EDATE(C3126,-1))),-1,Feriados!$A$1:$A$936),1,Feriados!$A$1:$A$936)</f>
        <v>41229</v>
      </c>
      <c r="J3126" s="27">
        <f>WORKDAY(WORKDAY(DATEVALUE("15/"&amp;MONTH(EDATE(C3126,0))&amp;"/"&amp;YEAR(EDATE(C3126,0))-1),-1,Feriados!$A$1:$A$936),1,Feriados!$A$1:$A$936)</f>
        <v>40892</v>
      </c>
      <c r="K3126" s="28">
        <f t="shared" si="92"/>
        <v>5.5338372606785979</v>
      </c>
    </row>
    <row r="3127" spans="1:11" x14ac:dyDescent="0.3">
      <c r="A3127" s="18" t="str">
        <f t="shared" si="93"/>
        <v>112012P</v>
      </c>
      <c r="B3127" s="10">
        <v>760199</v>
      </c>
      <c r="C3127" s="15">
        <v>41267</v>
      </c>
      <c r="D3127" s="16">
        <v>2217.9592889999999</v>
      </c>
      <c r="E3127" s="14">
        <v>0.74</v>
      </c>
      <c r="F3127" s="14" t="s">
        <v>42</v>
      </c>
      <c r="G3127" s="15">
        <v>41263</v>
      </c>
      <c r="H3127" s="27">
        <f>WORKDAY(WORKDAY(DATEVALUE("15/"&amp;MONTH(EDATE(C3127,0))&amp;"/"&amp;YEAR(EDATE(C3127,0))),-1,Feriados!$A$1:$A$936),1,Feriados!$A$1:$A$936)</f>
        <v>41260</v>
      </c>
      <c r="I3127" s="27">
        <f>WORKDAY(WORKDAY(DATEVALUE("15/"&amp;MONTH(EDATE(C3127,-1))&amp;"/"&amp;YEAR(EDATE(C3127,-1))),-1,Feriados!$A$1:$A$936),1,Feriados!$A$1:$A$936)</f>
        <v>41229</v>
      </c>
      <c r="J3127" s="27">
        <f>WORKDAY(WORKDAY(DATEVALUE("15/"&amp;MONTH(EDATE(C3127,0))&amp;"/"&amp;YEAR(EDATE(C3127,0))-1),-1,Feriados!$A$1:$A$936),1,Feriados!$A$1:$A$936)</f>
        <v>40892</v>
      </c>
      <c r="K3127" s="28">
        <f t="shared" si="92"/>
        <v>5.5338372606785979</v>
      </c>
    </row>
    <row r="3128" spans="1:11" x14ac:dyDescent="0.3">
      <c r="A3128" s="18" t="str">
        <f t="shared" si="93"/>
        <v>112012P</v>
      </c>
      <c r="B3128" s="10">
        <v>760199</v>
      </c>
      <c r="C3128" s="15">
        <v>41269</v>
      </c>
      <c r="D3128" s="16">
        <v>2218.8201119999999</v>
      </c>
      <c r="E3128" s="14">
        <v>0.74</v>
      </c>
      <c r="F3128" s="14" t="s">
        <v>42</v>
      </c>
      <c r="G3128" s="15">
        <v>41263</v>
      </c>
      <c r="H3128" s="27">
        <f>WORKDAY(WORKDAY(DATEVALUE("15/"&amp;MONTH(EDATE(C3128,0))&amp;"/"&amp;YEAR(EDATE(C3128,0))),-1,Feriados!$A$1:$A$936),1,Feriados!$A$1:$A$936)</f>
        <v>41260</v>
      </c>
      <c r="I3128" s="27">
        <f>WORKDAY(WORKDAY(DATEVALUE("15/"&amp;MONTH(EDATE(C3128,-1))&amp;"/"&amp;YEAR(EDATE(C3128,-1))),-1,Feriados!$A$1:$A$936),1,Feriados!$A$1:$A$936)</f>
        <v>41229</v>
      </c>
      <c r="J3128" s="27">
        <f>WORKDAY(WORKDAY(DATEVALUE("15/"&amp;MONTH(EDATE(C3128,0))&amp;"/"&amp;YEAR(EDATE(C3128,0))-1),-1,Feriados!$A$1:$A$936),1,Feriados!$A$1:$A$936)</f>
        <v>40892</v>
      </c>
      <c r="K3128" s="28">
        <f t="shared" si="92"/>
        <v>5.5338372606785979</v>
      </c>
    </row>
    <row r="3129" spans="1:11" x14ac:dyDescent="0.3">
      <c r="A3129" s="18" t="str">
        <f t="shared" si="93"/>
        <v>112012P</v>
      </c>
      <c r="B3129" s="10">
        <v>760199</v>
      </c>
      <c r="C3129" s="15">
        <v>41270</v>
      </c>
      <c r="D3129" s="16">
        <v>2219.68127</v>
      </c>
      <c r="E3129" s="14">
        <v>0.74</v>
      </c>
      <c r="F3129" s="14" t="s">
        <v>42</v>
      </c>
      <c r="G3129" s="15">
        <v>41263</v>
      </c>
      <c r="H3129" s="27">
        <f>WORKDAY(WORKDAY(DATEVALUE("15/"&amp;MONTH(EDATE(C3129,0))&amp;"/"&amp;YEAR(EDATE(C3129,0))),-1,Feriados!$A$1:$A$936),1,Feriados!$A$1:$A$936)</f>
        <v>41260</v>
      </c>
      <c r="I3129" s="27">
        <f>WORKDAY(WORKDAY(DATEVALUE("15/"&amp;MONTH(EDATE(C3129,-1))&amp;"/"&amp;YEAR(EDATE(C3129,-1))),-1,Feriados!$A$1:$A$936),1,Feriados!$A$1:$A$936)</f>
        <v>41229</v>
      </c>
      <c r="J3129" s="27">
        <f>WORKDAY(WORKDAY(DATEVALUE("15/"&amp;MONTH(EDATE(C3129,0))&amp;"/"&amp;YEAR(EDATE(C3129,0))-1),-1,Feriados!$A$1:$A$936),1,Feriados!$A$1:$A$936)</f>
        <v>40892</v>
      </c>
      <c r="K3129" s="28">
        <f t="shared" si="92"/>
        <v>5.5338372606785979</v>
      </c>
    </row>
    <row r="3130" spans="1:11" x14ac:dyDescent="0.3">
      <c r="A3130" s="18" t="str">
        <f t="shared" si="93"/>
        <v>112012P</v>
      </c>
      <c r="B3130" s="10">
        <v>760199</v>
      </c>
      <c r="C3130" s="15">
        <v>41271</v>
      </c>
      <c r="D3130" s="16">
        <v>2220.5427610000002</v>
      </c>
      <c r="E3130" s="14">
        <v>0.74</v>
      </c>
      <c r="F3130" s="14" t="s">
        <v>42</v>
      </c>
      <c r="G3130" s="15">
        <v>41263</v>
      </c>
      <c r="H3130" s="27">
        <f>WORKDAY(WORKDAY(DATEVALUE("15/"&amp;MONTH(EDATE(C3130,0))&amp;"/"&amp;YEAR(EDATE(C3130,0))),-1,Feriados!$A$1:$A$936),1,Feriados!$A$1:$A$936)</f>
        <v>41260</v>
      </c>
      <c r="I3130" s="27">
        <f>WORKDAY(WORKDAY(DATEVALUE("15/"&amp;MONTH(EDATE(C3130,-1))&amp;"/"&amp;YEAR(EDATE(C3130,-1))),-1,Feriados!$A$1:$A$936),1,Feriados!$A$1:$A$936)</f>
        <v>41229</v>
      </c>
      <c r="J3130" s="27">
        <f>WORKDAY(WORKDAY(DATEVALUE("15/"&amp;MONTH(EDATE(C3130,0))&amp;"/"&amp;YEAR(EDATE(C3130,0))-1),-1,Feriados!$A$1:$A$936),1,Feriados!$A$1:$A$936)</f>
        <v>40892</v>
      </c>
      <c r="K3130" s="28">
        <f t="shared" si="92"/>
        <v>5.5338372606785979</v>
      </c>
    </row>
    <row r="3131" spans="1:11" x14ac:dyDescent="0.3">
      <c r="A3131" s="18" t="str">
        <f t="shared" si="93"/>
        <v>112012P</v>
      </c>
      <c r="B3131" s="10">
        <v>760199</v>
      </c>
      <c r="C3131" s="15">
        <v>41274</v>
      </c>
      <c r="D3131" s="16">
        <v>2221.404587</v>
      </c>
      <c r="E3131" s="14">
        <v>0.74</v>
      </c>
      <c r="F3131" s="14" t="s">
        <v>42</v>
      </c>
      <c r="G3131" s="15">
        <v>41263</v>
      </c>
      <c r="H3131" s="27">
        <f>WORKDAY(WORKDAY(DATEVALUE("15/"&amp;MONTH(EDATE(C3131,0))&amp;"/"&amp;YEAR(EDATE(C3131,0))),-1,Feriados!$A$1:$A$936),1,Feriados!$A$1:$A$936)</f>
        <v>41260</v>
      </c>
      <c r="I3131" s="27">
        <f>WORKDAY(WORKDAY(DATEVALUE("15/"&amp;MONTH(EDATE(C3131,-1))&amp;"/"&amp;YEAR(EDATE(C3131,-1))),-1,Feriados!$A$1:$A$936),1,Feriados!$A$1:$A$936)</f>
        <v>41229</v>
      </c>
      <c r="J3131" s="27">
        <f>WORKDAY(WORKDAY(DATEVALUE("15/"&amp;MONTH(EDATE(C3131,0))&amp;"/"&amp;YEAR(EDATE(C3131,0))-1),-1,Feriados!$A$1:$A$936),1,Feriados!$A$1:$A$936)</f>
        <v>40892</v>
      </c>
      <c r="K3131" s="28">
        <f t="shared" si="92"/>
        <v>5.5338372606785979</v>
      </c>
    </row>
    <row r="3132" spans="1:11" x14ac:dyDescent="0.3">
      <c r="A3132" s="18" t="str">
        <f t="shared" si="93"/>
        <v>122012P</v>
      </c>
      <c r="B3132" s="10">
        <v>760199</v>
      </c>
      <c r="C3132" s="15">
        <v>41276</v>
      </c>
      <c r="D3132" s="16">
        <v>2222.266748</v>
      </c>
      <c r="E3132" s="14">
        <v>0.74</v>
      </c>
      <c r="F3132" s="14" t="s">
        <v>42</v>
      </c>
      <c r="G3132" s="15">
        <v>41263</v>
      </c>
      <c r="H3132" s="27">
        <f>WORKDAY(WORKDAY(DATEVALUE("15/"&amp;MONTH(EDATE(C3132,0))&amp;"/"&amp;YEAR(EDATE(C3132,0))),-1,Feriados!$A$1:$A$936),1,Feriados!$A$1:$A$936)</f>
        <v>41289</v>
      </c>
      <c r="I3132" s="27">
        <f>WORKDAY(WORKDAY(DATEVALUE("15/"&amp;MONTH(EDATE(C3132,-1))&amp;"/"&amp;YEAR(EDATE(C3132,-1))),-1,Feriados!$A$1:$A$936),1,Feriados!$A$1:$A$936)</f>
        <v>41260</v>
      </c>
      <c r="J3132" s="27">
        <f>WORKDAY(WORKDAY(DATEVALUE("15/"&amp;MONTH(EDATE(C3132,0))&amp;"/"&amp;YEAR(EDATE(C3132,0))-1),-1,Feriados!$A$1:$A$936),1,Feriados!$A$1:$A$936)</f>
        <v>40924</v>
      </c>
      <c r="K3132" s="28">
        <f t="shared" si="92"/>
        <v>5.8385947220125134</v>
      </c>
    </row>
    <row r="3133" spans="1:11" x14ac:dyDescent="0.3">
      <c r="A3133" s="18" t="str">
        <f t="shared" si="93"/>
        <v>122012P</v>
      </c>
      <c r="B3133" s="10">
        <v>760199</v>
      </c>
      <c r="C3133" s="15">
        <v>41277</v>
      </c>
      <c r="D3133" s="16">
        <v>2223.1292429999999</v>
      </c>
      <c r="E3133" s="14">
        <v>0.74</v>
      </c>
      <c r="F3133" s="14" t="s">
        <v>42</v>
      </c>
      <c r="G3133" s="15">
        <v>41263</v>
      </c>
      <c r="H3133" s="27">
        <f>WORKDAY(WORKDAY(DATEVALUE("15/"&amp;MONTH(EDATE(C3133,0))&amp;"/"&amp;YEAR(EDATE(C3133,0))),-1,Feriados!$A$1:$A$936),1,Feriados!$A$1:$A$936)</f>
        <v>41289</v>
      </c>
      <c r="I3133" s="27">
        <f>WORKDAY(WORKDAY(DATEVALUE("15/"&amp;MONTH(EDATE(C3133,-1))&amp;"/"&amp;YEAR(EDATE(C3133,-1))),-1,Feriados!$A$1:$A$936),1,Feriados!$A$1:$A$936)</f>
        <v>41260</v>
      </c>
      <c r="J3133" s="27">
        <f>WORKDAY(WORKDAY(DATEVALUE("15/"&amp;MONTH(EDATE(C3133,0))&amp;"/"&amp;YEAR(EDATE(C3133,0))-1),-1,Feriados!$A$1:$A$936),1,Feriados!$A$1:$A$936)</f>
        <v>40924</v>
      </c>
      <c r="K3133" s="28">
        <f t="shared" ref="K3133:K3196" si="94">+(VLOOKUP(H3133,C:D,2,FALSE)/VLOOKUP(J3133,C:D,2,FALSE)-1)*100</f>
        <v>5.8385947220125134</v>
      </c>
    </row>
    <row r="3134" spans="1:11" x14ac:dyDescent="0.3">
      <c r="A3134" s="18" t="str">
        <f t="shared" si="93"/>
        <v>122012P</v>
      </c>
      <c r="B3134" s="10">
        <v>760199</v>
      </c>
      <c r="C3134" s="15">
        <v>41278</v>
      </c>
      <c r="D3134" s="16">
        <v>2223.992072</v>
      </c>
      <c r="E3134" s="14">
        <v>0.74</v>
      </c>
      <c r="F3134" s="14" t="s">
        <v>42</v>
      </c>
      <c r="G3134" s="15">
        <v>41263</v>
      </c>
      <c r="H3134" s="27">
        <f>WORKDAY(WORKDAY(DATEVALUE("15/"&amp;MONTH(EDATE(C3134,0))&amp;"/"&amp;YEAR(EDATE(C3134,0))),-1,Feriados!$A$1:$A$936),1,Feriados!$A$1:$A$936)</f>
        <v>41289</v>
      </c>
      <c r="I3134" s="27">
        <f>WORKDAY(WORKDAY(DATEVALUE("15/"&amp;MONTH(EDATE(C3134,-1))&amp;"/"&amp;YEAR(EDATE(C3134,-1))),-1,Feriados!$A$1:$A$936),1,Feriados!$A$1:$A$936)</f>
        <v>41260</v>
      </c>
      <c r="J3134" s="27">
        <f>WORKDAY(WORKDAY(DATEVALUE("15/"&amp;MONTH(EDATE(C3134,0))&amp;"/"&amp;YEAR(EDATE(C3134,0))-1),-1,Feriados!$A$1:$A$936),1,Feriados!$A$1:$A$936)</f>
        <v>40924</v>
      </c>
      <c r="K3134" s="28">
        <f t="shared" si="94"/>
        <v>5.8385947220125134</v>
      </c>
    </row>
    <row r="3135" spans="1:11" x14ac:dyDescent="0.3">
      <c r="A3135" s="18" t="str">
        <f t="shared" si="93"/>
        <v>122012P</v>
      </c>
      <c r="B3135" s="10">
        <v>760199</v>
      </c>
      <c r="C3135" s="15">
        <v>41281</v>
      </c>
      <c r="D3135" s="16">
        <v>2224.8552370000002</v>
      </c>
      <c r="E3135" s="14">
        <v>0.74</v>
      </c>
      <c r="F3135" s="14" t="s">
        <v>42</v>
      </c>
      <c r="G3135" s="15">
        <v>41263</v>
      </c>
      <c r="H3135" s="27">
        <f>WORKDAY(WORKDAY(DATEVALUE("15/"&amp;MONTH(EDATE(C3135,0))&amp;"/"&amp;YEAR(EDATE(C3135,0))),-1,Feriados!$A$1:$A$936),1,Feriados!$A$1:$A$936)</f>
        <v>41289</v>
      </c>
      <c r="I3135" s="27">
        <f>WORKDAY(WORKDAY(DATEVALUE("15/"&amp;MONTH(EDATE(C3135,-1))&amp;"/"&amp;YEAR(EDATE(C3135,-1))),-1,Feriados!$A$1:$A$936),1,Feriados!$A$1:$A$936)</f>
        <v>41260</v>
      </c>
      <c r="J3135" s="27">
        <f>WORKDAY(WORKDAY(DATEVALUE("15/"&amp;MONTH(EDATE(C3135,0))&amp;"/"&amp;YEAR(EDATE(C3135,0))-1),-1,Feriados!$A$1:$A$936),1,Feriados!$A$1:$A$936)</f>
        <v>40924</v>
      </c>
      <c r="K3135" s="28">
        <f t="shared" si="94"/>
        <v>5.8385947220125134</v>
      </c>
    </row>
    <row r="3136" spans="1:11" x14ac:dyDescent="0.3">
      <c r="A3136" s="18" t="str">
        <f t="shared" si="93"/>
        <v>122012P</v>
      </c>
      <c r="B3136" s="10">
        <v>760199</v>
      </c>
      <c r="C3136" s="15">
        <v>41282</v>
      </c>
      <c r="D3136" s="16">
        <v>2225.7187370000001</v>
      </c>
      <c r="E3136" s="14">
        <v>0.74</v>
      </c>
      <c r="F3136" s="14" t="s">
        <v>42</v>
      </c>
      <c r="G3136" s="15">
        <v>41263</v>
      </c>
      <c r="H3136" s="27">
        <f>WORKDAY(WORKDAY(DATEVALUE("15/"&amp;MONTH(EDATE(C3136,0))&amp;"/"&amp;YEAR(EDATE(C3136,0))),-1,Feriados!$A$1:$A$936),1,Feriados!$A$1:$A$936)</f>
        <v>41289</v>
      </c>
      <c r="I3136" s="27">
        <f>WORKDAY(WORKDAY(DATEVALUE("15/"&amp;MONTH(EDATE(C3136,-1))&amp;"/"&amp;YEAR(EDATE(C3136,-1))),-1,Feriados!$A$1:$A$936),1,Feriados!$A$1:$A$936)</f>
        <v>41260</v>
      </c>
      <c r="J3136" s="27">
        <f>WORKDAY(WORKDAY(DATEVALUE("15/"&amp;MONTH(EDATE(C3136,0))&amp;"/"&amp;YEAR(EDATE(C3136,0))-1),-1,Feriados!$A$1:$A$936),1,Feriados!$A$1:$A$936)</f>
        <v>40924</v>
      </c>
      <c r="K3136" s="28">
        <f t="shared" si="94"/>
        <v>5.8385947220125134</v>
      </c>
    </row>
    <row r="3137" spans="1:11" x14ac:dyDescent="0.3">
      <c r="A3137" s="18" t="str">
        <f t="shared" si="93"/>
        <v>122012P</v>
      </c>
      <c r="B3137" s="10">
        <v>760199</v>
      </c>
      <c r="C3137" s="15">
        <v>41283</v>
      </c>
      <c r="D3137" s="16">
        <v>2226.5825719999998</v>
      </c>
      <c r="E3137" s="14">
        <v>0.74</v>
      </c>
      <c r="F3137" s="14" t="s">
        <v>42</v>
      </c>
      <c r="G3137" s="15">
        <v>41263</v>
      </c>
      <c r="H3137" s="27">
        <f>WORKDAY(WORKDAY(DATEVALUE("15/"&amp;MONTH(EDATE(C3137,0))&amp;"/"&amp;YEAR(EDATE(C3137,0))),-1,Feriados!$A$1:$A$936),1,Feriados!$A$1:$A$936)</f>
        <v>41289</v>
      </c>
      <c r="I3137" s="27">
        <f>WORKDAY(WORKDAY(DATEVALUE("15/"&amp;MONTH(EDATE(C3137,-1))&amp;"/"&amp;YEAR(EDATE(C3137,-1))),-1,Feriados!$A$1:$A$936),1,Feriados!$A$1:$A$936)</f>
        <v>41260</v>
      </c>
      <c r="J3137" s="27">
        <f>WORKDAY(WORKDAY(DATEVALUE("15/"&amp;MONTH(EDATE(C3137,0))&amp;"/"&amp;YEAR(EDATE(C3137,0))-1),-1,Feriados!$A$1:$A$936),1,Feriados!$A$1:$A$936)</f>
        <v>40924</v>
      </c>
      <c r="K3137" s="28">
        <f t="shared" si="94"/>
        <v>5.8385947220125134</v>
      </c>
    </row>
    <row r="3138" spans="1:11" x14ac:dyDescent="0.3">
      <c r="A3138" s="18" t="str">
        <f t="shared" si="93"/>
        <v>122012F</v>
      </c>
      <c r="B3138" s="10">
        <v>760199</v>
      </c>
      <c r="C3138" s="15">
        <v>41284</v>
      </c>
      <c r="D3138" s="16">
        <v>2228.3795960000002</v>
      </c>
      <c r="E3138" s="14">
        <v>0.79</v>
      </c>
      <c r="F3138" s="14" t="s">
        <v>41</v>
      </c>
      <c r="G3138" s="15">
        <v>41284</v>
      </c>
      <c r="H3138" s="27">
        <f>WORKDAY(WORKDAY(DATEVALUE("15/"&amp;MONTH(EDATE(C3138,0))&amp;"/"&amp;YEAR(EDATE(C3138,0))),-1,Feriados!$A$1:$A$936),1,Feriados!$A$1:$A$936)</f>
        <v>41289</v>
      </c>
      <c r="I3138" s="27">
        <f>WORKDAY(WORKDAY(DATEVALUE("15/"&amp;MONTH(EDATE(C3138,-1))&amp;"/"&amp;YEAR(EDATE(C3138,-1))),-1,Feriados!$A$1:$A$936),1,Feriados!$A$1:$A$936)</f>
        <v>41260</v>
      </c>
      <c r="J3138" s="27">
        <f>WORKDAY(WORKDAY(DATEVALUE("15/"&amp;MONTH(EDATE(C3138,0))&amp;"/"&amp;YEAR(EDATE(C3138,0))-1),-1,Feriados!$A$1:$A$936),1,Feriados!$A$1:$A$936)</f>
        <v>40924</v>
      </c>
      <c r="K3138" s="28">
        <f t="shared" si="94"/>
        <v>5.8385947220125134</v>
      </c>
    </row>
    <row r="3139" spans="1:11" x14ac:dyDescent="0.3">
      <c r="A3139" s="18" t="str">
        <f t="shared" ref="A3139:A3202" si="95">MONTH(EDATE(C3139,-1))&amp;YEAR(EDATE(C3139,-1))&amp;F3139</f>
        <v>122012F</v>
      </c>
      <c r="B3139" s="10">
        <v>760199</v>
      </c>
      <c r="C3139" s="15">
        <v>41285</v>
      </c>
      <c r="D3139" s="16">
        <v>2229.3028020000002</v>
      </c>
      <c r="E3139" s="14">
        <v>0.79</v>
      </c>
      <c r="F3139" s="14" t="s">
        <v>41</v>
      </c>
      <c r="G3139" s="15">
        <v>41284</v>
      </c>
      <c r="H3139" s="27">
        <f>WORKDAY(WORKDAY(DATEVALUE("15/"&amp;MONTH(EDATE(C3139,0))&amp;"/"&amp;YEAR(EDATE(C3139,0))),-1,Feriados!$A$1:$A$936),1,Feriados!$A$1:$A$936)</f>
        <v>41289</v>
      </c>
      <c r="I3139" s="27">
        <f>WORKDAY(WORKDAY(DATEVALUE("15/"&amp;MONTH(EDATE(C3139,-1))&amp;"/"&amp;YEAR(EDATE(C3139,-1))),-1,Feriados!$A$1:$A$936),1,Feriados!$A$1:$A$936)</f>
        <v>41260</v>
      </c>
      <c r="J3139" s="27">
        <f>WORKDAY(WORKDAY(DATEVALUE("15/"&amp;MONTH(EDATE(C3139,0))&amp;"/"&amp;YEAR(EDATE(C3139,0))-1),-1,Feriados!$A$1:$A$936),1,Feriados!$A$1:$A$936)</f>
        <v>40924</v>
      </c>
      <c r="K3139" s="28">
        <f t="shared" si="94"/>
        <v>5.8385947220125134</v>
      </c>
    </row>
    <row r="3140" spans="1:11" x14ac:dyDescent="0.3">
      <c r="A3140" s="18" t="str">
        <f t="shared" si="95"/>
        <v>122012F</v>
      </c>
      <c r="B3140" s="10">
        <v>760199</v>
      </c>
      <c r="C3140" s="15">
        <v>41288</v>
      </c>
      <c r="D3140" s="16">
        <v>2230.2263910000001</v>
      </c>
      <c r="E3140" s="14">
        <v>0.79</v>
      </c>
      <c r="F3140" s="14" t="s">
        <v>41</v>
      </c>
      <c r="G3140" s="15">
        <v>41284</v>
      </c>
      <c r="H3140" s="27">
        <f>WORKDAY(WORKDAY(DATEVALUE("15/"&amp;MONTH(EDATE(C3140,0))&amp;"/"&amp;YEAR(EDATE(C3140,0))),-1,Feriados!$A$1:$A$936),1,Feriados!$A$1:$A$936)</f>
        <v>41289</v>
      </c>
      <c r="I3140" s="27">
        <f>WORKDAY(WORKDAY(DATEVALUE("15/"&amp;MONTH(EDATE(C3140,-1))&amp;"/"&amp;YEAR(EDATE(C3140,-1))),-1,Feriados!$A$1:$A$936),1,Feriados!$A$1:$A$936)</f>
        <v>41260</v>
      </c>
      <c r="J3140" s="27">
        <f>WORKDAY(WORKDAY(DATEVALUE("15/"&amp;MONTH(EDATE(C3140,0))&amp;"/"&amp;YEAR(EDATE(C3140,0))-1),-1,Feriados!$A$1:$A$936),1,Feriados!$A$1:$A$936)</f>
        <v>40924</v>
      </c>
      <c r="K3140" s="28">
        <f t="shared" si="94"/>
        <v>5.8385947220125134</v>
      </c>
    </row>
    <row r="3141" spans="1:11" x14ac:dyDescent="0.3">
      <c r="A3141" s="18" t="str">
        <f t="shared" si="95"/>
        <v>122012F</v>
      </c>
      <c r="B3141" s="10">
        <v>760199</v>
      </c>
      <c r="C3141" s="15">
        <v>41289</v>
      </c>
      <c r="D3141" s="16">
        <v>2231.1503630000002</v>
      </c>
      <c r="E3141" s="14">
        <v>0.79</v>
      </c>
      <c r="F3141" s="14" t="s">
        <v>41</v>
      </c>
      <c r="G3141" s="15">
        <v>41284</v>
      </c>
      <c r="H3141" s="27">
        <f>WORKDAY(WORKDAY(DATEVALUE("15/"&amp;MONTH(EDATE(C3141,0))&amp;"/"&amp;YEAR(EDATE(C3141,0))),-1,Feriados!$A$1:$A$936),1,Feriados!$A$1:$A$936)</f>
        <v>41289</v>
      </c>
      <c r="I3141" s="27">
        <f>WORKDAY(WORKDAY(DATEVALUE("15/"&amp;MONTH(EDATE(C3141,-1))&amp;"/"&amp;YEAR(EDATE(C3141,-1))),-1,Feriados!$A$1:$A$936),1,Feriados!$A$1:$A$936)</f>
        <v>41260</v>
      </c>
      <c r="J3141" s="27">
        <f>WORKDAY(WORKDAY(DATEVALUE("15/"&amp;MONTH(EDATE(C3141,0))&amp;"/"&amp;YEAR(EDATE(C3141,0))-1),-1,Feriados!$A$1:$A$936),1,Feriados!$A$1:$A$936)</f>
        <v>40924</v>
      </c>
      <c r="K3141" s="28">
        <f t="shared" si="94"/>
        <v>5.8385947220125134</v>
      </c>
    </row>
    <row r="3142" spans="1:11" x14ac:dyDescent="0.3">
      <c r="A3142" s="18" t="str">
        <f t="shared" si="95"/>
        <v>122012P</v>
      </c>
      <c r="B3142" s="10">
        <v>760199</v>
      </c>
      <c r="C3142" s="15">
        <v>41290</v>
      </c>
      <c r="D3142" s="16">
        <v>2231.9865589999999</v>
      </c>
      <c r="E3142" s="14">
        <v>0.79</v>
      </c>
      <c r="F3142" s="14" t="s">
        <v>42</v>
      </c>
      <c r="G3142" s="15">
        <v>41290</v>
      </c>
      <c r="H3142" s="27">
        <f>WORKDAY(WORKDAY(DATEVALUE("15/"&amp;MONTH(EDATE(C3142,0))&amp;"/"&amp;YEAR(EDATE(C3142,0))),-1,Feriados!$A$1:$A$936),1,Feriados!$A$1:$A$936)</f>
        <v>41289</v>
      </c>
      <c r="I3142" s="27">
        <f>WORKDAY(WORKDAY(DATEVALUE("15/"&amp;MONTH(EDATE(C3142,-1))&amp;"/"&amp;YEAR(EDATE(C3142,-1))),-1,Feriados!$A$1:$A$936),1,Feriados!$A$1:$A$936)</f>
        <v>41260</v>
      </c>
      <c r="J3142" s="27">
        <f>WORKDAY(WORKDAY(DATEVALUE("15/"&amp;MONTH(EDATE(C3142,0))&amp;"/"&amp;YEAR(EDATE(C3142,0))-1),-1,Feriados!$A$1:$A$936),1,Feriados!$A$1:$A$936)</f>
        <v>40924</v>
      </c>
      <c r="K3142" s="28">
        <f t="shared" si="94"/>
        <v>5.8385947220125134</v>
      </c>
    </row>
    <row r="3143" spans="1:11" x14ac:dyDescent="0.3">
      <c r="A3143" s="18" t="str">
        <f t="shared" si="95"/>
        <v>122012P</v>
      </c>
      <c r="B3143" s="10">
        <v>760199</v>
      </c>
      <c r="C3143" s="15">
        <v>41291</v>
      </c>
      <c r="D3143" s="16">
        <v>2232.8230680000001</v>
      </c>
      <c r="E3143" s="14">
        <v>0.79</v>
      </c>
      <c r="F3143" s="14" t="s">
        <v>42</v>
      </c>
      <c r="G3143" s="15">
        <v>41290</v>
      </c>
      <c r="H3143" s="27">
        <f>WORKDAY(WORKDAY(DATEVALUE("15/"&amp;MONTH(EDATE(C3143,0))&amp;"/"&amp;YEAR(EDATE(C3143,0))),-1,Feriados!$A$1:$A$936),1,Feriados!$A$1:$A$936)</f>
        <v>41289</v>
      </c>
      <c r="I3143" s="27">
        <f>WORKDAY(WORKDAY(DATEVALUE("15/"&amp;MONTH(EDATE(C3143,-1))&amp;"/"&amp;YEAR(EDATE(C3143,-1))),-1,Feriados!$A$1:$A$936),1,Feriados!$A$1:$A$936)</f>
        <v>41260</v>
      </c>
      <c r="J3143" s="27">
        <f>WORKDAY(WORKDAY(DATEVALUE("15/"&amp;MONTH(EDATE(C3143,0))&amp;"/"&amp;YEAR(EDATE(C3143,0))-1),-1,Feriados!$A$1:$A$936),1,Feriados!$A$1:$A$936)</f>
        <v>40924</v>
      </c>
      <c r="K3143" s="28">
        <f t="shared" si="94"/>
        <v>5.8385947220125134</v>
      </c>
    </row>
    <row r="3144" spans="1:11" x14ac:dyDescent="0.3">
      <c r="A3144" s="18" t="str">
        <f t="shared" si="95"/>
        <v>122012P</v>
      </c>
      <c r="B3144" s="10">
        <v>760199</v>
      </c>
      <c r="C3144" s="15">
        <v>41292</v>
      </c>
      <c r="D3144" s="16">
        <v>2233.6598909999998</v>
      </c>
      <c r="E3144" s="14">
        <v>0.79</v>
      </c>
      <c r="F3144" s="14" t="s">
        <v>42</v>
      </c>
      <c r="G3144" s="15">
        <v>41290</v>
      </c>
      <c r="H3144" s="27">
        <f>WORKDAY(WORKDAY(DATEVALUE("15/"&amp;MONTH(EDATE(C3144,0))&amp;"/"&amp;YEAR(EDATE(C3144,0))),-1,Feriados!$A$1:$A$936),1,Feriados!$A$1:$A$936)</f>
        <v>41289</v>
      </c>
      <c r="I3144" s="27">
        <f>WORKDAY(WORKDAY(DATEVALUE("15/"&amp;MONTH(EDATE(C3144,-1))&amp;"/"&amp;YEAR(EDATE(C3144,-1))),-1,Feriados!$A$1:$A$936),1,Feriados!$A$1:$A$936)</f>
        <v>41260</v>
      </c>
      <c r="J3144" s="27">
        <f>WORKDAY(WORKDAY(DATEVALUE("15/"&amp;MONTH(EDATE(C3144,0))&amp;"/"&amp;YEAR(EDATE(C3144,0))-1),-1,Feriados!$A$1:$A$936),1,Feriados!$A$1:$A$936)</f>
        <v>40924</v>
      </c>
      <c r="K3144" s="28">
        <f t="shared" si="94"/>
        <v>5.8385947220125134</v>
      </c>
    </row>
    <row r="3145" spans="1:11" x14ac:dyDescent="0.3">
      <c r="A3145" s="18" t="str">
        <f t="shared" si="95"/>
        <v>122012P</v>
      </c>
      <c r="B3145" s="10">
        <v>760199</v>
      </c>
      <c r="C3145" s="15">
        <v>41295</v>
      </c>
      <c r="D3145" s="16">
        <v>2234.4970279999998</v>
      </c>
      <c r="E3145" s="14">
        <v>0.79</v>
      </c>
      <c r="F3145" s="14" t="s">
        <v>42</v>
      </c>
      <c r="G3145" s="15">
        <v>41290</v>
      </c>
      <c r="H3145" s="27">
        <f>WORKDAY(WORKDAY(DATEVALUE("15/"&amp;MONTH(EDATE(C3145,0))&amp;"/"&amp;YEAR(EDATE(C3145,0))),-1,Feriados!$A$1:$A$936),1,Feriados!$A$1:$A$936)</f>
        <v>41289</v>
      </c>
      <c r="I3145" s="27">
        <f>WORKDAY(WORKDAY(DATEVALUE("15/"&amp;MONTH(EDATE(C3145,-1))&amp;"/"&amp;YEAR(EDATE(C3145,-1))),-1,Feriados!$A$1:$A$936),1,Feriados!$A$1:$A$936)</f>
        <v>41260</v>
      </c>
      <c r="J3145" s="27">
        <f>WORKDAY(WORKDAY(DATEVALUE("15/"&amp;MONTH(EDATE(C3145,0))&amp;"/"&amp;YEAR(EDATE(C3145,0))-1),-1,Feriados!$A$1:$A$936),1,Feriados!$A$1:$A$936)</f>
        <v>40924</v>
      </c>
      <c r="K3145" s="28">
        <f t="shared" si="94"/>
        <v>5.8385947220125134</v>
      </c>
    </row>
    <row r="3146" spans="1:11" x14ac:dyDescent="0.3">
      <c r="A3146" s="18" t="str">
        <f t="shared" si="95"/>
        <v>122012P</v>
      </c>
      <c r="B3146" s="10">
        <v>760199</v>
      </c>
      <c r="C3146" s="15">
        <v>41296</v>
      </c>
      <c r="D3146" s="16">
        <v>2235.3344780000002</v>
      </c>
      <c r="E3146" s="14">
        <v>0.79</v>
      </c>
      <c r="F3146" s="14" t="s">
        <v>42</v>
      </c>
      <c r="G3146" s="15">
        <v>41290</v>
      </c>
      <c r="H3146" s="27">
        <f>WORKDAY(WORKDAY(DATEVALUE("15/"&amp;MONTH(EDATE(C3146,0))&amp;"/"&amp;YEAR(EDATE(C3146,0))),-1,Feriados!$A$1:$A$936),1,Feriados!$A$1:$A$936)</f>
        <v>41289</v>
      </c>
      <c r="I3146" s="27">
        <f>WORKDAY(WORKDAY(DATEVALUE("15/"&amp;MONTH(EDATE(C3146,-1))&amp;"/"&amp;YEAR(EDATE(C3146,-1))),-1,Feriados!$A$1:$A$936),1,Feriados!$A$1:$A$936)</f>
        <v>41260</v>
      </c>
      <c r="J3146" s="27">
        <f>WORKDAY(WORKDAY(DATEVALUE("15/"&amp;MONTH(EDATE(C3146,0))&amp;"/"&amp;YEAR(EDATE(C3146,0))-1),-1,Feriados!$A$1:$A$936),1,Feriados!$A$1:$A$936)</f>
        <v>40924</v>
      </c>
      <c r="K3146" s="28">
        <f t="shared" si="94"/>
        <v>5.8385947220125134</v>
      </c>
    </row>
    <row r="3147" spans="1:11" x14ac:dyDescent="0.3">
      <c r="A3147" s="18" t="str">
        <f t="shared" si="95"/>
        <v>122012P</v>
      </c>
      <c r="B3147" s="10">
        <v>760199</v>
      </c>
      <c r="C3147" s="15">
        <v>41297</v>
      </c>
      <c r="D3147" s="16">
        <v>2236.172243</v>
      </c>
      <c r="E3147" s="14">
        <v>0.79</v>
      </c>
      <c r="F3147" s="14" t="s">
        <v>42</v>
      </c>
      <c r="G3147" s="15">
        <v>41290</v>
      </c>
      <c r="H3147" s="27">
        <f>WORKDAY(WORKDAY(DATEVALUE("15/"&amp;MONTH(EDATE(C3147,0))&amp;"/"&amp;YEAR(EDATE(C3147,0))),-1,Feriados!$A$1:$A$936),1,Feriados!$A$1:$A$936)</f>
        <v>41289</v>
      </c>
      <c r="I3147" s="27">
        <f>WORKDAY(WORKDAY(DATEVALUE("15/"&amp;MONTH(EDATE(C3147,-1))&amp;"/"&amp;YEAR(EDATE(C3147,-1))),-1,Feriados!$A$1:$A$936),1,Feriados!$A$1:$A$936)</f>
        <v>41260</v>
      </c>
      <c r="J3147" s="27">
        <f>WORKDAY(WORKDAY(DATEVALUE("15/"&amp;MONTH(EDATE(C3147,0))&amp;"/"&amp;YEAR(EDATE(C3147,0))-1),-1,Feriados!$A$1:$A$936),1,Feriados!$A$1:$A$936)</f>
        <v>40924</v>
      </c>
      <c r="K3147" s="28">
        <f t="shared" si="94"/>
        <v>5.8385947220125134</v>
      </c>
    </row>
    <row r="3148" spans="1:11" x14ac:dyDescent="0.3">
      <c r="A3148" s="18" t="str">
        <f t="shared" si="95"/>
        <v>122012P</v>
      </c>
      <c r="B3148" s="10">
        <v>760199</v>
      </c>
      <c r="C3148" s="15">
        <v>41298</v>
      </c>
      <c r="D3148" s="16">
        <v>2237.8238329999999</v>
      </c>
      <c r="E3148" s="14">
        <v>0.9</v>
      </c>
      <c r="F3148" s="14" t="s">
        <v>42</v>
      </c>
      <c r="G3148" s="15">
        <v>41298</v>
      </c>
      <c r="H3148" s="27">
        <f>WORKDAY(WORKDAY(DATEVALUE("15/"&amp;MONTH(EDATE(C3148,0))&amp;"/"&amp;YEAR(EDATE(C3148,0))),-1,Feriados!$A$1:$A$936),1,Feriados!$A$1:$A$936)</f>
        <v>41289</v>
      </c>
      <c r="I3148" s="27">
        <f>WORKDAY(WORKDAY(DATEVALUE("15/"&amp;MONTH(EDATE(C3148,-1))&amp;"/"&amp;YEAR(EDATE(C3148,-1))),-1,Feriados!$A$1:$A$936),1,Feriados!$A$1:$A$936)</f>
        <v>41260</v>
      </c>
      <c r="J3148" s="27">
        <f>WORKDAY(WORKDAY(DATEVALUE("15/"&amp;MONTH(EDATE(C3148,0))&amp;"/"&amp;YEAR(EDATE(C3148,0))-1),-1,Feriados!$A$1:$A$936),1,Feriados!$A$1:$A$936)</f>
        <v>40924</v>
      </c>
      <c r="K3148" s="28">
        <f t="shared" si="94"/>
        <v>5.8385947220125134</v>
      </c>
    </row>
    <row r="3149" spans="1:11" x14ac:dyDescent="0.3">
      <c r="A3149" s="18" t="str">
        <f t="shared" si="95"/>
        <v>122012P</v>
      </c>
      <c r="B3149" s="10">
        <v>760199</v>
      </c>
      <c r="C3149" s="15">
        <v>41299</v>
      </c>
      <c r="D3149" s="16">
        <v>2238.7788139999998</v>
      </c>
      <c r="E3149" s="14">
        <v>0.9</v>
      </c>
      <c r="F3149" s="14" t="s">
        <v>42</v>
      </c>
      <c r="G3149" s="15">
        <v>41298</v>
      </c>
      <c r="H3149" s="27">
        <f>WORKDAY(WORKDAY(DATEVALUE("15/"&amp;MONTH(EDATE(C3149,0))&amp;"/"&amp;YEAR(EDATE(C3149,0))),-1,Feriados!$A$1:$A$936),1,Feriados!$A$1:$A$936)</f>
        <v>41289</v>
      </c>
      <c r="I3149" s="27">
        <f>WORKDAY(WORKDAY(DATEVALUE("15/"&amp;MONTH(EDATE(C3149,-1))&amp;"/"&amp;YEAR(EDATE(C3149,-1))),-1,Feriados!$A$1:$A$936),1,Feriados!$A$1:$A$936)</f>
        <v>41260</v>
      </c>
      <c r="J3149" s="27">
        <f>WORKDAY(WORKDAY(DATEVALUE("15/"&amp;MONTH(EDATE(C3149,0))&amp;"/"&amp;YEAR(EDATE(C3149,0))-1),-1,Feriados!$A$1:$A$936),1,Feriados!$A$1:$A$936)</f>
        <v>40924</v>
      </c>
      <c r="K3149" s="28">
        <f t="shared" si="94"/>
        <v>5.8385947220125134</v>
      </c>
    </row>
    <row r="3150" spans="1:11" x14ac:dyDescent="0.3">
      <c r="A3150" s="18" t="str">
        <f t="shared" si="95"/>
        <v>122012P</v>
      </c>
      <c r="B3150" s="10">
        <v>760199</v>
      </c>
      <c r="C3150" s="15">
        <v>41302</v>
      </c>
      <c r="D3150" s="16">
        <v>2239.734203</v>
      </c>
      <c r="E3150" s="14">
        <v>0.9</v>
      </c>
      <c r="F3150" s="14" t="s">
        <v>42</v>
      </c>
      <c r="G3150" s="15">
        <v>41298</v>
      </c>
      <c r="H3150" s="27">
        <f>WORKDAY(WORKDAY(DATEVALUE("15/"&amp;MONTH(EDATE(C3150,0))&amp;"/"&amp;YEAR(EDATE(C3150,0))),-1,Feriados!$A$1:$A$936),1,Feriados!$A$1:$A$936)</f>
        <v>41289</v>
      </c>
      <c r="I3150" s="27">
        <f>WORKDAY(WORKDAY(DATEVALUE("15/"&amp;MONTH(EDATE(C3150,-1))&amp;"/"&amp;YEAR(EDATE(C3150,-1))),-1,Feriados!$A$1:$A$936),1,Feriados!$A$1:$A$936)</f>
        <v>41260</v>
      </c>
      <c r="J3150" s="27">
        <f>WORKDAY(WORKDAY(DATEVALUE("15/"&amp;MONTH(EDATE(C3150,0))&amp;"/"&amp;YEAR(EDATE(C3150,0))-1),-1,Feriados!$A$1:$A$936),1,Feriados!$A$1:$A$936)</f>
        <v>40924</v>
      </c>
      <c r="K3150" s="28">
        <f t="shared" si="94"/>
        <v>5.8385947220125134</v>
      </c>
    </row>
    <row r="3151" spans="1:11" x14ac:dyDescent="0.3">
      <c r="A3151" s="18" t="str">
        <f t="shared" si="95"/>
        <v>122012P</v>
      </c>
      <c r="B3151" s="10">
        <v>760199</v>
      </c>
      <c r="C3151" s="15">
        <v>41303</v>
      </c>
      <c r="D3151" s="16">
        <v>2240.6899990000002</v>
      </c>
      <c r="E3151" s="14">
        <v>0.9</v>
      </c>
      <c r="F3151" s="14" t="s">
        <v>42</v>
      </c>
      <c r="G3151" s="15">
        <v>41298</v>
      </c>
      <c r="H3151" s="27">
        <f>WORKDAY(WORKDAY(DATEVALUE("15/"&amp;MONTH(EDATE(C3151,0))&amp;"/"&amp;YEAR(EDATE(C3151,0))),-1,Feriados!$A$1:$A$936),1,Feriados!$A$1:$A$936)</f>
        <v>41289</v>
      </c>
      <c r="I3151" s="27">
        <f>WORKDAY(WORKDAY(DATEVALUE("15/"&amp;MONTH(EDATE(C3151,-1))&amp;"/"&amp;YEAR(EDATE(C3151,-1))),-1,Feriados!$A$1:$A$936),1,Feriados!$A$1:$A$936)</f>
        <v>41260</v>
      </c>
      <c r="J3151" s="27">
        <f>WORKDAY(WORKDAY(DATEVALUE("15/"&amp;MONTH(EDATE(C3151,0))&amp;"/"&amp;YEAR(EDATE(C3151,0))-1),-1,Feriados!$A$1:$A$936),1,Feriados!$A$1:$A$936)</f>
        <v>40924</v>
      </c>
      <c r="K3151" s="28">
        <f t="shared" si="94"/>
        <v>5.8385947220125134</v>
      </c>
    </row>
    <row r="3152" spans="1:11" x14ac:dyDescent="0.3">
      <c r="A3152" s="18" t="str">
        <f t="shared" si="95"/>
        <v>122012P</v>
      </c>
      <c r="B3152" s="10">
        <v>760199</v>
      </c>
      <c r="C3152" s="15">
        <v>41304</v>
      </c>
      <c r="D3152" s="16">
        <v>2241.6462029999998</v>
      </c>
      <c r="E3152" s="14">
        <v>0.9</v>
      </c>
      <c r="F3152" s="14" t="s">
        <v>42</v>
      </c>
      <c r="G3152" s="15">
        <v>41298</v>
      </c>
      <c r="H3152" s="27">
        <f>WORKDAY(WORKDAY(DATEVALUE("15/"&amp;MONTH(EDATE(C3152,0))&amp;"/"&amp;YEAR(EDATE(C3152,0))),-1,Feriados!$A$1:$A$936),1,Feriados!$A$1:$A$936)</f>
        <v>41289</v>
      </c>
      <c r="I3152" s="27">
        <f>WORKDAY(WORKDAY(DATEVALUE("15/"&amp;MONTH(EDATE(C3152,-1))&amp;"/"&amp;YEAR(EDATE(C3152,-1))),-1,Feriados!$A$1:$A$936),1,Feriados!$A$1:$A$936)</f>
        <v>41260</v>
      </c>
      <c r="J3152" s="27">
        <f>WORKDAY(WORKDAY(DATEVALUE("15/"&amp;MONTH(EDATE(C3152,0))&amp;"/"&amp;YEAR(EDATE(C3152,0))-1),-1,Feriados!$A$1:$A$936),1,Feriados!$A$1:$A$936)</f>
        <v>40924</v>
      </c>
      <c r="K3152" s="28">
        <f t="shared" si="94"/>
        <v>5.8385947220125134</v>
      </c>
    </row>
    <row r="3153" spans="1:11" x14ac:dyDescent="0.3">
      <c r="A3153" s="18" t="str">
        <f t="shared" si="95"/>
        <v>122012P</v>
      </c>
      <c r="B3153" s="10">
        <v>760199</v>
      </c>
      <c r="C3153" s="15">
        <v>41305</v>
      </c>
      <c r="D3153" s="16">
        <v>2242.6028150000002</v>
      </c>
      <c r="E3153" s="14">
        <v>0.9</v>
      </c>
      <c r="F3153" s="14" t="s">
        <v>42</v>
      </c>
      <c r="G3153" s="15">
        <v>41298</v>
      </c>
      <c r="H3153" s="27">
        <f>WORKDAY(WORKDAY(DATEVALUE("15/"&amp;MONTH(EDATE(C3153,0))&amp;"/"&amp;YEAR(EDATE(C3153,0))),-1,Feriados!$A$1:$A$936),1,Feriados!$A$1:$A$936)</f>
        <v>41289</v>
      </c>
      <c r="I3153" s="27">
        <f>WORKDAY(WORKDAY(DATEVALUE("15/"&amp;MONTH(EDATE(C3153,-1))&amp;"/"&amp;YEAR(EDATE(C3153,-1))),-1,Feriados!$A$1:$A$936),1,Feriados!$A$1:$A$936)</f>
        <v>41260</v>
      </c>
      <c r="J3153" s="27">
        <f>WORKDAY(WORKDAY(DATEVALUE("15/"&amp;MONTH(EDATE(C3153,0))&amp;"/"&amp;YEAR(EDATE(C3153,0))-1),-1,Feriados!$A$1:$A$936),1,Feriados!$A$1:$A$936)</f>
        <v>40924</v>
      </c>
      <c r="K3153" s="28">
        <f t="shared" si="94"/>
        <v>5.8385947220125134</v>
      </c>
    </row>
    <row r="3154" spans="1:11" x14ac:dyDescent="0.3">
      <c r="A3154" s="18" t="str">
        <f t="shared" si="95"/>
        <v>12013P</v>
      </c>
      <c r="B3154" s="10">
        <v>760199</v>
      </c>
      <c r="C3154" s="15">
        <v>41306</v>
      </c>
      <c r="D3154" s="16">
        <v>2243.559835</v>
      </c>
      <c r="E3154" s="14">
        <v>0.9</v>
      </c>
      <c r="F3154" s="14" t="s">
        <v>42</v>
      </c>
      <c r="G3154" s="15">
        <v>41298</v>
      </c>
      <c r="H3154" s="27">
        <f>WORKDAY(WORKDAY(DATEVALUE("15/"&amp;MONTH(EDATE(C3154,0))&amp;"/"&amp;YEAR(EDATE(C3154,0))),-1,Feriados!$A$1:$A$936),1,Feriados!$A$1:$A$936)</f>
        <v>41320</v>
      </c>
      <c r="I3154" s="27">
        <f>WORKDAY(WORKDAY(DATEVALUE("15/"&amp;MONTH(EDATE(C3154,-1))&amp;"/"&amp;YEAR(EDATE(C3154,-1))),-1,Feriados!$A$1:$A$936),1,Feriados!$A$1:$A$936)</f>
        <v>41289</v>
      </c>
      <c r="J3154" s="27">
        <f>WORKDAY(WORKDAY(DATEVALUE("15/"&amp;MONTH(EDATE(C3154,0))&amp;"/"&amp;YEAR(EDATE(C3154,0))-1),-1,Feriados!$A$1:$A$936),1,Feriados!$A$1:$A$936)</f>
        <v>40954</v>
      </c>
      <c r="K3154" s="28">
        <f t="shared" si="94"/>
        <v>6.1543360858596463</v>
      </c>
    </row>
    <row r="3155" spans="1:11" x14ac:dyDescent="0.3">
      <c r="A3155" s="18" t="str">
        <f t="shared" si="95"/>
        <v>12013P</v>
      </c>
      <c r="B3155" s="10">
        <v>760199</v>
      </c>
      <c r="C3155" s="15">
        <v>41309</v>
      </c>
      <c r="D3155" s="16">
        <v>2244.5172640000001</v>
      </c>
      <c r="E3155" s="14">
        <v>0.9</v>
      </c>
      <c r="F3155" s="14" t="s">
        <v>42</v>
      </c>
      <c r="G3155" s="15">
        <v>41298</v>
      </c>
      <c r="H3155" s="27">
        <f>WORKDAY(WORKDAY(DATEVALUE("15/"&amp;MONTH(EDATE(C3155,0))&amp;"/"&amp;YEAR(EDATE(C3155,0))),-1,Feriados!$A$1:$A$936),1,Feriados!$A$1:$A$936)</f>
        <v>41320</v>
      </c>
      <c r="I3155" s="27">
        <f>WORKDAY(WORKDAY(DATEVALUE("15/"&amp;MONTH(EDATE(C3155,-1))&amp;"/"&amp;YEAR(EDATE(C3155,-1))),-1,Feriados!$A$1:$A$936),1,Feriados!$A$1:$A$936)</f>
        <v>41289</v>
      </c>
      <c r="J3155" s="27">
        <f>WORKDAY(WORKDAY(DATEVALUE("15/"&amp;MONTH(EDATE(C3155,0))&amp;"/"&amp;YEAR(EDATE(C3155,0))-1),-1,Feriados!$A$1:$A$936),1,Feriados!$A$1:$A$936)</f>
        <v>40954</v>
      </c>
      <c r="K3155" s="28">
        <f t="shared" si="94"/>
        <v>6.1543360858596463</v>
      </c>
    </row>
    <row r="3156" spans="1:11" x14ac:dyDescent="0.3">
      <c r="A3156" s="18" t="str">
        <f t="shared" si="95"/>
        <v>12013P</v>
      </c>
      <c r="B3156" s="10">
        <v>760199</v>
      </c>
      <c r="C3156" s="15">
        <v>41310</v>
      </c>
      <c r="D3156" s="16">
        <v>2245.4751019999999</v>
      </c>
      <c r="E3156" s="14">
        <v>0.9</v>
      </c>
      <c r="F3156" s="14" t="s">
        <v>42</v>
      </c>
      <c r="G3156" s="15">
        <v>41298</v>
      </c>
      <c r="H3156" s="27">
        <f>WORKDAY(WORKDAY(DATEVALUE("15/"&amp;MONTH(EDATE(C3156,0))&amp;"/"&amp;YEAR(EDATE(C3156,0))),-1,Feriados!$A$1:$A$936),1,Feriados!$A$1:$A$936)</f>
        <v>41320</v>
      </c>
      <c r="I3156" s="27">
        <f>WORKDAY(WORKDAY(DATEVALUE("15/"&amp;MONTH(EDATE(C3156,-1))&amp;"/"&amp;YEAR(EDATE(C3156,-1))),-1,Feriados!$A$1:$A$936),1,Feriados!$A$1:$A$936)</f>
        <v>41289</v>
      </c>
      <c r="J3156" s="27">
        <f>WORKDAY(WORKDAY(DATEVALUE("15/"&amp;MONTH(EDATE(C3156,0))&amp;"/"&amp;YEAR(EDATE(C3156,0))-1),-1,Feriados!$A$1:$A$936),1,Feriados!$A$1:$A$936)</f>
        <v>40954</v>
      </c>
      <c r="K3156" s="28">
        <f t="shared" si="94"/>
        <v>6.1543360858596463</v>
      </c>
    </row>
    <row r="3157" spans="1:11" x14ac:dyDescent="0.3">
      <c r="A3157" s="18" t="str">
        <f t="shared" si="95"/>
        <v>12013P</v>
      </c>
      <c r="B3157" s="10">
        <v>760199</v>
      </c>
      <c r="C3157" s="15">
        <v>41311</v>
      </c>
      <c r="D3157" s="16">
        <v>2246.433348</v>
      </c>
      <c r="E3157" s="14">
        <v>0.9</v>
      </c>
      <c r="F3157" s="14" t="s">
        <v>42</v>
      </c>
      <c r="G3157" s="15">
        <v>41298</v>
      </c>
      <c r="H3157" s="27">
        <f>WORKDAY(WORKDAY(DATEVALUE("15/"&amp;MONTH(EDATE(C3157,0))&amp;"/"&amp;YEAR(EDATE(C3157,0))),-1,Feriados!$A$1:$A$936),1,Feriados!$A$1:$A$936)</f>
        <v>41320</v>
      </c>
      <c r="I3157" s="27">
        <f>WORKDAY(WORKDAY(DATEVALUE("15/"&amp;MONTH(EDATE(C3157,-1))&amp;"/"&amp;YEAR(EDATE(C3157,-1))),-1,Feriados!$A$1:$A$936),1,Feriados!$A$1:$A$936)</f>
        <v>41289</v>
      </c>
      <c r="J3157" s="27">
        <f>WORKDAY(WORKDAY(DATEVALUE("15/"&amp;MONTH(EDATE(C3157,0))&amp;"/"&amp;YEAR(EDATE(C3157,0))-1),-1,Feriados!$A$1:$A$936),1,Feriados!$A$1:$A$936)</f>
        <v>40954</v>
      </c>
      <c r="K3157" s="28">
        <f t="shared" si="94"/>
        <v>6.1543360858596463</v>
      </c>
    </row>
    <row r="3158" spans="1:11" x14ac:dyDescent="0.3">
      <c r="A3158" s="18" t="str">
        <f t="shared" si="95"/>
        <v>12013F</v>
      </c>
      <c r="B3158" s="10">
        <v>760199</v>
      </c>
      <c r="C3158" s="15">
        <v>41312</v>
      </c>
      <c r="D3158" s="16">
        <v>2246.670161</v>
      </c>
      <c r="E3158" s="14">
        <v>0.86</v>
      </c>
      <c r="F3158" s="14" t="s">
        <v>41</v>
      </c>
      <c r="G3158" s="15">
        <v>41312</v>
      </c>
      <c r="H3158" s="27">
        <f>WORKDAY(WORKDAY(DATEVALUE("15/"&amp;MONTH(EDATE(C3158,0))&amp;"/"&amp;YEAR(EDATE(C3158,0))),-1,Feriados!$A$1:$A$936),1,Feriados!$A$1:$A$936)</f>
        <v>41320</v>
      </c>
      <c r="I3158" s="27">
        <f>WORKDAY(WORKDAY(DATEVALUE("15/"&amp;MONTH(EDATE(C3158,-1))&amp;"/"&amp;YEAR(EDATE(C3158,-1))),-1,Feriados!$A$1:$A$936),1,Feriados!$A$1:$A$936)</f>
        <v>41289</v>
      </c>
      <c r="J3158" s="27">
        <f>WORKDAY(WORKDAY(DATEVALUE("15/"&amp;MONTH(EDATE(C3158,0))&amp;"/"&amp;YEAR(EDATE(C3158,0))-1),-1,Feriados!$A$1:$A$936),1,Feriados!$A$1:$A$936)</f>
        <v>40954</v>
      </c>
      <c r="K3158" s="28">
        <f t="shared" si="94"/>
        <v>6.1543360858596463</v>
      </c>
    </row>
    <row r="3159" spans="1:11" x14ac:dyDescent="0.3">
      <c r="A3159" s="18" t="str">
        <f t="shared" si="95"/>
        <v>12013F</v>
      </c>
      <c r="B3159" s="10">
        <v>760199</v>
      </c>
      <c r="C3159" s="15">
        <v>41313</v>
      </c>
      <c r="D3159" s="16">
        <v>2247.5864449999999</v>
      </c>
      <c r="E3159" s="14">
        <v>0.86</v>
      </c>
      <c r="F3159" s="14" t="s">
        <v>41</v>
      </c>
      <c r="G3159" s="15">
        <v>41312</v>
      </c>
      <c r="H3159" s="27">
        <f>WORKDAY(WORKDAY(DATEVALUE("15/"&amp;MONTH(EDATE(C3159,0))&amp;"/"&amp;YEAR(EDATE(C3159,0))),-1,Feriados!$A$1:$A$936),1,Feriados!$A$1:$A$936)</f>
        <v>41320</v>
      </c>
      <c r="I3159" s="27">
        <f>WORKDAY(WORKDAY(DATEVALUE("15/"&amp;MONTH(EDATE(C3159,-1))&amp;"/"&amp;YEAR(EDATE(C3159,-1))),-1,Feriados!$A$1:$A$936),1,Feriados!$A$1:$A$936)</f>
        <v>41289</v>
      </c>
      <c r="J3159" s="27">
        <f>WORKDAY(WORKDAY(DATEVALUE("15/"&amp;MONTH(EDATE(C3159,0))&amp;"/"&amp;YEAR(EDATE(C3159,0))-1),-1,Feriados!$A$1:$A$936),1,Feriados!$A$1:$A$936)</f>
        <v>40954</v>
      </c>
      <c r="K3159" s="28">
        <f t="shared" si="94"/>
        <v>6.1543360858596463</v>
      </c>
    </row>
    <row r="3160" spans="1:11" x14ac:dyDescent="0.3">
      <c r="A3160" s="18" t="str">
        <f t="shared" si="95"/>
        <v>12013F</v>
      </c>
      <c r="B3160" s="10">
        <v>760199</v>
      </c>
      <c r="C3160" s="15">
        <v>41318</v>
      </c>
      <c r="D3160" s="16">
        <v>2248.503103</v>
      </c>
      <c r="E3160" s="14">
        <v>0.86</v>
      </c>
      <c r="F3160" s="14" t="s">
        <v>41</v>
      </c>
      <c r="G3160" s="15">
        <v>41312</v>
      </c>
      <c r="H3160" s="27">
        <f>WORKDAY(WORKDAY(DATEVALUE("15/"&amp;MONTH(EDATE(C3160,0))&amp;"/"&amp;YEAR(EDATE(C3160,0))),-1,Feriados!$A$1:$A$936),1,Feriados!$A$1:$A$936)</f>
        <v>41320</v>
      </c>
      <c r="I3160" s="27">
        <f>WORKDAY(WORKDAY(DATEVALUE("15/"&amp;MONTH(EDATE(C3160,-1))&amp;"/"&amp;YEAR(EDATE(C3160,-1))),-1,Feriados!$A$1:$A$936),1,Feriados!$A$1:$A$936)</f>
        <v>41289</v>
      </c>
      <c r="J3160" s="27">
        <f>WORKDAY(WORKDAY(DATEVALUE("15/"&amp;MONTH(EDATE(C3160,0))&amp;"/"&amp;YEAR(EDATE(C3160,0))-1),-1,Feriados!$A$1:$A$936),1,Feriados!$A$1:$A$936)</f>
        <v>40954</v>
      </c>
      <c r="K3160" s="28">
        <f t="shared" si="94"/>
        <v>6.1543360858596463</v>
      </c>
    </row>
    <row r="3161" spans="1:11" x14ac:dyDescent="0.3">
      <c r="A3161" s="18" t="str">
        <f t="shared" si="95"/>
        <v>12013F</v>
      </c>
      <c r="B3161" s="10">
        <v>760199</v>
      </c>
      <c r="C3161" s="15">
        <v>41319</v>
      </c>
      <c r="D3161" s="16">
        <v>2249.420134</v>
      </c>
      <c r="E3161" s="14">
        <v>0.86</v>
      </c>
      <c r="F3161" s="14" t="s">
        <v>41</v>
      </c>
      <c r="G3161" s="15">
        <v>41312</v>
      </c>
      <c r="H3161" s="27">
        <f>WORKDAY(WORKDAY(DATEVALUE("15/"&amp;MONTH(EDATE(C3161,0))&amp;"/"&amp;YEAR(EDATE(C3161,0))),-1,Feriados!$A$1:$A$936),1,Feriados!$A$1:$A$936)</f>
        <v>41320</v>
      </c>
      <c r="I3161" s="27">
        <f>WORKDAY(WORKDAY(DATEVALUE("15/"&amp;MONTH(EDATE(C3161,-1))&amp;"/"&amp;YEAR(EDATE(C3161,-1))),-1,Feriados!$A$1:$A$936),1,Feriados!$A$1:$A$936)</f>
        <v>41289</v>
      </c>
      <c r="J3161" s="27">
        <f>WORKDAY(WORKDAY(DATEVALUE("15/"&amp;MONTH(EDATE(C3161,0))&amp;"/"&amp;YEAR(EDATE(C3161,0))-1),-1,Feriados!$A$1:$A$936),1,Feriados!$A$1:$A$936)</f>
        <v>40954</v>
      </c>
      <c r="K3161" s="28">
        <f t="shared" si="94"/>
        <v>6.1543360858596463</v>
      </c>
    </row>
    <row r="3162" spans="1:11" x14ac:dyDescent="0.3">
      <c r="A3162" s="18" t="str">
        <f t="shared" si="95"/>
        <v>12013F</v>
      </c>
      <c r="B3162" s="10">
        <v>760199</v>
      </c>
      <c r="C3162" s="15">
        <v>41320</v>
      </c>
      <c r="D3162" s="16">
        <v>2250.33754</v>
      </c>
      <c r="E3162" s="14">
        <v>0.86</v>
      </c>
      <c r="F3162" s="14" t="s">
        <v>41</v>
      </c>
      <c r="G3162" s="15">
        <v>41312</v>
      </c>
      <c r="H3162" s="27">
        <f>WORKDAY(WORKDAY(DATEVALUE("15/"&amp;MONTH(EDATE(C3162,0))&amp;"/"&amp;YEAR(EDATE(C3162,0))),-1,Feriados!$A$1:$A$936),1,Feriados!$A$1:$A$936)</f>
        <v>41320</v>
      </c>
      <c r="I3162" s="27">
        <f>WORKDAY(WORKDAY(DATEVALUE("15/"&amp;MONTH(EDATE(C3162,-1))&amp;"/"&amp;YEAR(EDATE(C3162,-1))),-1,Feriados!$A$1:$A$936),1,Feriados!$A$1:$A$936)</f>
        <v>41289</v>
      </c>
      <c r="J3162" s="27">
        <f>WORKDAY(WORKDAY(DATEVALUE("15/"&amp;MONTH(EDATE(C3162,0))&amp;"/"&amp;YEAR(EDATE(C3162,0))-1),-1,Feriados!$A$1:$A$936),1,Feriados!$A$1:$A$936)</f>
        <v>40954</v>
      </c>
      <c r="K3162" s="28">
        <f t="shared" si="94"/>
        <v>6.1543360858596463</v>
      </c>
    </row>
    <row r="3163" spans="1:11" x14ac:dyDescent="0.3">
      <c r="A3163" s="18" t="str">
        <f t="shared" si="95"/>
        <v>12013P</v>
      </c>
      <c r="B3163" s="10">
        <v>760199</v>
      </c>
      <c r="C3163" s="15">
        <v>41323</v>
      </c>
      <c r="D3163" s="16">
        <v>2250.7867540000002</v>
      </c>
      <c r="E3163" s="14">
        <v>0.4</v>
      </c>
      <c r="F3163" s="14" t="s">
        <v>42</v>
      </c>
      <c r="G3163" s="15">
        <v>41323</v>
      </c>
      <c r="H3163" s="27">
        <f>WORKDAY(WORKDAY(DATEVALUE("15/"&amp;MONTH(EDATE(C3163,0))&amp;"/"&amp;YEAR(EDATE(C3163,0))),-1,Feriados!$A$1:$A$936),1,Feriados!$A$1:$A$936)</f>
        <v>41320</v>
      </c>
      <c r="I3163" s="27">
        <f>WORKDAY(WORKDAY(DATEVALUE("15/"&amp;MONTH(EDATE(C3163,-1))&amp;"/"&amp;YEAR(EDATE(C3163,-1))),-1,Feriados!$A$1:$A$936),1,Feriados!$A$1:$A$936)</f>
        <v>41289</v>
      </c>
      <c r="J3163" s="27">
        <f>WORKDAY(WORKDAY(DATEVALUE("15/"&amp;MONTH(EDATE(C3163,0))&amp;"/"&amp;YEAR(EDATE(C3163,0))-1),-1,Feriados!$A$1:$A$936),1,Feriados!$A$1:$A$936)</f>
        <v>40954</v>
      </c>
      <c r="K3163" s="28">
        <f t="shared" si="94"/>
        <v>6.1543360858596463</v>
      </c>
    </row>
    <row r="3164" spans="1:11" x14ac:dyDescent="0.3">
      <c r="A3164" s="18" t="str">
        <f t="shared" si="95"/>
        <v>12013P</v>
      </c>
      <c r="B3164" s="10">
        <v>760199</v>
      </c>
      <c r="C3164" s="15">
        <v>41324</v>
      </c>
      <c r="D3164" s="16">
        <v>2251.236058</v>
      </c>
      <c r="E3164" s="14">
        <v>0.4</v>
      </c>
      <c r="F3164" s="14" t="s">
        <v>42</v>
      </c>
      <c r="G3164" s="15">
        <v>41323</v>
      </c>
      <c r="H3164" s="27">
        <f>WORKDAY(WORKDAY(DATEVALUE("15/"&amp;MONTH(EDATE(C3164,0))&amp;"/"&amp;YEAR(EDATE(C3164,0))),-1,Feriados!$A$1:$A$936),1,Feriados!$A$1:$A$936)</f>
        <v>41320</v>
      </c>
      <c r="I3164" s="27">
        <f>WORKDAY(WORKDAY(DATEVALUE("15/"&amp;MONTH(EDATE(C3164,-1))&amp;"/"&amp;YEAR(EDATE(C3164,-1))),-1,Feriados!$A$1:$A$936),1,Feriados!$A$1:$A$936)</f>
        <v>41289</v>
      </c>
      <c r="J3164" s="27">
        <f>WORKDAY(WORKDAY(DATEVALUE("15/"&amp;MONTH(EDATE(C3164,0))&amp;"/"&amp;YEAR(EDATE(C3164,0))-1),-1,Feriados!$A$1:$A$936),1,Feriados!$A$1:$A$936)</f>
        <v>40954</v>
      </c>
      <c r="K3164" s="28">
        <f t="shared" si="94"/>
        <v>6.1543360858596463</v>
      </c>
    </row>
    <row r="3165" spans="1:11" x14ac:dyDescent="0.3">
      <c r="A3165" s="18" t="str">
        <f t="shared" si="95"/>
        <v>12013P</v>
      </c>
      <c r="B3165" s="10">
        <v>760199</v>
      </c>
      <c r="C3165" s="15">
        <v>41325</v>
      </c>
      <c r="D3165" s="16">
        <v>2251.6854520000002</v>
      </c>
      <c r="E3165" s="14">
        <v>0.4</v>
      </c>
      <c r="F3165" s="14" t="s">
        <v>42</v>
      </c>
      <c r="G3165" s="15">
        <v>41323</v>
      </c>
      <c r="H3165" s="27">
        <f>WORKDAY(WORKDAY(DATEVALUE("15/"&amp;MONTH(EDATE(C3165,0))&amp;"/"&amp;YEAR(EDATE(C3165,0))),-1,Feriados!$A$1:$A$936),1,Feriados!$A$1:$A$936)</f>
        <v>41320</v>
      </c>
      <c r="I3165" s="27">
        <f>WORKDAY(WORKDAY(DATEVALUE("15/"&amp;MONTH(EDATE(C3165,-1))&amp;"/"&amp;YEAR(EDATE(C3165,-1))),-1,Feriados!$A$1:$A$936),1,Feriados!$A$1:$A$936)</f>
        <v>41289</v>
      </c>
      <c r="J3165" s="27">
        <f>WORKDAY(WORKDAY(DATEVALUE("15/"&amp;MONTH(EDATE(C3165,0))&amp;"/"&amp;YEAR(EDATE(C3165,0))-1),-1,Feriados!$A$1:$A$936),1,Feriados!$A$1:$A$936)</f>
        <v>40954</v>
      </c>
      <c r="K3165" s="28">
        <f t="shared" si="94"/>
        <v>6.1543360858596463</v>
      </c>
    </row>
    <row r="3166" spans="1:11" x14ac:dyDescent="0.3">
      <c r="A3166" s="18" t="str">
        <f t="shared" si="95"/>
        <v>12013P</v>
      </c>
      <c r="B3166" s="10">
        <v>760199</v>
      </c>
      <c r="C3166" s="15">
        <v>41326</v>
      </c>
      <c r="D3166" s="16">
        <v>2252.1349359999999</v>
      </c>
      <c r="E3166" s="14">
        <v>0.4</v>
      </c>
      <c r="F3166" s="14" t="s">
        <v>42</v>
      </c>
      <c r="G3166" s="15">
        <v>41323</v>
      </c>
      <c r="H3166" s="27">
        <f>WORKDAY(WORKDAY(DATEVALUE("15/"&amp;MONTH(EDATE(C3166,0))&amp;"/"&amp;YEAR(EDATE(C3166,0))),-1,Feriados!$A$1:$A$936),1,Feriados!$A$1:$A$936)</f>
        <v>41320</v>
      </c>
      <c r="I3166" s="27">
        <f>WORKDAY(WORKDAY(DATEVALUE("15/"&amp;MONTH(EDATE(C3166,-1))&amp;"/"&amp;YEAR(EDATE(C3166,-1))),-1,Feriados!$A$1:$A$936),1,Feriados!$A$1:$A$936)</f>
        <v>41289</v>
      </c>
      <c r="J3166" s="27">
        <f>WORKDAY(WORKDAY(DATEVALUE("15/"&amp;MONTH(EDATE(C3166,0))&amp;"/"&amp;YEAR(EDATE(C3166,0))-1),-1,Feriados!$A$1:$A$936),1,Feriados!$A$1:$A$936)</f>
        <v>40954</v>
      </c>
      <c r="K3166" s="28">
        <f t="shared" si="94"/>
        <v>6.1543360858596463</v>
      </c>
    </row>
    <row r="3167" spans="1:11" x14ac:dyDescent="0.3">
      <c r="A3167" s="18" t="str">
        <f t="shared" si="95"/>
        <v>12013P</v>
      </c>
      <c r="B3167" s="10">
        <v>760199</v>
      </c>
      <c r="C3167" s="15">
        <v>41327</v>
      </c>
      <c r="D3167" s="16">
        <v>2252.5845089999998</v>
      </c>
      <c r="E3167" s="14">
        <v>0.4</v>
      </c>
      <c r="F3167" s="14" t="s">
        <v>42</v>
      </c>
      <c r="G3167" s="15">
        <v>41323</v>
      </c>
      <c r="H3167" s="27">
        <f>WORKDAY(WORKDAY(DATEVALUE("15/"&amp;MONTH(EDATE(C3167,0))&amp;"/"&amp;YEAR(EDATE(C3167,0))),-1,Feriados!$A$1:$A$936),1,Feriados!$A$1:$A$936)</f>
        <v>41320</v>
      </c>
      <c r="I3167" s="27">
        <f>WORKDAY(WORKDAY(DATEVALUE("15/"&amp;MONTH(EDATE(C3167,-1))&amp;"/"&amp;YEAR(EDATE(C3167,-1))),-1,Feriados!$A$1:$A$936),1,Feriados!$A$1:$A$936)</f>
        <v>41289</v>
      </c>
      <c r="J3167" s="27">
        <f>WORKDAY(WORKDAY(DATEVALUE("15/"&amp;MONTH(EDATE(C3167,0))&amp;"/"&amp;YEAR(EDATE(C3167,0))-1),-1,Feriados!$A$1:$A$936),1,Feriados!$A$1:$A$936)</f>
        <v>40954</v>
      </c>
      <c r="K3167" s="28">
        <f t="shared" si="94"/>
        <v>6.1543360858596463</v>
      </c>
    </row>
    <row r="3168" spans="1:11" x14ac:dyDescent="0.3">
      <c r="A3168" s="18" t="str">
        <f t="shared" si="95"/>
        <v>12013P</v>
      </c>
      <c r="B3168" s="10">
        <v>760199</v>
      </c>
      <c r="C3168" s="15">
        <v>41330</v>
      </c>
      <c r="D3168" s="16">
        <v>2253.572596</v>
      </c>
      <c r="E3168" s="14">
        <v>0.48</v>
      </c>
      <c r="F3168" s="14" t="s">
        <v>42</v>
      </c>
      <c r="G3168" s="15">
        <v>41330</v>
      </c>
      <c r="H3168" s="27">
        <f>WORKDAY(WORKDAY(DATEVALUE("15/"&amp;MONTH(EDATE(C3168,0))&amp;"/"&amp;YEAR(EDATE(C3168,0))),-1,Feriados!$A$1:$A$936),1,Feriados!$A$1:$A$936)</f>
        <v>41320</v>
      </c>
      <c r="I3168" s="27">
        <f>WORKDAY(WORKDAY(DATEVALUE("15/"&amp;MONTH(EDATE(C3168,-1))&amp;"/"&amp;YEAR(EDATE(C3168,-1))),-1,Feriados!$A$1:$A$936),1,Feriados!$A$1:$A$936)</f>
        <v>41289</v>
      </c>
      <c r="J3168" s="27">
        <f>WORKDAY(WORKDAY(DATEVALUE("15/"&amp;MONTH(EDATE(C3168,0))&amp;"/"&amp;YEAR(EDATE(C3168,0))-1),-1,Feriados!$A$1:$A$936),1,Feriados!$A$1:$A$936)</f>
        <v>40954</v>
      </c>
      <c r="K3168" s="28">
        <f t="shared" si="94"/>
        <v>6.1543360858596463</v>
      </c>
    </row>
    <row r="3169" spans="1:11" x14ac:dyDescent="0.3">
      <c r="A3169" s="18" t="str">
        <f t="shared" si="95"/>
        <v>12013P</v>
      </c>
      <c r="B3169" s="10">
        <v>760199</v>
      </c>
      <c r="C3169" s="15">
        <v>41331</v>
      </c>
      <c r="D3169" s="16">
        <v>2254.112224</v>
      </c>
      <c r="E3169" s="14">
        <v>0.48</v>
      </c>
      <c r="F3169" s="14" t="s">
        <v>42</v>
      </c>
      <c r="G3169" s="15">
        <v>41330</v>
      </c>
      <c r="H3169" s="27">
        <f>WORKDAY(WORKDAY(DATEVALUE("15/"&amp;MONTH(EDATE(C3169,0))&amp;"/"&amp;YEAR(EDATE(C3169,0))),-1,Feriados!$A$1:$A$936),1,Feriados!$A$1:$A$936)</f>
        <v>41320</v>
      </c>
      <c r="I3169" s="27">
        <f>WORKDAY(WORKDAY(DATEVALUE("15/"&amp;MONTH(EDATE(C3169,-1))&amp;"/"&amp;YEAR(EDATE(C3169,-1))),-1,Feriados!$A$1:$A$936),1,Feriados!$A$1:$A$936)</f>
        <v>41289</v>
      </c>
      <c r="J3169" s="27">
        <f>WORKDAY(WORKDAY(DATEVALUE("15/"&amp;MONTH(EDATE(C3169,0))&amp;"/"&amp;YEAR(EDATE(C3169,0))-1),-1,Feriados!$A$1:$A$936),1,Feriados!$A$1:$A$936)</f>
        <v>40954</v>
      </c>
      <c r="K3169" s="28">
        <f t="shared" si="94"/>
        <v>6.1543360858596463</v>
      </c>
    </row>
    <row r="3170" spans="1:11" x14ac:dyDescent="0.3">
      <c r="A3170" s="18" t="str">
        <f t="shared" si="95"/>
        <v>12013P</v>
      </c>
      <c r="B3170" s="10">
        <v>760199</v>
      </c>
      <c r="C3170" s="15">
        <v>41332</v>
      </c>
      <c r="D3170" s="16">
        <v>2254.6519819999999</v>
      </c>
      <c r="E3170" s="14">
        <v>0.48</v>
      </c>
      <c r="F3170" s="14" t="s">
        <v>42</v>
      </c>
      <c r="G3170" s="15">
        <v>41330</v>
      </c>
      <c r="H3170" s="27">
        <f>WORKDAY(WORKDAY(DATEVALUE("15/"&amp;MONTH(EDATE(C3170,0))&amp;"/"&amp;YEAR(EDATE(C3170,0))),-1,Feriados!$A$1:$A$936),1,Feriados!$A$1:$A$936)</f>
        <v>41320</v>
      </c>
      <c r="I3170" s="27">
        <f>WORKDAY(WORKDAY(DATEVALUE("15/"&amp;MONTH(EDATE(C3170,-1))&amp;"/"&amp;YEAR(EDATE(C3170,-1))),-1,Feriados!$A$1:$A$936),1,Feriados!$A$1:$A$936)</f>
        <v>41289</v>
      </c>
      <c r="J3170" s="27">
        <f>WORKDAY(WORKDAY(DATEVALUE("15/"&amp;MONTH(EDATE(C3170,0))&amp;"/"&amp;YEAR(EDATE(C3170,0))-1),-1,Feriados!$A$1:$A$936),1,Feriados!$A$1:$A$936)</f>
        <v>40954</v>
      </c>
      <c r="K3170" s="28">
        <f t="shared" si="94"/>
        <v>6.1543360858596463</v>
      </c>
    </row>
    <row r="3171" spans="1:11" x14ac:dyDescent="0.3">
      <c r="A3171" s="18" t="str">
        <f t="shared" si="95"/>
        <v>12013P</v>
      </c>
      <c r="B3171" s="10">
        <v>760199</v>
      </c>
      <c r="C3171" s="15">
        <v>41333</v>
      </c>
      <c r="D3171" s="16">
        <v>2255.1918679999999</v>
      </c>
      <c r="E3171" s="14">
        <v>0.48</v>
      </c>
      <c r="F3171" s="14" t="s">
        <v>42</v>
      </c>
      <c r="G3171" s="15">
        <v>41330</v>
      </c>
      <c r="H3171" s="27">
        <f>WORKDAY(WORKDAY(DATEVALUE("15/"&amp;MONTH(EDATE(C3171,0))&amp;"/"&amp;YEAR(EDATE(C3171,0))),-1,Feriados!$A$1:$A$936),1,Feriados!$A$1:$A$936)</f>
        <v>41320</v>
      </c>
      <c r="I3171" s="27">
        <f>WORKDAY(WORKDAY(DATEVALUE("15/"&amp;MONTH(EDATE(C3171,-1))&amp;"/"&amp;YEAR(EDATE(C3171,-1))),-1,Feriados!$A$1:$A$936),1,Feriados!$A$1:$A$936)</f>
        <v>41289</v>
      </c>
      <c r="J3171" s="27">
        <f>WORKDAY(WORKDAY(DATEVALUE("15/"&amp;MONTH(EDATE(C3171,0))&amp;"/"&amp;YEAR(EDATE(C3171,0))-1),-1,Feriados!$A$1:$A$936),1,Feriados!$A$1:$A$936)</f>
        <v>40954</v>
      </c>
      <c r="K3171" s="28">
        <f t="shared" si="94"/>
        <v>6.1543360858596463</v>
      </c>
    </row>
    <row r="3172" spans="1:11" x14ac:dyDescent="0.3">
      <c r="A3172" s="18" t="str">
        <f t="shared" si="95"/>
        <v>22013P</v>
      </c>
      <c r="B3172" s="10">
        <v>760199</v>
      </c>
      <c r="C3172" s="15">
        <v>41334</v>
      </c>
      <c r="D3172" s="16">
        <v>2255.7318839999998</v>
      </c>
      <c r="E3172" s="14">
        <v>0.48</v>
      </c>
      <c r="F3172" s="14" t="s">
        <v>42</v>
      </c>
      <c r="G3172" s="15">
        <v>41330</v>
      </c>
      <c r="H3172" s="27">
        <f>WORKDAY(WORKDAY(DATEVALUE("15/"&amp;MONTH(EDATE(C3172,0))&amp;"/"&amp;YEAR(EDATE(C3172,0))),-1,Feriados!$A$1:$A$936),1,Feriados!$A$1:$A$936)</f>
        <v>41348</v>
      </c>
      <c r="I3172" s="27">
        <f>WORKDAY(WORKDAY(DATEVALUE("15/"&amp;MONTH(EDATE(C3172,-1))&amp;"/"&amp;YEAR(EDATE(C3172,-1))),-1,Feriados!$A$1:$A$936),1,Feriados!$A$1:$A$936)</f>
        <v>41320</v>
      </c>
      <c r="J3172" s="27">
        <f>WORKDAY(WORKDAY(DATEVALUE("15/"&amp;MONTH(EDATE(C3172,0))&amp;"/"&amp;YEAR(EDATE(C3172,0))-1),-1,Feriados!$A$1:$A$936),1,Feriados!$A$1:$A$936)</f>
        <v>40983</v>
      </c>
      <c r="K3172" s="28">
        <f t="shared" si="94"/>
        <v>6.3129146494122823</v>
      </c>
    </row>
    <row r="3173" spans="1:11" x14ac:dyDescent="0.3">
      <c r="A3173" s="18" t="str">
        <f t="shared" si="95"/>
        <v>22013P</v>
      </c>
      <c r="B3173" s="10">
        <v>760199</v>
      </c>
      <c r="C3173" s="15">
        <v>41337</v>
      </c>
      <c r="D3173" s="16">
        <v>2256.2720290000002</v>
      </c>
      <c r="E3173" s="14">
        <v>0.48</v>
      </c>
      <c r="F3173" s="14" t="s">
        <v>42</v>
      </c>
      <c r="G3173" s="15">
        <v>41330</v>
      </c>
      <c r="H3173" s="27">
        <f>WORKDAY(WORKDAY(DATEVALUE("15/"&amp;MONTH(EDATE(C3173,0))&amp;"/"&amp;YEAR(EDATE(C3173,0))),-1,Feriados!$A$1:$A$936),1,Feriados!$A$1:$A$936)</f>
        <v>41348</v>
      </c>
      <c r="I3173" s="27">
        <f>WORKDAY(WORKDAY(DATEVALUE("15/"&amp;MONTH(EDATE(C3173,-1))&amp;"/"&amp;YEAR(EDATE(C3173,-1))),-1,Feriados!$A$1:$A$936),1,Feriados!$A$1:$A$936)</f>
        <v>41320</v>
      </c>
      <c r="J3173" s="27">
        <f>WORKDAY(WORKDAY(DATEVALUE("15/"&amp;MONTH(EDATE(C3173,0))&amp;"/"&amp;YEAR(EDATE(C3173,0))-1),-1,Feriados!$A$1:$A$936),1,Feriados!$A$1:$A$936)</f>
        <v>40983</v>
      </c>
      <c r="K3173" s="28">
        <f t="shared" si="94"/>
        <v>6.3129146494122823</v>
      </c>
    </row>
    <row r="3174" spans="1:11" x14ac:dyDescent="0.3">
      <c r="A3174" s="18" t="str">
        <f t="shared" si="95"/>
        <v>22013P</v>
      </c>
      <c r="B3174" s="10">
        <v>760199</v>
      </c>
      <c r="C3174" s="15">
        <v>41338</v>
      </c>
      <c r="D3174" s="16">
        <v>2256.812304</v>
      </c>
      <c r="E3174" s="14">
        <v>0.48</v>
      </c>
      <c r="F3174" s="14" t="s">
        <v>42</v>
      </c>
      <c r="G3174" s="15">
        <v>41330</v>
      </c>
      <c r="H3174" s="27">
        <f>WORKDAY(WORKDAY(DATEVALUE("15/"&amp;MONTH(EDATE(C3174,0))&amp;"/"&amp;YEAR(EDATE(C3174,0))),-1,Feriados!$A$1:$A$936),1,Feriados!$A$1:$A$936)</f>
        <v>41348</v>
      </c>
      <c r="I3174" s="27">
        <f>WORKDAY(WORKDAY(DATEVALUE("15/"&amp;MONTH(EDATE(C3174,-1))&amp;"/"&amp;YEAR(EDATE(C3174,-1))),-1,Feriados!$A$1:$A$936),1,Feriados!$A$1:$A$936)</f>
        <v>41320</v>
      </c>
      <c r="J3174" s="27">
        <f>WORKDAY(WORKDAY(DATEVALUE("15/"&amp;MONTH(EDATE(C3174,0))&amp;"/"&amp;YEAR(EDATE(C3174,0))-1),-1,Feriados!$A$1:$A$936),1,Feriados!$A$1:$A$936)</f>
        <v>40983</v>
      </c>
      <c r="K3174" s="28">
        <f t="shared" si="94"/>
        <v>6.3129146494122823</v>
      </c>
    </row>
    <row r="3175" spans="1:11" x14ac:dyDescent="0.3">
      <c r="A3175" s="18" t="str">
        <f t="shared" si="95"/>
        <v>22013P</v>
      </c>
      <c r="B3175" s="10">
        <v>760199</v>
      </c>
      <c r="C3175" s="15">
        <v>41339</v>
      </c>
      <c r="D3175" s="16">
        <v>2257.3527079999999</v>
      </c>
      <c r="E3175" s="14">
        <v>0.48</v>
      </c>
      <c r="F3175" s="14" t="s">
        <v>42</v>
      </c>
      <c r="G3175" s="15">
        <v>41330</v>
      </c>
      <c r="H3175" s="27">
        <f>WORKDAY(WORKDAY(DATEVALUE("15/"&amp;MONTH(EDATE(C3175,0))&amp;"/"&amp;YEAR(EDATE(C3175,0))),-1,Feriados!$A$1:$A$936),1,Feriados!$A$1:$A$936)</f>
        <v>41348</v>
      </c>
      <c r="I3175" s="27">
        <f>WORKDAY(WORKDAY(DATEVALUE("15/"&amp;MONTH(EDATE(C3175,-1))&amp;"/"&amp;YEAR(EDATE(C3175,-1))),-1,Feriados!$A$1:$A$936),1,Feriados!$A$1:$A$936)</f>
        <v>41320</v>
      </c>
      <c r="J3175" s="27">
        <f>WORKDAY(WORKDAY(DATEVALUE("15/"&amp;MONTH(EDATE(C3175,0))&amp;"/"&amp;YEAR(EDATE(C3175,0))-1),-1,Feriados!$A$1:$A$936),1,Feriados!$A$1:$A$936)</f>
        <v>40983</v>
      </c>
      <c r="K3175" s="28">
        <f t="shared" si="94"/>
        <v>6.3129146494122823</v>
      </c>
    </row>
    <row r="3176" spans="1:11" x14ac:dyDescent="0.3">
      <c r="A3176" s="18" t="str">
        <f t="shared" si="95"/>
        <v>22013P</v>
      </c>
      <c r="B3176" s="10">
        <v>760199</v>
      </c>
      <c r="C3176" s="15">
        <v>41340</v>
      </c>
      <c r="D3176" s="16">
        <v>2257.8932410000002</v>
      </c>
      <c r="E3176" s="14">
        <v>0.48</v>
      </c>
      <c r="F3176" s="14" t="s">
        <v>42</v>
      </c>
      <c r="G3176" s="15">
        <v>41330</v>
      </c>
      <c r="H3176" s="27">
        <f>WORKDAY(WORKDAY(DATEVALUE("15/"&amp;MONTH(EDATE(C3176,0))&amp;"/"&amp;YEAR(EDATE(C3176,0))),-1,Feriados!$A$1:$A$936),1,Feriados!$A$1:$A$936)</f>
        <v>41348</v>
      </c>
      <c r="I3176" s="27">
        <f>WORKDAY(WORKDAY(DATEVALUE("15/"&amp;MONTH(EDATE(C3176,-1))&amp;"/"&amp;YEAR(EDATE(C3176,-1))),-1,Feriados!$A$1:$A$936),1,Feriados!$A$1:$A$936)</f>
        <v>41320</v>
      </c>
      <c r="J3176" s="27">
        <f>WORKDAY(WORKDAY(DATEVALUE("15/"&amp;MONTH(EDATE(C3176,0))&amp;"/"&amp;YEAR(EDATE(C3176,0))-1),-1,Feriados!$A$1:$A$936),1,Feriados!$A$1:$A$936)</f>
        <v>40983</v>
      </c>
      <c r="K3176" s="28">
        <f t="shared" si="94"/>
        <v>6.3129146494122823</v>
      </c>
    </row>
    <row r="3177" spans="1:11" x14ac:dyDescent="0.3">
      <c r="A3177" s="18" t="str">
        <f t="shared" si="95"/>
        <v>22013F</v>
      </c>
      <c r="B3177" s="10">
        <v>760199</v>
      </c>
      <c r="C3177" s="15">
        <v>41341</v>
      </c>
      <c r="D3177" s="16">
        <v>2260.4561859999999</v>
      </c>
      <c r="E3177" s="14">
        <v>0.6</v>
      </c>
      <c r="F3177" s="14" t="s">
        <v>41</v>
      </c>
      <c r="G3177" s="15">
        <v>41341</v>
      </c>
      <c r="H3177" s="27">
        <f>WORKDAY(WORKDAY(DATEVALUE("15/"&amp;MONTH(EDATE(C3177,0))&amp;"/"&amp;YEAR(EDATE(C3177,0))),-1,Feriados!$A$1:$A$936),1,Feriados!$A$1:$A$936)</f>
        <v>41348</v>
      </c>
      <c r="I3177" s="27">
        <f>WORKDAY(WORKDAY(DATEVALUE("15/"&amp;MONTH(EDATE(C3177,-1))&amp;"/"&amp;YEAR(EDATE(C3177,-1))),-1,Feriados!$A$1:$A$936),1,Feriados!$A$1:$A$936)</f>
        <v>41320</v>
      </c>
      <c r="J3177" s="27">
        <f>WORKDAY(WORKDAY(DATEVALUE("15/"&amp;MONTH(EDATE(C3177,0))&amp;"/"&amp;YEAR(EDATE(C3177,0))-1),-1,Feriados!$A$1:$A$936),1,Feriados!$A$1:$A$936)</f>
        <v>40983</v>
      </c>
      <c r="K3177" s="28">
        <f t="shared" si="94"/>
        <v>6.3129146494122823</v>
      </c>
    </row>
    <row r="3178" spans="1:11" x14ac:dyDescent="0.3">
      <c r="A3178" s="18" t="str">
        <f t="shared" si="95"/>
        <v>22013F</v>
      </c>
      <c r="B3178" s="10">
        <v>760199</v>
      </c>
      <c r="C3178" s="15">
        <v>41344</v>
      </c>
      <c r="D3178" s="16">
        <v>2261.1323769999999</v>
      </c>
      <c r="E3178" s="14">
        <v>0.6</v>
      </c>
      <c r="F3178" s="14" t="s">
        <v>41</v>
      </c>
      <c r="G3178" s="15">
        <v>41341</v>
      </c>
      <c r="H3178" s="27">
        <f>WORKDAY(WORKDAY(DATEVALUE("15/"&amp;MONTH(EDATE(C3178,0))&amp;"/"&amp;YEAR(EDATE(C3178,0))),-1,Feriados!$A$1:$A$936),1,Feriados!$A$1:$A$936)</f>
        <v>41348</v>
      </c>
      <c r="I3178" s="27">
        <f>WORKDAY(WORKDAY(DATEVALUE("15/"&amp;MONTH(EDATE(C3178,-1))&amp;"/"&amp;YEAR(EDATE(C3178,-1))),-1,Feriados!$A$1:$A$936),1,Feriados!$A$1:$A$936)</f>
        <v>41320</v>
      </c>
      <c r="J3178" s="27">
        <f>WORKDAY(WORKDAY(DATEVALUE("15/"&amp;MONTH(EDATE(C3178,0))&amp;"/"&amp;YEAR(EDATE(C3178,0))-1),-1,Feriados!$A$1:$A$936),1,Feriados!$A$1:$A$936)</f>
        <v>40983</v>
      </c>
      <c r="K3178" s="28">
        <f t="shared" si="94"/>
        <v>6.3129146494122823</v>
      </c>
    </row>
    <row r="3179" spans="1:11" x14ac:dyDescent="0.3">
      <c r="A3179" s="18" t="str">
        <f t="shared" si="95"/>
        <v>22013F</v>
      </c>
      <c r="B3179" s="10">
        <v>760199</v>
      </c>
      <c r="C3179" s="15">
        <v>41345</v>
      </c>
      <c r="D3179" s="16">
        <v>2261.8087719999999</v>
      </c>
      <c r="E3179" s="14">
        <v>0.6</v>
      </c>
      <c r="F3179" s="14" t="s">
        <v>41</v>
      </c>
      <c r="G3179" s="15">
        <v>41341</v>
      </c>
      <c r="H3179" s="27">
        <f>WORKDAY(WORKDAY(DATEVALUE("15/"&amp;MONTH(EDATE(C3179,0))&amp;"/"&amp;YEAR(EDATE(C3179,0))),-1,Feriados!$A$1:$A$936),1,Feriados!$A$1:$A$936)</f>
        <v>41348</v>
      </c>
      <c r="I3179" s="27">
        <f>WORKDAY(WORKDAY(DATEVALUE("15/"&amp;MONTH(EDATE(C3179,-1))&amp;"/"&amp;YEAR(EDATE(C3179,-1))),-1,Feriados!$A$1:$A$936),1,Feriados!$A$1:$A$936)</f>
        <v>41320</v>
      </c>
      <c r="J3179" s="27">
        <f>WORKDAY(WORKDAY(DATEVALUE("15/"&amp;MONTH(EDATE(C3179,0))&amp;"/"&amp;YEAR(EDATE(C3179,0))-1),-1,Feriados!$A$1:$A$936),1,Feriados!$A$1:$A$936)</f>
        <v>40983</v>
      </c>
      <c r="K3179" s="28">
        <f t="shared" si="94"/>
        <v>6.3129146494122823</v>
      </c>
    </row>
    <row r="3180" spans="1:11" x14ac:dyDescent="0.3">
      <c r="A3180" s="18" t="str">
        <f t="shared" si="95"/>
        <v>22013F</v>
      </c>
      <c r="B3180" s="10">
        <v>760199</v>
      </c>
      <c r="C3180" s="15">
        <v>41346</v>
      </c>
      <c r="D3180" s="16">
        <v>2262.4853680000001</v>
      </c>
      <c r="E3180" s="14">
        <v>0.6</v>
      </c>
      <c r="F3180" s="14" t="s">
        <v>41</v>
      </c>
      <c r="G3180" s="15">
        <v>41341</v>
      </c>
      <c r="H3180" s="27">
        <f>WORKDAY(WORKDAY(DATEVALUE("15/"&amp;MONTH(EDATE(C3180,0))&amp;"/"&amp;YEAR(EDATE(C3180,0))),-1,Feriados!$A$1:$A$936),1,Feriados!$A$1:$A$936)</f>
        <v>41348</v>
      </c>
      <c r="I3180" s="27">
        <f>WORKDAY(WORKDAY(DATEVALUE("15/"&amp;MONTH(EDATE(C3180,-1))&amp;"/"&amp;YEAR(EDATE(C3180,-1))),-1,Feriados!$A$1:$A$936),1,Feriados!$A$1:$A$936)</f>
        <v>41320</v>
      </c>
      <c r="J3180" s="27">
        <f>WORKDAY(WORKDAY(DATEVALUE("15/"&amp;MONTH(EDATE(C3180,0))&amp;"/"&amp;YEAR(EDATE(C3180,0))-1),-1,Feriados!$A$1:$A$936),1,Feriados!$A$1:$A$936)</f>
        <v>40983</v>
      </c>
      <c r="K3180" s="28">
        <f t="shared" si="94"/>
        <v>6.3129146494122823</v>
      </c>
    </row>
    <row r="3181" spans="1:11" x14ac:dyDescent="0.3">
      <c r="A3181" s="18" t="str">
        <f t="shared" si="95"/>
        <v>22013F</v>
      </c>
      <c r="B3181" s="10">
        <v>760199</v>
      </c>
      <c r="C3181" s="15">
        <v>41347</v>
      </c>
      <c r="D3181" s="16">
        <v>2263.162167</v>
      </c>
      <c r="E3181" s="14">
        <v>0.6</v>
      </c>
      <c r="F3181" s="14" t="s">
        <v>41</v>
      </c>
      <c r="G3181" s="15">
        <v>41341</v>
      </c>
      <c r="H3181" s="27">
        <f>WORKDAY(WORKDAY(DATEVALUE("15/"&amp;MONTH(EDATE(C3181,0))&amp;"/"&amp;YEAR(EDATE(C3181,0))),-1,Feriados!$A$1:$A$936),1,Feriados!$A$1:$A$936)</f>
        <v>41348</v>
      </c>
      <c r="I3181" s="27">
        <f>WORKDAY(WORKDAY(DATEVALUE("15/"&amp;MONTH(EDATE(C3181,-1))&amp;"/"&amp;YEAR(EDATE(C3181,-1))),-1,Feriados!$A$1:$A$936),1,Feriados!$A$1:$A$936)</f>
        <v>41320</v>
      </c>
      <c r="J3181" s="27">
        <f>WORKDAY(WORKDAY(DATEVALUE("15/"&amp;MONTH(EDATE(C3181,0))&amp;"/"&amp;YEAR(EDATE(C3181,0))-1),-1,Feriados!$A$1:$A$936),1,Feriados!$A$1:$A$936)</f>
        <v>40983</v>
      </c>
      <c r="K3181" s="28">
        <f t="shared" si="94"/>
        <v>6.3129146494122823</v>
      </c>
    </row>
    <row r="3182" spans="1:11" x14ac:dyDescent="0.3">
      <c r="A3182" s="18" t="str">
        <f t="shared" si="95"/>
        <v>22013F</v>
      </c>
      <c r="B3182" s="10">
        <v>760199</v>
      </c>
      <c r="C3182" s="15">
        <v>41348</v>
      </c>
      <c r="D3182" s="16">
        <v>2263.8391689999999</v>
      </c>
      <c r="E3182" s="14">
        <v>0.6</v>
      </c>
      <c r="F3182" s="14" t="s">
        <v>41</v>
      </c>
      <c r="G3182" s="15">
        <v>41341</v>
      </c>
      <c r="H3182" s="27">
        <f>WORKDAY(WORKDAY(DATEVALUE("15/"&amp;MONTH(EDATE(C3182,0))&amp;"/"&amp;YEAR(EDATE(C3182,0))),-1,Feriados!$A$1:$A$936),1,Feriados!$A$1:$A$936)</f>
        <v>41348</v>
      </c>
      <c r="I3182" s="27">
        <f>WORKDAY(WORKDAY(DATEVALUE("15/"&amp;MONTH(EDATE(C3182,-1))&amp;"/"&amp;YEAR(EDATE(C3182,-1))),-1,Feriados!$A$1:$A$936),1,Feriados!$A$1:$A$936)</f>
        <v>41320</v>
      </c>
      <c r="J3182" s="27">
        <f>WORKDAY(WORKDAY(DATEVALUE("15/"&amp;MONTH(EDATE(C3182,0))&amp;"/"&amp;YEAR(EDATE(C3182,0))-1),-1,Feriados!$A$1:$A$936),1,Feriados!$A$1:$A$936)</f>
        <v>40983</v>
      </c>
      <c r="K3182" s="28">
        <f t="shared" si="94"/>
        <v>6.3129146494122823</v>
      </c>
    </row>
    <row r="3183" spans="1:11" x14ac:dyDescent="0.3">
      <c r="A3183" s="18" t="str">
        <f t="shared" si="95"/>
        <v>22013P</v>
      </c>
      <c r="B3183" s="10">
        <v>760199</v>
      </c>
      <c r="C3183" s="15">
        <v>41351</v>
      </c>
      <c r="D3183" s="16">
        <v>2264.4263179999998</v>
      </c>
      <c r="E3183" s="14">
        <v>0.52</v>
      </c>
      <c r="F3183" s="14" t="s">
        <v>42</v>
      </c>
      <c r="G3183" s="15">
        <v>41351</v>
      </c>
      <c r="H3183" s="27">
        <f>WORKDAY(WORKDAY(DATEVALUE("15/"&amp;MONTH(EDATE(C3183,0))&amp;"/"&amp;YEAR(EDATE(C3183,0))),-1,Feriados!$A$1:$A$936),1,Feriados!$A$1:$A$936)</f>
        <v>41348</v>
      </c>
      <c r="I3183" s="27">
        <f>WORKDAY(WORKDAY(DATEVALUE("15/"&amp;MONTH(EDATE(C3183,-1))&amp;"/"&amp;YEAR(EDATE(C3183,-1))),-1,Feriados!$A$1:$A$936),1,Feriados!$A$1:$A$936)</f>
        <v>41320</v>
      </c>
      <c r="J3183" s="27">
        <f>WORKDAY(WORKDAY(DATEVALUE("15/"&amp;MONTH(EDATE(C3183,0))&amp;"/"&amp;YEAR(EDATE(C3183,0))-1),-1,Feriados!$A$1:$A$936),1,Feriados!$A$1:$A$936)</f>
        <v>40983</v>
      </c>
      <c r="K3183" s="28">
        <f t="shared" si="94"/>
        <v>6.3129146494122823</v>
      </c>
    </row>
    <row r="3184" spans="1:11" x14ac:dyDescent="0.3">
      <c r="A3184" s="18" t="str">
        <f t="shared" si="95"/>
        <v>22013P</v>
      </c>
      <c r="B3184" s="10">
        <v>760199</v>
      </c>
      <c r="C3184" s="15">
        <v>41352</v>
      </c>
      <c r="D3184" s="16">
        <v>2265.0136189999998</v>
      </c>
      <c r="E3184" s="14">
        <v>0.52</v>
      </c>
      <c r="F3184" s="14" t="s">
        <v>42</v>
      </c>
      <c r="G3184" s="15">
        <v>41351</v>
      </c>
      <c r="H3184" s="27">
        <f>WORKDAY(WORKDAY(DATEVALUE("15/"&amp;MONTH(EDATE(C3184,0))&amp;"/"&amp;YEAR(EDATE(C3184,0))),-1,Feriados!$A$1:$A$936),1,Feriados!$A$1:$A$936)</f>
        <v>41348</v>
      </c>
      <c r="I3184" s="27">
        <f>WORKDAY(WORKDAY(DATEVALUE("15/"&amp;MONTH(EDATE(C3184,-1))&amp;"/"&amp;YEAR(EDATE(C3184,-1))),-1,Feriados!$A$1:$A$936),1,Feriados!$A$1:$A$936)</f>
        <v>41320</v>
      </c>
      <c r="J3184" s="27">
        <f>WORKDAY(WORKDAY(DATEVALUE("15/"&amp;MONTH(EDATE(C3184,0))&amp;"/"&amp;YEAR(EDATE(C3184,0))-1),-1,Feriados!$A$1:$A$936),1,Feriados!$A$1:$A$936)</f>
        <v>40983</v>
      </c>
      <c r="K3184" s="28">
        <f t="shared" si="94"/>
        <v>6.3129146494122823</v>
      </c>
    </row>
    <row r="3185" spans="1:11" x14ac:dyDescent="0.3">
      <c r="A3185" s="18" t="str">
        <f t="shared" si="95"/>
        <v>22013P</v>
      </c>
      <c r="B3185" s="10">
        <v>760199</v>
      </c>
      <c r="C3185" s="15">
        <v>41353</v>
      </c>
      <c r="D3185" s="16">
        <v>2265.6010729999998</v>
      </c>
      <c r="E3185" s="14">
        <v>0.52</v>
      </c>
      <c r="F3185" s="14" t="s">
        <v>42</v>
      </c>
      <c r="G3185" s="15">
        <v>41351</v>
      </c>
      <c r="H3185" s="27">
        <f>WORKDAY(WORKDAY(DATEVALUE("15/"&amp;MONTH(EDATE(C3185,0))&amp;"/"&amp;YEAR(EDATE(C3185,0))),-1,Feriados!$A$1:$A$936),1,Feriados!$A$1:$A$936)</f>
        <v>41348</v>
      </c>
      <c r="I3185" s="27">
        <f>WORKDAY(WORKDAY(DATEVALUE("15/"&amp;MONTH(EDATE(C3185,-1))&amp;"/"&amp;YEAR(EDATE(C3185,-1))),-1,Feriados!$A$1:$A$936),1,Feriados!$A$1:$A$936)</f>
        <v>41320</v>
      </c>
      <c r="J3185" s="27">
        <f>WORKDAY(WORKDAY(DATEVALUE("15/"&amp;MONTH(EDATE(C3185,0))&amp;"/"&amp;YEAR(EDATE(C3185,0))-1),-1,Feriados!$A$1:$A$936),1,Feriados!$A$1:$A$936)</f>
        <v>40983</v>
      </c>
      <c r="K3185" s="28">
        <f t="shared" si="94"/>
        <v>6.3129146494122823</v>
      </c>
    </row>
    <row r="3186" spans="1:11" x14ac:dyDescent="0.3">
      <c r="A3186" s="18" t="str">
        <f t="shared" si="95"/>
        <v>22013P</v>
      </c>
      <c r="B3186" s="10">
        <v>760199</v>
      </c>
      <c r="C3186" s="15">
        <v>41354</v>
      </c>
      <c r="D3186" s="16">
        <v>2266.1886789999999</v>
      </c>
      <c r="E3186" s="14">
        <v>0.52</v>
      </c>
      <c r="F3186" s="14" t="s">
        <v>42</v>
      </c>
      <c r="G3186" s="15">
        <v>41351</v>
      </c>
      <c r="H3186" s="27">
        <f>WORKDAY(WORKDAY(DATEVALUE("15/"&amp;MONTH(EDATE(C3186,0))&amp;"/"&amp;YEAR(EDATE(C3186,0))),-1,Feriados!$A$1:$A$936),1,Feriados!$A$1:$A$936)</f>
        <v>41348</v>
      </c>
      <c r="I3186" s="27">
        <f>WORKDAY(WORKDAY(DATEVALUE("15/"&amp;MONTH(EDATE(C3186,-1))&amp;"/"&amp;YEAR(EDATE(C3186,-1))),-1,Feriados!$A$1:$A$936),1,Feriados!$A$1:$A$936)</f>
        <v>41320</v>
      </c>
      <c r="J3186" s="27">
        <f>WORKDAY(WORKDAY(DATEVALUE("15/"&amp;MONTH(EDATE(C3186,0))&amp;"/"&amp;YEAR(EDATE(C3186,0))-1),-1,Feriados!$A$1:$A$936),1,Feriados!$A$1:$A$936)</f>
        <v>40983</v>
      </c>
      <c r="K3186" s="28">
        <f t="shared" si="94"/>
        <v>6.3129146494122823</v>
      </c>
    </row>
    <row r="3187" spans="1:11" x14ac:dyDescent="0.3">
      <c r="A3187" s="18" t="str">
        <f t="shared" si="95"/>
        <v>22013P</v>
      </c>
      <c r="B3187" s="10">
        <v>760199</v>
      </c>
      <c r="C3187" s="15">
        <v>41355</v>
      </c>
      <c r="D3187" s="16">
        <v>2266.7764379999999</v>
      </c>
      <c r="E3187" s="14">
        <v>0.52</v>
      </c>
      <c r="F3187" s="14" t="s">
        <v>42</v>
      </c>
      <c r="G3187" s="15">
        <v>41351</v>
      </c>
      <c r="H3187" s="27">
        <f>WORKDAY(WORKDAY(DATEVALUE("15/"&amp;MONTH(EDATE(C3187,0))&amp;"/"&amp;YEAR(EDATE(C3187,0))),-1,Feriados!$A$1:$A$936),1,Feriados!$A$1:$A$936)</f>
        <v>41348</v>
      </c>
      <c r="I3187" s="27">
        <f>WORKDAY(WORKDAY(DATEVALUE("15/"&amp;MONTH(EDATE(C3187,-1))&amp;"/"&amp;YEAR(EDATE(C3187,-1))),-1,Feriados!$A$1:$A$936),1,Feriados!$A$1:$A$936)</f>
        <v>41320</v>
      </c>
      <c r="J3187" s="27">
        <f>WORKDAY(WORKDAY(DATEVALUE("15/"&amp;MONTH(EDATE(C3187,0))&amp;"/"&amp;YEAR(EDATE(C3187,0))-1),-1,Feriados!$A$1:$A$936),1,Feriados!$A$1:$A$936)</f>
        <v>40983</v>
      </c>
      <c r="K3187" s="28">
        <f t="shared" si="94"/>
        <v>6.3129146494122823</v>
      </c>
    </row>
    <row r="3188" spans="1:11" x14ac:dyDescent="0.3">
      <c r="A3188" s="18" t="str">
        <f t="shared" si="95"/>
        <v>22013P</v>
      </c>
      <c r="B3188" s="10">
        <v>760199</v>
      </c>
      <c r="C3188" s="15">
        <v>41358</v>
      </c>
      <c r="D3188" s="16">
        <v>2267.2290010000002</v>
      </c>
      <c r="E3188" s="14">
        <v>0.5</v>
      </c>
      <c r="F3188" s="14" t="s">
        <v>42</v>
      </c>
      <c r="G3188" s="15">
        <v>41358</v>
      </c>
      <c r="H3188" s="27">
        <f>WORKDAY(WORKDAY(DATEVALUE("15/"&amp;MONTH(EDATE(C3188,0))&amp;"/"&amp;YEAR(EDATE(C3188,0))),-1,Feriados!$A$1:$A$936),1,Feriados!$A$1:$A$936)</f>
        <v>41348</v>
      </c>
      <c r="I3188" s="27">
        <f>WORKDAY(WORKDAY(DATEVALUE("15/"&amp;MONTH(EDATE(C3188,-1))&amp;"/"&amp;YEAR(EDATE(C3188,-1))),-1,Feriados!$A$1:$A$936),1,Feriados!$A$1:$A$936)</f>
        <v>41320</v>
      </c>
      <c r="J3188" s="27">
        <f>WORKDAY(WORKDAY(DATEVALUE("15/"&amp;MONTH(EDATE(C3188,0))&amp;"/"&amp;YEAR(EDATE(C3188,0))-1),-1,Feriados!$A$1:$A$936),1,Feriados!$A$1:$A$936)</f>
        <v>40983</v>
      </c>
      <c r="K3188" s="28">
        <f t="shared" si="94"/>
        <v>6.3129146494122823</v>
      </c>
    </row>
    <row r="3189" spans="1:11" x14ac:dyDescent="0.3">
      <c r="A3189" s="18" t="str">
        <f t="shared" si="95"/>
        <v>22013P</v>
      </c>
      <c r="B3189" s="10">
        <v>760199</v>
      </c>
      <c r="C3189" s="15">
        <v>41359</v>
      </c>
      <c r="D3189" s="16">
        <v>2267.7944670000002</v>
      </c>
      <c r="E3189" s="14">
        <v>0.5</v>
      </c>
      <c r="F3189" s="14" t="s">
        <v>42</v>
      </c>
      <c r="G3189" s="15">
        <v>41358</v>
      </c>
      <c r="H3189" s="27">
        <f>WORKDAY(WORKDAY(DATEVALUE("15/"&amp;MONTH(EDATE(C3189,0))&amp;"/"&amp;YEAR(EDATE(C3189,0))),-1,Feriados!$A$1:$A$936),1,Feriados!$A$1:$A$936)</f>
        <v>41348</v>
      </c>
      <c r="I3189" s="27">
        <f>WORKDAY(WORKDAY(DATEVALUE("15/"&amp;MONTH(EDATE(C3189,-1))&amp;"/"&amp;YEAR(EDATE(C3189,-1))),-1,Feriados!$A$1:$A$936),1,Feriados!$A$1:$A$936)</f>
        <v>41320</v>
      </c>
      <c r="J3189" s="27">
        <f>WORKDAY(WORKDAY(DATEVALUE("15/"&amp;MONTH(EDATE(C3189,0))&amp;"/"&amp;YEAR(EDATE(C3189,0))-1),-1,Feriados!$A$1:$A$936),1,Feriados!$A$1:$A$936)</f>
        <v>40983</v>
      </c>
      <c r="K3189" s="28">
        <f t="shared" si="94"/>
        <v>6.3129146494122823</v>
      </c>
    </row>
    <row r="3190" spans="1:11" x14ac:dyDescent="0.3">
      <c r="A3190" s="18" t="str">
        <f t="shared" si="95"/>
        <v>22013P</v>
      </c>
      <c r="B3190" s="10">
        <v>760199</v>
      </c>
      <c r="C3190" s="15">
        <v>41360</v>
      </c>
      <c r="D3190" s="16">
        <v>2268.3600729999998</v>
      </c>
      <c r="E3190" s="14">
        <v>0.5</v>
      </c>
      <c r="F3190" s="14" t="s">
        <v>42</v>
      </c>
      <c r="G3190" s="15">
        <v>41358</v>
      </c>
      <c r="H3190" s="27">
        <f>WORKDAY(WORKDAY(DATEVALUE("15/"&amp;MONTH(EDATE(C3190,0))&amp;"/"&amp;YEAR(EDATE(C3190,0))),-1,Feriados!$A$1:$A$936),1,Feriados!$A$1:$A$936)</f>
        <v>41348</v>
      </c>
      <c r="I3190" s="27">
        <f>WORKDAY(WORKDAY(DATEVALUE("15/"&amp;MONTH(EDATE(C3190,-1))&amp;"/"&amp;YEAR(EDATE(C3190,-1))),-1,Feriados!$A$1:$A$936),1,Feriados!$A$1:$A$936)</f>
        <v>41320</v>
      </c>
      <c r="J3190" s="27">
        <f>WORKDAY(WORKDAY(DATEVALUE("15/"&amp;MONTH(EDATE(C3190,0))&amp;"/"&amp;YEAR(EDATE(C3190,0))-1),-1,Feriados!$A$1:$A$936),1,Feriados!$A$1:$A$936)</f>
        <v>40983</v>
      </c>
      <c r="K3190" s="28">
        <f t="shared" si="94"/>
        <v>6.3129146494122823</v>
      </c>
    </row>
    <row r="3191" spans="1:11" x14ac:dyDescent="0.3">
      <c r="A3191" s="18" t="str">
        <f t="shared" si="95"/>
        <v>22013P</v>
      </c>
      <c r="B3191" s="10">
        <v>760199</v>
      </c>
      <c r="C3191" s="15">
        <v>41361</v>
      </c>
      <c r="D3191" s="16">
        <v>2268.9258209999998</v>
      </c>
      <c r="E3191" s="14">
        <v>0.5</v>
      </c>
      <c r="F3191" s="14" t="s">
        <v>42</v>
      </c>
      <c r="G3191" s="15">
        <v>41358</v>
      </c>
      <c r="H3191" s="27">
        <f>WORKDAY(WORKDAY(DATEVALUE("15/"&amp;MONTH(EDATE(C3191,0))&amp;"/"&amp;YEAR(EDATE(C3191,0))),-1,Feriados!$A$1:$A$936),1,Feriados!$A$1:$A$936)</f>
        <v>41348</v>
      </c>
      <c r="I3191" s="27">
        <f>WORKDAY(WORKDAY(DATEVALUE("15/"&amp;MONTH(EDATE(C3191,-1))&amp;"/"&amp;YEAR(EDATE(C3191,-1))),-1,Feriados!$A$1:$A$936),1,Feriados!$A$1:$A$936)</f>
        <v>41320</v>
      </c>
      <c r="J3191" s="27">
        <f>WORKDAY(WORKDAY(DATEVALUE("15/"&amp;MONTH(EDATE(C3191,0))&amp;"/"&amp;YEAR(EDATE(C3191,0))-1),-1,Feriados!$A$1:$A$936),1,Feriados!$A$1:$A$936)</f>
        <v>40983</v>
      </c>
      <c r="K3191" s="28">
        <f t="shared" si="94"/>
        <v>6.3129146494122823</v>
      </c>
    </row>
    <row r="3192" spans="1:11" x14ac:dyDescent="0.3">
      <c r="A3192" s="18" t="str">
        <f t="shared" si="95"/>
        <v>32013P</v>
      </c>
      <c r="B3192" s="10">
        <v>760199</v>
      </c>
      <c r="C3192" s="15">
        <v>41365</v>
      </c>
      <c r="D3192" s="16">
        <v>2269.4917099999998</v>
      </c>
      <c r="E3192" s="14">
        <v>0.5</v>
      </c>
      <c r="F3192" s="14" t="s">
        <v>42</v>
      </c>
      <c r="G3192" s="15">
        <v>41358</v>
      </c>
      <c r="H3192" s="27">
        <f>WORKDAY(WORKDAY(DATEVALUE("15/"&amp;MONTH(EDATE(C3192,0))&amp;"/"&amp;YEAR(EDATE(C3192,0))),-1,Feriados!$A$1:$A$936),1,Feriados!$A$1:$A$936)</f>
        <v>41379</v>
      </c>
      <c r="I3192" s="27">
        <f>WORKDAY(WORKDAY(DATEVALUE("15/"&amp;MONTH(EDATE(C3192,-1))&amp;"/"&amp;YEAR(EDATE(C3192,-1))),-1,Feriados!$A$1:$A$936),1,Feriados!$A$1:$A$936)</f>
        <v>41348</v>
      </c>
      <c r="J3192" s="27">
        <f>WORKDAY(WORKDAY(DATEVALUE("15/"&amp;MONTH(EDATE(C3192,0))&amp;"/"&amp;YEAR(EDATE(C3192,0))-1),-1,Feriados!$A$1:$A$936),1,Feriados!$A$1:$A$936)</f>
        <v>41015</v>
      </c>
      <c r="K3192" s="28">
        <f t="shared" si="94"/>
        <v>6.588765921946238</v>
      </c>
    </row>
    <row r="3193" spans="1:11" x14ac:dyDescent="0.3">
      <c r="A3193" s="18" t="str">
        <f t="shared" si="95"/>
        <v>32013P</v>
      </c>
      <c r="B3193" s="10">
        <v>760199</v>
      </c>
      <c r="C3193" s="15">
        <v>41366</v>
      </c>
      <c r="D3193" s="16">
        <v>2270.0577389999999</v>
      </c>
      <c r="E3193" s="14">
        <v>0.5</v>
      </c>
      <c r="F3193" s="14" t="s">
        <v>42</v>
      </c>
      <c r="G3193" s="15">
        <v>41358</v>
      </c>
      <c r="H3193" s="27">
        <f>WORKDAY(WORKDAY(DATEVALUE("15/"&amp;MONTH(EDATE(C3193,0))&amp;"/"&amp;YEAR(EDATE(C3193,0))),-1,Feriados!$A$1:$A$936),1,Feriados!$A$1:$A$936)</f>
        <v>41379</v>
      </c>
      <c r="I3193" s="27">
        <f>WORKDAY(WORKDAY(DATEVALUE("15/"&amp;MONTH(EDATE(C3193,-1))&amp;"/"&amp;YEAR(EDATE(C3193,-1))),-1,Feriados!$A$1:$A$936),1,Feriados!$A$1:$A$936)</f>
        <v>41348</v>
      </c>
      <c r="J3193" s="27">
        <f>WORKDAY(WORKDAY(DATEVALUE("15/"&amp;MONTH(EDATE(C3193,0))&amp;"/"&amp;YEAR(EDATE(C3193,0))-1),-1,Feriados!$A$1:$A$936),1,Feriados!$A$1:$A$936)</f>
        <v>41015</v>
      </c>
      <c r="K3193" s="28">
        <f t="shared" si="94"/>
        <v>6.588765921946238</v>
      </c>
    </row>
    <row r="3194" spans="1:11" x14ac:dyDescent="0.3">
      <c r="A3194" s="18" t="str">
        <f t="shared" si="95"/>
        <v>32013P</v>
      </c>
      <c r="B3194" s="10">
        <v>760199</v>
      </c>
      <c r="C3194" s="15">
        <v>41367</v>
      </c>
      <c r="D3194" s="16">
        <v>2270.6239099999998</v>
      </c>
      <c r="E3194" s="14">
        <v>0.5</v>
      </c>
      <c r="F3194" s="14" t="s">
        <v>42</v>
      </c>
      <c r="G3194" s="15">
        <v>41358</v>
      </c>
      <c r="H3194" s="27">
        <f>WORKDAY(WORKDAY(DATEVALUE("15/"&amp;MONTH(EDATE(C3194,0))&amp;"/"&amp;YEAR(EDATE(C3194,0))),-1,Feriados!$A$1:$A$936),1,Feriados!$A$1:$A$936)</f>
        <v>41379</v>
      </c>
      <c r="I3194" s="27">
        <f>WORKDAY(WORKDAY(DATEVALUE("15/"&amp;MONTH(EDATE(C3194,-1))&amp;"/"&amp;YEAR(EDATE(C3194,-1))),-1,Feriados!$A$1:$A$936),1,Feriados!$A$1:$A$936)</f>
        <v>41348</v>
      </c>
      <c r="J3194" s="27">
        <f>WORKDAY(WORKDAY(DATEVALUE("15/"&amp;MONTH(EDATE(C3194,0))&amp;"/"&amp;YEAR(EDATE(C3194,0))-1),-1,Feriados!$A$1:$A$936),1,Feriados!$A$1:$A$936)</f>
        <v>41015</v>
      </c>
      <c r="K3194" s="28">
        <f t="shared" si="94"/>
        <v>6.588765921946238</v>
      </c>
    </row>
    <row r="3195" spans="1:11" x14ac:dyDescent="0.3">
      <c r="A3195" s="18" t="str">
        <f t="shared" si="95"/>
        <v>32013P</v>
      </c>
      <c r="B3195" s="10">
        <v>760199</v>
      </c>
      <c r="C3195" s="15">
        <v>41368</v>
      </c>
      <c r="D3195" s="16">
        <v>2271.1902220000002</v>
      </c>
      <c r="E3195" s="14">
        <v>0.5</v>
      </c>
      <c r="F3195" s="14" t="s">
        <v>42</v>
      </c>
      <c r="G3195" s="15">
        <v>41358</v>
      </c>
      <c r="H3195" s="27">
        <f>WORKDAY(WORKDAY(DATEVALUE("15/"&amp;MONTH(EDATE(C3195,0))&amp;"/"&amp;YEAR(EDATE(C3195,0))),-1,Feriados!$A$1:$A$936),1,Feriados!$A$1:$A$936)</f>
        <v>41379</v>
      </c>
      <c r="I3195" s="27">
        <f>WORKDAY(WORKDAY(DATEVALUE("15/"&amp;MONTH(EDATE(C3195,-1))&amp;"/"&amp;YEAR(EDATE(C3195,-1))),-1,Feriados!$A$1:$A$936),1,Feriados!$A$1:$A$936)</f>
        <v>41348</v>
      </c>
      <c r="J3195" s="27">
        <f>WORKDAY(WORKDAY(DATEVALUE("15/"&amp;MONTH(EDATE(C3195,0))&amp;"/"&amp;YEAR(EDATE(C3195,0))-1),-1,Feriados!$A$1:$A$936),1,Feriados!$A$1:$A$936)</f>
        <v>41015</v>
      </c>
      <c r="K3195" s="28">
        <f t="shared" si="94"/>
        <v>6.588765921946238</v>
      </c>
    </row>
    <row r="3196" spans="1:11" x14ac:dyDescent="0.3">
      <c r="A3196" s="18" t="str">
        <f t="shared" si="95"/>
        <v>32013P</v>
      </c>
      <c r="B3196" s="10">
        <v>760199</v>
      </c>
      <c r="C3196" s="15">
        <v>41369</v>
      </c>
      <c r="D3196" s="16">
        <v>2271.756676</v>
      </c>
      <c r="E3196" s="14">
        <v>0.5</v>
      </c>
      <c r="F3196" s="14" t="s">
        <v>42</v>
      </c>
      <c r="G3196" s="15">
        <v>41358</v>
      </c>
      <c r="H3196" s="27">
        <f>WORKDAY(WORKDAY(DATEVALUE("15/"&amp;MONTH(EDATE(C3196,0))&amp;"/"&amp;YEAR(EDATE(C3196,0))),-1,Feriados!$A$1:$A$936),1,Feriados!$A$1:$A$936)</f>
        <v>41379</v>
      </c>
      <c r="I3196" s="27">
        <f>WORKDAY(WORKDAY(DATEVALUE("15/"&amp;MONTH(EDATE(C3196,-1))&amp;"/"&amp;YEAR(EDATE(C3196,-1))),-1,Feriados!$A$1:$A$936),1,Feriados!$A$1:$A$936)</f>
        <v>41348</v>
      </c>
      <c r="J3196" s="27">
        <f>WORKDAY(WORKDAY(DATEVALUE("15/"&amp;MONTH(EDATE(C3196,0))&amp;"/"&amp;YEAR(EDATE(C3196,0))-1),-1,Feriados!$A$1:$A$936),1,Feriados!$A$1:$A$936)</f>
        <v>41015</v>
      </c>
      <c r="K3196" s="28">
        <f t="shared" si="94"/>
        <v>6.588765921946238</v>
      </c>
    </row>
    <row r="3197" spans="1:11" x14ac:dyDescent="0.3">
      <c r="A3197" s="18" t="str">
        <f t="shared" si="95"/>
        <v>32013P</v>
      </c>
      <c r="B3197" s="10">
        <v>760199</v>
      </c>
      <c r="C3197" s="15">
        <v>41372</v>
      </c>
      <c r="D3197" s="16">
        <v>2272.3232710000002</v>
      </c>
      <c r="E3197" s="14">
        <v>0.5</v>
      </c>
      <c r="F3197" s="14" t="s">
        <v>42</v>
      </c>
      <c r="G3197" s="15">
        <v>41358</v>
      </c>
      <c r="H3197" s="27">
        <f>WORKDAY(WORKDAY(DATEVALUE("15/"&amp;MONTH(EDATE(C3197,0))&amp;"/"&amp;YEAR(EDATE(C3197,0))),-1,Feriados!$A$1:$A$936),1,Feriados!$A$1:$A$936)</f>
        <v>41379</v>
      </c>
      <c r="I3197" s="27">
        <f>WORKDAY(WORKDAY(DATEVALUE("15/"&amp;MONTH(EDATE(C3197,-1))&amp;"/"&amp;YEAR(EDATE(C3197,-1))),-1,Feriados!$A$1:$A$936),1,Feriados!$A$1:$A$936)</f>
        <v>41348</v>
      </c>
      <c r="J3197" s="27">
        <f>WORKDAY(WORKDAY(DATEVALUE("15/"&amp;MONTH(EDATE(C3197,0))&amp;"/"&amp;YEAR(EDATE(C3197,0))-1),-1,Feriados!$A$1:$A$936),1,Feriados!$A$1:$A$936)</f>
        <v>41015</v>
      </c>
      <c r="K3197" s="28">
        <f t="shared" ref="K3197:K3260" si="96">+(VLOOKUP(H3197,C:D,2,FALSE)/VLOOKUP(J3197,C:D,2,FALSE)-1)*100</f>
        <v>6.588765921946238</v>
      </c>
    </row>
    <row r="3198" spans="1:11" x14ac:dyDescent="0.3">
      <c r="A3198" s="18" t="str">
        <f t="shared" si="95"/>
        <v>32013P</v>
      </c>
      <c r="B3198" s="10">
        <v>760199</v>
      </c>
      <c r="C3198" s="15">
        <v>41373</v>
      </c>
      <c r="D3198" s="16">
        <v>2272.890007</v>
      </c>
      <c r="E3198" s="14">
        <v>0.5</v>
      </c>
      <c r="F3198" s="14" t="s">
        <v>42</v>
      </c>
      <c r="G3198" s="15">
        <v>41358</v>
      </c>
      <c r="H3198" s="27">
        <f>WORKDAY(WORKDAY(DATEVALUE("15/"&amp;MONTH(EDATE(C3198,0))&amp;"/"&amp;YEAR(EDATE(C3198,0))),-1,Feriados!$A$1:$A$936),1,Feriados!$A$1:$A$936)</f>
        <v>41379</v>
      </c>
      <c r="I3198" s="27">
        <f>WORKDAY(WORKDAY(DATEVALUE("15/"&amp;MONTH(EDATE(C3198,-1))&amp;"/"&amp;YEAR(EDATE(C3198,-1))),-1,Feriados!$A$1:$A$936),1,Feriados!$A$1:$A$936)</f>
        <v>41348</v>
      </c>
      <c r="J3198" s="27">
        <f>WORKDAY(WORKDAY(DATEVALUE("15/"&amp;MONTH(EDATE(C3198,0))&amp;"/"&amp;YEAR(EDATE(C3198,0))-1),-1,Feriados!$A$1:$A$936),1,Feriados!$A$1:$A$936)</f>
        <v>41015</v>
      </c>
      <c r="K3198" s="28">
        <f t="shared" si="96"/>
        <v>6.588765921946238</v>
      </c>
    </row>
    <row r="3199" spans="1:11" x14ac:dyDescent="0.3">
      <c r="A3199" s="18" t="str">
        <f t="shared" si="95"/>
        <v>32013F</v>
      </c>
      <c r="B3199" s="10">
        <v>760199</v>
      </c>
      <c r="C3199" s="15">
        <v>41374</v>
      </c>
      <c r="D3199" s="16">
        <v>2272.8802190000001</v>
      </c>
      <c r="E3199" s="14">
        <v>0.47</v>
      </c>
      <c r="F3199" s="14" t="s">
        <v>41</v>
      </c>
      <c r="G3199" s="15">
        <v>41374</v>
      </c>
      <c r="H3199" s="27">
        <f>WORKDAY(WORKDAY(DATEVALUE("15/"&amp;MONTH(EDATE(C3199,0))&amp;"/"&amp;YEAR(EDATE(C3199,0))),-1,Feriados!$A$1:$A$936),1,Feriados!$A$1:$A$936)</f>
        <v>41379</v>
      </c>
      <c r="I3199" s="27">
        <f>WORKDAY(WORKDAY(DATEVALUE("15/"&amp;MONTH(EDATE(C3199,-1))&amp;"/"&amp;YEAR(EDATE(C3199,-1))),-1,Feriados!$A$1:$A$936),1,Feriados!$A$1:$A$936)</f>
        <v>41348</v>
      </c>
      <c r="J3199" s="27">
        <f>WORKDAY(WORKDAY(DATEVALUE("15/"&amp;MONTH(EDATE(C3199,0))&amp;"/"&amp;YEAR(EDATE(C3199,0))-1),-1,Feriados!$A$1:$A$936),1,Feriados!$A$1:$A$936)</f>
        <v>41015</v>
      </c>
      <c r="K3199" s="28">
        <f t="shared" si="96"/>
        <v>6.588765921946238</v>
      </c>
    </row>
    <row r="3200" spans="1:11" x14ac:dyDescent="0.3">
      <c r="A3200" s="18" t="str">
        <f t="shared" si="95"/>
        <v>32013F</v>
      </c>
      <c r="B3200" s="10">
        <v>760199</v>
      </c>
      <c r="C3200" s="15">
        <v>41375</v>
      </c>
      <c r="D3200" s="16">
        <v>2273.4131689999999</v>
      </c>
      <c r="E3200" s="14">
        <v>0.47</v>
      </c>
      <c r="F3200" s="14" t="s">
        <v>41</v>
      </c>
      <c r="G3200" s="15">
        <v>41374</v>
      </c>
      <c r="H3200" s="27">
        <f>WORKDAY(WORKDAY(DATEVALUE("15/"&amp;MONTH(EDATE(C3200,0))&amp;"/"&amp;YEAR(EDATE(C3200,0))),-1,Feriados!$A$1:$A$936),1,Feriados!$A$1:$A$936)</f>
        <v>41379</v>
      </c>
      <c r="I3200" s="27">
        <f>WORKDAY(WORKDAY(DATEVALUE("15/"&amp;MONTH(EDATE(C3200,-1))&amp;"/"&amp;YEAR(EDATE(C3200,-1))),-1,Feriados!$A$1:$A$936),1,Feriados!$A$1:$A$936)</f>
        <v>41348</v>
      </c>
      <c r="J3200" s="27">
        <f>WORKDAY(WORKDAY(DATEVALUE("15/"&amp;MONTH(EDATE(C3200,0))&amp;"/"&amp;YEAR(EDATE(C3200,0))-1),-1,Feriados!$A$1:$A$936),1,Feriados!$A$1:$A$936)</f>
        <v>41015</v>
      </c>
      <c r="K3200" s="28">
        <f t="shared" si="96"/>
        <v>6.588765921946238</v>
      </c>
    </row>
    <row r="3201" spans="1:11" x14ac:dyDescent="0.3">
      <c r="A3201" s="18" t="str">
        <f t="shared" si="95"/>
        <v>32013F</v>
      </c>
      <c r="B3201" s="10">
        <v>760199</v>
      </c>
      <c r="C3201" s="15">
        <v>41376</v>
      </c>
      <c r="D3201" s="16">
        <v>2273.9462429999999</v>
      </c>
      <c r="E3201" s="14">
        <v>0.47</v>
      </c>
      <c r="F3201" s="14" t="s">
        <v>41</v>
      </c>
      <c r="G3201" s="15">
        <v>41374</v>
      </c>
      <c r="H3201" s="27">
        <f>WORKDAY(WORKDAY(DATEVALUE("15/"&amp;MONTH(EDATE(C3201,0))&amp;"/"&amp;YEAR(EDATE(C3201,0))),-1,Feriados!$A$1:$A$936),1,Feriados!$A$1:$A$936)</f>
        <v>41379</v>
      </c>
      <c r="I3201" s="27">
        <f>WORKDAY(WORKDAY(DATEVALUE("15/"&amp;MONTH(EDATE(C3201,-1))&amp;"/"&amp;YEAR(EDATE(C3201,-1))),-1,Feriados!$A$1:$A$936),1,Feriados!$A$1:$A$936)</f>
        <v>41348</v>
      </c>
      <c r="J3201" s="27">
        <f>WORKDAY(WORKDAY(DATEVALUE("15/"&amp;MONTH(EDATE(C3201,0))&amp;"/"&amp;YEAR(EDATE(C3201,0))-1),-1,Feriados!$A$1:$A$936),1,Feriados!$A$1:$A$936)</f>
        <v>41015</v>
      </c>
      <c r="K3201" s="28">
        <f t="shared" si="96"/>
        <v>6.588765921946238</v>
      </c>
    </row>
    <row r="3202" spans="1:11" x14ac:dyDescent="0.3">
      <c r="A3202" s="18" t="str">
        <f t="shared" si="95"/>
        <v>32013F</v>
      </c>
      <c r="B3202" s="10">
        <v>760199</v>
      </c>
      <c r="C3202" s="15">
        <v>41379</v>
      </c>
      <c r="D3202" s="16">
        <v>2274.4794440000001</v>
      </c>
      <c r="E3202" s="14">
        <v>0.47</v>
      </c>
      <c r="F3202" s="14" t="s">
        <v>41</v>
      </c>
      <c r="G3202" s="15">
        <v>41374</v>
      </c>
      <c r="H3202" s="27">
        <f>WORKDAY(WORKDAY(DATEVALUE("15/"&amp;MONTH(EDATE(C3202,0))&amp;"/"&amp;YEAR(EDATE(C3202,0))),-1,Feriados!$A$1:$A$936),1,Feriados!$A$1:$A$936)</f>
        <v>41379</v>
      </c>
      <c r="I3202" s="27">
        <f>WORKDAY(WORKDAY(DATEVALUE("15/"&amp;MONTH(EDATE(C3202,-1))&amp;"/"&amp;YEAR(EDATE(C3202,-1))),-1,Feriados!$A$1:$A$936),1,Feriados!$A$1:$A$936)</f>
        <v>41348</v>
      </c>
      <c r="J3202" s="27">
        <f>WORKDAY(WORKDAY(DATEVALUE("15/"&amp;MONTH(EDATE(C3202,0))&amp;"/"&amp;YEAR(EDATE(C3202,0))-1),-1,Feriados!$A$1:$A$936),1,Feriados!$A$1:$A$936)</f>
        <v>41015</v>
      </c>
      <c r="K3202" s="28">
        <f t="shared" si="96"/>
        <v>6.588765921946238</v>
      </c>
    </row>
    <row r="3203" spans="1:11" x14ac:dyDescent="0.3">
      <c r="A3203" s="18" t="str">
        <f t="shared" ref="A3203:A3266" si="97">MONTH(EDATE(C3203,-1))&amp;YEAR(EDATE(C3203,-1))&amp;F3203</f>
        <v>32013P</v>
      </c>
      <c r="B3203" s="10">
        <v>760199</v>
      </c>
      <c r="C3203" s="15">
        <v>41380</v>
      </c>
      <c r="D3203" s="16">
        <v>2274.9657910000001</v>
      </c>
      <c r="E3203" s="14">
        <v>0.45</v>
      </c>
      <c r="F3203" s="14" t="s">
        <v>42</v>
      </c>
      <c r="G3203" s="15">
        <v>41380</v>
      </c>
      <c r="H3203" s="27">
        <f>WORKDAY(WORKDAY(DATEVALUE("15/"&amp;MONTH(EDATE(C3203,0))&amp;"/"&amp;YEAR(EDATE(C3203,0))),-1,Feriados!$A$1:$A$936),1,Feriados!$A$1:$A$936)</f>
        <v>41379</v>
      </c>
      <c r="I3203" s="27">
        <f>WORKDAY(WORKDAY(DATEVALUE("15/"&amp;MONTH(EDATE(C3203,-1))&amp;"/"&amp;YEAR(EDATE(C3203,-1))),-1,Feriados!$A$1:$A$936),1,Feriados!$A$1:$A$936)</f>
        <v>41348</v>
      </c>
      <c r="J3203" s="27">
        <f>WORKDAY(WORKDAY(DATEVALUE("15/"&amp;MONTH(EDATE(C3203,0))&amp;"/"&amp;YEAR(EDATE(C3203,0))-1),-1,Feriados!$A$1:$A$936),1,Feriados!$A$1:$A$936)</f>
        <v>41015</v>
      </c>
      <c r="K3203" s="28">
        <f t="shared" si="96"/>
        <v>6.588765921946238</v>
      </c>
    </row>
    <row r="3204" spans="1:11" x14ac:dyDescent="0.3">
      <c r="A3204" s="18" t="str">
        <f t="shared" si="97"/>
        <v>32013P</v>
      </c>
      <c r="B3204" s="10">
        <v>760199</v>
      </c>
      <c r="C3204" s="15">
        <v>41381</v>
      </c>
      <c r="D3204" s="16">
        <v>2275.4522419999998</v>
      </c>
      <c r="E3204" s="14">
        <v>0.45</v>
      </c>
      <c r="F3204" s="14" t="s">
        <v>42</v>
      </c>
      <c r="G3204" s="15">
        <v>41380</v>
      </c>
      <c r="H3204" s="27">
        <f>WORKDAY(WORKDAY(DATEVALUE("15/"&amp;MONTH(EDATE(C3204,0))&amp;"/"&amp;YEAR(EDATE(C3204,0))),-1,Feriados!$A$1:$A$936),1,Feriados!$A$1:$A$936)</f>
        <v>41379</v>
      </c>
      <c r="I3204" s="27">
        <f>WORKDAY(WORKDAY(DATEVALUE("15/"&amp;MONTH(EDATE(C3204,-1))&amp;"/"&amp;YEAR(EDATE(C3204,-1))),-1,Feriados!$A$1:$A$936),1,Feriados!$A$1:$A$936)</f>
        <v>41348</v>
      </c>
      <c r="J3204" s="27">
        <f>WORKDAY(WORKDAY(DATEVALUE("15/"&amp;MONTH(EDATE(C3204,0))&amp;"/"&amp;YEAR(EDATE(C3204,0))-1),-1,Feriados!$A$1:$A$936),1,Feriados!$A$1:$A$936)</f>
        <v>41015</v>
      </c>
      <c r="K3204" s="28">
        <f t="shared" si="96"/>
        <v>6.588765921946238</v>
      </c>
    </row>
    <row r="3205" spans="1:11" x14ac:dyDescent="0.3">
      <c r="A3205" s="18" t="str">
        <f t="shared" si="97"/>
        <v>32013P</v>
      </c>
      <c r="B3205" s="10">
        <v>760199</v>
      </c>
      <c r="C3205" s="15">
        <v>41382</v>
      </c>
      <c r="D3205" s="16">
        <v>2275.9387969999998</v>
      </c>
      <c r="E3205" s="14">
        <v>0.45</v>
      </c>
      <c r="F3205" s="14" t="s">
        <v>42</v>
      </c>
      <c r="G3205" s="15">
        <v>41380</v>
      </c>
      <c r="H3205" s="27">
        <f>WORKDAY(WORKDAY(DATEVALUE("15/"&amp;MONTH(EDATE(C3205,0))&amp;"/"&amp;YEAR(EDATE(C3205,0))),-1,Feriados!$A$1:$A$936),1,Feriados!$A$1:$A$936)</f>
        <v>41379</v>
      </c>
      <c r="I3205" s="27">
        <f>WORKDAY(WORKDAY(DATEVALUE("15/"&amp;MONTH(EDATE(C3205,-1))&amp;"/"&amp;YEAR(EDATE(C3205,-1))),-1,Feriados!$A$1:$A$936),1,Feriados!$A$1:$A$936)</f>
        <v>41348</v>
      </c>
      <c r="J3205" s="27">
        <f>WORKDAY(WORKDAY(DATEVALUE("15/"&amp;MONTH(EDATE(C3205,0))&amp;"/"&amp;YEAR(EDATE(C3205,0))-1),-1,Feriados!$A$1:$A$936),1,Feriados!$A$1:$A$936)</f>
        <v>41015</v>
      </c>
      <c r="K3205" s="28">
        <f t="shared" si="96"/>
        <v>6.588765921946238</v>
      </c>
    </row>
    <row r="3206" spans="1:11" x14ac:dyDescent="0.3">
      <c r="A3206" s="18" t="str">
        <f t="shared" si="97"/>
        <v>32013P</v>
      </c>
      <c r="B3206" s="10">
        <v>760199</v>
      </c>
      <c r="C3206" s="15">
        <v>41383</v>
      </c>
      <c r="D3206" s="16">
        <v>2276.4254559999999</v>
      </c>
      <c r="E3206" s="14">
        <v>0.45</v>
      </c>
      <c r="F3206" s="14" t="s">
        <v>42</v>
      </c>
      <c r="G3206" s="15">
        <v>41380</v>
      </c>
      <c r="H3206" s="27">
        <f>WORKDAY(WORKDAY(DATEVALUE("15/"&amp;MONTH(EDATE(C3206,0))&amp;"/"&amp;YEAR(EDATE(C3206,0))),-1,Feriados!$A$1:$A$936),1,Feriados!$A$1:$A$936)</f>
        <v>41379</v>
      </c>
      <c r="I3206" s="27">
        <f>WORKDAY(WORKDAY(DATEVALUE("15/"&amp;MONTH(EDATE(C3206,-1))&amp;"/"&amp;YEAR(EDATE(C3206,-1))),-1,Feriados!$A$1:$A$936),1,Feriados!$A$1:$A$936)</f>
        <v>41348</v>
      </c>
      <c r="J3206" s="27">
        <f>WORKDAY(WORKDAY(DATEVALUE("15/"&amp;MONTH(EDATE(C3206,0))&amp;"/"&amp;YEAR(EDATE(C3206,0))-1),-1,Feriados!$A$1:$A$936),1,Feriados!$A$1:$A$936)</f>
        <v>41015</v>
      </c>
      <c r="K3206" s="28">
        <f t="shared" si="96"/>
        <v>6.588765921946238</v>
      </c>
    </row>
    <row r="3207" spans="1:11" x14ac:dyDescent="0.3">
      <c r="A3207" s="18" t="str">
        <f t="shared" si="97"/>
        <v>32013P</v>
      </c>
      <c r="B3207" s="10">
        <v>760199</v>
      </c>
      <c r="C3207" s="15">
        <v>41386</v>
      </c>
      <c r="D3207" s="16">
        <v>2277.0741090000001</v>
      </c>
      <c r="E3207" s="14">
        <v>0.48</v>
      </c>
      <c r="F3207" s="14" t="s">
        <v>42</v>
      </c>
      <c r="G3207" s="15">
        <v>41386</v>
      </c>
      <c r="H3207" s="27">
        <f>WORKDAY(WORKDAY(DATEVALUE("15/"&amp;MONTH(EDATE(C3207,0))&amp;"/"&amp;YEAR(EDATE(C3207,0))),-1,Feriados!$A$1:$A$936),1,Feriados!$A$1:$A$936)</f>
        <v>41379</v>
      </c>
      <c r="I3207" s="27">
        <f>WORKDAY(WORKDAY(DATEVALUE("15/"&amp;MONTH(EDATE(C3207,-1))&amp;"/"&amp;YEAR(EDATE(C3207,-1))),-1,Feriados!$A$1:$A$936),1,Feriados!$A$1:$A$936)</f>
        <v>41348</v>
      </c>
      <c r="J3207" s="27">
        <f>WORKDAY(WORKDAY(DATEVALUE("15/"&amp;MONTH(EDATE(C3207,0))&amp;"/"&amp;YEAR(EDATE(C3207,0))-1),-1,Feriados!$A$1:$A$936),1,Feriados!$A$1:$A$936)</f>
        <v>41015</v>
      </c>
      <c r="K3207" s="28">
        <f t="shared" si="96"/>
        <v>6.588765921946238</v>
      </c>
    </row>
    <row r="3208" spans="1:11" x14ac:dyDescent="0.3">
      <c r="A3208" s="18" t="str">
        <f t="shared" si="97"/>
        <v>32013P</v>
      </c>
      <c r="B3208" s="10">
        <v>760199</v>
      </c>
      <c r="C3208" s="15">
        <v>41387</v>
      </c>
      <c r="D3208" s="16">
        <v>2277.5933970000001</v>
      </c>
      <c r="E3208" s="14">
        <v>0.48</v>
      </c>
      <c r="F3208" s="14" t="s">
        <v>42</v>
      </c>
      <c r="G3208" s="15">
        <v>41386</v>
      </c>
      <c r="H3208" s="27">
        <f>WORKDAY(WORKDAY(DATEVALUE("15/"&amp;MONTH(EDATE(C3208,0))&amp;"/"&amp;YEAR(EDATE(C3208,0))),-1,Feriados!$A$1:$A$936),1,Feriados!$A$1:$A$936)</f>
        <v>41379</v>
      </c>
      <c r="I3208" s="27">
        <f>WORKDAY(WORKDAY(DATEVALUE("15/"&amp;MONTH(EDATE(C3208,-1))&amp;"/"&amp;YEAR(EDATE(C3208,-1))),-1,Feriados!$A$1:$A$936),1,Feriados!$A$1:$A$936)</f>
        <v>41348</v>
      </c>
      <c r="J3208" s="27">
        <f>WORKDAY(WORKDAY(DATEVALUE("15/"&amp;MONTH(EDATE(C3208,0))&amp;"/"&amp;YEAR(EDATE(C3208,0))-1),-1,Feriados!$A$1:$A$936),1,Feriados!$A$1:$A$936)</f>
        <v>41015</v>
      </c>
      <c r="K3208" s="28">
        <f t="shared" si="96"/>
        <v>6.588765921946238</v>
      </c>
    </row>
    <row r="3209" spans="1:11" x14ac:dyDescent="0.3">
      <c r="A3209" s="18" t="str">
        <f t="shared" si="97"/>
        <v>32013P</v>
      </c>
      <c r="B3209" s="10">
        <v>760199</v>
      </c>
      <c r="C3209" s="15">
        <v>41388</v>
      </c>
      <c r="D3209" s="16">
        <v>2278.112803</v>
      </c>
      <c r="E3209" s="14">
        <v>0.48</v>
      </c>
      <c r="F3209" s="14" t="s">
        <v>42</v>
      </c>
      <c r="G3209" s="15">
        <v>41386</v>
      </c>
      <c r="H3209" s="27">
        <f>WORKDAY(WORKDAY(DATEVALUE("15/"&amp;MONTH(EDATE(C3209,0))&amp;"/"&amp;YEAR(EDATE(C3209,0))),-1,Feriados!$A$1:$A$936),1,Feriados!$A$1:$A$936)</f>
        <v>41379</v>
      </c>
      <c r="I3209" s="27">
        <f>WORKDAY(WORKDAY(DATEVALUE("15/"&amp;MONTH(EDATE(C3209,-1))&amp;"/"&amp;YEAR(EDATE(C3209,-1))),-1,Feriados!$A$1:$A$936),1,Feriados!$A$1:$A$936)</f>
        <v>41348</v>
      </c>
      <c r="J3209" s="27">
        <f>WORKDAY(WORKDAY(DATEVALUE("15/"&amp;MONTH(EDATE(C3209,0))&amp;"/"&amp;YEAR(EDATE(C3209,0))-1),-1,Feriados!$A$1:$A$936),1,Feriados!$A$1:$A$936)</f>
        <v>41015</v>
      </c>
      <c r="K3209" s="28">
        <f t="shared" si="96"/>
        <v>6.588765921946238</v>
      </c>
    </row>
    <row r="3210" spans="1:11" x14ac:dyDescent="0.3">
      <c r="A3210" s="18" t="str">
        <f t="shared" si="97"/>
        <v>32013P</v>
      </c>
      <c r="B3210" s="10">
        <v>760199</v>
      </c>
      <c r="C3210" s="15">
        <v>41389</v>
      </c>
      <c r="D3210" s="16">
        <v>2278.6323280000001</v>
      </c>
      <c r="E3210" s="14">
        <v>0.48</v>
      </c>
      <c r="F3210" s="14" t="s">
        <v>42</v>
      </c>
      <c r="G3210" s="15">
        <v>41386</v>
      </c>
      <c r="H3210" s="27">
        <f>WORKDAY(WORKDAY(DATEVALUE("15/"&amp;MONTH(EDATE(C3210,0))&amp;"/"&amp;YEAR(EDATE(C3210,0))),-1,Feriados!$A$1:$A$936),1,Feriados!$A$1:$A$936)</f>
        <v>41379</v>
      </c>
      <c r="I3210" s="27">
        <f>WORKDAY(WORKDAY(DATEVALUE("15/"&amp;MONTH(EDATE(C3210,-1))&amp;"/"&amp;YEAR(EDATE(C3210,-1))),-1,Feriados!$A$1:$A$936),1,Feriados!$A$1:$A$936)</f>
        <v>41348</v>
      </c>
      <c r="J3210" s="27">
        <f>WORKDAY(WORKDAY(DATEVALUE("15/"&amp;MONTH(EDATE(C3210,0))&amp;"/"&amp;YEAR(EDATE(C3210,0))-1),-1,Feriados!$A$1:$A$936),1,Feriados!$A$1:$A$936)</f>
        <v>41015</v>
      </c>
      <c r="K3210" s="28">
        <f t="shared" si="96"/>
        <v>6.588765921946238</v>
      </c>
    </row>
    <row r="3211" spans="1:11" x14ac:dyDescent="0.3">
      <c r="A3211" s="18" t="str">
        <f t="shared" si="97"/>
        <v>32013P</v>
      </c>
      <c r="B3211" s="10">
        <v>760199</v>
      </c>
      <c r="C3211" s="15">
        <v>41390</v>
      </c>
      <c r="D3211" s="16">
        <v>2279.1519720000001</v>
      </c>
      <c r="E3211" s="14">
        <v>0.48</v>
      </c>
      <c r="F3211" s="14" t="s">
        <v>42</v>
      </c>
      <c r="G3211" s="15">
        <v>41386</v>
      </c>
      <c r="H3211" s="27">
        <f>WORKDAY(WORKDAY(DATEVALUE("15/"&amp;MONTH(EDATE(C3211,0))&amp;"/"&amp;YEAR(EDATE(C3211,0))),-1,Feriados!$A$1:$A$936),1,Feriados!$A$1:$A$936)</f>
        <v>41379</v>
      </c>
      <c r="I3211" s="27">
        <f>WORKDAY(WORKDAY(DATEVALUE("15/"&amp;MONTH(EDATE(C3211,-1))&amp;"/"&amp;YEAR(EDATE(C3211,-1))),-1,Feriados!$A$1:$A$936),1,Feriados!$A$1:$A$936)</f>
        <v>41348</v>
      </c>
      <c r="J3211" s="27">
        <f>WORKDAY(WORKDAY(DATEVALUE("15/"&amp;MONTH(EDATE(C3211,0))&amp;"/"&amp;YEAR(EDATE(C3211,0))-1),-1,Feriados!$A$1:$A$936),1,Feriados!$A$1:$A$936)</f>
        <v>41015</v>
      </c>
      <c r="K3211" s="28">
        <f t="shared" si="96"/>
        <v>6.588765921946238</v>
      </c>
    </row>
    <row r="3212" spans="1:11" x14ac:dyDescent="0.3">
      <c r="A3212" s="18" t="str">
        <f t="shared" si="97"/>
        <v>32013P</v>
      </c>
      <c r="B3212" s="10">
        <v>760199</v>
      </c>
      <c r="C3212" s="15">
        <v>41393</v>
      </c>
      <c r="D3212" s="16">
        <v>2279.671734</v>
      </c>
      <c r="E3212" s="14">
        <v>0.48</v>
      </c>
      <c r="F3212" s="14" t="s">
        <v>42</v>
      </c>
      <c r="G3212" s="15">
        <v>41386</v>
      </c>
      <c r="H3212" s="27">
        <f>WORKDAY(WORKDAY(DATEVALUE("15/"&amp;MONTH(EDATE(C3212,0))&amp;"/"&amp;YEAR(EDATE(C3212,0))),-1,Feriados!$A$1:$A$936),1,Feriados!$A$1:$A$936)</f>
        <v>41379</v>
      </c>
      <c r="I3212" s="27">
        <f>WORKDAY(WORKDAY(DATEVALUE("15/"&amp;MONTH(EDATE(C3212,-1))&amp;"/"&amp;YEAR(EDATE(C3212,-1))),-1,Feriados!$A$1:$A$936),1,Feriados!$A$1:$A$936)</f>
        <v>41348</v>
      </c>
      <c r="J3212" s="27">
        <f>WORKDAY(WORKDAY(DATEVALUE("15/"&amp;MONTH(EDATE(C3212,0))&amp;"/"&amp;YEAR(EDATE(C3212,0))-1),-1,Feriados!$A$1:$A$936),1,Feriados!$A$1:$A$936)</f>
        <v>41015</v>
      </c>
      <c r="K3212" s="28">
        <f t="shared" si="96"/>
        <v>6.588765921946238</v>
      </c>
    </row>
    <row r="3213" spans="1:11" x14ac:dyDescent="0.3">
      <c r="A3213" s="18" t="str">
        <f t="shared" si="97"/>
        <v>32013P</v>
      </c>
      <c r="B3213" s="10">
        <v>760199</v>
      </c>
      <c r="C3213" s="15">
        <v>41394</v>
      </c>
      <c r="D3213" s="16">
        <v>2280.1916139999998</v>
      </c>
      <c r="E3213" s="14">
        <v>0.48</v>
      </c>
      <c r="F3213" s="14" t="s">
        <v>42</v>
      </c>
      <c r="G3213" s="15">
        <v>41386</v>
      </c>
      <c r="H3213" s="27">
        <f>WORKDAY(WORKDAY(DATEVALUE("15/"&amp;MONTH(EDATE(C3213,0))&amp;"/"&amp;YEAR(EDATE(C3213,0))),-1,Feriados!$A$1:$A$936),1,Feriados!$A$1:$A$936)</f>
        <v>41379</v>
      </c>
      <c r="I3213" s="27">
        <f>WORKDAY(WORKDAY(DATEVALUE("15/"&amp;MONTH(EDATE(C3213,-1))&amp;"/"&amp;YEAR(EDATE(C3213,-1))),-1,Feriados!$A$1:$A$936),1,Feriados!$A$1:$A$936)</f>
        <v>41348</v>
      </c>
      <c r="J3213" s="27">
        <f>WORKDAY(WORKDAY(DATEVALUE("15/"&amp;MONTH(EDATE(C3213,0))&amp;"/"&amp;YEAR(EDATE(C3213,0))-1),-1,Feriados!$A$1:$A$936),1,Feriados!$A$1:$A$936)</f>
        <v>41015</v>
      </c>
      <c r="K3213" s="28">
        <f t="shared" si="96"/>
        <v>6.588765921946238</v>
      </c>
    </row>
    <row r="3214" spans="1:11" x14ac:dyDescent="0.3">
      <c r="A3214" s="18" t="str">
        <f t="shared" si="97"/>
        <v>42013P</v>
      </c>
      <c r="B3214" s="10">
        <v>760199</v>
      </c>
      <c r="C3214" s="15">
        <v>41396</v>
      </c>
      <c r="D3214" s="16">
        <v>2280.7116129999999</v>
      </c>
      <c r="E3214" s="14">
        <v>0.48</v>
      </c>
      <c r="F3214" s="14" t="s">
        <v>42</v>
      </c>
      <c r="G3214" s="15">
        <v>41386</v>
      </c>
      <c r="H3214" s="27">
        <f>WORKDAY(WORKDAY(DATEVALUE("15/"&amp;MONTH(EDATE(C3214,0))&amp;"/"&amp;YEAR(EDATE(C3214,0))),-1,Feriados!$A$1:$A$936),1,Feriados!$A$1:$A$936)</f>
        <v>41409</v>
      </c>
      <c r="I3214" s="27">
        <f>WORKDAY(WORKDAY(DATEVALUE("15/"&amp;MONTH(EDATE(C3214,-1))&amp;"/"&amp;YEAR(EDATE(C3214,-1))),-1,Feriados!$A$1:$A$936),1,Feriados!$A$1:$A$936)</f>
        <v>41379</v>
      </c>
      <c r="J3214" s="27">
        <f>WORKDAY(WORKDAY(DATEVALUE("15/"&amp;MONTH(EDATE(C3214,0))&amp;"/"&amp;YEAR(EDATE(C3214,0))-1),-1,Feriados!$A$1:$A$936),1,Feriados!$A$1:$A$936)</f>
        <v>41044</v>
      </c>
      <c r="K3214" s="28">
        <f t="shared" si="96"/>
        <v>6.4935139565933442</v>
      </c>
    </row>
    <row r="3215" spans="1:11" x14ac:dyDescent="0.3">
      <c r="A3215" s="18" t="str">
        <f t="shared" si="97"/>
        <v>42013P</v>
      </c>
      <c r="B3215" s="10">
        <v>760199</v>
      </c>
      <c r="C3215" s="15">
        <v>41397</v>
      </c>
      <c r="D3215" s="16">
        <v>2281.2317309999999</v>
      </c>
      <c r="E3215" s="14">
        <v>0.48</v>
      </c>
      <c r="F3215" s="14" t="s">
        <v>42</v>
      </c>
      <c r="G3215" s="15">
        <v>41386</v>
      </c>
      <c r="H3215" s="27">
        <f>WORKDAY(WORKDAY(DATEVALUE("15/"&amp;MONTH(EDATE(C3215,0))&amp;"/"&amp;YEAR(EDATE(C3215,0))),-1,Feriados!$A$1:$A$936),1,Feriados!$A$1:$A$936)</f>
        <v>41409</v>
      </c>
      <c r="I3215" s="27">
        <f>WORKDAY(WORKDAY(DATEVALUE("15/"&amp;MONTH(EDATE(C3215,-1))&amp;"/"&amp;YEAR(EDATE(C3215,-1))),-1,Feriados!$A$1:$A$936),1,Feriados!$A$1:$A$936)</f>
        <v>41379</v>
      </c>
      <c r="J3215" s="27">
        <f>WORKDAY(WORKDAY(DATEVALUE("15/"&amp;MONTH(EDATE(C3215,0))&amp;"/"&amp;YEAR(EDATE(C3215,0))-1),-1,Feriados!$A$1:$A$936),1,Feriados!$A$1:$A$936)</f>
        <v>41044</v>
      </c>
      <c r="K3215" s="28">
        <f t="shared" si="96"/>
        <v>6.4935139565933442</v>
      </c>
    </row>
    <row r="3216" spans="1:11" x14ac:dyDescent="0.3">
      <c r="A3216" s="18" t="str">
        <f t="shared" si="97"/>
        <v>42013P</v>
      </c>
      <c r="B3216" s="10">
        <v>760199</v>
      </c>
      <c r="C3216" s="15">
        <v>41400</v>
      </c>
      <c r="D3216" s="16">
        <v>2281.7519670000001</v>
      </c>
      <c r="E3216" s="14">
        <v>0.48</v>
      </c>
      <c r="F3216" s="14" t="s">
        <v>42</v>
      </c>
      <c r="G3216" s="15">
        <v>41386</v>
      </c>
      <c r="H3216" s="27">
        <f>WORKDAY(WORKDAY(DATEVALUE("15/"&amp;MONTH(EDATE(C3216,0))&amp;"/"&amp;YEAR(EDATE(C3216,0))),-1,Feriados!$A$1:$A$936),1,Feriados!$A$1:$A$936)</f>
        <v>41409</v>
      </c>
      <c r="I3216" s="27">
        <f>WORKDAY(WORKDAY(DATEVALUE("15/"&amp;MONTH(EDATE(C3216,-1))&amp;"/"&amp;YEAR(EDATE(C3216,-1))),-1,Feriados!$A$1:$A$936),1,Feriados!$A$1:$A$936)</f>
        <v>41379</v>
      </c>
      <c r="J3216" s="27">
        <f>WORKDAY(WORKDAY(DATEVALUE("15/"&amp;MONTH(EDATE(C3216,0))&amp;"/"&amp;YEAR(EDATE(C3216,0))-1),-1,Feriados!$A$1:$A$936),1,Feriados!$A$1:$A$936)</f>
        <v>41044</v>
      </c>
      <c r="K3216" s="28">
        <f t="shared" si="96"/>
        <v>6.4935139565933442</v>
      </c>
    </row>
    <row r="3217" spans="1:11" x14ac:dyDescent="0.3">
      <c r="A3217" s="18" t="str">
        <f t="shared" si="97"/>
        <v>42013P</v>
      </c>
      <c r="B3217" s="10">
        <v>760199</v>
      </c>
      <c r="C3217" s="15">
        <v>41401</v>
      </c>
      <c r="D3217" s="16">
        <v>2282.2723219999998</v>
      </c>
      <c r="E3217" s="14">
        <v>0.48</v>
      </c>
      <c r="F3217" s="14" t="s">
        <v>42</v>
      </c>
      <c r="G3217" s="15">
        <v>41386</v>
      </c>
      <c r="H3217" s="27">
        <f>WORKDAY(WORKDAY(DATEVALUE("15/"&amp;MONTH(EDATE(C3217,0))&amp;"/"&amp;YEAR(EDATE(C3217,0))),-1,Feriados!$A$1:$A$936),1,Feriados!$A$1:$A$936)</f>
        <v>41409</v>
      </c>
      <c r="I3217" s="27">
        <f>WORKDAY(WORKDAY(DATEVALUE("15/"&amp;MONTH(EDATE(C3217,-1))&amp;"/"&amp;YEAR(EDATE(C3217,-1))),-1,Feriados!$A$1:$A$936),1,Feriados!$A$1:$A$936)</f>
        <v>41379</v>
      </c>
      <c r="J3217" s="27">
        <f>WORKDAY(WORKDAY(DATEVALUE("15/"&amp;MONTH(EDATE(C3217,0))&amp;"/"&amp;YEAR(EDATE(C3217,0))-1),-1,Feriados!$A$1:$A$936),1,Feriados!$A$1:$A$936)</f>
        <v>41044</v>
      </c>
      <c r="K3217" s="28">
        <f t="shared" si="96"/>
        <v>6.4935139565933442</v>
      </c>
    </row>
    <row r="3218" spans="1:11" x14ac:dyDescent="0.3">
      <c r="A3218" s="18" t="str">
        <f t="shared" si="97"/>
        <v>42013F</v>
      </c>
      <c r="B3218" s="10">
        <v>760199</v>
      </c>
      <c r="C3218" s="15">
        <v>41402</v>
      </c>
      <c r="D3218" s="16">
        <v>2284.005165</v>
      </c>
      <c r="E3218" s="14">
        <v>0.55000000000000004</v>
      </c>
      <c r="F3218" s="14" t="s">
        <v>41</v>
      </c>
      <c r="G3218" s="15">
        <v>41402</v>
      </c>
      <c r="H3218" s="27">
        <f>WORKDAY(WORKDAY(DATEVALUE("15/"&amp;MONTH(EDATE(C3218,0))&amp;"/"&amp;YEAR(EDATE(C3218,0))),-1,Feriados!$A$1:$A$936),1,Feriados!$A$1:$A$936)</f>
        <v>41409</v>
      </c>
      <c r="I3218" s="27">
        <f>WORKDAY(WORKDAY(DATEVALUE("15/"&amp;MONTH(EDATE(C3218,-1))&amp;"/"&amp;YEAR(EDATE(C3218,-1))),-1,Feriados!$A$1:$A$936),1,Feriados!$A$1:$A$936)</f>
        <v>41379</v>
      </c>
      <c r="J3218" s="27">
        <f>WORKDAY(WORKDAY(DATEVALUE("15/"&amp;MONTH(EDATE(C3218,0))&amp;"/"&amp;YEAR(EDATE(C3218,0))-1),-1,Feriados!$A$1:$A$936),1,Feriados!$A$1:$A$936)</f>
        <v>41044</v>
      </c>
      <c r="K3218" s="28">
        <f t="shared" si="96"/>
        <v>6.4935139565933442</v>
      </c>
    </row>
    <row r="3219" spans="1:11" x14ac:dyDescent="0.3">
      <c r="A3219" s="18" t="str">
        <f t="shared" si="97"/>
        <v>42013F</v>
      </c>
      <c r="B3219" s="10">
        <v>760199</v>
      </c>
      <c r="C3219" s="15">
        <v>41403</v>
      </c>
      <c r="D3219" s="16">
        <v>2284.601846</v>
      </c>
      <c r="E3219" s="14">
        <v>0.55000000000000004</v>
      </c>
      <c r="F3219" s="14" t="s">
        <v>41</v>
      </c>
      <c r="G3219" s="15">
        <v>41402</v>
      </c>
      <c r="H3219" s="27">
        <f>WORKDAY(WORKDAY(DATEVALUE("15/"&amp;MONTH(EDATE(C3219,0))&amp;"/"&amp;YEAR(EDATE(C3219,0))),-1,Feriados!$A$1:$A$936),1,Feriados!$A$1:$A$936)</f>
        <v>41409</v>
      </c>
      <c r="I3219" s="27">
        <f>WORKDAY(WORKDAY(DATEVALUE("15/"&amp;MONTH(EDATE(C3219,-1))&amp;"/"&amp;YEAR(EDATE(C3219,-1))),-1,Feriados!$A$1:$A$936),1,Feriados!$A$1:$A$936)</f>
        <v>41379</v>
      </c>
      <c r="J3219" s="27">
        <f>WORKDAY(WORKDAY(DATEVALUE("15/"&amp;MONTH(EDATE(C3219,0))&amp;"/"&amp;YEAR(EDATE(C3219,0))-1),-1,Feriados!$A$1:$A$936),1,Feriados!$A$1:$A$936)</f>
        <v>41044</v>
      </c>
      <c r="K3219" s="28">
        <f t="shared" si="96"/>
        <v>6.4935139565933442</v>
      </c>
    </row>
    <row r="3220" spans="1:11" x14ac:dyDescent="0.3">
      <c r="A3220" s="18" t="str">
        <f t="shared" si="97"/>
        <v>42013F</v>
      </c>
      <c r="B3220" s="10">
        <v>760199</v>
      </c>
      <c r="C3220" s="15">
        <v>41404</v>
      </c>
      <c r="D3220" s="16">
        <v>2285.1986820000002</v>
      </c>
      <c r="E3220" s="14">
        <v>0.55000000000000004</v>
      </c>
      <c r="F3220" s="14" t="s">
        <v>41</v>
      </c>
      <c r="G3220" s="15">
        <v>41402</v>
      </c>
      <c r="H3220" s="27">
        <f>WORKDAY(WORKDAY(DATEVALUE("15/"&amp;MONTH(EDATE(C3220,0))&amp;"/"&amp;YEAR(EDATE(C3220,0))),-1,Feriados!$A$1:$A$936),1,Feriados!$A$1:$A$936)</f>
        <v>41409</v>
      </c>
      <c r="I3220" s="27">
        <f>WORKDAY(WORKDAY(DATEVALUE("15/"&amp;MONTH(EDATE(C3220,-1))&amp;"/"&amp;YEAR(EDATE(C3220,-1))),-1,Feriados!$A$1:$A$936),1,Feriados!$A$1:$A$936)</f>
        <v>41379</v>
      </c>
      <c r="J3220" s="27">
        <f>WORKDAY(WORKDAY(DATEVALUE("15/"&amp;MONTH(EDATE(C3220,0))&amp;"/"&amp;YEAR(EDATE(C3220,0))-1),-1,Feriados!$A$1:$A$936),1,Feriados!$A$1:$A$936)</f>
        <v>41044</v>
      </c>
      <c r="K3220" s="28">
        <f t="shared" si="96"/>
        <v>6.4935139565933442</v>
      </c>
    </row>
    <row r="3221" spans="1:11" x14ac:dyDescent="0.3">
      <c r="A3221" s="18" t="str">
        <f t="shared" si="97"/>
        <v>42013F</v>
      </c>
      <c r="B3221" s="10">
        <v>760199</v>
      </c>
      <c r="C3221" s="15">
        <v>41407</v>
      </c>
      <c r="D3221" s="16">
        <v>2285.7956749999998</v>
      </c>
      <c r="E3221" s="14">
        <v>0.55000000000000004</v>
      </c>
      <c r="F3221" s="14" t="s">
        <v>41</v>
      </c>
      <c r="G3221" s="15">
        <v>41402</v>
      </c>
      <c r="H3221" s="27">
        <f>WORKDAY(WORKDAY(DATEVALUE("15/"&amp;MONTH(EDATE(C3221,0))&amp;"/"&amp;YEAR(EDATE(C3221,0))),-1,Feriados!$A$1:$A$936),1,Feriados!$A$1:$A$936)</f>
        <v>41409</v>
      </c>
      <c r="I3221" s="27">
        <f>WORKDAY(WORKDAY(DATEVALUE("15/"&amp;MONTH(EDATE(C3221,-1))&amp;"/"&amp;YEAR(EDATE(C3221,-1))),-1,Feriados!$A$1:$A$936),1,Feriados!$A$1:$A$936)</f>
        <v>41379</v>
      </c>
      <c r="J3221" s="27">
        <f>WORKDAY(WORKDAY(DATEVALUE("15/"&amp;MONTH(EDATE(C3221,0))&amp;"/"&amp;YEAR(EDATE(C3221,0))-1),-1,Feriados!$A$1:$A$936),1,Feriados!$A$1:$A$936)</f>
        <v>41044</v>
      </c>
      <c r="K3221" s="28">
        <f t="shared" si="96"/>
        <v>6.4935139565933442</v>
      </c>
    </row>
    <row r="3222" spans="1:11" x14ac:dyDescent="0.3">
      <c r="A3222" s="18" t="str">
        <f t="shared" si="97"/>
        <v>42013F</v>
      </c>
      <c r="B3222" s="10">
        <v>760199</v>
      </c>
      <c r="C3222" s="15">
        <v>41408</v>
      </c>
      <c r="D3222" s="16">
        <v>2286.3928230000001</v>
      </c>
      <c r="E3222" s="14">
        <v>0.55000000000000004</v>
      </c>
      <c r="F3222" s="14" t="s">
        <v>41</v>
      </c>
      <c r="G3222" s="15">
        <v>41402</v>
      </c>
      <c r="H3222" s="27">
        <f>WORKDAY(WORKDAY(DATEVALUE("15/"&amp;MONTH(EDATE(C3222,0))&amp;"/"&amp;YEAR(EDATE(C3222,0))),-1,Feriados!$A$1:$A$936),1,Feriados!$A$1:$A$936)</f>
        <v>41409</v>
      </c>
      <c r="I3222" s="27">
        <f>WORKDAY(WORKDAY(DATEVALUE("15/"&amp;MONTH(EDATE(C3222,-1))&amp;"/"&amp;YEAR(EDATE(C3222,-1))),-1,Feriados!$A$1:$A$936),1,Feriados!$A$1:$A$936)</f>
        <v>41379</v>
      </c>
      <c r="J3222" s="27">
        <f>WORKDAY(WORKDAY(DATEVALUE("15/"&amp;MONTH(EDATE(C3222,0))&amp;"/"&amp;YEAR(EDATE(C3222,0))-1),-1,Feriados!$A$1:$A$936),1,Feriados!$A$1:$A$936)</f>
        <v>41044</v>
      </c>
      <c r="K3222" s="28">
        <f t="shared" si="96"/>
        <v>6.4935139565933442</v>
      </c>
    </row>
    <row r="3223" spans="1:11" x14ac:dyDescent="0.3">
      <c r="A3223" s="18" t="str">
        <f t="shared" si="97"/>
        <v>42013F</v>
      </c>
      <c r="B3223" s="10">
        <v>760199</v>
      </c>
      <c r="C3223" s="15">
        <v>41409</v>
      </c>
      <c r="D3223" s="16">
        <v>2286.990127</v>
      </c>
      <c r="E3223" s="14">
        <v>0.55000000000000004</v>
      </c>
      <c r="F3223" s="14" t="s">
        <v>41</v>
      </c>
      <c r="G3223" s="15">
        <v>41402</v>
      </c>
      <c r="H3223" s="27">
        <f>WORKDAY(WORKDAY(DATEVALUE("15/"&amp;MONTH(EDATE(C3223,0))&amp;"/"&amp;YEAR(EDATE(C3223,0))),-1,Feriados!$A$1:$A$936),1,Feriados!$A$1:$A$936)</f>
        <v>41409</v>
      </c>
      <c r="I3223" s="27">
        <f>WORKDAY(WORKDAY(DATEVALUE("15/"&amp;MONTH(EDATE(C3223,-1))&amp;"/"&amp;YEAR(EDATE(C3223,-1))),-1,Feriados!$A$1:$A$936),1,Feriados!$A$1:$A$936)</f>
        <v>41379</v>
      </c>
      <c r="J3223" s="27">
        <f>WORKDAY(WORKDAY(DATEVALUE("15/"&amp;MONTH(EDATE(C3223,0))&amp;"/"&amp;YEAR(EDATE(C3223,0))-1),-1,Feriados!$A$1:$A$936),1,Feriados!$A$1:$A$936)</f>
        <v>41044</v>
      </c>
      <c r="K3223" s="28">
        <f t="shared" si="96"/>
        <v>6.4935139565933442</v>
      </c>
    </row>
    <row r="3224" spans="1:11" x14ac:dyDescent="0.3">
      <c r="A3224" s="18" t="str">
        <f t="shared" si="97"/>
        <v>42013P</v>
      </c>
      <c r="B3224" s="10">
        <v>760199</v>
      </c>
      <c r="C3224" s="15">
        <v>41410</v>
      </c>
      <c r="D3224" s="16">
        <v>2287.3429980000001</v>
      </c>
      <c r="E3224" s="14">
        <v>0.34</v>
      </c>
      <c r="F3224" s="14" t="s">
        <v>42</v>
      </c>
      <c r="G3224" s="15">
        <v>41410</v>
      </c>
      <c r="H3224" s="27">
        <f>WORKDAY(WORKDAY(DATEVALUE("15/"&amp;MONTH(EDATE(C3224,0))&amp;"/"&amp;YEAR(EDATE(C3224,0))),-1,Feriados!$A$1:$A$936),1,Feriados!$A$1:$A$936)</f>
        <v>41409</v>
      </c>
      <c r="I3224" s="27">
        <f>WORKDAY(WORKDAY(DATEVALUE("15/"&amp;MONTH(EDATE(C3224,-1))&amp;"/"&amp;YEAR(EDATE(C3224,-1))),-1,Feriados!$A$1:$A$936),1,Feriados!$A$1:$A$936)</f>
        <v>41379</v>
      </c>
      <c r="J3224" s="27">
        <f>WORKDAY(WORKDAY(DATEVALUE("15/"&amp;MONTH(EDATE(C3224,0))&amp;"/"&amp;YEAR(EDATE(C3224,0))-1),-1,Feriados!$A$1:$A$936),1,Feriados!$A$1:$A$936)</f>
        <v>41044</v>
      </c>
      <c r="K3224" s="28">
        <f t="shared" si="96"/>
        <v>6.4935139565933442</v>
      </c>
    </row>
    <row r="3225" spans="1:11" x14ac:dyDescent="0.3">
      <c r="A3225" s="18" t="str">
        <f t="shared" si="97"/>
        <v>42013P</v>
      </c>
      <c r="B3225" s="10">
        <v>760199</v>
      </c>
      <c r="C3225" s="15">
        <v>41411</v>
      </c>
      <c r="D3225" s="16">
        <v>2287.6959240000001</v>
      </c>
      <c r="E3225" s="14">
        <v>0.34</v>
      </c>
      <c r="F3225" s="14" t="s">
        <v>42</v>
      </c>
      <c r="G3225" s="15">
        <v>41410</v>
      </c>
      <c r="H3225" s="27">
        <f>WORKDAY(WORKDAY(DATEVALUE("15/"&amp;MONTH(EDATE(C3225,0))&amp;"/"&amp;YEAR(EDATE(C3225,0))),-1,Feriados!$A$1:$A$936),1,Feriados!$A$1:$A$936)</f>
        <v>41409</v>
      </c>
      <c r="I3225" s="27">
        <f>WORKDAY(WORKDAY(DATEVALUE("15/"&amp;MONTH(EDATE(C3225,-1))&amp;"/"&amp;YEAR(EDATE(C3225,-1))),-1,Feriados!$A$1:$A$936),1,Feriados!$A$1:$A$936)</f>
        <v>41379</v>
      </c>
      <c r="J3225" s="27">
        <f>WORKDAY(WORKDAY(DATEVALUE("15/"&amp;MONTH(EDATE(C3225,0))&amp;"/"&amp;YEAR(EDATE(C3225,0))-1),-1,Feriados!$A$1:$A$936),1,Feriados!$A$1:$A$936)</f>
        <v>41044</v>
      </c>
      <c r="K3225" s="28">
        <f t="shared" si="96"/>
        <v>6.4935139565933442</v>
      </c>
    </row>
    <row r="3226" spans="1:11" x14ac:dyDescent="0.3">
      <c r="A3226" s="18" t="str">
        <f t="shared" si="97"/>
        <v>42013P</v>
      </c>
      <c r="B3226" s="10">
        <v>760199</v>
      </c>
      <c r="C3226" s="15">
        <v>41414</v>
      </c>
      <c r="D3226" s="16">
        <v>2288.0489050000001</v>
      </c>
      <c r="E3226" s="14">
        <v>0.34</v>
      </c>
      <c r="F3226" s="14" t="s">
        <v>42</v>
      </c>
      <c r="G3226" s="15">
        <v>41410</v>
      </c>
      <c r="H3226" s="27">
        <f>WORKDAY(WORKDAY(DATEVALUE("15/"&amp;MONTH(EDATE(C3226,0))&amp;"/"&amp;YEAR(EDATE(C3226,0))),-1,Feriados!$A$1:$A$936),1,Feriados!$A$1:$A$936)</f>
        <v>41409</v>
      </c>
      <c r="I3226" s="27">
        <f>WORKDAY(WORKDAY(DATEVALUE("15/"&amp;MONTH(EDATE(C3226,-1))&amp;"/"&amp;YEAR(EDATE(C3226,-1))),-1,Feriados!$A$1:$A$936),1,Feriados!$A$1:$A$936)</f>
        <v>41379</v>
      </c>
      <c r="J3226" s="27">
        <f>WORKDAY(WORKDAY(DATEVALUE("15/"&amp;MONTH(EDATE(C3226,0))&amp;"/"&amp;YEAR(EDATE(C3226,0))-1),-1,Feriados!$A$1:$A$936),1,Feriados!$A$1:$A$936)</f>
        <v>41044</v>
      </c>
      <c r="K3226" s="28">
        <f t="shared" si="96"/>
        <v>6.4935139565933442</v>
      </c>
    </row>
    <row r="3227" spans="1:11" x14ac:dyDescent="0.3">
      <c r="A3227" s="18" t="str">
        <f t="shared" si="97"/>
        <v>42013P</v>
      </c>
      <c r="B3227" s="10">
        <v>760199</v>
      </c>
      <c r="C3227" s="15">
        <v>41415</v>
      </c>
      <c r="D3227" s="16">
        <v>2288.4019400000002</v>
      </c>
      <c r="E3227" s="14">
        <v>0.34</v>
      </c>
      <c r="F3227" s="14" t="s">
        <v>42</v>
      </c>
      <c r="G3227" s="15">
        <v>41410</v>
      </c>
      <c r="H3227" s="27">
        <f>WORKDAY(WORKDAY(DATEVALUE("15/"&amp;MONTH(EDATE(C3227,0))&amp;"/"&amp;YEAR(EDATE(C3227,0))),-1,Feriados!$A$1:$A$936),1,Feriados!$A$1:$A$936)</f>
        <v>41409</v>
      </c>
      <c r="I3227" s="27">
        <f>WORKDAY(WORKDAY(DATEVALUE("15/"&amp;MONTH(EDATE(C3227,-1))&amp;"/"&amp;YEAR(EDATE(C3227,-1))),-1,Feriados!$A$1:$A$936),1,Feriados!$A$1:$A$936)</f>
        <v>41379</v>
      </c>
      <c r="J3227" s="27">
        <f>WORKDAY(WORKDAY(DATEVALUE("15/"&amp;MONTH(EDATE(C3227,0))&amp;"/"&amp;YEAR(EDATE(C3227,0))-1),-1,Feriados!$A$1:$A$936),1,Feriados!$A$1:$A$936)</f>
        <v>41044</v>
      </c>
      <c r="K3227" s="28">
        <f t="shared" si="96"/>
        <v>6.4935139565933442</v>
      </c>
    </row>
    <row r="3228" spans="1:11" x14ac:dyDescent="0.3">
      <c r="A3228" s="18" t="str">
        <f t="shared" si="97"/>
        <v>42013P</v>
      </c>
      <c r="B3228" s="10">
        <v>760199</v>
      </c>
      <c r="C3228" s="15">
        <v>41416</v>
      </c>
      <c r="D3228" s="16">
        <v>2288.7550289999999</v>
      </c>
      <c r="E3228" s="14">
        <v>0.34</v>
      </c>
      <c r="F3228" s="14" t="s">
        <v>42</v>
      </c>
      <c r="G3228" s="15">
        <v>41410</v>
      </c>
      <c r="H3228" s="27">
        <f>WORKDAY(WORKDAY(DATEVALUE("15/"&amp;MONTH(EDATE(C3228,0))&amp;"/"&amp;YEAR(EDATE(C3228,0))),-1,Feriados!$A$1:$A$936),1,Feriados!$A$1:$A$936)</f>
        <v>41409</v>
      </c>
      <c r="I3228" s="27">
        <f>WORKDAY(WORKDAY(DATEVALUE("15/"&amp;MONTH(EDATE(C3228,-1))&amp;"/"&amp;YEAR(EDATE(C3228,-1))),-1,Feriados!$A$1:$A$936),1,Feriados!$A$1:$A$936)</f>
        <v>41379</v>
      </c>
      <c r="J3228" s="27">
        <f>WORKDAY(WORKDAY(DATEVALUE("15/"&amp;MONTH(EDATE(C3228,0))&amp;"/"&amp;YEAR(EDATE(C3228,0))-1),-1,Feriados!$A$1:$A$936),1,Feriados!$A$1:$A$936)</f>
        <v>41044</v>
      </c>
      <c r="K3228" s="28">
        <f t="shared" si="96"/>
        <v>6.4935139565933442</v>
      </c>
    </row>
    <row r="3229" spans="1:11" x14ac:dyDescent="0.3">
      <c r="A3229" s="18" t="str">
        <f t="shared" si="97"/>
        <v>42013P</v>
      </c>
      <c r="B3229" s="10">
        <v>760199</v>
      </c>
      <c r="C3229" s="15">
        <v>41417</v>
      </c>
      <c r="D3229" s="16">
        <v>2289.3570119999999</v>
      </c>
      <c r="E3229" s="14">
        <v>0.38</v>
      </c>
      <c r="F3229" s="14" t="s">
        <v>42</v>
      </c>
      <c r="G3229" s="15">
        <v>41417</v>
      </c>
      <c r="H3229" s="27">
        <f>WORKDAY(WORKDAY(DATEVALUE("15/"&amp;MONTH(EDATE(C3229,0))&amp;"/"&amp;YEAR(EDATE(C3229,0))),-1,Feriados!$A$1:$A$936),1,Feriados!$A$1:$A$936)</f>
        <v>41409</v>
      </c>
      <c r="I3229" s="27">
        <f>WORKDAY(WORKDAY(DATEVALUE("15/"&amp;MONTH(EDATE(C3229,-1))&amp;"/"&amp;YEAR(EDATE(C3229,-1))),-1,Feriados!$A$1:$A$936),1,Feriados!$A$1:$A$936)</f>
        <v>41379</v>
      </c>
      <c r="J3229" s="27">
        <f>WORKDAY(WORKDAY(DATEVALUE("15/"&amp;MONTH(EDATE(C3229,0))&amp;"/"&amp;YEAR(EDATE(C3229,0))-1),-1,Feriados!$A$1:$A$936),1,Feriados!$A$1:$A$936)</f>
        <v>41044</v>
      </c>
      <c r="K3229" s="28">
        <f t="shared" si="96"/>
        <v>6.4935139565933442</v>
      </c>
    </row>
    <row r="3230" spans="1:11" x14ac:dyDescent="0.3">
      <c r="A3230" s="18" t="str">
        <f t="shared" si="97"/>
        <v>42013P</v>
      </c>
      <c r="B3230" s="10">
        <v>760199</v>
      </c>
      <c r="C3230" s="15">
        <v>41418</v>
      </c>
      <c r="D3230" s="16">
        <v>2289.7517309999998</v>
      </c>
      <c r="E3230" s="14">
        <v>0.38</v>
      </c>
      <c r="F3230" s="14" t="s">
        <v>42</v>
      </c>
      <c r="G3230" s="15">
        <v>41417</v>
      </c>
      <c r="H3230" s="27">
        <f>WORKDAY(WORKDAY(DATEVALUE("15/"&amp;MONTH(EDATE(C3230,0))&amp;"/"&amp;YEAR(EDATE(C3230,0))),-1,Feriados!$A$1:$A$936),1,Feriados!$A$1:$A$936)</f>
        <v>41409</v>
      </c>
      <c r="I3230" s="27">
        <f>WORKDAY(WORKDAY(DATEVALUE("15/"&amp;MONTH(EDATE(C3230,-1))&amp;"/"&amp;YEAR(EDATE(C3230,-1))),-1,Feriados!$A$1:$A$936),1,Feriados!$A$1:$A$936)</f>
        <v>41379</v>
      </c>
      <c r="J3230" s="27">
        <f>WORKDAY(WORKDAY(DATEVALUE("15/"&amp;MONTH(EDATE(C3230,0))&amp;"/"&amp;YEAR(EDATE(C3230,0))-1),-1,Feriados!$A$1:$A$936),1,Feriados!$A$1:$A$936)</f>
        <v>41044</v>
      </c>
      <c r="K3230" s="28">
        <f t="shared" si="96"/>
        <v>6.4935139565933442</v>
      </c>
    </row>
    <row r="3231" spans="1:11" x14ac:dyDescent="0.3">
      <c r="A3231" s="18" t="str">
        <f t="shared" si="97"/>
        <v>42013P</v>
      </c>
      <c r="B3231" s="10">
        <v>760199</v>
      </c>
      <c r="C3231" s="15">
        <v>41421</v>
      </c>
      <c r="D3231" s="16">
        <v>2290.146518</v>
      </c>
      <c r="E3231" s="14">
        <v>0.38</v>
      </c>
      <c r="F3231" s="14" t="s">
        <v>42</v>
      </c>
      <c r="G3231" s="15">
        <v>41417</v>
      </c>
      <c r="H3231" s="27">
        <f>WORKDAY(WORKDAY(DATEVALUE("15/"&amp;MONTH(EDATE(C3231,0))&amp;"/"&amp;YEAR(EDATE(C3231,0))),-1,Feriados!$A$1:$A$936),1,Feriados!$A$1:$A$936)</f>
        <v>41409</v>
      </c>
      <c r="I3231" s="27">
        <f>WORKDAY(WORKDAY(DATEVALUE("15/"&amp;MONTH(EDATE(C3231,-1))&amp;"/"&amp;YEAR(EDATE(C3231,-1))),-1,Feriados!$A$1:$A$936),1,Feriados!$A$1:$A$936)</f>
        <v>41379</v>
      </c>
      <c r="J3231" s="27">
        <f>WORKDAY(WORKDAY(DATEVALUE("15/"&amp;MONTH(EDATE(C3231,0))&amp;"/"&amp;YEAR(EDATE(C3231,0))-1),-1,Feriados!$A$1:$A$936),1,Feriados!$A$1:$A$936)</f>
        <v>41044</v>
      </c>
      <c r="K3231" s="28">
        <f t="shared" si="96"/>
        <v>6.4935139565933442</v>
      </c>
    </row>
    <row r="3232" spans="1:11" x14ac:dyDescent="0.3">
      <c r="A3232" s="18" t="str">
        <f t="shared" si="97"/>
        <v>42013P</v>
      </c>
      <c r="B3232" s="10">
        <v>760199</v>
      </c>
      <c r="C3232" s="15">
        <v>41422</v>
      </c>
      <c r="D3232" s="16">
        <v>2290.541373</v>
      </c>
      <c r="E3232" s="14">
        <v>0.38</v>
      </c>
      <c r="F3232" s="14" t="s">
        <v>42</v>
      </c>
      <c r="G3232" s="15">
        <v>41417</v>
      </c>
      <c r="H3232" s="27">
        <f>WORKDAY(WORKDAY(DATEVALUE("15/"&amp;MONTH(EDATE(C3232,0))&amp;"/"&amp;YEAR(EDATE(C3232,0))),-1,Feriados!$A$1:$A$936),1,Feriados!$A$1:$A$936)</f>
        <v>41409</v>
      </c>
      <c r="I3232" s="27">
        <f>WORKDAY(WORKDAY(DATEVALUE("15/"&amp;MONTH(EDATE(C3232,-1))&amp;"/"&amp;YEAR(EDATE(C3232,-1))),-1,Feriados!$A$1:$A$936),1,Feriados!$A$1:$A$936)</f>
        <v>41379</v>
      </c>
      <c r="J3232" s="27">
        <f>WORKDAY(WORKDAY(DATEVALUE("15/"&amp;MONTH(EDATE(C3232,0))&amp;"/"&amp;YEAR(EDATE(C3232,0))-1),-1,Feriados!$A$1:$A$936),1,Feriados!$A$1:$A$936)</f>
        <v>41044</v>
      </c>
      <c r="K3232" s="28">
        <f t="shared" si="96"/>
        <v>6.4935139565933442</v>
      </c>
    </row>
    <row r="3233" spans="1:11" x14ac:dyDescent="0.3">
      <c r="A3233" s="18" t="str">
        <f t="shared" si="97"/>
        <v>42013P</v>
      </c>
      <c r="B3233" s="10">
        <v>760199</v>
      </c>
      <c r="C3233" s="15">
        <v>41423</v>
      </c>
      <c r="D3233" s="16">
        <v>2290.9362959999999</v>
      </c>
      <c r="E3233" s="14">
        <v>0.38</v>
      </c>
      <c r="F3233" s="14" t="s">
        <v>42</v>
      </c>
      <c r="G3233" s="15">
        <v>41417</v>
      </c>
      <c r="H3233" s="27">
        <f>WORKDAY(WORKDAY(DATEVALUE("15/"&amp;MONTH(EDATE(C3233,0))&amp;"/"&amp;YEAR(EDATE(C3233,0))),-1,Feriados!$A$1:$A$936),1,Feriados!$A$1:$A$936)</f>
        <v>41409</v>
      </c>
      <c r="I3233" s="27">
        <f>WORKDAY(WORKDAY(DATEVALUE("15/"&amp;MONTH(EDATE(C3233,-1))&amp;"/"&amp;YEAR(EDATE(C3233,-1))),-1,Feriados!$A$1:$A$936),1,Feriados!$A$1:$A$936)</f>
        <v>41379</v>
      </c>
      <c r="J3233" s="27">
        <f>WORKDAY(WORKDAY(DATEVALUE("15/"&amp;MONTH(EDATE(C3233,0))&amp;"/"&amp;YEAR(EDATE(C3233,0))-1),-1,Feriados!$A$1:$A$936),1,Feriados!$A$1:$A$936)</f>
        <v>41044</v>
      </c>
      <c r="K3233" s="28">
        <f t="shared" si="96"/>
        <v>6.4935139565933442</v>
      </c>
    </row>
    <row r="3234" spans="1:11" x14ac:dyDescent="0.3">
      <c r="A3234" s="18" t="str">
        <f t="shared" si="97"/>
        <v>42013P</v>
      </c>
      <c r="B3234" s="10">
        <v>760199</v>
      </c>
      <c r="C3234" s="15">
        <v>41425</v>
      </c>
      <c r="D3234" s="16">
        <v>2291.3312879999999</v>
      </c>
      <c r="E3234" s="14">
        <v>0.38</v>
      </c>
      <c r="F3234" s="14" t="s">
        <v>42</v>
      </c>
      <c r="G3234" s="15">
        <v>41417</v>
      </c>
      <c r="H3234" s="27">
        <f>WORKDAY(WORKDAY(DATEVALUE("15/"&amp;MONTH(EDATE(C3234,0))&amp;"/"&amp;YEAR(EDATE(C3234,0))),-1,Feriados!$A$1:$A$936),1,Feriados!$A$1:$A$936)</f>
        <v>41409</v>
      </c>
      <c r="I3234" s="27">
        <f>WORKDAY(WORKDAY(DATEVALUE("15/"&amp;MONTH(EDATE(C3234,-1))&amp;"/"&amp;YEAR(EDATE(C3234,-1))),-1,Feriados!$A$1:$A$936),1,Feriados!$A$1:$A$936)</f>
        <v>41379</v>
      </c>
      <c r="J3234" s="27">
        <f>WORKDAY(WORKDAY(DATEVALUE("15/"&amp;MONTH(EDATE(C3234,0))&amp;"/"&amp;YEAR(EDATE(C3234,0))-1),-1,Feriados!$A$1:$A$936),1,Feriados!$A$1:$A$936)</f>
        <v>41044</v>
      </c>
      <c r="K3234" s="28">
        <f t="shared" si="96"/>
        <v>6.4935139565933442</v>
      </c>
    </row>
    <row r="3235" spans="1:11" x14ac:dyDescent="0.3">
      <c r="A3235" s="18" t="str">
        <f t="shared" si="97"/>
        <v>52013P</v>
      </c>
      <c r="B3235" s="10">
        <v>760199</v>
      </c>
      <c r="C3235" s="15">
        <v>41428</v>
      </c>
      <c r="D3235" s="16">
        <v>2291.7263469999998</v>
      </c>
      <c r="E3235" s="14">
        <v>0.38</v>
      </c>
      <c r="F3235" s="14" t="s">
        <v>42</v>
      </c>
      <c r="G3235" s="15">
        <v>41417</v>
      </c>
      <c r="H3235" s="27">
        <f>WORKDAY(WORKDAY(DATEVALUE("15/"&amp;MONTH(EDATE(C3235,0))&amp;"/"&amp;YEAR(EDATE(C3235,0))),-1,Feriados!$A$1:$A$936),1,Feriados!$A$1:$A$936)</f>
        <v>41442</v>
      </c>
      <c r="I3235" s="27">
        <f>WORKDAY(WORKDAY(DATEVALUE("15/"&amp;MONTH(EDATE(C3235,-1))&amp;"/"&amp;YEAR(EDATE(C3235,-1))),-1,Feriados!$A$1:$A$936),1,Feriados!$A$1:$A$936)</f>
        <v>41409</v>
      </c>
      <c r="J3235" s="27">
        <f>WORKDAY(WORKDAY(DATEVALUE("15/"&amp;MONTH(EDATE(C3235,0))&amp;"/"&amp;YEAR(EDATE(C3235,0))-1),-1,Feriados!$A$1:$A$936),1,Feriados!$A$1:$A$936)</f>
        <v>41075</v>
      </c>
      <c r="K3235" s="28">
        <f t="shared" si="96"/>
        <v>6.50413514489947</v>
      </c>
    </row>
    <row r="3236" spans="1:11" x14ac:dyDescent="0.3">
      <c r="A3236" s="18" t="str">
        <f t="shared" si="97"/>
        <v>52013P</v>
      </c>
      <c r="B3236" s="10">
        <v>760199</v>
      </c>
      <c r="C3236" s="15">
        <v>41429</v>
      </c>
      <c r="D3236" s="16">
        <v>2292.121474</v>
      </c>
      <c r="E3236" s="14">
        <v>0.38</v>
      </c>
      <c r="F3236" s="14" t="s">
        <v>42</v>
      </c>
      <c r="G3236" s="15">
        <v>41417</v>
      </c>
      <c r="H3236" s="27">
        <f>WORKDAY(WORKDAY(DATEVALUE("15/"&amp;MONTH(EDATE(C3236,0))&amp;"/"&amp;YEAR(EDATE(C3236,0))),-1,Feriados!$A$1:$A$936),1,Feriados!$A$1:$A$936)</f>
        <v>41442</v>
      </c>
      <c r="I3236" s="27">
        <f>WORKDAY(WORKDAY(DATEVALUE("15/"&amp;MONTH(EDATE(C3236,-1))&amp;"/"&amp;YEAR(EDATE(C3236,-1))),-1,Feriados!$A$1:$A$936),1,Feriados!$A$1:$A$936)</f>
        <v>41409</v>
      </c>
      <c r="J3236" s="27">
        <f>WORKDAY(WORKDAY(DATEVALUE("15/"&amp;MONTH(EDATE(C3236,0))&amp;"/"&amp;YEAR(EDATE(C3236,0))-1),-1,Feriados!$A$1:$A$936),1,Feriados!$A$1:$A$936)</f>
        <v>41075</v>
      </c>
      <c r="K3236" s="28">
        <f t="shared" si="96"/>
        <v>6.50413514489947</v>
      </c>
    </row>
    <row r="3237" spans="1:11" x14ac:dyDescent="0.3">
      <c r="A3237" s="18" t="str">
        <f t="shared" si="97"/>
        <v>52013P</v>
      </c>
      <c r="B3237" s="10">
        <v>760199</v>
      </c>
      <c r="C3237" s="15">
        <v>41430</v>
      </c>
      <c r="D3237" s="16">
        <v>2292.51667</v>
      </c>
      <c r="E3237" s="14">
        <v>0.38</v>
      </c>
      <c r="F3237" s="14" t="s">
        <v>42</v>
      </c>
      <c r="G3237" s="15">
        <v>41417</v>
      </c>
      <c r="H3237" s="27">
        <f>WORKDAY(WORKDAY(DATEVALUE("15/"&amp;MONTH(EDATE(C3237,0))&amp;"/"&amp;YEAR(EDATE(C3237,0))),-1,Feriados!$A$1:$A$936),1,Feriados!$A$1:$A$936)</f>
        <v>41442</v>
      </c>
      <c r="I3237" s="27">
        <f>WORKDAY(WORKDAY(DATEVALUE("15/"&amp;MONTH(EDATE(C3237,-1))&amp;"/"&amp;YEAR(EDATE(C3237,-1))),-1,Feriados!$A$1:$A$936),1,Feriados!$A$1:$A$936)</f>
        <v>41409</v>
      </c>
      <c r="J3237" s="27">
        <f>WORKDAY(WORKDAY(DATEVALUE("15/"&amp;MONTH(EDATE(C3237,0))&amp;"/"&amp;YEAR(EDATE(C3237,0))-1),-1,Feriados!$A$1:$A$936),1,Feriados!$A$1:$A$936)</f>
        <v>41075</v>
      </c>
      <c r="K3237" s="28">
        <f t="shared" si="96"/>
        <v>6.50413514489947</v>
      </c>
    </row>
    <row r="3238" spans="1:11" x14ac:dyDescent="0.3">
      <c r="A3238" s="18" t="str">
        <f t="shared" si="97"/>
        <v>52013P</v>
      </c>
      <c r="B3238" s="10">
        <v>760199</v>
      </c>
      <c r="C3238" s="15">
        <v>41431</v>
      </c>
      <c r="D3238" s="16">
        <v>2292.9119340000002</v>
      </c>
      <c r="E3238" s="14">
        <v>0.38</v>
      </c>
      <c r="F3238" s="14" t="s">
        <v>42</v>
      </c>
      <c r="G3238" s="15">
        <v>41417</v>
      </c>
      <c r="H3238" s="27">
        <f>WORKDAY(WORKDAY(DATEVALUE("15/"&amp;MONTH(EDATE(C3238,0))&amp;"/"&amp;YEAR(EDATE(C3238,0))),-1,Feriados!$A$1:$A$936),1,Feriados!$A$1:$A$936)</f>
        <v>41442</v>
      </c>
      <c r="I3238" s="27">
        <f>WORKDAY(WORKDAY(DATEVALUE("15/"&amp;MONTH(EDATE(C3238,-1))&amp;"/"&amp;YEAR(EDATE(C3238,-1))),-1,Feriados!$A$1:$A$936),1,Feriados!$A$1:$A$936)</f>
        <v>41409</v>
      </c>
      <c r="J3238" s="27">
        <f>WORKDAY(WORKDAY(DATEVALUE("15/"&amp;MONTH(EDATE(C3238,0))&amp;"/"&amp;YEAR(EDATE(C3238,0))-1),-1,Feriados!$A$1:$A$936),1,Feriados!$A$1:$A$936)</f>
        <v>41075</v>
      </c>
      <c r="K3238" s="28">
        <f t="shared" si="96"/>
        <v>6.50413514489947</v>
      </c>
    </row>
    <row r="3239" spans="1:11" x14ac:dyDescent="0.3">
      <c r="A3239" s="18" t="str">
        <f t="shared" si="97"/>
        <v>52013F</v>
      </c>
      <c r="B3239" s="10">
        <v>760199</v>
      </c>
      <c r="C3239" s="15">
        <v>41432</v>
      </c>
      <c r="D3239" s="16">
        <v>2293.139897</v>
      </c>
      <c r="E3239" s="14">
        <v>0.37</v>
      </c>
      <c r="F3239" s="14" t="s">
        <v>41</v>
      </c>
      <c r="G3239" s="15">
        <v>41432</v>
      </c>
      <c r="H3239" s="27">
        <f>WORKDAY(WORKDAY(DATEVALUE("15/"&amp;MONTH(EDATE(C3239,0))&amp;"/"&amp;YEAR(EDATE(C3239,0))),-1,Feriados!$A$1:$A$936),1,Feriados!$A$1:$A$936)</f>
        <v>41442</v>
      </c>
      <c r="I3239" s="27">
        <f>WORKDAY(WORKDAY(DATEVALUE("15/"&amp;MONTH(EDATE(C3239,-1))&amp;"/"&amp;YEAR(EDATE(C3239,-1))),-1,Feriados!$A$1:$A$936),1,Feriados!$A$1:$A$936)</f>
        <v>41409</v>
      </c>
      <c r="J3239" s="27">
        <f>WORKDAY(WORKDAY(DATEVALUE("15/"&amp;MONTH(EDATE(C3239,0))&amp;"/"&amp;YEAR(EDATE(C3239,0))-1),-1,Feriados!$A$1:$A$936),1,Feriados!$A$1:$A$936)</f>
        <v>41075</v>
      </c>
      <c r="K3239" s="28">
        <f t="shared" si="96"/>
        <v>6.50413514489947</v>
      </c>
    </row>
    <row r="3240" spans="1:11" x14ac:dyDescent="0.3">
      <c r="A3240" s="18" t="str">
        <f t="shared" si="97"/>
        <v>52013F</v>
      </c>
      <c r="B3240" s="10">
        <v>760199</v>
      </c>
      <c r="C3240" s="15">
        <v>41435</v>
      </c>
      <c r="D3240" s="16">
        <v>2293.5248059999999</v>
      </c>
      <c r="E3240" s="14">
        <v>0.37</v>
      </c>
      <c r="F3240" s="14" t="s">
        <v>41</v>
      </c>
      <c r="G3240" s="15">
        <v>41432</v>
      </c>
      <c r="H3240" s="27">
        <f>WORKDAY(WORKDAY(DATEVALUE("15/"&amp;MONTH(EDATE(C3240,0))&amp;"/"&amp;YEAR(EDATE(C3240,0))),-1,Feriados!$A$1:$A$936),1,Feriados!$A$1:$A$936)</f>
        <v>41442</v>
      </c>
      <c r="I3240" s="27">
        <f>WORKDAY(WORKDAY(DATEVALUE("15/"&amp;MONTH(EDATE(C3240,-1))&amp;"/"&amp;YEAR(EDATE(C3240,-1))),-1,Feriados!$A$1:$A$936),1,Feriados!$A$1:$A$936)</f>
        <v>41409</v>
      </c>
      <c r="J3240" s="27">
        <f>WORKDAY(WORKDAY(DATEVALUE("15/"&amp;MONTH(EDATE(C3240,0))&amp;"/"&amp;YEAR(EDATE(C3240,0))-1),-1,Feriados!$A$1:$A$936),1,Feriados!$A$1:$A$936)</f>
        <v>41075</v>
      </c>
      <c r="K3240" s="28">
        <f t="shared" si="96"/>
        <v>6.50413514489947</v>
      </c>
    </row>
    <row r="3241" spans="1:11" x14ac:dyDescent="0.3">
      <c r="A3241" s="18" t="str">
        <f t="shared" si="97"/>
        <v>52013F</v>
      </c>
      <c r="B3241" s="10">
        <v>760199</v>
      </c>
      <c r="C3241" s="15">
        <v>41436</v>
      </c>
      <c r="D3241" s="16">
        <v>2293.90978</v>
      </c>
      <c r="E3241" s="14">
        <v>0.37</v>
      </c>
      <c r="F3241" s="14" t="s">
        <v>41</v>
      </c>
      <c r="G3241" s="15">
        <v>41432</v>
      </c>
      <c r="H3241" s="27">
        <f>WORKDAY(WORKDAY(DATEVALUE("15/"&amp;MONTH(EDATE(C3241,0))&amp;"/"&amp;YEAR(EDATE(C3241,0))),-1,Feriados!$A$1:$A$936),1,Feriados!$A$1:$A$936)</f>
        <v>41442</v>
      </c>
      <c r="I3241" s="27">
        <f>WORKDAY(WORKDAY(DATEVALUE("15/"&amp;MONTH(EDATE(C3241,-1))&amp;"/"&amp;YEAR(EDATE(C3241,-1))),-1,Feriados!$A$1:$A$936),1,Feriados!$A$1:$A$936)</f>
        <v>41409</v>
      </c>
      <c r="J3241" s="27">
        <f>WORKDAY(WORKDAY(DATEVALUE("15/"&amp;MONTH(EDATE(C3241,0))&amp;"/"&amp;YEAR(EDATE(C3241,0))-1),-1,Feriados!$A$1:$A$936),1,Feriados!$A$1:$A$936)</f>
        <v>41075</v>
      </c>
      <c r="K3241" s="28">
        <f t="shared" si="96"/>
        <v>6.50413514489947</v>
      </c>
    </row>
    <row r="3242" spans="1:11" x14ac:dyDescent="0.3">
      <c r="A3242" s="18" t="str">
        <f t="shared" si="97"/>
        <v>52013F</v>
      </c>
      <c r="B3242" s="10">
        <v>760199</v>
      </c>
      <c r="C3242" s="15">
        <v>41437</v>
      </c>
      <c r="D3242" s="16">
        <v>2294.2948179999999</v>
      </c>
      <c r="E3242" s="14">
        <v>0.37</v>
      </c>
      <c r="F3242" s="14" t="s">
        <v>41</v>
      </c>
      <c r="G3242" s="15">
        <v>41432</v>
      </c>
      <c r="H3242" s="27">
        <f>WORKDAY(WORKDAY(DATEVALUE("15/"&amp;MONTH(EDATE(C3242,0))&amp;"/"&amp;YEAR(EDATE(C3242,0))),-1,Feriados!$A$1:$A$936),1,Feriados!$A$1:$A$936)</f>
        <v>41442</v>
      </c>
      <c r="I3242" s="27">
        <f>WORKDAY(WORKDAY(DATEVALUE("15/"&amp;MONTH(EDATE(C3242,-1))&amp;"/"&amp;YEAR(EDATE(C3242,-1))),-1,Feriados!$A$1:$A$936),1,Feriados!$A$1:$A$936)</f>
        <v>41409</v>
      </c>
      <c r="J3242" s="27">
        <f>WORKDAY(WORKDAY(DATEVALUE("15/"&amp;MONTH(EDATE(C3242,0))&amp;"/"&amp;YEAR(EDATE(C3242,0))-1),-1,Feriados!$A$1:$A$936),1,Feriados!$A$1:$A$936)</f>
        <v>41075</v>
      </c>
      <c r="K3242" s="28">
        <f t="shared" si="96"/>
        <v>6.50413514489947</v>
      </c>
    </row>
    <row r="3243" spans="1:11" x14ac:dyDescent="0.3">
      <c r="A3243" s="18" t="str">
        <f t="shared" si="97"/>
        <v>52013F</v>
      </c>
      <c r="B3243" s="10">
        <v>760199</v>
      </c>
      <c r="C3243" s="15">
        <v>41438</v>
      </c>
      <c r="D3243" s="16">
        <v>2294.6799209999999</v>
      </c>
      <c r="E3243" s="14">
        <v>0.37</v>
      </c>
      <c r="F3243" s="14" t="s">
        <v>41</v>
      </c>
      <c r="G3243" s="15">
        <v>41432</v>
      </c>
      <c r="H3243" s="27">
        <f>WORKDAY(WORKDAY(DATEVALUE("15/"&amp;MONTH(EDATE(C3243,0))&amp;"/"&amp;YEAR(EDATE(C3243,0))),-1,Feriados!$A$1:$A$936),1,Feriados!$A$1:$A$936)</f>
        <v>41442</v>
      </c>
      <c r="I3243" s="27">
        <f>WORKDAY(WORKDAY(DATEVALUE("15/"&amp;MONTH(EDATE(C3243,-1))&amp;"/"&amp;YEAR(EDATE(C3243,-1))),-1,Feriados!$A$1:$A$936),1,Feriados!$A$1:$A$936)</f>
        <v>41409</v>
      </c>
      <c r="J3243" s="27">
        <f>WORKDAY(WORKDAY(DATEVALUE("15/"&amp;MONTH(EDATE(C3243,0))&amp;"/"&amp;YEAR(EDATE(C3243,0))-1),-1,Feriados!$A$1:$A$936),1,Feriados!$A$1:$A$936)</f>
        <v>41075</v>
      </c>
      <c r="K3243" s="28">
        <f t="shared" si="96"/>
        <v>6.50413514489947</v>
      </c>
    </row>
    <row r="3244" spans="1:11" x14ac:dyDescent="0.3">
      <c r="A3244" s="18" t="str">
        <f t="shared" si="97"/>
        <v>52013F</v>
      </c>
      <c r="B3244" s="10">
        <v>760199</v>
      </c>
      <c r="C3244" s="15">
        <v>41439</v>
      </c>
      <c r="D3244" s="16">
        <v>2295.0650890000002</v>
      </c>
      <c r="E3244" s="14">
        <v>0.37</v>
      </c>
      <c r="F3244" s="14" t="s">
        <v>41</v>
      </c>
      <c r="G3244" s="15">
        <v>41432</v>
      </c>
      <c r="H3244" s="27">
        <f>WORKDAY(WORKDAY(DATEVALUE("15/"&amp;MONTH(EDATE(C3244,0))&amp;"/"&amp;YEAR(EDATE(C3244,0))),-1,Feriados!$A$1:$A$936),1,Feriados!$A$1:$A$936)</f>
        <v>41442</v>
      </c>
      <c r="I3244" s="27">
        <f>WORKDAY(WORKDAY(DATEVALUE("15/"&amp;MONTH(EDATE(C3244,-1))&amp;"/"&amp;YEAR(EDATE(C3244,-1))),-1,Feriados!$A$1:$A$936),1,Feriados!$A$1:$A$936)</f>
        <v>41409</v>
      </c>
      <c r="J3244" s="27">
        <f>WORKDAY(WORKDAY(DATEVALUE("15/"&amp;MONTH(EDATE(C3244,0))&amp;"/"&amp;YEAR(EDATE(C3244,0))-1),-1,Feriados!$A$1:$A$936),1,Feriados!$A$1:$A$936)</f>
        <v>41075</v>
      </c>
      <c r="K3244" s="28">
        <f t="shared" si="96"/>
        <v>6.50413514489947</v>
      </c>
    </row>
    <row r="3245" spans="1:11" x14ac:dyDescent="0.3">
      <c r="A3245" s="18" t="str">
        <f t="shared" si="97"/>
        <v>52013F</v>
      </c>
      <c r="B3245" s="10">
        <v>760199</v>
      </c>
      <c r="C3245" s="15">
        <v>41442</v>
      </c>
      <c r="D3245" s="16">
        <v>2295.4503220000001</v>
      </c>
      <c r="E3245" s="14">
        <v>0.37</v>
      </c>
      <c r="F3245" s="14" t="s">
        <v>41</v>
      </c>
      <c r="G3245" s="15">
        <v>41432</v>
      </c>
      <c r="H3245" s="27">
        <f>WORKDAY(WORKDAY(DATEVALUE("15/"&amp;MONTH(EDATE(C3245,0))&amp;"/"&amp;YEAR(EDATE(C3245,0))),-1,Feriados!$A$1:$A$936),1,Feriados!$A$1:$A$936)</f>
        <v>41442</v>
      </c>
      <c r="I3245" s="27">
        <f>WORKDAY(WORKDAY(DATEVALUE("15/"&amp;MONTH(EDATE(C3245,-1))&amp;"/"&amp;YEAR(EDATE(C3245,-1))),-1,Feriados!$A$1:$A$936),1,Feriados!$A$1:$A$936)</f>
        <v>41409</v>
      </c>
      <c r="J3245" s="27">
        <f>WORKDAY(WORKDAY(DATEVALUE("15/"&amp;MONTH(EDATE(C3245,0))&amp;"/"&amp;YEAR(EDATE(C3245,0))-1),-1,Feriados!$A$1:$A$936),1,Feriados!$A$1:$A$936)</f>
        <v>41075</v>
      </c>
      <c r="K3245" s="28">
        <f t="shared" si="96"/>
        <v>6.50413514489947</v>
      </c>
    </row>
    <row r="3246" spans="1:11" x14ac:dyDescent="0.3">
      <c r="A3246" s="18" t="str">
        <f t="shared" si="97"/>
        <v>52013P</v>
      </c>
      <c r="B3246" s="10">
        <v>760199</v>
      </c>
      <c r="C3246" s="15">
        <v>41443</v>
      </c>
      <c r="D3246" s="16">
        <v>2295.8627980000001</v>
      </c>
      <c r="E3246" s="14">
        <v>0.36</v>
      </c>
      <c r="F3246" s="14" t="s">
        <v>42</v>
      </c>
      <c r="G3246" s="15">
        <v>41443</v>
      </c>
      <c r="H3246" s="27">
        <f>WORKDAY(WORKDAY(DATEVALUE("15/"&amp;MONTH(EDATE(C3246,0))&amp;"/"&amp;YEAR(EDATE(C3246,0))),-1,Feriados!$A$1:$A$936),1,Feriados!$A$1:$A$936)</f>
        <v>41442</v>
      </c>
      <c r="I3246" s="27">
        <f>WORKDAY(WORKDAY(DATEVALUE("15/"&amp;MONTH(EDATE(C3246,-1))&amp;"/"&amp;YEAR(EDATE(C3246,-1))),-1,Feriados!$A$1:$A$936),1,Feriados!$A$1:$A$936)</f>
        <v>41409</v>
      </c>
      <c r="J3246" s="27">
        <f>WORKDAY(WORKDAY(DATEVALUE("15/"&amp;MONTH(EDATE(C3246,0))&amp;"/"&amp;YEAR(EDATE(C3246,0))-1),-1,Feriados!$A$1:$A$936),1,Feriados!$A$1:$A$936)</f>
        <v>41075</v>
      </c>
      <c r="K3246" s="28">
        <f t="shared" si="96"/>
        <v>6.50413514489947</v>
      </c>
    </row>
    <row r="3247" spans="1:11" x14ac:dyDescent="0.3">
      <c r="A3247" s="18" t="str">
        <f t="shared" si="97"/>
        <v>52013P</v>
      </c>
      <c r="B3247" s="10">
        <v>760199</v>
      </c>
      <c r="C3247" s="15">
        <v>41444</v>
      </c>
      <c r="D3247" s="16">
        <v>2296.2753480000001</v>
      </c>
      <c r="E3247" s="14">
        <v>0.36</v>
      </c>
      <c r="F3247" s="14" t="s">
        <v>42</v>
      </c>
      <c r="G3247" s="15">
        <v>41443</v>
      </c>
      <c r="H3247" s="27">
        <f>WORKDAY(WORKDAY(DATEVALUE("15/"&amp;MONTH(EDATE(C3247,0))&amp;"/"&amp;YEAR(EDATE(C3247,0))),-1,Feriados!$A$1:$A$936),1,Feriados!$A$1:$A$936)</f>
        <v>41442</v>
      </c>
      <c r="I3247" s="27">
        <f>WORKDAY(WORKDAY(DATEVALUE("15/"&amp;MONTH(EDATE(C3247,-1))&amp;"/"&amp;YEAR(EDATE(C3247,-1))),-1,Feriados!$A$1:$A$936),1,Feriados!$A$1:$A$936)</f>
        <v>41409</v>
      </c>
      <c r="J3247" s="27">
        <f>WORKDAY(WORKDAY(DATEVALUE("15/"&amp;MONTH(EDATE(C3247,0))&amp;"/"&amp;YEAR(EDATE(C3247,0))-1),-1,Feriados!$A$1:$A$936),1,Feriados!$A$1:$A$936)</f>
        <v>41075</v>
      </c>
      <c r="K3247" s="28">
        <f t="shared" si="96"/>
        <v>6.50413514489947</v>
      </c>
    </row>
    <row r="3248" spans="1:11" x14ac:dyDescent="0.3">
      <c r="A3248" s="18" t="str">
        <f t="shared" si="97"/>
        <v>52013P</v>
      </c>
      <c r="B3248" s="10">
        <v>760199</v>
      </c>
      <c r="C3248" s="15">
        <v>41445</v>
      </c>
      <c r="D3248" s="16">
        <v>2296.6879720000002</v>
      </c>
      <c r="E3248" s="14">
        <v>0.36</v>
      </c>
      <c r="F3248" s="14" t="s">
        <v>42</v>
      </c>
      <c r="G3248" s="15">
        <v>41443</v>
      </c>
      <c r="H3248" s="27">
        <f>WORKDAY(WORKDAY(DATEVALUE("15/"&amp;MONTH(EDATE(C3248,0))&amp;"/"&amp;YEAR(EDATE(C3248,0))),-1,Feriados!$A$1:$A$936),1,Feriados!$A$1:$A$936)</f>
        <v>41442</v>
      </c>
      <c r="I3248" s="27">
        <f>WORKDAY(WORKDAY(DATEVALUE("15/"&amp;MONTH(EDATE(C3248,-1))&amp;"/"&amp;YEAR(EDATE(C3248,-1))),-1,Feriados!$A$1:$A$936),1,Feriados!$A$1:$A$936)</f>
        <v>41409</v>
      </c>
      <c r="J3248" s="27">
        <f>WORKDAY(WORKDAY(DATEVALUE("15/"&amp;MONTH(EDATE(C3248,0))&amp;"/"&amp;YEAR(EDATE(C3248,0))-1),-1,Feriados!$A$1:$A$936),1,Feriados!$A$1:$A$936)</f>
        <v>41075</v>
      </c>
      <c r="K3248" s="28">
        <f t="shared" si="96"/>
        <v>6.50413514489947</v>
      </c>
    </row>
    <row r="3249" spans="1:11" x14ac:dyDescent="0.3">
      <c r="A3249" s="18" t="str">
        <f t="shared" si="97"/>
        <v>52013P</v>
      </c>
      <c r="B3249" s="10">
        <v>760199</v>
      </c>
      <c r="C3249" s="15">
        <v>41446</v>
      </c>
      <c r="D3249" s="16">
        <v>2297.1006710000001</v>
      </c>
      <c r="E3249" s="14">
        <v>0.36</v>
      </c>
      <c r="F3249" s="14" t="s">
        <v>42</v>
      </c>
      <c r="G3249" s="15">
        <v>41443</v>
      </c>
      <c r="H3249" s="27">
        <f>WORKDAY(WORKDAY(DATEVALUE("15/"&amp;MONTH(EDATE(C3249,0))&amp;"/"&amp;YEAR(EDATE(C3249,0))),-1,Feriados!$A$1:$A$936),1,Feriados!$A$1:$A$936)</f>
        <v>41442</v>
      </c>
      <c r="I3249" s="27">
        <f>WORKDAY(WORKDAY(DATEVALUE("15/"&amp;MONTH(EDATE(C3249,-1))&amp;"/"&amp;YEAR(EDATE(C3249,-1))),-1,Feriados!$A$1:$A$936),1,Feriados!$A$1:$A$936)</f>
        <v>41409</v>
      </c>
      <c r="J3249" s="27">
        <f>WORKDAY(WORKDAY(DATEVALUE("15/"&amp;MONTH(EDATE(C3249,0))&amp;"/"&amp;YEAR(EDATE(C3249,0))-1),-1,Feriados!$A$1:$A$936),1,Feriados!$A$1:$A$936)</f>
        <v>41075</v>
      </c>
      <c r="K3249" s="28">
        <f t="shared" si="96"/>
        <v>6.50413514489947</v>
      </c>
    </row>
    <row r="3250" spans="1:11" x14ac:dyDescent="0.3">
      <c r="A3250" s="18" t="str">
        <f t="shared" si="97"/>
        <v>52013P</v>
      </c>
      <c r="B3250" s="10">
        <v>760199</v>
      </c>
      <c r="C3250" s="15">
        <v>41449</v>
      </c>
      <c r="D3250" s="16">
        <v>2297.284482</v>
      </c>
      <c r="E3250" s="14">
        <v>0.32</v>
      </c>
      <c r="F3250" s="14" t="s">
        <v>42</v>
      </c>
      <c r="G3250" s="15">
        <v>41449</v>
      </c>
      <c r="H3250" s="27">
        <f>WORKDAY(WORKDAY(DATEVALUE("15/"&amp;MONTH(EDATE(C3250,0))&amp;"/"&amp;YEAR(EDATE(C3250,0))),-1,Feriados!$A$1:$A$936),1,Feriados!$A$1:$A$936)</f>
        <v>41442</v>
      </c>
      <c r="I3250" s="27">
        <f>WORKDAY(WORKDAY(DATEVALUE("15/"&amp;MONTH(EDATE(C3250,-1))&amp;"/"&amp;YEAR(EDATE(C3250,-1))),-1,Feriados!$A$1:$A$936),1,Feriados!$A$1:$A$936)</f>
        <v>41409</v>
      </c>
      <c r="J3250" s="27">
        <f>WORKDAY(WORKDAY(DATEVALUE("15/"&amp;MONTH(EDATE(C3250,0))&amp;"/"&amp;YEAR(EDATE(C3250,0))-1),-1,Feriados!$A$1:$A$936),1,Feriados!$A$1:$A$936)</f>
        <v>41075</v>
      </c>
      <c r="K3250" s="28">
        <f t="shared" si="96"/>
        <v>6.50413514489947</v>
      </c>
    </row>
    <row r="3251" spans="1:11" x14ac:dyDescent="0.3">
      <c r="A3251" s="18" t="str">
        <f t="shared" si="97"/>
        <v>52013P</v>
      </c>
      <c r="B3251" s="10">
        <v>760199</v>
      </c>
      <c r="C3251" s="15">
        <v>41450</v>
      </c>
      <c r="D3251" s="16">
        <v>2297.6514900000002</v>
      </c>
      <c r="E3251" s="14">
        <v>0.32</v>
      </c>
      <c r="F3251" s="14" t="s">
        <v>42</v>
      </c>
      <c r="G3251" s="15">
        <v>41449</v>
      </c>
      <c r="H3251" s="27">
        <f>WORKDAY(WORKDAY(DATEVALUE("15/"&amp;MONTH(EDATE(C3251,0))&amp;"/"&amp;YEAR(EDATE(C3251,0))),-1,Feriados!$A$1:$A$936),1,Feriados!$A$1:$A$936)</f>
        <v>41442</v>
      </c>
      <c r="I3251" s="27">
        <f>WORKDAY(WORKDAY(DATEVALUE("15/"&amp;MONTH(EDATE(C3251,-1))&amp;"/"&amp;YEAR(EDATE(C3251,-1))),-1,Feriados!$A$1:$A$936),1,Feriados!$A$1:$A$936)</f>
        <v>41409</v>
      </c>
      <c r="J3251" s="27">
        <f>WORKDAY(WORKDAY(DATEVALUE("15/"&amp;MONTH(EDATE(C3251,0))&amp;"/"&amp;YEAR(EDATE(C3251,0))-1),-1,Feriados!$A$1:$A$936),1,Feriados!$A$1:$A$936)</f>
        <v>41075</v>
      </c>
      <c r="K3251" s="28">
        <f t="shared" si="96"/>
        <v>6.50413514489947</v>
      </c>
    </row>
    <row r="3252" spans="1:11" x14ac:dyDescent="0.3">
      <c r="A3252" s="18" t="str">
        <f t="shared" si="97"/>
        <v>52013P</v>
      </c>
      <c r="B3252" s="10">
        <v>760199</v>
      </c>
      <c r="C3252" s="15">
        <v>41451</v>
      </c>
      <c r="D3252" s="16">
        <v>2298.0185569999999</v>
      </c>
      <c r="E3252" s="14">
        <v>0.32</v>
      </c>
      <c r="F3252" s="14" t="s">
        <v>42</v>
      </c>
      <c r="G3252" s="15">
        <v>41449</v>
      </c>
      <c r="H3252" s="27">
        <f>WORKDAY(WORKDAY(DATEVALUE("15/"&amp;MONTH(EDATE(C3252,0))&amp;"/"&amp;YEAR(EDATE(C3252,0))),-1,Feriados!$A$1:$A$936),1,Feriados!$A$1:$A$936)</f>
        <v>41442</v>
      </c>
      <c r="I3252" s="27">
        <f>WORKDAY(WORKDAY(DATEVALUE("15/"&amp;MONTH(EDATE(C3252,-1))&amp;"/"&amp;YEAR(EDATE(C3252,-1))),-1,Feriados!$A$1:$A$936),1,Feriados!$A$1:$A$936)</f>
        <v>41409</v>
      </c>
      <c r="J3252" s="27">
        <f>WORKDAY(WORKDAY(DATEVALUE("15/"&amp;MONTH(EDATE(C3252,0))&amp;"/"&amp;YEAR(EDATE(C3252,0))-1),-1,Feriados!$A$1:$A$936),1,Feriados!$A$1:$A$936)</f>
        <v>41075</v>
      </c>
      <c r="K3252" s="28">
        <f t="shared" si="96"/>
        <v>6.50413514489947</v>
      </c>
    </row>
    <row r="3253" spans="1:11" x14ac:dyDescent="0.3">
      <c r="A3253" s="18" t="str">
        <f t="shared" si="97"/>
        <v>52013P</v>
      </c>
      <c r="B3253" s="10">
        <v>760199</v>
      </c>
      <c r="C3253" s="15">
        <v>41452</v>
      </c>
      <c r="D3253" s="16">
        <v>2298.3856820000001</v>
      </c>
      <c r="E3253" s="14">
        <v>0.32</v>
      </c>
      <c r="F3253" s="14" t="s">
        <v>42</v>
      </c>
      <c r="G3253" s="15">
        <v>41449</v>
      </c>
      <c r="H3253" s="27">
        <f>WORKDAY(WORKDAY(DATEVALUE("15/"&amp;MONTH(EDATE(C3253,0))&amp;"/"&amp;YEAR(EDATE(C3253,0))),-1,Feriados!$A$1:$A$936),1,Feriados!$A$1:$A$936)</f>
        <v>41442</v>
      </c>
      <c r="I3253" s="27">
        <f>WORKDAY(WORKDAY(DATEVALUE("15/"&amp;MONTH(EDATE(C3253,-1))&amp;"/"&amp;YEAR(EDATE(C3253,-1))),-1,Feriados!$A$1:$A$936),1,Feriados!$A$1:$A$936)</f>
        <v>41409</v>
      </c>
      <c r="J3253" s="27">
        <f>WORKDAY(WORKDAY(DATEVALUE("15/"&amp;MONTH(EDATE(C3253,0))&amp;"/"&amp;YEAR(EDATE(C3253,0))-1),-1,Feriados!$A$1:$A$936),1,Feriados!$A$1:$A$936)</f>
        <v>41075</v>
      </c>
      <c r="K3253" s="28">
        <f t="shared" si="96"/>
        <v>6.50413514489947</v>
      </c>
    </row>
    <row r="3254" spans="1:11" x14ac:dyDescent="0.3">
      <c r="A3254" s="18" t="str">
        <f t="shared" si="97"/>
        <v>52013P</v>
      </c>
      <c r="B3254" s="10">
        <v>760199</v>
      </c>
      <c r="C3254" s="15">
        <v>41453</v>
      </c>
      <c r="D3254" s="16">
        <v>2298.7528659999998</v>
      </c>
      <c r="E3254" s="14">
        <v>0.32</v>
      </c>
      <c r="F3254" s="14" t="s">
        <v>42</v>
      </c>
      <c r="G3254" s="15">
        <v>41449</v>
      </c>
      <c r="H3254" s="27">
        <f>WORKDAY(WORKDAY(DATEVALUE("15/"&amp;MONTH(EDATE(C3254,0))&amp;"/"&amp;YEAR(EDATE(C3254,0))),-1,Feriados!$A$1:$A$936),1,Feriados!$A$1:$A$936)</f>
        <v>41442</v>
      </c>
      <c r="I3254" s="27">
        <f>WORKDAY(WORKDAY(DATEVALUE("15/"&amp;MONTH(EDATE(C3254,-1))&amp;"/"&amp;YEAR(EDATE(C3254,-1))),-1,Feriados!$A$1:$A$936),1,Feriados!$A$1:$A$936)</f>
        <v>41409</v>
      </c>
      <c r="J3254" s="27">
        <f>WORKDAY(WORKDAY(DATEVALUE("15/"&amp;MONTH(EDATE(C3254,0))&amp;"/"&amp;YEAR(EDATE(C3254,0))-1),-1,Feriados!$A$1:$A$936),1,Feriados!$A$1:$A$936)</f>
        <v>41075</v>
      </c>
      <c r="K3254" s="28">
        <f t="shared" si="96"/>
        <v>6.50413514489947</v>
      </c>
    </row>
    <row r="3255" spans="1:11" x14ac:dyDescent="0.3">
      <c r="A3255" s="18" t="str">
        <f t="shared" si="97"/>
        <v>62013P</v>
      </c>
      <c r="B3255" s="10">
        <v>760199</v>
      </c>
      <c r="C3255" s="15">
        <v>41456</v>
      </c>
      <c r="D3255" s="16">
        <v>2299.120109</v>
      </c>
      <c r="E3255" s="14">
        <v>0.32</v>
      </c>
      <c r="F3255" s="14" t="s">
        <v>42</v>
      </c>
      <c r="G3255" s="15">
        <v>41449</v>
      </c>
      <c r="H3255" s="27">
        <f>WORKDAY(WORKDAY(DATEVALUE("15/"&amp;MONTH(EDATE(C3255,0))&amp;"/"&amp;YEAR(EDATE(C3255,0))),-1,Feriados!$A$1:$A$936),1,Feriados!$A$1:$A$936)</f>
        <v>41470</v>
      </c>
      <c r="I3255" s="27">
        <f>WORKDAY(WORKDAY(DATEVALUE("15/"&amp;MONTH(EDATE(C3255,-1))&amp;"/"&amp;YEAR(EDATE(C3255,-1))),-1,Feriados!$A$1:$A$936),1,Feriados!$A$1:$A$936)</f>
        <v>41442</v>
      </c>
      <c r="J3255" s="27">
        <f>WORKDAY(WORKDAY(DATEVALUE("15/"&amp;MONTH(EDATE(C3255,0))&amp;"/"&amp;YEAR(EDATE(C3255,0))-1),-1,Feriados!$A$1:$A$936),1,Feriados!$A$1:$A$936)</f>
        <v>41106</v>
      </c>
      <c r="K3255" s="28">
        <f t="shared" si="96"/>
        <v>6.6959158172907651</v>
      </c>
    </row>
    <row r="3256" spans="1:11" x14ac:dyDescent="0.3">
      <c r="A3256" s="18" t="str">
        <f t="shared" si="97"/>
        <v>62013P</v>
      </c>
      <c r="B3256" s="10">
        <v>760199</v>
      </c>
      <c r="C3256" s="15">
        <v>41457</v>
      </c>
      <c r="D3256" s="16">
        <v>2299.4874100000002</v>
      </c>
      <c r="E3256" s="14">
        <v>0.32</v>
      </c>
      <c r="F3256" s="14" t="s">
        <v>42</v>
      </c>
      <c r="G3256" s="15">
        <v>41449</v>
      </c>
      <c r="H3256" s="27">
        <f>WORKDAY(WORKDAY(DATEVALUE("15/"&amp;MONTH(EDATE(C3256,0))&amp;"/"&amp;YEAR(EDATE(C3256,0))),-1,Feriados!$A$1:$A$936),1,Feriados!$A$1:$A$936)</f>
        <v>41470</v>
      </c>
      <c r="I3256" s="27">
        <f>WORKDAY(WORKDAY(DATEVALUE("15/"&amp;MONTH(EDATE(C3256,-1))&amp;"/"&amp;YEAR(EDATE(C3256,-1))),-1,Feriados!$A$1:$A$936),1,Feriados!$A$1:$A$936)</f>
        <v>41442</v>
      </c>
      <c r="J3256" s="27">
        <f>WORKDAY(WORKDAY(DATEVALUE("15/"&amp;MONTH(EDATE(C3256,0))&amp;"/"&amp;YEAR(EDATE(C3256,0))-1),-1,Feriados!$A$1:$A$936),1,Feriados!$A$1:$A$936)</f>
        <v>41106</v>
      </c>
      <c r="K3256" s="28">
        <f t="shared" si="96"/>
        <v>6.6959158172907651</v>
      </c>
    </row>
    <row r="3257" spans="1:11" x14ac:dyDescent="0.3">
      <c r="A3257" s="18" t="str">
        <f t="shared" si="97"/>
        <v>62013P</v>
      </c>
      <c r="B3257" s="10">
        <v>760199</v>
      </c>
      <c r="C3257" s="15">
        <v>41458</v>
      </c>
      <c r="D3257" s="16">
        <v>2299.8547699999999</v>
      </c>
      <c r="E3257" s="14">
        <v>0.32</v>
      </c>
      <c r="F3257" s="14" t="s">
        <v>42</v>
      </c>
      <c r="G3257" s="15">
        <v>41449</v>
      </c>
      <c r="H3257" s="27">
        <f>WORKDAY(WORKDAY(DATEVALUE("15/"&amp;MONTH(EDATE(C3257,0))&amp;"/"&amp;YEAR(EDATE(C3257,0))),-1,Feriados!$A$1:$A$936),1,Feriados!$A$1:$A$936)</f>
        <v>41470</v>
      </c>
      <c r="I3257" s="27">
        <f>WORKDAY(WORKDAY(DATEVALUE("15/"&amp;MONTH(EDATE(C3257,-1))&amp;"/"&amp;YEAR(EDATE(C3257,-1))),-1,Feriados!$A$1:$A$936),1,Feriados!$A$1:$A$936)</f>
        <v>41442</v>
      </c>
      <c r="J3257" s="27">
        <f>WORKDAY(WORKDAY(DATEVALUE("15/"&amp;MONTH(EDATE(C3257,0))&amp;"/"&amp;YEAR(EDATE(C3257,0))-1),-1,Feriados!$A$1:$A$936),1,Feriados!$A$1:$A$936)</f>
        <v>41106</v>
      </c>
      <c r="K3257" s="28">
        <f t="shared" si="96"/>
        <v>6.6959158172907651</v>
      </c>
    </row>
    <row r="3258" spans="1:11" x14ac:dyDescent="0.3">
      <c r="A3258" s="18" t="str">
        <f t="shared" si="97"/>
        <v>62013P</v>
      </c>
      <c r="B3258" s="10">
        <v>760199</v>
      </c>
      <c r="C3258" s="15">
        <v>41459</v>
      </c>
      <c r="D3258" s="16">
        <v>2300.2221880000002</v>
      </c>
      <c r="E3258" s="14">
        <v>0.32</v>
      </c>
      <c r="F3258" s="14" t="s">
        <v>42</v>
      </c>
      <c r="G3258" s="15">
        <v>41449</v>
      </c>
      <c r="H3258" s="27">
        <f>WORKDAY(WORKDAY(DATEVALUE("15/"&amp;MONTH(EDATE(C3258,0))&amp;"/"&amp;YEAR(EDATE(C3258,0))),-1,Feriados!$A$1:$A$936),1,Feriados!$A$1:$A$936)</f>
        <v>41470</v>
      </c>
      <c r="I3258" s="27">
        <f>WORKDAY(WORKDAY(DATEVALUE("15/"&amp;MONTH(EDATE(C3258,-1))&amp;"/"&amp;YEAR(EDATE(C3258,-1))),-1,Feriados!$A$1:$A$936),1,Feriados!$A$1:$A$936)</f>
        <v>41442</v>
      </c>
      <c r="J3258" s="27">
        <f>WORKDAY(WORKDAY(DATEVALUE("15/"&amp;MONTH(EDATE(C3258,0))&amp;"/"&amp;YEAR(EDATE(C3258,0))-1),-1,Feriados!$A$1:$A$936),1,Feriados!$A$1:$A$936)</f>
        <v>41106</v>
      </c>
      <c r="K3258" s="28">
        <f t="shared" si="96"/>
        <v>6.6959158172907651</v>
      </c>
    </row>
    <row r="3259" spans="1:11" x14ac:dyDescent="0.3">
      <c r="A3259" s="18" t="str">
        <f t="shared" si="97"/>
        <v>62013F</v>
      </c>
      <c r="B3259" s="10">
        <v>760199</v>
      </c>
      <c r="C3259" s="15">
        <v>41460</v>
      </c>
      <c r="D3259" s="16">
        <v>2299.6280040000001</v>
      </c>
      <c r="E3259" s="14">
        <v>0.26</v>
      </c>
      <c r="F3259" s="14" t="s">
        <v>41</v>
      </c>
      <c r="G3259" s="15">
        <v>41460</v>
      </c>
      <c r="H3259" s="27">
        <f>WORKDAY(WORKDAY(DATEVALUE("15/"&amp;MONTH(EDATE(C3259,0))&amp;"/"&amp;YEAR(EDATE(C3259,0))),-1,Feriados!$A$1:$A$936),1,Feriados!$A$1:$A$936)</f>
        <v>41470</v>
      </c>
      <c r="I3259" s="27">
        <f>WORKDAY(WORKDAY(DATEVALUE("15/"&amp;MONTH(EDATE(C3259,-1))&amp;"/"&amp;YEAR(EDATE(C3259,-1))),-1,Feriados!$A$1:$A$936),1,Feriados!$A$1:$A$936)</f>
        <v>41442</v>
      </c>
      <c r="J3259" s="27">
        <f>WORKDAY(WORKDAY(DATEVALUE("15/"&amp;MONTH(EDATE(C3259,0))&amp;"/"&amp;YEAR(EDATE(C3259,0))-1),-1,Feriados!$A$1:$A$936),1,Feriados!$A$1:$A$936)</f>
        <v>41106</v>
      </c>
      <c r="K3259" s="28">
        <f t="shared" si="96"/>
        <v>6.6959158172907651</v>
      </c>
    </row>
    <row r="3260" spans="1:11" x14ac:dyDescent="0.3">
      <c r="A3260" s="18" t="str">
        <f t="shared" si="97"/>
        <v>62013F</v>
      </c>
      <c r="B3260" s="10">
        <v>760199</v>
      </c>
      <c r="C3260" s="15">
        <v>41463</v>
      </c>
      <c r="D3260" s="16">
        <v>2299.9267009999999</v>
      </c>
      <c r="E3260" s="14">
        <v>0.26</v>
      </c>
      <c r="F3260" s="14" t="s">
        <v>41</v>
      </c>
      <c r="G3260" s="15">
        <v>41460</v>
      </c>
      <c r="H3260" s="27">
        <f>WORKDAY(WORKDAY(DATEVALUE("15/"&amp;MONTH(EDATE(C3260,0))&amp;"/"&amp;YEAR(EDATE(C3260,0))),-1,Feriados!$A$1:$A$936),1,Feriados!$A$1:$A$936)</f>
        <v>41470</v>
      </c>
      <c r="I3260" s="27">
        <f>WORKDAY(WORKDAY(DATEVALUE("15/"&amp;MONTH(EDATE(C3260,-1))&amp;"/"&amp;YEAR(EDATE(C3260,-1))),-1,Feriados!$A$1:$A$936),1,Feriados!$A$1:$A$936)</f>
        <v>41442</v>
      </c>
      <c r="J3260" s="27">
        <f>WORKDAY(WORKDAY(DATEVALUE("15/"&amp;MONTH(EDATE(C3260,0))&amp;"/"&amp;YEAR(EDATE(C3260,0))-1),-1,Feriados!$A$1:$A$936),1,Feriados!$A$1:$A$936)</f>
        <v>41106</v>
      </c>
      <c r="K3260" s="28">
        <f t="shared" si="96"/>
        <v>6.6959158172907651</v>
      </c>
    </row>
    <row r="3261" spans="1:11" x14ac:dyDescent="0.3">
      <c r="A3261" s="18" t="str">
        <f t="shared" si="97"/>
        <v>62013F</v>
      </c>
      <c r="B3261" s="10">
        <v>760199</v>
      </c>
      <c r="C3261" s="15">
        <v>41464</v>
      </c>
      <c r="D3261" s="16">
        <v>2300.2254370000001</v>
      </c>
      <c r="E3261" s="14">
        <v>0.26</v>
      </c>
      <c r="F3261" s="14" t="s">
        <v>41</v>
      </c>
      <c r="G3261" s="15">
        <v>41460</v>
      </c>
      <c r="H3261" s="27">
        <f>WORKDAY(WORKDAY(DATEVALUE("15/"&amp;MONTH(EDATE(C3261,0))&amp;"/"&amp;YEAR(EDATE(C3261,0))),-1,Feriados!$A$1:$A$936),1,Feriados!$A$1:$A$936)</f>
        <v>41470</v>
      </c>
      <c r="I3261" s="27">
        <f>WORKDAY(WORKDAY(DATEVALUE("15/"&amp;MONTH(EDATE(C3261,-1))&amp;"/"&amp;YEAR(EDATE(C3261,-1))),-1,Feriados!$A$1:$A$936),1,Feriados!$A$1:$A$936)</f>
        <v>41442</v>
      </c>
      <c r="J3261" s="27">
        <f>WORKDAY(WORKDAY(DATEVALUE("15/"&amp;MONTH(EDATE(C3261,0))&amp;"/"&amp;YEAR(EDATE(C3261,0))-1),-1,Feriados!$A$1:$A$936),1,Feriados!$A$1:$A$936)</f>
        <v>41106</v>
      </c>
      <c r="K3261" s="28">
        <f t="shared" ref="K3261:K3324" si="98">+(VLOOKUP(H3261,C:D,2,FALSE)/VLOOKUP(J3261,C:D,2,FALSE)-1)*100</f>
        <v>6.6959158172907651</v>
      </c>
    </row>
    <row r="3262" spans="1:11" x14ac:dyDescent="0.3">
      <c r="A3262" s="18" t="str">
        <f t="shared" si="97"/>
        <v>62013F</v>
      </c>
      <c r="B3262" s="10">
        <v>760199</v>
      </c>
      <c r="C3262" s="15">
        <v>41465</v>
      </c>
      <c r="D3262" s="16">
        <v>2300.5242109999999</v>
      </c>
      <c r="E3262" s="14">
        <v>0.26</v>
      </c>
      <c r="F3262" s="14" t="s">
        <v>41</v>
      </c>
      <c r="G3262" s="15">
        <v>41460</v>
      </c>
      <c r="H3262" s="27">
        <f>WORKDAY(WORKDAY(DATEVALUE("15/"&amp;MONTH(EDATE(C3262,0))&amp;"/"&amp;YEAR(EDATE(C3262,0))),-1,Feriados!$A$1:$A$936),1,Feriados!$A$1:$A$936)</f>
        <v>41470</v>
      </c>
      <c r="I3262" s="27">
        <f>WORKDAY(WORKDAY(DATEVALUE("15/"&amp;MONTH(EDATE(C3262,-1))&amp;"/"&amp;YEAR(EDATE(C3262,-1))),-1,Feriados!$A$1:$A$936),1,Feriados!$A$1:$A$936)</f>
        <v>41442</v>
      </c>
      <c r="J3262" s="27">
        <f>WORKDAY(WORKDAY(DATEVALUE("15/"&amp;MONTH(EDATE(C3262,0))&amp;"/"&amp;YEAR(EDATE(C3262,0))-1),-1,Feriados!$A$1:$A$936),1,Feriados!$A$1:$A$936)</f>
        <v>41106</v>
      </c>
      <c r="K3262" s="28">
        <f t="shared" si="98"/>
        <v>6.6959158172907651</v>
      </c>
    </row>
    <row r="3263" spans="1:11" x14ac:dyDescent="0.3">
      <c r="A3263" s="18" t="str">
        <f t="shared" si="97"/>
        <v>62013F</v>
      </c>
      <c r="B3263" s="10">
        <v>760199</v>
      </c>
      <c r="C3263" s="15">
        <v>41466</v>
      </c>
      <c r="D3263" s="16">
        <v>2300.8230239999998</v>
      </c>
      <c r="E3263" s="14">
        <v>0.26</v>
      </c>
      <c r="F3263" s="14" t="s">
        <v>41</v>
      </c>
      <c r="G3263" s="15">
        <v>41460</v>
      </c>
      <c r="H3263" s="27">
        <f>WORKDAY(WORKDAY(DATEVALUE("15/"&amp;MONTH(EDATE(C3263,0))&amp;"/"&amp;YEAR(EDATE(C3263,0))),-1,Feriados!$A$1:$A$936),1,Feriados!$A$1:$A$936)</f>
        <v>41470</v>
      </c>
      <c r="I3263" s="27">
        <f>WORKDAY(WORKDAY(DATEVALUE("15/"&amp;MONTH(EDATE(C3263,-1))&amp;"/"&amp;YEAR(EDATE(C3263,-1))),-1,Feriados!$A$1:$A$936),1,Feriados!$A$1:$A$936)</f>
        <v>41442</v>
      </c>
      <c r="J3263" s="27">
        <f>WORKDAY(WORKDAY(DATEVALUE("15/"&amp;MONTH(EDATE(C3263,0))&amp;"/"&amp;YEAR(EDATE(C3263,0))-1),-1,Feriados!$A$1:$A$936),1,Feriados!$A$1:$A$936)</f>
        <v>41106</v>
      </c>
      <c r="K3263" s="28">
        <f t="shared" si="98"/>
        <v>6.6959158172907651</v>
      </c>
    </row>
    <row r="3264" spans="1:11" x14ac:dyDescent="0.3">
      <c r="A3264" s="18" t="str">
        <f t="shared" si="97"/>
        <v>62013F</v>
      </c>
      <c r="B3264" s="10">
        <v>760199</v>
      </c>
      <c r="C3264" s="15">
        <v>41467</v>
      </c>
      <c r="D3264" s="16">
        <v>2301.1218760000002</v>
      </c>
      <c r="E3264" s="14">
        <v>0.26</v>
      </c>
      <c r="F3264" s="14" t="s">
        <v>41</v>
      </c>
      <c r="G3264" s="15">
        <v>41460</v>
      </c>
      <c r="H3264" s="27">
        <f>WORKDAY(WORKDAY(DATEVALUE("15/"&amp;MONTH(EDATE(C3264,0))&amp;"/"&amp;YEAR(EDATE(C3264,0))),-1,Feriados!$A$1:$A$936),1,Feriados!$A$1:$A$936)</f>
        <v>41470</v>
      </c>
      <c r="I3264" s="27">
        <f>WORKDAY(WORKDAY(DATEVALUE("15/"&amp;MONTH(EDATE(C3264,-1))&amp;"/"&amp;YEAR(EDATE(C3264,-1))),-1,Feriados!$A$1:$A$936),1,Feriados!$A$1:$A$936)</f>
        <v>41442</v>
      </c>
      <c r="J3264" s="27">
        <f>WORKDAY(WORKDAY(DATEVALUE("15/"&amp;MONTH(EDATE(C3264,0))&amp;"/"&amp;YEAR(EDATE(C3264,0))-1),-1,Feriados!$A$1:$A$936),1,Feriados!$A$1:$A$936)</f>
        <v>41106</v>
      </c>
      <c r="K3264" s="28">
        <f t="shared" si="98"/>
        <v>6.6959158172907651</v>
      </c>
    </row>
    <row r="3265" spans="1:11" x14ac:dyDescent="0.3">
      <c r="A3265" s="18" t="str">
        <f t="shared" si="97"/>
        <v>62013F</v>
      </c>
      <c r="B3265" s="10">
        <v>760199</v>
      </c>
      <c r="C3265" s="15">
        <v>41470</v>
      </c>
      <c r="D3265" s="16">
        <v>2301.4207670000001</v>
      </c>
      <c r="E3265" s="14">
        <v>0.26</v>
      </c>
      <c r="F3265" s="14" t="s">
        <v>41</v>
      </c>
      <c r="G3265" s="15">
        <v>41460</v>
      </c>
      <c r="H3265" s="27">
        <f>WORKDAY(WORKDAY(DATEVALUE("15/"&amp;MONTH(EDATE(C3265,0))&amp;"/"&amp;YEAR(EDATE(C3265,0))),-1,Feriados!$A$1:$A$936),1,Feriados!$A$1:$A$936)</f>
        <v>41470</v>
      </c>
      <c r="I3265" s="27">
        <f>WORKDAY(WORKDAY(DATEVALUE("15/"&amp;MONTH(EDATE(C3265,-1))&amp;"/"&amp;YEAR(EDATE(C3265,-1))),-1,Feriados!$A$1:$A$936),1,Feriados!$A$1:$A$936)</f>
        <v>41442</v>
      </c>
      <c r="J3265" s="27">
        <f>WORKDAY(WORKDAY(DATEVALUE("15/"&amp;MONTH(EDATE(C3265,0))&amp;"/"&amp;YEAR(EDATE(C3265,0))-1),-1,Feriados!$A$1:$A$936),1,Feriados!$A$1:$A$936)</f>
        <v>41106</v>
      </c>
      <c r="K3265" s="28">
        <f t="shared" si="98"/>
        <v>6.6959158172907651</v>
      </c>
    </row>
    <row r="3266" spans="1:11" x14ac:dyDescent="0.3">
      <c r="A3266" s="18" t="str">
        <f t="shared" si="97"/>
        <v>62013P</v>
      </c>
      <c r="B3266" s="10">
        <v>760199</v>
      </c>
      <c r="C3266" s="15">
        <v>41471</v>
      </c>
      <c r="D3266" s="16">
        <v>2301.5507659999998</v>
      </c>
      <c r="E3266" s="14">
        <v>0.13</v>
      </c>
      <c r="F3266" s="14" t="s">
        <v>42</v>
      </c>
      <c r="G3266" s="15">
        <v>41471</v>
      </c>
      <c r="H3266" s="27">
        <f>WORKDAY(WORKDAY(DATEVALUE("15/"&amp;MONTH(EDATE(C3266,0))&amp;"/"&amp;YEAR(EDATE(C3266,0))),-1,Feriados!$A$1:$A$936),1,Feriados!$A$1:$A$936)</f>
        <v>41470</v>
      </c>
      <c r="I3266" s="27">
        <f>WORKDAY(WORKDAY(DATEVALUE("15/"&amp;MONTH(EDATE(C3266,-1))&amp;"/"&amp;YEAR(EDATE(C3266,-1))),-1,Feriados!$A$1:$A$936),1,Feriados!$A$1:$A$936)</f>
        <v>41442</v>
      </c>
      <c r="J3266" s="27">
        <f>WORKDAY(WORKDAY(DATEVALUE("15/"&amp;MONTH(EDATE(C3266,0))&amp;"/"&amp;YEAR(EDATE(C3266,0))-1),-1,Feriados!$A$1:$A$936),1,Feriados!$A$1:$A$936)</f>
        <v>41106</v>
      </c>
      <c r="K3266" s="28">
        <f t="shared" si="98"/>
        <v>6.6959158172907651</v>
      </c>
    </row>
    <row r="3267" spans="1:11" x14ac:dyDescent="0.3">
      <c r="A3267" s="18" t="str">
        <f t="shared" ref="A3267:A3330" si="99">MONTH(EDATE(C3267,-1))&amp;YEAR(EDATE(C3267,-1))&amp;F3267</f>
        <v>62013P</v>
      </c>
      <c r="B3267" s="10">
        <v>760199</v>
      </c>
      <c r="C3267" s="15">
        <v>41472</v>
      </c>
      <c r="D3267" s="16">
        <v>2301.680773</v>
      </c>
      <c r="E3267" s="14">
        <v>0.13</v>
      </c>
      <c r="F3267" s="14" t="s">
        <v>42</v>
      </c>
      <c r="G3267" s="15">
        <v>41471</v>
      </c>
      <c r="H3267" s="27">
        <f>WORKDAY(WORKDAY(DATEVALUE("15/"&amp;MONTH(EDATE(C3267,0))&amp;"/"&amp;YEAR(EDATE(C3267,0))),-1,Feriados!$A$1:$A$936),1,Feriados!$A$1:$A$936)</f>
        <v>41470</v>
      </c>
      <c r="I3267" s="27">
        <f>WORKDAY(WORKDAY(DATEVALUE("15/"&amp;MONTH(EDATE(C3267,-1))&amp;"/"&amp;YEAR(EDATE(C3267,-1))),-1,Feriados!$A$1:$A$936),1,Feriados!$A$1:$A$936)</f>
        <v>41442</v>
      </c>
      <c r="J3267" s="27">
        <f>WORKDAY(WORKDAY(DATEVALUE("15/"&amp;MONTH(EDATE(C3267,0))&amp;"/"&amp;YEAR(EDATE(C3267,0))-1),-1,Feriados!$A$1:$A$936),1,Feriados!$A$1:$A$936)</f>
        <v>41106</v>
      </c>
      <c r="K3267" s="28">
        <f t="shared" si="98"/>
        <v>6.6959158172907651</v>
      </c>
    </row>
    <row r="3268" spans="1:11" x14ac:dyDescent="0.3">
      <c r="A3268" s="18" t="str">
        <f t="shared" si="99"/>
        <v>62013P</v>
      </c>
      <c r="B3268" s="10">
        <v>760199</v>
      </c>
      <c r="C3268" s="15">
        <v>41473</v>
      </c>
      <c r="D3268" s="16">
        <v>2301.8107869999999</v>
      </c>
      <c r="E3268" s="14">
        <v>0.13</v>
      </c>
      <c r="F3268" s="14" t="s">
        <v>42</v>
      </c>
      <c r="G3268" s="15">
        <v>41471</v>
      </c>
      <c r="H3268" s="27">
        <f>WORKDAY(WORKDAY(DATEVALUE("15/"&amp;MONTH(EDATE(C3268,0))&amp;"/"&amp;YEAR(EDATE(C3268,0))),-1,Feriados!$A$1:$A$936),1,Feriados!$A$1:$A$936)</f>
        <v>41470</v>
      </c>
      <c r="I3268" s="27">
        <f>WORKDAY(WORKDAY(DATEVALUE("15/"&amp;MONTH(EDATE(C3268,-1))&amp;"/"&amp;YEAR(EDATE(C3268,-1))),-1,Feriados!$A$1:$A$936),1,Feriados!$A$1:$A$936)</f>
        <v>41442</v>
      </c>
      <c r="J3268" s="27">
        <f>WORKDAY(WORKDAY(DATEVALUE("15/"&amp;MONTH(EDATE(C3268,0))&amp;"/"&amp;YEAR(EDATE(C3268,0))-1),-1,Feriados!$A$1:$A$936),1,Feriados!$A$1:$A$936)</f>
        <v>41106</v>
      </c>
      <c r="K3268" s="28">
        <f t="shared" si="98"/>
        <v>6.6959158172907651</v>
      </c>
    </row>
    <row r="3269" spans="1:11" x14ac:dyDescent="0.3">
      <c r="A3269" s="18" t="str">
        <f t="shared" si="99"/>
        <v>62013P</v>
      </c>
      <c r="B3269" s="10">
        <v>760199</v>
      </c>
      <c r="C3269" s="15">
        <v>41474</v>
      </c>
      <c r="D3269" s="16">
        <v>2301.9408090000002</v>
      </c>
      <c r="E3269" s="14">
        <v>0.13</v>
      </c>
      <c r="F3269" s="14" t="s">
        <v>42</v>
      </c>
      <c r="G3269" s="15">
        <v>41471</v>
      </c>
      <c r="H3269" s="27">
        <f>WORKDAY(WORKDAY(DATEVALUE("15/"&amp;MONTH(EDATE(C3269,0))&amp;"/"&amp;YEAR(EDATE(C3269,0))),-1,Feriados!$A$1:$A$936),1,Feriados!$A$1:$A$936)</f>
        <v>41470</v>
      </c>
      <c r="I3269" s="27">
        <f>WORKDAY(WORKDAY(DATEVALUE("15/"&amp;MONTH(EDATE(C3269,-1))&amp;"/"&amp;YEAR(EDATE(C3269,-1))),-1,Feriados!$A$1:$A$936),1,Feriados!$A$1:$A$936)</f>
        <v>41442</v>
      </c>
      <c r="J3269" s="27">
        <f>WORKDAY(WORKDAY(DATEVALUE("15/"&amp;MONTH(EDATE(C3269,0))&amp;"/"&amp;YEAR(EDATE(C3269,0))-1),-1,Feriados!$A$1:$A$936),1,Feriados!$A$1:$A$936)</f>
        <v>41106</v>
      </c>
      <c r="K3269" s="28">
        <f t="shared" si="98"/>
        <v>6.6959158172907651</v>
      </c>
    </row>
    <row r="3270" spans="1:11" x14ac:dyDescent="0.3">
      <c r="A3270" s="18" t="str">
        <f t="shared" si="99"/>
        <v>62013P</v>
      </c>
      <c r="B3270" s="10">
        <v>760199</v>
      </c>
      <c r="C3270" s="15">
        <v>41477</v>
      </c>
      <c r="D3270" s="16">
        <v>2301.5708420000001</v>
      </c>
      <c r="E3270" s="14">
        <v>0.03</v>
      </c>
      <c r="F3270" s="14" t="s">
        <v>42</v>
      </c>
      <c r="G3270" s="15">
        <v>41477</v>
      </c>
      <c r="H3270" s="27">
        <f>WORKDAY(WORKDAY(DATEVALUE("15/"&amp;MONTH(EDATE(C3270,0))&amp;"/"&amp;YEAR(EDATE(C3270,0))),-1,Feriados!$A$1:$A$936),1,Feriados!$A$1:$A$936)</f>
        <v>41470</v>
      </c>
      <c r="I3270" s="27">
        <f>WORKDAY(WORKDAY(DATEVALUE("15/"&amp;MONTH(EDATE(C3270,-1))&amp;"/"&amp;YEAR(EDATE(C3270,-1))),-1,Feriados!$A$1:$A$936),1,Feriados!$A$1:$A$936)</f>
        <v>41442</v>
      </c>
      <c r="J3270" s="27">
        <f>WORKDAY(WORKDAY(DATEVALUE("15/"&amp;MONTH(EDATE(C3270,0))&amp;"/"&amp;YEAR(EDATE(C3270,0))-1),-1,Feriados!$A$1:$A$936),1,Feriados!$A$1:$A$936)</f>
        <v>41106</v>
      </c>
      <c r="K3270" s="28">
        <f t="shared" si="98"/>
        <v>6.6959158172907651</v>
      </c>
    </row>
    <row r="3271" spans="1:11" x14ac:dyDescent="0.3">
      <c r="A3271" s="18" t="str">
        <f t="shared" si="99"/>
        <v>62013P</v>
      </c>
      <c r="B3271" s="10">
        <v>760199</v>
      </c>
      <c r="C3271" s="15">
        <v>41478</v>
      </c>
      <c r="D3271" s="16">
        <v>2301.6008579999998</v>
      </c>
      <c r="E3271" s="14">
        <v>0.03</v>
      </c>
      <c r="F3271" s="14" t="s">
        <v>42</v>
      </c>
      <c r="G3271" s="15">
        <v>41477</v>
      </c>
      <c r="H3271" s="27">
        <f>WORKDAY(WORKDAY(DATEVALUE("15/"&amp;MONTH(EDATE(C3271,0))&amp;"/"&amp;YEAR(EDATE(C3271,0))),-1,Feriados!$A$1:$A$936),1,Feriados!$A$1:$A$936)</f>
        <v>41470</v>
      </c>
      <c r="I3271" s="27">
        <f>WORKDAY(WORKDAY(DATEVALUE("15/"&amp;MONTH(EDATE(C3271,-1))&amp;"/"&amp;YEAR(EDATE(C3271,-1))),-1,Feriados!$A$1:$A$936),1,Feriados!$A$1:$A$936)</f>
        <v>41442</v>
      </c>
      <c r="J3271" s="27">
        <f>WORKDAY(WORKDAY(DATEVALUE("15/"&amp;MONTH(EDATE(C3271,0))&amp;"/"&amp;YEAR(EDATE(C3271,0))-1),-1,Feriados!$A$1:$A$936),1,Feriados!$A$1:$A$936)</f>
        <v>41106</v>
      </c>
      <c r="K3271" s="28">
        <f t="shared" si="98"/>
        <v>6.6959158172907651</v>
      </c>
    </row>
    <row r="3272" spans="1:11" x14ac:dyDescent="0.3">
      <c r="A3272" s="18" t="str">
        <f t="shared" si="99"/>
        <v>62013P</v>
      </c>
      <c r="B3272" s="10">
        <v>760199</v>
      </c>
      <c r="C3272" s="15">
        <v>41479</v>
      </c>
      <c r="D3272" s="16">
        <v>2301.6308739999999</v>
      </c>
      <c r="E3272" s="14">
        <v>0.03</v>
      </c>
      <c r="F3272" s="14" t="s">
        <v>42</v>
      </c>
      <c r="G3272" s="15">
        <v>41477</v>
      </c>
      <c r="H3272" s="27">
        <f>WORKDAY(WORKDAY(DATEVALUE("15/"&amp;MONTH(EDATE(C3272,0))&amp;"/"&amp;YEAR(EDATE(C3272,0))),-1,Feriados!$A$1:$A$936),1,Feriados!$A$1:$A$936)</f>
        <v>41470</v>
      </c>
      <c r="I3272" s="27">
        <f>WORKDAY(WORKDAY(DATEVALUE("15/"&amp;MONTH(EDATE(C3272,-1))&amp;"/"&amp;YEAR(EDATE(C3272,-1))),-1,Feriados!$A$1:$A$936),1,Feriados!$A$1:$A$936)</f>
        <v>41442</v>
      </c>
      <c r="J3272" s="27">
        <f>WORKDAY(WORKDAY(DATEVALUE("15/"&amp;MONTH(EDATE(C3272,0))&amp;"/"&amp;YEAR(EDATE(C3272,0))-1),-1,Feriados!$A$1:$A$936),1,Feriados!$A$1:$A$936)</f>
        <v>41106</v>
      </c>
      <c r="K3272" s="28">
        <f t="shared" si="98"/>
        <v>6.6959158172907651</v>
      </c>
    </row>
    <row r="3273" spans="1:11" x14ac:dyDescent="0.3">
      <c r="A3273" s="18" t="str">
        <f t="shared" si="99"/>
        <v>62013P</v>
      </c>
      <c r="B3273" s="10">
        <v>760199</v>
      </c>
      <c r="C3273" s="15">
        <v>41480</v>
      </c>
      <c r="D3273" s="16">
        <v>2301.660891</v>
      </c>
      <c r="E3273" s="14">
        <v>0.03</v>
      </c>
      <c r="F3273" s="14" t="s">
        <v>42</v>
      </c>
      <c r="G3273" s="15">
        <v>41477</v>
      </c>
      <c r="H3273" s="27">
        <f>WORKDAY(WORKDAY(DATEVALUE("15/"&amp;MONTH(EDATE(C3273,0))&amp;"/"&amp;YEAR(EDATE(C3273,0))),-1,Feriados!$A$1:$A$936),1,Feriados!$A$1:$A$936)</f>
        <v>41470</v>
      </c>
      <c r="I3273" s="27">
        <f>WORKDAY(WORKDAY(DATEVALUE("15/"&amp;MONTH(EDATE(C3273,-1))&amp;"/"&amp;YEAR(EDATE(C3273,-1))),-1,Feriados!$A$1:$A$936),1,Feriados!$A$1:$A$936)</f>
        <v>41442</v>
      </c>
      <c r="J3273" s="27">
        <f>WORKDAY(WORKDAY(DATEVALUE("15/"&amp;MONTH(EDATE(C3273,0))&amp;"/"&amp;YEAR(EDATE(C3273,0))-1),-1,Feriados!$A$1:$A$936),1,Feriados!$A$1:$A$936)</f>
        <v>41106</v>
      </c>
      <c r="K3273" s="28">
        <f t="shared" si="98"/>
        <v>6.6959158172907651</v>
      </c>
    </row>
    <row r="3274" spans="1:11" x14ac:dyDescent="0.3">
      <c r="A3274" s="18" t="str">
        <f t="shared" si="99"/>
        <v>62013P</v>
      </c>
      <c r="B3274" s="10">
        <v>760199</v>
      </c>
      <c r="C3274" s="15">
        <v>41481</v>
      </c>
      <c r="D3274" s="16">
        <v>2301.6909089999999</v>
      </c>
      <c r="E3274" s="14">
        <v>0.03</v>
      </c>
      <c r="F3274" s="14" t="s">
        <v>42</v>
      </c>
      <c r="G3274" s="15">
        <v>41477</v>
      </c>
      <c r="H3274" s="27">
        <f>WORKDAY(WORKDAY(DATEVALUE("15/"&amp;MONTH(EDATE(C3274,0))&amp;"/"&amp;YEAR(EDATE(C3274,0))),-1,Feriados!$A$1:$A$936),1,Feriados!$A$1:$A$936)</f>
        <v>41470</v>
      </c>
      <c r="I3274" s="27">
        <f>WORKDAY(WORKDAY(DATEVALUE("15/"&amp;MONTH(EDATE(C3274,-1))&amp;"/"&amp;YEAR(EDATE(C3274,-1))),-1,Feriados!$A$1:$A$936),1,Feriados!$A$1:$A$936)</f>
        <v>41442</v>
      </c>
      <c r="J3274" s="27">
        <f>WORKDAY(WORKDAY(DATEVALUE("15/"&amp;MONTH(EDATE(C3274,0))&amp;"/"&amp;YEAR(EDATE(C3274,0))-1),-1,Feriados!$A$1:$A$936),1,Feriados!$A$1:$A$936)</f>
        <v>41106</v>
      </c>
      <c r="K3274" s="28">
        <f t="shared" si="98"/>
        <v>6.6959158172907651</v>
      </c>
    </row>
    <row r="3275" spans="1:11" x14ac:dyDescent="0.3">
      <c r="A3275" s="18" t="str">
        <f t="shared" si="99"/>
        <v>62013P</v>
      </c>
      <c r="B3275" s="10">
        <v>760199</v>
      </c>
      <c r="C3275" s="15">
        <v>41484</v>
      </c>
      <c r="D3275" s="16">
        <v>2301.720926</v>
      </c>
      <c r="E3275" s="14">
        <v>0.03</v>
      </c>
      <c r="F3275" s="14" t="s">
        <v>42</v>
      </c>
      <c r="G3275" s="15">
        <v>41477</v>
      </c>
      <c r="H3275" s="27">
        <f>WORKDAY(WORKDAY(DATEVALUE("15/"&amp;MONTH(EDATE(C3275,0))&amp;"/"&amp;YEAR(EDATE(C3275,0))),-1,Feriados!$A$1:$A$936),1,Feriados!$A$1:$A$936)</f>
        <v>41470</v>
      </c>
      <c r="I3275" s="27">
        <f>WORKDAY(WORKDAY(DATEVALUE("15/"&amp;MONTH(EDATE(C3275,-1))&amp;"/"&amp;YEAR(EDATE(C3275,-1))),-1,Feriados!$A$1:$A$936),1,Feriados!$A$1:$A$936)</f>
        <v>41442</v>
      </c>
      <c r="J3275" s="27">
        <f>WORKDAY(WORKDAY(DATEVALUE("15/"&amp;MONTH(EDATE(C3275,0))&amp;"/"&amp;YEAR(EDATE(C3275,0))-1),-1,Feriados!$A$1:$A$936),1,Feriados!$A$1:$A$936)</f>
        <v>41106</v>
      </c>
      <c r="K3275" s="28">
        <f t="shared" si="98"/>
        <v>6.6959158172907651</v>
      </c>
    </row>
    <row r="3276" spans="1:11" x14ac:dyDescent="0.3">
      <c r="A3276" s="18" t="str">
        <f t="shared" si="99"/>
        <v>62013P</v>
      </c>
      <c r="B3276" s="10">
        <v>760199</v>
      </c>
      <c r="C3276" s="15">
        <v>41485</v>
      </c>
      <c r="D3276" s="16">
        <v>2301.7509449999998</v>
      </c>
      <c r="E3276" s="14">
        <v>0.03</v>
      </c>
      <c r="F3276" s="14" t="s">
        <v>42</v>
      </c>
      <c r="G3276" s="15">
        <v>41477</v>
      </c>
      <c r="H3276" s="27">
        <f>WORKDAY(WORKDAY(DATEVALUE("15/"&amp;MONTH(EDATE(C3276,0))&amp;"/"&amp;YEAR(EDATE(C3276,0))),-1,Feriados!$A$1:$A$936),1,Feriados!$A$1:$A$936)</f>
        <v>41470</v>
      </c>
      <c r="I3276" s="27">
        <f>WORKDAY(WORKDAY(DATEVALUE("15/"&amp;MONTH(EDATE(C3276,-1))&amp;"/"&amp;YEAR(EDATE(C3276,-1))),-1,Feriados!$A$1:$A$936),1,Feriados!$A$1:$A$936)</f>
        <v>41442</v>
      </c>
      <c r="J3276" s="27">
        <f>WORKDAY(WORKDAY(DATEVALUE("15/"&amp;MONTH(EDATE(C3276,0))&amp;"/"&amp;YEAR(EDATE(C3276,0))-1),-1,Feriados!$A$1:$A$936),1,Feriados!$A$1:$A$936)</f>
        <v>41106</v>
      </c>
      <c r="K3276" s="28">
        <f t="shared" si="98"/>
        <v>6.6959158172907651</v>
      </c>
    </row>
    <row r="3277" spans="1:11" x14ac:dyDescent="0.3">
      <c r="A3277" s="18" t="str">
        <f t="shared" si="99"/>
        <v>62013P</v>
      </c>
      <c r="B3277" s="10">
        <v>760199</v>
      </c>
      <c r="C3277" s="15">
        <v>41486</v>
      </c>
      <c r="D3277" s="16">
        <v>2301.7809630000002</v>
      </c>
      <c r="E3277" s="14">
        <v>0.03</v>
      </c>
      <c r="F3277" s="14" t="s">
        <v>42</v>
      </c>
      <c r="G3277" s="15">
        <v>41477</v>
      </c>
      <c r="H3277" s="27">
        <f>WORKDAY(WORKDAY(DATEVALUE("15/"&amp;MONTH(EDATE(C3277,0))&amp;"/"&amp;YEAR(EDATE(C3277,0))),-1,Feriados!$A$1:$A$936),1,Feriados!$A$1:$A$936)</f>
        <v>41470</v>
      </c>
      <c r="I3277" s="27">
        <f>WORKDAY(WORKDAY(DATEVALUE("15/"&amp;MONTH(EDATE(C3277,-1))&amp;"/"&amp;YEAR(EDATE(C3277,-1))),-1,Feriados!$A$1:$A$936),1,Feriados!$A$1:$A$936)</f>
        <v>41442</v>
      </c>
      <c r="J3277" s="27">
        <f>WORKDAY(WORKDAY(DATEVALUE("15/"&amp;MONTH(EDATE(C3277,0))&amp;"/"&amp;YEAR(EDATE(C3277,0))-1),-1,Feriados!$A$1:$A$936),1,Feriados!$A$1:$A$936)</f>
        <v>41106</v>
      </c>
      <c r="K3277" s="28">
        <f t="shared" si="98"/>
        <v>6.6959158172907651</v>
      </c>
    </row>
    <row r="3278" spans="1:11" x14ac:dyDescent="0.3">
      <c r="A3278" s="18" t="str">
        <f t="shared" si="99"/>
        <v>72013P</v>
      </c>
      <c r="B3278" s="10">
        <v>760199</v>
      </c>
      <c r="C3278" s="15">
        <v>41487</v>
      </c>
      <c r="D3278" s="16">
        <v>2301.810982</v>
      </c>
      <c r="E3278" s="14">
        <v>0.03</v>
      </c>
      <c r="F3278" s="14" t="s">
        <v>42</v>
      </c>
      <c r="G3278" s="15">
        <v>41477</v>
      </c>
      <c r="H3278" s="27">
        <f>WORKDAY(WORKDAY(DATEVALUE("15/"&amp;MONTH(EDATE(C3278,0))&amp;"/"&amp;YEAR(EDATE(C3278,0))),-1,Feriados!$A$1:$A$936),1,Feriados!$A$1:$A$936)</f>
        <v>41501</v>
      </c>
      <c r="I3278" s="27">
        <f>WORKDAY(WORKDAY(DATEVALUE("15/"&amp;MONTH(EDATE(C3278,-1))&amp;"/"&amp;YEAR(EDATE(C3278,-1))),-1,Feriados!$A$1:$A$936),1,Feriados!$A$1:$A$936)</f>
        <v>41470</v>
      </c>
      <c r="J3278" s="27">
        <f>WORKDAY(WORKDAY(DATEVALUE("15/"&amp;MONTH(EDATE(C3278,0))&amp;"/"&amp;YEAR(EDATE(C3278,0))-1),-1,Feriados!$A$1:$A$936),1,Feriados!$A$1:$A$936)</f>
        <v>41136</v>
      </c>
      <c r="K3278" s="28">
        <f t="shared" si="98"/>
        <v>6.2706921282893013</v>
      </c>
    </row>
    <row r="3279" spans="1:11" x14ac:dyDescent="0.3">
      <c r="A3279" s="18" t="str">
        <f t="shared" si="99"/>
        <v>72013P</v>
      </c>
      <c r="B3279" s="10">
        <v>760199</v>
      </c>
      <c r="C3279" s="15">
        <v>41488</v>
      </c>
      <c r="D3279" s="16">
        <v>2301.8410009999998</v>
      </c>
      <c r="E3279" s="14">
        <v>0.03</v>
      </c>
      <c r="F3279" s="14" t="s">
        <v>42</v>
      </c>
      <c r="G3279" s="15">
        <v>41477</v>
      </c>
      <c r="H3279" s="27">
        <f>WORKDAY(WORKDAY(DATEVALUE("15/"&amp;MONTH(EDATE(C3279,0))&amp;"/"&amp;YEAR(EDATE(C3279,0))),-1,Feriados!$A$1:$A$936),1,Feriados!$A$1:$A$936)</f>
        <v>41501</v>
      </c>
      <c r="I3279" s="27">
        <f>WORKDAY(WORKDAY(DATEVALUE("15/"&amp;MONTH(EDATE(C3279,-1))&amp;"/"&amp;YEAR(EDATE(C3279,-1))),-1,Feriados!$A$1:$A$936),1,Feriados!$A$1:$A$936)</f>
        <v>41470</v>
      </c>
      <c r="J3279" s="27">
        <f>WORKDAY(WORKDAY(DATEVALUE("15/"&amp;MONTH(EDATE(C3279,0))&amp;"/"&amp;YEAR(EDATE(C3279,0))-1),-1,Feriados!$A$1:$A$936),1,Feriados!$A$1:$A$936)</f>
        <v>41136</v>
      </c>
      <c r="K3279" s="28">
        <f t="shared" si="98"/>
        <v>6.2706921282893013</v>
      </c>
    </row>
    <row r="3280" spans="1:11" x14ac:dyDescent="0.3">
      <c r="A3280" s="18" t="str">
        <f t="shared" si="99"/>
        <v>72013P</v>
      </c>
      <c r="B3280" s="10">
        <v>760199</v>
      </c>
      <c r="C3280" s="15">
        <v>41491</v>
      </c>
      <c r="D3280" s="16">
        <v>2301.8710209999999</v>
      </c>
      <c r="E3280" s="14">
        <v>0.03</v>
      </c>
      <c r="F3280" s="14" t="s">
        <v>42</v>
      </c>
      <c r="G3280" s="15">
        <v>41477</v>
      </c>
      <c r="H3280" s="27">
        <f>WORKDAY(WORKDAY(DATEVALUE("15/"&amp;MONTH(EDATE(C3280,0))&amp;"/"&amp;YEAR(EDATE(C3280,0))),-1,Feriados!$A$1:$A$936),1,Feriados!$A$1:$A$936)</f>
        <v>41501</v>
      </c>
      <c r="I3280" s="27">
        <f>WORKDAY(WORKDAY(DATEVALUE("15/"&amp;MONTH(EDATE(C3280,-1))&amp;"/"&amp;YEAR(EDATE(C3280,-1))),-1,Feriados!$A$1:$A$936),1,Feriados!$A$1:$A$936)</f>
        <v>41470</v>
      </c>
      <c r="J3280" s="27">
        <f>WORKDAY(WORKDAY(DATEVALUE("15/"&amp;MONTH(EDATE(C3280,0))&amp;"/"&amp;YEAR(EDATE(C3280,0))-1),-1,Feriados!$A$1:$A$936),1,Feriados!$A$1:$A$936)</f>
        <v>41136</v>
      </c>
      <c r="K3280" s="28">
        <f t="shared" si="98"/>
        <v>6.2706921282893013</v>
      </c>
    </row>
    <row r="3281" spans="1:11" x14ac:dyDescent="0.3">
      <c r="A3281" s="18" t="str">
        <f t="shared" si="99"/>
        <v>72013P</v>
      </c>
      <c r="B3281" s="10">
        <v>760199</v>
      </c>
      <c r="C3281" s="15">
        <v>41492</v>
      </c>
      <c r="D3281" s="16">
        <v>2301.9010410000001</v>
      </c>
      <c r="E3281" s="14">
        <v>0.03</v>
      </c>
      <c r="F3281" s="14" t="s">
        <v>42</v>
      </c>
      <c r="G3281" s="15">
        <v>41477</v>
      </c>
      <c r="H3281" s="27">
        <f>WORKDAY(WORKDAY(DATEVALUE("15/"&amp;MONTH(EDATE(C3281,0))&amp;"/"&amp;YEAR(EDATE(C3281,0))),-1,Feriados!$A$1:$A$936),1,Feriados!$A$1:$A$936)</f>
        <v>41501</v>
      </c>
      <c r="I3281" s="27">
        <f>WORKDAY(WORKDAY(DATEVALUE("15/"&amp;MONTH(EDATE(C3281,-1))&amp;"/"&amp;YEAR(EDATE(C3281,-1))),-1,Feriados!$A$1:$A$936),1,Feriados!$A$1:$A$936)</f>
        <v>41470</v>
      </c>
      <c r="J3281" s="27">
        <f>WORKDAY(WORKDAY(DATEVALUE("15/"&amp;MONTH(EDATE(C3281,0))&amp;"/"&amp;YEAR(EDATE(C3281,0))-1),-1,Feriados!$A$1:$A$936),1,Feriados!$A$1:$A$936)</f>
        <v>41136</v>
      </c>
      <c r="K3281" s="28">
        <f t="shared" si="98"/>
        <v>6.2706921282893013</v>
      </c>
    </row>
    <row r="3282" spans="1:11" x14ac:dyDescent="0.3">
      <c r="A3282" s="18" t="str">
        <f t="shared" si="99"/>
        <v>72013F</v>
      </c>
      <c r="B3282" s="10">
        <v>760199</v>
      </c>
      <c r="C3282" s="15">
        <v>41493</v>
      </c>
      <c r="D3282" s="16">
        <v>2301.9288750000001</v>
      </c>
      <c r="E3282" s="14">
        <v>0.03</v>
      </c>
      <c r="F3282" s="14" t="s">
        <v>41</v>
      </c>
      <c r="G3282" s="15">
        <v>41493</v>
      </c>
      <c r="H3282" s="27">
        <f>WORKDAY(WORKDAY(DATEVALUE("15/"&amp;MONTH(EDATE(C3282,0))&amp;"/"&amp;YEAR(EDATE(C3282,0))),-1,Feriados!$A$1:$A$936),1,Feriados!$A$1:$A$936)</f>
        <v>41501</v>
      </c>
      <c r="I3282" s="27">
        <f>WORKDAY(WORKDAY(DATEVALUE("15/"&amp;MONTH(EDATE(C3282,-1))&amp;"/"&amp;YEAR(EDATE(C3282,-1))),-1,Feriados!$A$1:$A$936),1,Feriados!$A$1:$A$936)</f>
        <v>41470</v>
      </c>
      <c r="J3282" s="27">
        <f>WORKDAY(WORKDAY(DATEVALUE("15/"&amp;MONTH(EDATE(C3282,0))&amp;"/"&amp;YEAR(EDATE(C3282,0))-1),-1,Feriados!$A$1:$A$936),1,Feriados!$A$1:$A$936)</f>
        <v>41136</v>
      </c>
      <c r="K3282" s="28">
        <f t="shared" si="98"/>
        <v>6.2706921282893013</v>
      </c>
    </row>
    <row r="3283" spans="1:11" x14ac:dyDescent="0.3">
      <c r="A3283" s="18" t="str">
        <f t="shared" si="99"/>
        <v>72013F</v>
      </c>
      <c r="B3283" s="10">
        <v>760199</v>
      </c>
      <c r="C3283" s="15">
        <v>41494</v>
      </c>
      <c r="D3283" s="16">
        <v>2301.958768</v>
      </c>
      <c r="E3283" s="14">
        <v>0.03</v>
      </c>
      <c r="F3283" s="14" t="s">
        <v>41</v>
      </c>
      <c r="G3283" s="15">
        <v>41493</v>
      </c>
      <c r="H3283" s="27">
        <f>WORKDAY(WORKDAY(DATEVALUE("15/"&amp;MONTH(EDATE(C3283,0))&amp;"/"&amp;YEAR(EDATE(C3283,0))),-1,Feriados!$A$1:$A$936),1,Feriados!$A$1:$A$936)</f>
        <v>41501</v>
      </c>
      <c r="I3283" s="27">
        <f>WORKDAY(WORKDAY(DATEVALUE("15/"&amp;MONTH(EDATE(C3283,-1))&amp;"/"&amp;YEAR(EDATE(C3283,-1))),-1,Feriados!$A$1:$A$936),1,Feriados!$A$1:$A$936)</f>
        <v>41470</v>
      </c>
      <c r="J3283" s="27">
        <f>WORKDAY(WORKDAY(DATEVALUE("15/"&amp;MONTH(EDATE(C3283,0))&amp;"/"&amp;YEAR(EDATE(C3283,0))-1),-1,Feriados!$A$1:$A$936),1,Feriados!$A$1:$A$936)</f>
        <v>41136</v>
      </c>
      <c r="K3283" s="28">
        <f t="shared" si="98"/>
        <v>6.2706921282893013</v>
      </c>
    </row>
    <row r="3284" spans="1:11" x14ac:dyDescent="0.3">
      <c r="A3284" s="18" t="str">
        <f t="shared" si="99"/>
        <v>72013F</v>
      </c>
      <c r="B3284" s="10">
        <v>760199</v>
      </c>
      <c r="C3284" s="15">
        <v>41495</v>
      </c>
      <c r="D3284" s="16">
        <v>2301.98866</v>
      </c>
      <c r="E3284" s="14">
        <v>0.03</v>
      </c>
      <c r="F3284" s="14" t="s">
        <v>41</v>
      </c>
      <c r="G3284" s="15">
        <v>41493</v>
      </c>
      <c r="H3284" s="27">
        <f>WORKDAY(WORKDAY(DATEVALUE("15/"&amp;MONTH(EDATE(C3284,0))&amp;"/"&amp;YEAR(EDATE(C3284,0))),-1,Feriados!$A$1:$A$936),1,Feriados!$A$1:$A$936)</f>
        <v>41501</v>
      </c>
      <c r="I3284" s="27">
        <f>WORKDAY(WORKDAY(DATEVALUE("15/"&amp;MONTH(EDATE(C3284,-1))&amp;"/"&amp;YEAR(EDATE(C3284,-1))),-1,Feriados!$A$1:$A$936),1,Feriados!$A$1:$A$936)</f>
        <v>41470</v>
      </c>
      <c r="J3284" s="27">
        <f>WORKDAY(WORKDAY(DATEVALUE("15/"&amp;MONTH(EDATE(C3284,0))&amp;"/"&amp;YEAR(EDATE(C3284,0))-1),-1,Feriados!$A$1:$A$936),1,Feriados!$A$1:$A$936)</f>
        <v>41136</v>
      </c>
      <c r="K3284" s="28">
        <f t="shared" si="98"/>
        <v>6.2706921282893013</v>
      </c>
    </row>
    <row r="3285" spans="1:11" x14ac:dyDescent="0.3">
      <c r="A3285" s="18" t="str">
        <f t="shared" si="99"/>
        <v>72013F</v>
      </c>
      <c r="B3285" s="10">
        <v>760199</v>
      </c>
      <c r="C3285" s="15">
        <v>41498</v>
      </c>
      <c r="D3285" s="16">
        <v>2302.0185529999999</v>
      </c>
      <c r="E3285" s="14">
        <v>0.03</v>
      </c>
      <c r="F3285" s="14" t="s">
        <v>41</v>
      </c>
      <c r="G3285" s="15">
        <v>41493</v>
      </c>
      <c r="H3285" s="27">
        <f>WORKDAY(WORKDAY(DATEVALUE("15/"&amp;MONTH(EDATE(C3285,0))&amp;"/"&amp;YEAR(EDATE(C3285,0))),-1,Feriados!$A$1:$A$936),1,Feriados!$A$1:$A$936)</f>
        <v>41501</v>
      </c>
      <c r="I3285" s="27">
        <f>WORKDAY(WORKDAY(DATEVALUE("15/"&amp;MONTH(EDATE(C3285,-1))&amp;"/"&amp;YEAR(EDATE(C3285,-1))),-1,Feriados!$A$1:$A$936),1,Feriados!$A$1:$A$936)</f>
        <v>41470</v>
      </c>
      <c r="J3285" s="27">
        <f>WORKDAY(WORKDAY(DATEVALUE("15/"&amp;MONTH(EDATE(C3285,0))&amp;"/"&amp;YEAR(EDATE(C3285,0))-1),-1,Feriados!$A$1:$A$936),1,Feriados!$A$1:$A$936)</f>
        <v>41136</v>
      </c>
      <c r="K3285" s="28">
        <f t="shared" si="98"/>
        <v>6.2706921282893013</v>
      </c>
    </row>
    <row r="3286" spans="1:11" x14ac:dyDescent="0.3">
      <c r="A3286" s="18" t="str">
        <f t="shared" si="99"/>
        <v>72013F</v>
      </c>
      <c r="B3286" s="10">
        <v>760199</v>
      </c>
      <c r="C3286" s="15">
        <v>41499</v>
      </c>
      <c r="D3286" s="16">
        <v>2302.0484470000001</v>
      </c>
      <c r="E3286" s="14">
        <v>0.03</v>
      </c>
      <c r="F3286" s="14" t="s">
        <v>41</v>
      </c>
      <c r="G3286" s="15">
        <v>41493</v>
      </c>
      <c r="H3286" s="27">
        <f>WORKDAY(WORKDAY(DATEVALUE("15/"&amp;MONTH(EDATE(C3286,0))&amp;"/"&amp;YEAR(EDATE(C3286,0))),-1,Feriados!$A$1:$A$936),1,Feriados!$A$1:$A$936)</f>
        <v>41501</v>
      </c>
      <c r="I3286" s="27">
        <f>WORKDAY(WORKDAY(DATEVALUE("15/"&amp;MONTH(EDATE(C3286,-1))&amp;"/"&amp;YEAR(EDATE(C3286,-1))),-1,Feriados!$A$1:$A$936),1,Feriados!$A$1:$A$936)</f>
        <v>41470</v>
      </c>
      <c r="J3286" s="27">
        <f>WORKDAY(WORKDAY(DATEVALUE("15/"&amp;MONTH(EDATE(C3286,0))&amp;"/"&amp;YEAR(EDATE(C3286,0))-1),-1,Feriados!$A$1:$A$936),1,Feriados!$A$1:$A$936)</f>
        <v>41136</v>
      </c>
      <c r="K3286" s="28">
        <f t="shared" si="98"/>
        <v>6.2706921282893013</v>
      </c>
    </row>
    <row r="3287" spans="1:11" x14ac:dyDescent="0.3">
      <c r="A3287" s="18" t="str">
        <f t="shared" si="99"/>
        <v>72013F</v>
      </c>
      <c r="B3287" s="10">
        <v>760199</v>
      </c>
      <c r="C3287" s="15">
        <v>41500</v>
      </c>
      <c r="D3287" s="16">
        <v>2302.0783409999999</v>
      </c>
      <c r="E3287" s="14">
        <v>0.03</v>
      </c>
      <c r="F3287" s="14" t="s">
        <v>41</v>
      </c>
      <c r="G3287" s="15">
        <v>41493</v>
      </c>
      <c r="H3287" s="27">
        <f>WORKDAY(WORKDAY(DATEVALUE("15/"&amp;MONTH(EDATE(C3287,0))&amp;"/"&amp;YEAR(EDATE(C3287,0))),-1,Feriados!$A$1:$A$936),1,Feriados!$A$1:$A$936)</f>
        <v>41501</v>
      </c>
      <c r="I3287" s="27">
        <f>WORKDAY(WORKDAY(DATEVALUE("15/"&amp;MONTH(EDATE(C3287,-1))&amp;"/"&amp;YEAR(EDATE(C3287,-1))),-1,Feriados!$A$1:$A$936),1,Feriados!$A$1:$A$936)</f>
        <v>41470</v>
      </c>
      <c r="J3287" s="27">
        <f>WORKDAY(WORKDAY(DATEVALUE("15/"&amp;MONTH(EDATE(C3287,0))&amp;"/"&amp;YEAR(EDATE(C3287,0))-1),-1,Feriados!$A$1:$A$936),1,Feriados!$A$1:$A$936)</f>
        <v>41136</v>
      </c>
      <c r="K3287" s="28">
        <f t="shared" si="98"/>
        <v>6.2706921282893013</v>
      </c>
    </row>
    <row r="3288" spans="1:11" x14ac:dyDescent="0.3">
      <c r="A3288" s="18" t="str">
        <f t="shared" si="99"/>
        <v>72013F</v>
      </c>
      <c r="B3288" s="10">
        <v>760199</v>
      </c>
      <c r="C3288" s="15">
        <v>41501</v>
      </c>
      <c r="D3288" s="16">
        <v>2302.1082350000001</v>
      </c>
      <c r="E3288" s="14">
        <v>0.03</v>
      </c>
      <c r="F3288" s="14" t="s">
        <v>41</v>
      </c>
      <c r="G3288" s="15">
        <v>41493</v>
      </c>
      <c r="H3288" s="27">
        <f>WORKDAY(WORKDAY(DATEVALUE("15/"&amp;MONTH(EDATE(C3288,0))&amp;"/"&amp;YEAR(EDATE(C3288,0))),-1,Feriados!$A$1:$A$936),1,Feriados!$A$1:$A$936)</f>
        <v>41501</v>
      </c>
      <c r="I3288" s="27">
        <f>WORKDAY(WORKDAY(DATEVALUE("15/"&amp;MONTH(EDATE(C3288,-1))&amp;"/"&amp;YEAR(EDATE(C3288,-1))),-1,Feriados!$A$1:$A$936),1,Feriados!$A$1:$A$936)</f>
        <v>41470</v>
      </c>
      <c r="J3288" s="27">
        <f>WORKDAY(WORKDAY(DATEVALUE("15/"&amp;MONTH(EDATE(C3288,0))&amp;"/"&amp;YEAR(EDATE(C3288,0))-1),-1,Feriados!$A$1:$A$936),1,Feriados!$A$1:$A$936)</f>
        <v>41136</v>
      </c>
      <c r="K3288" s="28">
        <f t="shared" si="98"/>
        <v>6.2706921282893013</v>
      </c>
    </row>
    <row r="3289" spans="1:11" x14ac:dyDescent="0.3">
      <c r="A3289" s="18" t="str">
        <f t="shared" si="99"/>
        <v>72013P</v>
      </c>
      <c r="B3289" s="10">
        <v>760199</v>
      </c>
      <c r="C3289" s="15">
        <v>41502</v>
      </c>
      <c r="D3289" s="16">
        <v>2302.4112749999999</v>
      </c>
      <c r="E3289" s="14">
        <v>0.28999999999999998</v>
      </c>
      <c r="F3289" s="14" t="s">
        <v>42</v>
      </c>
      <c r="G3289" s="15">
        <v>41502</v>
      </c>
      <c r="H3289" s="27">
        <f>WORKDAY(WORKDAY(DATEVALUE("15/"&amp;MONTH(EDATE(C3289,0))&amp;"/"&amp;YEAR(EDATE(C3289,0))),-1,Feriados!$A$1:$A$936),1,Feriados!$A$1:$A$936)</f>
        <v>41501</v>
      </c>
      <c r="I3289" s="27">
        <f>WORKDAY(WORKDAY(DATEVALUE("15/"&amp;MONTH(EDATE(C3289,-1))&amp;"/"&amp;YEAR(EDATE(C3289,-1))),-1,Feriados!$A$1:$A$936),1,Feriados!$A$1:$A$936)</f>
        <v>41470</v>
      </c>
      <c r="J3289" s="27">
        <f>WORKDAY(WORKDAY(DATEVALUE("15/"&amp;MONTH(EDATE(C3289,0))&amp;"/"&amp;YEAR(EDATE(C3289,0))-1),-1,Feriados!$A$1:$A$936),1,Feriados!$A$1:$A$936)</f>
        <v>41136</v>
      </c>
      <c r="K3289" s="28">
        <f t="shared" si="98"/>
        <v>6.2706921282893013</v>
      </c>
    </row>
    <row r="3290" spans="1:11" x14ac:dyDescent="0.3">
      <c r="A3290" s="18" t="str">
        <f t="shared" si="99"/>
        <v>72013P</v>
      </c>
      <c r="B3290" s="10">
        <v>760199</v>
      </c>
      <c r="C3290" s="15">
        <v>41505</v>
      </c>
      <c r="D3290" s="16">
        <v>2302.7143550000001</v>
      </c>
      <c r="E3290" s="14">
        <v>0.28999999999999998</v>
      </c>
      <c r="F3290" s="14" t="s">
        <v>42</v>
      </c>
      <c r="G3290" s="15">
        <v>41502</v>
      </c>
      <c r="H3290" s="27">
        <f>WORKDAY(WORKDAY(DATEVALUE("15/"&amp;MONTH(EDATE(C3290,0))&amp;"/"&amp;YEAR(EDATE(C3290,0))),-1,Feriados!$A$1:$A$936),1,Feriados!$A$1:$A$936)</f>
        <v>41501</v>
      </c>
      <c r="I3290" s="27">
        <f>WORKDAY(WORKDAY(DATEVALUE("15/"&amp;MONTH(EDATE(C3290,-1))&amp;"/"&amp;YEAR(EDATE(C3290,-1))),-1,Feriados!$A$1:$A$936),1,Feriados!$A$1:$A$936)</f>
        <v>41470</v>
      </c>
      <c r="J3290" s="27">
        <f>WORKDAY(WORKDAY(DATEVALUE("15/"&amp;MONTH(EDATE(C3290,0))&amp;"/"&amp;YEAR(EDATE(C3290,0))-1),-1,Feriados!$A$1:$A$936),1,Feriados!$A$1:$A$936)</f>
        <v>41136</v>
      </c>
      <c r="K3290" s="28">
        <f t="shared" si="98"/>
        <v>6.2706921282893013</v>
      </c>
    </row>
    <row r="3291" spans="1:11" x14ac:dyDescent="0.3">
      <c r="A3291" s="18" t="str">
        <f t="shared" si="99"/>
        <v>72013P</v>
      </c>
      <c r="B3291" s="10">
        <v>760199</v>
      </c>
      <c r="C3291" s="15">
        <v>41506</v>
      </c>
      <c r="D3291" s="16">
        <v>2303.017476</v>
      </c>
      <c r="E3291" s="14">
        <v>0.28999999999999998</v>
      </c>
      <c r="F3291" s="14" t="s">
        <v>42</v>
      </c>
      <c r="G3291" s="15">
        <v>41502</v>
      </c>
      <c r="H3291" s="27">
        <f>WORKDAY(WORKDAY(DATEVALUE("15/"&amp;MONTH(EDATE(C3291,0))&amp;"/"&amp;YEAR(EDATE(C3291,0))),-1,Feriados!$A$1:$A$936),1,Feriados!$A$1:$A$936)</f>
        <v>41501</v>
      </c>
      <c r="I3291" s="27">
        <f>WORKDAY(WORKDAY(DATEVALUE("15/"&amp;MONTH(EDATE(C3291,-1))&amp;"/"&amp;YEAR(EDATE(C3291,-1))),-1,Feriados!$A$1:$A$936),1,Feriados!$A$1:$A$936)</f>
        <v>41470</v>
      </c>
      <c r="J3291" s="27">
        <f>WORKDAY(WORKDAY(DATEVALUE("15/"&amp;MONTH(EDATE(C3291,0))&amp;"/"&amp;YEAR(EDATE(C3291,0))-1),-1,Feriados!$A$1:$A$936),1,Feriados!$A$1:$A$936)</f>
        <v>41136</v>
      </c>
      <c r="K3291" s="28">
        <f t="shared" si="98"/>
        <v>6.2706921282893013</v>
      </c>
    </row>
    <row r="3292" spans="1:11" x14ac:dyDescent="0.3">
      <c r="A3292" s="18" t="str">
        <f t="shared" si="99"/>
        <v>72013P</v>
      </c>
      <c r="B3292" s="10">
        <v>760199</v>
      </c>
      <c r="C3292" s="15">
        <v>41507</v>
      </c>
      <c r="D3292" s="16">
        <v>2303.3206359999999</v>
      </c>
      <c r="E3292" s="14">
        <v>0.28999999999999998</v>
      </c>
      <c r="F3292" s="14" t="s">
        <v>42</v>
      </c>
      <c r="G3292" s="15">
        <v>41502</v>
      </c>
      <c r="H3292" s="27">
        <f>WORKDAY(WORKDAY(DATEVALUE("15/"&amp;MONTH(EDATE(C3292,0))&amp;"/"&amp;YEAR(EDATE(C3292,0))),-1,Feriados!$A$1:$A$936),1,Feriados!$A$1:$A$936)</f>
        <v>41501</v>
      </c>
      <c r="I3292" s="27">
        <f>WORKDAY(WORKDAY(DATEVALUE("15/"&amp;MONTH(EDATE(C3292,-1))&amp;"/"&amp;YEAR(EDATE(C3292,-1))),-1,Feriados!$A$1:$A$936),1,Feriados!$A$1:$A$936)</f>
        <v>41470</v>
      </c>
      <c r="J3292" s="27">
        <f>WORKDAY(WORKDAY(DATEVALUE("15/"&amp;MONTH(EDATE(C3292,0))&amp;"/"&amp;YEAR(EDATE(C3292,0))-1),-1,Feriados!$A$1:$A$936),1,Feriados!$A$1:$A$936)</f>
        <v>41136</v>
      </c>
      <c r="K3292" s="28">
        <f t="shared" si="98"/>
        <v>6.2706921282893013</v>
      </c>
    </row>
    <row r="3293" spans="1:11" x14ac:dyDescent="0.3">
      <c r="A3293" s="18" t="str">
        <f t="shared" si="99"/>
        <v>72013P</v>
      </c>
      <c r="B3293" s="10">
        <v>760199</v>
      </c>
      <c r="C3293" s="15">
        <v>41508</v>
      </c>
      <c r="D3293" s="16">
        <v>2303.4672070000001</v>
      </c>
      <c r="E3293" s="14">
        <v>0.26</v>
      </c>
      <c r="F3293" s="14" t="s">
        <v>42</v>
      </c>
      <c r="G3293" s="15">
        <v>41508</v>
      </c>
      <c r="H3293" s="27">
        <f>WORKDAY(WORKDAY(DATEVALUE("15/"&amp;MONTH(EDATE(C3293,0))&amp;"/"&amp;YEAR(EDATE(C3293,0))),-1,Feriados!$A$1:$A$936),1,Feriados!$A$1:$A$936)</f>
        <v>41501</v>
      </c>
      <c r="I3293" s="27">
        <f>WORKDAY(WORKDAY(DATEVALUE("15/"&amp;MONTH(EDATE(C3293,-1))&amp;"/"&amp;YEAR(EDATE(C3293,-1))),-1,Feriados!$A$1:$A$936),1,Feriados!$A$1:$A$936)</f>
        <v>41470</v>
      </c>
      <c r="J3293" s="27">
        <f>WORKDAY(WORKDAY(DATEVALUE("15/"&amp;MONTH(EDATE(C3293,0))&amp;"/"&amp;YEAR(EDATE(C3293,0))-1),-1,Feriados!$A$1:$A$936),1,Feriados!$A$1:$A$936)</f>
        <v>41136</v>
      </c>
      <c r="K3293" s="28">
        <f t="shared" si="98"/>
        <v>6.2706921282893013</v>
      </c>
    </row>
    <row r="3294" spans="1:11" x14ac:dyDescent="0.3">
      <c r="A3294" s="18" t="str">
        <f t="shared" si="99"/>
        <v>72013P</v>
      </c>
      <c r="B3294" s="10">
        <v>760199</v>
      </c>
      <c r="C3294" s="15">
        <v>41509</v>
      </c>
      <c r="D3294" s="16">
        <v>2303.7390970000001</v>
      </c>
      <c r="E3294" s="14">
        <v>0.26</v>
      </c>
      <c r="F3294" s="14" t="s">
        <v>42</v>
      </c>
      <c r="G3294" s="15">
        <v>41508</v>
      </c>
      <c r="H3294" s="27">
        <f>WORKDAY(WORKDAY(DATEVALUE("15/"&amp;MONTH(EDATE(C3294,0))&amp;"/"&amp;YEAR(EDATE(C3294,0))),-1,Feriados!$A$1:$A$936),1,Feriados!$A$1:$A$936)</f>
        <v>41501</v>
      </c>
      <c r="I3294" s="27">
        <f>WORKDAY(WORKDAY(DATEVALUE("15/"&amp;MONTH(EDATE(C3294,-1))&amp;"/"&amp;YEAR(EDATE(C3294,-1))),-1,Feriados!$A$1:$A$936),1,Feriados!$A$1:$A$936)</f>
        <v>41470</v>
      </c>
      <c r="J3294" s="27">
        <f>WORKDAY(WORKDAY(DATEVALUE("15/"&amp;MONTH(EDATE(C3294,0))&amp;"/"&amp;YEAR(EDATE(C3294,0))-1),-1,Feriados!$A$1:$A$936),1,Feriados!$A$1:$A$936)</f>
        <v>41136</v>
      </c>
      <c r="K3294" s="28">
        <f t="shared" si="98"/>
        <v>6.2706921282893013</v>
      </c>
    </row>
    <row r="3295" spans="1:11" x14ac:dyDescent="0.3">
      <c r="A3295" s="18" t="str">
        <f t="shared" si="99"/>
        <v>72013P</v>
      </c>
      <c r="B3295" s="10">
        <v>760199</v>
      </c>
      <c r="C3295" s="15">
        <v>41512</v>
      </c>
      <c r="D3295" s="16">
        <v>2304.0110199999999</v>
      </c>
      <c r="E3295" s="14">
        <v>0.26</v>
      </c>
      <c r="F3295" s="14" t="s">
        <v>42</v>
      </c>
      <c r="G3295" s="15">
        <v>41508</v>
      </c>
      <c r="H3295" s="27">
        <f>WORKDAY(WORKDAY(DATEVALUE("15/"&amp;MONTH(EDATE(C3295,0))&amp;"/"&amp;YEAR(EDATE(C3295,0))),-1,Feriados!$A$1:$A$936),1,Feriados!$A$1:$A$936)</f>
        <v>41501</v>
      </c>
      <c r="I3295" s="27">
        <f>WORKDAY(WORKDAY(DATEVALUE("15/"&amp;MONTH(EDATE(C3295,-1))&amp;"/"&amp;YEAR(EDATE(C3295,-1))),-1,Feriados!$A$1:$A$936),1,Feriados!$A$1:$A$936)</f>
        <v>41470</v>
      </c>
      <c r="J3295" s="27">
        <f>WORKDAY(WORKDAY(DATEVALUE("15/"&amp;MONTH(EDATE(C3295,0))&amp;"/"&amp;YEAR(EDATE(C3295,0))-1),-1,Feriados!$A$1:$A$936),1,Feriados!$A$1:$A$936)</f>
        <v>41136</v>
      </c>
      <c r="K3295" s="28">
        <f t="shared" si="98"/>
        <v>6.2706921282893013</v>
      </c>
    </row>
    <row r="3296" spans="1:11" x14ac:dyDescent="0.3">
      <c r="A3296" s="18" t="str">
        <f t="shared" si="99"/>
        <v>72013P</v>
      </c>
      <c r="B3296" s="10">
        <v>760199</v>
      </c>
      <c r="C3296" s="15">
        <v>41513</v>
      </c>
      <c r="D3296" s="16">
        <v>2304.2829750000001</v>
      </c>
      <c r="E3296" s="14">
        <v>0.26</v>
      </c>
      <c r="F3296" s="14" t="s">
        <v>42</v>
      </c>
      <c r="G3296" s="15">
        <v>41508</v>
      </c>
      <c r="H3296" s="27">
        <f>WORKDAY(WORKDAY(DATEVALUE("15/"&amp;MONTH(EDATE(C3296,0))&amp;"/"&amp;YEAR(EDATE(C3296,0))),-1,Feriados!$A$1:$A$936),1,Feriados!$A$1:$A$936)</f>
        <v>41501</v>
      </c>
      <c r="I3296" s="27">
        <f>WORKDAY(WORKDAY(DATEVALUE("15/"&amp;MONTH(EDATE(C3296,-1))&amp;"/"&amp;YEAR(EDATE(C3296,-1))),-1,Feriados!$A$1:$A$936),1,Feriados!$A$1:$A$936)</f>
        <v>41470</v>
      </c>
      <c r="J3296" s="27">
        <f>WORKDAY(WORKDAY(DATEVALUE("15/"&amp;MONTH(EDATE(C3296,0))&amp;"/"&amp;YEAR(EDATE(C3296,0))-1),-1,Feriados!$A$1:$A$936),1,Feriados!$A$1:$A$936)</f>
        <v>41136</v>
      </c>
      <c r="K3296" s="28">
        <f t="shared" si="98"/>
        <v>6.2706921282893013</v>
      </c>
    </row>
    <row r="3297" spans="1:11" x14ac:dyDescent="0.3">
      <c r="A3297" s="18" t="str">
        <f t="shared" si="99"/>
        <v>72013P</v>
      </c>
      <c r="B3297" s="10">
        <v>760199</v>
      </c>
      <c r="C3297" s="15">
        <v>41514</v>
      </c>
      <c r="D3297" s="16">
        <v>2304.5549620000002</v>
      </c>
      <c r="E3297" s="14">
        <v>0.26</v>
      </c>
      <c r="F3297" s="14" t="s">
        <v>42</v>
      </c>
      <c r="G3297" s="15">
        <v>41508</v>
      </c>
      <c r="H3297" s="27">
        <f>WORKDAY(WORKDAY(DATEVALUE("15/"&amp;MONTH(EDATE(C3297,0))&amp;"/"&amp;YEAR(EDATE(C3297,0))),-1,Feriados!$A$1:$A$936),1,Feriados!$A$1:$A$936)</f>
        <v>41501</v>
      </c>
      <c r="I3297" s="27">
        <f>WORKDAY(WORKDAY(DATEVALUE("15/"&amp;MONTH(EDATE(C3297,-1))&amp;"/"&amp;YEAR(EDATE(C3297,-1))),-1,Feriados!$A$1:$A$936),1,Feriados!$A$1:$A$936)</f>
        <v>41470</v>
      </c>
      <c r="J3297" s="27">
        <f>WORKDAY(WORKDAY(DATEVALUE("15/"&amp;MONTH(EDATE(C3297,0))&amp;"/"&amp;YEAR(EDATE(C3297,0))-1),-1,Feriados!$A$1:$A$936),1,Feriados!$A$1:$A$936)</f>
        <v>41136</v>
      </c>
      <c r="K3297" s="28">
        <f t="shared" si="98"/>
        <v>6.2706921282893013</v>
      </c>
    </row>
    <row r="3298" spans="1:11" x14ac:dyDescent="0.3">
      <c r="A3298" s="18" t="str">
        <f t="shared" si="99"/>
        <v>72013P</v>
      </c>
      <c r="B3298" s="10">
        <v>760199</v>
      </c>
      <c r="C3298" s="15">
        <v>41515</v>
      </c>
      <c r="D3298" s="16">
        <v>2304.8269810000002</v>
      </c>
      <c r="E3298" s="14">
        <v>0.26</v>
      </c>
      <c r="F3298" s="14" t="s">
        <v>42</v>
      </c>
      <c r="G3298" s="15">
        <v>41508</v>
      </c>
      <c r="H3298" s="27">
        <f>WORKDAY(WORKDAY(DATEVALUE("15/"&amp;MONTH(EDATE(C3298,0))&amp;"/"&amp;YEAR(EDATE(C3298,0))),-1,Feriados!$A$1:$A$936),1,Feriados!$A$1:$A$936)</f>
        <v>41501</v>
      </c>
      <c r="I3298" s="27">
        <f>WORKDAY(WORKDAY(DATEVALUE("15/"&amp;MONTH(EDATE(C3298,-1))&amp;"/"&amp;YEAR(EDATE(C3298,-1))),-1,Feriados!$A$1:$A$936),1,Feriados!$A$1:$A$936)</f>
        <v>41470</v>
      </c>
      <c r="J3298" s="27">
        <f>WORKDAY(WORKDAY(DATEVALUE("15/"&amp;MONTH(EDATE(C3298,0))&amp;"/"&amp;YEAR(EDATE(C3298,0))-1),-1,Feriados!$A$1:$A$936),1,Feriados!$A$1:$A$936)</f>
        <v>41136</v>
      </c>
      <c r="K3298" s="28">
        <f t="shared" si="98"/>
        <v>6.2706921282893013</v>
      </c>
    </row>
    <row r="3299" spans="1:11" x14ac:dyDescent="0.3">
      <c r="A3299" s="18" t="str">
        <f t="shared" si="99"/>
        <v>72013P</v>
      </c>
      <c r="B3299" s="10">
        <v>760199</v>
      </c>
      <c r="C3299" s="15">
        <v>41516</v>
      </c>
      <c r="D3299" s="16">
        <v>2305.0990320000001</v>
      </c>
      <c r="E3299" s="14">
        <v>0.26</v>
      </c>
      <c r="F3299" s="14" t="s">
        <v>42</v>
      </c>
      <c r="G3299" s="15">
        <v>41508</v>
      </c>
      <c r="H3299" s="27">
        <f>WORKDAY(WORKDAY(DATEVALUE("15/"&amp;MONTH(EDATE(C3299,0))&amp;"/"&amp;YEAR(EDATE(C3299,0))),-1,Feriados!$A$1:$A$936),1,Feriados!$A$1:$A$936)</f>
        <v>41501</v>
      </c>
      <c r="I3299" s="27">
        <f>WORKDAY(WORKDAY(DATEVALUE("15/"&amp;MONTH(EDATE(C3299,-1))&amp;"/"&amp;YEAR(EDATE(C3299,-1))),-1,Feriados!$A$1:$A$936),1,Feriados!$A$1:$A$936)</f>
        <v>41470</v>
      </c>
      <c r="J3299" s="27">
        <f>WORKDAY(WORKDAY(DATEVALUE("15/"&amp;MONTH(EDATE(C3299,0))&amp;"/"&amp;YEAR(EDATE(C3299,0))-1),-1,Feriados!$A$1:$A$936),1,Feriados!$A$1:$A$936)</f>
        <v>41136</v>
      </c>
      <c r="K3299" s="28">
        <f t="shared" si="98"/>
        <v>6.2706921282893013</v>
      </c>
    </row>
    <row r="3300" spans="1:11" x14ac:dyDescent="0.3">
      <c r="A3300" s="18" t="str">
        <f t="shared" si="99"/>
        <v>82013P</v>
      </c>
      <c r="B3300" s="10">
        <v>760199</v>
      </c>
      <c r="C3300" s="15">
        <v>41519</v>
      </c>
      <c r="D3300" s="16">
        <v>2305.3711159999998</v>
      </c>
      <c r="E3300" s="14">
        <v>0.26</v>
      </c>
      <c r="F3300" s="14" t="s">
        <v>42</v>
      </c>
      <c r="G3300" s="15">
        <v>41508</v>
      </c>
      <c r="H3300" s="27">
        <f>WORKDAY(WORKDAY(DATEVALUE("15/"&amp;MONTH(EDATE(C3300,0))&amp;"/"&amp;YEAR(EDATE(C3300,0))),-1,Feriados!$A$1:$A$936),1,Feriados!$A$1:$A$936)</f>
        <v>41533</v>
      </c>
      <c r="I3300" s="27">
        <f>WORKDAY(WORKDAY(DATEVALUE("15/"&amp;MONTH(EDATE(C3300,-1))&amp;"/"&amp;YEAR(EDATE(C3300,-1))),-1,Feriados!$A$1:$A$936),1,Feriados!$A$1:$A$936)</f>
        <v>41501</v>
      </c>
      <c r="J3300" s="27">
        <f>WORKDAY(WORKDAY(DATEVALUE("15/"&amp;MONTH(EDATE(C3300,0))&amp;"/"&amp;YEAR(EDATE(C3300,0))-1),-1,Feriados!$A$1:$A$936),1,Feriados!$A$1:$A$936)</f>
        <v>41169</v>
      </c>
      <c r="K3300" s="28">
        <f t="shared" si="98"/>
        <v>6.0907620711342592</v>
      </c>
    </row>
    <row r="3301" spans="1:11" x14ac:dyDescent="0.3">
      <c r="A3301" s="18" t="str">
        <f t="shared" si="99"/>
        <v>82013P</v>
      </c>
      <c r="B3301" s="10">
        <v>760199</v>
      </c>
      <c r="C3301" s="15">
        <v>41520</v>
      </c>
      <c r="D3301" s="16">
        <v>2305.643231</v>
      </c>
      <c r="E3301" s="14">
        <v>0.26</v>
      </c>
      <c r="F3301" s="14" t="s">
        <v>42</v>
      </c>
      <c r="G3301" s="15">
        <v>41508</v>
      </c>
      <c r="H3301" s="27">
        <f>WORKDAY(WORKDAY(DATEVALUE("15/"&amp;MONTH(EDATE(C3301,0))&amp;"/"&amp;YEAR(EDATE(C3301,0))),-1,Feriados!$A$1:$A$936),1,Feriados!$A$1:$A$936)</f>
        <v>41533</v>
      </c>
      <c r="I3301" s="27">
        <f>WORKDAY(WORKDAY(DATEVALUE("15/"&amp;MONTH(EDATE(C3301,-1))&amp;"/"&amp;YEAR(EDATE(C3301,-1))),-1,Feriados!$A$1:$A$936),1,Feriados!$A$1:$A$936)</f>
        <v>41501</v>
      </c>
      <c r="J3301" s="27">
        <f>WORKDAY(WORKDAY(DATEVALUE("15/"&amp;MONTH(EDATE(C3301,0))&amp;"/"&amp;YEAR(EDATE(C3301,0))-1),-1,Feriados!$A$1:$A$936),1,Feriados!$A$1:$A$936)</f>
        <v>41169</v>
      </c>
      <c r="K3301" s="28">
        <f t="shared" si="98"/>
        <v>6.0907620711342592</v>
      </c>
    </row>
    <row r="3302" spans="1:11" x14ac:dyDescent="0.3">
      <c r="A3302" s="18" t="str">
        <f t="shared" si="99"/>
        <v>82013P</v>
      </c>
      <c r="B3302" s="10">
        <v>760199</v>
      </c>
      <c r="C3302" s="15">
        <v>41521</v>
      </c>
      <c r="D3302" s="16">
        <v>2305.915379</v>
      </c>
      <c r="E3302" s="14">
        <v>0.26</v>
      </c>
      <c r="F3302" s="14" t="s">
        <v>42</v>
      </c>
      <c r="G3302" s="15">
        <v>41508</v>
      </c>
      <c r="H3302" s="27">
        <f>WORKDAY(WORKDAY(DATEVALUE("15/"&amp;MONTH(EDATE(C3302,0))&amp;"/"&amp;YEAR(EDATE(C3302,0))),-1,Feriados!$A$1:$A$936),1,Feriados!$A$1:$A$936)</f>
        <v>41533</v>
      </c>
      <c r="I3302" s="27">
        <f>WORKDAY(WORKDAY(DATEVALUE("15/"&amp;MONTH(EDATE(C3302,-1))&amp;"/"&amp;YEAR(EDATE(C3302,-1))),-1,Feriados!$A$1:$A$936),1,Feriados!$A$1:$A$936)</f>
        <v>41501</v>
      </c>
      <c r="J3302" s="27">
        <f>WORKDAY(WORKDAY(DATEVALUE("15/"&amp;MONTH(EDATE(C3302,0))&amp;"/"&amp;YEAR(EDATE(C3302,0))-1),-1,Feriados!$A$1:$A$936),1,Feriados!$A$1:$A$936)</f>
        <v>41169</v>
      </c>
      <c r="K3302" s="28">
        <f t="shared" si="98"/>
        <v>6.0907620711342592</v>
      </c>
    </row>
    <row r="3303" spans="1:11" x14ac:dyDescent="0.3">
      <c r="A3303" s="18" t="str">
        <f t="shared" si="99"/>
        <v>82013P</v>
      </c>
      <c r="B3303" s="10">
        <v>760199</v>
      </c>
      <c r="C3303" s="15">
        <v>41522</v>
      </c>
      <c r="D3303" s="16">
        <v>2306.1875580000001</v>
      </c>
      <c r="E3303" s="14">
        <v>0.26</v>
      </c>
      <c r="F3303" s="14" t="s">
        <v>42</v>
      </c>
      <c r="G3303" s="15">
        <v>41508</v>
      </c>
      <c r="H3303" s="27">
        <f>WORKDAY(WORKDAY(DATEVALUE("15/"&amp;MONTH(EDATE(C3303,0))&amp;"/"&amp;YEAR(EDATE(C3303,0))),-1,Feriados!$A$1:$A$936),1,Feriados!$A$1:$A$936)</f>
        <v>41533</v>
      </c>
      <c r="I3303" s="27">
        <f>WORKDAY(WORKDAY(DATEVALUE("15/"&amp;MONTH(EDATE(C3303,-1))&amp;"/"&amp;YEAR(EDATE(C3303,-1))),-1,Feriados!$A$1:$A$936),1,Feriados!$A$1:$A$936)</f>
        <v>41501</v>
      </c>
      <c r="J3303" s="27">
        <f>WORKDAY(WORKDAY(DATEVALUE("15/"&amp;MONTH(EDATE(C3303,0))&amp;"/"&amp;YEAR(EDATE(C3303,0))-1),-1,Feriados!$A$1:$A$936),1,Feriados!$A$1:$A$936)</f>
        <v>41169</v>
      </c>
      <c r="K3303" s="28">
        <f t="shared" si="98"/>
        <v>6.0907620711342592</v>
      </c>
    </row>
    <row r="3304" spans="1:11" x14ac:dyDescent="0.3">
      <c r="A3304" s="18" t="str">
        <f t="shared" si="99"/>
        <v>82013F</v>
      </c>
      <c r="B3304" s="10">
        <v>760199</v>
      </c>
      <c r="C3304" s="15">
        <v>41523</v>
      </c>
      <c r="D3304" s="16">
        <v>2306.1247539999999</v>
      </c>
      <c r="E3304" s="14">
        <v>0.24</v>
      </c>
      <c r="F3304" s="14" t="s">
        <v>41</v>
      </c>
      <c r="G3304" s="15">
        <v>41523</v>
      </c>
      <c r="H3304" s="27">
        <f>WORKDAY(WORKDAY(DATEVALUE("15/"&amp;MONTH(EDATE(C3304,0))&amp;"/"&amp;YEAR(EDATE(C3304,0))),-1,Feriados!$A$1:$A$936),1,Feriados!$A$1:$A$936)</f>
        <v>41533</v>
      </c>
      <c r="I3304" s="27">
        <f>WORKDAY(WORKDAY(DATEVALUE("15/"&amp;MONTH(EDATE(C3304,-1))&amp;"/"&amp;YEAR(EDATE(C3304,-1))),-1,Feriados!$A$1:$A$936),1,Feriados!$A$1:$A$936)</f>
        <v>41501</v>
      </c>
      <c r="J3304" s="27">
        <f>WORKDAY(WORKDAY(DATEVALUE("15/"&amp;MONTH(EDATE(C3304,0))&amp;"/"&amp;YEAR(EDATE(C3304,0))-1),-1,Feriados!$A$1:$A$936),1,Feriados!$A$1:$A$936)</f>
        <v>41169</v>
      </c>
      <c r="K3304" s="28">
        <f t="shared" si="98"/>
        <v>6.0907620711342592</v>
      </c>
    </row>
    <row r="3305" spans="1:11" x14ac:dyDescent="0.3">
      <c r="A3305" s="18" t="str">
        <f t="shared" si="99"/>
        <v>82013F</v>
      </c>
      <c r="B3305" s="10">
        <v>760199</v>
      </c>
      <c r="C3305" s="15">
        <v>41526</v>
      </c>
      <c r="D3305" s="16">
        <v>2306.3760189999998</v>
      </c>
      <c r="E3305" s="14">
        <v>0.24</v>
      </c>
      <c r="F3305" s="14" t="s">
        <v>41</v>
      </c>
      <c r="G3305" s="15">
        <v>41523</v>
      </c>
      <c r="H3305" s="27">
        <f>WORKDAY(WORKDAY(DATEVALUE("15/"&amp;MONTH(EDATE(C3305,0))&amp;"/"&amp;YEAR(EDATE(C3305,0))),-1,Feriados!$A$1:$A$936),1,Feriados!$A$1:$A$936)</f>
        <v>41533</v>
      </c>
      <c r="I3305" s="27">
        <f>WORKDAY(WORKDAY(DATEVALUE("15/"&amp;MONTH(EDATE(C3305,-1))&amp;"/"&amp;YEAR(EDATE(C3305,-1))),-1,Feriados!$A$1:$A$936),1,Feriados!$A$1:$A$936)</f>
        <v>41501</v>
      </c>
      <c r="J3305" s="27">
        <f>WORKDAY(WORKDAY(DATEVALUE("15/"&amp;MONTH(EDATE(C3305,0))&amp;"/"&amp;YEAR(EDATE(C3305,0))-1),-1,Feriados!$A$1:$A$936),1,Feriados!$A$1:$A$936)</f>
        <v>41169</v>
      </c>
      <c r="K3305" s="28">
        <f t="shared" si="98"/>
        <v>6.0907620711342592</v>
      </c>
    </row>
    <row r="3306" spans="1:11" x14ac:dyDescent="0.3">
      <c r="A3306" s="18" t="str">
        <f t="shared" si="99"/>
        <v>82013F</v>
      </c>
      <c r="B3306" s="10">
        <v>760199</v>
      </c>
      <c r="C3306" s="15">
        <v>41527</v>
      </c>
      <c r="D3306" s="16">
        <v>2306.6273110000002</v>
      </c>
      <c r="E3306" s="14">
        <v>0.24</v>
      </c>
      <c r="F3306" s="14" t="s">
        <v>41</v>
      </c>
      <c r="G3306" s="15">
        <v>41523</v>
      </c>
      <c r="H3306" s="27">
        <f>WORKDAY(WORKDAY(DATEVALUE("15/"&amp;MONTH(EDATE(C3306,0))&amp;"/"&amp;YEAR(EDATE(C3306,0))),-1,Feriados!$A$1:$A$936),1,Feriados!$A$1:$A$936)</f>
        <v>41533</v>
      </c>
      <c r="I3306" s="27">
        <f>WORKDAY(WORKDAY(DATEVALUE("15/"&amp;MONTH(EDATE(C3306,-1))&amp;"/"&amp;YEAR(EDATE(C3306,-1))),-1,Feriados!$A$1:$A$936),1,Feriados!$A$1:$A$936)</f>
        <v>41501</v>
      </c>
      <c r="J3306" s="27">
        <f>WORKDAY(WORKDAY(DATEVALUE("15/"&amp;MONTH(EDATE(C3306,0))&amp;"/"&amp;YEAR(EDATE(C3306,0))-1),-1,Feriados!$A$1:$A$936),1,Feriados!$A$1:$A$936)</f>
        <v>41169</v>
      </c>
      <c r="K3306" s="28">
        <f t="shared" si="98"/>
        <v>6.0907620711342592</v>
      </c>
    </row>
    <row r="3307" spans="1:11" x14ac:dyDescent="0.3">
      <c r="A3307" s="18" t="str">
        <f t="shared" si="99"/>
        <v>82013F</v>
      </c>
      <c r="B3307" s="10">
        <v>760199</v>
      </c>
      <c r="C3307" s="15">
        <v>41528</v>
      </c>
      <c r="D3307" s="16">
        <v>2306.878631</v>
      </c>
      <c r="E3307" s="14">
        <v>0.24</v>
      </c>
      <c r="F3307" s="14" t="s">
        <v>41</v>
      </c>
      <c r="G3307" s="15">
        <v>41523</v>
      </c>
      <c r="H3307" s="27">
        <f>WORKDAY(WORKDAY(DATEVALUE("15/"&amp;MONTH(EDATE(C3307,0))&amp;"/"&amp;YEAR(EDATE(C3307,0))),-1,Feriados!$A$1:$A$936),1,Feriados!$A$1:$A$936)</f>
        <v>41533</v>
      </c>
      <c r="I3307" s="27">
        <f>WORKDAY(WORKDAY(DATEVALUE("15/"&amp;MONTH(EDATE(C3307,-1))&amp;"/"&amp;YEAR(EDATE(C3307,-1))),-1,Feriados!$A$1:$A$936),1,Feriados!$A$1:$A$936)</f>
        <v>41501</v>
      </c>
      <c r="J3307" s="27">
        <f>WORKDAY(WORKDAY(DATEVALUE("15/"&amp;MONTH(EDATE(C3307,0))&amp;"/"&amp;YEAR(EDATE(C3307,0))-1),-1,Feriados!$A$1:$A$936),1,Feriados!$A$1:$A$936)</f>
        <v>41169</v>
      </c>
      <c r="K3307" s="28">
        <f t="shared" si="98"/>
        <v>6.0907620711342592</v>
      </c>
    </row>
    <row r="3308" spans="1:11" x14ac:dyDescent="0.3">
      <c r="A3308" s="18" t="str">
        <f t="shared" si="99"/>
        <v>82013F</v>
      </c>
      <c r="B3308" s="10">
        <v>760199</v>
      </c>
      <c r="C3308" s="15">
        <v>41529</v>
      </c>
      <c r="D3308" s="16">
        <v>2307.1299779999999</v>
      </c>
      <c r="E3308" s="14">
        <v>0.24</v>
      </c>
      <c r="F3308" s="14" t="s">
        <v>41</v>
      </c>
      <c r="G3308" s="15">
        <v>41523</v>
      </c>
      <c r="H3308" s="27">
        <f>WORKDAY(WORKDAY(DATEVALUE("15/"&amp;MONTH(EDATE(C3308,0))&amp;"/"&amp;YEAR(EDATE(C3308,0))),-1,Feriados!$A$1:$A$936),1,Feriados!$A$1:$A$936)</f>
        <v>41533</v>
      </c>
      <c r="I3308" s="27">
        <f>WORKDAY(WORKDAY(DATEVALUE("15/"&amp;MONTH(EDATE(C3308,-1))&amp;"/"&amp;YEAR(EDATE(C3308,-1))),-1,Feriados!$A$1:$A$936),1,Feriados!$A$1:$A$936)</f>
        <v>41501</v>
      </c>
      <c r="J3308" s="27">
        <f>WORKDAY(WORKDAY(DATEVALUE("15/"&amp;MONTH(EDATE(C3308,0))&amp;"/"&amp;YEAR(EDATE(C3308,0))-1),-1,Feriados!$A$1:$A$936),1,Feriados!$A$1:$A$936)</f>
        <v>41169</v>
      </c>
      <c r="K3308" s="28">
        <f t="shared" si="98"/>
        <v>6.0907620711342592</v>
      </c>
    </row>
    <row r="3309" spans="1:11" x14ac:dyDescent="0.3">
      <c r="A3309" s="18" t="str">
        <f t="shared" si="99"/>
        <v>82013F</v>
      </c>
      <c r="B3309" s="10">
        <v>760199</v>
      </c>
      <c r="C3309" s="15">
        <v>41530</v>
      </c>
      <c r="D3309" s="16">
        <v>2307.3813519999999</v>
      </c>
      <c r="E3309" s="14">
        <v>0.24</v>
      </c>
      <c r="F3309" s="14" t="s">
        <v>41</v>
      </c>
      <c r="G3309" s="15">
        <v>41523</v>
      </c>
      <c r="H3309" s="27">
        <f>WORKDAY(WORKDAY(DATEVALUE("15/"&amp;MONTH(EDATE(C3309,0))&amp;"/"&amp;YEAR(EDATE(C3309,0))),-1,Feriados!$A$1:$A$936),1,Feriados!$A$1:$A$936)</f>
        <v>41533</v>
      </c>
      <c r="I3309" s="27">
        <f>WORKDAY(WORKDAY(DATEVALUE("15/"&amp;MONTH(EDATE(C3309,-1))&amp;"/"&amp;YEAR(EDATE(C3309,-1))),-1,Feriados!$A$1:$A$936),1,Feriados!$A$1:$A$936)</f>
        <v>41501</v>
      </c>
      <c r="J3309" s="27">
        <f>WORKDAY(WORKDAY(DATEVALUE("15/"&amp;MONTH(EDATE(C3309,0))&amp;"/"&amp;YEAR(EDATE(C3309,0))-1),-1,Feriados!$A$1:$A$936),1,Feriados!$A$1:$A$936)</f>
        <v>41169</v>
      </c>
      <c r="K3309" s="28">
        <f t="shared" si="98"/>
        <v>6.0907620711342592</v>
      </c>
    </row>
    <row r="3310" spans="1:11" x14ac:dyDescent="0.3">
      <c r="A3310" s="18" t="str">
        <f t="shared" si="99"/>
        <v>82013F</v>
      </c>
      <c r="B3310" s="10">
        <v>760199</v>
      </c>
      <c r="C3310" s="15">
        <v>41533</v>
      </c>
      <c r="D3310" s="16">
        <v>2307.6327550000001</v>
      </c>
      <c r="E3310" s="14">
        <v>0.24</v>
      </c>
      <c r="F3310" s="14" t="s">
        <v>41</v>
      </c>
      <c r="G3310" s="15">
        <v>41523</v>
      </c>
      <c r="H3310" s="27">
        <f>WORKDAY(WORKDAY(DATEVALUE("15/"&amp;MONTH(EDATE(C3310,0))&amp;"/"&amp;YEAR(EDATE(C3310,0))),-1,Feriados!$A$1:$A$936),1,Feriados!$A$1:$A$936)</f>
        <v>41533</v>
      </c>
      <c r="I3310" s="27">
        <f>WORKDAY(WORKDAY(DATEVALUE("15/"&amp;MONTH(EDATE(C3310,-1))&amp;"/"&amp;YEAR(EDATE(C3310,-1))),-1,Feriados!$A$1:$A$936),1,Feriados!$A$1:$A$936)</f>
        <v>41501</v>
      </c>
      <c r="J3310" s="27">
        <f>WORKDAY(WORKDAY(DATEVALUE("15/"&amp;MONTH(EDATE(C3310,0))&amp;"/"&amp;YEAR(EDATE(C3310,0))-1),-1,Feriados!$A$1:$A$936),1,Feriados!$A$1:$A$936)</f>
        <v>41169</v>
      </c>
      <c r="K3310" s="28">
        <f t="shared" si="98"/>
        <v>6.0907620711342592</v>
      </c>
    </row>
    <row r="3311" spans="1:11" x14ac:dyDescent="0.3">
      <c r="A3311" s="18" t="str">
        <f t="shared" si="99"/>
        <v>82013P</v>
      </c>
      <c r="B3311" s="10">
        <v>760199</v>
      </c>
      <c r="C3311" s="15">
        <v>41534</v>
      </c>
      <c r="D3311" s="16">
        <v>2308.0824149999999</v>
      </c>
      <c r="E3311" s="14">
        <v>0.41</v>
      </c>
      <c r="F3311" s="14" t="s">
        <v>42</v>
      </c>
      <c r="G3311" s="15">
        <v>41534</v>
      </c>
      <c r="H3311" s="27">
        <f>WORKDAY(WORKDAY(DATEVALUE("15/"&amp;MONTH(EDATE(C3311,0))&amp;"/"&amp;YEAR(EDATE(C3311,0))),-1,Feriados!$A$1:$A$936),1,Feriados!$A$1:$A$936)</f>
        <v>41533</v>
      </c>
      <c r="I3311" s="27">
        <f>WORKDAY(WORKDAY(DATEVALUE("15/"&amp;MONTH(EDATE(C3311,-1))&amp;"/"&amp;YEAR(EDATE(C3311,-1))),-1,Feriados!$A$1:$A$936),1,Feriados!$A$1:$A$936)</f>
        <v>41501</v>
      </c>
      <c r="J3311" s="27">
        <f>WORKDAY(WORKDAY(DATEVALUE("15/"&amp;MONTH(EDATE(C3311,0))&amp;"/"&amp;YEAR(EDATE(C3311,0))-1),-1,Feriados!$A$1:$A$936),1,Feriados!$A$1:$A$936)</f>
        <v>41169</v>
      </c>
      <c r="K3311" s="28">
        <f t="shared" si="98"/>
        <v>6.0907620711342592</v>
      </c>
    </row>
    <row r="3312" spans="1:11" x14ac:dyDescent="0.3">
      <c r="A3312" s="18" t="str">
        <f t="shared" si="99"/>
        <v>82013P</v>
      </c>
      <c r="B3312" s="10">
        <v>760199</v>
      </c>
      <c r="C3312" s="15">
        <v>41535</v>
      </c>
      <c r="D3312" s="16">
        <v>2308.5321629999999</v>
      </c>
      <c r="E3312" s="14">
        <v>0.41</v>
      </c>
      <c r="F3312" s="14" t="s">
        <v>42</v>
      </c>
      <c r="G3312" s="15">
        <v>41534</v>
      </c>
      <c r="H3312" s="27">
        <f>WORKDAY(WORKDAY(DATEVALUE("15/"&amp;MONTH(EDATE(C3312,0))&amp;"/"&amp;YEAR(EDATE(C3312,0))),-1,Feriados!$A$1:$A$936),1,Feriados!$A$1:$A$936)</f>
        <v>41533</v>
      </c>
      <c r="I3312" s="27">
        <f>WORKDAY(WORKDAY(DATEVALUE("15/"&amp;MONTH(EDATE(C3312,-1))&amp;"/"&amp;YEAR(EDATE(C3312,-1))),-1,Feriados!$A$1:$A$936),1,Feriados!$A$1:$A$936)</f>
        <v>41501</v>
      </c>
      <c r="J3312" s="27">
        <f>WORKDAY(WORKDAY(DATEVALUE("15/"&amp;MONTH(EDATE(C3312,0))&amp;"/"&amp;YEAR(EDATE(C3312,0))-1),-1,Feriados!$A$1:$A$936),1,Feriados!$A$1:$A$936)</f>
        <v>41169</v>
      </c>
      <c r="K3312" s="28">
        <f t="shared" si="98"/>
        <v>6.0907620711342592</v>
      </c>
    </row>
    <row r="3313" spans="1:11" x14ac:dyDescent="0.3">
      <c r="A3313" s="18" t="str">
        <f t="shared" si="99"/>
        <v>82013P</v>
      </c>
      <c r="B3313" s="10">
        <v>760199</v>
      </c>
      <c r="C3313" s="15">
        <v>41536</v>
      </c>
      <c r="D3313" s="16">
        <v>2308.9819990000001</v>
      </c>
      <c r="E3313" s="14">
        <v>0.41</v>
      </c>
      <c r="F3313" s="14" t="s">
        <v>42</v>
      </c>
      <c r="G3313" s="15">
        <v>41534</v>
      </c>
      <c r="H3313" s="27">
        <f>WORKDAY(WORKDAY(DATEVALUE("15/"&amp;MONTH(EDATE(C3313,0))&amp;"/"&amp;YEAR(EDATE(C3313,0))),-1,Feriados!$A$1:$A$936),1,Feriados!$A$1:$A$936)</f>
        <v>41533</v>
      </c>
      <c r="I3313" s="27">
        <f>WORKDAY(WORKDAY(DATEVALUE("15/"&amp;MONTH(EDATE(C3313,-1))&amp;"/"&amp;YEAR(EDATE(C3313,-1))),-1,Feriados!$A$1:$A$936),1,Feriados!$A$1:$A$936)</f>
        <v>41501</v>
      </c>
      <c r="J3313" s="27">
        <f>WORKDAY(WORKDAY(DATEVALUE("15/"&amp;MONTH(EDATE(C3313,0))&amp;"/"&amp;YEAR(EDATE(C3313,0))-1),-1,Feriados!$A$1:$A$936),1,Feriados!$A$1:$A$936)</f>
        <v>41169</v>
      </c>
      <c r="K3313" s="28">
        <f t="shared" si="98"/>
        <v>6.0907620711342592</v>
      </c>
    </row>
    <row r="3314" spans="1:11" x14ac:dyDescent="0.3">
      <c r="A3314" s="18" t="str">
        <f t="shared" si="99"/>
        <v>82013P</v>
      </c>
      <c r="B3314" s="10">
        <v>760199</v>
      </c>
      <c r="C3314" s="15">
        <v>41537</v>
      </c>
      <c r="D3314" s="16">
        <v>2309.4319220000002</v>
      </c>
      <c r="E3314" s="14">
        <v>0.41</v>
      </c>
      <c r="F3314" s="14" t="s">
        <v>42</v>
      </c>
      <c r="G3314" s="15">
        <v>41534</v>
      </c>
      <c r="H3314" s="27">
        <f>WORKDAY(WORKDAY(DATEVALUE("15/"&amp;MONTH(EDATE(C3314,0))&amp;"/"&amp;YEAR(EDATE(C3314,0))),-1,Feriados!$A$1:$A$936),1,Feriados!$A$1:$A$936)</f>
        <v>41533</v>
      </c>
      <c r="I3314" s="27">
        <f>WORKDAY(WORKDAY(DATEVALUE("15/"&amp;MONTH(EDATE(C3314,-1))&amp;"/"&amp;YEAR(EDATE(C3314,-1))),-1,Feriados!$A$1:$A$936),1,Feriados!$A$1:$A$936)</f>
        <v>41501</v>
      </c>
      <c r="J3314" s="27">
        <f>WORKDAY(WORKDAY(DATEVALUE("15/"&amp;MONTH(EDATE(C3314,0))&amp;"/"&amp;YEAR(EDATE(C3314,0))-1),-1,Feriados!$A$1:$A$936),1,Feriados!$A$1:$A$936)</f>
        <v>41169</v>
      </c>
      <c r="K3314" s="28">
        <f t="shared" si="98"/>
        <v>6.0907620711342592</v>
      </c>
    </row>
    <row r="3315" spans="1:11" x14ac:dyDescent="0.3">
      <c r="A3315" s="18" t="str">
        <f t="shared" si="99"/>
        <v>82013P</v>
      </c>
      <c r="B3315" s="10">
        <v>760199</v>
      </c>
      <c r="C3315" s="15">
        <v>41540</v>
      </c>
      <c r="D3315" s="16">
        <v>2309.498423</v>
      </c>
      <c r="E3315" s="14">
        <v>0.34</v>
      </c>
      <c r="F3315" s="14" t="s">
        <v>42</v>
      </c>
      <c r="G3315" s="15">
        <v>41540</v>
      </c>
      <c r="H3315" s="27">
        <f>WORKDAY(WORKDAY(DATEVALUE("15/"&amp;MONTH(EDATE(C3315,0))&amp;"/"&amp;YEAR(EDATE(C3315,0))),-1,Feriados!$A$1:$A$936),1,Feriados!$A$1:$A$936)</f>
        <v>41533</v>
      </c>
      <c r="I3315" s="27">
        <f>WORKDAY(WORKDAY(DATEVALUE("15/"&amp;MONTH(EDATE(C3315,-1))&amp;"/"&amp;YEAR(EDATE(C3315,-1))),-1,Feriados!$A$1:$A$936),1,Feriados!$A$1:$A$936)</f>
        <v>41501</v>
      </c>
      <c r="J3315" s="27">
        <f>WORKDAY(WORKDAY(DATEVALUE("15/"&amp;MONTH(EDATE(C3315,0))&amp;"/"&amp;YEAR(EDATE(C3315,0))-1),-1,Feriados!$A$1:$A$936),1,Feriados!$A$1:$A$936)</f>
        <v>41169</v>
      </c>
      <c r="K3315" s="28">
        <f t="shared" si="98"/>
        <v>6.0907620711342592</v>
      </c>
    </row>
    <row r="3316" spans="1:11" x14ac:dyDescent="0.3">
      <c r="A3316" s="18" t="str">
        <f t="shared" si="99"/>
        <v>82013P</v>
      </c>
      <c r="B3316" s="10">
        <v>760199</v>
      </c>
      <c r="C3316" s="15">
        <v>41541</v>
      </c>
      <c r="D3316" s="16">
        <v>2309.8717379999998</v>
      </c>
      <c r="E3316" s="14">
        <v>0.34</v>
      </c>
      <c r="F3316" s="14" t="s">
        <v>42</v>
      </c>
      <c r="G3316" s="15">
        <v>41540</v>
      </c>
      <c r="H3316" s="27">
        <f>WORKDAY(WORKDAY(DATEVALUE("15/"&amp;MONTH(EDATE(C3316,0))&amp;"/"&amp;YEAR(EDATE(C3316,0))),-1,Feriados!$A$1:$A$936),1,Feriados!$A$1:$A$936)</f>
        <v>41533</v>
      </c>
      <c r="I3316" s="27">
        <f>WORKDAY(WORKDAY(DATEVALUE("15/"&amp;MONTH(EDATE(C3316,-1))&amp;"/"&amp;YEAR(EDATE(C3316,-1))),-1,Feriados!$A$1:$A$936),1,Feriados!$A$1:$A$936)</f>
        <v>41501</v>
      </c>
      <c r="J3316" s="27">
        <f>WORKDAY(WORKDAY(DATEVALUE("15/"&amp;MONTH(EDATE(C3316,0))&amp;"/"&amp;YEAR(EDATE(C3316,0))-1),-1,Feriados!$A$1:$A$936),1,Feriados!$A$1:$A$936)</f>
        <v>41169</v>
      </c>
      <c r="K3316" s="28">
        <f t="shared" si="98"/>
        <v>6.0907620711342592</v>
      </c>
    </row>
    <row r="3317" spans="1:11" x14ac:dyDescent="0.3">
      <c r="A3317" s="18" t="str">
        <f t="shared" si="99"/>
        <v>82013P</v>
      </c>
      <c r="B3317" s="10">
        <v>760199</v>
      </c>
      <c r="C3317" s="15">
        <v>41542</v>
      </c>
      <c r="D3317" s="16">
        <v>2310.2451129999999</v>
      </c>
      <c r="E3317" s="14">
        <v>0.34</v>
      </c>
      <c r="F3317" s="14" t="s">
        <v>42</v>
      </c>
      <c r="G3317" s="15">
        <v>41540</v>
      </c>
      <c r="H3317" s="27">
        <f>WORKDAY(WORKDAY(DATEVALUE("15/"&amp;MONTH(EDATE(C3317,0))&amp;"/"&amp;YEAR(EDATE(C3317,0))),-1,Feriados!$A$1:$A$936),1,Feriados!$A$1:$A$936)</f>
        <v>41533</v>
      </c>
      <c r="I3317" s="27">
        <f>WORKDAY(WORKDAY(DATEVALUE("15/"&amp;MONTH(EDATE(C3317,-1))&amp;"/"&amp;YEAR(EDATE(C3317,-1))),-1,Feriados!$A$1:$A$936),1,Feriados!$A$1:$A$936)</f>
        <v>41501</v>
      </c>
      <c r="J3317" s="27">
        <f>WORKDAY(WORKDAY(DATEVALUE("15/"&amp;MONTH(EDATE(C3317,0))&amp;"/"&amp;YEAR(EDATE(C3317,0))-1),-1,Feriados!$A$1:$A$936),1,Feriados!$A$1:$A$936)</f>
        <v>41169</v>
      </c>
      <c r="K3317" s="28">
        <f t="shared" si="98"/>
        <v>6.0907620711342592</v>
      </c>
    </row>
    <row r="3318" spans="1:11" x14ac:dyDescent="0.3">
      <c r="A3318" s="18" t="str">
        <f t="shared" si="99"/>
        <v>82013P</v>
      </c>
      <c r="B3318" s="10">
        <v>760199</v>
      </c>
      <c r="C3318" s="15">
        <v>41543</v>
      </c>
      <c r="D3318" s="16">
        <v>2310.6185489999998</v>
      </c>
      <c r="E3318" s="14">
        <v>0.34</v>
      </c>
      <c r="F3318" s="14" t="s">
        <v>42</v>
      </c>
      <c r="G3318" s="15">
        <v>41540</v>
      </c>
      <c r="H3318" s="27">
        <f>WORKDAY(WORKDAY(DATEVALUE("15/"&amp;MONTH(EDATE(C3318,0))&amp;"/"&amp;YEAR(EDATE(C3318,0))),-1,Feriados!$A$1:$A$936),1,Feriados!$A$1:$A$936)</f>
        <v>41533</v>
      </c>
      <c r="I3318" s="27">
        <f>WORKDAY(WORKDAY(DATEVALUE("15/"&amp;MONTH(EDATE(C3318,-1))&amp;"/"&amp;YEAR(EDATE(C3318,-1))),-1,Feriados!$A$1:$A$936),1,Feriados!$A$1:$A$936)</f>
        <v>41501</v>
      </c>
      <c r="J3318" s="27">
        <f>WORKDAY(WORKDAY(DATEVALUE("15/"&amp;MONTH(EDATE(C3318,0))&amp;"/"&amp;YEAR(EDATE(C3318,0))-1),-1,Feriados!$A$1:$A$936),1,Feriados!$A$1:$A$936)</f>
        <v>41169</v>
      </c>
      <c r="K3318" s="28">
        <f t="shared" si="98"/>
        <v>6.0907620711342592</v>
      </c>
    </row>
    <row r="3319" spans="1:11" x14ac:dyDescent="0.3">
      <c r="A3319" s="18" t="str">
        <f t="shared" si="99"/>
        <v>82013P</v>
      </c>
      <c r="B3319" s="10">
        <v>760199</v>
      </c>
      <c r="C3319" s="15">
        <v>41544</v>
      </c>
      <c r="D3319" s="16">
        <v>2310.9920440000001</v>
      </c>
      <c r="E3319" s="14">
        <v>0.34</v>
      </c>
      <c r="F3319" s="14" t="s">
        <v>42</v>
      </c>
      <c r="G3319" s="15">
        <v>41540</v>
      </c>
      <c r="H3319" s="27">
        <f>WORKDAY(WORKDAY(DATEVALUE("15/"&amp;MONTH(EDATE(C3319,0))&amp;"/"&amp;YEAR(EDATE(C3319,0))),-1,Feriados!$A$1:$A$936),1,Feriados!$A$1:$A$936)</f>
        <v>41533</v>
      </c>
      <c r="I3319" s="27">
        <f>WORKDAY(WORKDAY(DATEVALUE("15/"&amp;MONTH(EDATE(C3319,-1))&amp;"/"&amp;YEAR(EDATE(C3319,-1))),-1,Feriados!$A$1:$A$936),1,Feriados!$A$1:$A$936)</f>
        <v>41501</v>
      </c>
      <c r="J3319" s="27">
        <f>WORKDAY(WORKDAY(DATEVALUE("15/"&amp;MONTH(EDATE(C3319,0))&amp;"/"&amp;YEAR(EDATE(C3319,0))-1),-1,Feriados!$A$1:$A$936),1,Feriados!$A$1:$A$936)</f>
        <v>41169</v>
      </c>
      <c r="K3319" s="28">
        <f t="shared" si="98"/>
        <v>6.0907620711342592</v>
      </c>
    </row>
    <row r="3320" spans="1:11" x14ac:dyDescent="0.3">
      <c r="A3320" s="18" t="str">
        <f t="shared" si="99"/>
        <v>82013P</v>
      </c>
      <c r="B3320" s="10">
        <v>760199</v>
      </c>
      <c r="C3320" s="15">
        <v>41547</v>
      </c>
      <c r="D3320" s="16">
        <v>2311.365601</v>
      </c>
      <c r="E3320" s="14">
        <v>0.34</v>
      </c>
      <c r="F3320" s="14" t="s">
        <v>42</v>
      </c>
      <c r="G3320" s="15">
        <v>41540</v>
      </c>
      <c r="H3320" s="27">
        <f>WORKDAY(WORKDAY(DATEVALUE("15/"&amp;MONTH(EDATE(C3320,0))&amp;"/"&amp;YEAR(EDATE(C3320,0))),-1,Feriados!$A$1:$A$936),1,Feriados!$A$1:$A$936)</f>
        <v>41533</v>
      </c>
      <c r="I3320" s="27">
        <f>WORKDAY(WORKDAY(DATEVALUE("15/"&amp;MONTH(EDATE(C3320,-1))&amp;"/"&amp;YEAR(EDATE(C3320,-1))),-1,Feriados!$A$1:$A$936),1,Feriados!$A$1:$A$936)</f>
        <v>41501</v>
      </c>
      <c r="J3320" s="27">
        <f>WORKDAY(WORKDAY(DATEVALUE("15/"&amp;MONTH(EDATE(C3320,0))&amp;"/"&amp;YEAR(EDATE(C3320,0))-1),-1,Feriados!$A$1:$A$936),1,Feriados!$A$1:$A$936)</f>
        <v>41169</v>
      </c>
      <c r="K3320" s="28">
        <f t="shared" si="98"/>
        <v>6.0907620711342592</v>
      </c>
    </row>
    <row r="3321" spans="1:11" x14ac:dyDescent="0.3">
      <c r="A3321" s="18" t="str">
        <f t="shared" si="99"/>
        <v>92013P</v>
      </c>
      <c r="B3321" s="10">
        <v>760199</v>
      </c>
      <c r="C3321" s="15">
        <v>41548</v>
      </c>
      <c r="D3321" s="16">
        <v>2311.7392169999998</v>
      </c>
      <c r="E3321" s="14">
        <v>0.34</v>
      </c>
      <c r="F3321" s="14" t="s">
        <v>42</v>
      </c>
      <c r="G3321" s="15">
        <v>41540</v>
      </c>
      <c r="H3321" s="27">
        <f>WORKDAY(WORKDAY(DATEVALUE("15/"&amp;MONTH(EDATE(C3321,0))&amp;"/"&amp;YEAR(EDATE(C3321,0))),-1,Feriados!$A$1:$A$936),1,Feriados!$A$1:$A$936)</f>
        <v>41562</v>
      </c>
      <c r="I3321" s="27">
        <f>WORKDAY(WORKDAY(DATEVALUE("15/"&amp;MONTH(EDATE(C3321,-1))&amp;"/"&amp;YEAR(EDATE(C3321,-1))),-1,Feriados!$A$1:$A$936),1,Feriados!$A$1:$A$936)</f>
        <v>41533</v>
      </c>
      <c r="J3321" s="27">
        <f>WORKDAY(WORKDAY(DATEVALUE("15/"&amp;MONTH(EDATE(C3321,0))&amp;"/"&amp;YEAR(EDATE(C3321,0))-1),-1,Feriados!$A$1:$A$936),1,Feriados!$A$1:$A$936)</f>
        <v>41197</v>
      </c>
      <c r="K3321" s="28">
        <f t="shared" si="98"/>
        <v>5.8586207348529928</v>
      </c>
    </row>
    <row r="3322" spans="1:11" x14ac:dyDescent="0.3">
      <c r="A3322" s="18" t="str">
        <f t="shared" si="99"/>
        <v>92013P</v>
      </c>
      <c r="B3322" s="10">
        <v>760199</v>
      </c>
      <c r="C3322" s="15">
        <v>41549</v>
      </c>
      <c r="D3322" s="16">
        <v>2312.1128939999999</v>
      </c>
      <c r="E3322" s="14">
        <v>0.34</v>
      </c>
      <c r="F3322" s="14" t="s">
        <v>42</v>
      </c>
      <c r="G3322" s="15">
        <v>41540</v>
      </c>
      <c r="H3322" s="27">
        <f>WORKDAY(WORKDAY(DATEVALUE("15/"&amp;MONTH(EDATE(C3322,0))&amp;"/"&amp;YEAR(EDATE(C3322,0))),-1,Feriados!$A$1:$A$936),1,Feriados!$A$1:$A$936)</f>
        <v>41562</v>
      </c>
      <c r="I3322" s="27">
        <f>WORKDAY(WORKDAY(DATEVALUE("15/"&amp;MONTH(EDATE(C3322,-1))&amp;"/"&amp;YEAR(EDATE(C3322,-1))),-1,Feriados!$A$1:$A$936),1,Feriados!$A$1:$A$936)</f>
        <v>41533</v>
      </c>
      <c r="J3322" s="27">
        <f>WORKDAY(WORKDAY(DATEVALUE("15/"&amp;MONTH(EDATE(C3322,0))&amp;"/"&amp;YEAR(EDATE(C3322,0))-1),-1,Feriados!$A$1:$A$936),1,Feriados!$A$1:$A$936)</f>
        <v>41197</v>
      </c>
      <c r="K3322" s="28">
        <f t="shared" si="98"/>
        <v>5.8586207348529928</v>
      </c>
    </row>
    <row r="3323" spans="1:11" x14ac:dyDescent="0.3">
      <c r="A3323" s="18" t="str">
        <f t="shared" si="99"/>
        <v>92013P</v>
      </c>
      <c r="B3323" s="10">
        <v>760199</v>
      </c>
      <c r="C3323" s="15">
        <v>41550</v>
      </c>
      <c r="D3323" s="16">
        <v>2312.4866310000002</v>
      </c>
      <c r="E3323" s="14">
        <v>0.34</v>
      </c>
      <c r="F3323" s="14" t="s">
        <v>42</v>
      </c>
      <c r="G3323" s="15">
        <v>41540</v>
      </c>
      <c r="H3323" s="27">
        <f>WORKDAY(WORKDAY(DATEVALUE("15/"&amp;MONTH(EDATE(C3323,0))&amp;"/"&amp;YEAR(EDATE(C3323,0))),-1,Feriados!$A$1:$A$936),1,Feriados!$A$1:$A$936)</f>
        <v>41562</v>
      </c>
      <c r="I3323" s="27">
        <f>WORKDAY(WORKDAY(DATEVALUE("15/"&amp;MONTH(EDATE(C3323,-1))&amp;"/"&amp;YEAR(EDATE(C3323,-1))),-1,Feriados!$A$1:$A$936),1,Feriados!$A$1:$A$936)</f>
        <v>41533</v>
      </c>
      <c r="J3323" s="27">
        <f>WORKDAY(WORKDAY(DATEVALUE("15/"&amp;MONTH(EDATE(C3323,0))&amp;"/"&amp;YEAR(EDATE(C3323,0))-1),-1,Feriados!$A$1:$A$936),1,Feriados!$A$1:$A$936)</f>
        <v>41197</v>
      </c>
      <c r="K3323" s="28">
        <f t="shared" si="98"/>
        <v>5.8586207348529928</v>
      </c>
    </row>
    <row r="3324" spans="1:11" x14ac:dyDescent="0.3">
      <c r="A3324" s="18" t="str">
        <f t="shared" si="99"/>
        <v>92013P</v>
      </c>
      <c r="B3324" s="10">
        <v>760199</v>
      </c>
      <c r="C3324" s="15">
        <v>41551</v>
      </c>
      <c r="D3324" s="16">
        <v>2312.8604289999998</v>
      </c>
      <c r="E3324" s="14">
        <v>0.34</v>
      </c>
      <c r="F3324" s="14" t="s">
        <v>42</v>
      </c>
      <c r="G3324" s="15">
        <v>41540</v>
      </c>
      <c r="H3324" s="27">
        <f>WORKDAY(WORKDAY(DATEVALUE("15/"&amp;MONTH(EDATE(C3324,0))&amp;"/"&amp;YEAR(EDATE(C3324,0))),-1,Feriados!$A$1:$A$936),1,Feriados!$A$1:$A$936)</f>
        <v>41562</v>
      </c>
      <c r="I3324" s="27">
        <f>WORKDAY(WORKDAY(DATEVALUE("15/"&amp;MONTH(EDATE(C3324,-1))&amp;"/"&amp;YEAR(EDATE(C3324,-1))),-1,Feriados!$A$1:$A$936),1,Feriados!$A$1:$A$936)</f>
        <v>41533</v>
      </c>
      <c r="J3324" s="27">
        <f>WORKDAY(WORKDAY(DATEVALUE("15/"&amp;MONTH(EDATE(C3324,0))&amp;"/"&amp;YEAR(EDATE(C3324,0))-1),-1,Feriados!$A$1:$A$936),1,Feriados!$A$1:$A$936)</f>
        <v>41197</v>
      </c>
      <c r="K3324" s="28">
        <f t="shared" si="98"/>
        <v>5.8586207348529928</v>
      </c>
    </row>
    <row r="3325" spans="1:11" x14ac:dyDescent="0.3">
      <c r="A3325" s="18" t="str">
        <f t="shared" si="99"/>
        <v>92013P</v>
      </c>
      <c r="B3325" s="10">
        <v>760199</v>
      </c>
      <c r="C3325" s="15">
        <v>41554</v>
      </c>
      <c r="D3325" s="16">
        <v>2313.2342870000002</v>
      </c>
      <c r="E3325" s="14">
        <v>0.34</v>
      </c>
      <c r="F3325" s="14" t="s">
        <v>42</v>
      </c>
      <c r="G3325" s="15">
        <v>41540</v>
      </c>
      <c r="H3325" s="27">
        <f>WORKDAY(WORKDAY(DATEVALUE("15/"&amp;MONTH(EDATE(C3325,0))&amp;"/"&amp;YEAR(EDATE(C3325,0))),-1,Feriados!$A$1:$A$936),1,Feriados!$A$1:$A$936)</f>
        <v>41562</v>
      </c>
      <c r="I3325" s="27">
        <f>WORKDAY(WORKDAY(DATEVALUE("15/"&amp;MONTH(EDATE(C3325,-1))&amp;"/"&amp;YEAR(EDATE(C3325,-1))),-1,Feriados!$A$1:$A$936),1,Feriados!$A$1:$A$936)</f>
        <v>41533</v>
      </c>
      <c r="J3325" s="27">
        <f>WORKDAY(WORKDAY(DATEVALUE("15/"&amp;MONTH(EDATE(C3325,0))&amp;"/"&amp;YEAR(EDATE(C3325,0))-1),-1,Feriados!$A$1:$A$936),1,Feriados!$A$1:$A$936)</f>
        <v>41197</v>
      </c>
      <c r="K3325" s="28">
        <f t="shared" ref="K3325:K3388" si="100">+(VLOOKUP(H3325,C:D,2,FALSE)/VLOOKUP(J3325,C:D,2,FALSE)-1)*100</f>
        <v>5.8586207348529928</v>
      </c>
    </row>
    <row r="3326" spans="1:11" x14ac:dyDescent="0.3">
      <c r="A3326" s="18" t="str">
        <f t="shared" si="99"/>
        <v>92013P</v>
      </c>
      <c r="B3326" s="10">
        <v>760199</v>
      </c>
      <c r="C3326" s="15">
        <v>41555</v>
      </c>
      <c r="D3326" s="16">
        <v>2313.6082059999999</v>
      </c>
      <c r="E3326" s="14">
        <v>0.34</v>
      </c>
      <c r="F3326" s="14" t="s">
        <v>42</v>
      </c>
      <c r="G3326" s="15">
        <v>41540</v>
      </c>
      <c r="H3326" s="27">
        <f>WORKDAY(WORKDAY(DATEVALUE("15/"&amp;MONTH(EDATE(C3326,0))&amp;"/"&amp;YEAR(EDATE(C3326,0))),-1,Feriados!$A$1:$A$936),1,Feriados!$A$1:$A$936)</f>
        <v>41562</v>
      </c>
      <c r="I3326" s="27">
        <f>WORKDAY(WORKDAY(DATEVALUE("15/"&amp;MONTH(EDATE(C3326,-1))&amp;"/"&amp;YEAR(EDATE(C3326,-1))),-1,Feriados!$A$1:$A$936),1,Feriados!$A$1:$A$936)</f>
        <v>41533</v>
      </c>
      <c r="J3326" s="27">
        <f>WORKDAY(WORKDAY(DATEVALUE("15/"&amp;MONTH(EDATE(C3326,0))&amp;"/"&amp;YEAR(EDATE(C3326,0))-1),-1,Feriados!$A$1:$A$936),1,Feriados!$A$1:$A$936)</f>
        <v>41197</v>
      </c>
      <c r="K3326" s="28">
        <f t="shared" si="100"/>
        <v>5.8586207348529928</v>
      </c>
    </row>
    <row r="3327" spans="1:11" x14ac:dyDescent="0.3">
      <c r="A3327" s="18" t="str">
        <f t="shared" si="99"/>
        <v>92013F</v>
      </c>
      <c r="B3327" s="10">
        <v>760199</v>
      </c>
      <c r="C3327" s="15">
        <v>41556</v>
      </c>
      <c r="D3327" s="16">
        <v>2314.1684580000001</v>
      </c>
      <c r="E3327" s="14">
        <v>0.35</v>
      </c>
      <c r="F3327" s="14" t="s">
        <v>41</v>
      </c>
      <c r="G3327" s="15">
        <v>41556</v>
      </c>
      <c r="H3327" s="27">
        <f>WORKDAY(WORKDAY(DATEVALUE("15/"&amp;MONTH(EDATE(C3327,0))&amp;"/"&amp;YEAR(EDATE(C3327,0))),-1,Feriados!$A$1:$A$936),1,Feriados!$A$1:$A$936)</f>
        <v>41562</v>
      </c>
      <c r="I3327" s="27">
        <f>WORKDAY(WORKDAY(DATEVALUE("15/"&amp;MONTH(EDATE(C3327,-1))&amp;"/"&amp;YEAR(EDATE(C3327,-1))),-1,Feriados!$A$1:$A$936),1,Feriados!$A$1:$A$936)</f>
        <v>41533</v>
      </c>
      <c r="J3327" s="27">
        <f>WORKDAY(WORKDAY(DATEVALUE("15/"&amp;MONTH(EDATE(C3327,0))&amp;"/"&amp;YEAR(EDATE(C3327,0))-1),-1,Feriados!$A$1:$A$936),1,Feriados!$A$1:$A$936)</f>
        <v>41197</v>
      </c>
      <c r="K3327" s="28">
        <f t="shared" si="100"/>
        <v>5.8586207348529928</v>
      </c>
    </row>
    <row r="3328" spans="1:11" x14ac:dyDescent="0.3">
      <c r="A3328" s="18" t="str">
        <f t="shared" si="99"/>
        <v>92013F</v>
      </c>
      <c r="B3328" s="10">
        <v>760199</v>
      </c>
      <c r="C3328" s="15">
        <v>41557</v>
      </c>
      <c r="D3328" s="16">
        <v>2314.5534870000001</v>
      </c>
      <c r="E3328" s="14">
        <v>0.35</v>
      </c>
      <c r="F3328" s="14" t="s">
        <v>41</v>
      </c>
      <c r="G3328" s="15">
        <v>41556</v>
      </c>
      <c r="H3328" s="27">
        <f>WORKDAY(WORKDAY(DATEVALUE("15/"&amp;MONTH(EDATE(C3328,0))&amp;"/"&amp;YEAR(EDATE(C3328,0))),-1,Feriados!$A$1:$A$936),1,Feriados!$A$1:$A$936)</f>
        <v>41562</v>
      </c>
      <c r="I3328" s="27">
        <f>WORKDAY(WORKDAY(DATEVALUE("15/"&amp;MONTH(EDATE(C3328,-1))&amp;"/"&amp;YEAR(EDATE(C3328,-1))),-1,Feriados!$A$1:$A$936),1,Feriados!$A$1:$A$936)</f>
        <v>41533</v>
      </c>
      <c r="J3328" s="27">
        <f>WORKDAY(WORKDAY(DATEVALUE("15/"&amp;MONTH(EDATE(C3328,0))&amp;"/"&amp;YEAR(EDATE(C3328,0))-1),-1,Feriados!$A$1:$A$936),1,Feriados!$A$1:$A$936)</f>
        <v>41197</v>
      </c>
      <c r="K3328" s="28">
        <f t="shared" si="100"/>
        <v>5.8586207348529928</v>
      </c>
    </row>
    <row r="3329" spans="1:11" x14ac:dyDescent="0.3">
      <c r="A3329" s="18" t="str">
        <f t="shared" si="99"/>
        <v>92013F</v>
      </c>
      <c r="B3329" s="10">
        <v>760199</v>
      </c>
      <c r="C3329" s="15">
        <v>41558</v>
      </c>
      <c r="D3329" s="16">
        <v>2314.93858</v>
      </c>
      <c r="E3329" s="14">
        <v>0.35</v>
      </c>
      <c r="F3329" s="14" t="s">
        <v>41</v>
      </c>
      <c r="G3329" s="15">
        <v>41556</v>
      </c>
      <c r="H3329" s="27">
        <f>WORKDAY(WORKDAY(DATEVALUE("15/"&amp;MONTH(EDATE(C3329,0))&amp;"/"&amp;YEAR(EDATE(C3329,0))),-1,Feriados!$A$1:$A$936),1,Feriados!$A$1:$A$936)</f>
        <v>41562</v>
      </c>
      <c r="I3329" s="27">
        <f>WORKDAY(WORKDAY(DATEVALUE("15/"&amp;MONTH(EDATE(C3329,-1))&amp;"/"&amp;YEAR(EDATE(C3329,-1))),-1,Feriados!$A$1:$A$936),1,Feriados!$A$1:$A$936)</f>
        <v>41533</v>
      </c>
      <c r="J3329" s="27">
        <f>WORKDAY(WORKDAY(DATEVALUE("15/"&amp;MONTH(EDATE(C3329,0))&amp;"/"&amp;YEAR(EDATE(C3329,0))-1),-1,Feriados!$A$1:$A$936),1,Feriados!$A$1:$A$936)</f>
        <v>41197</v>
      </c>
      <c r="K3329" s="28">
        <f t="shared" si="100"/>
        <v>5.8586207348529928</v>
      </c>
    </row>
    <row r="3330" spans="1:11" x14ac:dyDescent="0.3">
      <c r="A3330" s="18" t="str">
        <f t="shared" si="99"/>
        <v>92013F</v>
      </c>
      <c r="B3330" s="10">
        <v>760199</v>
      </c>
      <c r="C3330" s="15">
        <v>41561</v>
      </c>
      <c r="D3330" s="16">
        <v>2315.3237370000002</v>
      </c>
      <c r="E3330" s="14">
        <v>0.35</v>
      </c>
      <c r="F3330" s="14" t="s">
        <v>41</v>
      </c>
      <c r="G3330" s="15">
        <v>41556</v>
      </c>
      <c r="H3330" s="27">
        <f>WORKDAY(WORKDAY(DATEVALUE("15/"&amp;MONTH(EDATE(C3330,0))&amp;"/"&amp;YEAR(EDATE(C3330,0))),-1,Feriados!$A$1:$A$936),1,Feriados!$A$1:$A$936)</f>
        <v>41562</v>
      </c>
      <c r="I3330" s="27">
        <f>WORKDAY(WORKDAY(DATEVALUE("15/"&amp;MONTH(EDATE(C3330,-1))&amp;"/"&amp;YEAR(EDATE(C3330,-1))),-1,Feriados!$A$1:$A$936),1,Feriados!$A$1:$A$936)</f>
        <v>41533</v>
      </c>
      <c r="J3330" s="27">
        <f>WORKDAY(WORKDAY(DATEVALUE("15/"&amp;MONTH(EDATE(C3330,0))&amp;"/"&amp;YEAR(EDATE(C3330,0))-1),-1,Feriados!$A$1:$A$936),1,Feriados!$A$1:$A$936)</f>
        <v>41197</v>
      </c>
      <c r="K3330" s="28">
        <f t="shared" si="100"/>
        <v>5.8586207348529928</v>
      </c>
    </row>
    <row r="3331" spans="1:11" x14ac:dyDescent="0.3">
      <c r="A3331" s="18" t="str">
        <f t="shared" ref="A3331:A3394" si="101">MONTH(EDATE(C3331,-1))&amp;YEAR(EDATE(C3331,-1))&amp;F3331</f>
        <v>92013F</v>
      </c>
      <c r="B3331" s="10">
        <v>760199</v>
      </c>
      <c r="C3331" s="15">
        <v>41562</v>
      </c>
      <c r="D3331" s="16">
        <v>2315.708959</v>
      </c>
      <c r="E3331" s="14">
        <v>0.35</v>
      </c>
      <c r="F3331" s="14" t="s">
        <v>41</v>
      </c>
      <c r="G3331" s="15">
        <v>41556</v>
      </c>
      <c r="H3331" s="27">
        <f>WORKDAY(WORKDAY(DATEVALUE("15/"&amp;MONTH(EDATE(C3331,0))&amp;"/"&amp;YEAR(EDATE(C3331,0))),-1,Feriados!$A$1:$A$936),1,Feriados!$A$1:$A$936)</f>
        <v>41562</v>
      </c>
      <c r="I3331" s="27">
        <f>WORKDAY(WORKDAY(DATEVALUE("15/"&amp;MONTH(EDATE(C3331,-1))&amp;"/"&amp;YEAR(EDATE(C3331,-1))),-1,Feriados!$A$1:$A$936),1,Feriados!$A$1:$A$936)</f>
        <v>41533</v>
      </c>
      <c r="J3331" s="27">
        <f>WORKDAY(WORKDAY(DATEVALUE("15/"&amp;MONTH(EDATE(C3331,0))&amp;"/"&amp;YEAR(EDATE(C3331,0))-1),-1,Feriados!$A$1:$A$936),1,Feriados!$A$1:$A$936)</f>
        <v>41197</v>
      </c>
      <c r="K3331" s="28">
        <f t="shared" si="100"/>
        <v>5.8586207348529928</v>
      </c>
    </row>
    <row r="3332" spans="1:11" x14ac:dyDescent="0.3">
      <c r="A3332" s="18" t="str">
        <f t="shared" si="101"/>
        <v>92013P</v>
      </c>
      <c r="B3332" s="10">
        <v>760199</v>
      </c>
      <c r="C3332" s="15">
        <v>41563</v>
      </c>
      <c r="D3332" s="16">
        <v>2316.281293</v>
      </c>
      <c r="E3332" s="14">
        <v>0.56999999999999995</v>
      </c>
      <c r="F3332" s="14" t="s">
        <v>42</v>
      </c>
      <c r="G3332" s="15">
        <v>41563</v>
      </c>
      <c r="H3332" s="27">
        <f>WORKDAY(WORKDAY(DATEVALUE("15/"&amp;MONTH(EDATE(C3332,0))&amp;"/"&amp;YEAR(EDATE(C3332,0))),-1,Feriados!$A$1:$A$936),1,Feriados!$A$1:$A$936)</f>
        <v>41562</v>
      </c>
      <c r="I3332" s="27">
        <f>WORKDAY(WORKDAY(DATEVALUE("15/"&amp;MONTH(EDATE(C3332,-1))&amp;"/"&amp;YEAR(EDATE(C3332,-1))),-1,Feriados!$A$1:$A$936),1,Feriados!$A$1:$A$936)</f>
        <v>41533</v>
      </c>
      <c r="J3332" s="27">
        <f>WORKDAY(WORKDAY(DATEVALUE("15/"&amp;MONTH(EDATE(C3332,0))&amp;"/"&amp;YEAR(EDATE(C3332,0))-1),-1,Feriados!$A$1:$A$936),1,Feriados!$A$1:$A$936)</f>
        <v>41197</v>
      </c>
      <c r="K3332" s="28">
        <f t="shared" si="100"/>
        <v>5.8586207348529928</v>
      </c>
    </row>
    <row r="3333" spans="1:11" x14ac:dyDescent="0.3">
      <c r="A3333" s="18" t="str">
        <f t="shared" si="101"/>
        <v>92013P</v>
      </c>
      <c r="B3333" s="10">
        <v>760199</v>
      </c>
      <c r="C3333" s="15">
        <v>41564</v>
      </c>
      <c r="D3333" s="16">
        <v>2316.8537689999998</v>
      </c>
      <c r="E3333" s="14">
        <v>0.56999999999999995</v>
      </c>
      <c r="F3333" s="14" t="s">
        <v>42</v>
      </c>
      <c r="G3333" s="15">
        <v>41563</v>
      </c>
      <c r="H3333" s="27">
        <f>WORKDAY(WORKDAY(DATEVALUE("15/"&amp;MONTH(EDATE(C3333,0))&amp;"/"&amp;YEAR(EDATE(C3333,0))),-1,Feriados!$A$1:$A$936),1,Feriados!$A$1:$A$936)</f>
        <v>41562</v>
      </c>
      <c r="I3333" s="27">
        <f>WORKDAY(WORKDAY(DATEVALUE("15/"&amp;MONTH(EDATE(C3333,-1))&amp;"/"&amp;YEAR(EDATE(C3333,-1))),-1,Feriados!$A$1:$A$936),1,Feriados!$A$1:$A$936)</f>
        <v>41533</v>
      </c>
      <c r="J3333" s="27">
        <f>WORKDAY(WORKDAY(DATEVALUE("15/"&amp;MONTH(EDATE(C3333,0))&amp;"/"&amp;YEAR(EDATE(C3333,0))-1),-1,Feriados!$A$1:$A$936),1,Feriados!$A$1:$A$936)</f>
        <v>41197</v>
      </c>
      <c r="K3333" s="28">
        <f t="shared" si="100"/>
        <v>5.8586207348529928</v>
      </c>
    </row>
    <row r="3334" spans="1:11" x14ac:dyDescent="0.3">
      <c r="A3334" s="18" t="str">
        <f t="shared" si="101"/>
        <v>92013P</v>
      </c>
      <c r="B3334" s="10">
        <v>760199</v>
      </c>
      <c r="C3334" s="15">
        <v>41565</v>
      </c>
      <c r="D3334" s="16">
        <v>2317.4263860000001</v>
      </c>
      <c r="E3334" s="14">
        <v>0.56999999999999995</v>
      </c>
      <c r="F3334" s="14" t="s">
        <v>42</v>
      </c>
      <c r="G3334" s="15">
        <v>41563</v>
      </c>
      <c r="H3334" s="27">
        <f>WORKDAY(WORKDAY(DATEVALUE("15/"&amp;MONTH(EDATE(C3334,0))&amp;"/"&amp;YEAR(EDATE(C3334,0))),-1,Feriados!$A$1:$A$936),1,Feriados!$A$1:$A$936)</f>
        <v>41562</v>
      </c>
      <c r="I3334" s="27">
        <f>WORKDAY(WORKDAY(DATEVALUE("15/"&amp;MONTH(EDATE(C3334,-1))&amp;"/"&amp;YEAR(EDATE(C3334,-1))),-1,Feriados!$A$1:$A$936),1,Feriados!$A$1:$A$936)</f>
        <v>41533</v>
      </c>
      <c r="J3334" s="27">
        <f>WORKDAY(WORKDAY(DATEVALUE("15/"&amp;MONTH(EDATE(C3334,0))&amp;"/"&amp;YEAR(EDATE(C3334,0))-1),-1,Feriados!$A$1:$A$936),1,Feriados!$A$1:$A$936)</f>
        <v>41197</v>
      </c>
      <c r="K3334" s="28">
        <f t="shared" si="100"/>
        <v>5.8586207348529928</v>
      </c>
    </row>
    <row r="3335" spans="1:11" x14ac:dyDescent="0.3">
      <c r="A3335" s="18" t="str">
        <f t="shared" si="101"/>
        <v>92013P</v>
      </c>
      <c r="B3335" s="10">
        <v>760199</v>
      </c>
      <c r="C3335" s="15">
        <v>41568</v>
      </c>
      <c r="D3335" s="16">
        <v>2318.079307</v>
      </c>
      <c r="E3335" s="14">
        <v>0.59</v>
      </c>
      <c r="F3335" s="14" t="s">
        <v>42</v>
      </c>
      <c r="G3335" s="15">
        <v>41568</v>
      </c>
      <c r="H3335" s="27">
        <f>WORKDAY(WORKDAY(DATEVALUE("15/"&amp;MONTH(EDATE(C3335,0))&amp;"/"&amp;YEAR(EDATE(C3335,0))),-1,Feriados!$A$1:$A$936),1,Feriados!$A$1:$A$936)</f>
        <v>41562</v>
      </c>
      <c r="I3335" s="27">
        <f>WORKDAY(WORKDAY(DATEVALUE("15/"&amp;MONTH(EDATE(C3335,-1))&amp;"/"&amp;YEAR(EDATE(C3335,-1))),-1,Feriados!$A$1:$A$936),1,Feriados!$A$1:$A$936)</f>
        <v>41533</v>
      </c>
      <c r="J3335" s="27">
        <f>WORKDAY(WORKDAY(DATEVALUE("15/"&amp;MONTH(EDATE(C3335,0))&amp;"/"&amp;YEAR(EDATE(C3335,0))-1),-1,Feriados!$A$1:$A$936),1,Feriados!$A$1:$A$936)</f>
        <v>41197</v>
      </c>
      <c r="K3335" s="28">
        <f t="shared" si="100"/>
        <v>5.8586207348529928</v>
      </c>
    </row>
    <row r="3336" spans="1:11" x14ac:dyDescent="0.3">
      <c r="A3336" s="18" t="str">
        <f t="shared" si="101"/>
        <v>92013P</v>
      </c>
      <c r="B3336" s="10">
        <v>760199</v>
      </c>
      <c r="C3336" s="15">
        <v>41569</v>
      </c>
      <c r="D3336" s="16">
        <v>2318.672274</v>
      </c>
      <c r="E3336" s="14">
        <v>0.59</v>
      </c>
      <c r="F3336" s="14" t="s">
        <v>42</v>
      </c>
      <c r="G3336" s="15">
        <v>41568</v>
      </c>
      <c r="H3336" s="27">
        <f>WORKDAY(WORKDAY(DATEVALUE("15/"&amp;MONTH(EDATE(C3336,0))&amp;"/"&amp;YEAR(EDATE(C3336,0))),-1,Feriados!$A$1:$A$936),1,Feriados!$A$1:$A$936)</f>
        <v>41562</v>
      </c>
      <c r="I3336" s="27">
        <f>WORKDAY(WORKDAY(DATEVALUE("15/"&amp;MONTH(EDATE(C3336,-1))&amp;"/"&amp;YEAR(EDATE(C3336,-1))),-1,Feriados!$A$1:$A$936),1,Feriados!$A$1:$A$936)</f>
        <v>41533</v>
      </c>
      <c r="J3336" s="27">
        <f>WORKDAY(WORKDAY(DATEVALUE("15/"&amp;MONTH(EDATE(C3336,0))&amp;"/"&amp;YEAR(EDATE(C3336,0))-1),-1,Feriados!$A$1:$A$936),1,Feriados!$A$1:$A$936)</f>
        <v>41197</v>
      </c>
      <c r="K3336" s="28">
        <f t="shared" si="100"/>
        <v>5.8586207348529928</v>
      </c>
    </row>
    <row r="3337" spans="1:11" x14ac:dyDescent="0.3">
      <c r="A3337" s="18" t="str">
        <f t="shared" si="101"/>
        <v>92013P</v>
      </c>
      <c r="B3337" s="10">
        <v>760199</v>
      </c>
      <c r="C3337" s="15">
        <v>41570</v>
      </c>
      <c r="D3337" s="16">
        <v>2319.2653919999998</v>
      </c>
      <c r="E3337" s="14">
        <v>0.59</v>
      </c>
      <c r="F3337" s="14" t="s">
        <v>42</v>
      </c>
      <c r="G3337" s="15">
        <v>41568</v>
      </c>
      <c r="H3337" s="27">
        <f>WORKDAY(WORKDAY(DATEVALUE("15/"&amp;MONTH(EDATE(C3337,0))&amp;"/"&amp;YEAR(EDATE(C3337,0))),-1,Feriados!$A$1:$A$936),1,Feriados!$A$1:$A$936)</f>
        <v>41562</v>
      </c>
      <c r="I3337" s="27">
        <f>WORKDAY(WORKDAY(DATEVALUE("15/"&amp;MONTH(EDATE(C3337,-1))&amp;"/"&amp;YEAR(EDATE(C3337,-1))),-1,Feriados!$A$1:$A$936),1,Feriados!$A$1:$A$936)</f>
        <v>41533</v>
      </c>
      <c r="J3337" s="27">
        <f>WORKDAY(WORKDAY(DATEVALUE("15/"&amp;MONTH(EDATE(C3337,0))&amp;"/"&amp;YEAR(EDATE(C3337,0))-1),-1,Feriados!$A$1:$A$936),1,Feriados!$A$1:$A$936)</f>
        <v>41197</v>
      </c>
      <c r="K3337" s="28">
        <f t="shared" si="100"/>
        <v>5.8586207348529928</v>
      </c>
    </row>
    <row r="3338" spans="1:11" x14ac:dyDescent="0.3">
      <c r="A3338" s="18" t="str">
        <f t="shared" si="101"/>
        <v>92013P</v>
      </c>
      <c r="B3338" s="10">
        <v>760199</v>
      </c>
      <c r="C3338" s="15">
        <v>41571</v>
      </c>
      <c r="D3338" s="16">
        <v>2319.8586610000002</v>
      </c>
      <c r="E3338" s="14">
        <v>0.59</v>
      </c>
      <c r="F3338" s="14" t="s">
        <v>42</v>
      </c>
      <c r="G3338" s="15">
        <v>41568</v>
      </c>
      <c r="H3338" s="27">
        <f>WORKDAY(WORKDAY(DATEVALUE("15/"&amp;MONTH(EDATE(C3338,0))&amp;"/"&amp;YEAR(EDATE(C3338,0))),-1,Feriados!$A$1:$A$936),1,Feriados!$A$1:$A$936)</f>
        <v>41562</v>
      </c>
      <c r="I3338" s="27">
        <f>WORKDAY(WORKDAY(DATEVALUE("15/"&amp;MONTH(EDATE(C3338,-1))&amp;"/"&amp;YEAR(EDATE(C3338,-1))),-1,Feriados!$A$1:$A$936),1,Feriados!$A$1:$A$936)</f>
        <v>41533</v>
      </c>
      <c r="J3338" s="27">
        <f>WORKDAY(WORKDAY(DATEVALUE("15/"&amp;MONTH(EDATE(C3338,0))&amp;"/"&amp;YEAR(EDATE(C3338,0))-1),-1,Feriados!$A$1:$A$936),1,Feriados!$A$1:$A$936)</f>
        <v>41197</v>
      </c>
      <c r="K3338" s="28">
        <f t="shared" si="100"/>
        <v>5.8586207348529928</v>
      </c>
    </row>
    <row r="3339" spans="1:11" x14ac:dyDescent="0.3">
      <c r="A3339" s="18" t="str">
        <f t="shared" si="101"/>
        <v>92013P</v>
      </c>
      <c r="B3339" s="10">
        <v>760199</v>
      </c>
      <c r="C3339" s="15">
        <v>41572</v>
      </c>
      <c r="D3339" s="16">
        <v>2320.4520830000001</v>
      </c>
      <c r="E3339" s="14">
        <v>0.59</v>
      </c>
      <c r="F3339" s="14" t="s">
        <v>42</v>
      </c>
      <c r="G3339" s="15">
        <v>41568</v>
      </c>
      <c r="H3339" s="27">
        <f>WORKDAY(WORKDAY(DATEVALUE("15/"&amp;MONTH(EDATE(C3339,0))&amp;"/"&amp;YEAR(EDATE(C3339,0))),-1,Feriados!$A$1:$A$936),1,Feriados!$A$1:$A$936)</f>
        <v>41562</v>
      </c>
      <c r="I3339" s="27">
        <f>WORKDAY(WORKDAY(DATEVALUE("15/"&amp;MONTH(EDATE(C3339,-1))&amp;"/"&amp;YEAR(EDATE(C3339,-1))),-1,Feriados!$A$1:$A$936),1,Feriados!$A$1:$A$936)</f>
        <v>41533</v>
      </c>
      <c r="J3339" s="27">
        <f>WORKDAY(WORKDAY(DATEVALUE("15/"&amp;MONTH(EDATE(C3339,0))&amp;"/"&amp;YEAR(EDATE(C3339,0))-1),-1,Feriados!$A$1:$A$936),1,Feriados!$A$1:$A$936)</f>
        <v>41197</v>
      </c>
      <c r="K3339" s="28">
        <f t="shared" si="100"/>
        <v>5.8586207348529928</v>
      </c>
    </row>
    <row r="3340" spans="1:11" x14ac:dyDescent="0.3">
      <c r="A3340" s="18" t="str">
        <f t="shared" si="101"/>
        <v>92013P</v>
      </c>
      <c r="B3340" s="10">
        <v>760199</v>
      </c>
      <c r="C3340" s="15">
        <v>41575</v>
      </c>
      <c r="D3340" s="16">
        <v>2321.0456559999998</v>
      </c>
      <c r="E3340" s="14">
        <v>0.59</v>
      </c>
      <c r="F3340" s="14" t="s">
        <v>42</v>
      </c>
      <c r="G3340" s="15">
        <v>41568</v>
      </c>
      <c r="H3340" s="27">
        <f>WORKDAY(WORKDAY(DATEVALUE("15/"&amp;MONTH(EDATE(C3340,0))&amp;"/"&amp;YEAR(EDATE(C3340,0))),-1,Feriados!$A$1:$A$936),1,Feriados!$A$1:$A$936)</f>
        <v>41562</v>
      </c>
      <c r="I3340" s="27">
        <f>WORKDAY(WORKDAY(DATEVALUE("15/"&amp;MONTH(EDATE(C3340,-1))&amp;"/"&amp;YEAR(EDATE(C3340,-1))),-1,Feriados!$A$1:$A$936),1,Feriados!$A$1:$A$936)</f>
        <v>41533</v>
      </c>
      <c r="J3340" s="27">
        <f>WORKDAY(WORKDAY(DATEVALUE("15/"&amp;MONTH(EDATE(C3340,0))&amp;"/"&amp;YEAR(EDATE(C3340,0))-1),-1,Feriados!$A$1:$A$936),1,Feriados!$A$1:$A$936)</f>
        <v>41197</v>
      </c>
      <c r="K3340" s="28">
        <f t="shared" si="100"/>
        <v>5.8586207348529928</v>
      </c>
    </row>
    <row r="3341" spans="1:11" x14ac:dyDescent="0.3">
      <c r="A3341" s="18" t="str">
        <f t="shared" si="101"/>
        <v>92013P</v>
      </c>
      <c r="B3341" s="10">
        <v>760199</v>
      </c>
      <c r="C3341" s="15">
        <v>41576</v>
      </c>
      <c r="D3341" s="16">
        <v>2321.639381</v>
      </c>
      <c r="E3341" s="14">
        <v>0.59</v>
      </c>
      <c r="F3341" s="14" t="s">
        <v>42</v>
      </c>
      <c r="G3341" s="15">
        <v>41568</v>
      </c>
      <c r="H3341" s="27">
        <f>WORKDAY(WORKDAY(DATEVALUE("15/"&amp;MONTH(EDATE(C3341,0))&amp;"/"&amp;YEAR(EDATE(C3341,0))),-1,Feriados!$A$1:$A$936),1,Feriados!$A$1:$A$936)</f>
        <v>41562</v>
      </c>
      <c r="I3341" s="27">
        <f>WORKDAY(WORKDAY(DATEVALUE("15/"&amp;MONTH(EDATE(C3341,-1))&amp;"/"&amp;YEAR(EDATE(C3341,-1))),-1,Feriados!$A$1:$A$936),1,Feriados!$A$1:$A$936)</f>
        <v>41533</v>
      </c>
      <c r="J3341" s="27">
        <f>WORKDAY(WORKDAY(DATEVALUE("15/"&amp;MONTH(EDATE(C3341,0))&amp;"/"&amp;YEAR(EDATE(C3341,0))-1),-1,Feriados!$A$1:$A$936),1,Feriados!$A$1:$A$936)</f>
        <v>41197</v>
      </c>
      <c r="K3341" s="28">
        <f t="shared" si="100"/>
        <v>5.8586207348529928</v>
      </c>
    </row>
    <row r="3342" spans="1:11" x14ac:dyDescent="0.3">
      <c r="A3342" s="18" t="str">
        <f t="shared" si="101"/>
        <v>92013P</v>
      </c>
      <c r="B3342" s="10">
        <v>760199</v>
      </c>
      <c r="C3342" s="15">
        <v>41577</v>
      </c>
      <c r="D3342" s="16">
        <v>2322.2332580000002</v>
      </c>
      <c r="E3342" s="14">
        <v>0.59</v>
      </c>
      <c r="F3342" s="14" t="s">
        <v>42</v>
      </c>
      <c r="G3342" s="15">
        <v>41568</v>
      </c>
      <c r="H3342" s="27">
        <f>WORKDAY(WORKDAY(DATEVALUE("15/"&amp;MONTH(EDATE(C3342,0))&amp;"/"&amp;YEAR(EDATE(C3342,0))),-1,Feriados!$A$1:$A$936),1,Feriados!$A$1:$A$936)</f>
        <v>41562</v>
      </c>
      <c r="I3342" s="27">
        <f>WORKDAY(WORKDAY(DATEVALUE("15/"&amp;MONTH(EDATE(C3342,-1))&amp;"/"&amp;YEAR(EDATE(C3342,-1))),-1,Feriados!$A$1:$A$936),1,Feriados!$A$1:$A$936)</f>
        <v>41533</v>
      </c>
      <c r="J3342" s="27">
        <f>WORKDAY(WORKDAY(DATEVALUE("15/"&amp;MONTH(EDATE(C3342,0))&amp;"/"&amp;YEAR(EDATE(C3342,0))-1),-1,Feriados!$A$1:$A$936),1,Feriados!$A$1:$A$936)</f>
        <v>41197</v>
      </c>
      <c r="K3342" s="28">
        <f t="shared" si="100"/>
        <v>5.8586207348529928</v>
      </c>
    </row>
    <row r="3343" spans="1:11" x14ac:dyDescent="0.3">
      <c r="A3343" s="18" t="str">
        <f t="shared" si="101"/>
        <v>92013P</v>
      </c>
      <c r="B3343" s="10">
        <v>760199</v>
      </c>
      <c r="C3343" s="15">
        <v>41578</v>
      </c>
      <c r="D3343" s="16">
        <v>2322.8272870000001</v>
      </c>
      <c r="E3343" s="14">
        <v>0.59</v>
      </c>
      <c r="F3343" s="14" t="s">
        <v>42</v>
      </c>
      <c r="G3343" s="15">
        <v>41568</v>
      </c>
      <c r="H3343" s="27">
        <f>WORKDAY(WORKDAY(DATEVALUE("15/"&amp;MONTH(EDATE(C3343,0))&amp;"/"&amp;YEAR(EDATE(C3343,0))),-1,Feriados!$A$1:$A$936),1,Feriados!$A$1:$A$936)</f>
        <v>41562</v>
      </c>
      <c r="I3343" s="27">
        <f>WORKDAY(WORKDAY(DATEVALUE("15/"&amp;MONTH(EDATE(C3343,-1))&amp;"/"&amp;YEAR(EDATE(C3343,-1))),-1,Feriados!$A$1:$A$936),1,Feriados!$A$1:$A$936)</f>
        <v>41533</v>
      </c>
      <c r="J3343" s="27">
        <f>WORKDAY(WORKDAY(DATEVALUE("15/"&amp;MONTH(EDATE(C3343,0))&amp;"/"&amp;YEAR(EDATE(C3343,0))-1),-1,Feriados!$A$1:$A$936),1,Feriados!$A$1:$A$936)</f>
        <v>41197</v>
      </c>
      <c r="K3343" s="28">
        <f t="shared" si="100"/>
        <v>5.8586207348529928</v>
      </c>
    </row>
    <row r="3344" spans="1:11" x14ac:dyDescent="0.3">
      <c r="A3344" s="18" t="str">
        <f t="shared" si="101"/>
        <v>102013P</v>
      </c>
      <c r="B3344" s="10">
        <v>760199</v>
      </c>
      <c r="C3344" s="15">
        <v>41579</v>
      </c>
      <c r="D3344" s="16">
        <v>2323.421468</v>
      </c>
      <c r="E3344" s="14">
        <v>0.59</v>
      </c>
      <c r="F3344" s="14" t="s">
        <v>42</v>
      </c>
      <c r="G3344" s="15">
        <v>41568</v>
      </c>
      <c r="H3344" s="27">
        <f>WORKDAY(WORKDAY(DATEVALUE("15/"&amp;MONTH(EDATE(C3344,0))&amp;"/"&amp;YEAR(EDATE(C3344,0))),-1,Feriados!$A$1:$A$936),1,Feriados!$A$1:$A$936)</f>
        <v>41596</v>
      </c>
      <c r="I3344" s="27">
        <f>WORKDAY(WORKDAY(DATEVALUE("15/"&amp;MONTH(EDATE(C3344,-1))&amp;"/"&amp;YEAR(EDATE(C3344,-1))),-1,Feriados!$A$1:$A$936),1,Feriados!$A$1:$A$936)</f>
        <v>41562</v>
      </c>
      <c r="J3344" s="27">
        <f>WORKDAY(WORKDAY(DATEVALUE("15/"&amp;MONTH(EDATE(C3344,0))&amp;"/"&amp;YEAR(EDATE(C3344,0))-1),-1,Feriados!$A$1:$A$936),1,Feriados!$A$1:$A$936)</f>
        <v>41229</v>
      </c>
      <c r="K3344" s="28">
        <f t="shared" si="100"/>
        <v>5.8374848981404437</v>
      </c>
    </row>
    <row r="3345" spans="1:11" x14ac:dyDescent="0.3">
      <c r="A3345" s="18" t="str">
        <f t="shared" si="101"/>
        <v>102013P</v>
      </c>
      <c r="B3345" s="10">
        <v>760199</v>
      </c>
      <c r="C3345" s="15">
        <v>41582</v>
      </c>
      <c r="D3345" s="16">
        <v>2324.0158000000001</v>
      </c>
      <c r="E3345" s="14">
        <v>0.59</v>
      </c>
      <c r="F3345" s="14" t="s">
        <v>42</v>
      </c>
      <c r="G3345" s="15">
        <v>41568</v>
      </c>
      <c r="H3345" s="27">
        <f>WORKDAY(WORKDAY(DATEVALUE("15/"&amp;MONTH(EDATE(C3345,0))&amp;"/"&amp;YEAR(EDATE(C3345,0))),-1,Feriados!$A$1:$A$936),1,Feriados!$A$1:$A$936)</f>
        <v>41596</v>
      </c>
      <c r="I3345" s="27">
        <f>WORKDAY(WORKDAY(DATEVALUE("15/"&amp;MONTH(EDATE(C3345,-1))&amp;"/"&amp;YEAR(EDATE(C3345,-1))),-1,Feriados!$A$1:$A$936),1,Feriados!$A$1:$A$936)</f>
        <v>41562</v>
      </c>
      <c r="J3345" s="27">
        <f>WORKDAY(WORKDAY(DATEVALUE("15/"&amp;MONTH(EDATE(C3345,0))&amp;"/"&amp;YEAR(EDATE(C3345,0))-1),-1,Feriados!$A$1:$A$936),1,Feriados!$A$1:$A$936)</f>
        <v>41229</v>
      </c>
      <c r="K3345" s="28">
        <f t="shared" si="100"/>
        <v>5.8374848981404437</v>
      </c>
    </row>
    <row r="3346" spans="1:11" x14ac:dyDescent="0.3">
      <c r="A3346" s="18" t="str">
        <f t="shared" si="101"/>
        <v>102013P</v>
      </c>
      <c r="B3346" s="10">
        <v>760199</v>
      </c>
      <c r="C3346" s="15">
        <v>41583</v>
      </c>
      <c r="D3346" s="16">
        <v>2324.6102850000002</v>
      </c>
      <c r="E3346" s="14">
        <v>0.59</v>
      </c>
      <c r="F3346" s="14" t="s">
        <v>42</v>
      </c>
      <c r="G3346" s="15">
        <v>41568</v>
      </c>
      <c r="H3346" s="27">
        <f>WORKDAY(WORKDAY(DATEVALUE("15/"&amp;MONTH(EDATE(C3346,0))&amp;"/"&amp;YEAR(EDATE(C3346,0))),-1,Feriados!$A$1:$A$936),1,Feriados!$A$1:$A$936)</f>
        <v>41596</v>
      </c>
      <c r="I3346" s="27">
        <f>WORKDAY(WORKDAY(DATEVALUE("15/"&amp;MONTH(EDATE(C3346,-1))&amp;"/"&amp;YEAR(EDATE(C3346,-1))),-1,Feriados!$A$1:$A$936),1,Feriados!$A$1:$A$936)</f>
        <v>41562</v>
      </c>
      <c r="J3346" s="27">
        <f>WORKDAY(WORKDAY(DATEVALUE("15/"&amp;MONTH(EDATE(C3346,0))&amp;"/"&amp;YEAR(EDATE(C3346,0))-1),-1,Feriados!$A$1:$A$936),1,Feriados!$A$1:$A$936)</f>
        <v>41229</v>
      </c>
      <c r="K3346" s="28">
        <f t="shared" si="100"/>
        <v>5.8374848981404437</v>
      </c>
    </row>
    <row r="3347" spans="1:11" x14ac:dyDescent="0.3">
      <c r="A3347" s="18" t="str">
        <f t="shared" si="101"/>
        <v>102013P</v>
      </c>
      <c r="B3347" s="10">
        <v>760199</v>
      </c>
      <c r="C3347" s="15">
        <v>41584</v>
      </c>
      <c r="D3347" s="16">
        <v>2325.2049219999999</v>
      </c>
      <c r="E3347" s="14">
        <v>0.59</v>
      </c>
      <c r="F3347" s="14" t="s">
        <v>42</v>
      </c>
      <c r="G3347" s="15">
        <v>41568</v>
      </c>
      <c r="H3347" s="27">
        <f>WORKDAY(WORKDAY(DATEVALUE("15/"&amp;MONTH(EDATE(C3347,0))&amp;"/"&amp;YEAR(EDATE(C3347,0))),-1,Feriados!$A$1:$A$936),1,Feriados!$A$1:$A$936)</f>
        <v>41596</v>
      </c>
      <c r="I3347" s="27">
        <f>WORKDAY(WORKDAY(DATEVALUE("15/"&amp;MONTH(EDATE(C3347,-1))&amp;"/"&amp;YEAR(EDATE(C3347,-1))),-1,Feriados!$A$1:$A$936),1,Feriados!$A$1:$A$936)</f>
        <v>41562</v>
      </c>
      <c r="J3347" s="27">
        <f>WORKDAY(WORKDAY(DATEVALUE("15/"&amp;MONTH(EDATE(C3347,0))&amp;"/"&amp;YEAR(EDATE(C3347,0))-1),-1,Feriados!$A$1:$A$936),1,Feriados!$A$1:$A$936)</f>
        <v>41229</v>
      </c>
      <c r="K3347" s="28">
        <f t="shared" si="100"/>
        <v>5.8374848981404437</v>
      </c>
    </row>
    <row r="3348" spans="1:11" x14ac:dyDescent="0.3">
      <c r="A3348" s="18" t="str">
        <f t="shared" si="101"/>
        <v>102013F</v>
      </c>
      <c r="B3348" s="10">
        <v>760199</v>
      </c>
      <c r="C3348" s="15">
        <v>41585</v>
      </c>
      <c r="D3348" s="16">
        <v>2325.4568800000002</v>
      </c>
      <c r="E3348" s="14">
        <v>0.56999999999999995</v>
      </c>
      <c r="F3348" s="14" t="s">
        <v>41</v>
      </c>
      <c r="G3348" s="15">
        <v>41585</v>
      </c>
      <c r="H3348" s="27">
        <f>WORKDAY(WORKDAY(DATEVALUE("15/"&amp;MONTH(EDATE(C3348,0))&amp;"/"&amp;YEAR(EDATE(C3348,0))),-1,Feriados!$A$1:$A$936),1,Feriados!$A$1:$A$936)</f>
        <v>41596</v>
      </c>
      <c r="I3348" s="27">
        <f>WORKDAY(WORKDAY(DATEVALUE("15/"&amp;MONTH(EDATE(C3348,-1))&amp;"/"&amp;YEAR(EDATE(C3348,-1))),-1,Feriados!$A$1:$A$936),1,Feriados!$A$1:$A$936)</f>
        <v>41562</v>
      </c>
      <c r="J3348" s="27">
        <f>WORKDAY(WORKDAY(DATEVALUE("15/"&amp;MONTH(EDATE(C3348,0))&amp;"/"&amp;YEAR(EDATE(C3348,0))-1),-1,Feriados!$A$1:$A$936),1,Feriados!$A$1:$A$936)</f>
        <v>41229</v>
      </c>
      <c r="K3348" s="28">
        <f t="shared" si="100"/>
        <v>5.8374848981404437</v>
      </c>
    </row>
    <row r="3349" spans="1:11" x14ac:dyDescent="0.3">
      <c r="A3349" s="18" t="str">
        <f t="shared" si="101"/>
        <v>102013F</v>
      </c>
      <c r="B3349" s="10">
        <v>760199</v>
      </c>
      <c r="C3349" s="15">
        <v>41586</v>
      </c>
      <c r="D3349" s="16">
        <v>2326.031563</v>
      </c>
      <c r="E3349" s="14">
        <v>0.56999999999999995</v>
      </c>
      <c r="F3349" s="14" t="s">
        <v>41</v>
      </c>
      <c r="G3349" s="15">
        <v>41585</v>
      </c>
      <c r="H3349" s="27">
        <f>WORKDAY(WORKDAY(DATEVALUE("15/"&amp;MONTH(EDATE(C3349,0))&amp;"/"&amp;YEAR(EDATE(C3349,0))),-1,Feriados!$A$1:$A$936),1,Feriados!$A$1:$A$936)</f>
        <v>41596</v>
      </c>
      <c r="I3349" s="27">
        <f>WORKDAY(WORKDAY(DATEVALUE("15/"&amp;MONTH(EDATE(C3349,-1))&amp;"/"&amp;YEAR(EDATE(C3349,-1))),-1,Feriados!$A$1:$A$936),1,Feriados!$A$1:$A$936)</f>
        <v>41562</v>
      </c>
      <c r="J3349" s="27">
        <f>WORKDAY(WORKDAY(DATEVALUE("15/"&amp;MONTH(EDATE(C3349,0))&amp;"/"&amp;YEAR(EDATE(C3349,0))-1),-1,Feriados!$A$1:$A$936),1,Feriados!$A$1:$A$936)</f>
        <v>41229</v>
      </c>
      <c r="K3349" s="28">
        <f t="shared" si="100"/>
        <v>5.8374848981404437</v>
      </c>
    </row>
    <row r="3350" spans="1:11" x14ac:dyDescent="0.3">
      <c r="A3350" s="18" t="str">
        <f t="shared" si="101"/>
        <v>102013F</v>
      </c>
      <c r="B3350" s="10">
        <v>760199</v>
      </c>
      <c r="C3350" s="15">
        <v>41589</v>
      </c>
      <c r="D3350" s="16">
        <v>2326.6063880000002</v>
      </c>
      <c r="E3350" s="14">
        <v>0.56999999999999995</v>
      </c>
      <c r="F3350" s="14" t="s">
        <v>41</v>
      </c>
      <c r="G3350" s="15">
        <v>41585</v>
      </c>
      <c r="H3350" s="27">
        <f>WORKDAY(WORKDAY(DATEVALUE("15/"&amp;MONTH(EDATE(C3350,0))&amp;"/"&amp;YEAR(EDATE(C3350,0))),-1,Feriados!$A$1:$A$936),1,Feriados!$A$1:$A$936)</f>
        <v>41596</v>
      </c>
      <c r="I3350" s="27">
        <f>WORKDAY(WORKDAY(DATEVALUE("15/"&amp;MONTH(EDATE(C3350,-1))&amp;"/"&amp;YEAR(EDATE(C3350,-1))),-1,Feriados!$A$1:$A$936),1,Feriados!$A$1:$A$936)</f>
        <v>41562</v>
      </c>
      <c r="J3350" s="27">
        <f>WORKDAY(WORKDAY(DATEVALUE("15/"&amp;MONTH(EDATE(C3350,0))&amp;"/"&amp;YEAR(EDATE(C3350,0))-1),-1,Feriados!$A$1:$A$936),1,Feriados!$A$1:$A$936)</f>
        <v>41229</v>
      </c>
      <c r="K3350" s="28">
        <f t="shared" si="100"/>
        <v>5.8374848981404437</v>
      </c>
    </row>
    <row r="3351" spans="1:11" x14ac:dyDescent="0.3">
      <c r="A3351" s="18" t="str">
        <f t="shared" si="101"/>
        <v>102013F</v>
      </c>
      <c r="B3351" s="10">
        <v>760199</v>
      </c>
      <c r="C3351" s="15">
        <v>41590</v>
      </c>
      <c r="D3351" s="16">
        <v>2327.1813560000001</v>
      </c>
      <c r="E3351" s="14">
        <v>0.56999999999999995</v>
      </c>
      <c r="F3351" s="14" t="s">
        <v>41</v>
      </c>
      <c r="G3351" s="15">
        <v>41585</v>
      </c>
      <c r="H3351" s="27">
        <f>WORKDAY(WORKDAY(DATEVALUE("15/"&amp;MONTH(EDATE(C3351,0))&amp;"/"&amp;YEAR(EDATE(C3351,0))),-1,Feriados!$A$1:$A$936),1,Feriados!$A$1:$A$936)</f>
        <v>41596</v>
      </c>
      <c r="I3351" s="27">
        <f>WORKDAY(WORKDAY(DATEVALUE("15/"&amp;MONTH(EDATE(C3351,-1))&amp;"/"&amp;YEAR(EDATE(C3351,-1))),-1,Feriados!$A$1:$A$936),1,Feriados!$A$1:$A$936)</f>
        <v>41562</v>
      </c>
      <c r="J3351" s="27">
        <f>WORKDAY(WORKDAY(DATEVALUE("15/"&amp;MONTH(EDATE(C3351,0))&amp;"/"&amp;YEAR(EDATE(C3351,0))-1),-1,Feriados!$A$1:$A$936),1,Feriados!$A$1:$A$936)</f>
        <v>41229</v>
      </c>
      <c r="K3351" s="28">
        <f t="shared" si="100"/>
        <v>5.8374848981404437</v>
      </c>
    </row>
    <row r="3352" spans="1:11" x14ac:dyDescent="0.3">
      <c r="A3352" s="18" t="str">
        <f t="shared" si="101"/>
        <v>102013F</v>
      </c>
      <c r="B3352" s="10">
        <v>760199</v>
      </c>
      <c r="C3352" s="15">
        <v>41591</v>
      </c>
      <c r="D3352" s="16">
        <v>2327.7564649999999</v>
      </c>
      <c r="E3352" s="14">
        <v>0.56999999999999995</v>
      </c>
      <c r="F3352" s="14" t="s">
        <v>41</v>
      </c>
      <c r="G3352" s="15">
        <v>41585</v>
      </c>
      <c r="H3352" s="27">
        <f>WORKDAY(WORKDAY(DATEVALUE("15/"&amp;MONTH(EDATE(C3352,0))&amp;"/"&amp;YEAR(EDATE(C3352,0))),-1,Feriados!$A$1:$A$936),1,Feriados!$A$1:$A$936)</f>
        <v>41596</v>
      </c>
      <c r="I3352" s="27">
        <f>WORKDAY(WORKDAY(DATEVALUE("15/"&amp;MONTH(EDATE(C3352,-1))&amp;"/"&amp;YEAR(EDATE(C3352,-1))),-1,Feriados!$A$1:$A$936),1,Feriados!$A$1:$A$936)</f>
        <v>41562</v>
      </c>
      <c r="J3352" s="27">
        <f>WORKDAY(WORKDAY(DATEVALUE("15/"&amp;MONTH(EDATE(C3352,0))&amp;"/"&amp;YEAR(EDATE(C3352,0))-1),-1,Feriados!$A$1:$A$936),1,Feriados!$A$1:$A$936)</f>
        <v>41229</v>
      </c>
      <c r="K3352" s="28">
        <f t="shared" si="100"/>
        <v>5.8374848981404437</v>
      </c>
    </row>
    <row r="3353" spans="1:11" x14ac:dyDescent="0.3">
      <c r="A3353" s="18" t="str">
        <f t="shared" si="101"/>
        <v>102013F</v>
      </c>
      <c r="B3353" s="10">
        <v>760199</v>
      </c>
      <c r="C3353" s="15">
        <v>41592</v>
      </c>
      <c r="D3353" s="16">
        <v>2328.331717</v>
      </c>
      <c r="E3353" s="14">
        <v>0.56999999999999995</v>
      </c>
      <c r="F3353" s="14" t="s">
        <v>41</v>
      </c>
      <c r="G3353" s="15">
        <v>41585</v>
      </c>
      <c r="H3353" s="27">
        <f>WORKDAY(WORKDAY(DATEVALUE("15/"&amp;MONTH(EDATE(C3353,0))&amp;"/"&amp;YEAR(EDATE(C3353,0))),-1,Feriados!$A$1:$A$936),1,Feriados!$A$1:$A$936)</f>
        <v>41596</v>
      </c>
      <c r="I3353" s="27">
        <f>WORKDAY(WORKDAY(DATEVALUE("15/"&amp;MONTH(EDATE(C3353,-1))&amp;"/"&amp;YEAR(EDATE(C3353,-1))),-1,Feriados!$A$1:$A$936),1,Feriados!$A$1:$A$936)</f>
        <v>41562</v>
      </c>
      <c r="J3353" s="27">
        <f>WORKDAY(WORKDAY(DATEVALUE("15/"&amp;MONTH(EDATE(C3353,0))&amp;"/"&amp;YEAR(EDATE(C3353,0))-1),-1,Feriados!$A$1:$A$936),1,Feriados!$A$1:$A$936)</f>
        <v>41229</v>
      </c>
      <c r="K3353" s="28">
        <f t="shared" si="100"/>
        <v>5.8374848981404437</v>
      </c>
    </row>
    <row r="3354" spans="1:11" x14ac:dyDescent="0.3">
      <c r="A3354" s="18" t="str">
        <f t="shared" si="101"/>
        <v>102013F</v>
      </c>
      <c r="B3354" s="10">
        <v>760199</v>
      </c>
      <c r="C3354" s="15">
        <v>41596</v>
      </c>
      <c r="D3354" s="16">
        <v>2328.907111</v>
      </c>
      <c r="E3354" s="14">
        <v>0.56999999999999995</v>
      </c>
      <c r="F3354" s="14" t="s">
        <v>41</v>
      </c>
      <c r="G3354" s="15">
        <v>41585</v>
      </c>
      <c r="H3354" s="27">
        <f>WORKDAY(WORKDAY(DATEVALUE("15/"&amp;MONTH(EDATE(C3354,0))&amp;"/"&amp;YEAR(EDATE(C3354,0))),-1,Feriados!$A$1:$A$936),1,Feriados!$A$1:$A$936)</f>
        <v>41596</v>
      </c>
      <c r="I3354" s="27">
        <f>WORKDAY(WORKDAY(DATEVALUE("15/"&amp;MONTH(EDATE(C3354,-1))&amp;"/"&amp;YEAR(EDATE(C3354,-1))),-1,Feriados!$A$1:$A$936),1,Feriados!$A$1:$A$936)</f>
        <v>41562</v>
      </c>
      <c r="J3354" s="27">
        <f>WORKDAY(WORKDAY(DATEVALUE("15/"&amp;MONTH(EDATE(C3354,0))&amp;"/"&amp;YEAR(EDATE(C3354,0))-1),-1,Feriados!$A$1:$A$936),1,Feriados!$A$1:$A$936)</f>
        <v>41229</v>
      </c>
      <c r="K3354" s="28">
        <f t="shared" si="100"/>
        <v>5.8374848981404437</v>
      </c>
    </row>
    <row r="3355" spans="1:11" x14ac:dyDescent="0.3">
      <c r="A3355" s="18" t="str">
        <f t="shared" si="101"/>
        <v>102013P</v>
      </c>
      <c r="B3355" s="10">
        <v>760199</v>
      </c>
      <c r="C3355" s="15">
        <v>41597</v>
      </c>
      <c r="D3355" s="16">
        <v>2329.6963930000002</v>
      </c>
      <c r="E3355" s="14">
        <v>0.68</v>
      </c>
      <c r="F3355" s="14" t="s">
        <v>42</v>
      </c>
      <c r="G3355" s="15">
        <v>41597</v>
      </c>
      <c r="H3355" s="27">
        <f>WORKDAY(WORKDAY(DATEVALUE("15/"&amp;MONTH(EDATE(C3355,0))&amp;"/"&amp;YEAR(EDATE(C3355,0))),-1,Feriados!$A$1:$A$936),1,Feriados!$A$1:$A$936)</f>
        <v>41596</v>
      </c>
      <c r="I3355" s="27">
        <f>WORKDAY(WORKDAY(DATEVALUE("15/"&amp;MONTH(EDATE(C3355,-1))&amp;"/"&amp;YEAR(EDATE(C3355,-1))),-1,Feriados!$A$1:$A$936),1,Feriados!$A$1:$A$936)</f>
        <v>41562</v>
      </c>
      <c r="J3355" s="27">
        <f>WORKDAY(WORKDAY(DATEVALUE("15/"&amp;MONTH(EDATE(C3355,0))&amp;"/"&amp;YEAR(EDATE(C3355,0))-1),-1,Feriados!$A$1:$A$936),1,Feriados!$A$1:$A$936)</f>
        <v>41229</v>
      </c>
      <c r="K3355" s="28">
        <f t="shared" si="100"/>
        <v>5.8374848981404437</v>
      </c>
    </row>
    <row r="3356" spans="1:11" x14ac:dyDescent="0.3">
      <c r="A3356" s="18" t="str">
        <f t="shared" si="101"/>
        <v>102013P</v>
      </c>
      <c r="B3356" s="10">
        <v>760199</v>
      </c>
      <c r="C3356" s="15">
        <v>41598</v>
      </c>
      <c r="D3356" s="16">
        <v>2330.3006959999998</v>
      </c>
      <c r="E3356" s="14">
        <v>0.6</v>
      </c>
      <c r="F3356" s="14" t="s">
        <v>42</v>
      </c>
      <c r="G3356" s="15">
        <v>41598</v>
      </c>
      <c r="H3356" s="27">
        <f>WORKDAY(WORKDAY(DATEVALUE("15/"&amp;MONTH(EDATE(C3356,0))&amp;"/"&amp;YEAR(EDATE(C3356,0))),-1,Feriados!$A$1:$A$936),1,Feriados!$A$1:$A$936)</f>
        <v>41596</v>
      </c>
      <c r="I3356" s="27">
        <f>WORKDAY(WORKDAY(DATEVALUE("15/"&amp;MONTH(EDATE(C3356,-1))&amp;"/"&amp;YEAR(EDATE(C3356,-1))),-1,Feriados!$A$1:$A$936),1,Feriados!$A$1:$A$936)</f>
        <v>41562</v>
      </c>
      <c r="J3356" s="27">
        <f>WORKDAY(WORKDAY(DATEVALUE("15/"&amp;MONTH(EDATE(C3356,0))&amp;"/"&amp;YEAR(EDATE(C3356,0))-1),-1,Feriados!$A$1:$A$936),1,Feriados!$A$1:$A$936)</f>
        <v>41229</v>
      </c>
      <c r="K3356" s="28">
        <f t="shared" si="100"/>
        <v>5.8374848981404437</v>
      </c>
    </row>
    <row r="3357" spans="1:11" x14ac:dyDescent="0.3">
      <c r="A3357" s="18" t="str">
        <f t="shared" si="101"/>
        <v>102013P</v>
      </c>
      <c r="B3357" s="10">
        <v>760199</v>
      </c>
      <c r="C3357" s="15">
        <v>41599</v>
      </c>
      <c r="D3357" s="16">
        <v>2330.9978019999999</v>
      </c>
      <c r="E3357" s="14">
        <v>0.6</v>
      </c>
      <c r="F3357" s="14" t="s">
        <v>42</v>
      </c>
      <c r="G3357" s="15">
        <v>41598</v>
      </c>
      <c r="H3357" s="27">
        <f>WORKDAY(WORKDAY(DATEVALUE("15/"&amp;MONTH(EDATE(C3357,0))&amp;"/"&amp;YEAR(EDATE(C3357,0))),-1,Feriados!$A$1:$A$936),1,Feriados!$A$1:$A$936)</f>
        <v>41596</v>
      </c>
      <c r="I3357" s="27">
        <f>WORKDAY(WORKDAY(DATEVALUE("15/"&amp;MONTH(EDATE(C3357,-1))&amp;"/"&amp;YEAR(EDATE(C3357,-1))),-1,Feriados!$A$1:$A$936),1,Feriados!$A$1:$A$936)</f>
        <v>41562</v>
      </c>
      <c r="J3357" s="27">
        <f>WORKDAY(WORKDAY(DATEVALUE("15/"&amp;MONTH(EDATE(C3357,0))&amp;"/"&amp;YEAR(EDATE(C3357,0))-1),-1,Feriados!$A$1:$A$936),1,Feriados!$A$1:$A$936)</f>
        <v>41229</v>
      </c>
      <c r="K3357" s="28">
        <f t="shared" si="100"/>
        <v>5.8374848981404437</v>
      </c>
    </row>
    <row r="3358" spans="1:11" x14ac:dyDescent="0.3">
      <c r="A3358" s="18" t="str">
        <f t="shared" si="101"/>
        <v>102013P</v>
      </c>
      <c r="B3358" s="10">
        <v>760199</v>
      </c>
      <c r="C3358" s="15">
        <v>41600</v>
      </c>
      <c r="D3358" s="16">
        <v>2331.6951159999999</v>
      </c>
      <c r="E3358" s="14">
        <v>0.6</v>
      </c>
      <c r="F3358" s="14" t="s">
        <v>42</v>
      </c>
      <c r="G3358" s="15">
        <v>41598</v>
      </c>
      <c r="H3358" s="27">
        <f>WORKDAY(WORKDAY(DATEVALUE("15/"&amp;MONTH(EDATE(C3358,0))&amp;"/"&amp;YEAR(EDATE(C3358,0))),-1,Feriados!$A$1:$A$936),1,Feriados!$A$1:$A$936)</f>
        <v>41596</v>
      </c>
      <c r="I3358" s="27">
        <f>WORKDAY(WORKDAY(DATEVALUE("15/"&amp;MONTH(EDATE(C3358,-1))&amp;"/"&amp;YEAR(EDATE(C3358,-1))),-1,Feriados!$A$1:$A$936),1,Feriados!$A$1:$A$936)</f>
        <v>41562</v>
      </c>
      <c r="J3358" s="27">
        <f>WORKDAY(WORKDAY(DATEVALUE("15/"&amp;MONTH(EDATE(C3358,0))&amp;"/"&amp;YEAR(EDATE(C3358,0))-1),-1,Feriados!$A$1:$A$936),1,Feriados!$A$1:$A$936)</f>
        <v>41229</v>
      </c>
      <c r="K3358" s="28">
        <f t="shared" si="100"/>
        <v>5.8374848981404437</v>
      </c>
    </row>
    <row r="3359" spans="1:11" x14ac:dyDescent="0.3">
      <c r="A3359" s="18" t="str">
        <f t="shared" si="101"/>
        <v>102013P</v>
      </c>
      <c r="B3359" s="10">
        <v>760199</v>
      </c>
      <c r="C3359" s="15">
        <v>41603</v>
      </c>
      <c r="D3359" s="16">
        <v>2332.3926390000001</v>
      </c>
      <c r="E3359" s="14">
        <v>0.6</v>
      </c>
      <c r="F3359" s="14" t="s">
        <v>42</v>
      </c>
      <c r="G3359" s="15">
        <v>41598</v>
      </c>
      <c r="H3359" s="27">
        <f>WORKDAY(WORKDAY(DATEVALUE("15/"&amp;MONTH(EDATE(C3359,0))&amp;"/"&amp;YEAR(EDATE(C3359,0))),-1,Feriados!$A$1:$A$936),1,Feriados!$A$1:$A$936)</f>
        <v>41596</v>
      </c>
      <c r="I3359" s="27">
        <f>WORKDAY(WORKDAY(DATEVALUE("15/"&amp;MONTH(EDATE(C3359,-1))&amp;"/"&amp;YEAR(EDATE(C3359,-1))),-1,Feriados!$A$1:$A$936),1,Feriados!$A$1:$A$936)</f>
        <v>41562</v>
      </c>
      <c r="J3359" s="27">
        <f>WORKDAY(WORKDAY(DATEVALUE("15/"&amp;MONTH(EDATE(C3359,0))&amp;"/"&amp;YEAR(EDATE(C3359,0))-1),-1,Feriados!$A$1:$A$936),1,Feriados!$A$1:$A$936)</f>
        <v>41229</v>
      </c>
      <c r="K3359" s="28">
        <f t="shared" si="100"/>
        <v>5.8374848981404437</v>
      </c>
    </row>
    <row r="3360" spans="1:11" x14ac:dyDescent="0.3">
      <c r="A3360" s="18" t="str">
        <f t="shared" si="101"/>
        <v>102013P</v>
      </c>
      <c r="B3360" s="10">
        <v>760199</v>
      </c>
      <c r="C3360" s="15">
        <v>41604</v>
      </c>
      <c r="D3360" s="16">
        <v>2333.0903699999999</v>
      </c>
      <c r="E3360" s="14">
        <v>0.6</v>
      </c>
      <c r="F3360" s="14" t="s">
        <v>42</v>
      </c>
      <c r="G3360" s="15">
        <v>41598</v>
      </c>
      <c r="H3360" s="27">
        <f>WORKDAY(WORKDAY(DATEVALUE("15/"&amp;MONTH(EDATE(C3360,0))&amp;"/"&amp;YEAR(EDATE(C3360,0))),-1,Feriados!$A$1:$A$936),1,Feriados!$A$1:$A$936)</f>
        <v>41596</v>
      </c>
      <c r="I3360" s="27">
        <f>WORKDAY(WORKDAY(DATEVALUE("15/"&amp;MONTH(EDATE(C3360,-1))&amp;"/"&amp;YEAR(EDATE(C3360,-1))),-1,Feriados!$A$1:$A$936),1,Feriados!$A$1:$A$936)</f>
        <v>41562</v>
      </c>
      <c r="J3360" s="27">
        <f>WORKDAY(WORKDAY(DATEVALUE("15/"&amp;MONTH(EDATE(C3360,0))&amp;"/"&amp;YEAR(EDATE(C3360,0))-1),-1,Feriados!$A$1:$A$936),1,Feriados!$A$1:$A$936)</f>
        <v>41229</v>
      </c>
      <c r="K3360" s="28">
        <f t="shared" si="100"/>
        <v>5.8374848981404437</v>
      </c>
    </row>
    <row r="3361" spans="1:11" x14ac:dyDescent="0.3">
      <c r="A3361" s="18" t="str">
        <f t="shared" si="101"/>
        <v>102013P</v>
      </c>
      <c r="B3361" s="10">
        <v>760199</v>
      </c>
      <c r="C3361" s="15">
        <v>41605</v>
      </c>
      <c r="D3361" s="16">
        <v>2333.7883099999999</v>
      </c>
      <c r="E3361" s="14">
        <v>0.6</v>
      </c>
      <c r="F3361" s="14" t="s">
        <v>42</v>
      </c>
      <c r="G3361" s="15">
        <v>41598</v>
      </c>
      <c r="H3361" s="27">
        <f>WORKDAY(WORKDAY(DATEVALUE("15/"&amp;MONTH(EDATE(C3361,0))&amp;"/"&amp;YEAR(EDATE(C3361,0))),-1,Feriados!$A$1:$A$936),1,Feriados!$A$1:$A$936)</f>
        <v>41596</v>
      </c>
      <c r="I3361" s="27">
        <f>WORKDAY(WORKDAY(DATEVALUE("15/"&amp;MONTH(EDATE(C3361,-1))&amp;"/"&amp;YEAR(EDATE(C3361,-1))),-1,Feriados!$A$1:$A$936),1,Feriados!$A$1:$A$936)</f>
        <v>41562</v>
      </c>
      <c r="J3361" s="27">
        <f>WORKDAY(WORKDAY(DATEVALUE("15/"&amp;MONTH(EDATE(C3361,0))&amp;"/"&amp;YEAR(EDATE(C3361,0))-1),-1,Feriados!$A$1:$A$936),1,Feriados!$A$1:$A$936)</f>
        <v>41229</v>
      </c>
      <c r="K3361" s="28">
        <f t="shared" si="100"/>
        <v>5.8374848981404437</v>
      </c>
    </row>
    <row r="3362" spans="1:11" x14ac:dyDescent="0.3">
      <c r="A3362" s="18" t="str">
        <f t="shared" si="101"/>
        <v>102013P</v>
      </c>
      <c r="B3362" s="10">
        <v>760199</v>
      </c>
      <c r="C3362" s="15">
        <v>41606</v>
      </c>
      <c r="D3362" s="16">
        <v>2334.4864590000002</v>
      </c>
      <c r="E3362" s="14">
        <v>0.6</v>
      </c>
      <c r="F3362" s="14" t="s">
        <v>42</v>
      </c>
      <c r="G3362" s="15">
        <v>41598</v>
      </c>
      <c r="H3362" s="27">
        <f>WORKDAY(WORKDAY(DATEVALUE("15/"&amp;MONTH(EDATE(C3362,0))&amp;"/"&amp;YEAR(EDATE(C3362,0))),-1,Feriados!$A$1:$A$936),1,Feriados!$A$1:$A$936)</f>
        <v>41596</v>
      </c>
      <c r="I3362" s="27">
        <f>WORKDAY(WORKDAY(DATEVALUE("15/"&amp;MONTH(EDATE(C3362,-1))&amp;"/"&amp;YEAR(EDATE(C3362,-1))),-1,Feriados!$A$1:$A$936),1,Feriados!$A$1:$A$936)</f>
        <v>41562</v>
      </c>
      <c r="J3362" s="27">
        <f>WORKDAY(WORKDAY(DATEVALUE("15/"&amp;MONTH(EDATE(C3362,0))&amp;"/"&amp;YEAR(EDATE(C3362,0))-1),-1,Feriados!$A$1:$A$936),1,Feriados!$A$1:$A$936)</f>
        <v>41229</v>
      </c>
      <c r="K3362" s="28">
        <f t="shared" si="100"/>
        <v>5.8374848981404437</v>
      </c>
    </row>
    <row r="3363" spans="1:11" x14ac:dyDescent="0.3">
      <c r="A3363" s="18" t="str">
        <f t="shared" si="101"/>
        <v>102013P</v>
      </c>
      <c r="B3363" s="10">
        <v>760199</v>
      </c>
      <c r="C3363" s="15">
        <v>41607</v>
      </c>
      <c r="D3363" s="16">
        <v>2335.184816</v>
      </c>
      <c r="E3363" s="14">
        <v>0.6</v>
      </c>
      <c r="F3363" s="14" t="s">
        <v>42</v>
      </c>
      <c r="G3363" s="15">
        <v>41598</v>
      </c>
      <c r="H3363" s="27">
        <f>WORKDAY(WORKDAY(DATEVALUE("15/"&amp;MONTH(EDATE(C3363,0))&amp;"/"&amp;YEAR(EDATE(C3363,0))),-1,Feriados!$A$1:$A$936),1,Feriados!$A$1:$A$936)</f>
        <v>41596</v>
      </c>
      <c r="I3363" s="27">
        <f>WORKDAY(WORKDAY(DATEVALUE("15/"&amp;MONTH(EDATE(C3363,-1))&amp;"/"&amp;YEAR(EDATE(C3363,-1))),-1,Feriados!$A$1:$A$936),1,Feriados!$A$1:$A$936)</f>
        <v>41562</v>
      </c>
      <c r="J3363" s="27">
        <f>WORKDAY(WORKDAY(DATEVALUE("15/"&amp;MONTH(EDATE(C3363,0))&amp;"/"&amp;YEAR(EDATE(C3363,0))-1),-1,Feriados!$A$1:$A$936),1,Feriados!$A$1:$A$936)</f>
        <v>41229</v>
      </c>
      <c r="K3363" s="28">
        <f t="shared" si="100"/>
        <v>5.8374848981404437</v>
      </c>
    </row>
    <row r="3364" spans="1:11" x14ac:dyDescent="0.3">
      <c r="A3364" s="18" t="str">
        <f t="shared" si="101"/>
        <v>112013P</v>
      </c>
      <c r="B3364" s="10">
        <v>760199</v>
      </c>
      <c r="C3364" s="15">
        <v>41610</v>
      </c>
      <c r="D3364" s="16">
        <v>2335.8833829999999</v>
      </c>
      <c r="E3364" s="14">
        <v>0.6</v>
      </c>
      <c r="F3364" s="14" t="s">
        <v>42</v>
      </c>
      <c r="G3364" s="15">
        <v>41598</v>
      </c>
      <c r="H3364" s="27">
        <f>WORKDAY(WORKDAY(DATEVALUE("15/"&amp;MONTH(EDATE(C3364,0))&amp;"/"&amp;YEAR(EDATE(C3364,0))),-1,Feriados!$A$1:$A$936),1,Feriados!$A$1:$A$936)</f>
        <v>41624</v>
      </c>
      <c r="I3364" s="27">
        <f>WORKDAY(WORKDAY(DATEVALUE("15/"&amp;MONTH(EDATE(C3364,-1))&amp;"/"&amp;YEAR(EDATE(C3364,-1))),-1,Feriados!$A$1:$A$936),1,Feriados!$A$1:$A$936)</f>
        <v>41596</v>
      </c>
      <c r="J3364" s="27">
        <f>WORKDAY(WORKDAY(DATEVALUE("15/"&amp;MONTH(EDATE(C3364,0))&amp;"/"&amp;YEAR(EDATE(C3364,0))-1),-1,Feriados!$A$1:$A$936),1,Feriados!$A$1:$A$936)</f>
        <v>41260</v>
      </c>
      <c r="K3364" s="28">
        <f t="shared" si="100"/>
        <v>5.7744067113318254</v>
      </c>
    </row>
    <row r="3365" spans="1:11" x14ac:dyDescent="0.3">
      <c r="A3365" s="18" t="str">
        <f t="shared" si="101"/>
        <v>112013P</v>
      </c>
      <c r="B3365" s="10">
        <v>760199</v>
      </c>
      <c r="C3365" s="15">
        <v>41611</v>
      </c>
      <c r="D3365" s="16">
        <v>2336.582159</v>
      </c>
      <c r="E3365" s="14">
        <v>0.6</v>
      </c>
      <c r="F3365" s="14" t="s">
        <v>42</v>
      </c>
      <c r="G3365" s="15">
        <v>41598</v>
      </c>
      <c r="H3365" s="27">
        <f>WORKDAY(WORKDAY(DATEVALUE("15/"&amp;MONTH(EDATE(C3365,0))&amp;"/"&amp;YEAR(EDATE(C3365,0))),-1,Feriados!$A$1:$A$936),1,Feriados!$A$1:$A$936)</f>
        <v>41624</v>
      </c>
      <c r="I3365" s="27">
        <f>WORKDAY(WORKDAY(DATEVALUE("15/"&amp;MONTH(EDATE(C3365,-1))&amp;"/"&amp;YEAR(EDATE(C3365,-1))),-1,Feriados!$A$1:$A$936),1,Feriados!$A$1:$A$936)</f>
        <v>41596</v>
      </c>
      <c r="J3365" s="27">
        <f>WORKDAY(WORKDAY(DATEVALUE("15/"&amp;MONTH(EDATE(C3365,0))&amp;"/"&amp;YEAR(EDATE(C3365,0))-1),-1,Feriados!$A$1:$A$936),1,Feriados!$A$1:$A$936)</f>
        <v>41260</v>
      </c>
      <c r="K3365" s="28">
        <f t="shared" si="100"/>
        <v>5.7744067113318254</v>
      </c>
    </row>
    <row r="3366" spans="1:11" x14ac:dyDescent="0.3">
      <c r="A3366" s="18" t="str">
        <f t="shared" si="101"/>
        <v>112013P</v>
      </c>
      <c r="B3366" s="10">
        <v>760199</v>
      </c>
      <c r="C3366" s="15">
        <v>41612</v>
      </c>
      <c r="D3366" s="16">
        <v>2337.2811430000002</v>
      </c>
      <c r="E3366" s="14">
        <v>0.6</v>
      </c>
      <c r="F3366" s="14" t="s">
        <v>42</v>
      </c>
      <c r="G3366" s="15">
        <v>41598</v>
      </c>
      <c r="H3366" s="27">
        <f>WORKDAY(WORKDAY(DATEVALUE("15/"&amp;MONTH(EDATE(C3366,0))&amp;"/"&amp;YEAR(EDATE(C3366,0))),-1,Feriados!$A$1:$A$936),1,Feriados!$A$1:$A$936)</f>
        <v>41624</v>
      </c>
      <c r="I3366" s="27">
        <f>WORKDAY(WORKDAY(DATEVALUE("15/"&amp;MONTH(EDATE(C3366,-1))&amp;"/"&amp;YEAR(EDATE(C3366,-1))),-1,Feriados!$A$1:$A$936),1,Feriados!$A$1:$A$936)</f>
        <v>41596</v>
      </c>
      <c r="J3366" s="27">
        <f>WORKDAY(WORKDAY(DATEVALUE("15/"&amp;MONTH(EDATE(C3366,0))&amp;"/"&amp;YEAR(EDATE(C3366,0))-1),-1,Feriados!$A$1:$A$936),1,Feriados!$A$1:$A$936)</f>
        <v>41260</v>
      </c>
      <c r="K3366" s="28">
        <f t="shared" si="100"/>
        <v>5.7744067113318254</v>
      </c>
    </row>
    <row r="3367" spans="1:11" x14ac:dyDescent="0.3">
      <c r="A3367" s="18" t="str">
        <f t="shared" si="101"/>
        <v>112013P</v>
      </c>
      <c r="B3367" s="10">
        <v>760199</v>
      </c>
      <c r="C3367" s="15">
        <v>41613</v>
      </c>
      <c r="D3367" s="16">
        <v>2337.980337</v>
      </c>
      <c r="E3367" s="14">
        <v>0.6</v>
      </c>
      <c r="F3367" s="14" t="s">
        <v>42</v>
      </c>
      <c r="G3367" s="15">
        <v>41598</v>
      </c>
      <c r="H3367" s="27">
        <f>WORKDAY(WORKDAY(DATEVALUE("15/"&amp;MONTH(EDATE(C3367,0))&amp;"/"&amp;YEAR(EDATE(C3367,0))),-1,Feriados!$A$1:$A$936),1,Feriados!$A$1:$A$936)</f>
        <v>41624</v>
      </c>
      <c r="I3367" s="27">
        <f>WORKDAY(WORKDAY(DATEVALUE("15/"&amp;MONTH(EDATE(C3367,-1))&amp;"/"&amp;YEAR(EDATE(C3367,-1))),-1,Feriados!$A$1:$A$936),1,Feriados!$A$1:$A$936)</f>
        <v>41596</v>
      </c>
      <c r="J3367" s="27">
        <f>WORKDAY(WORKDAY(DATEVALUE("15/"&amp;MONTH(EDATE(C3367,0))&amp;"/"&amp;YEAR(EDATE(C3367,0))-1),-1,Feriados!$A$1:$A$936),1,Feriados!$A$1:$A$936)</f>
        <v>41260</v>
      </c>
      <c r="K3367" s="28">
        <f t="shared" si="100"/>
        <v>5.7744067113318254</v>
      </c>
    </row>
    <row r="3368" spans="1:11" x14ac:dyDescent="0.3">
      <c r="A3368" s="18" t="str">
        <f t="shared" si="101"/>
        <v>112013F</v>
      </c>
      <c r="B3368" s="10">
        <v>760199</v>
      </c>
      <c r="C3368" s="15">
        <v>41614</v>
      </c>
      <c r="D3368" s="16">
        <v>2337.7051609999999</v>
      </c>
      <c r="E3368" s="14">
        <v>0.54</v>
      </c>
      <c r="F3368" s="14" t="s">
        <v>41</v>
      </c>
      <c r="G3368" s="15">
        <v>41614</v>
      </c>
      <c r="H3368" s="27">
        <f>WORKDAY(WORKDAY(DATEVALUE("15/"&amp;MONTH(EDATE(C3368,0))&amp;"/"&amp;YEAR(EDATE(C3368,0))),-1,Feriados!$A$1:$A$936),1,Feriados!$A$1:$A$936)</f>
        <v>41624</v>
      </c>
      <c r="I3368" s="27">
        <f>WORKDAY(WORKDAY(DATEVALUE("15/"&amp;MONTH(EDATE(C3368,-1))&amp;"/"&amp;YEAR(EDATE(C3368,-1))),-1,Feriados!$A$1:$A$936),1,Feriados!$A$1:$A$936)</f>
        <v>41596</v>
      </c>
      <c r="J3368" s="27">
        <f>WORKDAY(WORKDAY(DATEVALUE("15/"&amp;MONTH(EDATE(C3368,0))&amp;"/"&amp;YEAR(EDATE(C3368,0))-1),-1,Feriados!$A$1:$A$936),1,Feriados!$A$1:$A$936)</f>
        <v>41260</v>
      </c>
      <c r="K3368" s="28">
        <f t="shared" si="100"/>
        <v>5.7744067113318254</v>
      </c>
    </row>
    <row r="3369" spans="1:11" x14ac:dyDescent="0.3">
      <c r="A3369" s="18" t="str">
        <f t="shared" si="101"/>
        <v>112013F</v>
      </c>
      <c r="B3369" s="10">
        <v>760199</v>
      </c>
      <c r="C3369" s="15">
        <v>41617</v>
      </c>
      <c r="D3369" s="16">
        <v>2338.3348639999999</v>
      </c>
      <c r="E3369" s="14">
        <v>0.54</v>
      </c>
      <c r="F3369" s="14" t="s">
        <v>41</v>
      </c>
      <c r="G3369" s="15">
        <v>41614</v>
      </c>
      <c r="H3369" s="27">
        <f>WORKDAY(WORKDAY(DATEVALUE("15/"&amp;MONTH(EDATE(C3369,0))&amp;"/"&amp;YEAR(EDATE(C3369,0))),-1,Feriados!$A$1:$A$936),1,Feriados!$A$1:$A$936)</f>
        <v>41624</v>
      </c>
      <c r="I3369" s="27">
        <f>WORKDAY(WORKDAY(DATEVALUE("15/"&amp;MONTH(EDATE(C3369,-1))&amp;"/"&amp;YEAR(EDATE(C3369,-1))),-1,Feriados!$A$1:$A$936),1,Feriados!$A$1:$A$936)</f>
        <v>41596</v>
      </c>
      <c r="J3369" s="27">
        <f>WORKDAY(WORKDAY(DATEVALUE("15/"&amp;MONTH(EDATE(C3369,0))&amp;"/"&amp;YEAR(EDATE(C3369,0))-1),-1,Feriados!$A$1:$A$936),1,Feriados!$A$1:$A$936)</f>
        <v>41260</v>
      </c>
      <c r="K3369" s="28">
        <f t="shared" si="100"/>
        <v>5.7744067113318254</v>
      </c>
    </row>
    <row r="3370" spans="1:11" x14ac:dyDescent="0.3">
      <c r="A3370" s="18" t="str">
        <f t="shared" si="101"/>
        <v>112013F</v>
      </c>
      <c r="B3370" s="10">
        <v>760199</v>
      </c>
      <c r="C3370" s="15">
        <v>41618</v>
      </c>
      <c r="D3370" s="16">
        <v>2338.9647359999999</v>
      </c>
      <c r="E3370" s="14">
        <v>0.54</v>
      </c>
      <c r="F3370" s="14" t="s">
        <v>41</v>
      </c>
      <c r="G3370" s="15">
        <v>41614</v>
      </c>
      <c r="H3370" s="27">
        <f>WORKDAY(WORKDAY(DATEVALUE("15/"&amp;MONTH(EDATE(C3370,0))&amp;"/"&amp;YEAR(EDATE(C3370,0))),-1,Feriados!$A$1:$A$936),1,Feriados!$A$1:$A$936)</f>
        <v>41624</v>
      </c>
      <c r="I3370" s="27">
        <f>WORKDAY(WORKDAY(DATEVALUE("15/"&amp;MONTH(EDATE(C3370,-1))&amp;"/"&amp;YEAR(EDATE(C3370,-1))),-1,Feriados!$A$1:$A$936),1,Feriados!$A$1:$A$936)</f>
        <v>41596</v>
      </c>
      <c r="J3370" s="27">
        <f>WORKDAY(WORKDAY(DATEVALUE("15/"&amp;MONTH(EDATE(C3370,0))&amp;"/"&amp;YEAR(EDATE(C3370,0))-1),-1,Feriados!$A$1:$A$936),1,Feriados!$A$1:$A$936)</f>
        <v>41260</v>
      </c>
      <c r="K3370" s="28">
        <f t="shared" si="100"/>
        <v>5.7744067113318254</v>
      </c>
    </row>
    <row r="3371" spans="1:11" x14ac:dyDescent="0.3">
      <c r="A3371" s="18" t="str">
        <f t="shared" si="101"/>
        <v>112013F</v>
      </c>
      <c r="B3371" s="10">
        <v>760199</v>
      </c>
      <c r="C3371" s="15">
        <v>41619</v>
      </c>
      <c r="D3371" s="16">
        <v>2339.5947780000001</v>
      </c>
      <c r="E3371" s="14">
        <v>0.54</v>
      </c>
      <c r="F3371" s="14" t="s">
        <v>41</v>
      </c>
      <c r="G3371" s="15">
        <v>41614</v>
      </c>
      <c r="H3371" s="27">
        <f>WORKDAY(WORKDAY(DATEVALUE("15/"&amp;MONTH(EDATE(C3371,0))&amp;"/"&amp;YEAR(EDATE(C3371,0))),-1,Feriados!$A$1:$A$936),1,Feriados!$A$1:$A$936)</f>
        <v>41624</v>
      </c>
      <c r="I3371" s="27">
        <f>WORKDAY(WORKDAY(DATEVALUE("15/"&amp;MONTH(EDATE(C3371,-1))&amp;"/"&amp;YEAR(EDATE(C3371,-1))),-1,Feriados!$A$1:$A$936),1,Feriados!$A$1:$A$936)</f>
        <v>41596</v>
      </c>
      <c r="J3371" s="27">
        <f>WORKDAY(WORKDAY(DATEVALUE("15/"&amp;MONTH(EDATE(C3371,0))&amp;"/"&amp;YEAR(EDATE(C3371,0))-1),-1,Feriados!$A$1:$A$936),1,Feriados!$A$1:$A$936)</f>
        <v>41260</v>
      </c>
      <c r="K3371" s="28">
        <f t="shared" si="100"/>
        <v>5.7744067113318254</v>
      </c>
    </row>
    <row r="3372" spans="1:11" x14ac:dyDescent="0.3">
      <c r="A3372" s="18" t="str">
        <f t="shared" si="101"/>
        <v>112013F</v>
      </c>
      <c r="B3372" s="10">
        <v>760199</v>
      </c>
      <c r="C3372" s="15">
        <v>41620</v>
      </c>
      <c r="D3372" s="16">
        <v>2340.2249889999998</v>
      </c>
      <c r="E3372" s="14">
        <v>0.54</v>
      </c>
      <c r="F3372" s="14" t="s">
        <v>41</v>
      </c>
      <c r="G3372" s="15">
        <v>41614</v>
      </c>
      <c r="H3372" s="27">
        <f>WORKDAY(WORKDAY(DATEVALUE("15/"&amp;MONTH(EDATE(C3372,0))&amp;"/"&amp;YEAR(EDATE(C3372,0))),-1,Feriados!$A$1:$A$936),1,Feriados!$A$1:$A$936)</f>
        <v>41624</v>
      </c>
      <c r="I3372" s="27">
        <f>WORKDAY(WORKDAY(DATEVALUE("15/"&amp;MONTH(EDATE(C3372,-1))&amp;"/"&amp;YEAR(EDATE(C3372,-1))),-1,Feriados!$A$1:$A$936),1,Feriados!$A$1:$A$936)</f>
        <v>41596</v>
      </c>
      <c r="J3372" s="27">
        <f>WORKDAY(WORKDAY(DATEVALUE("15/"&amp;MONTH(EDATE(C3372,0))&amp;"/"&amp;YEAR(EDATE(C3372,0))-1),-1,Feriados!$A$1:$A$936),1,Feriados!$A$1:$A$936)</f>
        <v>41260</v>
      </c>
      <c r="K3372" s="28">
        <f t="shared" si="100"/>
        <v>5.7744067113318254</v>
      </c>
    </row>
    <row r="3373" spans="1:11" x14ac:dyDescent="0.3">
      <c r="A3373" s="18" t="str">
        <f t="shared" si="101"/>
        <v>112013F</v>
      </c>
      <c r="B3373" s="10">
        <v>760199</v>
      </c>
      <c r="C3373" s="15">
        <v>41621</v>
      </c>
      <c r="D3373" s="16">
        <v>2340.8553710000001</v>
      </c>
      <c r="E3373" s="14">
        <v>0.54</v>
      </c>
      <c r="F3373" s="14" t="s">
        <v>41</v>
      </c>
      <c r="G3373" s="15">
        <v>41614</v>
      </c>
      <c r="H3373" s="27">
        <f>WORKDAY(WORKDAY(DATEVALUE("15/"&amp;MONTH(EDATE(C3373,0))&amp;"/"&amp;YEAR(EDATE(C3373,0))),-1,Feriados!$A$1:$A$936),1,Feriados!$A$1:$A$936)</f>
        <v>41624</v>
      </c>
      <c r="I3373" s="27">
        <f>WORKDAY(WORKDAY(DATEVALUE("15/"&amp;MONTH(EDATE(C3373,-1))&amp;"/"&amp;YEAR(EDATE(C3373,-1))),-1,Feriados!$A$1:$A$936),1,Feriados!$A$1:$A$936)</f>
        <v>41596</v>
      </c>
      <c r="J3373" s="27">
        <f>WORKDAY(WORKDAY(DATEVALUE("15/"&amp;MONTH(EDATE(C3373,0))&amp;"/"&amp;YEAR(EDATE(C3373,0))-1),-1,Feriados!$A$1:$A$936),1,Feriados!$A$1:$A$936)</f>
        <v>41260</v>
      </c>
      <c r="K3373" s="28">
        <f t="shared" si="100"/>
        <v>5.7744067113318254</v>
      </c>
    </row>
    <row r="3374" spans="1:11" x14ac:dyDescent="0.3">
      <c r="A3374" s="18" t="str">
        <f t="shared" si="101"/>
        <v>112013F</v>
      </c>
      <c r="B3374" s="10">
        <v>760199</v>
      </c>
      <c r="C3374" s="15">
        <v>41624</v>
      </c>
      <c r="D3374" s="16">
        <v>2341.4859219999998</v>
      </c>
      <c r="E3374" s="14">
        <v>0.54</v>
      </c>
      <c r="F3374" s="14" t="s">
        <v>41</v>
      </c>
      <c r="G3374" s="15">
        <v>41614</v>
      </c>
      <c r="H3374" s="27">
        <f>WORKDAY(WORKDAY(DATEVALUE("15/"&amp;MONTH(EDATE(C3374,0))&amp;"/"&amp;YEAR(EDATE(C3374,0))),-1,Feriados!$A$1:$A$936),1,Feriados!$A$1:$A$936)</f>
        <v>41624</v>
      </c>
      <c r="I3374" s="27">
        <f>WORKDAY(WORKDAY(DATEVALUE("15/"&amp;MONTH(EDATE(C3374,-1))&amp;"/"&amp;YEAR(EDATE(C3374,-1))),-1,Feriados!$A$1:$A$936),1,Feriados!$A$1:$A$936)</f>
        <v>41596</v>
      </c>
      <c r="J3374" s="27">
        <f>WORKDAY(WORKDAY(DATEVALUE("15/"&amp;MONTH(EDATE(C3374,0))&amp;"/"&amp;YEAR(EDATE(C3374,0))-1),-1,Feriados!$A$1:$A$936),1,Feriados!$A$1:$A$936)</f>
        <v>41260</v>
      </c>
      <c r="K3374" s="28">
        <f t="shared" si="100"/>
        <v>5.7744067113318254</v>
      </c>
    </row>
    <row r="3375" spans="1:11" x14ac:dyDescent="0.3">
      <c r="A3375" s="18" t="str">
        <f t="shared" si="101"/>
        <v>112013P</v>
      </c>
      <c r="B3375" s="10">
        <v>760199</v>
      </c>
      <c r="C3375" s="15">
        <v>41625</v>
      </c>
      <c r="D3375" s="16">
        <v>2342.3259870000002</v>
      </c>
      <c r="E3375" s="14">
        <v>0.72</v>
      </c>
      <c r="F3375" s="14" t="s">
        <v>42</v>
      </c>
      <c r="G3375" s="15">
        <v>41625</v>
      </c>
      <c r="H3375" s="27">
        <f>WORKDAY(WORKDAY(DATEVALUE("15/"&amp;MONTH(EDATE(C3375,0))&amp;"/"&amp;YEAR(EDATE(C3375,0))),-1,Feriados!$A$1:$A$936),1,Feriados!$A$1:$A$936)</f>
        <v>41624</v>
      </c>
      <c r="I3375" s="27">
        <f>WORKDAY(WORKDAY(DATEVALUE("15/"&amp;MONTH(EDATE(C3375,-1))&amp;"/"&amp;YEAR(EDATE(C3375,-1))),-1,Feriados!$A$1:$A$936),1,Feriados!$A$1:$A$936)</f>
        <v>41596</v>
      </c>
      <c r="J3375" s="27">
        <f>WORKDAY(WORKDAY(DATEVALUE("15/"&amp;MONTH(EDATE(C3375,0))&amp;"/"&amp;YEAR(EDATE(C3375,0))-1),-1,Feriados!$A$1:$A$936),1,Feriados!$A$1:$A$936)</f>
        <v>41260</v>
      </c>
      <c r="K3375" s="28">
        <f t="shared" si="100"/>
        <v>5.7744067113318254</v>
      </c>
    </row>
    <row r="3376" spans="1:11" x14ac:dyDescent="0.3">
      <c r="A3376" s="18" t="str">
        <f t="shared" si="101"/>
        <v>112013P</v>
      </c>
      <c r="B3376" s="10">
        <v>760199</v>
      </c>
      <c r="C3376" s="15">
        <v>41626</v>
      </c>
      <c r="D3376" s="16">
        <v>2343.166354</v>
      </c>
      <c r="E3376" s="14">
        <v>0.72</v>
      </c>
      <c r="F3376" s="14" t="s">
        <v>42</v>
      </c>
      <c r="G3376" s="15">
        <v>41625</v>
      </c>
      <c r="H3376" s="27">
        <f>WORKDAY(WORKDAY(DATEVALUE("15/"&amp;MONTH(EDATE(C3376,0))&amp;"/"&amp;YEAR(EDATE(C3376,0))),-1,Feriados!$A$1:$A$936),1,Feriados!$A$1:$A$936)</f>
        <v>41624</v>
      </c>
      <c r="I3376" s="27">
        <f>WORKDAY(WORKDAY(DATEVALUE("15/"&amp;MONTH(EDATE(C3376,-1))&amp;"/"&amp;YEAR(EDATE(C3376,-1))),-1,Feriados!$A$1:$A$936),1,Feriados!$A$1:$A$936)</f>
        <v>41596</v>
      </c>
      <c r="J3376" s="27">
        <f>WORKDAY(WORKDAY(DATEVALUE("15/"&amp;MONTH(EDATE(C3376,0))&amp;"/"&amp;YEAR(EDATE(C3376,0))-1),-1,Feriados!$A$1:$A$936),1,Feriados!$A$1:$A$936)</f>
        <v>41260</v>
      </c>
      <c r="K3376" s="28">
        <f t="shared" si="100"/>
        <v>5.7744067113318254</v>
      </c>
    </row>
    <row r="3377" spans="1:11" x14ac:dyDescent="0.3">
      <c r="A3377" s="18" t="str">
        <f t="shared" si="101"/>
        <v>112013P</v>
      </c>
      <c r="B3377" s="10">
        <v>760199</v>
      </c>
      <c r="C3377" s="15">
        <v>41627</v>
      </c>
      <c r="D3377" s="16">
        <v>2344.0070219999998</v>
      </c>
      <c r="E3377" s="14">
        <v>0.72</v>
      </c>
      <c r="F3377" s="14" t="s">
        <v>42</v>
      </c>
      <c r="G3377" s="15">
        <v>41625</v>
      </c>
      <c r="H3377" s="27">
        <f>WORKDAY(WORKDAY(DATEVALUE("15/"&amp;MONTH(EDATE(C3377,0))&amp;"/"&amp;YEAR(EDATE(C3377,0))),-1,Feriados!$A$1:$A$936),1,Feriados!$A$1:$A$936)</f>
        <v>41624</v>
      </c>
      <c r="I3377" s="27">
        <f>WORKDAY(WORKDAY(DATEVALUE("15/"&amp;MONTH(EDATE(C3377,-1))&amp;"/"&amp;YEAR(EDATE(C3377,-1))),-1,Feriados!$A$1:$A$936),1,Feriados!$A$1:$A$936)</f>
        <v>41596</v>
      </c>
      <c r="J3377" s="27">
        <f>WORKDAY(WORKDAY(DATEVALUE("15/"&amp;MONTH(EDATE(C3377,0))&amp;"/"&amp;YEAR(EDATE(C3377,0))-1),-1,Feriados!$A$1:$A$936),1,Feriados!$A$1:$A$936)</f>
        <v>41260</v>
      </c>
      <c r="K3377" s="28">
        <f t="shared" si="100"/>
        <v>5.7744067113318254</v>
      </c>
    </row>
    <row r="3378" spans="1:11" x14ac:dyDescent="0.3">
      <c r="A3378" s="18" t="str">
        <f t="shared" si="101"/>
        <v>112013P</v>
      </c>
      <c r="B3378" s="10">
        <v>760199</v>
      </c>
      <c r="C3378" s="15">
        <v>41628</v>
      </c>
      <c r="D3378" s="16">
        <v>2345.3134249999998</v>
      </c>
      <c r="E3378" s="14">
        <v>0.82</v>
      </c>
      <c r="F3378" s="14" t="s">
        <v>42</v>
      </c>
      <c r="G3378" s="15">
        <v>41628</v>
      </c>
      <c r="H3378" s="27">
        <f>WORKDAY(WORKDAY(DATEVALUE("15/"&amp;MONTH(EDATE(C3378,0))&amp;"/"&amp;YEAR(EDATE(C3378,0))),-1,Feriados!$A$1:$A$936),1,Feriados!$A$1:$A$936)</f>
        <v>41624</v>
      </c>
      <c r="I3378" s="27">
        <f>WORKDAY(WORKDAY(DATEVALUE("15/"&amp;MONTH(EDATE(C3378,-1))&amp;"/"&amp;YEAR(EDATE(C3378,-1))),-1,Feriados!$A$1:$A$936),1,Feriados!$A$1:$A$936)</f>
        <v>41596</v>
      </c>
      <c r="J3378" s="27">
        <f>WORKDAY(WORKDAY(DATEVALUE("15/"&amp;MONTH(EDATE(C3378,0))&amp;"/"&amp;YEAR(EDATE(C3378,0))-1),-1,Feriados!$A$1:$A$936),1,Feriados!$A$1:$A$936)</f>
        <v>41260</v>
      </c>
      <c r="K3378" s="28">
        <f t="shared" si="100"/>
        <v>5.7744067113318254</v>
      </c>
    </row>
    <row r="3379" spans="1:11" x14ac:dyDescent="0.3">
      <c r="A3379" s="18" t="str">
        <f t="shared" si="101"/>
        <v>112013P</v>
      </c>
      <c r="B3379" s="10">
        <v>760199</v>
      </c>
      <c r="C3379" s="15">
        <v>41631</v>
      </c>
      <c r="D3379" s="16">
        <v>2346.2712780000002</v>
      </c>
      <c r="E3379" s="14">
        <v>0.82</v>
      </c>
      <c r="F3379" s="14" t="s">
        <v>42</v>
      </c>
      <c r="G3379" s="15">
        <v>41628</v>
      </c>
      <c r="H3379" s="27">
        <f>WORKDAY(WORKDAY(DATEVALUE("15/"&amp;MONTH(EDATE(C3379,0))&amp;"/"&amp;YEAR(EDATE(C3379,0))),-1,Feriados!$A$1:$A$936),1,Feriados!$A$1:$A$936)</f>
        <v>41624</v>
      </c>
      <c r="I3379" s="27">
        <f>WORKDAY(WORKDAY(DATEVALUE("15/"&amp;MONTH(EDATE(C3379,-1))&amp;"/"&amp;YEAR(EDATE(C3379,-1))),-1,Feriados!$A$1:$A$936),1,Feriados!$A$1:$A$936)</f>
        <v>41596</v>
      </c>
      <c r="J3379" s="27">
        <f>WORKDAY(WORKDAY(DATEVALUE("15/"&amp;MONTH(EDATE(C3379,0))&amp;"/"&amp;YEAR(EDATE(C3379,0))-1),-1,Feriados!$A$1:$A$936),1,Feriados!$A$1:$A$936)</f>
        <v>41260</v>
      </c>
      <c r="K3379" s="28">
        <f t="shared" si="100"/>
        <v>5.7744067113318254</v>
      </c>
    </row>
    <row r="3380" spans="1:11" x14ac:dyDescent="0.3">
      <c r="A3380" s="18" t="str">
        <f t="shared" si="101"/>
        <v>112013P</v>
      </c>
      <c r="B3380" s="10">
        <v>760199</v>
      </c>
      <c r="C3380" s="15">
        <v>41632</v>
      </c>
      <c r="D3380" s="16">
        <v>2347.2295220000001</v>
      </c>
      <c r="E3380" s="14">
        <v>0.82</v>
      </c>
      <c r="F3380" s="14" t="s">
        <v>42</v>
      </c>
      <c r="G3380" s="15">
        <v>41628</v>
      </c>
      <c r="H3380" s="27">
        <f>WORKDAY(WORKDAY(DATEVALUE("15/"&amp;MONTH(EDATE(C3380,0))&amp;"/"&amp;YEAR(EDATE(C3380,0))),-1,Feriados!$A$1:$A$936),1,Feriados!$A$1:$A$936)</f>
        <v>41624</v>
      </c>
      <c r="I3380" s="27">
        <f>WORKDAY(WORKDAY(DATEVALUE("15/"&amp;MONTH(EDATE(C3380,-1))&amp;"/"&amp;YEAR(EDATE(C3380,-1))),-1,Feriados!$A$1:$A$936),1,Feriados!$A$1:$A$936)</f>
        <v>41596</v>
      </c>
      <c r="J3380" s="27">
        <f>WORKDAY(WORKDAY(DATEVALUE("15/"&amp;MONTH(EDATE(C3380,0))&amp;"/"&amp;YEAR(EDATE(C3380,0))-1),-1,Feriados!$A$1:$A$936),1,Feriados!$A$1:$A$936)</f>
        <v>41260</v>
      </c>
      <c r="K3380" s="28">
        <f t="shared" si="100"/>
        <v>5.7744067113318254</v>
      </c>
    </row>
    <row r="3381" spans="1:11" x14ac:dyDescent="0.3">
      <c r="A3381" s="18" t="str">
        <f t="shared" si="101"/>
        <v>112013P</v>
      </c>
      <c r="B3381" s="10">
        <v>760199</v>
      </c>
      <c r="C3381" s="15">
        <v>41634</v>
      </c>
      <c r="D3381" s="16">
        <v>2348.188157</v>
      </c>
      <c r="E3381" s="14">
        <v>0.82</v>
      </c>
      <c r="F3381" s="14" t="s">
        <v>42</v>
      </c>
      <c r="G3381" s="15">
        <v>41628</v>
      </c>
      <c r="H3381" s="27">
        <f>WORKDAY(WORKDAY(DATEVALUE("15/"&amp;MONTH(EDATE(C3381,0))&amp;"/"&amp;YEAR(EDATE(C3381,0))),-1,Feriados!$A$1:$A$936),1,Feriados!$A$1:$A$936)</f>
        <v>41624</v>
      </c>
      <c r="I3381" s="27">
        <f>WORKDAY(WORKDAY(DATEVALUE("15/"&amp;MONTH(EDATE(C3381,-1))&amp;"/"&amp;YEAR(EDATE(C3381,-1))),-1,Feriados!$A$1:$A$936),1,Feriados!$A$1:$A$936)</f>
        <v>41596</v>
      </c>
      <c r="J3381" s="27">
        <f>WORKDAY(WORKDAY(DATEVALUE("15/"&amp;MONTH(EDATE(C3381,0))&amp;"/"&amp;YEAR(EDATE(C3381,0))-1),-1,Feriados!$A$1:$A$936),1,Feriados!$A$1:$A$936)</f>
        <v>41260</v>
      </c>
      <c r="K3381" s="28">
        <f t="shared" si="100"/>
        <v>5.7744067113318254</v>
      </c>
    </row>
    <row r="3382" spans="1:11" x14ac:dyDescent="0.3">
      <c r="A3382" s="18" t="str">
        <f t="shared" si="101"/>
        <v>112013P</v>
      </c>
      <c r="B3382" s="10">
        <v>760199</v>
      </c>
      <c r="C3382" s="15">
        <v>41635</v>
      </c>
      <c r="D3382" s="16">
        <v>2349.1471849999998</v>
      </c>
      <c r="E3382" s="14">
        <v>0.82</v>
      </c>
      <c r="F3382" s="14" t="s">
        <v>42</v>
      </c>
      <c r="G3382" s="15">
        <v>41628</v>
      </c>
      <c r="H3382" s="27">
        <f>WORKDAY(WORKDAY(DATEVALUE("15/"&amp;MONTH(EDATE(C3382,0))&amp;"/"&amp;YEAR(EDATE(C3382,0))),-1,Feriados!$A$1:$A$936),1,Feriados!$A$1:$A$936)</f>
        <v>41624</v>
      </c>
      <c r="I3382" s="27">
        <f>WORKDAY(WORKDAY(DATEVALUE("15/"&amp;MONTH(EDATE(C3382,-1))&amp;"/"&amp;YEAR(EDATE(C3382,-1))),-1,Feriados!$A$1:$A$936),1,Feriados!$A$1:$A$936)</f>
        <v>41596</v>
      </c>
      <c r="J3382" s="27">
        <f>WORKDAY(WORKDAY(DATEVALUE("15/"&amp;MONTH(EDATE(C3382,0))&amp;"/"&amp;YEAR(EDATE(C3382,0))-1),-1,Feriados!$A$1:$A$936),1,Feriados!$A$1:$A$936)</f>
        <v>41260</v>
      </c>
      <c r="K3382" s="28">
        <f t="shared" si="100"/>
        <v>5.7744067113318254</v>
      </c>
    </row>
    <row r="3383" spans="1:11" x14ac:dyDescent="0.3">
      <c r="A3383" s="18" t="str">
        <f t="shared" si="101"/>
        <v>112013P</v>
      </c>
      <c r="B3383" s="10">
        <v>760199</v>
      </c>
      <c r="C3383" s="15">
        <v>41638</v>
      </c>
      <c r="D3383" s="16">
        <v>2350.1066030000002</v>
      </c>
      <c r="E3383" s="14">
        <v>0.82</v>
      </c>
      <c r="F3383" s="14" t="s">
        <v>42</v>
      </c>
      <c r="G3383" s="15">
        <v>41628</v>
      </c>
      <c r="H3383" s="27">
        <f>WORKDAY(WORKDAY(DATEVALUE("15/"&amp;MONTH(EDATE(C3383,0))&amp;"/"&amp;YEAR(EDATE(C3383,0))),-1,Feriados!$A$1:$A$936),1,Feriados!$A$1:$A$936)</f>
        <v>41624</v>
      </c>
      <c r="I3383" s="27">
        <f>WORKDAY(WORKDAY(DATEVALUE("15/"&amp;MONTH(EDATE(C3383,-1))&amp;"/"&amp;YEAR(EDATE(C3383,-1))),-1,Feriados!$A$1:$A$936),1,Feriados!$A$1:$A$936)</f>
        <v>41596</v>
      </c>
      <c r="J3383" s="27">
        <f>WORKDAY(WORKDAY(DATEVALUE("15/"&amp;MONTH(EDATE(C3383,0))&amp;"/"&amp;YEAR(EDATE(C3383,0))-1),-1,Feriados!$A$1:$A$936),1,Feriados!$A$1:$A$936)</f>
        <v>41260</v>
      </c>
      <c r="K3383" s="28">
        <f t="shared" si="100"/>
        <v>5.7744067113318254</v>
      </c>
    </row>
    <row r="3384" spans="1:11" x14ac:dyDescent="0.3">
      <c r="A3384" s="18" t="str">
        <f t="shared" si="101"/>
        <v>112013P</v>
      </c>
      <c r="B3384" s="10">
        <v>760199</v>
      </c>
      <c r="C3384" s="15">
        <v>41639</v>
      </c>
      <c r="D3384" s="16">
        <v>2351.0664139999999</v>
      </c>
      <c r="E3384" s="14">
        <v>0.82</v>
      </c>
      <c r="F3384" s="14" t="s">
        <v>42</v>
      </c>
      <c r="G3384" s="15">
        <v>41628</v>
      </c>
      <c r="H3384" s="27">
        <f>WORKDAY(WORKDAY(DATEVALUE("15/"&amp;MONTH(EDATE(C3384,0))&amp;"/"&amp;YEAR(EDATE(C3384,0))),-1,Feriados!$A$1:$A$936),1,Feriados!$A$1:$A$936)</f>
        <v>41624</v>
      </c>
      <c r="I3384" s="27">
        <f>WORKDAY(WORKDAY(DATEVALUE("15/"&amp;MONTH(EDATE(C3384,-1))&amp;"/"&amp;YEAR(EDATE(C3384,-1))),-1,Feriados!$A$1:$A$936),1,Feriados!$A$1:$A$936)</f>
        <v>41596</v>
      </c>
      <c r="J3384" s="27">
        <f>WORKDAY(WORKDAY(DATEVALUE("15/"&amp;MONTH(EDATE(C3384,0))&amp;"/"&amp;YEAR(EDATE(C3384,0))-1),-1,Feriados!$A$1:$A$936),1,Feriados!$A$1:$A$936)</f>
        <v>41260</v>
      </c>
      <c r="K3384" s="28">
        <f t="shared" si="100"/>
        <v>5.7744067113318254</v>
      </c>
    </row>
    <row r="3385" spans="1:11" x14ac:dyDescent="0.3">
      <c r="A3385" s="18" t="str">
        <f t="shared" si="101"/>
        <v>122013P</v>
      </c>
      <c r="B3385" s="10">
        <v>760199</v>
      </c>
      <c r="C3385" s="15">
        <v>41641</v>
      </c>
      <c r="D3385" s="16">
        <v>2352.0266160000001</v>
      </c>
      <c r="E3385" s="14">
        <v>0.82</v>
      </c>
      <c r="F3385" s="14" t="s">
        <v>42</v>
      </c>
      <c r="G3385" s="15">
        <v>41628</v>
      </c>
      <c r="H3385" s="27">
        <f>WORKDAY(WORKDAY(DATEVALUE("15/"&amp;MONTH(EDATE(C3385,0))&amp;"/"&amp;YEAR(EDATE(C3385,0))),-1,Feriados!$A$1:$A$936),1,Feriados!$A$1:$A$936)</f>
        <v>41654</v>
      </c>
      <c r="I3385" s="27">
        <f>WORKDAY(WORKDAY(DATEVALUE("15/"&amp;MONTH(EDATE(C3385,-1))&amp;"/"&amp;YEAR(EDATE(C3385,-1))),-1,Feriados!$A$1:$A$936),1,Feriados!$A$1:$A$936)</f>
        <v>41624</v>
      </c>
      <c r="J3385" s="27">
        <f>WORKDAY(WORKDAY(DATEVALUE("15/"&amp;MONTH(EDATE(C3385,0))&amp;"/"&amp;YEAR(EDATE(C3385,0))-1),-1,Feriados!$A$1:$A$936),1,Feriados!$A$1:$A$936)</f>
        <v>41289</v>
      </c>
      <c r="K3385" s="28">
        <f t="shared" si="100"/>
        <v>5.9106832594948644</v>
      </c>
    </row>
    <row r="3386" spans="1:11" x14ac:dyDescent="0.3">
      <c r="A3386" s="18" t="str">
        <f t="shared" si="101"/>
        <v>122013P</v>
      </c>
      <c r="B3386" s="10">
        <v>760199</v>
      </c>
      <c r="C3386" s="15">
        <v>41642</v>
      </c>
      <c r="D3386" s="16">
        <v>2352.9872110000001</v>
      </c>
      <c r="E3386" s="14">
        <v>0.82</v>
      </c>
      <c r="F3386" s="14" t="s">
        <v>42</v>
      </c>
      <c r="G3386" s="15">
        <v>41628</v>
      </c>
      <c r="H3386" s="27">
        <f>WORKDAY(WORKDAY(DATEVALUE("15/"&amp;MONTH(EDATE(C3386,0))&amp;"/"&amp;YEAR(EDATE(C3386,0))),-1,Feriados!$A$1:$A$936),1,Feriados!$A$1:$A$936)</f>
        <v>41654</v>
      </c>
      <c r="I3386" s="27">
        <f>WORKDAY(WORKDAY(DATEVALUE("15/"&amp;MONTH(EDATE(C3386,-1))&amp;"/"&amp;YEAR(EDATE(C3386,-1))),-1,Feriados!$A$1:$A$936),1,Feriados!$A$1:$A$936)</f>
        <v>41624</v>
      </c>
      <c r="J3386" s="27">
        <f>WORKDAY(WORKDAY(DATEVALUE("15/"&amp;MONTH(EDATE(C3386,0))&amp;"/"&amp;YEAR(EDATE(C3386,0))-1),-1,Feriados!$A$1:$A$936),1,Feriados!$A$1:$A$936)</f>
        <v>41289</v>
      </c>
      <c r="K3386" s="28">
        <f t="shared" si="100"/>
        <v>5.9106832594948644</v>
      </c>
    </row>
    <row r="3387" spans="1:11" x14ac:dyDescent="0.3">
      <c r="A3387" s="18" t="str">
        <f t="shared" si="101"/>
        <v>122013P</v>
      </c>
      <c r="B3387" s="10">
        <v>760199</v>
      </c>
      <c r="C3387" s="15">
        <v>41645</v>
      </c>
      <c r="D3387" s="16">
        <v>2353.948198</v>
      </c>
      <c r="E3387" s="14">
        <v>0.82</v>
      </c>
      <c r="F3387" s="14" t="s">
        <v>42</v>
      </c>
      <c r="G3387" s="15">
        <v>41628</v>
      </c>
      <c r="H3387" s="27">
        <f>WORKDAY(WORKDAY(DATEVALUE("15/"&amp;MONTH(EDATE(C3387,0))&amp;"/"&amp;YEAR(EDATE(C3387,0))),-1,Feriados!$A$1:$A$936),1,Feriados!$A$1:$A$936)</f>
        <v>41654</v>
      </c>
      <c r="I3387" s="27">
        <f>WORKDAY(WORKDAY(DATEVALUE("15/"&amp;MONTH(EDATE(C3387,-1))&amp;"/"&amp;YEAR(EDATE(C3387,-1))),-1,Feriados!$A$1:$A$936),1,Feriados!$A$1:$A$936)</f>
        <v>41624</v>
      </c>
      <c r="J3387" s="27">
        <f>WORKDAY(WORKDAY(DATEVALUE("15/"&amp;MONTH(EDATE(C3387,0))&amp;"/"&amp;YEAR(EDATE(C3387,0))-1),-1,Feriados!$A$1:$A$936),1,Feriados!$A$1:$A$936)</f>
        <v>41289</v>
      </c>
      <c r="K3387" s="28">
        <f t="shared" si="100"/>
        <v>5.9106832594948644</v>
      </c>
    </row>
    <row r="3388" spans="1:11" x14ac:dyDescent="0.3">
      <c r="A3388" s="18" t="str">
        <f t="shared" si="101"/>
        <v>122013P</v>
      </c>
      <c r="B3388" s="10">
        <v>760199</v>
      </c>
      <c r="C3388" s="15">
        <v>41646</v>
      </c>
      <c r="D3388" s="16">
        <v>2354.9095779999998</v>
      </c>
      <c r="E3388" s="14">
        <v>0.82</v>
      </c>
      <c r="F3388" s="14" t="s">
        <v>42</v>
      </c>
      <c r="G3388" s="15">
        <v>41628</v>
      </c>
      <c r="H3388" s="27">
        <f>WORKDAY(WORKDAY(DATEVALUE("15/"&amp;MONTH(EDATE(C3388,0))&amp;"/"&amp;YEAR(EDATE(C3388,0))),-1,Feriados!$A$1:$A$936),1,Feriados!$A$1:$A$936)</f>
        <v>41654</v>
      </c>
      <c r="I3388" s="27">
        <f>WORKDAY(WORKDAY(DATEVALUE("15/"&amp;MONTH(EDATE(C3388,-1))&amp;"/"&amp;YEAR(EDATE(C3388,-1))),-1,Feriados!$A$1:$A$936),1,Feriados!$A$1:$A$936)</f>
        <v>41624</v>
      </c>
      <c r="J3388" s="27">
        <f>WORKDAY(WORKDAY(DATEVALUE("15/"&amp;MONTH(EDATE(C3388,0))&amp;"/"&amp;YEAR(EDATE(C3388,0))-1),-1,Feriados!$A$1:$A$936),1,Feriados!$A$1:$A$936)</f>
        <v>41289</v>
      </c>
      <c r="K3388" s="28">
        <f t="shared" si="100"/>
        <v>5.9106832594948644</v>
      </c>
    </row>
    <row r="3389" spans="1:11" x14ac:dyDescent="0.3">
      <c r="A3389" s="18" t="str">
        <f t="shared" si="101"/>
        <v>122013P</v>
      </c>
      <c r="B3389" s="10">
        <v>760199</v>
      </c>
      <c r="C3389" s="15">
        <v>41647</v>
      </c>
      <c r="D3389" s="16">
        <v>2355.8713499999999</v>
      </c>
      <c r="E3389" s="14">
        <v>0.82</v>
      </c>
      <c r="F3389" s="14" t="s">
        <v>42</v>
      </c>
      <c r="G3389" s="15">
        <v>41628</v>
      </c>
      <c r="H3389" s="27">
        <f>WORKDAY(WORKDAY(DATEVALUE("15/"&amp;MONTH(EDATE(C3389,0))&amp;"/"&amp;YEAR(EDATE(C3389,0))),-1,Feriados!$A$1:$A$936),1,Feriados!$A$1:$A$936)</f>
        <v>41654</v>
      </c>
      <c r="I3389" s="27">
        <f>WORKDAY(WORKDAY(DATEVALUE("15/"&amp;MONTH(EDATE(C3389,-1))&amp;"/"&amp;YEAR(EDATE(C3389,-1))),-1,Feriados!$A$1:$A$936),1,Feriados!$A$1:$A$936)</f>
        <v>41624</v>
      </c>
      <c r="J3389" s="27">
        <f>WORKDAY(WORKDAY(DATEVALUE("15/"&amp;MONTH(EDATE(C3389,0))&amp;"/"&amp;YEAR(EDATE(C3389,0))-1),-1,Feriados!$A$1:$A$936),1,Feriados!$A$1:$A$936)</f>
        <v>41289</v>
      </c>
      <c r="K3389" s="28">
        <f t="shared" ref="K3389:K3452" si="102">+(VLOOKUP(H3389,C:D,2,FALSE)/VLOOKUP(J3389,C:D,2,FALSE)-1)*100</f>
        <v>5.9106832594948644</v>
      </c>
    </row>
    <row r="3390" spans="1:11" x14ac:dyDescent="0.3">
      <c r="A3390" s="18" t="str">
        <f t="shared" si="101"/>
        <v>122013P</v>
      </c>
      <c r="B3390" s="10">
        <v>760199</v>
      </c>
      <c r="C3390" s="15">
        <v>41648</v>
      </c>
      <c r="D3390" s="16">
        <v>2356.8335149999998</v>
      </c>
      <c r="E3390" s="14">
        <v>0.82</v>
      </c>
      <c r="F3390" s="14" t="s">
        <v>42</v>
      </c>
      <c r="G3390" s="15">
        <v>41628</v>
      </c>
      <c r="H3390" s="27">
        <f>WORKDAY(WORKDAY(DATEVALUE("15/"&amp;MONTH(EDATE(C3390,0))&amp;"/"&amp;YEAR(EDATE(C3390,0))),-1,Feriados!$A$1:$A$936),1,Feriados!$A$1:$A$936)</f>
        <v>41654</v>
      </c>
      <c r="I3390" s="27">
        <f>WORKDAY(WORKDAY(DATEVALUE("15/"&amp;MONTH(EDATE(C3390,-1))&amp;"/"&amp;YEAR(EDATE(C3390,-1))),-1,Feriados!$A$1:$A$936),1,Feriados!$A$1:$A$936)</f>
        <v>41624</v>
      </c>
      <c r="J3390" s="27">
        <f>WORKDAY(WORKDAY(DATEVALUE("15/"&amp;MONTH(EDATE(C3390,0))&amp;"/"&amp;YEAR(EDATE(C3390,0))-1),-1,Feriados!$A$1:$A$936),1,Feriados!$A$1:$A$936)</f>
        <v>41289</v>
      </c>
      <c r="K3390" s="28">
        <f t="shared" si="102"/>
        <v>5.9106832594948644</v>
      </c>
    </row>
    <row r="3391" spans="1:11" x14ac:dyDescent="0.3">
      <c r="A3391" s="18" t="str">
        <f t="shared" si="101"/>
        <v>122013F</v>
      </c>
      <c r="B3391" s="10">
        <v>760199</v>
      </c>
      <c r="C3391" s="15">
        <v>41649</v>
      </c>
      <c r="D3391" s="16">
        <v>2359.7829040000001</v>
      </c>
      <c r="E3391" s="14">
        <v>0.92</v>
      </c>
      <c r="F3391" s="14" t="s">
        <v>41</v>
      </c>
      <c r="G3391" s="15">
        <v>41649</v>
      </c>
      <c r="H3391" s="27">
        <f>WORKDAY(WORKDAY(DATEVALUE("15/"&amp;MONTH(EDATE(C3391,0))&amp;"/"&amp;YEAR(EDATE(C3391,0))),-1,Feriados!$A$1:$A$936),1,Feriados!$A$1:$A$936)</f>
        <v>41654</v>
      </c>
      <c r="I3391" s="27">
        <f>WORKDAY(WORKDAY(DATEVALUE("15/"&amp;MONTH(EDATE(C3391,-1))&amp;"/"&amp;YEAR(EDATE(C3391,-1))),-1,Feriados!$A$1:$A$936),1,Feriados!$A$1:$A$936)</f>
        <v>41624</v>
      </c>
      <c r="J3391" s="27">
        <f>WORKDAY(WORKDAY(DATEVALUE("15/"&amp;MONTH(EDATE(C3391,0))&amp;"/"&amp;YEAR(EDATE(C3391,0))-1),-1,Feriados!$A$1:$A$936),1,Feriados!$A$1:$A$936)</f>
        <v>41289</v>
      </c>
      <c r="K3391" s="28">
        <f t="shared" si="102"/>
        <v>5.9106832594948644</v>
      </c>
    </row>
    <row r="3392" spans="1:11" x14ac:dyDescent="0.3">
      <c r="A3392" s="18" t="str">
        <f t="shared" si="101"/>
        <v>122013F</v>
      </c>
      <c r="B3392" s="10">
        <v>760199</v>
      </c>
      <c r="C3392" s="15">
        <v>41652</v>
      </c>
      <c r="D3392" s="16">
        <v>2360.8636390000001</v>
      </c>
      <c r="E3392" s="14">
        <v>0.92</v>
      </c>
      <c r="F3392" s="14" t="s">
        <v>41</v>
      </c>
      <c r="G3392" s="15">
        <v>41649</v>
      </c>
      <c r="H3392" s="27">
        <f>WORKDAY(WORKDAY(DATEVALUE("15/"&amp;MONTH(EDATE(C3392,0))&amp;"/"&amp;YEAR(EDATE(C3392,0))),-1,Feriados!$A$1:$A$936),1,Feriados!$A$1:$A$936)</f>
        <v>41654</v>
      </c>
      <c r="I3392" s="27">
        <f>WORKDAY(WORKDAY(DATEVALUE("15/"&amp;MONTH(EDATE(C3392,-1))&amp;"/"&amp;YEAR(EDATE(C3392,-1))),-1,Feriados!$A$1:$A$936),1,Feriados!$A$1:$A$936)</f>
        <v>41624</v>
      </c>
      <c r="J3392" s="27">
        <f>WORKDAY(WORKDAY(DATEVALUE("15/"&amp;MONTH(EDATE(C3392,0))&amp;"/"&amp;YEAR(EDATE(C3392,0))-1),-1,Feriados!$A$1:$A$936),1,Feriados!$A$1:$A$936)</f>
        <v>41289</v>
      </c>
      <c r="K3392" s="28">
        <f t="shared" si="102"/>
        <v>5.9106832594948644</v>
      </c>
    </row>
    <row r="3393" spans="1:11" x14ac:dyDescent="0.3">
      <c r="A3393" s="18" t="str">
        <f t="shared" si="101"/>
        <v>122013F</v>
      </c>
      <c r="B3393" s="10">
        <v>760199</v>
      </c>
      <c r="C3393" s="15">
        <v>41653</v>
      </c>
      <c r="D3393" s="16">
        <v>2361.9448689999999</v>
      </c>
      <c r="E3393" s="14">
        <v>0.92</v>
      </c>
      <c r="F3393" s="14" t="s">
        <v>41</v>
      </c>
      <c r="G3393" s="15">
        <v>41649</v>
      </c>
      <c r="H3393" s="27">
        <f>WORKDAY(WORKDAY(DATEVALUE("15/"&amp;MONTH(EDATE(C3393,0))&amp;"/"&amp;YEAR(EDATE(C3393,0))),-1,Feriados!$A$1:$A$936),1,Feriados!$A$1:$A$936)</f>
        <v>41654</v>
      </c>
      <c r="I3393" s="27">
        <f>WORKDAY(WORKDAY(DATEVALUE("15/"&amp;MONTH(EDATE(C3393,-1))&amp;"/"&amp;YEAR(EDATE(C3393,-1))),-1,Feriados!$A$1:$A$936),1,Feriados!$A$1:$A$936)</f>
        <v>41624</v>
      </c>
      <c r="J3393" s="27">
        <f>WORKDAY(WORKDAY(DATEVALUE("15/"&amp;MONTH(EDATE(C3393,0))&amp;"/"&amp;YEAR(EDATE(C3393,0))-1),-1,Feriados!$A$1:$A$936),1,Feriados!$A$1:$A$936)</f>
        <v>41289</v>
      </c>
      <c r="K3393" s="28">
        <f t="shared" si="102"/>
        <v>5.9106832594948644</v>
      </c>
    </row>
    <row r="3394" spans="1:11" x14ac:dyDescent="0.3">
      <c r="A3394" s="18" t="str">
        <f t="shared" si="101"/>
        <v>122013F</v>
      </c>
      <c r="B3394" s="10">
        <v>760199</v>
      </c>
      <c r="C3394" s="15">
        <v>41654</v>
      </c>
      <c r="D3394" s="16">
        <v>2363.0265939999999</v>
      </c>
      <c r="E3394" s="14">
        <v>0.92</v>
      </c>
      <c r="F3394" s="14" t="s">
        <v>41</v>
      </c>
      <c r="G3394" s="15">
        <v>41649</v>
      </c>
      <c r="H3394" s="27">
        <f>WORKDAY(WORKDAY(DATEVALUE("15/"&amp;MONTH(EDATE(C3394,0))&amp;"/"&amp;YEAR(EDATE(C3394,0))),-1,Feriados!$A$1:$A$936),1,Feriados!$A$1:$A$936)</f>
        <v>41654</v>
      </c>
      <c r="I3394" s="27">
        <f>WORKDAY(WORKDAY(DATEVALUE("15/"&amp;MONTH(EDATE(C3394,-1))&amp;"/"&amp;YEAR(EDATE(C3394,-1))),-1,Feriados!$A$1:$A$936),1,Feriados!$A$1:$A$936)</f>
        <v>41624</v>
      </c>
      <c r="J3394" s="27">
        <f>WORKDAY(WORKDAY(DATEVALUE("15/"&amp;MONTH(EDATE(C3394,0))&amp;"/"&amp;YEAR(EDATE(C3394,0))-1),-1,Feriados!$A$1:$A$936),1,Feriados!$A$1:$A$936)</f>
        <v>41289</v>
      </c>
      <c r="K3394" s="28">
        <f t="shared" si="102"/>
        <v>5.9106832594948644</v>
      </c>
    </row>
    <row r="3395" spans="1:11" x14ac:dyDescent="0.3">
      <c r="A3395" s="18" t="str">
        <f t="shared" ref="A3395:A3458" si="103">MONTH(EDATE(C3395,-1))&amp;YEAR(EDATE(C3395,-1))&amp;F3395</f>
        <v>122013P</v>
      </c>
      <c r="B3395" s="10">
        <v>760199</v>
      </c>
      <c r="C3395" s="15">
        <v>41655</v>
      </c>
      <c r="D3395" s="16">
        <v>2363.773991</v>
      </c>
      <c r="E3395" s="14">
        <v>0.73</v>
      </c>
      <c r="F3395" s="14" t="s">
        <v>42</v>
      </c>
      <c r="G3395" s="15">
        <v>41655</v>
      </c>
      <c r="H3395" s="27">
        <f>WORKDAY(WORKDAY(DATEVALUE("15/"&amp;MONTH(EDATE(C3395,0))&amp;"/"&amp;YEAR(EDATE(C3395,0))),-1,Feriados!$A$1:$A$936),1,Feriados!$A$1:$A$936)</f>
        <v>41654</v>
      </c>
      <c r="I3395" s="27">
        <f>WORKDAY(WORKDAY(DATEVALUE("15/"&amp;MONTH(EDATE(C3395,-1))&amp;"/"&amp;YEAR(EDATE(C3395,-1))),-1,Feriados!$A$1:$A$936),1,Feriados!$A$1:$A$936)</f>
        <v>41624</v>
      </c>
      <c r="J3395" s="27">
        <f>WORKDAY(WORKDAY(DATEVALUE("15/"&amp;MONTH(EDATE(C3395,0))&amp;"/"&amp;YEAR(EDATE(C3395,0))-1),-1,Feriados!$A$1:$A$936),1,Feriados!$A$1:$A$936)</f>
        <v>41289</v>
      </c>
      <c r="K3395" s="28">
        <f t="shared" si="102"/>
        <v>5.9106832594948644</v>
      </c>
    </row>
    <row r="3396" spans="1:11" x14ac:dyDescent="0.3">
      <c r="A3396" s="18" t="str">
        <f t="shared" si="103"/>
        <v>122013P</v>
      </c>
      <c r="B3396" s="10">
        <v>760199</v>
      </c>
      <c r="C3396" s="15">
        <v>41656</v>
      </c>
      <c r="D3396" s="16">
        <v>2364.5216260000002</v>
      </c>
      <c r="E3396" s="14">
        <v>0.73</v>
      </c>
      <c r="F3396" s="14" t="s">
        <v>42</v>
      </c>
      <c r="G3396" s="15">
        <v>41655</v>
      </c>
      <c r="H3396" s="27">
        <f>WORKDAY(WORKDAY(DATEVALUE("15/"&amp;MONTH(EDATE(C3396,0))&amp;"/"&amp;YEAR(EDATE(C3396,0))),-1,Feriados!$A$1:$A$936),1,Feriados!$A$1:$A$936)</f>
        <v>41654</v>
      </c>
      <c r="I3396" s="27">
        <f>WORKDAY(WORKDAY(DATEVALUE("15/"&amp;MONTH(EDATE(C3396,-1))&amp;"/"&amp;YEAR(EDATE(C3396,-1))),-1,Feriados!$A$1:$A$936),1,Feriados!$A$1:$A$936)</f>
        <v>41624</v>
      </c>
      <c r="J3396" s="27">
        <f>WORKDAY(WORKDAY(DATEVALUE("15/"&amp;MONTH(EDATE(C3396,0))&amp;"/"&amp;YEAR(EDATE(C3396,0))-1),-1,Feriados!$A$1:$A$936),1,Feriados!$A$1:$A$936)</f>
        <v>41289</v>
      </c>
      <c r="K3396" s="28">
        <f t="shared" si="102"/>
        <v>5.9106832594948644</v>
      </c>
    </row>
    <row r="3397" spans="1:11" x14ac:dyDescent="0.3">
      <c r="A3397" s="18" t="str">
        <f t="shared" si="103"/>
        <v>122013P</v>
      </c>
      <c r="B3397" s="10">
        <v>760199</v>
      </c>
      <c r="C3397" s="15">
        <v>41659</v>
      </c>
      <c r="D3397" s="16">
        <v>2365.2694969999998</v>
      </c>
      <c r="E3397" s="14">
        <v>0.73</v>
      </c>
      <c r="F3397" s="14" t="s">
        <v>42</v>
      </c>
      <c r="G3397" s="15">
        <v>41655</v>
      </c>
      <c r="H3397" s="27">
        <f>WORKDAY(WORKDAY(DATEVALUE("15/"&amp;MONTH(EDATE(C3397,0))&amp;"/"&amp;YEAR(EDATE(C3397,0))),-1,Feriados!$A$1:$A$936),1,Feriados!$A$1:$A$936)</f>
        <v>41654</v>
      </c>
      <c r="I3397" s="27">
        <f>WORKDAY(WORKDAY(DATEVALUE("15/"&amp;MONTH(EDATE(C3397,-1))&amp;"/"&amp;YEAR(EDATE(C3397,-1))),-1,Feriados!$A$1:$A$936),1,Feriados!$A$1:$A$936)</f>
        <v>41624</v>
      </c>
      <c r="J3397" s="27">
        <f>WORKDAY(WORKDAY(DATEVALUE("15/"&amp;MONTH(EDATE(C3397,0))&amp;"/"&amp;YEAR(EDATE(C3397,0))-1),-1,Feriados!$A$1:$A$936),1,Feriados!$A$1:$A$936)</f>
        <v>41289</v>
      </c>
      <c r="K3397" s="28">
        <f t="shared" si="102"/>
        <v>5.9106832594948644</v>
      </c>
    </row>
    <row r="3398" spans="1:11" x14ac:dyDescent="0.3">
      <c r="A3398" s="18" t="str">
        <f t="shared" si="103"/>
        <v>122013P</v>
      </c>
      <c r="B3398" s="10">
        <v>760199</v>
      </c>
      <c r="C3398" s="15">
        <v>41660</v>
      </c>
      <c r="D3398" s="16">
        <v>2366.0176040000001</v>
      </c>
      <c r="E3398" s="14">
        <v>0.73</v>
      </c>
      <c r="F3398" s="14" t="s">
        <v>42</v>
      </c>
      <c r="G3398" s="15">
        <v>41655</v>
      </c>
      <c r="H3398" s="27">
        <f>WORKDAY(WORKDAY(DATEVALUE("15/"&amp;MONTH(EDATE(C3398,0))&amp;"/"&amp;YEAR(EDATE(C3398,0))),-1,Feriados!$A$1:$A$936),1,Feriados!$A$1:$A$936)</f>
        <v>41654</v>
      </c>
      <c r="I3398" s="27">
        <f>WORKDAY(WORKDAY(DATEVALUE("15/"&amp;MONTH(EDATE(C3398,-1))&amp;"/"&amp;YEAR(EDATE(C3398,-1))),-1,Feriados!$A$1:$A$936),1,Feriados!$A$1:$A$936)</f>
        <v>41624</v>
      </c>
      <c r="J3398" s="27">
        <f>WORKDAY(WORKDAY(DATEVALUE("15/"&amp;MONTH(EDATE(C3398,0))&amp;"/"&amp;YEAR(EDATE(C3398,0))-1),-1,Feriados!$A$1:$A$936),1,Feriados!$A$1:$A$936)</f>
        <v>41289</v>
      </c>
      <c r="K3398" s="28">
        <f t="shared" si="102"/>
        <v>5.9106832594948644</v>
      </c>
    </row>
    <row r="3399" spans="1:11" x14ac:dyDescent="0.3">
      <c r="A3399" s="18" t="str">
        <f t="shared" si="103"/>
        <v>122013P</v>
      </c>
      <c r="B3399" s="10">
        <v>760199</v>
      </c>
      <c r="C3399" s="15">
        <v>41661</v>
      </c>
      <c r="D3399" s="16">
        <v>2366.7659480000002</v>
      </c>
      <c r="E3399" s="14">
        <v>0.73</v>
      </c>
      <c r="F3399" s="14" t="s">
        <v>42</v>
      </c>
      <c r="G3399" s="15">
        <v>41655</v>
      </c>
      <c r="H3399" s="27">
        <f>WORKDAY(WORKDAY(DATEVALUE("15/"&amp;MONTH(EDATE(C3399,0))&amp;"/"&amp;YEAR(EDATE(C3399,0))),-1,Feriados!$A$1:$A$936),1,Feriados!$A$1:$A$936)</f>
        <v>41654</v>
      </c>
      <c r="I3399" s="27">
        <f>WORKDAY(WORKDAY(DATEVALUE("15/"&amp;MONTH(EDATE(C3399,-1))&amp;"/"&amp;YEAR(EDATE(C3399,-1))),-1,Feriados!$A$1:$A$936),1,Feriados!$A$1:$A$936)</f>
        <v>41624</v>
      </c>
      <c r="J3399" s="27">
        <f>WORKDAY(WORKDAY(DATEVALUE("15/"&amp;MONTH(EDATE(C3399,0))&amp;"/"&amp;YEAR(EDATE(C3399,0))-1),-1,Feriados!$A$1:$A$936),1,Feriados!$A$1:$A$936)</f>
        <v>41289</v>
      </c>
      <c r="K3399" s="28">
        <f t="shared" si="102"/>
        <v>5.9106832594948644</v>
      </c>
    </row>
    <row r="3400" spans="1:11" x14ac:dyDescent="0.3">
      <c r="A3400" s="18" t="str">
        <f t="shared" si="103"/>
        <v>122013P</v>
      </c>
      <c r="B3400" s="10">
        <v>760199</v>
      </c>
      <c r="C3400" s="15">
        <v>41662</v>
      </c>
      <c r="D3400" s="16">
        <v>2367.514529</v>
      </c>
      <c r="E3400" s="14">
        <v>0.73</v>
      </c>
      <c r="F3400" s="14" t="s">
        <v>42</v>
      </c>
      <c r="G3400" s="15">
        <v>41655</v>
      </c>
      <c r="H3400" s="27">
        <f>WORKDAY(WORKDAY(DATEVALUE("15/"&amp;MONTH(EDATE(C3400,0))&amp;"/"&amp;YEAR(EDATE(C3400,0))),-1,Feriados!$A$1:$A$936),1,Feriados!$A$1:$A$936)</f>
        <v>41654</v>
      </c>
      <c r="I3400" s="27">
        <f>WORKDAY(WORKDAY(DATEVALUE("15/"&amp;MONTH(EDATE(C3400,-1))&amp;"/"&amp;YEAR(EDATE(C3400,-1))),-1,Feriados!$A$1:$A$936),1,Feriados!$A$1:$A$936)</f>
        <v>41624</v>
      </c>
      <c r="J3400" s="27">
        <f>WORKDAY(WORKDAY(DATEVALUE("15/"&amp;MONTH(EDATE(C3400,0))&amp;"/"&amp;YEAR(EDATE(C3400,0))-1),-1,Feriados!$A$1:$A$936),1,Feriados!$A$1:$A$936)</f>
        <v>41289</v>
      </c>
      <c r="K3400" s="28">
        <f t="shared" si="102"/>
        <v>5.9106832594948644</v>
      </c>
    </row>
    <row r="3401" spans="1:11" x14ac:dyDescent="0.3">
      <c r="A3401" s="18" t="str">
        <f t="shared" si="103"/>
        <v>122013P</v>
      </c>
      <c r="B3401" s="10">
        <v>760199</v>
      </c>
      <c r="C3401" s="15">
        <v>41663</v>
      </c>
      <c r="D3401" s="16">
        <v>2367.6191490000001</v>
      </c>
      <c r="E3401" s="14">
        <v>0.64</v>
      </c>
      <c r="F3401" s="14" t="s">
        <v>42</v>
      </c>
      <c r="G3401" s="15">
        <v>41663</v>
      </c>
      <c r="H3401" s="27">
        <f>WORKDAY(WORKDAY(DATEVALUE("15/"&amp;MONTH(EDATE(C3401,0))&amp;"/"&amp;YEAR(EDATE(C3401,0))),-1,Feriados!$A$1:$A$936),1,Feriados!$A$1:$A$936)</f>
        <v>41654</v>
      </c>
      <c r="I3401" s="27">
        <f>WORKDAY(WORKDAY(DATEVALUE("15/"&amp;MONTH(EDATE(C3401,-1))&amp;"/"&amp;YEAR(EDATE(C3401,-1))),-1,Feriados!$A$1:$A$936),1,Feriados!$A$1:$A$936)</f>
        <v>41624</v>
      </c>
      <c r="J3401" s="27">
        <f>WORKDAY(WORKDAY(DATEVALUE("15/"&amp;MONTH(EDATE(C3401,0))&amp;"/"&amp;YEAR(EDATE(C3401,0))-1),-1,Feriados!$A$1:$A$936),1,Feriados!$A$1:$A$936)</f>
        <v>41289</v>
      </c>
      <c r="K3401" s="28">
        <f t="shared" si="102"/>
        <v>5.9106832594948644</v>
      </c>
    </row>
    <row r="3402" spans="1:11" x14ac:dyDescent="0.3">
      <c r="A3402" s="18" t="str">
        <f t="shared" si="103"/>
        <v>122013P</v>
      </c>
      <c r="B3402" s="10">
        <v>760199</v>
      </c>
      <c r="C3402" s="15">
        <v>41666</v>
      </c>
      <c r="D3402" s="16">
        <v>2368.2759569999998</v>
      </c>
      <c r="E3402" s="14">
        <v>0.64</v>
      </c>
      <c r="F3402" s="14" t="s">
        <v>42</v>
      </c>
      <c r="G3402" s="15">
        <v>41663</v>
      </c>
      <c r="H3402" s="27">
        <f>WORKDAY(WORKDAY(DATEVALUE("15/"&amp;MONTH(EDATE(C3402,0))&amp;"/"&amp;YEAR(EDATE(C3402,0))),-1,Feriados!$A$1:$A$936),1,Feriados!$A$1:$A$936)</f>
        <v>41654</v>
      </c>
      <c r="I3402" s="27">
        <f>WORKDAY(WORKDAY(DATEVALUE("15/"&amp;MONTH(EDATE(C3402,-1))&amp;"/"&amp;YEAR(EDATE(C3402,-1))),-1,Feriados!$A$1:$A$936),1,Feriados!$A$1:$A$936)</f>
        <v>41624</v>
      </c>
      <c r="J3402" s="27">
        <f>WORKDAY(WORKDAY(DATEVALUE("15/"&amp;MONTH(EDATE(C3402,0))&amp;"/"&amp;YEAR(EDATE(C3402,0))-1),-1,Feriados!$A$1:$A$936),1,Feriados!$A$1:$A$936)</f>
        <v>41289</v>
      </c>
      <c r="K3402" s="28">
        <f t="shared" si="102"/>
        <v>5.9106832594948644</v>
      </c>
    </row>
    <row r="3403" spans="1:11" x14ac:dyDescent="0.3">
      <c r="A3403" s="18" t="str">
        <f t="shared" si="103"/>
        <v>122013P</v>
      </c>
      <c r="B3403" s="10">
        <v>760199</v>
      </c>
      <c r="C3403" s="15">
        <v>41667</v>
      </c>
      <c r="D3403" s="16">
        <v>2368.9329459999999</v>
      </c>
      <c r="E3403" s="14">
        <v>0.64</v>
      </c>
      <c r="F3403" s="14" t="s">
        <v>42</v>
      </c>
      <c r="G3403" s="15">
        <v>41663</v>
      </c>
      <c r="H3403" s="27">
        <f>WORKDAY(WORKDAY(DATEVALUE("15/"&amp;MONTH(EDATE(C3403,0))&amp;"/"&amp;YEAR(EDATE(C3403,0))),-1,Feriados!$A$1:$A$936),1,Feriados!$A$1:$A$936)</f>
        <v>41654</v>
      </c>
      <c r="I3403" s="27">
        <f>WORKDAY(WORKDAY(DATEVALUE("15/"&amp;MONTH(EDATE(C3403,-1))&amp;"/"&amp;YEAR(EDATE(C3403,-1))),-1,Feriados!$A$1:$A$936),1,Feriados!$A$1:$A$936)</f>
        <v>41624</v>
      </c>
      <c r="J3403" s="27">
        <f>WORKDAY(WORKDAY(DATEVALUE("15/"&amp;MONTH(EDATE(C3403,0))&amp;"/"&amp;YEAR(EDATE(C3403,0))-1),-1,Feriados!$A$1:$A$936),1,Feriados!$A$1:$A$936)</f>
        <v>41289</v>
      </c>
      <c r="K3403" s="28">
        <f t="shared" si="102"/>
        <v>5.9106832594948644</v>
      </c>
    </row>
    <row r="3404" spans="1:11" x14ac:dyDescent="0.3">
      <c r="A3404" s="18" t="str">
        <f t="shared" si="103"/>
        <v>122013P</v>
      </c>
      <c r="B3404" s="10">
        <v>760199</v>
      </c>
      <c r="C3404" s="15">
        <v>41668</v>
      </c>
      <c r="D3404" s="16">
        <v>2369.590119</v>
      </c>
      <c r="E3404" s="14">
        <v>0.64</v>
      </c>
      <c r="F3404" s="14" t="s">
        <v>42</v>
      </c>
      <c r="G3404" s="15">
        <v>41663</v>
      </c>
      <c r="H3404" s="27">
        <f>WORKDAY(WORKDAY(DATEVALUE("15/"&amp;MONTH(EDATE(C3404,0))&amp;"/"&amp;YEAR(EDATE(C3404,0))),-1,Feriados!$A$1:$A$936),1,Feriados!$A$1:$A$936)</f>
        <v>41654</v>
      </c>
      <c r="I3404" s="27">
        <f>WORKDAY(WORKDAY(DATEVALUE("15/"&amp;MONTH(EDATE(C3404,-1))&amp;"/"&amp;YEAR(EDATE(C3404,-1))),-1,Feriados!$A$1:$A$936),1,Feriados!$A$1:$A$936)</f>
        <v>41624</v>
      </c>
      <c r="J3404" s="27">
        <f>WORKDAY(WORKDAY(DATEVALUE("15/"&amp;MONTH(EDATE(C3404,0))&amp;"/"&amp;YEAR(EDATE(C3404,0))-1),-1,Feriados!$A$1:$A$936),1,Feriados!$A$1:$A$936)</f>
        <v>41289</v>
      </c>
      <c r="K3404" s="28">
        <f t="shared" si="102"/>
        <v>5.9106832594948644</v>
      </c>
    </row>
    <row r="3405" spans="1:11" x14ac:dyDescent="0.3">
      <c r="A3405" s="18" t="str">
        <f t="shared" si="103"/>
        <v>122013P</v>
      </c>
      <c r="B3405" s="10">
        <v>760199</v>
      </c>
      <c r="C3405" s="15">
        <v>41669</v>
      </c>
      <c r="D3405" s="16">
        <v>2370.2474729999999</v>
      </c>
      <c r="E3405" s="14">
        <v>0.64</v>
      </c>
      <c r="F3405" s="14" t="s">
        <v>42</v>
      </c>
      <c r="G3405" s="15">
        <v>41663</v>
      </c>
      <c r="H3405" s="27">
        <f>WORKDAY(WORKDAY(DATEVALUE("15/"&amp;MONTH(EDATE(C3405,0))&amp;"/"&amp;YEAR(EDATE(C3405,0))),-1,Feriados!$A$1:$A$936),1,Feriados!$A$1:$A$936)</f>
        <v>41654</v>
      </c>
      <c r="I3405" s="27">
        <f>WORKDAY(WORKDAY(DATEVALUE("15/"&amp;MONTH(EDATE(C3405,-1))&amp;"/"&amp;YEAR(EDATE(C3405,-1))),-1,Feriados!$A$1:$A$936),1,Feriados!$A$1:$A$936)</f>
        <v>41624</v>
      </c>
      <c r="J3405" s="27">
        <f>WORKDAY(WORKDAY(DATEVALUE("15/"&amp;MONTH(EDATE(C3405,0))&amp;"/"&amp;YEAR(EDATE(C3405,0))-1),-1,Feriados!$A$1:$A$936),1,Feriados!$A$1:$A$936)</f>
        <v>41289</v>
      </c>
      <c r="K3405" s="28">
        <f t="shared" si="102"/>
        <v>5.9106832594948644</v>
      </c>
    </row>
    <row r="3406" spans="1:11" x14ac:dyDescent="0.3">
      <c r="A3406" s="18" t="str">
        <f t="shared" si="103"/>
        <v>122013P</v>
      </c>
      <c r="B3406" s="10">
        <v>760199</v>
      </c>
      <c r="C3406" s="15">
        <v>41670</v>
      </c>
      <c r="D3406" s="16">
        <v>2370.9050099999999</v>
      </c>
      <c r="E3406" s="14">
        <v>0.64</v>
      </c>
      <c r="F3406" s="14" t="s">
        <v>42</v>
      </c>
      <c r="G3406" s="15">
        <v>41663</v>
      </c>
      <c r="H3406" s="27">
        <f>WORKDAY(WORKDAY(DATEVALUE("15/"&amp;MONTH(EDATE(C3406,0))&amp;"/"&amp;YEAR(EDATE(C3406,0))),-1,Feriados!$A$1:$A$936),1,Feriados!$A$1:$A$936)</f>
        <v>41654</v>
      </c>
      <c r="I3406" s="27">
        <f>WORKDAY(WORKDAY(DATEVALUE("15/"&amp;MONTH(EDATE(C3406,-1))&amp;"/"&amp;YEAR(EDATE(C3406,-1))),-1,Feriados!$A$1:$A$936),1,Feriados!$A$1:$A$936)</f>
        <v>41624</v>
      </c>
      <c r="J3406" s="27">
        <f>WORKDAY(WORKDAY(DATEVALUE("15/"&amp;MONTH(EDATE(C3406,0))&amp;"/"&amp;YEAR(EDATE(C3406,0))-1),-1,Feriados!$A$1:$A$936),1,Feriados!$A$1:$A$936)</f>
        <v>41289</v>
      </c>
      <c r="K3406" s="28">
        <f t="shared" si="102"/>
        <v>5.9106832594948644</v>
      </c>
    </row>
    <row r="3407" spans="1:11" x14ac:dyDescent="0.3">
      <c r="A3407" s="18" t="str">
        <f t="shared" si="103"/>
        <v>12014P</v>
      </c>
      <c r="B3407" s="10">
        <v>760199</v>
      </c>
      <c r="C3407" s="15">
        <v>41673</v>
      </c>
      <c r="D3407" s="16">
        <v>2371.5627290000002</v>
      </c>
      <c r="E3407" s="14">
        <v>0.64</v>
      </c>
      <c r="F3407" s="14" t="s">
        <v>42</v>
      </c>
      <c r="G3407" s="15">
        <v>41663</v>
      </c>
      <c r="H3407" s="27">
        <f>WORKDAY(WORKDAY(DATEVALUE("15/"&amp;MONTH(EDATE(C3407,0))&amp;"/"&amp;YEAR(EDATE(C3407,0))),-1,Feriados!$A$1:$A$936),1,Feriados!$A$1:$A$936)</f>
        <v>41687</v>
      </c>
      <c r="I3407" s="27">
        <f>WORKDAY(WORKDAY(DATEVALUE("15/"&amp;MONTH(EDATE(C3407,-1))&amp;"/"&amp;YEAR(EDATE(C3407,-1))),-1,Feriados!$A$1:$A$936),1,Feriados!$A$1:$A$936)</f>
        <v>41654</v>
      </c>
      <c r="J3407" s="27">
        <f>WORKDAY(WORKDAY(DATEVALUE("15/"&amp;MONTH(EDATE(C3407,0))&amp;"/"&amp;YEAR(EDATE(C3407,0))-1),-1,Feriados!$A$1:$A$936),1,Feriados!$A$1:$A$936)</f>
        <v>41320</v>
      </c>
      <c r="K3407" s="28">
        <f t="shared" si="102"/>
        <v>5.5853406329434474</v>
      </c>
    </row>
    <row r="3408" spans="1:11" x14ac:dyDescent="0.3">
      <c r="A3408" s="18" t="str">
        <f t="shared" si="103"/>
        <v>12014P</v>
      </c>
      <c r="B3408" s="10">
        <v>760199</v>
      </c>
      <c r="C3408" s="15">
        <v>41674</v>
      </c>
      <c r="D3408" s="16">
        <v>2372.2206299999998</v>
      </c>
      <c r="E3408" s="14">
        <v>0.64</v>
      </c>
      <c r="F3408" s="14" t="s">
        <v>42</v>
      </c>
      <c r="G3408" s="15">
        <v>41663</v>
      </c>
      <c r="H3408" s="27">
        <f>WORKDAY(WORKDAY(DATEVALUE("15/"&amp;MONTH(EDATE(C3408,0))&amp;"/"&amp;YEAR(EDATE(C3408,0))),-1,Feriados!$A$1:$A$936),1,Feriados!$A$1:$A$936)</f>
        <v>41687</v>
      </c>
      <c r="I3408" s="27">
        <f>WORKDAY(WORKDAY(DATEVALUE("15/"&amp;MONTH(EDATE(C3408,-1))&amp;"/"&amp;YEAR(EDATE(C3408,-1))),-1,Feriados!$A$1:$A$936),1,Feriados!$A$1:$A$936)</f>
        <v>41654</v>
      </c>
      <c r="J3408" s="27">
        <f>WORKDAY(WORKDAY(DATEVALUE("15/"&amp;MONTH(EDATE(C3408,0))&amp;"/"&amp;YEAR(EDATE(C3408,0))-1),-1,Feriados!$A$1:$A$936),1,Feriados!$A$1:$A$936)</f>
        <v>41320</v>
      </c>
      <c r="K3408" s="28">
        <f t="shared" si="102"/>
        <v>5.5853406329434474</v>
      </c>
    </row>
    <row r="3409" spans="1:11" x14ac:dyDescent="0.3">
      <c r="A3409" s="18" t="str">
        <f t="shared" si="103"/>
        <v>12014P</v>
      </c>
      <c r="B3409" s="10">
        <v>760199</v>
      </c>
      <c r="C3409" s="15">
        <v>41675</v>
      </c>
      <c r="D3409" s="16">
        <v>2372.8787139999999</v>
      </c>
      <c r="E3409" s="14">
        <v>0.64</v>
      </c>
      <c r="F3409" s="14" t="s">
        <v>42</v>
      </c>
      <c r="G3409" s="15">
        <v>41663</v>
      </c>
      <c r="H3409" s="27">
        <f>WORKDAY(WORKDAY(DATEVALUE("15/"&amp;MONTH(EDATE(C3409,0))&amp;"/"&amp;YEAR(EDATE(C3409,0))),-1,Feriados!$A$1:$A$936),1,Feriados!$A$1:$A$936)</f>
        <v>41687</v>
      </c>
      <c r="I3409" s="27">
        <f>WORKDAY(WORKDAY(DATEVALUE("15/"&amp;MONTH(EDATE(C3409,-1))&amp;"/"&amp;YEAR(EDATE(C3409,-1))),-1,Feriados!$A$1:$A$936),1,Feriados!$A$1:$A$936)</f>
        <v>41654</v>
      </c>
      <c r="J3409" s="27">
        <f>WORKDAY(WORKDAY(DATEVALUE("15/"&amp;MONTH(EDATE(C3409,0))&amp;"/"&amp;YEAR(EDATE(C3409,0))-1),-1,Feriados!$A$1:$A$936),1,Feriados!$A$1:$A$936)</f>
        <v>41320</v>
      </c>
      <c r="K3409" s="28">
        <f t="shared" si="102"/>
        <v>5.5853406329434474</v>
      </c>
    </row>
    <row r="3410" spans="1:11" x14ac:dyDescent="0.3">
      <c r="A3410" s="18" t="str">
        <f t="shared" si="103"/>
        <v>12014P</v>
      </c>
      <c r="B3410" s="10">
        <v>760199</v>
      </c>
      <c r="C3410" s="15">
        <v>41676</v>
      </c>
      <c r="D3410" s="16">
        <v>2373.5369810000002</v>
      </c>
      <c r="E3410" s="14">
        <v>0.64</v>
      </c>
      <c r="F3410" s="14" t="s">
        <v>42</v>
      </c>
      <c r="G3410" s="15">
        <v>41663</v>
      </c>
      <c r="H3410" s="27">
        <f>WORKDAY(WORKDAY(DATEVALUE("15/"&amp;MONTH(EDATE(C3410,0))&amp;"/"&amp;YEAR(EDATE(C3410,0))),-1,Feriados!$A$1:$A$936),1,Feriados!$A$1:$A$936)</f>
        <v>41687</v>
      </c>
      <c r="I3410" s="27">
        <f>WORKDAY(WORKDAY(DATEVALUE("15/"&amp;MONTH(EDATE(C3410,-1))&amp;"/"&amp;YEAR(EDATE(C3410,-1))),-1,Feriados!$A$1:$A$936),1,Feriados!$A$1:$A$936)</f>
        <v>41654</v>
      </c>
      <c r="J3410" s="27">
        <f>WORKDAY(WORKDAY(DATEVALUE("15/"&amp;MONTH(EDATE(C3410,0))&amp;"/"&amp;YEAR(EDATE(C3410,0))-1),-1,Feriados!$A$1:$A$936),1,Feriados!$A$1:$A$936)</f>
        <v>41320</v>
      </c>
      <c r="K3410" s="28">
        <f t="shared" si="102"/>
        <v>5.5853406329434474</v>
      </c>
    </row>
    <row r="3411" spans="1:11" x14ac:dyDescent="0.3">
      <c r="A3411" s="18" t="str">
        <f t="shared" si="103"/>
        <v>12014F</v>
      </c>
      <c r="B3411" s="10">
        <v>760199</v>
      </c>
      <c r="C3411" s="15">
        <v>41677</v>
      </c>
      <c r="D3411" s="16">
        <v>2372.6283830000002</v>
      </c>
      <c r="E3411" s="14">
        <v>0.55000000000000004</v>
      </c>
      <c r="F3411" s="14" t="s">
        <v>41</v>
      </c>
      <c r="G3411" s="15">
        <v>41677</v>
      </c>
      <c r="H3411" s="27">
        <f>WORKDAY(WORKDAY(DATEVALUE("15/"&amp;MONTH(EDATE(C3411,0))&amp;"/"&amp;YEAR(EDATE(C3411,0))),-1,Feriados!$A$1:$A$936),1,Feriados!$A$1:$A$936)</f>
        <v>41687</v>
      </c>
      <c r="I3411" s="27">
        <f>WORKDAY(WORKDAY(DATEVALUE("15/"&amp;MONTH(EDATE(C3411,-1))&amp;"/"&amp;YEAR(EDATE(C3411,-1))),-1,Feriados!$A$1:$A$936),1,Feriados!$A$1:$A$936)</f>
        <v>41654</v>
      </c>
      <c r="J3411" s="27">
        <f>WORKDAY(WORKDAY(DATEVALUE("15/"&amp;MONTH(EDATE(C3411,0))&amp;"/"&amp;YEAR(EDATE(C3411,0))-1),-1,Feriados!$A$1:$A$936),1,Feriados!$A$1:$A$936)</f>
        <v>41320</v>
      </c>
      <c r="K3411" s="28">
        <f t="shared" si="102"/>
        <v>5.5853406329434474</v>
      </c>
    </row>
    <row r="3412" spans="1:11" x14ac:dyDescent="0.3">
      <c r="A3412" s="18" t="str">
        <f t="shared" si="103"/>
        <v>12014F</v>
      </c>
      <c r="B3412" s="10">
        <v>760199</v>
      </c>
      <c r="C3412" s="15">
        <v>41680</v>
      </c>
      <c r="D3412" s="16">
        <v>2373.194407</v>
      </c>
      <c r="E3412" s="14">
        <v>0.55000000000000004</v>
      </c>
      <c r="F3412" s="14" t="s">
        <v>41</v>
      </c>
      <c r="G3412" s="15">
        <v>41677</v>
      </c>
      <c r="H3412" s="27">
        <f>WORKDAY(WORKDAY(DATEVALUE("15/"&amp;MONTH(EDATE(C3412,0))&amp;"/"&amp;YEAR(EDATE(C3412,0))),-1,Feriados!$A$1:$A$936),1,Feriados!$A$1:$A$936)</f>
        <v>41687</v>
      </c>
      <c r="I3412" s="27">
        <f>WORKDAY(WORKDAY(DATEVALUE("15/"&amp;MONTH(EDATE(C3412,-1))&amp;"/"&amp;YEAR(EDATE(C3412,-1))),-1,Feriados!$A$1:$A$936),1,Feriados!$A$1:$A$936)</f>
        <v>41654</v>
      </c>
      <c r="J3412" s="27">
        <f>WORKDAY(WORKDAY(DATEVALUE("15/"&amp;MONTH(EDATE(C3412,0))&amp;"/"&amp;YEAR(EDATE(C3412,0))-1),-1,Feriados!$A$1:$A$936),1,Feriados!$A$1:$A$936)</f>
        <v>41320</v>
      </c>
      <c r="K3412" s="28">
        <f t="shared" si="102"/>
        <v>5.5853406329434474</v>
      </c>
    </row>
    <row r="3413" spans="1:11" x14ac:dyDescent="0.3">
      <c r="A3413" s="18" t="str">
        <f t="shared" si="103"/>
        <v>12014F</v>
      </c>
      <c r="B3413" s="10">
        <v>760199</v>
      </c>
      <c r="C3413" s="15">
        <v>41681</v>
      </c>
      <c r="D3413" s="16">
        <v>2373.7605669999998</v>
      </c>
      <c r="E3413" s="14">
        <v>0.55000000000000004</v>
      </c>
      <c r="F3413" s="14" t="s">
        <v>41</v>
      </c>
      <c r="G3413" s="15">
        <v>41677</v>
      </c>
      <c r="H3413" s="27">
        <f>WORKDAY(WORKDAY(DATEVALUE("15/"&amp;MONTH(EDATE(C3413,0))&amp;"/"&amp;YEAR(EDATE(C3413,0))),-1,Feriados!$A$1:$A$936),1,Feriados!$A$1:$A$936)</f>
        <v>41687</v>
      </c>
      <c r="I3413" s="27">
        <f>WORKDAY(WORKDAY(DATEVALUE("15/"&amp;MONTH(EDATE(C3413,-1))&amp;"/"&amp;YEAR(EDATE(C3413,-1))),-1,Feriados!$A$1:$A$936),1,Feriados!$A$1:$A$936)</f>
        <v>41654</v>
      </c>
      <c r="J3413" s="27">
        <f>WORKDAY(WORKDAY(DATEVALUE("15/"&amp;MONTH(EDATE(C3413,0))&amp;"/"&amp;YEAR(EDATE(C3413,0))-1),-1,Feriados!$A$1:$A$936),1,Feriados!$A$1:$A$936)</f>
        <v>41320</v>
      </c>
      <c r="K3413" s="28">
        <f t="shared" si="102"/>
        <v>5.5853406329434474</v>
      </c>
    </row>
    <row r="3414" spans="1:11" x14ac:dyDescent="0.3">
      <c r="A3414" s="18" t="str">
        <f t="shared" si="103"/>
        <v>12014F</v>
      </c>
      <c r="B3414" s="10">
        <v>760199</v>
      </c>
      <c r="C3414" s="15">
        <v>41682</v>
      </c>
      <c r="D3414" s="16">
        <v>2374.3268619999999</v>
      </c>
      <c r="E3414" s="14">
        <v>0.55000000000000004</v>
      </c>
      <c r="F3414" s="14" t="s">
        <v>41</v>
      </c>
      <c r="G3414" s="15">
        <v>41677</v>
      </c>
      <c r="H3414" s="27">
        <f>WORKDAY(WORKDAY(DATEVALUE("15/"&amp;MONTH(EDATE(C3414,0))&amp;"/"&amp;YEAR(EDATE(C3414,0))),-1,Feriados!$A$1:$A$936),1,Feriados!$A$1:$A$936)</f>
        <v>41687</v>
      </c>
      <c r="I3414" s="27">
        <f>WORKDAY(WORKDAY(DATEVALUE("15/"&amp;MONTH(EDATE(C3414,-1))&amp;"/"&amp;YEAR(EDATE(C3414,-1))),-1,Feriados!$A$1:$A$936),1,Feriados!$A$1:$A$936)</f>
        <v>41654</v>
      </c>
      <c r="J3414" s="27">
        <f>WORKDAY(WORKDAY(DATEVALUE("15/"&amp;MONTH(EDATE(C3414,0))&amp;"/"&amp;YEAR(EDATE(C3414,0))-1),-1,Feriados!$A$1:$A$936),1,Feriados!$A$1:$A$936)</f>
        <v>41320</v>
      </c>
      <c r="K3414" s="28">
        <f t="shared" si="102"/>
        <v>5.5853406329434474</v>
      </c>
    </row>
    <row r="3415" spans="1:11" x14ac:dyDescent="0.3">
      <c r="A3415" s="18" t="str">
        <f t="shared" si="103"/>
        <v>12014F</v>
      </c>
      <c r="B3415" s="10">
        <v>760199</v>
      </c>
      <c r="C3415" s="15">
        <v>41683</v>
      </c>
      <c r="D3415" s="16">
        <v>2374.8932909999999</v>
      </c>
      <c r="E3415" s="14">
        <v>0.55000000000000004</v>
      </c>
      <c r="F3415" s="14" t="s">
        <v>41</v>
      </c>
      <c r="G3415" s="15">
        <v>41677</v>
      </c>
      <c r="H3415" s="27">
        <f>WORKDAY(WORKDAY(DATEVALUE("15/"&amp;MONTH(EDATE(C3415,0))&amp;"/"&amp;YEAR(EDATE(C3415,0))),-1,Feriados!$A$1:$A$936),1,Feriados!$A$1:$A$936)</f>
        <v>41687</v>
      </c>
      <c r="I3415" s="27">
        <f>WORKDAY(WORKDAY(DATEVALUE("15/"&amp;MONTH(EDATE(C3415,-1))&amp;"/"&amp;YEAR(EDATE(C3415,-1))),-1,Feriados!$A$1:$A$936),1,Feriados!$A$1:$A$936)</f>
        <v>41654</v>
      </c>
      <c r="J3415" s="27">
        <f>WORKDAY(WORKDAY(DATEVALUE("15/"&amp;MONTH(EDATE(C3415,0))&amp;"/"&amp;YEAR(EDATE(C3415,0))-1),-1,Feriados!$A$1:$A$936),1,Feriados!$A$1:$A$936)</f>
        <v>41320</v>
      </c>
      <c r="K3415" s="28">
        <f t="shared" si="102"/>
        <v>5.5853406329434474</v>
      </c>
    </row>
    <row r="3416" spans="1:11" x14ac:dyDescent="0.3">
      <c r="A3416" s="18" t="str">
        <f t="shared" si="103"/>
        <v>12014F</v>
      </c>
      <c r="B3416" s="10">
        <v>760199</v>
      </c>
      <c r="C3416" s="15">
        <v>41684</v>
      </c>
      <c r="D3416" s="16">
        <v>2375.4598559999999</v>
      </c>
      <c r="E3416" s="14">
        <v>0.55000000000000004</v>
      </c>
      <c r="F3416" s="14" t="s">
        <v>41</v>
      </c>
      <c r="G3416" s="15">
        <v>41677</v>
      </c>
      <c r="H3416" s="27">
        <f>WORKDAY(WORKDAY(DATEVALUE("15/"&amp;MONTH(EDATE(C3416,0))&amp;"/"&amp;YEAR(EDATE(C3416,0))),-1,Feriados!$A$1:$A$936),1,Feriados!$A$1:$A$936)</f>
        <v>41687</v>
      </c>
      <c r="I3416" s="27">
        <f>WORKDAY(WORKDAY(DATEVALUE("15/"&amp;MONTH(EDATE(C3416,-1))&amp;"/"&amp;YEAR(EDATE(C3416,-1))),-1,Feriados!$A$1:$A$936),1,Feriados!$A$1:$A$936)</f>
        <v>41654</v>
      </c>
      <c r="J3416" s="27">
        <f>WORKDAY(WORKDAY(DATEVALUE("15/"&amp;MONTH(EDATE(C3416,0))&amp;"/"&amp;YEAR(EDATE(C3416,0))-1),-1,Feriados!$A$1:$A$936),1,Feriados!$A$1:$A$936)</f>
        <v>41320</v>
      </c>
      <c r="K3416" s="28">
        <f t="shared" si="102"/>
        <v>5.5853406329434474</v>
      </c>
    </row>
    <row r="3417" spans="1:11" x14ac:dyDescent="0.3">
      <c r="A3417" s="18" t="str">
        <f t="shared" si="103"/>
        <v>12014F</v>
      </c>
      <c r="B3417" s="10">
        <v>760199</v>
      </c>
      <c r="C3417" s="15">
        <v>41687</v>
      </c>
      <c r="D3417" s="16">
        <v>2376.0265570000001</v>
      </c>
      <c r="E3417" s="14">
        <v>0.55000000000000004</v>
      </c>
      <c r="F3417" s="14" t="s">
        <v>41</v>
      </c>
      <c r="G3417" s="15">
        <v>41677</v>
      </c>
      <c r="H3417" s="27">
        <f>WORKDAY(WORKDAY(DATEVALUE("15/"&amp;MONTH(EDATE(C3417,0))&amp;"/"&amp;YEAR(EDATE(C3417,0))),-1,Feriados!$A$1:$A$936),1,Feriados!$A$1:$A$936)</f>
        <v>41687</v>
      </c>
      <c r="I3417" s="27">
        <f>WORKDAY(WORKDAY(DATEVALUE("15/"&amp;MONTH(EDATE(C3417,-1))&amp;"/"&amp;YEAR(EDATE(C3417,-1))),-1,Feriados!$A$1:$A$936),1,Feriados!$A$1:$A$936)</f>
        <v>41654</v>
      </c>
      <c r="J3417" s="27">
        <f>WORKDAY(WORKDAY(DATEVALUE("15/"&amp;MONTH(EDATE(C3417,0))&amp;"/"&amp;YEAR(EDATE(C3417,0))-1),-1,Feriados!$A$1:$A$936),1,Feriados!$A$1:$A$936)</f>
        <v>41320</v>
      </c>
      <c r="K3417" s="28">
        <f t="shared" si="102"/>
        <v>5.5853406329434474</v>
      </c>
    </row>
    <row r="3418" spans="1:11" x14ac:dyDescent="0.3">
      <c r="A3418" s="18" t="str">
        <f t="shared" si="103"/>
        <v>12014P</v>
      </c>
      <c r="B3418" s="10">
        <v>760199</v>
      </c>
      <c r="C3418" s="15">
        <v>41688</v>
      </c>
      <c r="D3418" s="16">
        <v>2376.8819440000002</v>
      </c>
      <c r="E3418" s="14">
        <v>0.65</v>
      </c>
      <c r="F3418" s="14" t="s">
        <v>42</v>
      </c>
      <c r="G3418" s="15">
        <v>41688</v>
      </c>
      <c r="H3418" s="27">
        <f>WORKDAY(WORKDAY(DATEVALUE("15/"&amp;MONTH(EDATE(C3418,0))&amp;"/"&amp;YEAR(EDATE(C3418,0))),-1,Feriados!$A$1:$A$936),1,Feriados!$A$1:$A$936)</f>
        <v>41687</v>
      </c>
      <c r="I3418" s="27">
        <f>WORKDAY(WORKDAY(DATEVALUE("15/"&amp;MONTH(EDATE(C3418,-1))&amp;"/"&amp;YEAR(EDATE(C3418,-1))),-1,Feriados!$A$1:$A$936),1,Feriados!$A$1:$A$936)</f>
        <v>41654</v>
      </c>
      <c r="J3418" s="27">
        <f>WORKDAY(WORKDAY(DATEVALUE("15/"&amp;MONTH(EDATE(C3418,0))&amp;"/"&amp;YEAR(EDATE(C3418,0))-1),-1,Feriados!$A$1:$A$936),1,Feriados!$A$1:$A$936)</f>
        <v>41320</v>
      </c>
      <c r="K3418" s="28">
        <f t="shared" si="102"/>
        <v>5.5853406329434474</v>
      </c>
    </row>
    <row r="3419" spans="1:11" x14ac:dyDescent="0.3">
      <c r="A3419" s="18" t="str">
        <f t="shared" si="103"/>
        <v>12014P</v>
      </c>
      <c r="B3419" s="10">
        <v>760199</v>
      </c>
      <c r="C3419" s="15">
        <v>41689</v>
      </c>
      <c r="D3419" s="16">
        <v>2377.7376380000001</v>
      </c>
      <c r="E3419" s="14">
        <v>0.65</v>
      </c>
      <c r="F3419" s="14" t="s">
        <v>42</v>
      </c>
      <c r="G3419" s="15">
        <v>41688</v>
      </c>
      <c r="H3419" s="27">
        <f>WORKDAY(WORKDAY(DATEVALUE("15/"&amp;MONTH(EDATE(C3419,0))&amp;"/"&amp;YEAR(EDATE(C3419,0))),-1,Feriados!$A$1:$A$936),1,Feriados!$A$1:$A$936)</f>
        <v>41687</v>
      </c>
      <c r="I3419" s="27">
        <f>WORKDAY(WORKDAY(DATEVALUE("15/"&amp;MONTH(EDATE(C3419,-1))&amp;"/"&amp;YEAR(EDATE(C3419,-1))),-1,Feriados!$A$1:$A$936),1,Feriados!$A$1:$A$936)</f>
        <v>41654</v>
      </c>
      <c r="J3419" s="27">
        <f>WORKDAY(WORKDAY(DATEVALUE("15/"&amp;MONTH(EDATE(C3419,0))&amp;"/"&amp;YEAR(EDATE(C3419,0))-1),-1,Feriados!$A$1:$A$936),1,Feriados!$A$1:$A$936)</f>
        <v>41320</v>
      </c>
      <c r="K3419" s="28">
        <f t="shared" si="102"/>
        <v>5.5853406329434474</v>
      </c>
    </row>
    <row r="3420" spans="1:11" x14ac:dyDescent="0.3">
      <c r="A3420" s="18" t="str">
        <f t="shared" si="103"/>
        <v>12014P</v>
      </c>
      <c r="B3420" s="10">
        <v>760199</v>
      </c>
      <c r="C3420" s="15">
        <v>41690</v>
      </c>
      <c r="D3420" s="16">
        <v>2378.5936419999998</v>
      </c>
      <c r="E3420" s="14">
        <v>0.65</v>
      </c>
      <c r="F3420" s="14" t="s">
        <v>42</v>
      </c>
      <c r="G3420" s="15">
        <v>41688</v>
      </c>
      <c r="H3420" s="27">
        <f>WORKDAY(WORKDAY(DATEVALUE("15/"&amp;MONTH(EDATE(C3420,0))&amp;"/"&amp;YEAR(EDATE(C3420,0))),-1,Feriados!$A$1:$A$936),1,Feriados!$A$1:$A$936)</f>
        <v>41687</v>
      </c>
      <c r="I3420" s="27">
        <f>WORKDAY(WORKDAY(DATEVALUE("15/"&amp;MONTH(EDATE(C3420,-1))&amp;"/"&amp;YEAR(EDATE(C3420,-1))),-1,Feriados!$A$1:$A$936),1,Feriados!$A$1:$A$936)</f>
        <v>41654</v>
      </c>
      <c r="J3420" s="27">
        <f>WORKDAY(WORKDAY(DATEVALUE("15/"&amp;MONTH(EDATE(C3420,0))&amp;"/"&amp;YEAR(EDATE(C3420,0))-1),-1,Feriados!$A$1:$A$936),1,Feriados!$A$1:$A$936)</f>
        <v>41320</v>
      </c>
      <c r="K3420" s="28">
        <f t="shared" si="102"/>
        <v>5.5853406329434474</v>
      </c>
    </row>
    <row r="3421" spans="1:11" x14ac:dyDescent="0.3">
      <c r="A3421" s="18" t="str">
        <f t="shared" si="103"/>
        <v>12014P</v>
      </c>
      <c r="B3421" s="10">
        <v>760199</v>
      </c>
      <c r="C3421" s="15">
        <v>41691</v>
      </c>
      <c r="D3421" s="16">
        <v>2379.4499529999998</v>
      </c>
      <c r="E3421" s="14">
        <v>0.65</v>
      </c>
      <c r="F3421" s="14" t="s">
        <v>42</v>
      </c>
      <c r="G3421" s="15">
        <v>41688</v>
      </c>
      <c r="H3421" s="27">
        <f>WORKDAY(WORKDAY(DATEVALUE("15/"&amp;MONTH(EDATE(C3421,0))&amp;"/"&amp;YEAR(EDATE(C3421,0))),-1,Feriados!$A$1:$A$936),1,Feriados!$A$1:$A$936)</f>
        <v>41687</v>
      </c>
      <c r="I3421" s="27">
        <f>WORKDAY(WORKDAY(DATEVALUE("15/"&amp;MONTH(EDATE(C3421,-1))&amp;"/"&amp;YEAR(EDATE(C3421,-1))),-1,Feriados!$A$1:$A$936),1,Feriados!$A$1:$A$936)</f>
        <v>41654</v>
      </c>
      <c r="J3421" s="27">
        <f>WORKDAY(WORKDAY(DATEVALUE("15/"&amp;MONTH(EDATE(C3421,0))&amp;"/"&amp;YEAR(EDATE(C3421,0))-1),-1,Feriados!$A$1:$A$936),1,Feriados!$A$1:$A$936)</f>
        <v>41320</v>
      </c>
      <c r="K3421" s="28">
        <f t="shared" si="102"/>
        <v>5.5853406329434474</v>
      </c>
    </row>
    <row r="3422" spans="1:11" x14ac:dyDescent="0.3">
      <c r="A3422" s="18" t="str">
        <f t="shared" si="103"/>
        <v>12014P</v>
      </c>
      <c r="B3422" s="10">
        <v>760199</v>
      </c>
      <c r="C3422" s="15">
        <v>41694</v>
      </c>
      <c r="D3422" s="16">
        <v>2380.2408770000002</v>
      </c>
      <c r="E3422" s="14">
        <v>0.64</v>
      </c>
      <c r="F3422" s="14" t="s">
        <v>42</v>
      </c>
      <c r="G3422" s="15">
        <v>41694</v>
      </c>
      <c r="H3422" s="27">
        <f>WORKDAY(WORKDAY(DATEVALUE("15/"&amp;MONTH(EDATE(C3422,0))&amp;"/"&amp;YEAR(EDATE(C3422,0))),-1,Feriados!$A$1:$A$936),1,Feriados!$A$1:$A$936)</f>
        <v>41687</v>
      </c>
      <c r="I3422" s="27">
        <f>WORKDAY(WORKDAY(DATEVALUE("15/"&amp;MONTH(EDATE(C3422,-1))&amp;"/"&amp;YEAR(EDATE(C3422,-1))),-1,Feriados!$A$1:$A$936),1,Feriados!$A$1:$A$936)</f>
        <v>41654</v>
      </c>
      <c r="J3422" s="27">
        <f>WORKDAY(WORKDAY(DATEVALUE("15/"&amp;MONTH(EDATE(C3422,0))&amp;"/"&amp;YEAR(EDATE(C3422,0))-1),-1,Feriados!$A$1:$A$936),1,Feriados!$A$1:$A$936)</f>
        <v>41320</v>
      </c>
      <c r="K3422" s="28">
        <f t="shared" si="102"/>
        <v>5.5853406329434474</v>
      </c>
    </row>
    <row r="3423" spans="1:11" x14ac:dyDescent="0.3">
      <c r="A3423" s="18" t="str">
        <f t="shared" si="103"/>
        <v>12014P</v>
      </c>
      <c r="B3423" s="10">
        <v>760199</v>
      </c>
      <c r="C3423" s="15">
        <v>41695</v>
      </c>
      <c r="D3423" s="16">
        <v>2381.0846379999998</v>
      </c>
      <c r="E3423" s="14">
        <v>0.64</v>
      </c>
      <c r="F3423" s="14" t="s">
        <v>42</v>
      </c>
      <c r="G3423" s="15">
        <v>41694</v>
      </c>
      <c r="H3423" s="27">
        <f>WORKDAY(WORKDAY(DATEVALUE("15/"&amp;MONTH(EDATE(C3423,0))&amp;"/"&amp;YEAR(EDATE(C3423,0))),-1,Feriados!$A$1:$A$936),1,Feriados!$A$1:$A$936)</f>
        <v>41687</v>
      </c>
      <c r="I3423" s="27">
        <f>WORKDAY(WORKDAY(DATEVALUE("15/"&amp;MONTH(EDATE(C3423,-1))&amp;"/"&amp;YEAR(EDATE(C3423,-1))),-1,Feriados!$A$1:$A$936),1,Feriados!$A$1:$A$936)</f>
        <v>41654</v>
      </c>
      <c r="J3423" s="27">
        <f>WORKDAY(WORKDAY(DATEVALUE("15/"&amp;MONTH(EDATE(C3423,0))&amp;"/"&amp;YEAR(EDATE(C3423,0))-1),-1,Feriados!$A$1:$A$936),1,Feriados!$A$1:$A$936)</f>
        <v>41320</v>
      </c>
      <c r="K3423" s="28">
        <f t="shared" si="102"/>
        <v>5.5853406329434474</v>
      </c>
    </row>
    <row r="3424" spans="1:11" x14ac:dyDescent="0.3">
      <c r="A3424" s="18" t="str">
        <f t="shared" si="103"/>
        <v>12014P</v>
      </c>
      <c r="B3424" s="10">
        <v>760199</v>
      </c>
      <c r="C3424" s="15">
        <v>41696</v>
      </c>
      <c r="D3424" s="16">
        <v>2381.9286980000002</v>
      </c>
      <c r="E3424" s="14">
        <v>0.64</v>
      </c>
      <c r="F3424" s="14" t="s">
        <v>42</v>
      </c>
      <c r="G3424" s="15">
        <v>41694</v>
      </c>
      <c r="H3424" s="27">
        <f>WORKDAY(WORKDAY(DATEVALUE("15/"&amp;MONTH(EDATE(C3424,0))&amp;"/"&amp;YEAR(EDATE(C3424,0))),-1,Feriados!$A$1:$A$936),1,Feriados!$A$1:$A$936)</f>
        <v>41687</v>
      </c>
      <c r="I3424" s="27">
        <f>WORKDAY(WORKDAY(DATEVALUE("15/"&amp;MONTH(EDATE(C3424,-1))&amp;"/"&amp;YEAR(EDATE(C3424,-1))),-1,Feriados!$A$1:$A$936),1,Feriados!$A$1:$A$936)</f>
        <v>41654</v>
      </c>
      <c r="J3424" s="27">
        <f>WORKDAY(WORKDAY(DATEVALUE("15/"&amp;MONTH(EDATE(C3424,0))&amp;"/"&amp;YEAR(EDATE(C3424,0))-1),-1,Feriados!$A$1:$A$936),1,Feriados!$A$1:$A$936)</f>
        <v>41320</v>
      </c>
      <c r="K3424" s="28">
        <f t="shared" si="102"/>
        <v>5.5853406329434474</v>
      </c>
    </row>
    <row r="3425" spans="1:11" x14ac:dyDescent="0.3">
      <c r="A3425" s="18" t="str">
        <f t="shared" si="103"/>
        <v>12014P</v>
      </c>
      <c r="B3425" s="10">
        <v>760199</v>
      </c>
      <c r="C3425" s="15">
        <v>41697</v>
      </c>
      <c r="D3425" s="16">
        <v>2382.7730569999999</v>
      </c>
      <c r="E3425" s="14">
        <v>0.64</v>
      </c>
      <c r="F3425" s="14" t="s">
        <v>42</v>
      </c>
      <c r="G3425" s="15">
        <v>41694</v>
      </c>
      <c r="H3425" s="27">
        <f>WORKDAY(WORKDAY(DATEVALUE("15/"&amp;MONTH(EDATE(C3425,0))&amp;"/"&amp;YEAR(EDATE(C3425,0))),-1,Feriados!$A$1:$A$936),1,Feriados!$A$1:$A$936)</f>
        <v>41687</v>
      </c>
      <c r="I3425" s="27">
        <f>WORKDAY(WORKDAY(DATEVALUE("15/"&amp;MONTH(EDATE(C3425,-1))&amp;"/"&amp;YEAR(EDATE(C3425,-1))),-1,Feriados!$A$1:$A$936),1,Feriados!$A$1:$A$936)</f>
        <v>41654</v>
      </c>
      <c r="J3425" s="27">
        <f>WORKDAY(WORKDAY(DATEVALUE("15/"&amp;MONTH(EDATE(C3425,0))&amp;"/"&amp;YEAR(EDATE(C3425,0))-1),-1,Feriados!$A$1:$A$936),1,Feriados!$A$1:$A$936)</f>
        <v>41320</v>
      </c>
      <c r="K3425" s="28">
        <f t="shared" si="102"/>
        <v>5.5853406329434474</v>
      </c>
    </row>
    <row r="3426" spans="1:11" x14ac:dyDescent="0.3">
      <c r="A3426" s="18" t="str">
        <f t="shared" si="103"/>
        <v>12014P</v>
      </c>
      <c r="B3426" s="10">
        <v>760199</v>
      </c>
      <c r="C3426" s="15">
        <v>41698</v>
      </c>
      <c r="D3426" s="16">
        <v>2383.6177149999999</v>
      </c>
      <c r="E3426" s="14">
        <v>0.64</v>
      </c>
      <c r="F3426" s="14" t="s">
        <v>42</v>
      </c>
      <c r="G3426" s="15">
        <v>41694</v>
      </c>
      <c r="H3426" s="27">
        <f>WORKDAY(WORKDAY(DATEVALUE("15/"&amp;MONTH(EDATE(C3426,0))&amp;"/"&amp;YEAR(EDATE(C3426,0))),-1,Feriados!$A$1:$A$936),1,Feriados!$A$1:$A$936)</f>
        <v>41687</v>
      </c>
      <c r="I3426" s="27">
        <f>WORKDAY(WORKDAY(DATEVALUE("15/"&amp;MONTH(EDATE(C3426,-1))&amp;"/"&amp;YEAR(EDATE(C3426,-1))),-1,Feriados!$A$1:$A$936),1,Feriados!$A$1:$A$936)</f>
        <v>41654</v>
      </c>
      <c r="J3426" s="27">
        <f>WORKDAY(WORKDAY(DATEVALUE("15/"&amp;MONTH(EDATE(C3426,0))&amp;"/"&amp;YEAR(EDATE(C3426,0))-1),-1,Feriados!$A$1:$A$936),1,Feriados!$A$1:$A$936)</f>
        <v>41320</v>
      </c>
      <c r="K3426" s="28">
        <f t="shared" si="102"/>
        <v>5.5853406329434474</v>
      </c>
    </row>
    <row r="3427" spans="1:11" x14ac:dyDescent="0.3">
      <c r="A3427" s="18" t="str">
        <f t="shared" si="103"/>
        <v>22014P</v>
      </c>
      <c r="B3427" s="10">
        <v>760199</v>
      </c>
      <c r="C3427" s="15">
        <v>41703</v>
      </c>
      <c r="D3427" s="16">
        <v>2384.462673</v>
      </c>
      <c r="E3427" s="14">
        <v>0.64</v>
      </c>
      <c r="F3427" s="14" t="s">
        <v>42</v>
      </c>
      <c r="G3427" s="15">
        <v>41694</v>
      </c>
      <c r="H3427" s="27">
        <f>WORKDAY(WORKDAY(DATEVALUE("15/"&amp;MONTH(EDATE(C3427,0))&amp;"/"&amp;YEAR(EDATE(C3427,0))),-1,Feriados!$A$1:$A$936),1,Feriados!$A$1:$A$936)</f>
        <v>41715</v>
      </c>
      <c r="I3427" s="27">
        <f>WORKDAY(WORKDAY(DATEVALUE("15/"&amp;MONTH(EDATE(C3427,-1))&amp;"/"&amp;YEAR(EDATE(C3427,-1))),-1,Feriados!$A$1:$A$936),1,Feriados!$A$1:$A$936)</f>
        <v>41687</v>
      </c>
      <c r="J3427" s="27">
        <f>WORKDAY(WORKDAY(DATEVALUE("15/"&amp;MONTH(EDATE(C3427,0))&amp;"/"&amp;YEAR(EDATE(C3427,0))-1),-1,Feriados!$A$1:$A$936),1,Feriados!$A$1:$A$936)</f>
        <v>41348</v>
      </c>
      <c r="K3427" s="28">
        <f t="shared" si="102"/>
        <v>5.6795176424478733</v>
      </c>
    </row>
    <row r="3428" spans="1:11" x14ac:dyDescent="0.3">
      <c r="A3428" s="18" t="str">
        <f t="shared" si="103"/>
        <v>22014P</v>
      </c>
      <c r="B3428" s="10">
        <v>760199</v>
      </c>
      <c r="C3428" s="15">
        <v>41704</v>
      </c>
      <c r="D3428" s="16">
        <v>2385.3079299999999</v>
      </c>
      <c r="E3428" s="14">
        <v>0.64</v>
      </c>
      <c r="F3428" s="14" t="s">
        <v>42</v>
      </c>
      <c r="G3428" s="15">
        <v>41694</v>
      </c>
      <c r="H3428" s="27">
        <f>WORKDAY(WORKDAY(DATEVALUE("15/"&amp;MONTH(EDATE(C3428,0))&amp;"/"&amp;YEAR(EDATE(C3428,0))),-1,Feriados!$A$1:$A$936),1,Feriados!$A$1:$A$936)</f>
        <v>41715</v>
      </c>
      <c r="I3428" s="27">
        <f>WORKDAY(WORKDAY(DATEVALUE("15/"&amp;MONTH(EDATE(C3428,-1))&amp;"/"&amp;YEAR(EDATE(C3428,-1))),-1,Feriados!$A$1:$A$936),1,Feriados!$A$1:$A$936)</f>
        <v>41687</v>
      </c>
      <c r="J3428" s="27">
        <f>WORKDAY(WORKDAY(DATEVALUE("15/"&amp;MONTH(EDATE(C3428,0))&amp;"/"&amp;YEAR(EDATE(C3428,0))-1),-1,Feriados!$A$1:$A$936),1,Feriados!$A$1:$A$936)</f>
        <v>41348</v>
      </c>
      <c r="K3428" s="28">
        <f t="shared" si="102"/>
        <v>5.6795176424478733</v>
      </c>
    </row>
    <row r="3429" spans="1:11" x14ac:dyDescent="0.3">
      <c r="A3429" s="18" t="str">
        <f t="shared" si="103"/>
        <v>22014P</v>
      </c>
      <c r="B3429" s="10">
        <v>760199</v>
      </c>
      <c r="C3429" s="15">
        <v>41705</v>
      </c>
      <c r="D3429" s="16">
        <v>2386.153487</v>
      </c>
      <c r="E3429" s="14">
        <v>0.64</v>
      </c>
      <c r="F3429" s="14" t="s">
        <v>42</v>
      </c>
      <c r="G3429" s="15">
        <v>41694</v>
      </c>
      <c r="H3429" s="27">
        <f>WORKDAY(WORKDAY(DATEVALUE("15/"&amp;MONTH(EDATE(C3429,0))&amp;"/"&amp;YEAR(EDATE(C3429,0))),-1,Feriados!$A$1:$A$936),1,Feriados!$A$1:$A$936)</f>
        <v>41715</v>
      </c>
      <c r="I3429" s="27">
        <f>WORKDAY(WORKDAY(DATEVALUE("15/"&amp;MONTH(EDATE(C3429,-1))&amp;"/"&amp;YEAR(EDATE(C3429,-1))),-1,Feriados!$A$1:$A$936),1,Feriados!$A$1:$A$936)</f>
        <v>41687</v>
      </c>
      <c r="J3429" s="27">
        <f>WORKDAY(WORKDAY(DATEVALUE("15/"&amp;MONTH(EDATE(C3429,0))&amp;"/"&amp;YEAR(EDATE(C3429,0))-1),-1,Feriados!$A$1:$A$936),1,Feriados!$A$1:$A$936)</f>
        <v>41348</v>
      </c>
      <c r="K3429" s="28">
        <f t="shared" si="102"/>
        <v>5.6795176424478733</v>
      </c>
    </row>
    <row r="3430" spans="1:11" x14ac:dyDescent="0.3">
      <c r="A3430" s="18" t="str">
        <f t="shared" si="103"/>
        <v>22014P</v>
      </c>
      <c r="B3430" s="10">
        <v>760199</v>
      </c>
      <c r="C3430" s="15">
        <v>41708</v>
      </c>
      <c r="D3430" s="16">
        <v>2386.9993439999998</v>
      </c>
      <c r="E3430" s="14">
        <v>0.64</v>
      </c>
      <c r="F3430" s="14" t="s">
        <v>42</v>
      </c>
      <c r="G3430" s="15">
        <v>41694</v>
      </c>
      <c r="H3430" s="27">
        <f>WORKDAY(WORKDAY(DATEVALUE("15/"&amp;MONTH(EDATE(C3430,0))&amp;"/"&amp;YEAR(EDATE(C3430,0))),-1,Feriados!$A$1:$A$936),1,Feriados!$A$1:$A$936)</f>
        <v>41715</v>
      </c>
      <c r="I3430" s="27">
        <f>WORKDAY(WORKDAY(DATEVALUE("15/"&amp;MONTH(EDATE(C3430,-1))&amp;"/"&amp;YEAR(EDATE(C3430,-1))),-1,Feriados!$A$1:$A$936),1,Feriados!$A$1:$A$936)</f>
        <v>41687</v>
      </c>
      <c r="J3430" s="27">
        <f>WORKDAY(WORKDAY(DATEVALUE("15/"&amp;MONTH(EDATE(C3430,0))&amp;"/"&amp;YEAR(EDATE(C3430,0))-1),-1,Feriados!$A$1:$A$936),1,Feriados!$A$1:$A$936)</f>
        <v>41348</v>
      </c>
      <c r="K3430" s="28">
        <f t="shared" si="102"/>
        <v>5.6795176424478733</v>
      </c>
    </row>
    <row r="3431" spans="1:11" x14ac:dyDescent="0.3">
      <c r="A3431" s="18" t="str">
        <f t="shared" si="103"/>
        <v>22014P</v>
      </c>
      <c r="B3431" s="10">
        <v>760199</v>
      </c>
      <c r="C3431" s="15">
        <v>41709</v>
      </c>
      <c r="D3431" s="16">
        <v>2387.8454999999999</v>
      </c>
      <c r="E3431" s="14">
        <v>0.64</v>
      </c>
      <c r="F3431" s="14" t="s">
        <v>42</v>
      </c>
      <c r="G3431" s="15">
        <v>41694</v>
      </c>
      <c r="H3431" s="27">
        <f>WORKDAY(WORKDAY(DATEVALUE("15/"&amp;MONTH(EDATE(C3431,0))&amp;"/"&amp;YEAR(EDATE(C3431,0))),-1,Feriados!$A$1:$A$936),1,Feriados!$A$1:$A$936)</f>
        <v>41715</v>
      </c>
      <c r="I3431" s="27">
        <f>WORKDAY(WORKDAY(DATEVALUE("15/"&amp;MONTH(EDATE(C3431,-1))&amp;"/"&amp;YEAR(EDATE(C3431,-1))),-1,Feriados!$A$1:$A$936),1,Feriados!$A$1:$A$936)</f>
        <v>41687</v>
      </c>
      <c r="J3431" s="27">
        <f>WORKDAY(WORKDAY(DATEVALUE("15/"&amp;MONTH(EDATE(C3431,0))&amp;"/"&amp;YEAR(EDATE(C3431,0))-1),-1,Feriados!$A$1:$A$936),1,Feriados!$A$1:$A$936)</f>
        <v>41348</v>
      </c>
      <c r="K3431" s="28">
        <f t="shared" si="102"/>
        <v>5.6795176424478733</v>
      </c>
    </row>
    <row r="3432" spans="1:11" x14ac:dyDescent="0.3">
      <c r="A3432" s="18" t="str">
        <f t="shared" si="103"/>
        <v>22014F</v>
      </c>
      <c r="B3432" s="10">
        <v>760199</v>
      </c>
      <c r="C3432" s="15">
        <v>41710</v>
      </c>
      <c r="D3432" s="16">
        <v>2389.6751920000002</v>
      </c>
      <c r="E3432" s="14">
        <v>0.69</v>
      </c>
      <c r="F3432" s="14" t="s">
        <v>41</v>
      </c>
      <c r="G3432" s="15">
        <v>41710</v>
      </c>
      <c r="H3432" s="27">
        <f>WORKDAY(WORKDAY(DATEVALUE("15/"&amp;MONTH(EDATE(C3432,0))&amp;"/"&amp;YEAR(EDATE(C3432,0))),-1,Feriados!$A$1:$A$936),1,Feriados!$A$1:$A$936)</f>
        <v>41715</v>
      </c>
      <c r="I3432" s="27">
        <f>WORKDAY(WORKDAY(DATEVALUE("15/"&amp;MONTH(EDATE(C3432,-1))&amp;"/"&amp;YEAR(EDATE(C3432,-1))),-1,Feriados!$A$1:$A$936),1,Feriados!$A$1:$A$936)</f>
        <v>41687</v>
      </c>
      <c r="J3432" s="27">
        <f>WORKDAY(WORKDAY(DATEVALUE("15/"&amp;MONTH(EDATE(C3432,0))&amp;"/"&amp;YEAR(EDATE(C3432,0))-1),-1,Feriados!$A$1:$A$936),1,Feriados!$A$1:$A$936)</f>
        <v>41348</v>
      </c>
      <c r="K3432" s="28">
        <f t="shared" si="102"/>
        <v>5.6795176424478733</v>
      </c>
    </row>
    <row r="3433" spans="1:11" x14ac:dyDescent="0.3">
      <c r="A3433" s="18" t="str">
        <f t="shared" si="103"/>
        <v>22014F</v>
      </c>
      <c r="B3433" s="10">
        <v>760199</v>
      </c>
      <c r="C3433" s="15">
        <v>41711</v>
      </c>
      <c r="D3433" s="16">
        <v>2390.587884</v>
      </c>
      <c r="E3433" s="14">
        <v>0.69</v>
      </c>
      <c r="F3433" s="14" t="s">
        <v>41</v>
      </c>
      <c r="G3433" s="15">
        <v>41710</v>
      </c>
      <c r="H3433" s="27">
        <f>WORKDAY(WORKDAY(DATEVALUE("15/"&amp;MONTH(EDATE(C3433,0))&amp;"/"&amp;YEAR(EDATE(C3433,0))),-1,Feriados!$A$1:$A$936),1,Feriados!$A$1:$A$936)</f>
        <v>41715</v>
      </c>
      <c r="I3433" s="27">
        <f>WORKDAY(WORKDAY(DATEVALUE("15/"&amp;MONTH(EDATE(C3433,-1))&amp;"/"&amp;YEAR(EDATE(C3433,-1))),-1,Feriados!$A$1:$A$936),1,Feriados!$A$1:$A$936)</f>
        <v>41687</v>
      </c>
      <c r="J3433" s="27">
        <f>WORKDAY(WORKDAY(DATEVALUE("15/"&amp;MONTH(EDATE(C3433,0))&amp;"/"&amp;YEAR(EDATE(C3433,0))-1),-1,Feriados!$A$1:$A$936),1,Feriados!$A$1:$A$936)</f>
        <v>41348</v>
      </c>
      <c r="K3433" s="28">
        <f t="shared" si="102"/>
        <v>5.6795176424478733</v>
      </c>
    </row>
    <row r="3434" spans="1:11" x14ac:dyDescent="0.3">
      <c r="A3434" s="18" t="str">
        <f t="shared" si="103"/>
        <v>22014F</v>
      </c>
      <c r="B3434" s="10">
        <v>760199</v>
      </c>
      <c r="C3434" s="15">
        <v>41712</v>
      </c>
      <c r="D3434" s="16">
        <v>2391.5009239999999</v>
      </c>
      <c r="E3434" s="14">
        <v>0.69</v>
      </c>
      <c r="F3434" s="14" t="s">
        <v>41</v>
      </c>
      <c r="G3434" s="15">
        <v>41710</v>
      </c>
      <c r="H3434" s="27">
        <f>WORKDAY(WORKDAY(DATEVALUE("15/"&amp;MONTH(EDATE(C3434,0))&amp;"/"&amp;YEAR(EDATE(C3434,0))),-1,Feriados!$A$1:$A$936),1,Feriados!$A$1:$A$936)</f>
        <v>41715</v>
      </c>
      <c r="I3434" s="27">
        <f>WORKDAY(WORKDAY(DATEVALUE("15/"&amp;MONTH(EDATE(C3434,-1))&amp;"/"&amp;YEAR(EDATE(C3434,-1))),-1,Feriados!$A$1:$A$936),1,Feriados!$A$1:$A$936)</f>
        <v>41687</v>
      </c>
      <c r="J3434" s="27">
        <f>WORKDAY(WORKDAY(DATEVALUE("15/"&amp;MONTH(EDATE(C3434,0))&amp;"/"&amp;YEAR(EDATE(C3434,0))-1),-1,Feriados!$A$1:$A$936),1,Feriados!$A$1:$A$936)</f>
        <v>41348</v>
      </c>
      <c r="K3434" s="28">
        <f t="shared" si="102"/>
        <v>5.6795176424478733</v>
      </c>
    </row>
    <row r="3435" spans="1:11" x14ac:dyDescent="0.3">
      <c r="A3435" s="18" t="str">
        <f t="shared" si="103"/>
        <v>22014F</v>
      </c>
      <c r="B3435" s="10">
        <v>760199</v>
      </c>
      <c r="C3435" s="15">
        <v>41715</v>
      </c>
      <c r="D3435" s="16">
        <v>2392.4143140000001</v>
      </c>
      <c r="E3435" s="14">
        <v>0.69</v>
      </c>
      <c r="F3435" s="14" t="s">
        <v>41</v>
      </c>
      <c r="G3435" s="15">
        <v>41710</v>
      </c>
      <c r="H3435" s="27">
        <f>WORKDAY(WORKDAY(DATEVALUE("15/"&amp;MONTH(EDATE(C3435,0))&amp;"/"&amp;YEAR(EDATE(C3435,0))),-1,Feriados!$A$1:$A$936),1,Feriados!$A$1:$A$936)</f>
        <v>41715</v>
      </c>
      <c r="I3435" s="27">
        <f>WORKDAY(WORKDAY(DATEVALUE("15/"&amp;MONTH(EDATE(C3435,-1))&amp;"/"&amp;YEAR(EDATE(C3435,-1))),-1,Feriados!$A$1:$A$936),1,Feriados!$A$1:$A$936)</f>
        <v>41687</v>
      </c>
      <c r="J3435" s="27">
        <f>WORKDAY(WORKDAY(DATEVALUE("15/"&amp;MONTH(EDATE(C3435,0))&amp;"/"&amp;YEAR(EDATE(C3435,0))-1),-1,Feriados!$A$1:$A$936),1,Feriados!$A$1:$A$936)</f>
        <v>41348</v>
      </c>
      <c r="K3435" s="28">
        <f t="shared" si="102"/>
        <v>5.6795176424478733</v>
      </c>
    </row>
    <row r="3436" spans="1:11" x14ac:dyDescent="0.3">
      <c r="A3436" s="18" t="str">
        <f t="shared" si="103"/>
        <v>22014P</v>
      </c>
      <c r="B3436" s="10">
        <v>760199</v>
      </c>
      <c r="C3436" s="15">
        <v>41716</v>
      </c>
      <c r="D3436" s="16">
        <v>2393.2770220000002</v>
      </c>
      <c r="E3436" s="14">
        <v>0.76</v>
      </c>
      <c r="F3436" s="14" t="s">
        <v>42</v>
      </c>
      <c r="G3436" s="15">
        <v>41716</v>
      </c>
      <c r="H3436" s="27">
        <f>WORKDAY(WORKDAY(DATEVALUE("15/"&amp;MONTH(EDATE(C3436,0))&amp;"/"&amp;YEAR(EDATE(C3436,0))),-1,Feriados!$A$1:$A$936),1,Feriados!$A$1:$A$936)</f>
        <v>41715</v>
      </c>
      <c r="I3436" s="27">
        <f>WORKDAY(WORKDAY(DATEVALUE("15/"&amp;MONTH(EDATE(C3436,-1))&amp;"/"&amp;YEAR(EDATE(C3436,-1))),-1,Feriados!$A$1:$A$936),1,Feriados!$A$1:$A$936)</f>
        <v>41687</v>
      </c>
      <c r="J3436" s="27">
        <f>WORKDAY(WORKDAY(DATEVALUE("15/"&amp;MONTH(EDATE(C3436,0))&amp;"/"&amp;YEAR(EDATE(C3436,0))-1),-1,Feriados!$A$1:$A$936),1,Feriados!$A$1:$A$936)</f>
        <v>41348</v>
      </c>
      <c r="K3436" s="28">
        <f t="shared" si="102"/>
        <v>5.6795176424478733</v>
      </c>
    </row>
    <row r="3437" spans="1:11" x14ac:dyDescent="0.3">
      <c r="A3437" s="18" t="str">
        <f t="shared" si="103"/>
        <v>22014P</v>
      </c>
      <c r="B3437" s="10">
        <v>760199</v>
      </c>
      <c r="C3437" s="15">
        <v>41717</v>
      </c>
      <c r="D3437" s="16">
        <v>2394.1400410000001</v>
      </c>
      <c r="E3437" s="14">
        <v>0.76</v>
      </c>
      <c r="F3437" s="14" t="s">
        <v>42</v>
      </c>
      <c r="G3437" s="15">
        <v>41716</v>
      </c>
      <c r="H3437" s="27">
        <f>WORKDAY(WORKDAY(DATEVALUE("15/"&amp;MONTH(EDATE(C3437,0))&amp;"/"&amp;YEAR(EDATE(C3437,0))),-1,Feriados!$A$1:$A$936),1,Feriados!$A$1:$A$936)</f>
        <v>41715</v>
      </c>
      <c r="I3437" s="27">
        <f>WORKDAY(WORKDAY(DATEVALUE("15/"&amp;MONTH(EDATE(C3437,-1))&amp;"/"&amp;YEAR(EDATE(C3437,-1))),-1,Feriados!$A$1:$A$936),1,Feriados!$A$1:$A$936)</f>
        <v>41687</v>
      </c>
      <c r="J3437" s="27">
        <f>WORKDAY(WORKDAY(DATEVALUE("15/"&amp;MONTH(EDATE(C3437,0))&amp;"/"&amp;YEAR(EDATE(C3437,0))-1),-1,Feriados!$A$1:$A$936),1,Feriados!$A$1:$A$936)</f>
        <v>41348</v>
      </c>
      <c r="K3437" s="28">
        <f t="shared" si="102"/>
        <v>5.6795176424478733</v>
      </c>
    </row>
    <row r="3438" spans="1:11" x14ac:dyDescent="0.3">
      <c r="A3438" s="18" t="str">
        <f t="shared" si="103"/>
        <v>22014P</v>
      </c>
      <c r="B3438" s="10">
        <v>760199</v>
      </c>
      <c r="C3438" s="15">
        <v>41718</v>
      </c>
      <c r="D3438" s="16">
        <v>2395.0033709999998</v>
      </c>
      <c r="E3438" s="14">
        <v>0.76</v>
      </c>
      <c r="F3438" s="14" t="s">
        <v>42</v>
      </c>
      <c r="G3438" s="15">
        <v>41716</v>
      </c>
      <c r="H3438" s="27">
        <f>WORKDAY(WORKDAY(DATEVALUE("15/"&amp;MONTH(EDATE(C3438,0))&amp;"/"&amp;YEAR(EDATE(C3438,0))),-1,Feriados!$A$1:$A$936),1,Feriados!$A$1:$A$936)</f>
        <v>41715</v>
      </c>
      <c r="I3438" s="27">
        <f>WORKDAY(WORKDAY(DATEVALUE("15/"&amp;MONTH(EDATE(C3438,-1))&amp;"/"&amp;YEAR(EDATE(C3438,-1))),-1,Feriados!$A$1:$A$936),1,Feriados!$A$1:$A$936)</f>
        <v>41687</v>
      </c>
      <c r="J3438" s="27">
        <f>WORKDAY(WORKDAY(DATEVALUE("15/"&amp;MONTH(EDATE(C3438,0))&amp;"/"&amp;YEAR(EDATE(C3438,0))-1),-1,Feriados!$A$1:$A$936),1,Feriados!$A$1:$A$936)</f>
        <v>41348</v>
      </c>
      <c r="K3438" s="28">
        <f t="shared" si="102"/>
        <v>5.6795176424478733</v>
      </c>
    </row>
    <row r="3439" spans="1:11" x14ac:dyDescent="0.3">
      <c r="A3439" s="18" t="str">
        <f t="shared" si="103"/>
        <v>22014P</v>
      </c>
      <c r="B3439" s="10">
        <v>760199</v>
      </c>
      <c r="C3439" s="15">
        <v>41719</v>
      </c>
      <c r="D3439" s="16">
        <v>2395.867013</v>
      </c>
      <c r="E3439" s="14">
        <v>0.76</v>
      </c>
      <c r="F3439" s="14" t="s">
        <v>42</v>
      </c>
      <c r="G3439" s="15">
        <v>41716</v>
      </c>
      <c r="H3439" s="27">
        <f>WORKDAY(WORKDAY(DATEVALUE("15/"&amp;MONTH(EDATE(C3439,0))&amp;"/"&amp;YEAR(EDATE(C3439,0))),-1,Feriados!$A$1:$A$936),1,Feriados!$A$1:$A$936)</f>
        <v>41715</v>
      </c>
      <c r="I3439" s="27">
        <f>WORKDAY(WORKDAY(DATEVALUE("15/"&amp;MONTH(EDATE(C3439,-1))&amp;"/"&amp;YEAR(EDATE(C3439,-1))),-1,Feriados!$A$1:$A$936),1,Feriados!$A$1:$A$936)</f>
        <v>41687</v>
      </c>
      <c r="J3439" s="27">
        <f>WORKDAY(WORKDAY(DATEVALUE("15/"&amp;MONTH(EDATE(C3439,0))&amp;"/"&amp;YEAR(EDATE(C3439,0))-1),-1,Feriados!$A$1:$A$936),1,Feriados!$A$1:$A$936)</f>
        <v>41348</v>
      </c>
      <c r="K3439" s="28">
        <f t="shared" si="102"/>
        <v>5.6795176424478733</v>
      </c>
    </row>
    <row r="3440" spans="1:11" x14ac:dyDescent="0.3">
      <c r="A3440" s="18" t="str">
        <f t="shared" si="103"/>
        <v>22014P</v>
      </c>
      <c r="B3440" s="10">
        <v>760199</v>
      </c>
      <c r="C3440" s="15">
        <v>41722</v>
      </c>
      <c r="D3440" s="16">
        <v>2397.1839060000002</v>
      </c>
      <c r="E3440" s="14">
        <v>0.84</v>
      </c>
      <c r="F3440" s="14" t="s">
        <v>42</v>
      </c>
      <c r="G3440" s="15">
        <v>41722</v>
      </c>
      <c r="H3440" s="27">
        <f>WORKDAY(WORKDAY(DATEVALUE("15/"&amp;MONTH(EDATE(C3440,0))&amp;"/"&amp;YEAR(EDATE(C3440,0))),-1,Feriados!$A$1:$A$936),1,Feriados!$A$1:$A$936)</f>
        <v>41715</v>
      </c>
      <c r="I3440" s="27">
        <f>WORKDAY(WORKDAY(DATEVALUE("15/"&amp;MONTH(EDATE(C3440,-1))&amp;"/"&amp;YEAR(EDATE(C3440,-1))),-1,Feriados!$A$1:$A$936),1,Feriados!$A$1:$A$936)</f>
        <v>41687</v>
      </c>
      <c r="J3440" s="27">
        <f>WORKDAY(WORKDAY(DATEVALUE("15/"&amp;MONTH(EDATE(C3440,0))&amp;"/"&amp;YEAR(EDATE(C3440,0))-1),-1,Feriados!$A$1:$A$936),1,Feriados!$A$1:$A$936)</f>
        <v>41348</v>
      </c>
      <c r="K3440" s="28">
        <f t="shared" si="102"/>
        <v>5.6795176424478733</v>
      </c>
    </row>
    <row r="3441" spans="1:11" x14ac:dyDescent="0.3">
      <c r="A3441" s="18" t="str">
        <f t="shared" si="103"/>
        <v>22014P</v>
      </c>
      <c r="B3441" s="10">
        <v>760199</v>
      </c>
      <c r="C3441" s="15">
        <v>41723</v>
      </c>
      <c r="D3441" s="16">
        <v>2398.1389650000001</v>
      </c>
      <c r="E3441" s="14">
        <v>0.84</v>
      </c>
      <c r="F3441" s="14" t="s">
        <v>42</v>
      </c>
      <c r="G3441" s="15">
        <v>41722</v>
      </c>
      <c r="H3441" s="27">
        <f>WORKDAY(WORKDAY(DATEVALUE("15/"&amp;MONTH(EDATE(C3441,0))&amp;"/"&amp;YEAR(EDATE(C3441,0))),-1,Feriados!$A$1:$A$936),1,Feriados!$A$1:$A$936)</f>
        <v>41715</v>
      </c>
      <c r="I3441" s="27">
        <f>WORKDAY(WORKDAY(DATEVALUE("15/"&amp;MONTH(EDATE(C3441,-1))&amp;"/"&amp;YEAR(EDATE(C3441,-1))),-1,Feriados!$A$1:$A$936),1,Feriados!$A$1:$A$936)</f>
        <v>41687</v>
      </c>
      <c r="J3441" s="27">
        <f>WORKDAY(WORKDAY(DATEVALUE("15/"&amp;MONTH(EDATE(C3441,0))&amp;"/"&amp;YEAR(EDATE(C3441,0))-1),-1,Feriados!$A$1:$A$936),1,Feriados!$A$1:$A$936)</f>
        <v>41348</v>
      </c>
      <c r="K3441" s="28">
        <f t="shared" si="102"/>
        <v>5.6795176424478733</v>
      </c>
    </row>
    <row r="3442" spans="1:11" x14ac:dyDescent="0.3">
      <c r="A3442" s="18" t="str">
        <f t="shared" si="103"/>
        <v>22014P</v>
      </c>
      <c r="B3442" s="10">
        <v>760199</v>
      </c>
      <c r="C3442" s="15">
        <v>41724</v>
      </c>
      <c r="D3442" s="16">
        <v>2399.0944039999999</v>
      </c>
      <c r="E3442" s="14">
        <v>0.84</v>
      </c>
      <c r="F3442" s="14" t="s">
        <v>42</v>
      </c>
      <c r="G3442" s="15">
        <v>41722</v>
      </c>
      <c r="H3442" s="27">
        <f>WORKDAY(WORKDAY(DATEVALUE("15/"&amp;MONTH(EDATE(C3442,0))&amp;"/"&amp;YEAR(EDATE(C3442,0))),-1,Feriados!$A$1:$A$936),1,Feriados!$A$1:$A$936)</f>
        <v>41715</v>
      </c>
      <c r="I3442" s="27">
        <f>WORKDAY(WORKDAY(DATEVALUE("15/"&amp;MONTH(EDATE(C3442,-1))&amp;"/"&amp;YEAR(EDATE(C3442,-1))),-1,Feriados!$A$1:$A$936),1,Feriados!$A$1:$A$936)</f>
        <v>41687</v>
      </c>
      <c r="J3442" s="27">
        <f>WORKDAY(WORKDAY(DATEVALUE("15/"&amp;MONTH(EDATE(C3442,0))&amp;"/"&amp;YEAR(EDATE(C3442,0))-1),-1,Feriados!$A$1:$A$936),1,Feriados!$A$1:$A$936)</f>
        <v>41348</v>
      </c>
      <c r="K3442" s="28">
        <f t="shared" si="102"/>
        <v>5.6795176424478733</v>
      </c>
    </row>
    <row r="3443" spans="1:11" x14ac:dyDescent="0.3">
      <c r="A3443" s="18" t="str">
        <f t="shared" si="103"/>
        <v>22014P</v>
      </c>
      <c r="B3443" s="10">
        <v>760199</v>
      </c>
      <c r="C3443" s="15">
        <v>41725</v>
      </c>
      <c r="D3443" s="16">
        <v>2400.0502240000001</v>
      </c>
      <c r="E3443" s="14">
        <v>0.84</v>
      </c>
      <c r="F3443" s="14" t="s">
        <v>42</v>
      </c>
      <c r="G3443" s="15">
        <v>41722</v>
      </c>
      <c r="H3443" s="27">
        <f>WORKDAY(WORKDAY(DATEVALUE("15/"&amp;MONTH(EDATE(C3443,0))&amp;"/"&amp;YEAR(EDATE(C3443,0))),-1,Feriados!$A$1:$A$936),1,Feriados!$A$1:$A$936)</f>
        <v>41715</v>
      </c>
      <c r="I3443" s="27">
        <f>WORKDAY(WORKDAY(DATEVALUE("15/"&amp;MONTH(EDATE(C3443,-1))&amp;"/"&amp;YEAR(EDATE(C3443,-1))),-1,Feriados!$A$1:$A$936),1,Feriados!$A$1:$A$936)</f>
        <v>41687</v>
      </c>
      <c r="J3443" s="27">
        <f>WORKDAY(WORKDAY(DATEVALUE("15/"&amp;MONTH(EDATE(C3443,0))&amp;"/"&amp;YEAR(EDATE(C3443,0))-1),-1,Feriados!$A$1:$A$936),1,Feriados!$A$1:$A$936)</f>
        <v>41348</v>
      </c>
      <c r="K3443" s="28">
        <f t="shared" si="102"/>
        <v>5.6795176424478733</v>
      </c>
    </row>
    <row r="3444" spans="1:11" x14ac:dyDescent="0.3">
      <c r="A3444" s="18" t="str">
        <f t="shared" si="103"/>
        <v>22014P</v>
      </c>
      <c r="B3444" s="10">
        <v>760199</v>
      </c>
      <c r="C3444" s="15">
        <v>41726</v>
      </c>
      <c r="D3444" s="16">
        <v>2401.006425</v>
      </c>
      <c r="E3444" s="14">
        <v>0.84</v>
      </c>
      <c r="F3444" s="14" t="s">
        <v>42</v>
      </c>
      <c r="G3444" s="15">
        <v>41722</v>
      </c>
      <c r="H3444" s="27">
        <f>WORKDAY(WORKDAY(DATEVALUE("15/"&amp;MONTH(EDATE(C3444,0))&amp;"/"&amp;YEAR(EDATE(C3444,0))),-1,Feriados!$A$1:$A$936),1,Feriados!$A$1:$A$936)</f>
        <v>41715</v>
      </c>
      <c r="I3444" s="27">
        <f>WORKDAY(WORKDAY(DATEVALUE("15/"&amp;MONTH(EDATE(C3444,-1))&amp;"/"&amp;YEAR(EDATE(C3444,-1))),-1,Feriados!$A$1:$A$936),1,Feriados!$A$1:$A$936)</f>
        <v>41687</v>
      </c>
      <c r="J3444" s="27">
        <f>WORKDAY(WORKDAY(DATEVALUE("15/"&amp;MONTH(EDATE(C3444,0))&amp;"/"&amp;YEAR(EDATE(C3444,0))-1),-1,Feriados!$A$1:$A$936),1,Feriados!$A$1:$A$936)</f>
        <v>41348</v>
      </c>
      <c r="K3444" s="28">
        <f t="shared" si="102"/>
        <v>5.6795176424478733</v>
      </c>
    </row>
    <row r="3445" spans="1:11" x14ac:dyDescent="0.3">
      <c r="A3445" s="18" t="str">
        <f t="shared" si="103"/>
        <v>22014P</v>
      </c>
      <c r="B3445" s="10">
        <v>760199</v>
      </c>
      <c r="C3445" s="15">
        <v>41729</v>
      </c>
      <c r="D3445" s="16">
        <v>2401.9630069999998</v>
      </c>
      <c r="E3445" s="14">
        <v>0.84</v>
      </c>
      <c r="F3445" s="14" t="s">
        <v>42</v>
      </c>
      <c r="G3445" s="15">
        <v>41722</v>
      </c>
      <c r="H3445" s="27">
        <f>WORKDAY(WORKDAY(DATEVALUE("15/"&amp;MONTH(EDATE(C3445,0))&amp;"/"&amp;YEAR(EDATE(C3445,0))),-1,Feriados!$A$1:$A$936),1,Feriados!$A$1:$A$936)</f>
        <v>41715</v>
      </c>
      <c r="I3445" s="27">
        <f>WORKDAY(WORKDAY(DATEVALUE("15/"&amp;MONTH(EDATE(C3445,-1))&amp;"/"&amp;YEAR(EDATE(C3445,-1))),-1,Feriados!$A$1:$A$936),1,Feriados!$A$1:$A$936)</f>
        <v>41687</v>
      </c>
      <c r="J3445" s="27">
        <f>WORKDAY(WORKDAY(DATEVALUE("15/"&amp;MONTH(EDATE(C3445,0))&amp;"/"&amp;YEAR(EDATE(C3445,0))-1),-1,Feriados!$A$1:$A$936),1,Feriados!$A$1:$A$936)</f>
        <v>41348</v>
      </c>
      <c r="K3445" s="28">
        <f t="shared" si="102"/>
        <v>5.6795176424478733</v>
      </c>
    </row>
    <row r="3446" spans="1:11" x14ac:dyDescent="0.3">
      <c r="A3446" s="18" t="str">
        <f t="shared" si="103"/>
        <v>32014P</v>
      </c>
      <c r="B3446" s="10">
        <v>760199</v>
      </c>
      <c r="C3446" s="15">
        <v>41730</v>
      </c>
      <c r="D3446" s="16">
        <v>2402.9199699999999</v>
      </c>
      <c r="E3446" s="14">
        <v>0.84</v>
      </c>
      <c r="F3446" s="14" t="s">
        <v>42</v>
      </c>
      <c r="G3446" s="15">
        <v>41722</v>
      </c>
      <c r="H3446" s="27">
        <f>WORKDAY(WORKDAY(DATEVALUE("15/"&amp;MONTH(EDATE(C3446,0))&amp;"/"&amp;YEAR(EDATE(C3446,0))),-1,Feriados!$A$1:$A$936),1,Feriados!$A$1:$A$936)</f>
        <v>41744</v>
      </c>
      <c r="I3446" s="27">
        <f>WORKDAY(WORKDAY(DATEVALUE("15/"&amp;MONTH(EDATE(C3446,-1))&amp;"/"&amp;YEAR(EDATE(C3446,-1))),-1,Feriados!$A$1:$A$936),1,Feriados!$A$1:$A$936)</f>
        <v>41715</v>
      </c>
      <c r="J3446" s="27">
        <f>WORKDAY(WORKDAY(DATEVALUE("15/"&amp;MONTH(EDATE(C3446,0))&amp;"/"&amp;YEAR(EDATE(C3446,0))-1),-1,Feriados!$A$1:$A$936),1,Feriados!$A$1:$A$936)</f>
        <v>41379</v>
      </c>
      <c r="K3446" s="28">
        <f t="shared" si="102"/>
        <v>6.1528909997042858</v>
      </c>
    </row>
    <row r="3447" spans="1:11" x14ac:dyDescent="0.3">
      <c r="A3447" s="18" t="str">
        <f t="shared" si="103"/>
        <v>32014P</v>
      </c>
      <c r="B3447" s="10">
        <v>760199</v>
      </c>
      <c r="C3447" s="15">
        <v>41731</v>
      </c>
      <c r="D3447" s="16">
        <v>2403.8773139999998</v>
      </c>
      <c r="E3447" s="14">
        <v>0.84</v>
      </c>
      <c r="F3447" s="14" t="s">
        <v>42</v>
      </c>
      <c r="G3447" s="15">
        <v>41722</v>
      </c>
      <c r="H3447" s="27">
        <f>WORKDAY(WORKDAY(DATEVALUE("15/"&amp;MONTH(EDATE(C3447,0))&amp;"/"&amp;YEAR(EDATE(C3447,0))),-1,Feriados!$A$1:$A$936),1,Feriados!$A$1:$A$936)</f>
        <v>41744</v>
      </c>
      <c r="I3447" s="27">
        <f>WORKDAY(WORKDAY(DATEVALUE("15/"&amp;MONTH(EDATE(C3447,-1))&amp;"/"&amp;YEAR(EDATE(C3447,-1))),-1,Feriados!$A$1:$A$936),1,Feriados!$A$1:$A$936)</f>
        <v>41715</v>
      </c>
      <c r="J3447" s="27">
        <f>WORKDAY(WORKDAY(DATEVALUE("15/"&amp;MONTH(EDATE(C3447,0))&amp;"/"&amp;YEAR(EDATE(C3447,0))-1),-1,Feriados!$A$1:$A$936),1,Feriados!$A$1:$A$936)</f>
        <v>41379</v>
      </c>
      <c r="K3447" s="28">
        <f t="shared" si="102"/>
        <v>6.1528909997042858</v>
      </c>
    </row>
    <row r="3448" spans="1:11" x14ac:dyDescent="0.3">
      <c r="A3448" s="18" t="str">
        <f t="shared" si="103"/>
        <v>32014P</v>
      </c>
      <c r="B3448" s="10">
        <v>760199</v>
      </c>
      <c r="C3448" s="15">
        <v>41732</v>
      </c>
      <c r="D3448" s="16">
        <v>2404.8350399999999</v>
      </c>
      <c r="E3448" s="14">
        <v>0.84</v>
      </c>
      <c r="F3448" s="14" t="s">
        <v>42</v>
      </c>
      <c r="G3448" s="15">
        <v>41722</v>
      </c>
      <c r="H3448" s="27">
        <f>WORKDAY(WORKDAY(DATEVALUE("15/"&amp;MONTH(EDATE(C3448,0))&amp;"/"&amp;YEAR(EDATE(C3448,0))),-1,Feriados!$A$1:$A$936),1,Feriados!$A$1:$A$936)</f>
        <v>41744</v>
      </c>
      <c r="I3448" s="27">
        <f>WORKDAY(WORKDAY(DATEVALUE("15/"&amp;MONTH(EDATE(C3448,-1))&amp;"/"&amp;YEAR(EDATE(C3448,-1))),-1,Feriados!$A$1:$A$936),1,Feriados!$A$1:$A$936)</f>
        <v>41715</v>
      </c>
      <c r="J3448" s="27">
        <f>WORKDAY(WORKDAY(DATEVALUE("15/"&amp;MONTH(EDATE(C3448,0))&amp;"/"&amp;YEAR(EDATE(C3448,0))-1),-1,Feriados!$A$1:$A$936),1,Feriados!$A$1:$A$936)</f>
        <v>41379</v>
      </c>
      <c r="K3448" s="28">
        <f t="shared" si="102"/>
        <v>6.1528909997042858</v>
      </c>
    </row>
    <row r="3449" spans="1:11" x14ac:dyDescent="0.3">
      <c r="A3449" s="18" t="str">
        <f t="shared" si="103"/>
        <v>32014P</v>
      </c>
      <c r="B3449" s="10">
        <v>760199</v>
      </c>
      <c r="C3449" s="15">
        <v>41733</v>
      </c>
      <c r="D3449" s="16">
        <v>2405.7931469999999</v>
      </c>
      <c r="E3449" s="14">
        <v>0.84</v>
      </c>
      <c r="F3449" s="14" t="s">
        <v>42</v>
      </c>
      <c r="G3449" s="15">
        <v>41722</v>
      </c>
      <c r="H3449" s="27">
        <f>WORKDAY(WORKDAY(DATEVALUE("15/"&amp;MONTH(EDATE(C3449,0))&amp;"/"&amp;YEAR(EDATE(C3449,0))),-1,Feriados!$A$1:$A$936),1,Feriados!$A$1:$A$936)</f>
        <v>41744</v>
      </c>
      <c r="I3449" s="27">
        <f>WORKDAY(WORKDAY(DATEVALUE("15/"&amp;MONTH(EDATE(C3449,-1))&amp;"/"&amp;YEAR(EDATE(C3449,-1))),-1,Feriados!$A$1:$A$936),1,Feriados!$A$1:$A$936)</f>
        <v>41715</v>
      </c>
      <c r="J3449" s="27">
        <f>WORKDAY(WORKDAY(DATEVALUE("15/"&amp;MONTH(EDATE(C3449,0))&amp;"/"&amp;YEAR(EDATE(C3449,0))-1),-1,Feriados!$A$1:$A$936),1,Feriados!$A$1:$A$936)</f>
        <v>41379</v>
      </c>
      <c r="K3449" s="28">
        <f t="shared" si="102"/>
        <v>6.1528909997042858</v>
      </c>
    </row>
    <row r="3450" spans="1:11" x14ac:dyDescent="0.3">
      <c r="A3450" s="18" t="str">
        <f t="shared" si="103"/>
        <v>32014P</v>
      </c>
      <c r="B3450" s="10">
        <v>760199</v>
      </c>
      <c r="C3450" s="15">
        <v>41736</v>
      </c>
      <c r="D3450" s="16">
        <v>2406.751636</v>
      </c>
      <c r="E3450" s="14">
        <v>0.84</v>
      </c>
      <c r="F3450" s="14" t="s">
        <v>42</v>
      </c>
      <c r="G3450" s="15">
        <v>41722</v>
      </c>
      <c r="H3450" s="27">
        <f>WORKDAY(WORKDAY(DATEVALUE("15/"&amp;MONTH(EDATE(C3450,0))&amp;"/"&amp;YEAR(EDATE(C3450,0))),-1,Feriados!$A$1:$A$936),1,Feriados!$A$1:$A$936)</f>
        <v>41744</v>
      </c>
      <c r="I3450" s="27">
        <f>WORKDAY(WORKDAY(DATEVALUE("15/"&amp;MONTH(EDATE(C3450,-1))&amp;"/"&amp;YEAR(EDATE(C3450,-1))),-1,Feriados!$A$1:$A$936),1,Feriados!$A$1:$A$936)</f>
        <v>41715</v>
      </c>
      <c r="J3450" s="27">
        <f>WORKDAY(WORKDAY(DATEVALUE("15/"&amp;MONTH(EDATE(C3450,0))&amp;"/"&amp;YEAR(EDATE(C3450,0))-1),-1,Feriados!$A$1:$A$936),1,Feriados!$A$1:$A$936)</f>
        <v>41379</v>
      </c>
      <c r="K3450" s="28">
        <f t="shared" si="102"/>
        <v>6.1528909997042858</v>
      </c>
    </row>
    <row r="3451" spans="1:11" x14ac:dyDescent="0.3">
      <c r="A3451" s="18" t="str">
        <f t="shared" si="103"/>
        <v>32014P</v>
      </c>
      <c r="B3451" s="10">
        <v>760199</v>
      </c>
      <c r="C3451" s="15">
        <v>41737</v>
      </c>
      <c r="D3451" s="16">
        <v>2407.7105059999999</v>
      </c>
      <c r="E3451" s="14">
        <v>0.84</v>
      </c>
      <c r="F3451" s="14" t="s">
        <v>42</v>
      </c>
      <c r="G3451" s="15">
        <v>41722</v>
      </c>
      <c r="H3451" s="27">
        <f>WORKDAY(WORKDAY(DATEVALUE("15/"&amp;MONTH(EDATE(C3451,0))&amp;"/"&amp;YEAR(EDATE(C3451,0))),-1,Feriados!$A$1:$A$936),1,Feriados!$A$1:$A$936)</f>
        <v>41744</v>
      </c>
      <c r="I3451" s="27">
        <f>WORKDAY(WORKDAY(DATEVALUE("15/"&amp;MONTH(EDATE(C3451,-1))&amp;"/"&amp;YEAR(EDATE(C3451,-1))),-1,Feriados!$A$1:$A$936),1,Feriados!$A$1:$A$936)</f>
        <v>41715</v>
      </c>
      <c r="J3451" s="27">
        <f>WORKDAY(WORKDAY(DATEVALUE("15/"&amp;MONTH(EDATE(C3451,0))&amp;"/"&amp;YEAR(EDATE(C3451,0))-1),-1,Feriados!$A$1:$A$936),1,Feriados!$A$1:$A$936)</f>
        <v>41379</v>
      </c>
      <c r="K3451" s="28">
        <f t="shared" si="102"/>
        <v>6.1528909997042858</v>
      </c>
    </row>
    <row r="3452" spans="1:11" x14ac:dyDescent="0.3">
      <c r="A3452" s="18" t="str">
        <f t="shared" si="103"/>
        <v>32014F</v>
      </c>
      <c r="B3452" s="10">
        <v>760199</v>
      </c>
      <c r="C3452" s="15">
        <v>41738</v>
      </c>
      <c r="D3452" s="16">
        <v>2410.217486</v>
      </c>
      <c r="E3452" s="14">
        <v>0.92</v>
      </c>
      <c r="F3452" s="14" t="s">
        <v>41</v>
      </c>
      <c r="G3452" s="15">
        <v>41738</v>
      </c>
      <c r="H3452" s="27">
        <f>WORKDAY(WORKDAY(DATEVALUE("15/"&amp;MONTH(EDATE(C3452,0))&amp;"/"&amp;YEAR(EDATE(C3452,0))),-1,Feriados!$A$1:$A$936),1,Feriados!$A$1:$A$936)</f>
        <v>41744</v>
      </c>
      <c r="I3452" s="27">
        <f>WORKDAY(WORKDAY(DATEVALUE("15/"&amp;MONTH(EDATE(C3452,-1))&amp;"/"&amp;YEAR(EDATE(C3452,-1))),-1,Feriados!$A$1:$A$936),1,Feriados!$A$1:$A$936)</f>
        <v>41715</v>
      </c>
      <c r="J3452" s="27">
        <f>WORKDAY(WORKDAY(DATEVALUE("15/"&amp;MONTH(EDATE(C3452,0))&amp;"/"&amp;YEAR(EDATE(C3452,0))-1),-1,Feriados!$A$1:$A$936),1,Feriados!$A$1:$A$936)</f>
        <v>41379</v>
      </c>
      <c r="K3452" s="28">
        <f t="shared" si="102"/>
        <v>6.1528909997042858</v>
      </c>
    </row>
    <row r="3453" spans="1:11" x14ac:dyDescent="0.3">
      <c r="A3453" s="18" t="str">
        <f t="shared" si="103"/>
        <v>32014F</v>
      </c>
      <c r="B3453" s="10">
        <v>760199</v>
      </c>
      <c r="C3453" s="15">
        <v>41739</v>
      </c>
      <c r="D3453" s="16">
        <v>2411.2688469999998</v>
      </c>
      <c r="E3453" s="14">
        <v>0.92</v>
      </c>
      <c r="F3453" s="14" t="s">
        <v>41</v>
      </c>
      <c r="G3453" s="15">
        <v>41738</v>
      </c>
      <c r="H3453" s="27">
        <f>WORKDAY(WORKDAY(DATEVALUE("15/"&amp;MONTH(EDATE(C3453,0))&amp;"/"&amp;YEAR(EDATE(C3453,0))),-1,Feriados!$A$1:$A$936),1,Feriados!$A$1:$A$936)</f>
        <v>41744</v>
      </c>
      <c r="I3453" s="27">
        <f>WORKDAY(WORKDAY(DATEVALUE("15/"&amp;MONTH(EDATE(C3453,-1))&amp;"/"&amp;YEAR(EDATE(C3453,-1))),-1,Feriados!$A$1:$A$936),1,Feriados!$A$1:$A$936)</f>
        <v>41715</v>
      </c>
      <c r="J3453" s="27">
        <f>WORKDAY(WORKDAY(DATEVALUE("15/"&amp;MONTH(EDATE(C3453,0))&amp;"/"&amp;YEAR(EDATE(C3453,0))-1),-1,Feriados!$A$1:$A$936),1,Feriados!$A$1:$A$936)</f>
        <v>41379</v>
      </c>
      <c r="K3453" s="28">
        <f t="shared" ref="K3453:K3516" si="104">+(VLOOKUP(H3453,C:D,2,FALSE)/VLOOKUP(J3453,C:D,2,FALSE)-1)*100</f>
        <v>6.1528909997042858</v>
      </c>
    </row>
    <row r="3454" spans="1:11" x14ac:dyDescent="0.3">
      <c r="A3454" s="18" t="str">
        <f t="shared" si="103"/>
        <v>32014F</v>
      </c>
      <c r="B3454" s="10">
        <v>760199</v>
      </c>
      <c r="C3454" s="15">
        <v>41740</v>
      </c>
      <c r="D3454" s="16">
        <v>2412.3206679999998</v>
      </c>
      <c r="E3454" s="14">
        <v>0.92</v>
      </c>
      <c r="F3454" s="14" t="s">
        <v>41</v>
      </c>
      <c r="G3454" s="15">
        <v>41738</v>
      </c>
      <c r="H3454" s="27">
        <f>WORKDAY(WORKDAY(DATEVALUE("15/"&amp;MONTH(EDATE(C3454,0))&amp;"/"&amp;YEAR(EDATE(C3454,0))),-1,Feriados!$A$1:$A$936),1,Feriados!$A$1:$A$936)</f>
        <v>41744</v>
      </c>
      <c r="I3454" s="27">
        <f>WORKDAY(WORKDAY(DATEVALUE("15/"&amp;MONTH(EDATE(C3454,-1))&amp;"/"&amp;YEAR(EDATE(C3454,-1))),-1,Feriados!$A$1:$A$936),1,Feriados!$A$1:$A$936)</f>
        <v>41715</v>
      </c>
      <c r="J3454" s="27">
        <f>WORKDAY(WORKDAY(DATEVALUE("15/"&amp;MONTH(EDATE(C3454,0))&amp;"/"&amp;YEAR(EDATE(C3454,0))-1),-1,Feriados!$A$1:$A$936),1,Feriados!$A$1:$A$936)</f>
        <v>41379</v>
      </c>
      <c r="K3454" s="28">
        <f t="shared" si="104"/>
        <v>6.1528909997042858</v>
      </c>
    </row>
    <row r="3455" spans="1:11" x14ac:dyDescent="0.3">
      <c r="A3455" s="18" t="str">
        <f t="shared" si="103"/>
        <v>32014F</v>
      </c>
      <c r="B3455" s="10">
        <v>760199</v>
      </c>
      <c r="C3455" s="15">
        <v>41743</v>
      </c>
      <c r="D3455" s="16">
        <v>2413.3729469999998</v>
      </c>
      <c r="E3455" s="14">
        <v>0.92</v>
      </c>
      <c r="F3455" s="14" t="s">
        <v>41</v>
      </c>
      <c r="G3455" s="15">
        <v>41738</v>
      </c>
      <c r="H3455" s="27">
        <f>WORKDAY(WORKDAY(DATEVALUE("15/"&amp;MONTH(EDATE(C3455,0))&amp;"/"&amp;YEAR(EDATE(C3455,0))),-1,Feriados!$A$1:$A$936),1,Feriados!$A$1:$A$936)</f>
        <v>41744</v>
      </c>
      <c r="I3455" s="27">
        <f>WORKDAY(WORKDAY(DATEVALUE("15/"&amp;MONTH(EDATE(C3455,-1))&amp;"/"&amp;YEAR(EDATE(C3455,-1))),-1,Feriados!$A$1:$A$936),1,Feriados!$A$1:$A$936)</f>
        <v>41715</v>
      </c>
      <c r="J3455" s="27">
        <f>WORKDAY(WORKDAY(DATEVALUE("15/"&amp;MONTH(EDATE(C3455,0))&amp;"/"&amp;YEAR(EDATE(C3455,0))-1),-1,Feriados!$A$1:$A$936),1,Feriados!$A$1:$A$936)</f>
        <v>41379</v>
      </c>
      <c r="K3455" s="28">
        <f t="shared" si="104"/>
        <v>6.1528909997042858</v>
      </c>
    </row>
    <row r="3456" spans="1:11" x14ac:dyDescent="0.3">
      <c r="A3456" s="18" t="str">
        <f t="shared" si="103"/>
        <v>32014F</v>
      </c>
      <c r="B3456" s="10">
        <v>760199</v>
      </c>
      <c r="C3456" s="15">
        <v>41744</v>
      </c>
      <c r="D3456" s="16">
        <v>2414.4256850000002</v>
      </c>
      <c r="E3456" s="14">
        <v>0.92</v>
      </c>
      <c r="F3456" s="14" t="s">
        <v>41</v>
      </c>
      <c r="G3456" s="15">
        <v>41738</v>
      </c>
      <c r="H3456" s="27">
        <f>WORKDAY(WORKDAY(DATEVALUE("15/"&amp;MONTH(EDATE(C3456,0))&amp;"/"&amp;YEAR(EDATE(C3456,0))),-1,Feriados!$A$1:$A$936),1,Feriados!$A$1:$A$936)</f>
        <v>41744</v>
      </c>
      <c r="I3456" s="27">
        <f>WORKDAY(WORKDAY(DATEVALUE("15/"&amp;MONTH(EDATE(C3456,-1))&amp;"/"&amp;YEAR(EDATE(C3456,-1))),-1,Feriados!$A$1:$A$936),1,Feriados!$A$1:$A$936)</f>
        <v>41715</v>
      </c>
      <c r="J3456" s="27">
        <f>WORKDAY(WORKDAY(DATEVALUE("15/"&amp;MONTH(EDATE(C3456,0))&amp;"/"&amp;YEAR(EDATE(C3456,0))-1),-1,Feriados!$A$1:$A$936),1,Feriados!$A$1:$A$936)</f>
        <v>41379</v>
      </c>
      <c r="K3456" s="28">
        <f t="shared" si="104"/>
        <v>6.1528909997042858</v>
      </c>
    </row>
    <row r="3457" spans="1:11" x14ac:dyDescent="0.3">
      <c r="A3457" s="18" t="str">
        <f t="shared" si="103"/>
        <v>32014P</v>
      </c>
      <c r="B3457" s="10">
        <v>760199</v>
      </c>
      <c r="C3457" s="15">
        <v>41745</v>
      </c>
      <c r="D3457" s="16">
        <v>2415.4132260000001</v>
      </c>
      <c r="E3457" s="14">
        <v>0.78</v>
      </c>
      <c r="F3457" s="14" t="s">
        <v>42</v>
      </c>
      <c r="G3457" s="15">
        <v>41745</v>
      </c>
      <c r="H3457" s="27">
        <f>WORKDAY(WORKDAY(DATEVALUE("15/"&amp;MONTH(EDATE(C3457,0))&amp;"/"&amp;YEAR(EDATE(C3457,0))),-1,Feriados!$A$1:$A$936),1,Feriados!$A$1:$A$936)</f>
        <v>41744</v>
      </c>
      <c r="I3457" s="27">
        <f>WORKDAY(WORKDAY(DATEVALUE("15/"&amp;MONTH(EDATE(C3457,-1))&amp;"/"&amp;YEAR(EDATE(C3457,-1))),-1,Feriados!$A$1:$A$936),1,Feriados!$A$1:$A$936)</f>
        <v>41715</v>
      </c>
      <c r="J3457" s="27">
        <f>WORKDAY(WORKDAY(DATEVALUE("15/"&amp;MONTH(EDATE(C3457,0))&amp;"/"&amp;YEAR(EDATE(C3457,0))-1),-1,Feriados!$A$1:$A$936),1,Feriados!$A$1:$A$936)</f>
        <v>41379</v>
      </c>
      <c r="K3457" s="28">
        <f t="shared" si="104"/>
        <v>6.1528909997042858</v>
      </c>
    </row>
    <row r="3458" spans="1:11" x14ac:dyDescent="0.3">
      <c r="A3458" s="18" t="str">
        <f t="shared" si="103"/>
        <v>32014P</v>
      </c>
      <c r="B3458" s="10">
        <v>760199</v>
      </c>
      <c r="C3458" s="15">
        <v>41746</v>
      </c>
      <c r="D3458" s="16">
        <v>2416.4011719999999</v>
      </c>
      <c r="E3458" s="14">
        <v>0.78</v>
      </c>
      <c r="F3458" s="14" t="s">
        <v>42</v>
      </c>
      <c r="G3458" s="15">
        <v>41745</v>
      </c>
      <c r="H3458" s="27">
        <f>WORKDAY(WORKDAY(DATEVALUE("15/"&amp;MONTH(EDATE(C3458,0))&amp;"/"&amp;YEAR(EDATE(C3458,0))),-1,Feriados!$A$1:$A$936),1,Feriados!$A$1:$A$936)</f>
        <v>41744</v>
      </c>
      <c r="I3458" s="27">
        <f>WORKDAY(WORKDAY(DATEVALUE("15/"&amp;MONTH(EDATE(C3458,-1))&amp;"/"&amp;YEAR(EDATE(C3458,-1))),-1,Feriados!$A$1:$A$936),1,Feriados!$A$1:$A$936)</f>
        <v>41715</v>
      </c>
      <c r="J3458" s="27">
        <f>WORKDAY(WORKDAY(DATEVALUE("15/"&amp;MONTH(EDATE(C3458,0))&amp;"/"&amp;YEAR(EDATE(C3458,0))-1),-1,Feriados!$A$1:$A$936),1,Feriados!$A$1:$A$936)</f>
        <v>41379</v>
      </c>
      <c r="K3458" s="28">
        <f t="shared" si="104"/>
        <v>6.1528909997042858</v>
      </c>
    </row>
    <row r="3459" spans="1:11" x14ac:dyDescent="0.3">
      <c r="A3459" s="18" t="str">
        <f t="shared" ref="A3459:A3522" si="105">MONTH(EDATE(C3459,-1))&amp;YEAR(EDATE(C3459,-1))&amp;F3459</f>
        <v>32014P</v>
      </c>
      <c r="B3459" s="10">
        <v>760199</v>
      </c>
      <c r="C3459" s="15">
        <v>41751</v>
      </c>
      <c r="D3459" s="16">
        <v>2417.4273929999999</v>
      </c>
      <c r="E3459" s="14">
        <v>0.79</v>
      </c>
      <c r="F3459" s="14" t="s">
        <v>42</v>
      </c>
      <c r="G3459" s="15">
        <v>41751</v>
      </c>
      <c r="H3459" s="27">
        <f>WORKDAY(WORKDAY(DATEVALUE("15/"&amp;MONTH(EDATE(C3459,0))&amp;"/"&amp;YEAR(EDATE(C3459,0))),-1,Feriados!$A$1:$A$936),1,Feriados!$A$1:$A$936)</f>
        <v>41744</v>
      </c>
      <c r="I3459" s="27">
        <f>WORKDAY(WORKDAY(DATEVALUE("15/"&amp;MONTH(EDATE(C3459,-1))&amp;"/"&amp;YEAR(EDATE(C3459,-1))),-1,Feriados!$A$1:$A$936),1,Feriados!$A$1:$A$936)</f>
        <v>41715</v>
      </c>
      <c r="J3459" s="27">
        <f>WORKDAY(WORKDAY(DATEVALUE("15/"&amp;MONTH(EDATE(C3459,0))&amp;"/"&amp;YEAR(EDATE(C3459,0))-1),-1,Feriados!$A$1:$A$936),1,Feriados!$A$1:$A$936)</f>
        <v>41379</v>
      </c>
      <c r="K3459" s="28">
        <f t="shared" si="104"/>
        <v>6.1528909997042858</v>
      </c>
    </row>
    <row r="3460" spans="1:11" x14ac:dyDescent="0.3">
      <c r="A3460" s="18" t="str">
        <f t="shared" si="105"/>
        <v>32014P</v>
      </c>
      <c r="B3460" s="10">
        <v>760199</v>
      </c>
      <c r="C3460" s="15">
        <v>41752</v>
      </c>
      <c r="D3460" s="16">
        <v>2418.4287920000002</v>
      </c>
      <c r="E3460" s="14">
        <v>0.79</v>
      </c>
      <c r="F3460" s="14" t="s">
        <v>42</v>
      </c>
      <c r="G3460" s="15">
        <v>41751</v>
      </c>
      <c r="H3460" s="27">
        <f>WORKDAY(WORKDAY(DATEVALUE("15/"&amp;MONTH(EDATE(C3460,0))&amp;"/"&amp;YEAR(EDATE(C3460,0))),-1,Feriados!$A$1:$A$936),1,Feriados!$A$1:$A$936)</f>
        <v>41744</v>
      </c>
      <c r="I3460" s="27">
        <f>WORKDAY(WORKDAY(DATEVALUE("15/"&amp;MONTH(EDATE(C3460,-1))&amp;"/"&amp;YEAR(EDATE(C3460,-1))),-1,Feriados!$A$1:$A$936),1,Feriados!$A$1:$A$936)</f>
        <v>41715</v>
      </c>
      <c r="J3460" s="27">
        <f>WORKDAY(WORKDAY(DATEVALUE("15/"&amp;MONTH(EDATE(C3460,0))&amp;"/"&amp;YEAR(EDATE(C3460,0))-1),-1,Feriados!$A$1:$A$936),1,Feriados!$A$1:$A$936)</f>
        <v>41379</v>
      </c>
      <c r="K3460" s="28">
        <f t="shared" si="104"/>
        <v>6.1528909997042858</v>
      </c>
    </row>
    <row r="3461" spans="1:11" x14ac:dyDescent="0.3">
      <c r="A3461" s="18" t="str">
        <f t="shared" si="105"/>
        <v>32014P</v>
      </c>
      <c r="B3461" s="10">
        <v>760199</v>
      </c>
      <c r="C3461" s="15">
        <v>41753</v>
      </c>
      <c r="D3461" s="16">
        <v>2419.4306059999999</v>
      </c>
      <c r="E3461" s="14">
        <v>0.79</v>
      </c>
      <c r="F3461" s="14" t="s">
        <v>42</v>
      </c>
      <c r="G3461" s="15">
        <v>41751</v>
      </c>
      <c r="H3461" s="27">
        <f>WORKDAY(WORKDAY(DATEVALUE("15/"&amp;MONTH(EDATE(C3461,0))&amp;"/"&amp;YEAR(EDATE(C3461,0))),-1,Feriados!$A$1:$A$936),1,Feriados!$A$1:$A$936)</f>
        <v>41744</v>
      </c>
      <c r="I3461" s="27">
        <f>WORKDAY(WORKDAY(DATEVALUE("15/"&amp;MONTH(EDATE(C3461,-1))&amp;"/"&amp;YEAR(EDATE(C3461,-1))),-1,Feriados!$A$1:$A$936),1,Feriados!$A$1:$A$936)</f>
        <v>41715</v>
      </c>
      <c r="J3461" s="27">
        <f>WORKDAY(WORKDAY(DATEVALUE("15/"&amp;MONTH(EDATE(C3461,0))&amp;"/"&amp;YEAR(EDATE(C3461,0))-1),-1,Feriados!$A$1:$A$936),1,Feriados!$A$1:$A$936)</f>
        <v>41379</v>
      </c>
      <c r="K3461" s="28">
        <f t="shared" si="104"/>
        <v>6.1528909997042858</v>
      </c>
    </row>
    <row r="3462" spans="1:11" x14ac:dyDescent="0.3">
      <c r="A3462" s="18" t="str">
        <f t="shared" si="105"/>
        <v>32014P</v>
      </c>
      <c r="B3462" s="10">
        <v>760199</v>
      </c>
      <c r="C3462" s="15">
        <v>41754</v>
      </c>
      <c r="D3462" s="16">
        <v>2420.4328340000002</v>
      </c>
      <c r="E3462" s="14">
        <v>0.79</v>
      </c>
      <c r="F3462" s="14" t="s">
        <v>42</v>
      </c>
      <c r="G3462" s="15">
        <v>41751</v>
      </c>
      <c r="H3462" s="27">
        <f>WORKDAY(WORKDAY(DATEVALUE("15/"&amp;MONTH(EDATE(C3462,0))&amp;"/"&amp;YEAR(EDATE(C3462,0))),-1,Feriados!$A$1:$A$936),1,Feriados!$A$1:$A$936)</f>
        <v>41744</v>
      </c>
      <c r="I3462" s="27">
        <f>WORKDAY(WORKDAY(DATEVALUE("15/"&amp;MONTH(EDATE(C3462,-1))&amp;"/"&amp;YEAR(EDATE(C3462,-1))),-1,Feriados!$A$1:$A$936),1,Feriados!$A$1:$A$936)</f>
        <v>41715</v>
      </c>
      <c r="J3462" s="27">
        <f>WORKDAY(WORKDAY(DATEVALUE("15/"&amp;MONTH(EDATE(C3462,0))&amp;"/"&amp;YEAR(EDATE(C3462,0))-1),-1,Feriados!$A$1:$A$936),1,Feriados!$A$1:$A$936)</f>
        <v>41379</v>
      </c>
      <c r="K3462" s="28">
        <f t="shared" si="104"/>
        <v>6.1528909997042858</v>
      </c>
    </row>
    <row r="3463" spans="1:11" x14ac:dyDescent="0.3">
      <c r="A3463" s="18" t="str">
        <f t="shared" si="105"/>
        <v>32014P</v>
      </c>
      <c r="B3463" s="10">
        <v>760199</v>
      </c>
      <c r="C3463" s="15">
        <v>41757</v>
      </c>
      <c r="D3463" s="16">
        <v>2421.4354779999999</v>
      </c>
      <c r="E3463" s="14">
        <v>0.79</v>
      </c>
      <c r="F3463" s="14" t="s">
        <v>42</v>
      </c>
      <c r="G3463" s="15">
        <v>41751</v>
      </c>
      <c r="H3463" s="27">
        <f>WORKDAY(WORKDAY(DATEVALUE("15/"&amp;MONTH(EDATE(C3463,0))&amp;"/"&amp;YEAR(EDATE(C3463,0))),-1,Feriados!$A$1:$A$936),1,Feriados!$A$1:$A$936)</f>
        <v>41744</v>
      </c>
      <c r="I3463" s="27">
        <f>WORKDAY(WORKDAY(DATEVALUE("15/"&amp;MONTH(EDATE(C3463,-1))&amp;"/"&amp;YEAR(EDATE(C3463,-1))),-1,Feriados!$A$1:$A$936),1,Feriados!$A$1:$A$936)</f>
        <v>41715</v>
      </c>
      <c r="J3463" s="27">
        <f>WORKDAY(WORKDAY(DATEVALUE("15/"&amp;MONTH(EDATE(C3463,0))&amp;"/"&amp;YEAR(EDATE(C3463,0))-1),-1,Feriados!$A$1:$A$936),1,Feriados!$A$1:$A$936)</f>
        <v>41379</v>
      </c>
      <c r="K3463" s="28">
        <f t="shared" si="104"/>
        <v>6.1528909997042858</v>
      </c>
    </row>
    <row r="3464" spans="1:11" x14ac:dyDescent="0.3">
      <c r="A3464" s="18" t="str">
        <f t="shared" si="105"/>
        <v>32014P</v>
      </c>
      <c r="B3464" s="10">
        <v>760199</v>
      </c>
      <c r="C3464" s="15">
        <v>41758</v>
      </c>
      <c r="D3464" s="16">
        <v>2422.438537</v>
      </c>
      <c r="E3464" s="14">
        <v>0.79</v>
      </c>
      <c r="F3464" s="14" t="s">
        <v>42</v>
      </c>
      <c r="G3464" s="15">
        <v>41751</v>
      </c>
      <c r="H3464" s="27">
        <f>WORKDAY(WORKDAY(DATEVALUE("15/"&amp;MONTH(EDATE(C3464,0))&amp;"/"&amp;YEAR(EDATE(C3464,0))),-1,Feriados!$A$1:$A$936),1,Feriados!$A$1:$A$936)</f>
        <v>41744</v>
      </c>
      <c r="I3464" s="27">
        <f>WORKDAY(WORKDAY(DATEVALUE("15/"&amp;MONTH(EDATE(C3464,-1))&amp;"/"&amp;YEAR(EDATE(C3464,-1))),-1,Feriados!$A$1:$A$936),1,Feriados!$A$1:$A$936)</f>
        <v>41715</v>
      </c>
      <c r="J3464" s="27">
        <f>WORKDAY(WORKDAY(DATEVALUE("15/"&amp;MONTH(EDATE(C3464,0))&amp;"/"&amp;YEAR(EDATE(C3464,0))-1),-1,Feriados!$A$1:$A$936),1,Feriados!$A$1:$A$936)</f>
        <v>41379</v>
      </c>
      <c r="K3464" s="28">
        <f t="shared" si="104"/>
        <v>6.1528909997042858</v>
      </c>
    </row>
    <row r="3465" spans="1:11" x14ac:dyDescent="0.3">
      <c r="A3465" s="18" t="str">
        <f t="shared" si="105"/>
        <v>32014P</v>
      </c>
      <c r="B3465" s="10">
        <v>760199</v>
      </c>
      <c r="C3465" s="15">
        <v>41759</v>
      </c>
      <c r="D3465" s="16">
        <v>2423.4420110000001</v>
      </c>
      <c r="E3465" s="14">
        <v>0.79</v>
      </c>
      <c r="F3465" s="14" t="s">
        <v>42</v>
      </c>
      <c r="G3465" s="15">
        <v>41751</v>
      </c>
      <c r="H3465" s="27">
        <f>WORKDAY(WORKDAY(DATEVALUE("15/"&amp;MONTH(EDATE(C3465,0))&amp;"/"&amp;YEAR(EDATE(C3465,0))),-1,Feriados!$A$1:$A$936),1,Feriados!$A$1:$A$936)</f>
        <v>41744</v>
      </c>
      <c r="I3465" s="27">
        <f>WORKDAY(WORKDAY(DATEVALUE("15/"&amp;MONTH(EDATE(C3465,-1))&amp;"/"&amp;YEAR(EDATE(C3465,-1))),-1,Feriados!$A$1:$A$936),1,Feriados!$A$1:$A$936)</f>
        <v>41715</v>
      </c>
      <c r="J3465" s="27">
        <f>WORKDAY(WORKDAY(DATEVALUE("15/"&amp;MONTH(EDATE(C3465,0))&amp;"/"&amp;YEAR(EDATE(C3465,0))-1),-1,Feriados!$A$1:$A$936),1,Feriados!$A$1:$A$936)</f>
        <v>41379</v>
      </c>
      <c r="K3465" s="28">
        <f t="shared" si="104"/>
        <v>6.1528909997042858</v>
      </c>
    </row>
    <row r="3466" spans="1:11" x14ac:dyDescent="0.3">
      <c r="A3466" s="18" t="str">
        <f t="shared" si="105"/>
        <v>42014P</v>
      </c>
      <c r="B3466" s="10">
        <v>760199</v>
      </c>
      <c r="C3466" s="15">
        <v>41761</v>
      </c>
      <c r="D3466" s="16">
        <v>2424.4459019999999</v>
      </c>
      <c r="E3466" s="14">
        <v>0.79</v>
      </c>
      <c r="F3466" s="14" t="s">
        <v>42</v>
      </c>
      <c r="G3466" s="15">
        <v>41751</v>
      </c>
      <c r="H3466" s="27">
        <f>WORKDAY(WORKDAY(DATEVALUE("15/"&amp;MONTH(EDATE(C3466,0))&amp;"/"&amp;YEAR(EDATE(C3466,0))),-1,Feriados!$A$1:$A$936),1,Feriados!$A$1:$A$936)</f>
        <v>41774</v>
      </c>
      <c r="I3466" s="27">
        <f>WORKDAY(WORKDAY(DATEVALUE("15/"&amp;MONTH(EDATE(C3466,-1))&amp;"/"&amp;YEAR(EDATE(C3466,-1))),-1,Feriados!$A$1:$A$936),1,Feriados!$A$1:$A$936)</f>
        <v>41744</v>
      </c>
      <c r="J3466" s="27">
        <f>WORKDAY(WORKDAY(DATEVALUE("15/"&amp;MONTH(EDATE(C3466,0))&amp;"/"&amp;YEAR(EDATE(C3466,0))-1),-1,Feriados!$A$1:$A$936),1,Feriados!$A$1:$A$936)</f>
        <v>41409</v>
      </c>
      <c r="K3466" s="28">
        <f t="shared" si="104"/>
        <v>6.2795522072667032</v>
      </c>
    </row>
    <row r="3467" spans="1:11" x14ac:dyDescent="0.3">
      <c r="A3467" s="18" t="str">
        <f t="shared" si="105"/>
        <v>42014P</v>
      </c>
      <c r="B3467" s="10">
        <v>760199</v>
      </c>
      <c r="C3467" s="15">
        <v>41764</v>
      </c>
      <c r="D3467" s="16">
        <v>2425.4502080000002</v>
      </c>
      <c r="E3467" s="14">
        <v>0.79</v>
      </c>
      <c r="F3467" s="14" t="s">
        <v>42</v>
      </c>
      <c r="G3467" s="15">
        <v>41751</v>
      </c>
      <c r="H3467" s="27">
        <f>WORKDAY(WORKDAY(DATEVALUE("15/"&amp;MONTH(EDATE(C3467,0))&amp;"/"&amp;YEAR(EDATE(C3467,0))),-1,Feriados!$A$1:$A$936),1,Feriados!$A$1:$A$936)</f>
        <v>41774</v>
      </c>
      <c r="I3467" s="27">
        <f>WORKDAY(WORKDAY(DATEVALUE("15/"&amp;MONTH(EDATE(C3467,-1))&amp;"/"&amp;YEAR(EDATE(C3467,-1))),-1,Feriados!$A$1:$A$936),1,Feriados!$A$1:$A$936)</f>
        <v>41744</v>
      </c>
      <c r="J3467" s="27">
        <f>WORKDAY(WORKDAY(DATEVALUE("15/"&amp;MONTH(EDATE(C3467,0))&amp;"/"&amp;YEAR(EDATE(C3467,0))-1),-1,Feriados!$A$1:$A$936),1,Feriados!$A$1:$A$936)</f>
        <v>41409</v>
      </c>
      <c r="K3467" s="28">
        <f t="shared" si="104"/>
        <v>6.2795522072667032</v>
      </c>
    </row>
    <row r="3468" spans="1:11" x14ac:dyDescent="0.3">
      <c r="A3468" s="18" t="str">
        <f t="shared" si="105"/>
        <v>42014P</v>
      </c>
      <c r="B3468" s="10">
        <v>760199</v>
      </c>
      <c r="C3468" s="15">
        <v>41765</v>
      </c>
      <c r="D3468" s="16">
        <v>2426.4549299999999</v>
      </c>
      <c r="E3468" s="14">
        <v>0.79</v>
      </c>
      <c r="F3468" s="14" t="s">
        <v>42</v>
      </c>
      <c r="G3468" s="15">
        <v>41751</v>
      </c>
      <c r="H3468" s="27">
        <f>WORKDAY(WORKDAY(DATEVALUE("15/"&amp;MONTH(EDATE(C3468,0))&amp;"/"&amp;YEAR(EDATE(C3468,0))),-1,Feriados!$A$1:$A$936),1,Feriados!$A$1:$A$936)</f>
        <v>41774</v>
      </c>
      <c r="I3468" s="27">
        <f>WORKDAY(WORKDAY(DATEVALUE("15/"&amp;MONTH(EDATE(C3468,-1))&amp;"/"&amp;YEAR(EDATE(C3468,-1))),-1,Feriados!$A$1:$A$936),1,Feriados!$A$1:$A$936)</f>
        <v>41744</v>
      </c>
      <c r="J3468" s="27">
        <f>WORKDAY(WORKDAY(DATEVALUE("15/"&amp;MONTH(EDATE(C3468,0))&amp;"/"&amp;YEAR(EDATE(C3468,0))-1),-1,Feriados!$A$1:$A$936),1,Feriados!$A$1:$A$936)</f>
        <v>41409</v>
      </c>
      <c r="K3468" s="28">
        <f t="shared" si="104"/>
        <v>6.2795522072667032</v>
      </c>
    </row>
    <row r="3469" spans="1:11" x14ac:dyDescent="0.3">
      <c r="A3469" s="18" t="str">
        <f t="shared" si="105"/>
        <v>42014P</v>
      </c>
      <c r="B3469" s="10">
        <v>760199</v>
      </c>
      <c r="C3469" s="15">
        <v>41766</v>
      </c>
      <c r="D3469" s="16">
        <v>2427.4600679999999</v>
      </c>
      <c r="E3469" s="14">
        <v>0.79</v>
      </c>
      <c r="F3469" s="14" t="s">
        <v>42</v>
      </c>
      <c r="G3469" s="15">
        <v>41751</v>
      </c>
      <c r="H3469" s="27">
        <f>WORKDAY(WORKDAY(DATEVALUE("15/"&amp;MONTH(EDATE(C3469,0))&amp;"/"&amp;YEAR(EDATE(C3469,0))),-1,Feriados!$A$1:$A$936),1,Feriados!$A$1:$A$936)</f>
        <v>41774</v>
      </c>
      <c r="I3469" s="27">
        <f>WORKDAY(WORKDAY(DATEVALUE("15/"&amp;MONTH(EDATE(C3469,-1))&amp;"/"&amp;YEAR(EDATE(C3469,-1))),-1,Feriados!$A$1:$A$936),1,Feriados!$A$1:$A$936)</f>
        <v>41744</v>
      </c>
      <c r="J3469" s="27">
        <f>WORKDAY(WORKDAY(DATEVALUE("15/"&amp;MONTH(EDATE(C3469,0))&amp;"/"&amp;YEAR(EDATE(C3469,0))-1),-1,Feriados!$A$1:$A$936),1,Feriados!$A$1:$A$936)</f>
        <v>41409</v>
      </c>
      <c r="K3469" s="28">
        <f t="shared" si="104"/>
        <v>6.2795522072667032</v>
      </c>
    </row>
    <row r="3470" spans="1:11" x14ac:dyDescent="0.3">
      <c r="A3470" s="18" t="str">
        <f t="shared" si="105"/>
        <v>42014P</v>
      </c>
      <c r="B3470" s="10">
        <v>760199</v>
      </c>
      <c r="C3470" s="15">
        <v>41767</v>
      </c>
      <c r="D3470" s="16">
        <v>2428.4656230000001</v>
      </c>
      <c r="E3470" s="14">
        <v>0.79</v>
      </c>
      <c r="F3470" s="14" t="s">
        <v>42</v>
      </c>
      <c r="G3470" s="15">
        <v>41751</v>
      </c>
      <c r="H3470" s="27">
        <f>WORKDAY(WORKDAY(DATEVALUE("15/"&amp;MONTH(EDATE(C3470,0))&amp;"/"&amp;YEAR(EDATE(C3470,0))),-1,Feriados!$A$1:$A$936),1,Feriados!$A$1:$A$936)</f>
        <v>41774</v>
      </c>
      <c r="I3470" s="27">
        <f>WORKDAY(WORKDAY(DATEVALUE("15/"&amp;MONTH(EDATE(C3470,-1))&amp;"/"&amp;YEAR(EDATE(C3470,-1))),-1,Feriados!$A$1:$A$936),1,Feriados!$A$1:$A$936)</f>
        <v>41744</v>
      </c>
      <c r="J3470" s="27">
        <f>WORKDAY(WORKDAY(DATEVALUE("15/"&amp;MONTH(EDATE(C3470,0))&amp;"/"&amp;YEAR(EDATE(C3470,0))-1),-1,Feriados!$A$1:$A$936),1,Feriados!$A$1:$A$936)</f>
        <v>41409</v>
      </c>
      <c r="K3470" s="28">
        <f t="shared" si="104"/>
        <v>6.2795522072667032</v>
      </c>
    </row>
    <row r="3471" spans="1:11" x14ac:dyDescent="0.3">
      <c r="A3471" s="18" t="str">
        <f t="shared" si="105"/>
        <v>42014F</v>
      </c>
      <c r="B3471" s="10">
        <v>760199</v>
      </c>
      <c r="C3471" s="15">
        <v>41768</v>
      </c>
      <c r="D3471" s="16">
        <v>2427.1881600000002</v>
      </c>
      <c r="E3471" s="14">
        <v>0.67</v>
      </c>
      <c r="F3471" s="14" t="s">
        <v>41</v>
      </c>
      <c r="G3471" s="15">
        <v>41768</v>
      </c>
      <c r="H3471" s="27">
        <f>WORKDAY(WORKDAY(DATEVALUE("15/"&amp;MONTH(EDATE(C3471,0))&amp;"/"&amp;YEAR(EDATE(C3471,0))),-1,Feriados!$A$1:$A$936),1,Feriados!$A$1:$A$936)</f>
        <v>41774</v>
      </c>
      <c r="I3471" s="27">
        <f>WORKDAY(WORKDAY(DATEVALUE("15/"&amp;MONTH(EDATE(C3471,-1))&amp;"/"&amp;YEAR(EDATE(C3471,-1))),-1,Feriados!$A$1:$A$936),1,Feriados!$A$1:$A$936)</f>
        <v>41744</v>
      </c>
      <c r="J3471" s="27">
        <f>WORKDAY(WORKDAY(DATEVALUE("15/"&amp;MONTH(EDATE(C3471,0))&amp;"/"&amp;YEAR(EDATE(C3471,0))-1),-1,Feriados!$A$1:$A$936),1,Feriados!$A$1:$A$936)</f>
        <v>41409</v>
      </c>
      <c r="K3471" s="28">
        <f t="shared" si="104"/>
        <v>6.2795522072667032</v>
      </c>
    </row>
    <row r="3472" spans="1:11" x14ac:dyDescent="0.3">
      <c r="A3472" s="18" t="str">
        <f t="shared" si="105"/>
        <v>42014F</v>
      </c>
      <c r="B3472" s="10">
        <v>760199</v>
      </c>
      <c r="C3472" s="15">
        <v>41771</v>
      </c>
      <c r="D3472" s="16">
        <v>2428.0413859999999</v>
      </c>
      <c r="E3472" s="14">
        <v>0.67</v>
      </c>
      <c r="F3472" s="14" t="s">
        <v>41</v>
      </c>
      <c r="G3472" s="15">
        <v>41768</v>
      </c>
      <c r="H3472" s="27">
        <f>WORKDAY(WORKDAY(DATEVALUE("15/"&amp;MONTH(EDATE(C3472,0))&amp;"/"&amp;YEAR(EDATE(C3472,0))),-1,Feriados!$A$1:$A$936),1,Feriados!$A$1:$A$936)</f>
        <v>41774</v>
      </c>
      <c r="I3472" s="27">
        <f>WORKDAY(WORKDAY(DATEVALUE("15/"&amp;MONTH(EDATE(C3472,-1))&amp;"/"&amp;YEAR(EDATE(C3472,-1))),-1,Feriados!$A$1:$A$936),1,Feriados!$A$1:$A$936)</f>
        <v>41744</v>
      </c>
      <c r="J3472" s="27">
        <f>WORKDAY(WORKDAY(DATEVALUE("15/"&amp;MONTH(EDATE(C3472,0))&amp;"/"&amp;YEAR(EDATE(C3472,0))-1),-1,Feriados!$A$1:$A$936),1,Feriados!$A$1:$A$936)</f>
        <v>41409</v>
      </c>
      <c r="K3472" s="28">
        <f t="shared" si="104"/>
        <v>6.2795522072667032</v>
      </c>
    </row>
    <row r="3473" spans="1:11" x14ac:dyDescent="0.3">
      <c r="A3473" s="18" t="str">
        <f t="shared" si="105"/>
        <v>42014F</v>
      </c>
      <c r="B3473" s="10">
        <v>760199</v>
      </c>
      <c r="C3473" s="15">
        <v>41772</v>
      </c>
      <c r="D3473" s="16">
        <v>2428.8949130000001</v>
      </c>
      <c r="E3473" s="14">
        <v>0.67</v>
      </c>
      <c r="F3473" s="14" t="s">
        <v>41</v>
      </c>
      <c r="G3473" s="15">
        <v>41768</v>
      </c>
      <c r="H3473" s="27">
        <f>WORKDAY(WORKDAY(DATEVALUE("15/"&amp;MONTH(EDATE(C3473,0))&amp;"/"&amp;YEAR(EDATE(C3473,0))),-1,Feriados!$A$1:$A$936),1,Feriados!$A$1:$A$936)</f>
        <v>41774</v>
      </c>
      <c r="I3473" s="27">
        <f>WORKDAY(WORKDAY(DATEVALUE("15/"&amp;MONTH(EDATE(C3473,-1))&amp;"/"&amp;YEAR(EDATE(C3473,-1))),-1,Feriados!$A$1:$A$936),1,Feriados!$A$1:$A$936)</f>
        <v>41744</v>
      </c>
      <c r="J3473" s="27">
        <f>WORKDAY(WORKDAY(DATEVALUE("15/"&amp;MONTH(EDATE(C3473,0))&amp;"/"&amp;YEAR(EDATE(C3473,0))-1),-1,Feriados!$A$1:$A$936),1,Feriados!$A$1:$A$936)</f>
        <v>41409</v>
      </c>
      <c r="K3473" s="28">
        <f t="shared" si="104"/>
        <v>6.2795522072667032</v>
      </c>
    </row>
    <row r="3474" spans="1:11" x14ac:dyDescent="0.3">
      <c r="A3474" s="18" t="str">
        <f t="shared" si="105"/>
        <v>42014F</v>
      </c>
      <c r="B3474" s="10">
        <v>760199</v>
      </c>
      <c r="C3474" s="15">
        <v>41773</v>
      </c>
      <c r="D3474" s="16">
        <v>2429.7487390000001</v>
      </c>
      <c r="E3474" s="14">
        <v>0.67</v>
      </c>
      <c r="F3474" s="14" t="s">
        <v>41</v>
      </c>
      <c r="G3474" s="15">
        <v>41768</v>
      </c>
      <c r="H3474" s="27">
        <f>WORKDAY(WORKDAY(DATEVALUE("15/"&amp;MONTH(EDATE(C3474,0))&amp;"/"&amp;YEAR(EDATE(C3474,0))),-1,Feriados!$A$1:$A$936),1,Feriados!$A$1:$A$936)</f>
        <v>41774</v>
      </c>
      <c r="I3474" s="27">
        <f>WORKDAY(WORKDAY(DATEVALUE("15/"&amp;MONTH(EDATE(C3474,-1))&amp;"/"&amp;YEAR(EDATE(C3474,-1))),-1,Feriados!$A$1:$A$936),1,Feriados!$A$1:$A$936)</f>
        <v>41744</v>
      </c>
      <c r="J3474" s="27">
        <f>WORKDAY(WORKDAY(DATEVALUE("15/"&amp;MONTH(EDATE(C3474,0))&amp;"/"&amp;YEAR(EDATE(C3474,0))-1),-1,Feriados!$A$1:$A$936),1,Feriados!$A$1:$A$936)</f>
        <v>41409</v>
      </c>
      <c r="K3474" s="28">
        <f t="shared" si="104"/>
        <v>6.2795522072667032</v>
      </c>
    </row>
    <row r="3475" spans="1:11" x14ac:dyDescent="0.3">
      <c r="A3475" s="18" t="str">
        <f t="shared" si="105"/>
        <v>42014F</v>
      </c>
      <c r="B3475" s="10">
        <v>760199</v>
      </c>
      <c r="C3475" s="15">
        <v>41774</v>
      </c>
      <c r="D3475" s="16">
        <v>2430.6028660000002</v>
      </c>
      <c r="E3475" s="14">
        <v>0.67</v>
      </c>
      <c r="F3475" s="14" t="s">
        <v>41</v>
      </c>
      <c r="G3475" s="15">
        <v>41768</v>
      </c>
      <c r="H3475" s="27">
        <f>WORKDAY(WORKDAY(DATEVALUE("15/"&amp;MONTH(EDATE(C3475,0))&amp;"/"&amp;YEAR(EDATE(C3475,0))),-1,Feriados!$A$1:$A$936),1,Feriados!$A$1:$A$936)</f>
        <v>41774</v>
      </c>
      <c r="I3475" s="27">
        <f>WORKDAY(WORKDAY(DATEVALUE("15/"&amp;MONTH(EDATE(C3475,-1))&amp;"/"&amp;YEAR(EDATE(C3475,-1))),-1,Feriados!$A$1:$A$936),1,Feriados!$A$1:$A$936)</f>
        <v>41744</v>
      </c>
      <c r="J3475" s="27">
        <f>WORKDAY(WORKDAY(DATEVALUE("15/"&amp;MONTH(EDATE(C3475,0))&amp;"/"&amp;YEAR(EDATE(C3475,0))-1),-1,Feriados!$A$1:$A$936),1,Feriados!$A$1:$A$936)</f>
        <v>41409</v>
      </c>
      <c r="K3475" s="28">
        <f t="shared" si="104"/>
        <v>6.2795522072667032</v>
      </c>
    </row>
    <row r="3476" spans="1:11" x14ac:dyDescent="0.3">
      <c r="A3476" s="18" t="str">
        <f t="shared" si="105"/>
        <v>42014P</v>
      </c>
      <c r="B3476" s="10">
        <v>760199</v>
      </c>
      <c r="C3476" s="15">
        <v>41775</v>
      </c>
      <c r="D3476" s="16">
        <v>2431.1209690000001</v>
      </c>
      <c r="E3476" s="14">
        <v>0.47</v>
      </c>
      <c r="F3476" s="14" t="s">
        <v>42</v>
      </c>
      <c r="G3476" s="15">
        <v>41775</v>
      </c>
      <c r="H3476" s="27">
        <f>WORKDAY(WORKDAY(DATEVALUE("15/"&amp;MONTH(EDATE(C3476,0))&amp;"/"&amp;YEAR(EDATE(C3476,0))),-1,Feriados!$A$1:$A$936),1,Feriados!$A$1:$A$936)</f>
        <v>41774</v>
      </c>
      <c r="I3476" s="27">
        <f>WORKDAY(WORKDAY(DATEVALUE("15/"&amp;MONTH(EDATE(C3476,-1))&amp;"/"&amp;YEAR(EDATE(C3476,-1))),-1,Feriados!$A$1:$A$936),1,Feriados!$A$1:$A$936)</f>
        <v>41744</v>
      </c>
      <c r="J3476" s="27">
        <f>WORKDAY(WORKDAY(DATEVALUE("15/"&amp;MONTH(EDATE(C3476,0))&amp;"/"&amp;YEAR(EDATE(C3476,0))-1),-1,Feriados!$A$1:$A$936),1,Feriados!$A$1:$A$936)</f>
        <v>41409</v>
      </c>
      <c r="K3476" s="28">
        <f t="shared" si="104"/>
        <v>6.2795522072667032</v>
      </c>
    </row>
    <row r="3477" spans="1:11" x14ac:dyDescent="0.3">
      <c r="A3477" s="18" t="str">
        <f t="shared" si="105"/>
        <v>42014P</v>
      </c>
      <c r="B3477" s="10">
        <v>760199</v>
      </c>
      <c r="C3477" s="15">
        <v>41778</v>
      </c>
      <c r="D3477" s="16">
        <v>2431.6391840000001</v>
      </c>
      <c r="E3477" s="14">
        <v>0.47</v>
      </c>
      <c r="F3477" s="14" t="s">
        <v>42</v>
      </c>
      <c r="G3477" s="15">
        <v>41775</v>
      </c>
      <c r="H3477" s="27">
        <f>WORKDAY(WORKDAY(DATEVALUE("15/"&amp;MONTH(EDATE(C3477,0))&amp;"/"&amp;YEAR(EDATE(C3477,0))),-1,Feriados!$A$1:$A$936),1,Feriados!$A$1:$A$936)</f>
        <v>41774</v>
      </c>
      <c r="I3477" s="27">
        <f>WORKDAY(WORKDAY(DATEVALUE("15/"&amp;MONTH(EDATE(C3477,-1))&amp;"/"&amp;YEAR(EDATE(C3477,-1))),-1,Feriados!$A$1:$A$936),1,Feriados!$A$1:$A$936)</f>
        <v>41744</v>
      </c>
      <c r="J3477" s="27">
        <f>WORKDAY(WORKDAY(DATEVALUE("15/"&amp;MONTH(EDATE(C3477,0))&amp;"/"&amp;YEAR(EDATE(C3477,0))-1),-1,Feriados!$A$1:$A$936),1,Feriados!$A$1:$A$936)</f>
        <v>41409</v>
      </c>
      <c r="K3477" s="28">
        <f t="shared" si="104"/>
        <v>6.2795522072667032</v>
      </c>
    </row>
    <row r="3478" spans="1:11" x14ac:dyDescent="0.3">
      <c r="A3478" s="18" t="str">
        <f t="shared" si="105"/>
        <v>42014P</v>
      </c>
      <c r="B3478" s="10">
        <v>760199</v>
      </c>
      <c r="C3478" s="15">
        <v>41779</v>
      </c>
      <c r="D3478" s="16">
        <v>2432.1575090000001</v>
      </c>
      <c r="E3478" s="14">
        <v>0.47</v>
      </c>
      <c r="F3478" s="14" t="s">
        <v>42</v>
      </c>
      <c r="G3478" s="15">
        <v>41775</v>
      </c>
      <c r="H3478" s="27">
        <f>WORKDAY(WORKDAY(DATEVALUE("15/"&amp;MONTH(EDATE(C3478,0))&amp;"/"&amp;YEAR(EDATE(C3478,0))),-1,Feriados!$A$1:$A$936),1,Feriados!$A$1:$A$936)</f>
        <v>41774</v>
      </c>
      <c r="I3478" s="27">
        <f>WORKDAY(WORKDAY(DATEVALUE("15/"&amp;MONTH(EDATE(C3478,-1))&amp;"/"&amp;YEAR(EDATE(C3478,-1))),-1,Feriados!$A$1:$A$936),1,Feriados!$A$1:$A$936)</f>
        <v>41744</v>
      </c>
      <c r="J3478" s="27">
        <f>WORKDAY(WORKDAY(DATEVALUE("15/"&amp;MONTH(EDATE(C3478,0))&amp;"/"&amp;YEAR(EDATE(C3478,0))-1),-1,Feriados!$A$1:$A$936),1,Feriados!$A$1:$A$936)</f>
        <v>41409</v>
      </c>
      <c r="K3478" s="28">
        <f t="shared" si="104"/>
        <v>6.2795522072667032</v>
      </c>
    </row>
    <row r="3479" spans="1:11" x14ac:dyDescent="0.3">
      <c r="A3479" s="18" t="str">
        <f t="shared" si="105"/>
        <v>42014P</v>
      </c>
      <c r="B3479" s="10">
        <v>760199</v>
      </c>
      <c r="C3479" s="15">
        <v>41780</v>
      </c>
      <c r="D3479" s="16">
        <v>2432.6759440000001</v>
      </c>
      <c r="E3479" s="14">
        <v>0.47</v>
      </c>
      <c r="F3479" s="14" t="s">
        <v>42</v>
      </c>
      <c r="G3479" s="15">
        <v>41775</v>
      </c>
      <c r="H3479" s="27">
        <f>WORKDAY(WORKDAY(DATEVALUE("15/"&amp;MONTH(EDATE(C3479,0))&amp;"/"&amp;YEAR(EDATE(C3479,0))),-1,Feriados!$A$1:$A$936),1,Feriados!$A$1:$A$936)</f>
        <v>41774</v>
      </c>
      <c r="I3479" s="27">
        <f>WORKDAY(WORKDAY(DATEVALUE("15/"&amp;MONTH(EDATE(C3479,-1))&amp;"/"&amp;YEAR(EDATE(C3479,-1))),-1,Feriados!$A$1:$A$936),1,Feriados!$A$1:$A$936)</f>
        <v>41744</v>
      </c>
      <c r="J3479" s="27">
        <f>WORKDAY(WORKDAY(DATEVALUE("15/"&amp;MONTH(EDATE(C3479,0))&amp;"/"&amp;YEAR(EDATE(C3479,0))-1),-1,Feriados!$A$1:$A$936),1,Feriados!$A$1:$A$936)</f>
        <v>41409</v>
      </c>
      <c r="K3479" s="28">
        <f t="shared" si="104"/>
        <v>6.2795522072667032</v>
      </c>
    </row>
    <row r="3480" spans="1:11" x14ac:dyDescent="0.3">
      <c r="A3480" s="18" t="str">
        <f t="shared" si="105"/>
        <v>42014P</v>
      </c>
      <c r="B3480" s="10">
        <v>760199</v>
      </c>
      <c r="C3480" s="15">
        <v>41781</v>
      </c>
      <c r="D3480" s="16">
        <v>2433.1944899999999</v>
      </c>
      <c r="E3480" s="14">
        <v>0.47</v>
      </c>
      <c r="F3480" s="14" t="s">
        <v>42</v>
      </c>
      <c r="G3480" s="15">
        <v>41781</v>
      </c>
      <c r="H3480" s="27">
        <f>WORKDAY(WORKDAY(DATEVALUE("15/"&amp;MONTH(EDATE(C3480,0))&amp;"/"&amp;YEAR(EDATE(C3480,0))),-1,Feriados!$A$1:$A$936),1,Feriados!$A$1:$A$936)</f>
        <v>41774</v>
      </c>
      <c r="I3480" s="27">
        <f>WORKDAY(WORKDAY(DATEVALUE("15/"&amp;MONTH(EDATE(C3480,-1))&amp;"/"&amp;YEAR(EDATE(C3480,-1))),-1,Feriados!$A$1:$A$936),1,Feriados!$A$1:$A$936)</f>
        <v>41744</v>
      </c>
      <c r="J3480" s="27">
        <f>WORKDAY(WORKDAY(DATEVALUE("15/"&amp;MONTH(EDATE(C3480,0))&amp;"/"&amp;YEAR(EDATE(C3480,0))-1),-1,Feriados!$A$1:$A$936),1,Feriados!$A$1:$A$936)</f>
        <v>41409</v>
      </c>
      <c r="K3480" s="28">
        <f t="shared" si="104"/>
        <v>6.2795522072667032</v>
      </c>
    </row>
    <row r="3481" spans="1:11" x14ac:dyDescent="0.3">
      <c r="A3481" s="18" t="str">
        <f t="shared" si="105"/>
        <v>42014P</v>
      </c>
      <c r="B3481" s="10">
        <v>760199</v>
      </c>
      <c r="C3481" s="15">
        <v>41782</v>
      </c>
      <c r="D3481" s="16">
        <v>2433.7131460000001</v>
      </c>
      <c r="E3481" s="14">
        <v>0.47</v>
      </c>
      <c r="F3481" s="14" t="s">
        <v>42</v>
      </c>
      <c r="G3481" s="15">
        <v>41781</v>
      </c>
      <c r="H3481" s="27">
        <f>WORKDAY(WORKDAY(DATEVALUE("15/"&amp;MONTH(EDATE(C3481,0))&amp;"/"&amp;YEAR(EDATE(C3481,0))),-1,Feriados!$A$1:$A$936),1,Feriados!$A$1:$A$936)</f>
        <v>41774</v>
      </c>
      <c r="I3481" s="27">
        <f>WORKDAY(WORKDAY(DATEVALUE("15/"&amp;MONTH(EDATE(C3481,-1))&amp;"/"&amp;YEAR(EDATE(C3481,-1))),-1,Feriados!$A$1:$A$936),1,Feriados!$A$1:$A$936)</f>
        <v>41744</v>
      </c>
      <c r="J3481" s="27">
        <f>WORKDAY(WORKDAY(DATEVALUE("15/"&amp;MONTH(EDATE(C3481,0))&amp;"/"&amp;YEAR(EDATE(C3481,0))-1),-1,Feriados!$A$1:$A$936),1,Feriados!$A$1:$A$936)</f>
        <v>41409</v>
      </c>
      <c r="K3481" s="28">
        <f t="shared" si="104"/>
        <v>6.2795522072667032</v>
      </c>
    </row>
    <row r="3482" spans="1:11" x14ac:dyDescent="0.3">
      <c r="A3482" s="18" t="str">
        <f t="shared" si="105"/>
        <v>42014P</v>
      </c>
      <c r="B3482" s="10">
        <v>760199</v>
      </c>
      <c r="C3482" s="15">
        <v>41785</v>
      </c>
      <c r="D3482" s="16">
        <v>2434.2319130000001</v>
      </c>
      <c r="E3482" s="14">
        <v>0.47</v>
      </c>
      <c r="F3482" s="14" t="s">
        <v>42</v>
      </c>
      <c r="G3482" s="15">
        <v>41781</v>
      </c>
      <c r="H3482" s="27">
        <f>WORKDAY(WORKDAY(DATEVALUE("15/"&amp;MONTH(EDATE(C3482,0))&amp;"/"&amp;YEAR(EDATE(C3482,0))),-1,Feriados!$A$1:$A$936),1,Feriados!$A$1:$A$936)</f>
        <v>41774</v>
      </c>
      <c r="I3482" s="27">
        <f>WORKDAY(WORKDAY(DATEVALUE("15/"&amp;MONTH(EDATE(C3482,-1))&amp;"/"&amp;YEAR(EDATE(C3482,-1))),-1,Feriados!$A$1:$A$936),1,Feriados!$A$1:$A$936)</f>
        <v>41744</v>
      </c>
      <c r="J3482" s="27">
        <f>WORKDAY(WORKDAY(DATEVALUE("15/"&amp;MONTH(EDATE(C3482,0))&amp;"/"&amp;YEAR(EDATE(C3482,0))-1),-1,Feriados!$A$1:$A$936),1,Feriados!$A$1:$A$936)</f>
        <v>41409</v>
      </c>
      <c r="K3482" s="28">
        <f t="shared" si="104"/>
        <v>6.2795522072667032</v>
      </c>
    </row>
    <row r="3483" spans="1:11" x14ac:dyDescent="0.3">
      <c r="A3483" s="18" t="str">
        <f t="shared" si="105"/>
        <v>42014P</v>
      </c>
      <c r="B3483" s="10">
        <v>760199</v>
      </c>
      <c r="C3483" s="15">
        <v>41786</v>
      </c>
      <c r="D3483" s="16">
        <v>2434.7507900000001</v>
      </c>
      <c r="E3483" s="14">
        <v>0.47</v>
      </c>
      <c r="F3483" s="14" t="s">
        <v>42</v>
      </c>
      <c r="G3483" s="15">
        <v>41781</v>
      </c>
      <c r="H3483" s="27">
        <f>WORKDAY(WORKDAY(DATEVALUE("15/"&amp;MONTH(EDATE(C3483,0))&amp;"/"&amp;YEAR(EDATE(C3483,0))),-1,Feriados!$A$1:$A$936),1,Feriados!$A$1:$A$936)</f>
        <v>41774</v>
      </c>
      <c r="I3483" s="27">
        <f>WORKDAY(WORKDAY(DATEVALUE("15/"&amp;MONTH(EDATE(C3483,-1))&amp;"/"&amp;YEAR(EDATE(C3483,-1))),-1,Feriados!$A$1:$A$936),1,Feriados!$A$1:$A$936)</f>
        <v>41744</v>
      </c>
      <c r="J3483" s="27">
        <f>WORKDAY(WORKDAY(DATEVALUE("15/"&amp;MONTH(EDATE(C3483,0))&amp;"/"&amp;YEAR(EDATE(C3483,0))-1),-1,Feriados!$A$1:$A$936),1,Feriados!$A$1:$A$936)</f>
        <v>41409</v>
      </c>
      <c r="K3483" s="28">
        <f t="shared" si="104"/>
        <v>6.2795522072667032</v>
      </c>
    </row>
    <row r="3484" spans="1:11" x14ac:dyDescent="0.3">
      <c r="A3484" s="18" t="str">
        <f t="shared" si="105"/>
        <v>42014P</v>
      </c>
      <c r="B3484" s="10">
        <v>760199</v>
      </c>
      <c r="C3484" s="15">
        <v>41787</v>
      </c>
      <c r="D3484" s="16">
        <v>2435.2697779999999</v>
      </c>
      <c r="E3484" s="14">
        <v>0.47</v>
      </c>
      <c r="F3484" s="14" t="s">
        <v>42</v>
      </c>
      <c r="G3484" s="15">
        <v>41781</v>
      </c>
      <c r="H3484" s="27">
        <f>WORKDAY(WORKDAY(DATEVALUE("15/"&amp;MONTH(EDATE(C3484,0))&amp;"/"&amp;YEAR(EDATE(C3484,0))),-1,Feriados!$A$1:$A$936),1,Feriados!$A$1:$A$936)</f>
        <v>41774</v>
      </c>
      <c r="I3484" s="27">
        <f>WORKDAY(WORKDAY(DATEVALUE("15/"&amp;MONTH(EDATE(C3484,-1))&amp;"/"&amp;YEAR(EDATE(C3484,-1))),-1,Feriados!$A$1:$A$936),1,Feriados!$A$1:$A$936)</f>
        <v>41744</v>
      </c>
      <c r="J3484" s="27">
        <f>WORKDAY(WORKDAY(DATEVALUE("15/"&amp;MONTH(EDATE(C3484,0))&amp;"/"&amp;YEAR(EDATE(C3484,0))-1),-1,Feriados!$A$1:$A$936),1,Feriados!$A$1:$A$936)</f>
        <v>41409</v>
      </c>
      <c r="K3484" s="28">
        <f t="shared" si="104"/>
        <v>6.2795522072667032</v>
      </c>
    </row>
    <row r="3485" spans="1:11" x14ac:dyDescent="0.3">
      <c r="A3485" s="18" t="str">
        <f t="shared" si="105"/>
        <v>42014P</v>
      </c>
      <c r="B3485" s="10">
        <v>760199</v>
      </c>
      <c r="C3485" s="15">
        <v>41788</v>
      </c>
      <c r="D3485" s="16">
        <v>2435.788877</v>
      </c>
      <c r="E3485" s="14">
        <v>0.47</v>
      </c>
      <c r="F3485" s="14" t="s">
        <v>42</v>
      </c>
      <c r="G3485" s="15">
        <v>41781</v>
      </c>
      <c r="H3485" s="27">
        <f>WORKDAY(WORKDAY(DATEVALUE("15/"&amp;MONTH(EDATE(C3485,0))&amp;"/"&amp;YEAR(EDATE(C3485,0))),-1,Feriados!$A$1:$A$936),1,Feriados!$A$1:$A$936)</f>
        <v>41774</v>
      </c>
      <c r="I3485" s="27">
        <f>WORKDAY(WORKDAY(DATEVALUE("15/"&amp;MONTH(EDATE(C3485,-1))&amp;"/"&amp;YEAR(EDATE(C3485,-1))),-1,Feriados!$A$1:$A$936),1,Feriados!$A$1:$A$936)</f>
        <v>41744</v>
      </c>
      <c r="J3485" s="27">
        <f>WORKDAY(WORKDAY(DATEVALUE("15/"&amp;MONTH(EDATE(C3485,0))&amp;"/"&amp;YEAR(EDATE(C3485,0))-1),-1,Feriados!$A$1:$A$936),1,Feriados!$A$1:$A$936)</f>
        <v>41409</v>
      </c>
      <c r="K3485" s="28">
        <f t="shared" si="104"/>
        <v>6.2795522072667032</v>
      </c>
    </row>
    <row r="3486" spans="1:11" x14ac:dyDescent="0.3">
      <c r="A3486" s="18" t="str">
        <f t="shared" si="105"/>
        <v>42014P</v>
      </c>
      <c r="B3486" s="10">
        <v>760199</v>
      </c>
      <c r="C3486" s="15">
        <v>41789</v>
      </c>
      <c r="D3486" s="16">
        <v>2436.308086</v>
      </c>
      <c r="E3486" s="14">
        <v>0.47</v>
      </c>
      <c r="F3486" s="14" t="s">
        <v>42</v>
      </c>
      <c r="G3486" s="15">
        <v>41781</v>
      </c>
      <c r="H3486" s="27">
        <f>WORKDAY(WORKDAY(DATEVALUE("15/"&amp;MONTH(EDATE(C3486,0))&amp;"/"&amp;YEAR(EDATE(C3486,0))),-1,Feriados!$A$1:$A$936),1,Feriados!$A$1:$A$936)</f>
        <v>41774</v>
      </c>
      <c r="I3486" s="27">
        <f>WORKDAY(WORKDAY(DATEVALUE("15/"&amp;MONTH(EDATE(C3486,-1))&amp;"/"&amp;YEAR(EDATE(C3486,-1))),-1,Feriados!$A$1:$A$936),1,Feriados!$A$1:$A$936)</f>
        <v>41744</v>
      </c>
      <c r="J3486" s="27">
        <f>WORKDAY(WORKDAY(DATEVALUE("15/"&amp;MONTH(EDATE(C3486,0))&amp;"/"&amp;YEAR(EDATE(C3486,0))-1),-1,Feriados!$A$1:$A$936),1,Feriados!$A$1:$A$936)</f>
        <v>41409</v>
      </c>
      <c r="K3486" s="28">
        <f t="shared" si="104"/>
        <v>6.2795522072667032</v>
      </c>
    </row>
    <row r="3487" spans="1:11" x14ac:dyDescent="0.3">
      <c r="A3487" s="18" t="str">
        <f t="shared" si="105"/>
        <v>52014P</v>
      </c>
      <c r="B3487" s="10">
        <v>760199</v>
      </c>
      <c r="C3487" s="15">
        <v>41792</v>
      </c>
      <c r="D3487" s="16">
        <v>2436.8274059999999</v>
      </c>
      <c r="E3487" s="14">
        <v>0.47</v>
      </c>
      <c r="F3487" s="14" t="s">
        <v>42</v>
      </c>
      <c r="G3487" s="15">
        <v>41781</v>
      </c>
      <c r="H3487" s="27">
        <f>WORKDAY(WORKDAY(DATEVALUE("15/"&amp;MONTH(EDATE(C3487,0))&amp;"/"&amp;YEAR(EDATE(C3487,0))),-1,Feriados!$A$1:$A$936),1,Feriados!$A$1:$A$936)</f>
        <v>41806</v>
      </c>
      <c r="I3487" s="27">
        <f>WORKDAY(WORKDAY(DATEVALUE("15/"&amp;MONTH(EDATE(C3487,-1))&amp;"/"&amp;YEAR(EDATE(C3487,-1))),-1,Feriados!$A$1:$A$936),1,Feriados!$A$1:$A$936)</f>
        <v>41774</v>
      </c>
      <c r="J3487" s="27">
        <f>WORKDAY(WORKDAY(DATEVALUE("15/"&amp;MONTH(EDATE(C3487,0))&amp;"/"&amp;YEAR(EDATE(C3487,0))-1),-1,Feriados!$A$1:$A$936),1,Feriados!$A$1:$A$936)</f>
        <v>41442</v>
      </c>
      <c r="K3487" s="28">
        <f t="shared" si="104"/>
        <v>6.3748556698235426</v>
      </c>
    </row>
    <row r="3488" spans="1:11" x14ac:dyDescent="0.3">
      <c r="A3488" s="18" t="str">
        <f t="shared" si="105"/>
        <v>52014P</v>
      </c>
      <c r="B3488" s="10">
        <v>760199</v>
      </c>
      <c r="C3488" s="15">
        <v>41793</v>
      </c>
      <c r="D3488" s="16">
        <v>2437.3468370000001</v>
      </c>
      <c r="E3488" s="14">
        <v>0.47</v>
      </c>
      <c r="F3488" s="14" t="s">
        <v>42</v>
      </c>
      <c r="G3488" s="15">
        <v>41781</v>
      </c>
      <c r="H3488" s="27">
        <f>WORKDAY(WORKDAY(DATEVALUE("15/"&amp;MONTH(EDATE(C3488,0))&amp;"/"&amp;YEAR(EDATE(C3488,0))),-1,Feriados!$A$1:$A$936),1,Feriados!$A$1:$A$936)</f>
        <v>41806</v>
      </c>
      <c r="I3488" s="27">
        <f>WORKDAY(WORKDAY(DATEVALUE("15/"&amp;MONTH(EDATE(C3488,-1))&amp;"/"&amp;YEAR(EDATE(C3488,-1))),-1,Feriados!$A$1:$A$936),1,Feriados!$A$1:$A$936)</f>
        <v>41774</v>
      </c>
      <c r="J3488" s="27">
        <f>WORKDAY(WORKDAY(DATEVALUE("15/"&amp;MONTH(EDATE(C3488,0))&amp;"/"&amp;YEAR(EDATE(C3488,0))-1),-1,Feriados!$A$1:$A$936),1,Feriados!$A$1:$A$936)</f>
        <v>41442</v>
      </c>
      <c r="K3488" s="28">
        <f t="shared" si="104"/>
        <v>6.3748556698235426</v>
      </c>
    </row>
    <row r="3489" spans="1:11" x14ac:dyDescent="0.3">
      <c r="A3489" s="18" t="str">
        <f t="shared" si="105"/>
        <v>52014P</v>
      </c>
      <c r="B3489" s="10">
        <v>760199</v>
      </c>
      <c r="C3489" s="15">
        <v>41794</v>
      </c>
      <c r="D3489" s="16">
        <v>2437.8663790000001</v>
      </c>
      <c r="E3489" s="14">
        <v>0.47</v>
      </c>
      <c r="F3489" s="14" t="s">
        <v>42</v>
      </c>
      <c r="G3489" s="15">
        <v>41781</v>
      </c>
      <c r="H3489" s="27">
        <f>WORKDAY(WORKDAY(DATEVALUE("15/"&amp;MONTH(EDATE(C3489,0))&amp;"/"&amp;YEAR(EDATE(C3489,0))),-1,Feriados!$A$1:$A$936),1,Feriados!$A$1:$A$936)</f>
        <v>41806</v>
      </c>
      <c r="I3489" s="27">
        <f>WORKDAY(WORKDAY(DATEVALUE("15/"&amp;MONTH(EDATE(C3489,-1))&amp;"/"&amp;YEAR(EDATE(C3489,-1))),-1,Feriados!$A$1:$A$936),1,Feriados!$A$1:$A$936)</f>
        <v>41774</v>
      </c>
      <c r="J3489" s="27">
        <f>WORKDAY(WORKDAY(DATEVALUE("15/"&amp;MONTH(EDATE(C3489,0))&amp;"/"&amp;YEAR(EDATE(C3489,0))-1),-1,Feriados!$A$1:$A$936),1,Feriados!$A$1:$A$936)</f>
        <v>41442</v>
      </c>
      <c r="K3489" s="28">
        <f t="shared" si="104"/>
        <v>6.3748556698235426</v>
      </c>
    </row>
    <row r="3490" spans="1:11" x14ac:dyDescent="0.3">
      <c r="A3490" s="18" t="str">
        <f t="shared" si="105"/>
        <v>52014P</v>
      </c>
      <c r="B3490" s="10">
        <v>760199</v>
      </c>
      <c r="C3490" s="15">
        <v>41795</v>
      </c>
      <c r="D3490" s="16">
        <v>2438.386031</v>
      </c>
      <c r="E3490" s="14">
        <v>0.47</v>
      </c>
      <c r="F3490" s="14" t="s">
        <v>42</v>
      </c>
      <c r="G3490" s="15">
        <v>41781</v>
      </c>
      <c r="H3490" s="27">
        <f>WORKDAY(WORKDAY(DATEVALUE("15/"&amp;MONTH(EDATE(C3490,0))&amp;"/"&amp;YEAR(EDATE(C3490,0))),-1,Feriados!$A$1:$A$936),1,Feriados!$A$1:$A$936)</f>
        <v>41806</v>
      </c>
      <c r="I3490" s="27">
        <f>WORKDAY(WORKDAY(DATEVALUE("15/"&amp;MONTH(EDATE(C3490,-1))&amp;"/"&amp;YEAR(EDATE(C3490,-1))),-1,Feriados!$A$1:$A$936),1,Feriados!$A$1:$A$936)</f>
        <v>41774</v>
      </c>
      <c r="J3490" s="27">
        <f>WORKDAY(WORKDAY(DATEVALUE("15/"&amp;MONTH(EDATE(C3490,0))&amp;"/"&amp;YEAR(EDATE(C3490,0))-1),-1,Feriados!$A$1:$A$936),1,Feriados!$A$1:$A$936)</f>
        <v>41442</v>
      </c>
      <c r="K3490" s="28">
        <f t="shared" si="104"/>
        <v>6.3748556698235426</v>
      </c>
    </row>
    <row r="3491" spans="1:11" x14ac:dyDescent="0.3">
      <c r="A3491" s="18" t="str">
        <f t="shared" si="105"/>
        <v>52014F</v>
      </c>
      <c r="B3491" s="10">
        <v>760199</v>
      </c>
      <c r="C3491" s="15">
        <v>41796</v>
      </c>
      <c r="D3491" s="16">
        <v>2438.728032</v>
      </c>
      <c r="E3491" s="14">
        <v>0.46</v>
      </c>
      <c r="F3491" s="14" t="s">
        <v>41</v>
      </c>
      <c r="G3491" s="15">
        <v>41796</v>
      </c>
      <c r="H3491" s="27">
        <f>WORKDAY(WORKDAY(DATEVALUE("15/"&amp;MONTH(EDATE(C3491,0))&amp;"/"&amp;YEAR(EDATE(C3491,0))),-1,Feriados!$A$1:$A$936),1,Feriados!$A$1:$A$936)</f>
        <v>41806</v>
      </c>
      <c r="I3491" s="27">
        <f>WORKDAY(WORKDAY(DATEVALUE("15/"&amp;MONTH(EDATE(C3491,-1))&amp;"/"&amp;YEAR(EDATE(C3491,-1))),-1,Feriados!$A$1:$A$936),1,Feriados!$A$1:$A$936)</f>
        <v>41774</v>
      </c>
      <c r="J3491" s="27">
        <f>WORKDAY(WORKDAY(DATEVALUE("15/"&amp;MONTH(EDATE(C3491,0))&amp;"/"&amp;YEAR(EDATE(C3491,0))-1),-1,Feriados!$A$1:$A$936),1,Feriados!$A$1:$A$936)</f>
        <v>41442</v>
      </c>
      <c r="K3491" s="28">
        <f t="shared" si="104"/>
        <v>6.3748556698235426</v>
      </c>
    </row>
    <row r="3492" spans="1:11" x14ac:dyDescent="0.3">
      <c r="A3492" s="18" t="str">
        <f t="shared" si="105"/>
        <v>52014F</v>
      </c>
      <c r="B3492" s="10">
        <v>760199</v>
      </c>
      <c r="C3492" s="15">
        <v>41799</v>
      </c>
      <c r="D3492" s="16">
        <v>2439.2367549999999</v>
      </c>
      <c r="E3492" s="14">
        <v>0.46</v>
      </c>
      <c r="F3492" s="14" t="s">
        <v>41</v>
      </c>
      <c r="G3492" s="15">
        <v>41796</v>
      </c>
      <c r="H3492" s="27">
        <f>WORKDAY(WORKDAY(DATEVALUE("15/"&amp;MONTH(EDATE(C3492,0))&amp;"/"&amp;YEAR(EDATE(C3492,0))),-1,Feriados!$A$1:$A$936),1,Feriados!$A$1:$A$936)</f>
        <v>41806</v>
      </c>
      <c r="I3492" s="27">
        <f>WORKDAY(WORKDAY(DATEVALUE("15/"&amp;MONTH(EDATE(C3492,-1))&amp;"/"&amp;YEAR(EDATE(C3492,-1))),-1,Feriados!$A$1:$A$936),1,Feriados!$A$1:$A$936)</f>
        <v>41774</v>
      </c>
      <c r="J3492" s="27">
        <f>WORKDAY(WORKDAY(DATEVALUE("15/"&amp;MONTH(EDATE(C3492,0))&amp;"/"&amp;YEAR(EDATE(C3492,0))-1),-1,Feriados!$A$1:$A$936),1,Feriados!$A$1:$A$936)</f>
        <v>41442</v>
      </c>
      <c r="K3492" s="28">
        <f t="shared" si="104"/>
        <v>6.3748556698235426</v>
      </c>
    </row>
    <row r="3493" spans="1:11" x14ac:dyDescent="0.3">
      <c r="A3493" s="18" t="str">
        <f t="shared" si="105"/>
        <v>52014F</v>
      </c>
      <c r="B3493" s="10">
        <v>760199</v>
      </c>
      <c r="C3493" s="15">
        <v>41800</v>
      </c>
      <c r="D3493" s="16">
        <v>2439.7455850000001</v>
      </c>
      <c r="E3493" s="14">
        <v>0.46</v>
      </c>
      <c r="F3493" s="14" t="s">
        <v>41</v>
      </c>
      <c r="G3493" s="15">
        <v>41796</v>
      </c>
      <c r="H3493" s="27">
        <f>WORKDAY(WORKDAY(DATEVALUE("15/"&amp;MONTH(EDATE(C3493,0))&amp;"/"&amp;YEAR(EDATE(C3493,0))),-1,Feriados!$A$1:$A$936),1,Feriados!$A$1:$A$936)</f>
        <v>41806</v>
      </c>
      <c r="I3493" s="27">
        <f>WORKDAY(WORKDAY(DATEVALUE("15/"&amp;MONTH(EDATE(C3493,-1))&amp;"/"&amp;YEAR(EDATE(C3493,-1))),-1,Feriados!$A$1:$A$936),1,Feriados!$A$1:$A$936)</f>
        <v>41774</v>
      </c>
      <c r="J3493" s="27">
        <f>WORKDAY(WORKDAY(DATEVALUE("15/"&amp;MONTH(EDATE(C3493,0))&amp;"/"&amp;YEAR(EDATE(C3493,0))-1),-1,Feriados!$A$1:$A$936),1,Feriados!$A$1:$A$936)</f>
        <v>41442</v>
      </c>
      <c r="K3493" s="28">
        <f t="shared" si="104"/>
        <v>6.3748556698235426</v>
      </c>
    </row>
    <row r="3494" spans="1:11" x14ac:dyDescent="0.3">
      <c r="A3494" s="18" t="str">
        <f t="shared" si="105"/>
        <v>52014F</v>
      </c>
      <c r="B3494" s="10">
        <v>760199</v>
      </c>
      <c r="C3494" s="15">
        <v>41801</v>
      </c>
      <c r="D3494" s="16">
        <v>2440.2545209999998</v>
      </c>
      <c r="E3494" s="14">
        <v>0.46</v>
      </c>
      <c r="F3494" s="14" t="s">
        <v>41</v>
      </c>
      <c r="G3494" s="15">
        <v>41796</v>
      </c>
      <c r="H3494" s="27">
        <f>WORKDAY(WORKDAY(DATEVALUE("15/"&amp;MONTH(EDATE(C3494,0))&amp;"/"&amp;YEAR(EDATE(C3494,0))),-1,Feriados!$A$1:$A$936),1,Feriados!$A$1:$A$936)</f>
        <v>41806</v>
      </c>
      <c r="I3494" s="27">
        <f>WORKDAY(WORKDAY(DATEVALUE("15/"&amp;MONTH(EDATE(C3494,-1))&amp;"/"&amp;YEAR(EDATE(C3494,-1))),-1,Feriados!$A$1:$A$936),1,Feriados!$A$1:$A$936)</f>
        <v>41774</v>
      </c>
      <c r="J3494" s="27">
        <f>WORKDAY(WORKDAY(DATEVALUE("15/"&amp;MONTH(EDATE(C3494,0))&amp;"/"&amp;YEAR(EDATE(C3494,0))-1),-1,Feriados!$A$1:$A$936),1,Feriados!$A$1:$A$936)</f>
        <v>41442</v>
      </c>
      <c r="K3494" s="28">
        <f t="shared" si="104"/>
        <v>6.3748556698235426</v>
      </c>
    </row>
    <row r="3495" spans="1:11" x14ac:dyDescent="0.3">
      <c r="A3495" s="18" t="str">
        <f t="shared" si="105"/>
        <v>52014F</v>
      </c>
      <c r="B3495" s="10">
        <v>760199</v>
      </c>
      <c r="C3495" s="15">
        <v>41802</v>
      </c>
      <c r="D3495" s="16">
        <v>2440.763563</v>
      </c>
      <c r="E3495" s="14">
        <v>0.46</v>
      </c>
      <c r="F3495" s="14" t="s">
        <v>41</v>
      </c>
      <c r="G3495" s="15">
        <v>41796</v>
      </c>
      <c r="H3495" s="27">
        <f>WORKDAY(WORKDAY(DATEVALUE("15/"&amp;MONTH(EDATE(C3495,0))&amp;"/"&amp;YEAR(EDATE(C3495,0))),-1,Feriados!$A$1:$A$936),1,Feriados!$A$1:$A$936)</f>
        <v>41806</v>
      </c>
      <c r="I3495" s="27">
        <f>WORKDAY(WORKDAY(DATEVALUE("15/"&amp;MONTH(EDATE(C3495,-1))&amp;"/"&amp;YEAR(EDATE(C3495,-1))),-1,Feriados!$A$1:$A$936),1,Feriados!$A$1:$A$936)</f>
        <v>41774</v>
      </c>
      <c r="J3495" s="27">
        <f>WORKDAY(WORKDAY(DATEVALUE("15/"&amp;MONTH(EDATE(C3495,0))&amp;"/"&amp;YEAR(EDATE(C3495,0))-1),-1,Feriados!$A$1:$A$936),1,Feriados!$A$1:$A$936)</f>
        <v>41442</v>
      </c>
      <c r="K3495" s="28">
        <f t="shared" si="104"/>
        <v>6.3748556698235426</v>
      </c>
    </row>
    <row r="3496" spans="1:11" x14ac:dyDescent="0.3">
      <c r="A3496" s="18" t="str">
        <f t="shared" si="105"/>
        <v>52014F</v>
      </c>
      <c r="B3496" s="10">
        <v>760199</v>
      </c>
      <c r="C3496" s="15">
        <v>41803</v>
      </c>
      <c r="D3496" s="16">
        <v>2441.272712</v>
      </c>
      <c r="E3496" s="14">
        <v>0.46</v>
      </c>
      <c r="F3496" s="14" t="s">
        <v>41</v>
      </c>
      <c r="G3496" s="15">
        <v>41796</v>
      </c>
      <c r="H3496" s="27">
        <f>WORKDAY(WORKDAY(DATEVALUE("15/"&amp;MONTH(EDATE(C3496,0))&amp;"/"&amp;YEAR(EDATE(C3496,0))),-1,Feriados!$A$1:$A$936),1,Feriados!$A$1:$A$936)</f>
        <v>41806</v>
      </c>
      <c r="I3496" s="27">
        <f>WORKDAY(WORKDAY(DATEVALUE("15/"&amp;MONTH(EDATE(C3496,-1))&amp;"/"&amp;YEAR(EDATE(C3496,-1))),-1,Feriados!$A$1:$A$936),1,Feriados!$A$1:$A$936)</f>
        <v>41774</v>
      </c>
      <c r="J3496" s="27">
        <f>WORKDAY(WORKDAY(DATEVALUE("15/"&amp;MONTH(EDATE(C3496,0))&amp;"/"&amp;YEAR(EDATE(C3496,0))-1),-1,Feriados!$A$1:$A$936),1,Feriados!$A$1:$A$936)</f>
        <v>41442</v>
      </c>
      <c r="K3496" s="28">
        <f t="shared" si="104"/>
        <v>6.3748556698235426</v>
      </c>
    </row>
    <row r="3497" spans="1:11" x14ac:dyDescent="0.3">
      <c r="A3497" s="18" t="str">
        <f t="shared" si="105"/>
        <v>52014F</v>
      </c>
      <c r="B3497" s="10">
        <v>760199</v>
      </c>
      <c r="C3497" s="15">
        <v>41806</v>
      </c>
      <c r="D3497" s="16">
        <v>2441.7819669999999</v>
      </c>
      <c r="E3497" s="14">
        <v>0.46</v>
      </c>
      <c r="F3497" s="14" t="s">
        <v>41</v>
      </c>
      <c r="G3497" s="15">
        <v>41796</v>
      </c>
      <c r="H3497" s="27">
        <f>WORKDAY(WORKDAY(DATEVALUE("15/"&amp;MONTH(EDATE(C3497,0))&amp;"/"&amp;YEAR(EDATE(C3497,0))),-1,Feriados!$A$1:$A$936),1,Feriados!$A$1:$A$936)</f>
        <v>41806</v>
      </c>
      <c r="I3497" s="27">
        <f>WORKDAY(WORKDAY(DATEVALUE("15/"&amp;MONTH(EDATE(C3497,-1))&amp;"/"&amp;YEAR(EDATE(C3497,-1))),-1,Feriados!$A$1:$A$936),1,Feriados!$A$1:$A$936)</f>
        <v>41774</v>
      </c>
      <c r="J3497" s="27">
        <f>WORKDAY(WORKDAY(DATEVALUE("15/"&amp;MONTH(EDATE(C3497,0))&amp;"/"&amp;YEAR(EDATE(C3497,0))-1),-1,Feriados!$A$1:$A$936),1,Feriados!$A$1:$A$936)</f>
        <v>41442</v>
      </c>
      <c r="K3497" s="28">
        <f t="shared" si="104"/>
        <v>6.3748556698235426</v>
      </c>
    </row>
    <row r="3498" spans="1:11" x14ac:dyDescent="0.3">
      <c r="A3498" s="18" t="str">
        <f t="shared" si="105"/>
        <v>52014P</v>
      </c>
      <c r="B3498" s="10">
        <v>760199</v>
      </c>
      <c r="C3498" s="15">
        <v>41807</v>
      </c>
      <c r="D3498" s="16">
        <v>2442.2085699999998</v>
      </c>
      <c r="E3498" s="14">
        <v>0.35</v>
      </c>
      <c r="F3498" s="14" t="s">
        <v>42</v>
      </c>
      <c r="G3498" s="15">
        <v>41807</v>
      </c>
      <c r="H3498" s="27">
        <f>WORKDAY(WORKDAY(DATEVALUE("15/"&amp;MONTH(EDATE(C3498,0))&amp;"/"&amp;YEAR(EDATE(C3498,0))),-1,Feriados!$A$1:$A$936),1,Feriados!$A$1:$A$936)</f>
        <v>41806</v>
      </c>
      <c r="I3498" s="27">
        <f>WORKDAY(WORKDAY(DATEVALUE("15/"&amp;MONTH(EDATE(C3498,-1))&amp;"/"&amp;YEAR(EDATE(C3498,-1))),-1,Feriados!$A$1:$A$936),1,Feriados!$A$1:$A$936)</f>
        <v>41774</v>
      </c>
      <c r="J3498" s="27">
        <f>WORKDAY(WORKDAY(DATEVALUE("15/"&amp;MONTH(EDATE(C3498,0))&amp;"/"&amp;YEAR(EDATE(C3498,0))-1),-1,Feriados!$A$1:$A$936),1,Feriados!$A$1:$A$936)</f>
        <v>41442</v>
      </c>
      <c r="K3498" s="28">
        <f t="shared" si="104"/>
        <v>6.3748556698235426</v>
      </c>
    </row>
    <row r="3499" spans="1:11" x14ac:dyDescent="0.3">
      <c r="A3499" s="18" t="str">
        <f t="shared" si="105"/>
        <v>52014P</v>
      </c>
      <c r="B3499" s="10">
        <v>760199</v>
      </c>
      <c r="C3499" s="15">
        <v>41808</v>
      </c>
      <c r="D3499" s="16">
        <v>2442.6352470000002</v>
      </c>
      <c r="E3499" s="14">
        <v>0.35</v>
      </c>
      <c r="F3499" s="14" t="s">
        <v>42</v>
      </c>
      <c r="G3499" s="15">
        <v>41807</v>
      </c>
      <c r="H3499" s="27">
        <f>WORKDAY(WORKDAY(DATEVALUE("15/"&amp;MONTH(EDATE(C3499,0))&amp;"/"&amp;YEAR(EDATE(C3499,0))),-1,Feriados!$A$1:$A$936),1,Feriados!$A$1:$A$936)</f>
        <v>41806</v>
      </c>
      <c r="I3499" s="27">
        <f>WORKDAY(WORKDAY(DATEVALUE("15/"&amp;MONTH(EDATE(C3499,-1))&amp;"/"&amp;YEAR(EDATE(C3499,-1))),-1,Feriados!$A$1:$A$936),1,Feriados!$A$1:$A$936)</f>
        <v>41774</v>
      </c>
      <c r="J3499" s="27">
        <f>WORKDAY(WORKDAY(DATEVALUE("15/"&amp;MONTH(EDATE(C3499,0))&amp;"/"&amp;YEAR(EDATE(C3499,0))-1),-1,Feriados!$A$1:$A$936),1,Feriados!$A$1:$A$936)</f>
        <v>41442</v>
      </c>
      <c r="K3499" s="28">
        <f t="shared" si="104"/>
        <v>6.3748556698235426</v>
      </c>
    </row>
    <row r="3500" spans="1:11" x14ac:dyDescent="0.3">
      <c r="A3500" s="18" t="str">
        <f t="shared" si="105"/>
        <v>52014P</v>
      </c>
      <c r="B3500" s="10">
        <v>760199</v>
      </c>
      <c r="C3500" s="15">
        <v>41810</v>
      </c>
      <c r="D3500" s="16">
        <v>2443.1715399999998</v>
      </c>
      <c r="E3500" s="14">
        <v>0.38</v>
      </c>
      <c r="F3500" s="14" t="s">
        <v>42</v>
      </c>
      <c r="G3500" s="15">
        <v>41810</v>
      </c>
      <c r="H3500" s="27">
        <f>WORKDAY(WORKDAY(DATEVALUE("15/"&amp;MONTH(EDATE(C3500,0))&amp;"/"&amp;YEAR(EDATE(C3500,0))),-1,Feriados!$A$1:$A$936),1,Feriados!$A$1:$A$936)</f>
        <v>41806</v>
      </c>
      <c r="I3500" s="27">
        <f>WORKDAY(WORKDAY(DATEVALUE("15/"&amp;MONTH(EDATE(C3500,-1))&amp;"/"&amp;YEAR(EDATE(C3500,-1))),-1,Feriados!$A$1:$A$936),1,Feriados!$A$1:$A$936)</f>
        <v>41774</v>
      </c>
      <c r="J3500" s="27">
        <f>WORKDAY(WORKDAY(DATEVALUE("15/"&amp;MONTH(EDATE(C3500,0))&amp;"/"&amp;YEAR(EDATE(C3500,0))-1),-1,Feriados!$A$1:$A$936),1,Feriados!$A$1:$A$936)</f>
        <v>41442</v>
      </c>
      <c r="K3500" s="28">
        <f t="shared" si="104"/>
        <v>6.3748556698235426</v>
      </c>
    </row>
    <row r="3501" spans="1:11" x14ac:dyDescent="0.3">
      <c r="A3501" s="18" t="str">
        <f t="shared" si="105"/>
        <v>52014P</v>
      </c>
      <c r="B3501" s="10">
        <v>760199</v>
      </c>
      <c r="C3501" s="15">
        <v>41813</v>
      </c>
      <c r="D3501" s="16">
        <v>2443.6349059999998</v>
      </c>
      <c r="E3501" s="14">
        <v>0.38</v>
      </c>
      <c r="F3501" s="14" t="s">
        <v>42</v>
      </c>
      <c r="G3501" s="15">
        <v>41810</v>
      </c>
      <c r="H3501" s="27">
        <f>WORKDAY(WORKDAY(DATEVALUE("15/"&amp;MONTH(EDATE(C3501,0))&amp;"/"&amp;YEAR(EDATE(C3501,0))),-1,Feriados!$A$1:$A$936),1,Feriados!$A$1:$A$936)</f>
        <v>41806</v>
      </c>
      <c r="I3501" s="27">
        <f>WORKDAY(WORKDAY(DATEVALUE("15/"&amp;MONTH(EDATE(C3501,-1))&amp;"/"&amp;YEAR(EDATE(C3501,-1))),-1,Feriados!$A$1:$A$936),1,Feriados!$A$1:$A$936)</f>
        <v>41774</v>
      </c>
      <c r="J3501" s="27">
        <f>WORKDAY(WORKDAY(DATEVALUE("15/"&amp;MONTH(EDATE(C3501,0))&amp;"/"&amp;YEAR(EDATE(C3501,0))-1),-1,Feriados!$A$1:$A$936),1,Feriados!$A$1:$A$936)</f>
        <v>41442</v>
      </c>
      <c r="K3501" s="28">
        <f t="shared" si="104"/>
        <v>6.3748556698235426</v>
      </c>
    </row>
    <row r="3502" spans="1:11" x14ac:dyDescent="0.3">
      <c r="A3502" s="18" t="str">
        <f t="shared" si="105"/>
        <v>52014P</v>
      </c>
      <c r="B3502" s="10">
        <v>760199</v>
      </c>
      <c r="C3502" s="15">
        <v>41814</v>
      </c>
      <c r="D3502" s="16">
        <v>2444.0983609999998</v>
      </c>
      <c r="E3502" s="14">
        <v>0.38</v>
      </c>
      <c r="F3502" s="14" t="s">
        <v>42</v>
      </c>
      <c r="G3502" s="15">
        <v>41810</v>
      </c>
      <c r="H3502" s="27">
        <f>WORKDAY(WORKDAY(DATEVALUE("15/"&amp;MONTH(EDATE(C3502,0))&amp;"/"&amp;YEAR(EDATE(C3502,0))),-1,Feriados!$A$1:$A$936),1,Feriados!$A$1:$A$936)</f>
        <v>41806</v>
      </c>
      <c r="I3502" s="27">
        <f>WORKDAY(WORKDAY(DATEVALUE("15/"&amp;MONTH(EDATE(C3502,-1))&amp;"/"&amp;YEAR(EDATE(C3502,-1))),-1,Feriados!$A$1:$A$936),1,Feriados!$A$1:$A$936)</f>
        <v>41774</v>
      </c>
      <c r="J3502" s="27">
        <f>WORKDAY(WORKDAY(DATEVALUE("15/"&amp;MONTH(EDATE(C3502,0))&amp;"/"&amp;YEAR(EDATE(C3502,0))-1),-1,Feriados!$A$1:$A$936),1,Feriados!$A$1:$A$936)</f>
        <v>41442</v>
      </c>
      <c r="K3502" s="28">
        <f t="shared" si="104"/>
        <v>6.3748556698235426</v>
      </c>
    </row>
    <row r="3503" spans="1:11" x14ac:dyDescent="0.3">
      <c r="A3503" s="18" t="str">
        <f t="shared" si="105"/>
        <v>52014P</v>
      </c>
      <c r="B3503" s="10">
        <v>760199</v>
      </c>
      <c r="C3503" s="15">
        <v>41815</v>
      </c>
      <c r="D3503" s="16">
        <v>2444.5619040000001</v>
      </c>
      <c r="E3503" s="14">
        <v>0.38</v>
      </c>
      <c r="F3503" s="14" t="s">
        <v>42</v>
      </c>
      <c r="G3503" s="15">
        <v>41810</v>
      </c>
      <c r="H3503" s="27">
        <f>WORKDAY(WORKDAY(DATEVALUE("15/"&amp;MONTH(EDATE(C3503,0))&amp;"/"&amp;YEAR(EDATE(C3503,0))),-1,Feriados!$A$1:$A$936),1,Feriados!$A$1:$A$936)</f>
        <v>41806</v>
      </c>
      <c r="I3503" s="27">
        <f>WORKDAY(WORKDAY(DATEVALUE("15/"&amp;MONTH(EDATE(C3503,-1))&amp;"/"&amp;YEAR(EDATE(C3503,-1))),-1,Feriados!$A$1:$A$936),1,Feriados!$A$1:$A$936)</f>
        <v>41774</v>
      </c>
      <c r="J3503" s="27">
        <f>WORKDAY(WORKDAY(DATEVALUE("15/"&amp;MONTH(EDATE(C3503,0))&amp;"/"&amp;YEAR(EDATE(C3503,0))-1),-1,Feriados!$A$1:$A$936),1,Feriados!$A$1:$A$936)</f>
        <v>41442</v>
      </c>
      <c r="K3503" s="28">
        <f t="shared" si="104"/>
        <v>6.3748556698235426</v>
      </c>
    </row>
    <row r="3504" spans="1:11" x14ac:dyDescent="0.3">
      <c r="A3504" s="18" t="str">
        <f t="shared" si="105"/>
        <v>52014P</v>
      </c>
      <c r="B3504" s="10">
        <v>760199</v>
      </c>
      <c r="C3504" s="15">
        <v>41816</v>
      </c>
      <c r="D3504" s="16">
        <v>2445.0255339999999</v>
      </c>
      <c r="E3504" s="14">
        <v>0.38</v>
      </c>
      <c r="F3504" s="14" t="s">
        <v>42</v>
      </c>
      <c r="G3504" s="15">
        <v>41810</v>
      </c>
      <c r="H3504" s="27">
        <f>WORKDAY(WORKDAY(DATEVALUE("15/"&amp;MONTH(EDATE(C3504,0))&amp;"/"&amp;YEAR(EDATE(C3504,0))),-1,Feriados!$A$1:$A$936),1,Feriados!$A$1:$A$936)</f>
        <v>41806</v>
      </c>
      <c r="I3504" s="27">
        <f>WORKDAY(WORKDAY(DATEVALUE("15/"&amp;MONTH(EDATE(C3504,-1))&amp;"/"&amp;YEAR(EDATE(C3504,-1))),-1,Feriados!$A$1:$A$936),1,Feriados!$A$1:$A$936)</f>
        <v>41774</v>
      </c>
      <c r="J3504" s="27">
        <f>WORKDAY(WORKDAY(DATEVALUE("15/"&amp;MONTH(EDATE(C3504,0))&amp;"/"&amp;YEAR(EDATE(C3504,0))-1),-1,Feriados!$A$1:$A$936),1,Feriados!$A$1:$A$936)</f>
        <v>41442</v>
      </c>
      <c r="K3504" s="28">
        <f t="shared" si="104"/>
        <v>6.3748556698235426</v>
      </c>
    </row>
    <row r="3505" spans="1:11" x14ac:dyDescent="0.3">
      <c r="A3505" s="18" t="str">
        <f t="shared" si="105"/>
        <v>52014P</v>
      </c>
      <c r="B3505" s="10">
        <v>760199</v>
      </c>
      <c r="C3505" s="15">
        <v>41817</v>
      </c>
      <c r="D3505" s="16">
        <v>2445.4892530000002</v>
      </c>
      <c r="E3505" s="14">
        <v>0.38</v>
      </c>
      <c r="F3505" s="14" t="s">
        <v>42</v>
      </c>
      <c r="G3505" s="15">
        <v>41810</v>
      </c>
      <c r="H3505" s="27">
        <f>WORKDAY(WORKDAY(DATEVALUE("15/"&amp;MONTH(EDATE(C3505,0))&amp;"/"&amp;YEAR(EDATE(C3505,0))),-1,Feriados!$A$1:$A$936),1,Feriados!$A$1:$A$936)</f>
        <v>41806</v>
      </c>
      <c r="I3505" s="27">
        <f>WORKDAY(WORKDAY(DATEVALUE("15/"&amp;MONTH(EDATE(C3505,-1))&amp;"/"&amp;YEAR(EDATE(C3505,-1))),-1,Feriados!$A$1:$A$936),1,Feriados!$A$1:$A$936)</f>
        <v>41774</v>
      </c>
      <c r="J3505" s="27">
        <f>WORKDAY(WORKDAY(DATEVALUE("15/"&amp;MONTH(EDATE(C3505,0))&amp;"/"&amp;YEAR(EDATE(C3505,0))-1),-1,Feriados!$A$1:$A$936),1,Feriados!$A$1:$A$936)</f>
        <v>41442</v>
      </c>
      <c r="K3505" s="28">
        <f t="shared" si="104"/>
        <v>6.3748556698235426</v>
      </c>
    </row>
    <row r="3506" spans="1:11" x14ac:dyDescent="0.3">
      <c r="A3506" s="18" t="str">
        <f t="shared" si="105"/>
        <v>52014P</v>
      </c>
      <c r="B3506" s="10">
        <v>760199</v>
      </c>
      <c r="C3506" s="15">
        <v>41820</v>
      </c>
      <c r="D3506" s="16">
        <v>2445.9530589999999</v>
      </c>
      <c r="E3506" s="14">
        <v>0.38</v>
      </c>
      <c r="F3506" s="14" t="s">
        <v>42</v>
      </c>
      <c r="G3506" s="15">
        <v>41810</v>
      </c>
      <c r="H3506" s="27">
        <f>WORKDAY(WORKDAY(DATEVALUE("15/"&amp;MONTH(EDATE(C3506,0))&amp;"/"&amp;YEAR(EDATE(C3506,0))),-1,Feriados!$A$1:$A$936),1,Feriados!$A$1:$A$936)</f>
        <v>41806</v>
      </c>
      <c r="I3506" s="27">
        <f>WORKDAY(WORKDAY(DATEVALUE("15/"&amp;MONTH(EDATE(C3506,-1))&amp;"/"&amp;YEAR(EDATE(C3506,-1))),-1,Feriados!$A$1:$A$936),1,Feriados!$A$1:$A$936)</f>
        <v>41774</v>
      </c>
      <c r="J3506" s="27">
        <f>WORKDAY(WORKDAY(DATEVALUE("15/"&amp;MONTH(EDATE(C3506,0))&amp;"/"&amp;YEAR(EDATE(C3506,0))-1),-1,Feriados!$A$1:$A$936),1,Feriados!$A$1:$A$936)</f>
        <v>41442</v>
      </c>
      <c r="K3506" s="28">
        <f t="shared" si="104"/>
        <v>6.3748556698235426</v>
      </c>
    </row>
    <row r="3507" spans="1:11" x14ac:dyDescent="0.3">
      <c r="A3507" s="18" t="str">
        <f t="shared" si="105"/>
        <v>62014P</v>
      </c>
      <c r="B3507" s="10">
        <v>760199</v>
      </c>
      <c r="C3507" s="15">
        <v>41821</v>
      </c>
      <c r="D3507" s="16">
        <v>2446.4169529999999</v>
      </c>
      <c r="E3507" s="14">
        <v>0.38</v>
      </c>
      <c r="F3507" s="14" t="s">
        <v>42</v>
      </c>
      <c r="G3507" s="15">
        <v>41810</v>
      </c>
      <c r="H3507" s="27">
        <f>WORKDAY(WORKDAY(DATEVALUE("15/"&amp;MONTH(EDATE(C3507,0))&amp;"/"&amp;YEAR(EDATE(C3507,0))),-1,Feriados!$A$1:$A$936),1,Feriados!$A$1:$A$936)</f>
        <v>41835</v>
      </c>
      <c r="I3507" s="27">
        <f>WORKDAY(WORKDAY(DATEVALUE("15/"&amp;MONTH(EDATE(C3507,-1))&amp;"/"&amp;YEAR(EDATE(C3507,-1))),-1,Feriados!$A$1:$A$936),1,Feriados!$A$1:$A$936)</f>
        <v>41806</v>
      </c>
      <c r="J3507" s="27">
        <f>WORKDAY(WORKDAY(DATEVALUE("15/"&amp;MONTH(EDATE(C3507,0))&amp;"/"&amp;YEAR(EDATE(C3507,0))-1),-1,Feriados!$A$1:$A$936),1,Feriados!$A$1:$A$936)</f>
        <v>41470</v>
      </c>
      <c r="K3507" s="28">
        <f t="shared" si="104"/>
        <v>6.5232836234331293</v>
      </c>
    </row>
    <row r="3508" spans="1:11" x14ac:dyDescent="0.3">
      <c r="A3508" s="18" t="str">
        <f t="shared" si="105"/>
        <v>62014P</v>
      </c>
      <c r="B3508" s="10">
        <v>760199</v>
      </c>
      <c r="C3508" s="15">
        <v>41822</v>
      </c>
      <c r="D3508" s="16">
        <v>2446.8809350000001</v>
      </c>
      <c r="E3508" s="14">
        <v>0.38</v>
      </c>
      <c r="F3508" s="14" t="s">
        <v>42</v>
      </c>
      <c r="G3508" s="15">
        <v>41810</v>
      </c>
      <c r="H3508" s="27">
        <f>WORKDAY(WORKDAY(DATEVALUE("15/"&amp;MONTH(EDATE(C3508,0))&amp;"/"&amp;YEAR(EDATE(C3508,0))),-1,Feriados!$A$1:$A$936),1,Feriados!$A$1:$A$936)</f>
        <v>41835</v>
      </c>
      <c r="I3508" s="27">
        <f>WORKDAY(WORKDAY(DATEVALUE("15/"&amp;MONTH(EDATE(C3508,-1))&amp;"/"&amp;YEAR(EDATE(C3508,-1))),-1,Feriados!$A$1:$A$936),1,Feriados!$A$1:$A$936)</f>
        <v>41806</v>
      </c>
      <c r="J3508" s="27">
        <f>WORKDAY(WORKDAY(DATEVALUE("15/"&amp;MONTH(EDATE(C3508,0))&amp;"/"&amp;YEAR(EDATE(C3508,0))-1),-1,Feriados!$A$1:$A$936),1,Feriados!$A$1:$A$936)</f>
        <v>41470</v>
      </c>
      <c r="K3508" s="28">
        <f t="shared" si="104"/>
        <v>6.5232836234331293</v>
      </c>
    </row>
    <row r="3509" spans="1:11" x14ac:dyDescent="0.3">
      <c r="A3509" s="18" t="str">
        <f t="shared" si="105"/>
        <v>62014P</v>
      </c>
      <c r="B3509" s="10">
        <v>760199</v>
      </c>
      <c r="C3509" s="15">
        <v>41823</v>
      </c>
      <c r="D3509" s="16">
        <v>2447.345006</v>
      </c>
      <c r="E3509" s="14">
        <v>0.38</v>
      </c>
      <c r="F3509" s="14" t="s">
        <v>42</v>
      </c>
      <c r="G3509" s="15">
        <v>41810</v>
      </c>
      <c r="H3509" s="27">
        <f>WORKDAY(WORKDAY(DATEVALUE("15/"&amp;MONTH(EDATE(C3509,0))&amp;"/"&amp;YEAR(EDATE(C3509,0))),-1,Feriados!$A$1:$A$936),1,Feriados!$A$1:$A$936)</f>
        <v>41835</v>
      </c>
      <c r="I3509" s="27">
        <f>WORKDAY(WORKDAY(DATEVALUE("15/"&amp;MONTH(EDATE(C3509,-1))&amp;"/"&amp;YEAR(EDATE(C3509,-1))),-1,Feriados!$A$1:$A$936),1,Feriados!$A$1:$A$936)</f>
        <v>41806</v>
      </c>
      <c r="J3509" s="27">
        <f>WORKDAY(WORKDAY(DATEVALUE("15/"&amp;MONTH(EDATE(C3509,0))&amp;"/"&amp;YEAR(EDATE(C3509,0))-1),-1,Feriados!$A$1:$A$936),1,Feriados!$A$1:$A$936)</f>
        <v>41470</v>
      </c>
      <c r="K3509" s="28">
        <f t="shared" si="104"/>
        <v>6.5232836234331293</v>
      </c>
    </row>
    <row r="3510" spans="1:11" x14ac:dyDescent="0.3">
      <c r="A3510" s="18" t="str">
        <f t="shared" si="105"/>
        <v>62014P</v>
      </c>
      <c r="B3510" s="10">
        <v>760199</v>
      </c>
      <c r="C3510" s="15">
        <v>41824</v>
      </c>
      <c r="D3510" s="16">
        <v>2447.8091639999998</v>
      </c>
      <c r="E3510" s="14">
        <v>0.38</v>
      </c>
      <c r="F3510" s="14" t="s">
        <v>42</v>
      </c>
      <c r="G3510" s="15">
        <v>41810</v>
      </c>
      <c r="H3510" s="27">
        <f>WORKDAY(WORKDAY(DATEVALUE("15/"&amp;MONTH(EDATE(C3510,0))&amp;"/"&amp;YEAR(EDATE(C3510,0))),-1,Feriados!$A$1:$A$936),1,Feriados!$A$1:$A$936)</f>
        <v>41835</v>
      </c>
      <c r="I3510" s="27">
        <f>WORKDAY(WORKDAY(DATEVALUE("15/"&amp;MONTH(EDATE(C3510,-1))&amp;"/"&amp;YEAR(EDATE(C3510,-1))),-1,Feriados!$A$1:$A$936),1,Feriados!$A$1:$A$936)</f>
        <v>41806</v>
      </c>
      <c r="J3510" s="27">
        <f>WORKDAY(WORKDAY(DATEVALUE("15/"&amp;MONTH(EDATE(C3510,0))&amp;"/"&amp;YEAR(EDATE(C3510,0))-1),-1,Feriados!$A$1:$A$936),1,Feriados!$A$1:$A$936)</f>
        <v>41470</v>
      </c>
      <c r="K3510" s="28">
        <f t="shared" si="104"/>
        <v>6.5232836234331293</v>
      </c>
    </row>
    <row r="3511" spans="1:11" x14ac:dyDescent="0.3">
      <c r="A3511" s="18" t="str">
        <f t="shared" si="105"/>
        <v>62014P</v>
      </c>
      <c r="B3511" s="10">
        <v>760199</v>
      </c>
      <c r="C3511" s="15">
        <v>41827</v>
      </c>
      <c r="D3511" s="16">
        <v>2448.2734099999998</v>
      </c>
      <c r="E3511" s="14">
        <v>0.38</v>
      </c>
      <c r="F3511" s="14" t="s">
        <v>42</v>
      </c>
      <c r="G3511" s="15">
        <v>41810</v>
      </c>
      <c r="H3511" s="27">
        <f>WORKDAY(WORKDAY(DATEVALUE("15/"&amp;MONTH(EDATE(C3511,0))&amp;"/"&amp;YEAR(EDATE(C3511,0))),-1,Feriados!$A$1:$A$936),1,Feriados!$A$1:$A$936)</f>
        <v>41835</v>
      </c>
      <c r="I3511" s="27">
        <f>WORKDAY(WORKDAY(DATEVALUE("15/"&amp;MONTH(EDATE(C3511,-1))&amp;"/"&amp;YEAR(EDATE(C3511,-1))),-1,Feriados!$A$1:$A$936),1,Feriados!$A$1:$A$936)</f>
        <v>41806</v>
      </c>
      <c r="J3511" s="27">
        <f>WORKDAY(WORKDAY(DATEVALUE("15/"&amp;MONTH(EDATE(C3511,0))&amp;"/"&amp;YEAR(EDATE(C3511,0))-1),-1,Feriados!$A$1:$A$936),1,Feriados!$A$1:$A$936)</f>
        <v>41470</v>
      </c>
      <c r="K3511" s="28">
        <f t="shared" si="104"/>
        <v>6.5232836234331293</v>
      </c>
    </row>
    <row r="3512" spans="1:11" x14ac:dyDescent="0.3">
      <c r="A3512" s="18" t="str">
        <f t="shared" si="105"/>
        <v>62014F</v>
      </c>
      <c r="B3512" s="10">
        <v>760199</v>
      </c>
      <c r="C3512" s="15">
        <v>41828</v>
      </c>
      <c r="D3512" s="16">
        <v>2449.1035630000001</v>
      </c>
      <c r="E3512" s="14">
        <v>0.4</v>
      </c>
      <c r="F3512" s="14" t="s">
        <v>41</v>
      </c>
      <c r="G3512" s="15">
        <v>41828</v>
      </c>
      <c r="H3512" s="27">
        <f>WORKDAY(WORKDAY(DATEVALUE("15/"&amp;MONTH(EDATE(C3512,0))&amp;"/"&amp;YEAR(EDATE(C3512,0))),-1,Feriados!$A$1:$A$936),1,Feriados!$A$1:$A$936)</f>
        <v>41835</v>
      </c>
      <c r="I3512" s="27">
        <f>WORKDAY(WORKDAY(DATEVALUE("15/"&amp;MONTH(EDATE(C3512,-1))&amp;"/"&amp;YEAR(EDATE(C3512,-1))),-1,Feriados!$A$1:$A$936),1,Feriados!$A$1:$A$936)</f>
        <v>41806</v>
      </c>
      <c r="J3512" s="27">
        <f>WORKDAY(WORKDAY(DATEVALUE("15/"&amp;MONTH(EDATE(C3512,0))&amp;"/"&amp;YEAR(EDATE(C3512,0))-1),-1,Feriados!$A$1:$A$936),1,Feriados!$A$1:$A$936)</f>
        <v>41470</v>
      </c>
      <c r="K3512" s="28">
        <f t="shared" si="104"/>
        <v>6.5232836234331293</v>
      </c>
    </row>
    <row r="3513" spans="1:11" x14ac:dyDescent="0.3">
      <c r="A3513" s="18" t="str">
        <f t="shared" si="105"/>
        <v>62014F</v>
      </c>
      <c r="B3513" s="10">
        <v>760199</v>
      </c>
      <c r="C3513" s="15">
        <v>41829</v>
      </c>
      <c r="D3513" s="16">
        <v>2449.5924490000002</v>
      </c>
      <c r="E3513" s="14">
        <v>0.4</v>
      </c>
      <c r="F3513" s="14" t="s">
        <v>41</v>
      </c>
      <c r="G3513" s="15">
        <v>41828</v>
      </c>
      <c r="H3513" s="27">
        <f>WORKDAY(WORKDAY(DATEVALUE("15/"&amp;MONTH(EDATE(C3513,0))&amp;"/"&amp;YEAR(EDATE(C3513,0))),-1,Feriados!$A$1:$A$936),1,Feriados!$A$1:$A$936)</f>
        <v>41835</v>
      </c>
      <c r="I3513" s="27">
        <f>WORKDAY(WORKDAY(DATEVALUE("15/"&amp;MONTH(EDATE(C3513,-1))&amp;"/"&amp;YEAR(EDATE(C3513,-1))),-1,Feriados!$A$1:$A$936),1,Feriados!$A$1:$A$936)</f>
        <v>41806</v>
      </c>
      <c r="J3513" s="27">
        <f>WORKDAY(WORKDAY(DATEVALUE("15/"&amp;MONTH(EDATE(C3513,0))&amp;"/"&amp;YEAR(EDATE(C3513,0))-1),-1,Feriados!$A$1:$A$936),1,Feriados!$A$1:$A$936)</f>
        <v>41470</v>
      </c>
      <c r="K3513" s="28">
        <f t="shared" si="104"/>
        <v>6.5232836234331293</v>
      </c>
    </row>
    <row r="3514" spans="1:11" x14ac:dyDescent="0.3">
      <c r="A3514" s="18" t="str">
        <f t="shared" si="105"/>
        <v>62014F</v>
      </c>
      <c r="B3514" s="10">
        <v>760199</v>
      </c>
      <c r="C3514" s="15">
        <v>41830</v>
      </c>
      <c r="D3514" s="16">
        <v>2450.0814329999998</v>
      </c>
      <c r="E3514" s="14">
        <v>0.4</v>
      </c>
      <c r="F3514" s="14" t="s">
        <v>41</v>
      </c>
      <c r="G3514" s="15">
        <v>41828</v>
      </c>
      <c r="H3514" s="27">
        <f>WORKDAY(WORKDAY(DATEVALUE("15/"&amp;MONTH(EDATE(C3514,0))&amp;"/"&amp;YEAR(EDATE(C3514,0))),-1,Feriados!$A$1:$A$936),1,Feriados!$A$1:$A$936)</f>
        <v>41835</v>
      </c>
      <c r="I3514" s="27">
        <f>WORKDAY(WORKDAY(DATEVALUE("15/"&amp;MONTH(EDATE(C3514,-1))&amp;"/"&amp;YEAR(EDATE(C3514,-1))),-1,Feriados!$A$1:$A$936),1,Feriados!$A$1:$A$936)</f>
        <v>41806</v>
      </c>
      <c r="J3514" s="27">
        <f>WORKDAY(WORKDAY(DATEVALUE("15/"&amp;MONTH(EDATE(C3514,0))&amp;"/"&amp;YEAR(EDATE(C3514,0))-1),-1,Feriados!$A$1:$A$936),1,Feriados!$A$1:$A$936)</f>
        <v>41470</v>
      </c>
      <c r="K3514" s="28">
        <f t="shared" si="104"/>
        <v>6.5232836234331293</v>
      </c>
    </row>
    <row r="3515" spans="1:11" x14ac:dyDescent="0.3">
      <c r="A3515" s="18" t="str">
        <f t="shared" si="105"/>
        <v>62014F</v>
      </c>
      <c r="B3515" s="10">
        <v>760199</v>
      </c>
      <c r="C3515" s="15">
        <v>41831</v>
      </c>
      <c r="D3515" s="16">
        <v>2450.5705149999999</v>
      </c>
      <c r="E3515" s="14">
        <v>0.4</v>
      </c>
      <c r="F3515" s="14" t="s">
        <v>41</v>
      </c>
      <c r="G3515" s="15">
        <v>41828</v>
      </c>
      <c r="H3515" s="27">
        <f>WORKDAY(WORKDAY(DATEVALUE("15/"&amp;MONTH(EDATE(C3515,0))&amp;"/"&amp;YEAR(EDATE(C3515,0))),-1,Feriados!$A$1:$A$936),1,Feriados!$A$1:$A$936)</f>
        <v>41835</v>
      </c>
      <c r="I3515" s="27">
        <f>WORKDAY(WORKDAY(DATEVALUE("15/"&amp;MONTH(EDATE(C3515,-1))&amp;"/"&amp;YEAR(EDATE(C3515,-1))),-1,Feriados!$A$1:$A$936),1,Feriados!$A$1:$A$936)</f>
        <v>41806</v>
      </c>
      <c r="J3515" s="27">
        <f>WORKDAY(WORKDAY(DATEVALUE("15/"&amp;MONTH(EDATE(C3515,0))&amp;"/"&amp;YEAR(EDATE(C3515,0))-1),-1,Feriados!$A$1:$A$936),1,Feriados!$A$1:$A$936)</f>
        <v>41470</v>
      </c>
      <c r="K3515" s="28">
        <f t="shared" si="104"/>
        <v>6.5232836234331293</v>
      </c>
    </row>
    <row r="3516" spans="1:11" x14ac:dyDescent="0.3">
      <c r="A3516" s="18" t="str">
        <f t="shared" si="105"/>
        <v>62014F</v>
      </c>
      <c r="B3516" s="10">
        <v>760199</v>
      </c>
      <c r="C3516" s="15">
        <v>41834</v>
      </c>
      <c r="D3516" s="16">
        <v>2451.059694</v>
      </c>
      <c r="E3516" s="14">
        <v>0.4</v>
      </c>
      <c r="F3516" s="14" t="s">
        <v>41</v>
      </c>
      <c r="G3516" s="15">
        <v>41828</v>
      </c>
      <c r="H3516" s="27">
        <f>WORKDAY(WORKDAY(DATEVALUE("15/"&amp;MONTH(EDATE(C3516,0))&amp;"/"&amp;YEAR(EDATE(C3516,0))),-1,Feriados!$A$1:$A$936),1,Feriados!$A$1:$A$936)</f>
        <v>41835</v>
      </c>
      <c r="I3516" s="27">
        <f>WORKDAY(WORKDAY(DATEVALUE("15/"&amp;MONTH(EDATE(C3516,-1))&amp;"/"&amp;YEAR(EDATE(C3516,-1))),-1,Feriados!$A$1:$A$936),1,Feriados!$A$1:$A$936)</f>
        <v>41806</v>
      </c>
      <c r="J3516" s="27">
        <f>WORKDAY(WORKDAY(DATEVALUE("15/"&amp;MONTH(EDATE(C3516,0))&amp;"/"&amp;YEAR(EDATE(C3516,0))-1),-1,Feriados!$A$1:$A$936),1,Feriados!$A$1:$A$936)</f>
        <v>41470</v>
      </c>
      <c r="K3516" s="28">
        <f t="shared" si="104"/>
        <v>6.5232836234331293</v>
      </c>
    </row>
    <row r="3517" spans="1:11" x14ac:dyDescent="0.3">
      <c r="A3517" s="18" t="str">
        <f t="shared" si="105"/>
        <v>62014F</v>
      </c>
      <c r="B3517" s="10">
        <v>760199</v>
      </c>
      <c r="C3517" s="15">
        <v>41835</v>
      </c>
      <c r="D3517" s="16">
        <v>2451.5489710000002</v>
      </c>
      <c r="E3517" s="14">
        <v>0.4</v>
      </c>
      <c r="F3517" s="14" t="s">
        <v>41</v>
      </c>
      <c r="G3517" s="15">
        <v>41828</v>
      </c>
      <c r="H3517" s="27">
        <f>WORKDAY(WORKDAY(DATEVALUE("15/"&amp;MONTH(EDATE(C3517,0))&amp;"/"&amp;YEAR(EDATE(C3517,0))),-1,Feriados!$A$1:$A$936),1,Feriados!$A$1:$A$936)</f>
        <v>41835</v>
      </c>
      <c r="I3517" s="27">
        <f>WORKDAY(WORKDAY(DATEVALUE("15/"&amp;MONTH(EDATE(C3517,-1))&amp;"/"&amp;YEAR(EDATE(C3517,-1))),-1,Feriados!$A$1:$A$936),1,Feriados!$A$1:$A$936)</f>
        <v>41806</v>
      </c>
      <c r="J3517" s="27">
        <f>WORKDAY(WORKDAY(DATEVALUE("15/"&amp;MONTH(EDATE(C3517,0))&amp;"/"&amp;YEAR(EDATE(C3517,0))-1),-1,Feriados!$A$1:$A$936),1,Feriados!$A$1:$A$936)</f>
        <v>41470</v>
      </c>
      <c r="K3517" s="28">
        <f t="shared" ref="K3517:K3580" si="106">+(VLOOKUP(H3517,C:D,2,FALSE)/VLOOKUP(J3517,C:D,2,FALSE)-1)*100</f>
        <v>6.5232836234331293</v>
      </c>
    </row>
    <row r="3518" spans="1:11" x14ac:dyDescent="0.3">
      <c r="A3518" s="18" t="str">
        <f t="shared" si="105"/>
        <v>62014P</v>
      </c>
      <c r="B3518" s="10">
        <v>760199</v>
      </c>
      <c r="C3518" s="15">
        <v>41836</v>
      </c>
      <c r="D3518" s="16">
        <v>2451.8151250000001</v>
      </c>
      <c r="E3518" s="14">
        <v>0.25</v>
      </c>
      <c r="F3518" s="14" t="s">
        <v>42</v>
      </c>
      <c r="G3518" s="15">
        <v>41836</v>
      </c>
      <c r="H3518" s="27">
        <f>WORKDAY(WORKDAY(DATEVALUE("15/"&amp;MONTH(EDATE(C3518,0))&amp;"/"&amp;YEAR(EDATE(C3518,0))),-1,Feriados!$A$1:$A$936),1,Feriados!$A$1:$A$936)</f>
        <v>41835</v>
      </c>
      <c r="I3518" s="27">
        <f>WORKDAY(WORKDAY(DATEVALUE("15/"&amp;MONTH(EDATE(C3518,-1))&amp;"/"&amp;YEAR(EDATE(C3518,-1))),-1,Feriados!$A$1:$A$936),1,Feriados!$A$1:$A$936)</f>
        <v>41806</v>
      </c>
      <c r="J3518" s="27">
        <f>WORKDAY(WORKDAY(DATEVALUE("15/"&amp;MONTH(EDATE(C3518,0))&amp;"/"&amp;YEAR(EDATE(C3518,0))-1),-1,Feriados!$A$1:$A$936),1,Feriados!$A$1:$A$936)</f>
        <v>41470</v>
      </c>
      <c r="K3518" s="28">
        <f t="shared" si="106"/>
        <v>6.5232836234331293</v>
      </c>
    </row>
    <row r="3519" spans="1:11" x14ac:dyDescent="0.3">
      <c r="A3519" s="18" t="str">
        <f t="shared" si="105"/>
        <v>62014P</v>
      </c>
      <c r="B3519" s="10">
        <v>760199</v>
      </c>
      <c r="C3519" s="15">
        <v>41837</v>
      </c>
      <c r="D3519" s="16">
        <v>2452.0813090000001</v>
      </c>
      <c r="E3519" s="14">
        <v>0.25</v>
      </c>
      <c r="F3519" s="14" t="s">
        <v>42</v>
      </c>
      <c r="G3519" s="15">
        <v>41836</v>
      </c>
      <c r="H3519" s="27">
        <f>WORKDAY(WORKDAY(DATEVALUE("15/"&amp;MONTH(EDATE(C3519,0))&amp;"/"&amp;YEAR(EDATE(C3519,0))),-1,Feriados!$A$1:$A$936),1,Feriados!$A$1:$A$936)</f>
        <v>41835</v>
      </c>
      <c r="I3519" s="27">
        <f>WORKDAY(WORKDAY(DATEVALUE("15/"&amp;MONTH(EDATE(C3519,-1))&amp;"/"&amp;YEAR(EDATE(C3519,-1))),-1,Feriados!$A$1:$A$936),1,Feriados!$A$1:$A$936)</f>
        <v>41806</v>
      </c>
      <c r="J3519" s="27">
        <f>WORKDAY(WORKDAY(DATEVALUE("15/"&amp;MONTH(EDATE(C3519,0))&amp;"/"&amp;YEAR(EDATE(C3519,0))-1),-1,Feriados!$A$1:$A$936),1,Feriados!$A$1:$A$936)</f>
        <v>41470</v>
      </c>
      <c r="K3519" s="28">
        <f t="shared" si="106"/>
        <v>6.5232836234331293</v>
      </c>
    </row>
    <row r="3520" spans="1:11" x14ac:dyDescent="0.3">
      <c r="A3520" s="18" t="str">
        <f t="shared" si="105"/>
        <v>62014P</v>
      </c>
      <c r="B3520" s="10">
        <v>760199</v>
      </c>
      <c r="C3520" s="15">
        <v>41838</v>
      </c>
      <c r="D3520" s="16">
        <v>2452.3475210000001</v>
      </c>
      <c r="E3520" s="14">
        <v>0.25</v>
      </c>
      <c r="F3520" s="14" t="s">
        <v>42</v>
      </c>
      <c r="G3520" s="15">
        <v>41836</v>
      </c>
      <c r="H3520" s="27">
        <f>WORKDAY(WORKDAY(DATEVALUE("15/"&amp;MONTH(EDATE(C3520,0))&amp;"/"&amp;YEAR(EDATE(C3520,0))),-1,Feriados!$A$1:$A$936),1,Feriados!$A$1:$A$936)</f>
        <v>41835</v>
      </c>
      <c r="I3520" s="27">
        <f>WORKDAY(WORKDAY(DATEVALUE("15/"&amp;MONTH(EDATE(C3520,-1))&amp;"/"&amp;YEAR(EDATE(C3520,-1))),-1,Feriados!$A$1:$A$936),1,Feriados!$A$1:$A$936)</f>
        <v>41806</v>
      </c>
      <c r="J3520" s="27">
        <f>WORKDAY(WORKDAY(DATEVALUE("15/"&amp;MONTH(EDATE(C3520,0))&amp;"/"&amp;YEAR(EDATE(C3520,0))-1),-1,Feriados!$A$1:$A$936),1,Feriados!$A$1:$A$936)</f>
        <v>41470</v>
      </c>
      <c r="K3520" s="28">
        <f t="shared" si="106"/>
        <v>6.5232836234331293</v>
      </c>
    </row>
    <row r="3521" spans="1:11" x14ac:dyDescent="0.3">
      <c r="A3521" s="18" t="str">
        <f t="shared" si="105"/>
        <v>62014P</v>
      </c>
      <c r="B3521" s="10">
        <v>760199</v>
      </c>
      <c r="C3521" s="15">
        <v>41841</v>
      </c>
      <c r="D3521" s="16">
        <v>2452.613762</v>
      </c>
      <c r="E3521" s="14">
        <v>0.25</v>
      </c>
      <c r="F3521" s="14" t="s">
        <v>42</v>
      </c>
      <c r="G3521" s="15">
        <v>41836</v>
      </c>
      <c r="H3521" s="27">
        <f>WORKDAY(WORKDAY(DATEVALUE("15/"&amp;MONTH(EDATE(C3521,0))&amp;"/"&amp;YEAR(EDATE(C3521,0))),-1,Feriados!$A$1:$A$936),1,Feriados!$A$1:$A$936)</f>
        <v>41835</v>
      </c>
      <c r="I3521" s="27">
        <f>WORKDAY(WORKDAY(DATEVALUE("15/"&amp;MONTH(EDATE(C3521,-1))&amp;"/"&amp;YEAR(EDATE(C3521,-1))),-1,Feriados!$A$1:$A$936),1,Feriados!$A$1:$A$936)</f>
        <v>41806</v>
      </c>
      <c r="J3521" s="27">
        <f>WORKDAY(WORKDAY(DATEVALUE("15/"&amp;MONTH(EDATE(C3521,0))&amp;"/"&amp;YEAR(EDATE(C3521,0))-1),-1,Feriados!$A$1:$A$936),1,Feriados!$A$1:$A$936)</f>
        <v>41470</v>
      </c>
      <c r="K3521" s="28">
        <f t="shared" si="106"/>
        <v>6.5232836234331293</v>
      </c>
    </row>
    <row r="3522" spans="1:11" x14ac:dyDescent="0.3">
      <c r="A3522" s="18" t="str">
        <f t="shared" si="105"/>
        <v>62014P</v>
      </c>
      <c r="B3522" s="10">
        <v>760199</v>
      </c>
      <c r="C3522" s="15">
        <v>41842</v>
      </c>
      <c r="D3522" s="16">
        <v>2452.8800329999999</v>
      </c>
      <c r="E3522" s="14">
        <v>0.25</v>
      </c>
      <c r="F3522" s="14" t="s">
        <v>42</v>
      </c>
      <c r="G3522" s="15">
        <v>41836</v>
      </c>
      <c r="H3522" s="27">
        <f>WORKDAY(WORKDAY(DATEVALUE("15/"&amp;MONTH(EDATE(C3522,0))&amp;"/"&amp;YEAR(EDATE(C3522,0))),-1,Feriados!$A$1:$A$936),1,Feriados!$A$1:$A$936)</f>
        <v>41835</v>
      </c>
      <c r="I3522" s="27">
        <f>WORKDAY(WORKDAY(DATEVALUE("15/"&amp;MONTH(EDATE(C3522,-1))&amp;"/"&amp;YEAR(EDATE(C3522,-1))),-1,Feriados!$A$1:$A$936),1,Feriados!$A$1:$A$936)</f>
        <v>41806</v>
      </c>
      <c r="J3522" s="27">
        <f>WORKDAY(WORKDAY(DATEVALUE("15/"&amp;MONTH(EDATE(C3522,0))&amp;"/"&amp;YEAR(EDATE(C3522,0))-1),-1,Feriados!$A$1:$A$936),1,Feriados!$A$1:$A$936)</f>
        <v>41470</v>
      </c>
      <c r="K3522" s="28">
        <f t="shared" si="106"/>
        <v>6.5232836234331293</v>
      </c>
    </row>
    <row r="3523" spans="1:11" x14ac:dyDescent="0.3">
      <c r="A3523" s="18" t="str">
        <f t="shared" ref="A3523:A3586" si="107">MONTH(EDATE(C3523,-1))&amp;YEAR(EDATE(C3523,-1))&amp;F3523</f>
        <v>62014P</v>
      </c>
      <c r="B3523" s="10">
        <v>760199</v>
      </c>
      <c r="C3523" s="15">
        <v>41843</v>
      </c>
      <c r="D3523" s="16">
        <v>2452.3160720000001</v>
      </c>
      <c r="E3523" s="14">
        <v>0.12</v>
      </c>
      <c r="F3523" s="14" t="s">
        <v>42</v>
      </c>
      <c r="G3523" s="15">
        <v>41843</v>
      </c>
      <c r="H3523" s="27">
        <f>WORKDAY(WORKDAY(DATEVALUE("15/"&amp;MONTH(EDATE(C3523,0))&amp;"/"&amp;YEAR(EDATE(C3523,0))),-1,Feriados!$A$1:$A$936),1,Feriados!$A$1:$A$936)</f>
        <v>41835</v>
      </c>
      <c r="I3523" s="27">
        <f>WORKDAY(WORKDAY(DATEVALUE("15/"&amp;MONTH(EDATE(C3523,-1))&amp;"/"&amp;YEAR(EDATE(C3523,-1))),-1,Feriados!$A$1:$A$936),1,Feriados!$A$1:$A$936)</f>
        <v>41806</v>
      </c>
      <c r="J3523" s="27">
        <f>WORKDAY(WORKDAY(DATEVALUE("15/"&amp;MONTH(EDATE(C3523,0))&amp;"/"&amp;YEAR(EDATE(C3523,0))-1),-1,Feriados!$A$1:$A$936),1,Feriados!$A$1:$A$936)</f>
        <v>41470</v>
      </c>
      <c r="K3523" s="28">
        <f t="shared" si="106"/>
        <v>6.5232836234331293</v>
      </c>
    </row>
    <row r="3524" spans="1:11" x14ac:dyDescent="0.3">
      <c r="A3524" s="18" t="str">
        <f t="shared" si="107"/>
        <v>62014P</v>
      </c>
      <c r="B3524" s="10">
        <v>760199</v>
      </c>
      <c r="C3524" s="15">
        <v>41844</v>
      </c>
      <c r="D3524" s="16">
        <v>2452.443945</v>
      </c>
      <c r="E3524" s="14">
        <v>0.12</v>
      </c>
      <c r="F3524" s="14" t="s">
        <v>42</v>
      </c>
      <c r="G3524" s="15">
        <v>41843</v>
      </c>
      <c r="H3524" s="27">
        <f>WORKDAY(WORKDAY(DATEVALUE("15/"&amp;MONTH(EDATE(C3524,0))&amp;"/"&amp;YEAR(EDATE(C3524,0))),-1,Feriados!$A$1:$A$936),1,Feriados!$A$1:$A$936)</f>
        <v>41835</v>
      </c>
      <c r="I3524" s="27">
        <f>WORKDAY(WORKDAY(DATEVALUE("15/"&amp;MONTH(EDATE(C3524,-1))&amp;"/"&amp;YEAR(EDATE(C3524,-1))),-1,Feriados!$A$1:$A$936),1,Feriados!$A$1:$A$936)</f>
        <v>41806</v>
      </c>
      <c r="J3524" s="27">
        <f>WORKDAY(WORKDAY(DATEVALUE("15/"&amp;MONTH(EDATE(C3524,0))&amp;"/"&amp;YEAR(EDATE(C3524,0))-1),-1,Feriados!$A$1:$A$936),1,Feriados!$A$1:$A$936)</f>
        <v>41470</v>
      </c>
      <c r="K3524" s="28">
        <f t="shared" si="106"/>
        <v>6.5232836234331293</v>
      </c>
    </row>
    <row r="3525" spans="1:11" x14ac:dyDescent="0.3">
      <c r="A3525" s="18" t="str">
        <f t="shared" si="107"/>
        <v>62014P</v>
      </c>
      <c r="B3525" s="10">
        <v>760199</v>
      </c>
      <c r="C3525" s="15">
        <v>41845</v>
      </c>
      <c r="D3525" s="16">
        <v>2452.5718259999999</v>
      </c>
      <c r="E3525" s="14">
        <v>0.12</v>
      </c>
      <c r="F3525" s="14" t="s">
        <v>42</v>
      </c>
      <c r="G3525" s="15">
        <v>41843</v>
      </c>
      <c r="H3525" s="27">
        <f>WORKDAY(WORKDAY(DATEVALUE("15/"&amp;MONTH(EDATE(C3525,0))&amp;"/"&amp;YEAR(EDATE(C3525,0))),-1,Feriados!$A$1:$A$936),1,Feriados!$A$1:$A$936)</f>
        <v>41835</v>
      </c>
      <c r="I3525" s="27">
        <f>WORKDAY(WORKDAY(DATEVALUE("15/"&amp;MONTH(EDATE(C3525,-1))&amp;"/"&amp;YEAR(EDATE(C3525,-1))),-1,Feriados!$A$1:$A$936),1,Feriados!$A$1:$A$936)</f>
        <v>41806</v>
      </c>
      <c r="J3525" s="27">
        <f>WORKDAY(WORKDAY(DATEVALUE("15/"&amp;MONTH(EDATE(C3525,0))&amp;"/"&amp;YEAR(EDATE(C3525,0))-1),-1,Feriados!$A$1:$A$936),1,Feriados!$A$1:$A$936)</f>
        <v>41470</v>
      </c>
      <c r="K3525" s="28">
        <f t="shared" si="106"/>
        <v>6.5232836234331293</v>
      </c>
    </row>
    <row r="3526" spans="1:11" x14ac:dyDescent="0.3">
      <c r="A3526" s="18" t="str">
        <f t="shared" si="107"/>
        <v>62014P</v>
      </c>
      <c r="B3526" s="10">
        <v>760199</v>
      </c>
      <c r="C3526" s="15">
        <v>41848</v>
      </c>
      <c r="D3526" s="16">
        <v>2452.6997120000001</v>
      </c>
      <c r="E3526" s="14">
        <v>0.12</v>
      </c>
      <c r="F3526" s="14" t="s">
        <v>42</v>
      </c>
      <c r="G3526" s="15">
        <v>41843</v>
      </c>
      <c r="H3526" s="27">
        <f>WORKDAY(WORKDAY(DATEVALUE("15/"&amp;MONTH(EDATE(C3526,0))&amp;"/"&amp;YEAR(EDATE(C3526,0))),-1,Feriados!$A$1:$A$936),1,Feriados!$A$1:$A$936)</f>
        <v>41835</v>
      </c>
      <c r="I3526" s="27">
        <f>WORKDAY(WORKDAY(DATEVALUE("15/"&amp;MONTH(EDATE(C3526,-1))&amp;"/"&amp;YEAR(EDATE(C3526,-1))),-1,Feriados!$A$1:$A$936),1,Feriados!$A$1:$A$936)</f>
        <v>41806</v>
      </c>
      <c r="J3526" s="27">
        <f>WORKDAY(WORKDAY(DATEVALUE("15/"&amp;MONTH(EDATE(C3526,0))&amp;"/"&amp;YEAR(EDATE(C3526,0))-1),-1,Feriados!$A$1:$A$936),1,Feriados!$A$1:$A$936)</f>
        <v>41470</v>
      </c>
      <c r="K3526" s="28">
        <f t="shared" si="106"/>
        <v>6.5232836234331293</v>
      </c>
    </row>
    <row r="3527" spans="1:11" x14ac:dyDescent="0.3">
      <c r="A3527" s="18" t="str">
        <f t="shared" si="107"/>
        <v>62014P</v>
      </c>
      <c r="B3527" s="10">
        <v>760199</v>
      </c>
      <c r="C3527" s="15">
        <v>41849</v>
      </c>
      <c r="D3527" s="16">
        <v>2452.8276059999998</v>
      </c>
      <c r="E3527" s="14">
        <v>0.12</v>
      </c>
      <c r="F3527" s="14" t="s">
        <v>42</v>
      </c>
      <c r="G3527" s="15">
        <v>41843</v>
      </c>
      <c r="H3527" s="27">
        <f>WORKDAY(WORKDAY(DATEVALUE("15/"&amp;MONTH(EDATE(C3527,0))&amp;"/"&amp;YEAR(EDATE(C3527,0))),-1,Feriados!$A$1:$A$936),1,Feriados!$A$1:$A$936)</f>
        <v>41835</v>
      </c>
      <c r="I3527" s="27">
        <f>WORKDAY(WORKDAY(DATEVALUE("15/"&amp;MONTH(EDATE(C3527,-1))&amp;"/"&amp;YEAR(EDATE(C3527,-1))),-1,Feriados!$A$1:$A$936),1,Feriados!$A$1:$A$936)</f>
        <v>41806</v>
      </c>
      <c r="J3527" s="27">
        <f>WORKDAY(WORKDAY(DATEVALUE("15/"&amp;MONTH(EDATE(C3527,0))&amp;"/"&amp;YEAR(EDATE(C3527,0))-1),-1,Feriados!$A$1:$A$936),1,Feriados!$A$1:$A$936)</f>
        <v>41470</v>
      </c>
      <c r="K3527" s="28">
        <f t="shared" si="106"/>
        <v>6.5232836234331293</v>
      </c>
    </row>
    <row r="3528" spans="1:11" x14ac:dyDescent="0.3">
      <c r="A3528" s="18" t="str">
        <f t="shared" si="107"/>
        <v>62014P</v>
      </c>
      <c r="B3528" s="10">
        <v>760199</v>
      </c>
      <c r="C3528" s="15">
        <v>41850</v>
      </c>
      <c r="D3528" s="16">
        <v>2452.9555059999998</v>
      </c>
      <c r="E3528" s="14">
        <v>0.12</v>
      </c>
      <c r="F3528" s="14" t="s">
        <v>42</v>
      </c>
      <c r="G3528" s="15">
        <v>41843</v>
      </c>
      <c r="H3528" s="27">
        <f>WORKDAY(WORKDAY(DATEVALUE("15/"&amp;MONTH(EDATE(C3528,0))&amp;"/"&amp;YEAR(EDATE(C3528,0))),-1,Feriados!$A$1:$A$936),1,Feriados!$A$1:$A$936)</f>
        <v>41835</v>
      </c>
      <c r="I3528" s="27">
        <f>WORKDAY(WORKDAY(DATEVALUE("15/"&amp;MONTH(EDATE(C3528,-1))&amp;"/"&amp;YEAR(EDATE(C3528,-1))),-1,Feriados!$A$1:$A$936),1,Feriados!$A$1:$A$936)</f>
        <v>41806</v>
      </c>
      <c r="J3528" s="27">
        <f>WORKDAY(WORKDAY(DATEVALUE("15/"&amp;MONTH(EDATE(C3528,0))&amp;"/"&amp;YEAR(EDATE(C3528,0))-1),-1,Feriados!$A$1:$A$936),1,Feriados!$A$1:$A$936)</f>
        <v>41470</v>
      </c>
      <c r="K3528" s="28">
        <f t="shared" si="106"/>
        <v>6.5232836234331293</v>
      </c>
    </row>
    <row r="3529" spans="1:11" x14ac:dyDescent="0.3">
      <c r="A3529" s="18" t="str">
        <f t="shared" si="107"/>
        <v>62014P</v>
      </c>
      <c r="B3529" s="10">
        <v>760199</v>
      </c>
      <c r="C3529" s="15">
        <v>41851</v>
      </c>
      <c r="D3529" s="16">
        <v>2453.0834129999998</v>
      </c>
      <c r="E3529" s="14">
        <v>0.12</v>
      </c>
      <c r="F3529" s="14" t="s">
        <v>42</v>
      </c>
      <c r="G3529" s="15">
        <v>41843</v>
      </c>
      <c r="H3529" s="27">
        <f>WORKDAY(WORKDAY(DATEVALUE("15/"&amp;MONTH(EDATE(C3529,0))&amp;"/"&amp;YEAR(EDATE(C3529,0))),-1,Feriados!$A$1:$A$936),1,Feriados!$A$1:$A$936)</f>
        <v>41835</v>
      </c>
      <c r="I3529" s="27">
        <f>WORKDAY(WORKDAY(DATEVALUE("15/"&amp;MONTH(EDATE(C3529,-1))&amp;"/"&amp;YEAR(EDATE(C3529,-1))),-1,Feriados!$A$1:$A$936),1,Feriados!$A$1:$A$936)</f>
        <v>41806</v>
      </c>
      <c r="J3529" s="27">
        <f>WORKDAY(WORKDAY(DATEVALUE("15/"&amp;MONTH(EDATE(C3529,0))&amp;"/"&amp;YEAR(EDATE(C3529,0))-1),-1,Feriados!$A$1:$A$936),1,Feriados!$A$1:$A$936)</f>
        <v>41470</v>
      </c>
      <c r="K3529" s="28">
        <f t="shared" si="106"/>
        <v>6.5232836234331293</v>
      </c>
    </row>
    <row r="3530" spans="1:11" x14ac:dyDescent="0.3">
      <c r="A3530" s="18" t="str">
        <f t="shared" si="107"/>
        <v>72014P</v>
      </c>
      <c r="B3530" s="10">
        <v>760199</v>
      </c>
      <c r="C3530" s="15">
        <v>41852</v>
      </c>
      <c r="D3530" s="16">
        <v>2453.211327</v>
      </c>
      <c r="E3530" s="14">
        <v>0.12</v>
      </c>
      <c r="F3530" s="14" t="s">
        <v>42</v>
      </c>
      <c r="G3530" s="15">
        <v>41843</v>
      </c>
      <c r="H3530" s="27">
        <f>WORKDAY(WORKDAY(DATEVALUE("15/"&amp;MONTH(EDATE(C3530,0))&amp;"/"&amp;YEAR(EDATE(C3530,0))),-1,Feriados!$A$1:$A$936),1,Feriados!$A$1:$A$936)</f>
        <v>41866</v>
      </c>
      <c r="I3530" s="27">
        <f>WORKDAY(WORKDAY(DATEVALUE("15/"&amp;MONTH(EDATE(C3530,-1))&amp;"/"&amp;YEAR(EDATE(C3530,-1))),-1,Feriados!$A$1:$A$936),1,Feriados!$A$1:$A$936)</f>
        <v>41835</v>
      </c>
      <c r="J3530" s="27">
        <f>WORKDAY(WORKDAY(DATEVALUE("15/"&amp;MONTH(EDATE(C3530,0))&amp;"/"&amp;YEAR(EDATE(C3530,0))-1),-1,Feriados!$A$1:$A$936),1,Feriados!$A$1:$A$936)</f>
        <v>41501</v>
      </c>
      <c r="K3530" s="28">
        <f t="shared" si="106"/>
        <v>6.5022343313063224</v>
      </c>
    </row>
    <row r="3531" spans="1:11" x14ac:dyDescent="0.3">
      <c r="A3531" s="18" t="str">
        <f t="shared" si="107"/>
        <v>72014P</v>
      </c>
      <c r="B3531" s="10">
        <v>760199</v>
      </c>
      <c r="C3531" s="15">
        <v>41855</v>
      </c>
      <c r="D3531" s="16">
        <v>2453.3392469999999</v>
      </c>
      <c r="E3531" s="14">
        <v>0.12</v>
      </c>
      <c r="F3531" s="14" t="s">
        <v>42</v>
      </c>
      <c r="G3531" s="15">
        <v>41843</v>
      </c>
      <c r="H3531" s="27">
        <f>WORKDAY(WORKDAY(DATEVALUE("15/"&amp;MONTH(EDATE(C3531,0))&amp;"/"&amp;YEAR(EDATE(C3531,0))),-1,Feriados!$A$1:$A$936),1,Feriados!$A$1:$A$936)</f>
        <v>41866</v>
      </c>
      <c r="I3531" s="27">
        <f>WORKDAY(WORKDAY(DATEVALUE("15/"&amp;MONTH(EDATE(C3531,-1))&amp;"/"&amp;YEAR(EDATE(C3531,-1))),-1,Feriados!$A$1:$A$936),1,Feriados!$A$1:$A$936)</f>
        <v>41835</v>
      </c>
      <c r="J3531" s="27">
        <f>WORKDAY(WORKDAY(DATEVALUE("15/"&amp;MONTH(EDATE(C3531,0))&amp;"/"&amp;YEAR(EDATE(C3531,0))-1),-1,Feriados!$A$1:$A$936),1,Feriados!$A$1:$A$936)</f>
        <v>41501</v>
      </c>
      <c r="K3531" s="28">
        <f t="shared" si="106"/>
        <v>6.5022343313063224</v>
      </c>
    </row>
    <row r="3532" spans="1:11" x14ac:dyDescent="0.3">
      <c r="A3532" s="18" t="str">
        <f t="shared" si="107"/>
        <v>72014P</v>
      </c>
      <c r="B3532" s="10">
        <v>760199</v>
      </c>
      <c r="C3532" s="15">
        <v>41856</v>
      </c>
      <c r="D3532" s="16">
        <v>2453.4671739999999</v>
      </c>
      <c r="E3532" s="14">
        <v>0.12</v>
      </c>
      <c r="F3532" s="14" t="s">
        <v>42</v>
      </c>
      <c r="G3532" s="15">
        <v>41843</v>
      </c>
      <c r="H3532" s="27">
        <f>WORKDAY(WORKDAY(DATEVALUE("15/"&amp;MONTH(EDATE(C3532,0))&amp;"/"&amp;YEAR(EDATE(C3532,0))),-1,Feriados!$A$1:$A$936),1,Feriados!$A$1:$A$936)</f>
        <v>41866</v>
      </c>
      <c r="I3532" s="27">
        <f>WORKDAY(WORKDAY(DATEVALUE("15/"&amp;MONTH(EDATE(C3532,-1))&amp;"/"&amp;YEAR(EDATE(C3532,-1))),-1,Feriados!$A$1:$A$936),1,Feriados!$A$1:$A$936)</f>
        <v>41835</v>
      </c>
      <c r="J3532" s="27">
        <f>WORKDAY(WORKDAY(DATEVALUE("15/"&amp;MONTH(EDATE(C3532,0))&amp;"/"&amp;YEAR(EDATE(C3532,0))-1),-1,Feriados!$A$1:$A$936),1,Feriados!$A$1:$A$936)</f>
        <v>41501</v>
      </c>
      <c r="K3532" s="28">
        <f t="shared" si="106"/>
        <v>6.5022343313063224</v>
      </c>
    </row>
    <row r="3533" spans="1:11" x14ac:dyDescent="0.3">
      <c r="A3533" s="18" t="str">
        <f t="shared" si="107"/>
        <v>72014P</v>
      </c>
      <c r="B3533" s="10">
        <v>760199</v>
      </c>
      <c r="C3533" s="15">
        <v>41857</v>
      </c>
      <c r="D3533" s="16">
        <v>2453.5951070000001</v>
      </c>
      <c r="E3533" s="14">
        <v>0.12</v>
      </c>
      <c r="F3533" s="14" t="s">
        <v>42</v>
      </c>
      <c r="G3533" s="15">
        <v>41843</v>
      </c>
      <c r="H3533" s="27">
        <f>WORKDAY(WORKDAY(DATEVALUE("15/"&amp;MONTH(EDATE(C3533,0))&amp;"/"&amp;YEAR(EDATE(C3533,0))),-1,Feriados!$A$1:$A$936),1,Feriados!$A$1:$A$936)</f>
        <v>41866</v>
      </c>
      <c r="I3533" s="27">
        <f>WORKDAY(WORKDAY(DATEVALUE("15/"&amp;MONTH(EDATE(C3533,-1))&amp;"/"&amp;YEAR(EDATE(C3533,-1))),-1,Feriados!$A$1:$A$936),1,Feriados!$A$1:$A$936)</f>
        <v>41835</v>
      </c>
      <c r="J3533" s="27">
        <f>WORKDAY(WORKDAY(DATEVALUE("15/"&amp;MONTH(EDATE(C3533,0))&amp;"/"&amp;YEAR(EDATE(C3533,0))-1),-1,Feriados!$A$1:$A$936),1,Feriados!$A$1:$A$936)</f>
        <v>41501</v>
      </c>
      <c r="K3533" s="28">
        <f t="shared" si="106"/>
        <v>6.5022343313063224</v>
      </c>
    </row>
    <row r="3534" spans="1:11" x14ac:dyDescent="0.3">
      <c r="A3534" s="18" t="str">
        <f t="shared" si="107"/>
        <v>72014P</v>
      </c>
      <c r="B3534" s="10">
        <v>760199</v>
      </c>
      <c r="C3534" s="15">
        <v>41858</v>
      </c>
      <c r="D3534" s="16">
        <v>2453.7230479999998</v>
      </c>
      <c r="E3534" s="14">
        <v>0.12</v>
      </c>
      <c r="F3534" s="14" t="s">
        <v>42</v>
      </c>
      <c r="G3534" s="15">
        <v>41843</v>
      </c>
      <c r="H3534" s="27">
        <f>WORKDAY(WORKDAY(DATEVALUE("15/"&amp;MONTH(EDATE(C3534,0))&amp;"/"&amp;YEAR(EDATE(C3534,0))),-1,Feriados!$A$1:$A$936),1,Feriados!$A$1:$A$936)</f>
        <v>41866</v>
      </c>
      <c r="I3534" s="27">
        <f>WORKDAY(WORKDAY(DATEVALUE("15/"&amp;MONTH(EDATE(C3534,-1))&amp;"/"&amp;YEAR(EDATE(C3534,-1))),-1,Feriados!$A$1:$A$936),1,Feriados!$A$1:$A$936)</f>
        <v>41835</v>
      </c>
      <c r="J3534" s="27">
        <f>WORKDAY(WORKDAY(DATEVALUE("15/"&amp;MONTH(EDATE(C3534,0))&amp;"/"&amp;YEAR(EDATE(C3534,0))-1),-1,Feriados!$A$1:$A$936),1,Feriados!$A$1:$A$936)</f>
        <v>41501</v>
      </c>
      <c r="K3534" s="28">
        <f t="shared" si="106"/>
        <v>6.5022343313063224</v>
      </c>
    </row>
    <row r="3535" spans="1:11" x14ac:dyDescent="0.3">
      <c r="A3535" s="18" t="str">
        <f t="shared" si="107"/>
        <v>72014F</v>
      </c>
      <c r="B3535" s="10">
        <v>760199</v>
      </c>
      <c r="C3535" s="15">
        <v>41859</v>
      </c>
      <c r="D3535" s="16">
        <v>2451.7428490000002</v>
      </c>
      <c r="E3535" s="14">
        <v>0.01</v>
      </c>
      <c r="F3535" s="14" t="s">
        <v>41</v>
      </c>
      <c r="G3535" s="15">
        <v>41859</v>
      </c>
      <c r="H3535" s="27">
        <f>WORKDAY(WORKDAY(DATEVALUE("15/"&amp;MONTH(EDATE(C3535,0))&amp;"/"&amp;YEAR(EDATE(C3535,0))),-1,Feriados!$A$1:$A$936),1,Feriados!$A$1:$A$936)</f>
        <v>41866</v>
      </c>
      <c r="I3535" s="27">
        <f>WORKDAY(WORKDAY(DATEVALUE("15/"&amp;MONTH(EDATE(C3535,-1))&amp;"/"&amp;YEAR(EDATE(C3535,-1))),-1,Feriados!$A$1:$A$936),1,Feriados!$A$1:$A$936)</f>
        <v>41835</v>
      </c>
      <c r="J3535" s="27">
        <f>WORKDAY(WORKDAY(DATEVALUE("15/"&amp;MONTH(EDATE(C3535,0))&amp;"/"&amp;YEAR(EDATE(C3535,0))-1),-1,Feriados!$A$1:$A$936),1,Feriados!$A$1:$A$936)</f>
        <v>41501</v>
      </c>
      <c r="K3535" s="28">
        <f t="shared" si="106"/>
        <v>6.5022343313063224</v>
      </c>
    </row>
    <row r="3536" spans="1:11" x14ac:dyDescent="0.3">
      <c r="A3536" s="18" t="str">
        <f t="shared" si="107"/>
        <v>72014F</v>
      </c>
      <c r="B3536" s="10">
        <v>760199</v>
      </c>
      <c r="C3536" s="15">
        <v>41862</v>
      </c>
      <c r="D3536" s="16">
        <v>2451.75362</v>
      </c>
      <c r="E3536" s="14">
        <v>0.01</v>
      </c>
      <c r="F3536" s="14" t="s">
        <v>41</v>
      </c>
      <c r="G3536" s="15">
        <v>41859</v>
      </c>
      <c r="H3536" s="27">
        <f>WORKDAY(WORKDAY(DATEVALUE("15/"&amp;MONTH(EDATE(C3536,0))&amp;"/"&amp;YEAR(EDATE(C3536,0))),-1,Feriados!$A$1:$A$936),1,Feriados!$A$1:$A$936)</f>
        <v>41866</v>
      </c>
      <c r="I3536" s="27">
        <f>WORKDAY(WORKDAY(DATEVALUE("15/"&amp;MONTH(EDATE(C3536,-1))&amp;"/"&amp;YEAR(EDATE(C3536,-1))),-1,Feriados!$A$1:$A$936),1,Feriados!$A$1:$A$936)</f>
        <v>41835</v>
      </c>
      <c r="J3536" s="27">
        <f>WORKDAY(WORKDAY(DATEVALUE("15/"&amp;MONTH(EDATE(C3536,0))&amp;"/"&amp;YEAR(EDATE(C3536,0))-1),-1,Feriados!$A$1:$A$936),1,Feriados!$A$1:$A$936)</f>
        <v>41501</v>
      </c>
      <c r="K3536" s="28">
        <f t="shared" si="106"/>
        <v>6.5022343313063224</v>
      </c>
    </row>
    <row r="3537" spans="1:11" x14ac:dyDescent="0.3">
      <c r="A3537" s="18" t="str">
        <f t="shared" si="107"/>
        <v>72014F</v>
      </c>
      <c r="B3537" s="10">
        <v>760199</v>
      </c>
      <c r="C3537" s="15">
        <v>41863</v>
      </c>
      <c r="D3537" s="16">
        <v>2451.764392</v>
      </c>
      <c r="E3537" s="14">
        <v>0.01</v>
      </c>
      <c r="F3537" s="14" t="s">
        <v>41</v>
      </c>
      <c r="G3537" s="15">
        <v>41859</v>
      </c>
      <c r="H3537" s="27">
        <f>WORKDAY(WORKDAY(DATEVALUE("15/"&amp;MONTH(EDATE(C3537,0))&amp;"/"&amp;YEAR(EDATE(C3537,0))),-1,Feriados!$A$1:$A$936),1,Feriados!$A$1:$A$936)</f>
        <v>41866</v>
      </c>
      <c r="I3537" s="27">
        <f>WORKDAY(WORKDAY(DATEVALUE("15/"&amp;MONTH(EDATE(C3537,-1))&amp;"/"&amp;YEAR(EDATE(C3537,-1))),-1,Feriados!$A$1:$A$936),1,Feriados!$A$1:$A$936)</f>
        <v>41835</v>
      </c>
      <c r="J3537" s="27">
        <f>WORKDAY(WORKDAY(DATEVALUE("15/"&amp;MONTH(EDATE(C3537,0))&amp;"/"&amp;YEAR(EDATE(C3537,0))-1),-1,Feriados!$A$1:$A$936),1,Feriados!$A$1:$A$936)</f>
        <v>41501</v>
      </c>
      <c r="K3537" s="28">
        <f t="shared" si="106"/>
        <v>6.5022343313063224</v>
      </c>
    </row>
    <row r="3538" spans="1:11" x14ac:dyDescent="0.3">
      <c r="A3538" s="18" t="str">
        <f t="shared" si="107"/>
        <v>72014F</v>
      </c>
      <c r="B3538" s="10">
        <v>760199</v>
      </c>
      <c r="C3538" s="15">
        <v>41864</v>
      </c>
      <c r="D3538" s="16">
        <v>2451.7751640000001</v>
      </c>
      <c r="E3538" s="14">
        <v>0.01</v>
      </c>
      <c r="F3538" s="14" t="s">
        <v>41</v>
      </c>
      <c r="G3538" s="15">
        <v>41859</v>
      </c>
      <c r="H3538" s="27">
        <f>WORKDAY(WORKDAY(DATEVALUE("15/"&amp;MONTH(EDATE(C3538,0))&amp;"/"&amp;YEAR(EDATE(C3538,0))),-1,Feriados!$A$1:$A$936),1,Feriados!$A$1:$A$936)</f>
        <v>41866</v>
      </c>
      <c r="I3538" s="27">
        <f>WORKDAY(WORKDAY(DATEVALUE("15/"&amp;MONTH(EDATE(C3538,-1))&amp;"/"&amp;YEAR(EDATE(C3538,-1))),-1,Feriados!$A$1:$A$936),1,Feriados!$A$1:$A$936)</f>
        <v>41835</v>
      </c>
      <c r="J3538" s="27">
        <f>WORKDAY(WORKDAY(DATEVALUE("15/"&amp;MONTH(EDATE(C3538,0))&amp;"/"&amp;YEAR(EDATE(C3538,0))-1),-1,Feriados!$A$1:$A$936),1,Feriados!$A$1:$A$936)</f>
        <v>41501</v>
      </c>
      <c r="K3538" s="28">
        <f t="shared" si="106"/>
        <v>6.5022343313063224</v>
      </c>
    </row>
    <row r="3539" spans="1:11" x14ac:dyDescent="0.3">
      <c r="A3539" s="18" t="str">
        <f t="shared" si="107"/>
        <v>72014F</v>
      </c>
      <c r="B3539" s="10">
        <v>760199</v>
      </c>
      <c r="C3539" s="15">
        <v>41865</v>
      </c>
      <c r="D3539" s="16">
        <v>2451.7859349999999</v>
      </c>
      <c r="E3539" s="14">
        <v>0.01</v>
      </c>
      <c r="F3539" s="14" t="s">
        <v>41</v>
      </c>
      <c r="G3539" s="15">
        <v>41859</v>
      </c>
      <c r="H3539" s="27">
        <f>WORKDAY(WORKDAY(DATEVALUE("15/"&amp;MONTH(EDATE(C3539,0))&amp;"/"&amp;YEAR(EDATE(C3539,0))),-1,Feriados!$A$1:$A$936),1,Feriados!$A$1:$A$936)</f>
        <v>41866</v>
      </c>
      <c r="I3539" s="27">
        <f>WORKDAY(WORKDAY(DATEVALUE("15/"&amp;MONTH(EDATE(C3539,-1))&amp;"/"&amp;YEAR(EDATE(C3539,-1))),-1,Feriados!$A$1:$A$936),1,Feriados!$A$1:$A$936)</f>
        <v>41835</v>
      </c>
      <c r="J3539" s="27">
        <f>WORKDAY(WORKDAY(DATEVALUE("15/"&amp;MONTH(EDATE(C3539,0))&amp;"/"&amp;YEAR(EDATE(C3539,0))-1),-1,Feriados!$A$1:$A$936),1,Feriados!$A$1:$A$936)</f>
        <v>41501</v>
      </c>
      <c r="K3539" s="28">
        <f t="shared" si="106"/>
        <v>6.5022343313063224</v>
      </c>
    </row>
    <row r="3540" spans="1:11" x14ac:dyDescent="0.3">
      <c r="A3540" s="18" t="str">
        <f t="shared" si="107"/>
        <v>72014F</v>
      </c>
      <c r="B3540" s="10">
        <v>760199</v>
      </c>
      <c r="C3540" s="15">
        <v>41866</v>
      </c>
      <c r="D3540" s="16">
        <v>2451.796707</v>
      </c>
      <c r="E3540" s="14">
        <v>0.01</v>
      </c>
      <c r="F3540" s="14" t="s">
        <v>41</v>
      </c>
      <c r="G3540" s="15">
        <v>41859</v>
      </c>
      <c r="H3540" s="27">
        <f>WORKDAY(WORKDAY(DATEVALUE("15/"&amp;MONTH(EDATE(C3540,0))&amp;"/"&amp;YEAR(EDATE(C3540,0))),-1,Feriados!$A$1:$A$936),1,Feriados!$A$1:$A$936)</f>
        <v>41866</v>
      </c>
      <c r="I3540" s="27">
        <f>WORKDAY(WORKDAY(DATEVALUE("15/"&amp;MONTH(EDATE(C3540,-1))&amp;"/"&amp;YEAR(EDATE(C3540,-1))),-1,Feriados!$A$1:$A$936),1,Feriados!$A$1:$A$936)</f>
        <v>41835</v>
      </c>
      <c r="J3540" s="27">
        <f>WORKDAY(WORKDAY(DATEVALUE("15/"&amp;MONTH(EDATE(C3540,0))&amp;"/"&amp;YEAR(EDATE(C3540,0))-1),-1,Feriados!$A$1:$A$936),1,Feriados!$A$1:$A$936)</f>
        <v>41501</v>
      </c>
      <c r="K3540" s="28">
        <f t="shared" si="106"/>
        <v>6.5022343313063224</v>
      </c>
    </row>
    <row r="3541" spans="1:11" x14ac:dyDescent="0.3">
      <c r="A3541" s="18" t="str">
        <f t="shared" si="107"/>
        <v>72014P</v>
      </c>
      <c r="B3541" s="10">
        <v>760199</v>
      </c>
      <c r="C3541" s="15">
        <v>41869</v>
      </c>
      <c r="D3541" s="16">
        <v>2452.0649429999999</v>
      </c>
      <c r="E3541" s="14">
        <v>0.23</v>
      </c>
      <c r="F3541" s="14" t="s">
        <v>42</v>
      </c>
      <c r="G3541" s="15">
        <v>41869</v>
      </c>
      <c r="H3541" s="27">
        <f>WORKDAY(WORKDAY(DATEVALUE("15/"&amp;MONTH(EDATE(C3541,0))&amp;"/"&amp;YEAR(EDATE(C3541,0))),-1,Feriados!$A$1:$A$936),1,Feriados!$A$1:$A$936)</f>
        <v>41866</v>
      </c>
      <c r="I3541" s="27">
        <f>WORKDAY(WORKDAY(DATEVALUE("15/"&amp;MONTH(EDATE(C3541,-1))&amp;"/"&amp;YEAR(EDATE(C3541,-1))),-1,Feriados!$A$1:$A$936),1,Feriados!$A$1:$A$936)</f>
        <v>41835</v>
      </c>
      <c r="J3541" s="27">
        <f>WORKDAY(WORKDAY(DATEVALUE("15/"&amp;MONTH(EDATE(C3541,0))&amp;"/"&amp;YEAR(EDATE(C3541,0))-1),-1,Feriados!$A$1:$A$936),1,Feriados!$A$1:$A$936)</f>
        <v>41501</v>
      </c>
      <c r="K3541" s="28">
        <f t="shared" si="106"/>
        <v>6.5022343313063224</v>
      </c>
    </row>
    <row r="3542" spans="1:11" x14ac:dyDescent="0.3">
      <c r="A3542" s="18" t="str">
        <f t="shared" si="107"/>
        <v>72014P</v>
      </c>
      <c r="B3542" s="10">
        <v>760199</v>
      </c>
      <c r="C3542" s="15">
        <v>41870</v>
      </c>
      <c r="D3542" s="16">
        <v>2452.3332089999999</v>
      </c>
      <c r="E3542" s="14">
        <v>0.23</v>
      </c>
      <c r="F3542" s="14" t="s">
        <v>42</v>
      </c>
      <c r="G3542" s="15">
        <v>41869</v>
      </c>
      <c r="H3542" s="27">
        <f>WORKDAY(WORKDAY(DATEVALUE("15/"&amp;MONTH(EDATE(C3542,0))&amp;"/"&amp;YEAR(EDATE(C3542,0))),-1,Feriados!$A$1:$A$936),1,Feriados!$A$1:$A$936)</f>
        <v>41866</v>
      </c>
      <c r="I3542" s="27">
        <f>WORKDAY(WORKDAY(DATEVALUE("15/"&amp;MONTH(EDATE(C3542,-1))&amp;"/"&amp;YEAR(EDATE(C3542,-1))),-1,Feriados!$A$1:$A$936),1,Feriados!$A$1:$A$936)</f>
        <v>41835</v>
      </c>
      <c r="J3542" s="27">
        <f>WORKDAY(WORKDAY(DATEVALUE("15/"&amp;MONTH(EDATE(C3542,0))&amp;"/"&amp;YEAR(EDATE(C3542,0))-1),-1,Feriados!$A$1:$A$936),1,Feriados!$A$1:$A$936)</f>
        <v>41501</v>
      </c>
      <c r="K3542" s="28">
        <f t="shared" si="106"/>
        <v>6.5022343313063224</v>
      </c>
    </row>
    <row r="3543" spans="1:11" x14ac:dyDescent="0.3">
      <c r="A3543" s="18" t="str">
        <f t="shared" si="107"/>
        <v>72014P</v>
      </c>
      <c r="B3543" s="10">
        <v>760199</v>
      </c>
      <c r="C3543" s="15">
        <v>41871</v>
      </c>
      <c r="D3543" s="16">
        <v>2452.6015040000002</v>
      </c>
      <c r="E3543" s="14">
        <v>0.23</v>
      </c>
      <c r="F3543" s="14" t="s">
        <v>42</v>
      </c>
      <c r="G3543" s="15">
        <v>41869</v>
      </c>
      <c r="H3543" s="27">
        <f>WORKDAY(WORKDAY(DATEVALUE("15/"&amp;MONTH(EDATE(C3543,0))&amp;"/"&amp;YEAR(EDATE(C3543,0))),-1,Feriados!$A$1:$A$936),1,Feriados!$A$1:$A$936)</f>
        <v>41866</v>
      </c>
      <c r="I3543" s="27">
        <f>WORKDAY(WORKDAY(DATEVALUE("15/"&amp;MONTH(EDATE(C3543,-1))&amp;"/"&amp;YEAR(EDATE(C3543,-1))),-1,Feriados!$A$1:$A$936),1,Feriados!$A$1:$A$936)</f>
        <v>41835</v>
      </c>
      <c r="J3543" s="27">
        <f>WORKDAY(WORKDAY(DATEVALUE("15/"&amp;MONTH(EDATE(C3543,0))&amp;"/"&amp;YEAR(EDATE(C3543,0))-1),-1,Feriados!$A$1:$A$936),1,Feriados!$A$1:$A$936)</f>
        <v>41501</v>
      </c>
      <c r="K3543" s="28">
        <f t="shared" si="106"/>
        <v>6.5022343313063224</v>
      </c>
    </row>
    <row r="3544" spans="1:11" x14ac:dyDescent="0.3">
      <c r="A3544" s="18" t="str">
        <f t="shared" si="107"/>
        <v>72014P</v>
      </c>
      <c r="B3544" s="10">
        <v>760199</v>
      </c>
      <c r="C3544" s="15">
        <v>41872</v>
      </c>
      <c r="D3544" s="16">
        <v>2452.963049</v>
      </c>
      <c r="E3544" s="14">
        <v>0.25</v>
      </c>
      <c r="F3544" s="14" t="s">
        <v>42</v>
      </c>
      <c r="G3544" s="15">
        <v>41872</v>
      </c>
      <c r="H3544" s="27">
        <f>WORKDAY(WORKDAY(DATEVALUE("15/"&amp;MONTH(EDATE(C3544,0))&amp;"/"&amp;YEAR(EDATE(C3544,0))),-1,Feriados!$A$1:$A$936),1,Feriados!$A$1:$A$936)</f>
        <v>41866</v>
      </c>
      <c r="I3544" s="27">
        <f>WORKDAY(WORKDAY(DATEVALUE("15/"&amp;MONTH(EDATE(C3544,-1))&amp;"/"&amp;YEAR(EDATE(C3544,-1))),-1,Feriados!$A$1:$A$936),1,Feriados!$A$1:$A$936)</f>
        <v>41835</v>
      </c>
      <c r="J3544" s="27">
        <f>WORKDAY(WORKDAY(DATEVALUE("15/"&amp;MONTH(EDATE(C3544,0))&amp;"/"&amp;YEAR(EDATE(C3544,0))-1),-1,Feriados!$A$1:$A$936),1,Feriados!$A$1:$A$936)</f>
        <v>41501</v>
      </c>
      <c r="K3544" s="28">
        <f t="shared" si="106"/>
        <v>6.5022343313063224</v>
      </c>
    </row>
    <row r="3545" spans="1:11" x14ac:dyDescent="0.3">
      <c r="A3545" s="18" t="str">
        <f t="shared" si="107"/>
        <v>72014P</v>
      </c>
      <c r="B3545" s="10">
        <v>760199</v>
      </c>
      <c r="C3545" s="15">
        <v>41873</v>
      </c>
      <c r="D3545" s="16">
        <v>2453.2547209999998</v>
      </c>
      <c r="E3545" s="14">
        <v>0.25</v>
      </c>
      <c r="F3545" s="14" t="s">
        <v>42</v>
      </c>
      <c r="G3545" s="15">
        <v>41872</v>
      </c>
      <c r="H3545" s="27">
        <f>WORKDAY(WORKDAY(DATEVALUE("15/"&amp;MONTH(EDATE(C3545,0))&amp;"/"&amp;YEAR(EDATE(C3545,0))),-1,Feriados!$A$1:$A$936),1,Feriados!$A$1:$A$936)</f>
        <v>41866</v>
      </c>
      <c r="I3545" s="27">
        <f>WORKDAY(WORKDAY(DATEVALUE("15/"&amp;MONTH(EDATE(C3545,-1))&amp;"/"&amp;YEAR(EDATE(C3545,-1))),-1,Feriados!$A$1:$A$936),1,Feriados!$A$1:$A$936)</f>
        <v>41835</v>
      </c>
      <c r="J3545" s="27">
        <f>WORKDAY(WORKDAY(DATEVALUE("15/"&amp;MONTH(EDATE(C3545,0))&amp;"/"&amp;YEAR(EDATE(C3545,0))-1),-1,Feriados!$A$1:$A$936),1,Feriados!$A$1:$A$936)</f>
        <v>41501</v>
      </c>
      <c r="K3545" s="28">
        <f t="shared" si="106"/>
        <v>6.5022343313063224</v>
      </c>
    </row>
    <row r="3546" spans="1:11" x14ac:dyDescent="0.3">
      <c r="A3546" s="18" t="str">
        <f t="shared" si="107"/>
        <v>72014P</v>
      </c>
      <c r="B3546" s="10">
        <v>760199</v>
      </c>
      <c r="C3546" s="15">
        <v>41876</v>
      </c>
      <c r="D3546" s="16">
        <v>2453.5464280000001</v>
      </c>
      <c r="E3546" s="14">
        <v>0.25</v>
      </c>
      <c r="F3546" s="14" t="s">
        <v>42</v>
      </c>
      <c r="G3546" s="15">
        <v>41872</v>
      </c>
      <c r="H3546" s="27">
        <f>WORKDAY(WORKDAY(DATEVALUE("15/"&amp;MONTH(EDATE(C3546,0))&amp;"/"&amp;YEAR(EDATE(C3546,0))),-1,Feriados!$A$1:$A$936),1,Feriados!$A$1:$A$936)</f>
        <v>41866</v>
      </c>
      <c r="I3546" s="27">
        <f>WORKDAY(WORKDAY(DATEVALUE("15/"&amp;MONTH(EDATE(C3546,-1))&amp;"/"&amp;YEAR(EDATE(C3546,-1))),-1,Feriados!$A$1:$A$936),1,Feriados!$A$1:$A$936)</f>
        <v>41835</v>
      </c>
      <c r="J3546" s="27">
        <f>WORKDAY(WORKDAY(DATEVALUE("15/"&amp;MONTH(EDATE(C3546,0))&amp;"/"&amp;YEAR(EDATE(C3546,0))-1),-1,Feriados!$A$1:$A$936),1,Feriados!$A$1:$A$936)</f>
        <v>41501</v>
      </c>
      <c r="K3546" s="28">
        <f t="shared" si="106"/>
        <v>6.5022343313063224</v>
      </c>
    </row>
    <row r="3547" spans="1:11" x14ac:dyDescent="0.3">
      <c r="A3547" s="18" t="str">
        <f t="shared" si="107"/>
        <v>72014P</v>
      </c>
      <c r="B3547" s="10">
        <v>760199</v>
      </c>
      <c r="C3547" s="15">
        <v>41877</v>
      </c>
      <c r="D3547" s="16">
        <v>2453.83817</v>
      </c>
      <c r="E3547" s="14">
        <v>0.25</v>
      </c>
      <c r="F3547" s="14" t="s">
        <v>42</v>
      </c>
      <c r="G3547" s="15">
        <v>41872</v>
      </c>
      <c r="H3547" s="27">
        <f>WORKDAY(WORKDAY(DATEVALUE("15/"&amp;MONTH(EDATE(C3547,0))&amp;"/"&amp;YEAR(EDATE(C3547,0))),-1,Feriados!$A$1:$A$936),1,Feriados!$A$1:$A$936)</f>
        <v>41866</v>
      </c>
      <c r="I3547" s="27">
        <f>WORKDAY(WORKDAY(DATEVALUE("15/"&amp;MONTH(EDATE(C3547,-1))&amp;"/"&amp;YEAR(EDATE(C3547,-1))),-1,Feriados!$A$1:$A$936),1,Feriados!$A$1:$A$936)</f>
        <v>41835</v>
      </c>
      <c r="J3547" s="27">
        <f>WORKDAY(WORKDAY(DATEVALUE("15/"&amp;MONTH(EDATE(C3547,0))&amp;"/"&amp;YEAR(EDATE(C3547,0))-1),-1,Feriados!$A$1:$A$936),1,Feriados!$A$1:$A$936)</f>
        <v>41501</v>
      </c>
      <c r="K3547" s="28">
        <f t="shared" si="106"/>
        <v>6.5022343313063224</v>
      </c>
    </row>
    <row r="3548" spans="1:11" x14ac:dyDescent="0.3">
      <c r="A3548" s="18" t="str">
        <f t="shared" si="107"/>
        <v>72014P</v>
      </c>
      <c r="B3548" s="10">
        <v>760199</v>
      </c>
      <c r="C3548" s="15">
        <v>41878</v>
      </c>
      <c r="D3548" s="16">
        <v>2454.1299469999999</v>
      </c>
      <c r="E3548" s="14">
        <v>0.25</v>
      </c>
      <c r="F3548" s="14" t="s">
        <v>42</v>
      </c>
      <c r="G3548" s="15">
        <v>41872</v>
      </c>
      <c r="H3548" s="27">
        <f>WORKDAY(WORKDAY(DATEVALUE("15/"&amp;MONTH(EDATE(C3548,0))&amp;"/"&amp;YEAR(EDATE(C3548,0))),-1,Feriados!$A$1:$A$936),1,Feriados!$A$1:$A$936)</f>
        <v>41866</v>
      </c>
      <c r="I3548" s="27">
        <f>WORKDAY(WORKDAY(DATEVALUE("15/"&amp;MONTH(EDATE(C3548,-1))&amp;"/"&amp;YEAR(EDATE(C3548,-1))),-1,Feriados!$A$1:$A$936),1,Feriados!$A$1:$A$936)</f>
        <v>41835</v>
      </c>
      <c r="J3548" s="27">
        <f>WORKDAY(WORKDAY(DATEVALUE("15/"&amp;MONTH(EDATE(C3548,0))&amp;"/"&amp;YEAR(EDATE(C3548,0))-1),-1,Feriados!$A$1:$A$936),1,Feriados!$A$1:$A$936)</f>
        <v>41501</v>
      </c>
      <c r="K3548" s="28">
        <f t="shared" si="106"/>
        <v>6.5022343313063224</v>
      </c>
    </row>
    <row r="3549" spans="1:11" x14ac:dyDescent="0.3">
      <c r="A3549" s="18" t="str">
        <f t="shared" si="107"/>
        <v>72014P</v>
      </c>
      <c r="B3549" s="10">
        <v>760199</v>
      </c>
      <c r="C3549" s="15">
        <v>41879</v>
      </c>
      <c r="D3549" s="16">
        <v>2454.421758</v>
      </c>
      <c r="E3549" s="14">
        <v>0.25</v>
      </c>
      <c r="F3549" s="14" t="s">
        <v>42</v>
      </c>
      <c r="G3549" s="15">
        <v>41872</v>
      </c>
      <c r="H3549" s="27">
        <f>WORKDAY(WORKDAY(DATEVALUE("15/"&amp;MONTH(EDATE(C3549,0))&amp;"/"&amp;YEAR(EDATE(C3549,0))),-1,Feriados!$A$1:$A$936),1,Feriados!$A$1:$A$936)</f>
        <v>41866</v>
      </c>
      <c r="I3549" s="27">
        <f>WORKDAY(WORKDAY(DATEVALUE("15/"&amp;MONTH(EDATE(C3549,-1))&amp;"/"&amp;YEAR(EDATE(C3549,-1))),-1,Feriados!$A$1:$A$936),1,Feriados!$A$1:$A$936)</f>
        <v>41835</v>
      </c>
      <c r="J3549" s="27">
        <f>WORKDAY(WORKDAY(DATEVALUE("15/"&amp;MONTH(EDATE(C3549,0))&amp;"/"&amp;YEAR(EDATE(C3549,0))-1),-1,Feriados!$A$1:$A$936),1,Feriados!$A$1:$A$936)</f>
        <v>41501</v>
      </c>
      <c r="K3549" s="28">
        <f t="shared" si="106"/>
        <v>6.5022343313063224</v>
      </c>
    </row>
    <row r="3550" spans="1:11" x14ac:dyDescent="0.3">
      <c r="A3550" s="18" t="str">
        <f t="shared" si="107"/>
        <v>72014P</v>
      </c>
      <c r="B3550" s="10">
        <v>760199</v>
      </c>
      <c r="C3550" s="15">
        <v>41880</v>
      </c>
      <c r="D3550" s="16">
        <v>2454.7136030000001</v>
      </c>
      <c r="E3550" s="14">
        <v>0.25</v>
      </c>
      <c r="F3550" s="14" t="s">
        <v>42</v>
      </c>
      <c r="G3550" s="15">
        <v>41872</v>
      </c>
      <c r="H3550" s="27">
        <f>WORKDAY(WORKDAY(DATEVALUE("15/"&amp;MONTH(EDATE(C3550,0))&amp;"/"&amp;YEAR(EDATE(C3550,0))),-1,Feriados!$A$1:$A$936),1,Feriados!$A$1:$A$936)</f>
        <v>41866</v>
      </c>
      <c r="I3550" s="27">
        <f>WORKDAY(WORKDAY(DATEVALUE("15/"&amp;MONTH(EDATE(C3550,-1))&amp;"/"&amp;YEAR(EDATE(C3550,-1))),-1,Feriados!$A$1:$A$936),1,Feriados!$A$1:$A$936)</f>
        <v>41835</v>
      </c>
      <c r="J3550" s="27">
        <f>WORKDAY(WORKDAY(DATEVALUE("15/"&amp;MONTH(EDATE(C3550,0))&amp;"/"&amp;YEAR(EDATE(C3550,0))-1),-1,Feriados!$A$1:$A$936),1,Feriados!$A$1:$A$936)</f>
        <v>41501</v>
      </c>
      <c r="K3550" s="28">
        <f t="shared" si="106"/>
        <v>6.5022343313063224</v>
      </c>
    </row>
    <row r="3551" spans="1:11" x14ac:dyDescent="0.3">
      <c r="A3551" s="18" t="str">
        <f t="shared" si="107"/>
        <v>82014P</v>
      </c>
      <c r="B3551" s="10">
        <v>760199</v>
      </c>
      <c r="C3551" s="15">
        <v>41883</v>
      </c>
      <c r="D3551" s="16">
        <v>2455.0054839999998</v>
      </c>
      <c r="E3551" s="14">
        <v>0.25</v>
      </c>
      <c r="F3551" s="14" t="s">
        <v>42</v>
      </c>
      <c r="G3551" s="15">
        <v>41872</v>
      </c>
      <c r="H3551" s="27">
        <f>WORKDAY(WORKDAY(DATEVALUE("15/"&amp;MONTH(EDATE(C3551,0))&amp;"/"&amp;YEAR(EDATE(C3551,0))),-1,Feriados!$A$1:$A$936),1,Feriados!$A$1:$A$936)</f>
        <v>41897</v>
      </c>
      <c r="I3551" s="27">
        <f>WORKDAY(WORKDAY(DATEVALUE("15/"&amp;MONTH(EDATE(C3551,-1))&amp;"/"&amp;YEAR(EDATE(C3551,-1))),-1,Feriados!$A$1:$A$936),1,Feriados!$A$1:$A$936)</f>
        <v>41866</v>
      </c>
      <c r="J3551" s="27">
        <f>WORKDAY(WORKDAY(DATEVALUE("15/"&amp;MONTH(EDATE(C3551,0))&amp;"/"&amp;YEAR(EDATE(C3551,0))-1),-1,Feriados!$A$1:$A$936),1,Feriados!$A$1:$A$936)</f>
        <v>41533</v>
      </c>
      <c r="K3551" s="28">
        <f t="shared" si="106"/>
        <v>6.5129698681192449</v>
      </c>
    </row>
    <row r="3552" spans="1:11" x14ac:dyDescent="0.3">
      <c r="A3552" s="18" t="str">
        <f t="shared" si="107"/>
        <v>82014P</v>
      </c>
      <c r="B3552" s="10">
        <v>760199</v>
      </c>
      <c r="C3552" s="15">
        <v>41884</v>
      </c>
      <c r="D3552" s="16">
        <v>2455.297399</v>
      </c>
      <c r="E3552" s="14">
        <v>0.25</v>
      </c>
      <c r="F3552" s="14" t="s">
        <v>42</v>
      </c>
      <c r="G3552" s="15">
        <v>41872</v>
      </c>
      <c r="H3552" s="27">
        <f>WORKDAY(WORKDAY(DATEVALUE("15/"&amp;MONTH(EDATE(C3552,0))&amp;"/"&amp;YEAR(EDATE(C3552,0))),-1,Feriados!$A$1:$A$936),1,Feriados!$A$1:$A$936)</f>
        <v>41897</v>
      </c>
      <c r="I3552" s="27">
        <f>WORKDAY(WORKDAY(DATEVALUE("15/"&amp;MONTH(EDATE(C3552,-1))&amp;"/"&amp;YEAR(EDATE(C3552,-1))),-1,Feriados!$A$1:$A$936),1,Feriados!$A$1:$A$936)</f>
        <v>41866</v>
      </c>
      <c r="J3552" s="27">
        <f>WORKDAY(WORKDAY(DATEVALUE("15/"&amp;MONTH(EDATE(C3552,0))&amp;"/"&amp;YEAR(EDATE(C3552,0))-1),-1,Feriados!$A$1:$A$936),1,Feriados!$A$1:$A$936)</f>
        <v>41533</v>
      </c>
      <c r="K3552" s="28">
        <f t="shared" si="106"/>
        <v>6.5129698681192449</v>
      </c>
    </row>
    <row r="3553" spans="1:11" x14ac:dyDescent="0.3">
      <c r="A3553" s="18" t="str">
        <f t="shared" si="107"/>
        <v>82014P</v>
      </c>
      <c r="B3553" s="10">
        <v>760199</v>
      </c>
      <c r="C3553" s="15">
        <v>41885</v>
      </c>
      <c r="D3553" s="16">
        <v>2455.5893489999999</v>
      </c>
      <c r="E3553" s="14">
        <v>0.25</v>
      </c>
      <c r="F3553" s="14" t="s">
        <v>42</v>
      </c>
      <c r="G3553" s="15">
        <v>41872</v>
      </c>
      <c r="H3553" s="27">
        <f>WORKDAY(WORKDAY(DATEVALUE("15/"&amp;MONTH(EDATE(C3553,0))&amp;"/"&amp;YEAR(EDATE(C3553,0))),-1,Feriados!$A$1:$A$936),1,Feriados!$A$1:$A$936)</f>
        <v>41897</v>
      </c>
      <c r="I3553" s="27">
        <f>WORKDAY(WORKDAY(DATEVALUE("15/"&amp;MONTH(EDATE(C3553,-1))&amp;"/"&amp;YEAR(EDATE(C3553,-1))),-1,Feriados!$A$1:$A$936),1,Feriados!$A$1:$A$936)</f>
        <v>41866</v>
      </c>
      <c r="J3553" s="27">
        <f>WORKDAY(WORKDAY(DATEVALUE("15/"&amp;MONTH(EDATE(C3553,0))&amp;"/"&amp;YEAR(EDATE(C3553,0))-1),-1,Feriados!$A$1:$A$936),1,Feriados!$A$1:$A$936)</f>
        <v>41533</v>
      </c>
      <c r="K3553" s="28">
        <f t="shared" si="106"/>
        <v>6.5129698681192449</v>
      </c>
    </row>
    <row r="3554" spans="1:11" x14ac:dyDescent="0.3">
      <c r="A3554" s="18" t="str">
        <f t="shared" si="107"/>
        <v>82014P</v>
      </c>
      <c r="B3554" s="10">
        <v>760199</v>
      </c>
      <c r="C3554" s="15">
        <v>41886</v>
      </c>
      <c r="D3554" s="16">
        <v>2455.8813340000002</v>
      </c>
      <c r="E3554" s="14">
        <v>0.25</v>
      </c>
      <c r="F3554" s="14" t="s">
        <v>42</v>
      </c>
      <c r="G3554" s="15">
        <v>41872</v>
      </c>
      <c r="H3554" s="27">
        <f>WORKDAY(WORKDAY(DATEVALUE("15/"&amp;MONTH(EDATE(C3554,0))&amp;"/"&amp;YEAR(EDATE(C3554,0))),-1,Feriados!$A$1:$A$936),1,Feriados!$A$1:$A$936)</f>
        <v>41897</v>
      </c>
      <c r="I3554" s="27">
        <f>WORKDAY(WORKDAY(DATEVALUE("15/"&amp;MONTH(EDATE(C3554,-1))&amp;"/"&amp;YEAR(EDATE(C3554,-1))),-1,Feriados!$A$1:$A$936),1,Feriados!$A$1:$A$936)</f>
        <v>41866</v>
      </c>
      <c r="J3554" s="27">
        <f>WORKDAY(WORKDAY(DATEVALUE("15/"&amp;MONTH(EDATE(C3554,0))&amp;"/"&amp;YEAR(EDATE(C3554,0))-1),-1,Feriados!$A$1:$A$936),1,Feriados!$A$1:$A$936)</f>
        <v>41533</v>
      </c>
      <c r="K3554" s="28">
        <f t="shared" si="106"/>
        <v>6.5129698681192449</v>
      </c>
    </row>
    <row r="3555" spans="1:11" x14ac:dyDescent="0.3">
      <c r="A3555" s="18" t="str">
        <f t="shared" si="107"/>
        <v>82014F</v>
      </c>
      <c r="B3555" s="10">
        <v>760199</v>
      </c>
      <c r="C3555" s="15">
        <v>41887</v>
      </c>
      <c r="D3555" s="16">
        <v>2456.1747679999999</v>
      </c>
      <c r="E3555" s="14">
        <v>0.25</v>
      </c>
      <c r="F3555" s="14" t="s">
        <v>41</v>
      </c>
      <c r="G3555" s="15">
        <v>41887</v>
      </c>
      <c r="H3555" s="27">
        <f>WORKDAY(WORKDAY(DATEVALUE("15/"&amp;MONTH(EDATE(C3555,0))&amp;"/"&amp;YEAR(EDATE(C3555,0))),-1,Feriados!$A$1:$A$936),1,Feriados!$A$1:$A$936)</f>
        <v>41897</v>
      </c>
      <c r="I3555" s="27">
        <f>WORKDAY(WORKDAY(DATEVALUE("15/"&amp;MONTH(EDATE(C3555,-1))&amp;"/"&amp;YEAR(EDATE(C3555,-1))),-1,Feriados!$A$1:$A$936),1,Feriados!$A$1:$A$936)</f>
        <v>41866</v>
      </c>
      <c r="J3555" s="27">
        <f>WORKDAY(WORKDAY(DATEVALUE("15/"&amp;MONTH(EDATE(C3555,0))&amp;"/"&amp;YEAR(EDATE(C3555,0))-1),-1,Feriados!$A$1:$A$936),1,Feriados!$A$1:$A$936)</f>
        <v>41533</v>
      </c>
      <c r="K3555" s="28">
        <f t="shared" si="106"/>
        <v>6.5129698681192449</v>
      </c>
    </row>
    <row r="3556" spans="1:11" x14ac:dyDescent="0.3">
      <c r="A3556" s="18" t="str">
        <f t="shared" si="107"/>
        <v>82014F</v>
      </c>
      <c r="B3556" s="10">
        <v>760199</v>
      </c>
      <c r="C3556" s="15">
        <v>41890</v>
      </c>
      <c r="D3556" s="16">
        <v>2456.4669159999999</v>
      </c>
      <c r="E3556" s="14">
        <v>0.25</v>
      </c>
      <c r="F3556" s="14" t="s">
        <v>41</v>
      </c>
      <c r="G3556" s="15">
        <v>41887</v>
      </c>
      <c r="H3556" s="27">
        <f>WORKDAY(WORKDAY(DATEVALUE("15/"&amp;MONTH(EDATE(C3556,0))&amp;"/"&amp;YEAR(EDATE(C3556,0))),-1,Feriados!$A$1:$A$936),1,Feriados!$A$1:$A$936)</f>
        <v>41897</v>
      </c>
      <c r="I3556" s="27">
        <f>WORKDAY(WORKDAY(DATEVALUE("15/"&amp;MONTH(EDATE(C3556,-1))&amp;"/"&amp;YEAR(EDATE(C3556,-1))),-1,Feriados!$A$1:$A$936),1,Feriados!$A$1:$A$936)</f>
        <v>41866</v>
      </c>
      <c r="J3556" s="27">
        <f>WORKDAY(WORKDAY(DATEVALUE("15/"&amp;MONTH(EDATE(C3556,0))&amp;"/"&amp;YEAR(EDATE(C3556,0))-1),-1,Feriados!$A$1:$A$936),1,Feriados!$A$1:$A$936)</f>
        <v>41533</v>
      </c>
      <c r="K3556" s="28">
        <f t="shared" si="106"/>
        <v>6.5129698681192449</v>
      </c>
    </row>
    <row r="3557" spans="1:11" x14ac:dyDescent="0.3">
      <c r="A3557" s="18" t="str">
        <f t="shared" si="107"/>
        <v>82014F</v>
      </c>
      <c r="B3557" s="10">
        <v>760199</v>
      </c>
      <c r="C3557" s="15">
        <v>41891</v>
      </c>
      <c r="D3557" s="16">
        <v>2456.7590989999999</v>
      </c>
      <c r="E3557" s="14">
        <v>0.25</v>
      </c>
      <c r="F3557" s="14" t="s">
        <v>41</v>
      </c>
      <c r="G3557" s="15">
        <v>41887</v>
      </c>
      <c r="H3557" s="27">
        <f>WORKDAY(WORKDAY(DATEVALUE("15/"&amp;MONTH(EDATE(C3557,0))&amp;"/"&amp;YEAR(EDATE(C3557,0))),-1,Feriados!$A$1:$A$936),1,Feriados!$A$1:$A$936)</f>
        <v>41897</v>
      </c>
      <c r="I3557" s="27">
        <f>WORKDAY(WORKDAY(DATEVALUE("15/"&amp;MONTH(EDATE(C3557,-1))&amp;"/"&amp;YEAR(EDATE(C3557,-1))),-1,Feriados!$A$1:$A$936),1,Feriados!$A$1:$A$936)</f>
        <v>41866</v>
      </c>
      <c r="J3557" s="27">
        <f>WORKDAY(WORKDAY(DATEVALUE("15/"&amp;MONTH(EDATE(C3557,0))&amp;"/"&amp;YEAR(EDATE(C3557,0))-1),-1,Feriados!$A$1:$A$936),1,Feriados!$A$1:$A$936)</f>
        <v>41533</v>
      </c>
      <c r="K3557" s="28">
        <f t="shared" si="106"/>
        <v>6.5129698681192449</v>
      </c>
    </row>
    <row r="3558" spans="1:11" x14ac:dyDescent="0.3">
      <c r="A3558" s="18" t="str">
        <f t="shared" si="107"/>
        <v>82014F</v>
      </c>
      <c r="B3558" s="10">
        <v>760199</v>
      </c>
      <c r="C3558" s="15">
        <v>41892</v>
      </c>
      <c r="D3558" s="16">
        <v>2457.0513169999999</v>
      </c>
      <c r="E3558" s="14">
        <v>0.25</v>
      </c>
      <c r="F3558" s="14" t="s">
        <v>41</v>
      </c>
      <c r="G3558" s="15">
        <v>41887</v>
      </c>
      <c r="H3558" s="27">
        <f>WORKDAY(WORKDAY(DATEVALUE("15/"&amp;MONTH(EDATE(C3558,0))&amp;"/"&amp;YEAR(EDATE(C3558,0))),-1,Feriados!$A$1:$A$936),1,Feriados!$A$1:$A$936)</f>
        <v>41897</v>
      </c>
      <c r="I3558" s="27">
        <f>WORKDAY(WORKDAY(DATEVALUE("15/"&amp;MONTH(EDATE(C3558,-1))&amp;"/"&amp;YEAR(EDATE(C3558,-1))),-1,Feriados!$A$1:$A$936),1,Feriados!$A$1:$A$936)</f>
        <v>41866</v>
      </c>
      <c r="J3558" s="27">
        <f>WORKDAY(WORKDAY(DATEVALUE("15/"&amp;MONTH(EDATE(C3558,0))&amp;"/"&amp;YEAR(EDATE(C3558,0))-1),-1,Feriados!$A$1:$A$936),1,Feriados!$A$1:$A$936)</f>
        <v>41533</v>
      </c>
      <c r="K3558" s="28">
        <f t="shared" si="106"/>
        <v>6.5129698681192449</v>
      </c>
    </row>
    <row r="3559" spans="1:11" x14ac:dyDescent="0.3">
      <c r="A3559" s="18" t="str">
        <f t="shared" si="107"/>
        <v>82014F</v>
      </c>
      <c r="B3559" s="10">
        <v>760199</v>
      </c>
      <c r="C3559" s="15">
        <v>41893</v>
      </c>
      <c r="D3559" s="16">
        <v>2457.34357</v>
      </c>
      <c r="E3559" s="14">
        <v>0.25</v>
      </c>
      <c r="F3559" s="14" t="s">
        <v>41</v>
      </c>
      <c r="G3559" s="15">
        <v>41887</v>
      </c>
      <c r="H3559" s="27">
        <f>WORKDAY(WORKDAY(DATEVALUE("15/"&amp;MONTH(EDATE(C3559,0))&amp;"/"&amp;YEAR(EDATE(C3559,0))),-1,Feriados!$A$1:$A$936),1,Feriados!$A$1:$A$936)</f>
        <v>41897</v>
      </c>
      <c r="I3559" s="27">
        <f>WORKDAY(WORKDAY(DATEVALUE("15/"&amp;MONTH(EDATE(C3559,-1))&amp;"/"&amp;YEAR(EDATE(C3559,-1))),-1,Feriados!$A$1:$A$936),1,Feriados!$A$1:$A$936)</f>
        <v>41866</v>
      </c>
      <c r="J3559" s="27">
        <f>WORKDAY(WORKDAY(DATEVALUE("15/"&amp;MONTH(EDATE(C3559,0))&amp;"/"&amp;YEAR(EDATE(C3559,0))-1),-1,Feriados!$A$1:$A$936),1,Feriados!$A$1:$A$936)</f>
        <v>41533</v>
      </c>
      <c r="K3559" s="28">
        <f t="shared" si="106"/>
        <v>6.5129698681192449</v>
      </c>
    </row>
    <row r="3560" spans="1:11" x14ac:dyDescent="0.3">
      <c r="A3560" s="18" t="str">
        <f t="shared" si="107"/>
        <v>82014F</v>
      </c>
      <c r="B3560" s="10">
        <v>760199</v>
      </c>
      <c r="C3560" s="15">
        <v>41894</v>
      </c>
      <c r="D3560" s="16">
        <v>2457.6358580000001</v>
      </c>
      <c r="E3560" s="14">
        <v>0.25</v>
      </c>
      <c r="F3560" s="14" t="s">
        <v>41</v>
      </c>
      <c r="G3560" s="15">
        <v>41887</v>
      </c>
      <c r="H3560" s="27">
        <f>WORKDAY(WORKDAY(DATEVALUE("15/"&amp;MONTH(EDATE(C3560,0))&amp;"/"&amp;YEAR(EDATE(C3560,0))),-1,Feriados!$A$1:$A$936),1,Feriados!$A$1:$A$936)</f>
        <v>41897</v>
      </c>
      <c r="I3560" s="27">
        <f>WORKDAY(WORKDAY(DATEVALUE("15/"&amp;MONTH(EDATE(C3560,-1))&amp;"/"&amp;YEAR(EDATE(C3560,-1))),-1,Feriados!$A$1:$A$936),1,Feriados!$A$1:$A$936)</f>
        <v>41866</v>
      </c>
      <c r="J3560" s="27">
        <f>WORKDAY(WORKDAY(DATEVALUE("15/"&amp;MONTH(EDATE(C3560,0))&amp;"/"&amp;YEAR(EDATE(C3560,0))-1),-1,Feriados!$A$1:$A$936),1,Feriados!$A$1:$A$936)</f>
        <v>41533</v>
      </c>
      <c r="K3560" s="28">
        <f t="shared" si="106"/>
        <v>6.5129698681192449</v>
      </c>
    </row>
    <row r="3561" spans="1:11" x14ac:dyDescent="0.3">
      <c r="A3561" s="18" t="str">
        <f t="shared" si="107"/>
        <v>82014F</v>
      </c>
      <c r="B3561" s="10">
        <v>760199</v>
      </c>
      <c r="C3561" s="15">
        <v>41897</v>
      </c>
      <c r="D3561" s="16">
        <v>2457.9281810000002</v>
      </c>
      <c r="E3561" s="14">
        <v>0.25</v>
      </c>
      <c r="F3561" s="14" t="s">
        <v>41</v>
      </c>
      <c r="G3561" s="15">
        <v>41887</v>
      </c>
      <c r="H3561" s="27">
        <f>WORKDAY(WORKDAY(DATEVALUE("15/"&amp;MONTH(EDATE(C3561,0))&amp;"/"&amp;YEAR(EDATE(C3561,0))),-1,Feriados!$A$1:$A$936),1,Feriados!$A$1:$A$936)</f>
        <v>41897</v>
      </c>
      <c r="I3561" s="27">
        <f>WORKDAY(WORKDAY(DATEVALUE("15/"&amp;MONTH(EDATE(C3561,-1))&amp;"/"&amp;YEAR(EDATE(C3561,-1))),-1,Feriados!$A$1:$A$936),1,Feriados!$A$1:$A$936)</f>
        <v>41866</v>
      </c>
      <c r="J3561" s="27">
        <f>WORKDAY(WORKDAY(DATEVALUE("15/"&amp;MONTH(EDATE(C3561,0))&amp;"/"&amp;YEAR(EDATE(C3561,0))-1),-1,Feriados!$A$1:$A$936),1,Feriados!$A$1:$A$936)</f>
        <v>41533</v>
      </c>
      <c r="K3561" s="28">
        <f t="shared" si="106"/>
        <v>6.5129698681192449</v>
      </c>
    </row>
    <row r="3562" spans="1:11" x14ac:dyDescent="0.3">
      <c r="A3562" s="18" t="str">
        <f t="shared" si="107"/>
        <v>82014P</v>
      </c>
      <c r="B3562" s="10">
        <v>760199</v>
      </c>
      <c r="C3562" s="15">
        <v>41898</v>
      </c>
      <c r="D3562" s="16">
        <v>2458.3853549999999</v>
      </c>
      <c r="E3562" s="14">
        <v>0.41</v>
      </c>
      <c r="F3562" s="14" t="s">
        <v>42</v>
      </c>
      <c r="G3562" s="15">
        <v>41898</v>
      </c>
      <c r="H3562" s="27">
        <f>WORKDAY(WORKDAY(DATEVALUE("15/"&amp;MONTH(EDATE(C3562,0))&amp;"/"&amp;YEAR(EDATE(C3562,0))),-1,Feriados!$A$1:$A$936),1,Feriados!$A$1:$A$936)</f>
        <v>41897</v>
      </c>
      <c r="I3562" s="27">
        <f>WORKDAY(WORKDAY(DATEVALUE("15/"&amp;MONTH(EDATE(C3562,-1))&amp;"/"&amp;YEAR(EDATE(C3562,-1))),-1,Feriados!$A$1:$A$936),1,Feriados!$A$1:$A$936)</f>
        <v>41866</v>
      </c>
      <c r="J3562" s="27">
        <f>WORKDAY(WORKDAY(DATEVALUE("15/"&amp;MONTH(EDATE(C3562,0))&amp;"/"&amp;YEAR(EDATE(C3562,0))-1),-1,Feriados!$A$1:$A$936),1,Feriados!$A$1:$A$936)</f>
        <v>41533</v>
      </c>
      <c r="K3562" s="28">
        <f t="shared" si="106"/>
        <v>6.5129698681192449</v>
      </c>
    </row>
    <row r="3563" spans="1:11" x14ac:dyDescent="0.3">
      <c r="A3563" s="18" t="str">
        <f t="shared" si="107"/>
        <v>82014P</v>
      </c>
      <c r="B3563" s="10">
        <v>760199</v>
      </c>
      <c r="C3563" s="15">
        <v>41899</v>
      </c>
      <c r="D3563" s="16">
        <v>2458.8426140000001</v>
      </c>
      <c r="E3563" s="14">
        <v>0.41</v>
      </c>
      <c r="F3563" s="14" t="s">
        <v>42</v>
      </c>
      <c r="G3563" s="15">
        <v>41898</v>
      </c>
      <c r="H3563" s="27">
        <f>WORKDAY(WORKDAY(DATEVALUE("15/"&amp;MONTH(EDATE(C3563,0))&amp;"/"&amp;YEAR(EDATE(C3563,0))),-1,Feriados!$A$1:$A$936),1,Feriados!$A$1:$A$936)</f>
        <v>41897</v>
      </c>
      <c r="I3563" s="27">
        <f>WORKDAY(WORKDAY(DATEVALUE("15/"&amp;MONTH(EDATE(C3563,-1))&amp;"/"&amp;YEAR(EDATE(C3563,-1))),-1,Feriados!$A$1:$A$936),1,Feriados!$A$1:$A$936)</f>
        <v>41866</v>
      </c>
      <c r="J3563" s="27">
        <f>WORKDAY(WORKDAY(DATEVALUE("15/"&amp;MONTH(EDATE(C3563,0))&amp;"/"&amp;YEAR(EDATE(C3563,0))-1),-1,Feriados!$A$1:$A$936),1,Feriados!$A$1:$A$936)</f>
        <v>41533</v>
      </c>
      <c r="K3563" s="28">
        <f t="shared" si="106"/>
        <v>6.5129698681192449</v>
      </c>
    </row>
    <row r="3564" spans="1:11" x14ac:dyDescent="0.3">
      <c r="A3564" s="18" t="str">
        <f t="shared" si="107"/>
        <v>82014P</v>
      </c>
      <c r="B3564" s="10">
        <v>760199</v>
      </c>
      <c r="C3564" s="15">
        <v>41900</v>
      </c>
      <c r="D3564" s="16">
        <v>2459.2999589999999</v>
      </c>
      <c r="E3564" s="14">
        <v>0.41</v>
      </c>
      <c r="F3564" s="14" t="s">
        <v>42</v>
      </c>
      <c r="G3564" s="15">
        <v>41898</v>
      </c>
      <c r="H3564" s="27">
        <f>WORKDAY(WORKDAY(DATEVALUE("15/"&amp;MONTH(EDATE(C3564,0))&amp;"/"&amp;YEAR(EDATE(C3564,0))),-1,Feriados!$A$1:$A$936),1,Feriados!$A$1:$A$936)</f>
        <v>41897</v>
      </c>
      <c r="I3564" s="27">
        <f>WORKDAY(WORKDAY(DATEVALUE("15/"&amp;MONTH(EDATE(C3564,-1))&amp;"/"&amp;YEAR(EDATE(C3564,-1))),-1,Feriados!$A$1:$A$936),1,Feriados!$A$1:$A$936)</f>
        <v>41866</v>
      </c>
      <c r="J3564" s="27">
        <f>WORKDAY(WORKDAY(DATEVALUE("15/"&amp;MONTH(EDATE(C3564,0))&amp;"/"&amp;YEAR(EDATE(C3564,0))-1),-1,Feriados!$A$1:$A$936),1,Feriados!$A$1:$A$936)</f>
        <v>41533</v>
      </c>
      <c r="K3564" s="28">
        <f t="shared" si="106"/>
        <v>6.5129698681192449</v>
      </c>
    </row>
    <row r="3565" spans="1:11" x14ac:dyDescent="0.3">
      <c r="A3565" s="18" t="str">
        <f t="shared" si="107"/>
        <v>82014P</v>
      </c>
      <c r="B3565" s="10">
        <v>760199</v>
      </c>
      <c r="C3565" s="15">
        <v>41901</v>
      </c>
      <c r="D3565" s="16">
        <v>2459.7573889999999</v>
      </c>
      <c r="E3565" s="14">
        <v>0.41</v>
      </c>
      <c r="F3565" s="14" t="s">
        <v>42</v>
      </c>
      <c r="G3565" s="15">
        <v>41898</v>
      </c>
      <c r="H3565" s="27">
        <f>WORKDAY(WORKDAY(DATEVALUE("15/"&amp;MONTH(EDATE(C3565,0))&amp;"/"&amp;YEAR(EDATE(C3565,0))),-1,Feriados!$A$1:$A$936),1,Feriados!$A$1:$A$936)</f>
        <v>41897</v>
      </c>
      <c r="I3565" s="27">
        <f>WORKDAY(WORKDAY(DATEVALUE("15/"&amp;MONTH(EDATE(C3565,-1))&amp;"/"&amp;YEAR(EDATE(C3565,-1))),-1,Feriados!$A$1:$A$936),1,Feriados!$A$1:$A$936)</f>
        <v>41866</v>
      </c>
      <c r="J3565" s="27">
        <f>WORKDAY(WORKDAY(DATEVALUE("15/"&amp;MONTH(EDATE(C3565,0))&amp;"/"&amp;YEAR(EDATE(C3565,0))-1),-1,Feriados!$A$1:$A$936),1,Feriados!$A$1:$A$936)</f>
        <v>41533</v>
      </c>
      <c r="K3565" s="28">
        <f t="shared" si="106"/>
        <v>6.5129698681192449</v>
      </c>
    </row>
    <row r="3566" spans="1:11" x14ac:dyDescent="0.3">
      <c r="A3566" s="18" t="str">
        <f t="shared" si="107"/>
        <v>82014P</v>
      </c>
      <c r="B3566" s="10">
        <v>760199</v>
      </c>
      <c r="C3566" s="15">
        <v>41904</v>
      </c>
      <c r="D3566" s="16">
        <v>2460.5489400000001</v>
      </c>
      <c r="E3566" s="14">
        <v>0.47</v>
      </c>
      <c r="F3566" s="14" t="s">
        <v>42</v>
      </c>
      <c r="G3566" s="15">
        <v>41904</v>
      </c>
      <c r="H3566" s="27">
        <f>WORKDAY(WORKDAY(DATEVALUE("15/"&amp;MONTH(EDATE(C3566,0))&amp;"/"&amp;YEAR(EDATE(C3566,0))),-1,Feriados!$A$1:$A$936),1,Feriados!$A$1:$A$936)</f>
        <v>41897</v>
      </c>
      <c r="I3566" s="27">
        <f>WORKDAY(WORKDAY(DATEVALUE("15/"&amp;MONTH(EDATE(C3566,-1))&amp;"/"&amp;YEAR(EDATE(C3566,-1))),-1,Feriados!$A$1:$A$936),1,Feriados!$A$1:$A$936)</f>
        <v>41866</v>
      </c>
      <c r="J3566" s="27">
        <f>WORKDAY(WORKDAY(DATEVALUE("15/"&amp;MONTH(EDATE(C3566,0))&amp;"/"&amp;YEAR(EDATE(C3566,0))-1),-1,Feriados!$A$1:$A$936),1,Feriados!$A$1:$A$936)</f>
        <v>41533</v>
      </c>
      <c r="K3566" s="28">
        <f t="shared" si="106"/>
        <v>6.5129698681192449</v>
      </c>
    </row>
    <row r="3567" spans="1:11" x14ac:dyDescent="0.3">
      <c r="A3567" s="18" t="str">
        <f t="shared" si="107"/>
        <v>82014P</v>
      </c>
      <c r="B3567" s="10">
        <v>760199</v>
      </c>
      <c r="C3567" s="15">
        <v>41905</v>
      </c>
      <c r="D3567" s="16">
        <v>2461.0734269999998</v>
      </c>
      <c r="E3567" s="14">
        <v>0.47</v>
      </c>
      <c r="F3567" s="14" t="s">
        <v>42</v>
      </c>
      <c r="G3567" s="15">
        <v>41904</v>
      </c>
      <c r="H3567" s="27">
        <f>WORKDAY(WORKDAY(DATEVALUE("15/"&amp;MONTH(EDATE(C3567,0))&amp;"/"&amp;YEAR(EDATE(C3567,0))),-1,Feriados!$A$1:$A$936),1,Feriados!$A$1:$A$936)</f>
        <v>41897</v>
      </c>
      <c r="I3567" s="27">
        <f>WORKDAY(WORKDAY(DATEVALUE("15/"&amp;MONTH(EDATE(C3567,-1))&amp;"/"&amp;YEAR(EDATE(C3567,-1))),-1,Feriados!$A$1:$A$936),1,Feriados!$A$1:$A$936)</f>
        <v>41866</v>
      </c>
      <c r="J3567" s="27">
        <f>WORKDAY(WORKDAY(DATEVALUE("15/"&amp;MONTH(EDATE(C3567,0))&amp;"/"&amp;YEAR(EDATE(C3567,0))-1),-1,Feriados!$A$1:$A$936),1,Feriados!$A$1:$A$936)</f>
        <v>41533</v>
      </c>
      <c r="K3567" s="28">
        <f t="shared" si="106"/>
        <v>6.5129698681192449</v>
      </c>
    </row>
    <row r="3568" spans="1:11" x14ac:dyDescent="0.3">
      <c r="A3568" s="18" t="str">
        <f t="shared" si="107"/>
        <v>82014P</v>
      </c>
      <c r="B3568" s="10">
        <v>760199</v>
      </c>
      <c r="C3568" s="15">
        <v>41906</v>
      </c>
      <c r="D3568" s="16">
        <v>2461.5980260000001</v>
      </c>
      <c r="E3568" s="14">
        <v>0.47</v>
      </c>
      <c r="F3568" s="14" t="s">
        <v>42</v>
      </c>
      <c r="G3568" s="15">
        <v>41904</v>
      </c>
      <c r="H3568" s="27">
        <f>WORKDAY(WORKDAY(DATEVALUE("15/"&amp;MONTH(EDATE(C3568,0))&amp;"/"&amp;YEAR(EDATE(C3568,0))),-1,Feriados!$A$1:$A$936),1,Feriados!$A$1:$A$936)</f>
        <v>41897</v>
      </c>
      <c r="I3568" s="27">
        <f>WORKDAY(WORKDAY(DATEVALUE("15/"&amp;MONTH(EDATE(C3568,-1))&amp;"/"&amp;YEAR(EDATE(C3568,-1))),-1,Feriados!$A$1:$A$936),1,Feriados!$A$1:$A$936)</f>
        <v>41866</v>
      </c>
      <c r="J3568" s="27">
        <f>WORKDAY(WORKDAY(DATEVALUE("15/"&amp;MONTH(EDATE(C3568,0))&amp;"/"&amp;YEAR(EDATE(C3568,0))-1),-1,Feriados!$A$1:$A$936),1,Feriados!$A$1:$A$936)</f>
        <v>41533</v>
      </c>
      <c r="K3568" s="28">
        <f t="shared" si="106"/>
        <v>6.5129698681192449</v>
      </c>
    </row>
    <row r="3569" spans="1:11" x14ac:dyDescent="0.3">
      <c r="A3569" s="18" t="str">
        <f t="shared" si="107"/>
        <v>82014P</v>
      </c>
      <c r="B3569" s="10">
        <v>760199</v>
      </c>
      <c r="C3569" s="15">
        <v>41907</v>
      </c>
      <c r="D3569" s="16">
        <v>2462.1227370000001</v>
      </c>
      <c r="E3569" s="14">
        <v>0.47</v>
      </c>
      <c r="F3569" s="14" t="s">
        <v>42</v>
      </c>
      <c r="G3569" s="15">
        <v>41904</v>
      </c>
      <c r="H3569" s="27">
        <f>WORKDAY(WORKDAY(DATEVALUE("15/"&amp;MONTH(EDATE(C3569,0))&amp;"/"&amp;YEAR(EDATE(C3569,0))),-1,Feriados!$A$1:$A$936),1,Feriados!$A$1:$A$936)</f>
        <v>41897</v>
      </c>
      <c r="I3569" s="27">
        <f>WORKDAY(WORKDAY(DATEVALUE("15/"&amp;MONTH(EDATE(C3569,-1))&amp;"/"&amp;YEAR(EDATE(C3569,-1))),-1,Feriados!$A$1:$A$936),1,Feriados!$A$1:$A$936)</f>
        <v>41866</v>
      </c>
      <c r="J3569" s="27">
        <f>WORKDAY(WORKDAY(DATEVALUE("15/"&amp;MONTH(EDATE(C3569,0))&amp;"/"&amp;YEAR(EDATE(C3569,0))-1),-1,Feriados!$A$1:$A$936),1,Feriados!$A$1:$A$936)</f>
        <v>41533</v>
      </c>
      <c r="K3569" s="28">
        <f t="shared" si="106"/>
        <v>6.5129698681192449</v>
      </c>
    </row>
    <row r="3570" spans="1:11" x14ac:dyDescent="0.3">
      <c r="A3570" s="18" t="str">
        <f t="shared" si="107"/>
        <v>82014P</v>
      </c>
      <c r="B3570" s="10">
        <v>760199</v>
      </c>
      <c r="C3570" s="15">
        <v>41908</v>
      </c>
      <c r="D3570" s="16">
        <v>2462.6475599999999</v>
      </c>
      <c r="E3570" s="14">
        <v>0.47</v>
      </c>
      <c r="F3570" s="14" t="s">
        <v>42</v>
      </c>
      <c r="G3570" s="15">
        <v>41904</v>
      </c>
      <c r="H3570" s="27">
        <f>WORKDAY(WORKDAY(DATEVALUE("15/"&amp;MONTH(EDATE(C3570,0))&amp;"/"&amp;YEAR(EDATE(C3570,0))),-1,Feriados!$A$1:$A$936),1,Feriados!$A$1:$A$936)</f>
        <v>41897</v>
      </c>
      <c r="I3570" s="27">
        <f>WORKDAY(WORKDAY(DATEVALUE("15/"&amp;MONTH(EDATE(C3570,-1))&amp;"/"&amp;YEAR(EDATE(C3570,-1))),-1,Feriados!$A$1:$A$936),1,Feriados!$A$1:$A$936)</f>
        <v>41866</v>
      </c>
      <c r="J3570" s="27">
        <f>WORKDAY(WORKDAY(DATEVALUE("15/"&amp;MONTH(EDATE(C3570,0))&amp;"/"&amp;YEAR(EDATE(C3570,0))-1),-1,Feriados!$A$1:$A$936),1,Feriados!$A$1:$A$936)</f>
        <v>41533</v>
      </c>
      <c r="K3570" s="28">
        <f t="shared" si="106"/>
        <v>6.5129698681192449</v>
      </c>
    </row>
    <row r="3571" spans="1:11" x14ac:dyDescent="0.3">
      <c r="A3571" s="18" t="str">
        <f t="shared" si="107"/>
        <v>82014P</v>
      </c>
      <c r="B3571" s="10">
        <v>760199</v>
      </c>
      <c r="C3571" s="15">
        <v>41911</v>
      </c>
      <c r="D3571" s="16">
        <v>2463.1724939999999</v>
      </c>
      <c r="E3571" s="14">
        <v>0.47</v>
      </c>
      <c r="F3571" s="14" t="s">
        <v>42</v>
      </c>
      <c r="G3571" s="15">
        <v>41904</v>
      </c>
      <c r="H3571" s="27">
        <f>WORKDAY(WORKDAY(DATEVALUE("15/"&amp;MONTH(EDATE(C3571,0))&amp;"/"&amp;YEAR(EDATE(C3571,0))),-1,Feriados!$A$1:$A$936),1,Feriados!$A$1:$A$936)</f>
        <v>41897</v>
      </c>
      <c r="I3571" s="27">
        <f>WORKDAY(WORKDAY(DATEVALUE("15/"&amp;MONTH(EDATE(C3571,-1))&amp;"/"&amp;YEAR(EDATE(C3571,-1))),-1,Feriados!$A$1:$A$936),1,Feriados!$A$1:$A$936)</f>
        <v>41866</v>
      </c>
      <c r="J3571" s="27">
        <f>WORKDAY(WORKDAY(DATEVALUE("15/"&amp;MONTH(EDATE(C3571,0))&amp;"/"&amp;YEAR(EDATE(C3571,0))-1),-1,Feriados!$A$1:$A$936),1,Feriados!$A$1:$A$936)</f>
        <v>41533</v>
      </c>
      <c r="K3571" s="28">
        <f t="shared" si="106"/>
        <v>6.5129698681192449</v>
      </c>
    </row>
    <row r="3572" spans="1:11" x14ac:dyDescent="0.3">
      <c r="A3572" s="18" t="str">
        <f t="shared" si="107"/>
        <v>82014P</v>
      </c>
      <c r="B3572" s="10">
        <v>760199</v>
      </c>
      <c r="C3572" s="15">
        <v>41912</v>
      </c>
      <c r="D3572" s="16">
        <v>2463.697541</v>
      </c>
      <c r="E3572" s="14">
        <v>0.47</v>
      </c>
      <c r="F3572" s="14" t="s">
        <v>42</v>
      </c>
      <c r="G3572" s="15">
        <v>41904</v>
      </c>
      <c r="H3572" s="27">
        <f>WORKDAY(WORKDAY(DATEVALUE("15/"&amp;MONTH(EDATE(C3572,0))&amp;"/"&amp;YEAR(EDATE(C3572,0))),-1,Feriados!$A$1:$A$936),1,Feriados!$A$1:$A$936)</f>
        <v>41897</v>
      </c>
      <c r="I3572" s="27">
        <f>WORKDAY(WORKDAY(DATEVALUE("15/"&amp;MONTH(EDATE(C3572,-1))&amp;"/"&amp;YEAR(EDATE(C3572,-1))),-1,Feriados!$A$1:$A$936),1,Feriados!$A$1:$A$936)</f>
        <v>41866</v>
      </c>
      <c r="J3572" s="27">
        <f>WORKDAY(WORKDAY(DATEVALUE("15/"&amp;MONTH(EDATE(C3572,0))&amp;"/"&amp;YEAR(EDATE(C3572,0))-1),-1,Feriados!$A$1:$A$936),1,Feriados!$A$1:$A$936)</f>
        <v>41533</v>
      </c>
      <c r="K3572" s="28">
        <f t="shared" si="106"/>
        <v>6.5129698681192449</v>
      </c>
    </row>
    <row r="3573" spans="1:11" x14ac:dyDescent="0.3">
      <c r="A3573" s="18" t="str">
        <f t="shared" si="107"/>
        <v>92014P</v>
      </c>
      <c r="B3573" s="10">
        <v>760199</v>
      </c>
      <c r="C3573" s="15">
        <v>41913</v>
      </c>
      <c r="D3573" s="16">
        <v>2464.2226989999999</v>
      </c>
      <c r="E3573" s="14">
        <v>0.47</v>
      </c>
      <c r="F3573" s="14" t="s">
        <v>42</v>
      </c>
      <c r="G3573" s="15">
        <v>41904</v>
      </c>
      <c r="H3573" s="27">
        <f>WORKDAY(WORKDAY(DATEVALUE("15/"&amp;MONTH(EDATE(C3573,0))&amp;"/"&amp;YEAR(EDATE(C3573,0))),-1,Feriados!$A$1:$A$936),1,Feriados!$A$1:$A$936)</f>
        <v>41927</v>
      </c>
      <c r="I3573" s="27">
        <f>WORKDAY(WORKDAY(DATEVALUE("15/"&amp;MONTH(EDATE(C3573,-1))&amp;"/"&amp;YEAR(EDATE(C3573,-1))),-1,Feriados!$A$1:$A$936),1,Feriados!$A$1:$A$936)</f>
        <v>41897</v>
      </c>
      <c r="J3573" s="27">
        <f>WORKDAY(WORKDAY(DATEVALUE("15/"&amp;MONTH(EDATE(C3573,0))&amp;"/"&amp;YEAR(EDATE(C3573,0))-1),-1,Feriados!$A$1:$A$936),1,Feriados!$A$1:$A$936)</f>
        <v>41562</v>
      </c>
      <c r="K3573" s="28">
        <f t="shared" si="106"/>
        <v>6.7464743094254986</v>
      </c>
    </row>
    <row r="3574" spans="1:11" x14ac:dyDescent="0.3">
      <c r="A3574" s="18" t="str">
        <f t="shared" si="107"/>
        <v>92014P</v>
      </c>
      <c r="B3574" s="10">
        <v>760199</v>
      </c>
      <c r="C3574" s="15">
        <v>41914</v>
      </c>
      <c r="D3574" s="16">
        <v>2464.747969</v>
      </c>
      <c r="E3574" s="14">
        <v>0.47</v>
      </c>
      <c r="F3574" s="14" t="s">
        <v>42</v>
      </c>
      <c r="G3574" s="15">
        <v>41904</v>
      </c>
      <c r="H3574" s="27">
        <f>WORKDAY(WORKDAY(DATEVALUE("15/"&amp;MONTH(EDATE(C3574,0))&amp;"/"&amp;YEAR(EDATE(C3574,0))),-1,Feriados!$A$1:$A$936),1,Feriados!$A$1:$A$936)</f>
        <v>41927</v>
      </c>
      <c r="I3574" s="27">
        <f>WORKDAY(WORKDAY(DATEVALUE("15/"&amp;MONTH(EDATE(C3574,-1))&amp;"/"&amp;YEAR(EDATE(C3574,-1))),-1,Feriados!$A$1:$A$936),1,Feriados!$A$1:$A$936)</f>
        <v>41897</v>
      </c>
      <c r="J3574" s="27">
        <f>WORKDAY(WORKDAY(DATEVALUE("15/"&amp;MONTH(EDATE(C3574,0))&amp;"/"&amp;YEAR(EDATE(C3574,0))-1),-1,Feriados!$A$1:$A$936),1,Feriados!$A$1:$A$936)</f>
        <v>41562</v>
      </c>
      <c r="K3574" s="28">
        <f t="shared" si="106"/>
        <v>6.7464743094254986</v>
      </c>
    </row>
    <row r="3575" spans="1:11" x14ac:dyDescent="0.3">
      <c r="A3575" s="18" t="str">
        <f t="shared" si="107"/>
        <v>92014P</v>
      </c>
      <c r="B3575" s="10">
        <v>760199</v>
      </c>
      <c r="C3575" s="15">
        <v>41915</v>
      </c>
      <c r="D3575" s="16">
        <v>2465.2733509999998</v>
      </c>
      <c r="E3575" s="14">
        <v>0.47</v>
      </c>
      <c r="F3575" s="14" t="s">
        <v>42</v>
      </c>
      <c r="G3575" s="15">
        <v>41904</v>
      </c>
      <c r="H3575" s="27">
        <f>WORKDAY(WORKDAY(DATEVALUE("15/"&amp;MONTH(EDATE(C3575,0))&amp;"/"&amp;YEAR(EDATE(C3575,0))),-1,Feriados!$A$1:$A$936),1,Feriados!$A$1:$A$936)</f>
        <v>41927</v>
      </c>
      <c r="I3575" s="27">
        <f>WORKDAY(WORKDAY(DATEVALUE("15/"&amp;MONTH(EDATE(C3575,-1))&amp;"/"&amp;YEAR(EDATE(C3575,-1))),-1,Feriados!$A$1:$A$936),1,Feriados!$A$1:$A$936)</f>
        <v>41897</v>
      </c>
      <c r="J3575" s="27">
        <f>WORKDAY(WORKDAY(DATEVALUE("15/"&amp;MONTH(EDATE(C3575,0))&amp;"/"&amp;YEAR(EDATE(C3575,0))-1),-1,Feriados!$A$1:$A$936),1,Feriados!$A$1:$A$936)</f>
        <v>41562</v>
      </c>
      <c r="K3575" s="28">
        <f t="shared" si="106"/>
        <v>6.7464743094254986</v>
      </c>
    </row>
    <row r="3576" spans="1:11" x14ac:dyDescent="0.3">
      <c r="A3576" s="18" t="str">
        <f t="shared" si="107"/>
        <v>92014P</v>
      </c>
      <c r="B3576" s="10">
        <v>760199</v>
      </c>
      <c r="C3576" s="15">
        <v>41918</v>
      </c>
      <c r="D3576" s="16">
        <v>2465.7988460000001</v>
      </c>
      <c r="E3576" s="14">
        <v>0.47</v>
      </c>
      <c r="F3576" s="14" t="s">
        <v>42</v>
      </c>
      <c r="G3576" s="15">
        <v>41904</v>
      </c>
      <c r="H3576" s="27">
        <f>WORKDAY(WORKDAY(DATEVALUE("15/"&amp;MONTH(EDATE(C3576,0))&amp;"/"&amp;YEAR(EDATE(C3576,0))),-1,Feriados!$A$1:$A$936),1,Feriados!$A$1:$A$936)</f>
        <v>41927</v>
      </c>
      <c r="I3576" s="27">
        <f>WORKDAY(WORKDAY(DATEVALUE("15/"&amp;MONTH(EDATE(C3576,-1))&amp;"/"&amp;YEAR(EDATE(C3576,-1))),-1,Feriados!$A$1:$A$936),1,Feriados!$A$1:$A$936)</f>
        <v>41897</v>
      </c>
      <c r="J3576" s="27">
        <f>WORKDAY(WORKDAY(DATEVALUE("15/"&amp;MONTH(EDATE(C3576,0))&amp;"/"&amp;YEAR(EDATE(C3576,0))-1),-1,Feriados!$A$1:$A$936),1,Feriados!$A$1:$A$936)</f>
        <v>41562</v>
      </c>
      <c r="K3576" s="28">
        <f t="shared" si="106"/>
        <v>6.7464743094254986</v>
      </c>
    </row>
    <row r="3577" spans="1:11" x14ac:dyDescent="0.3">
      <c r="A3577" s="18" t="str">
        <f t="shared" si="107"/>
        <v>92014P</v>
      </c>
      <c r="B3577" s="10">
        <v>760199</v>
      </c>
      <c r="C3577" s="15">
        <v>41919</v>
      </c>
      <c r="D3577" s="16">
        <v>2466.3244519999998</v>
      </c>
      <c r="E3577" s="14">
        <v>0.47</v>
      </c>
      <c r="F3577" s="14" t="s">
        <v>42</v>
      </c>
      <c r="G3577" s="15">
        <v>41904</v>
      </c>
      <c r="H3577" s="27">
        <f>WORKDAY(WORKDAY(DATEVALUE("15/"&amp;MONTH(EDATE(C3577,0))&amp;"/"&amp;YEAR(EDATE(C3577,0))),-1,Feriados!$A$1:$A$936),1,Feriados!$A$1:$A$936)</f>
        <v>41927</v>
      </c>
      <c r="I3577" s="27">
        <f>WORKDAY(WORKDAY(DATEVALUE("15/"&amp;MONTH(EDATE(C3577,-1))&amp;"/"&amp;YEAR(EDATE(C3577,-1))),-1,Feriados!$A$1:$A$936),1,Feriados!$A$1:$A$936)</f>
        <v>41897</v>
      </c>
      <c r="J3577" s="27">
        <f>WORKDAY(WORKDAY(DATEVALUE("15/"&amp;MONTH(EDATE(C3577,0))&amp;"/"&amp;YEAR(EDATE(C3577,0))-1),-1,Feriados!$A$1:$A$936),1,Feriados!$A$1:$A$936)</f>
        <v>41562</v>
      </c>
      <c r="K3577" s="28">
        <f t="shared" si="106"/>
        <v>6.7464743094254986</v>
      </c>
    </row>
    <row r="3578" spans="1:11" x14ac:dyDescent="0.3">
      <c r="A3578" s="18" t="str">
        <f t="shared" si="107"/>
        <v>92014F</v>
      </c>
      <c r="B3578" s="10">
        <v>760199</v>
      </c>
      <c r="C3578" s="15">
        <v>41920</v>
      </c>
      <c r="D3578" s="16">
        <v>2468.7466989999998</v>
      </c>
      <c r="E3578" s="14">
        <v>0.56999999999999995</v>
      </c>
      <c r="F3578" s="14" t="s">
        <v>41</v>
      </c>
      <c r="G3578" s="15">
        <v>41920</v>
      </c>
      <c r="H3578" s="27">
        <f>WORKDAY(WORKDAY(DATEVALUE("15/"&amp;MONTH(EDATE(C3578,0))&amp;"/"&amp;YEAR(EDATE(C3578,0))),-1,Feriados!$A$1:$A$936),1,Feriados!$A$1:$A$936)</f>
        <v>41927</v>
      </c>
      <c r="I3578" s="27">
        <f>WORKDAY(WORKDAY(DATEVALUE("15/"&amp;MONTH(EDATE(C3578,-1))&amp;"/"&amp;YEAR(EDATE(C3578,-1))),-1,Feriados!$A$1:$A$936),1,Feriados!$A$1:$A$936)</f>
        <v>41897</v>
      </c>
      <c r="J3578" s="27">
        <f>WORKDAY(WORKDAY(DATEVALUE("15/"&amp;MONTH(EDATE(C3578,0))&amp;"/"&amp;YEAR(EDATE(C3578,0))-1),-1,Feriados!$A$1:$A$936),1,Feriados!$A$1:$A$936)</f>
        <v>41562</v>
      </c>
      <c r="K3578" s="28">
        <f t="shared" si="106"/>
        <v>6.7464743094254986</v>
      </c>
    </row>
    <row r="3579" spans="1:11" x14ac:dyDescent="0.3">
      <c r="A3579" s="18" t="str">
        <f t="shared" si="107"/>
        <v>92014F</v>
      </c>
      <c r="B3579" s="10">
        <v>760199</v>
      </c>
      <c r="C3579" s="15">
        <v>41921</v>
      </c>
      <c r="D3579" s="16">
        <v>2469.3845630000001</v>
      </c>
      <c r="E3579" s="14">
        <v>0.56999999999999995</v>
      </c>
      <c r="F3579" s="14" t="s">
        <v>41</v>
      </c>
      <c r="G3579" s="15">
        <v>41920</v>
      </c>
      <c r="H3579" s="27">
        <f>WORKDAY(WORKDAY(DATEVALUE("15/"&amp;MONTH(EDATE(C3579,0))&amp;"/"&amp;YEAR(EDATE(C3579,0))),-1,Feriados!$A$1:$A$936),1,Feriados!$A$1:$A$936)</f>
        <v>41927</v>
      </c>
      <c r="I3579" s="27">
        <f>WORKDAY(WORKDAY(DATEVALUE("15/"&amp;MONTH(EDATE(C3579,-1))&amp;"/"&amp;YEAR(EDATE(C3579,-1))),-1,Feriados!$A$1:$A$936),1,Feriados!$A$1:$A$936)</f>
        <v>41897</v>
      </c>
      <c r="J3579" s="27">
        <f>WORKDAY(WORKDAY(DATEVALUE("15/"&amp;MONTH(EDATE(C3579,0))&amp;"/"&amp;YEAR(EDATE(C3579,0))-1),-1,Feriados!$A$1:$A$936),1,Feriados!$A$1:$A$936)</f>
        <v>41562</v>
      </c>
      <c r="K3579" s="28">
        <f t="shared" si="106"/>
        <v>6.7464743094254986</v>
      </c>
    </row>
    <row r="3580" spans="1:11" x14ac:dyDescent="0.3">
      <c r="A3580" s="18" t="str">
        <f t="shared" si="107"/>
        <v>92014F</v>
      </c>
      <c r="B3580" s="10">
        <v>760199</v>
      </c>
      <c r="C3580" s="15">
        <v>41922</v>
      </c>
      <c r="D3580" s="16">
        <v>2470.0225919999998</v>
      </c>
      <c r="E3580" s="14">
        <v>0.56999999999999995</v>
      </c>
      <c r="F3580" s="14" t="s">
        <v>41</v>
      </c>
      <c r="G3580" s="15">
        <v>41920</v>
      </c>
      <c r="H3580" s="27">
        <f>WORKDAY(WORKDAY(DATEVALUE("15/"&amp;MONTH(EDATE(C3580,0))&amp;"/"&amp;YEAR(EDATE(C3580,0))),-1,Feriados!$A$1:$A$936),1,Feriados!$A$1:$A$936)</f>
        <v>41927</v>
      </c>
      <c r="I3580" s="27">
        <f>WORKDAY(WORKDAY(DATEVALUE("15/"&amp;MONTH(EDATE(C3580,-1))&amp;"/"&amp;YEAR(EDATE(C3580,-1))),-1,Feriados!$A$1:$A$936),1,Feriados!$A$1:$A$936)</f>
        <v>41897</v>
      </c>
      <c r="J3580" s="27">
        <f>WORKDAY(WORKDAY(DATEVALUE("15/"&amp;MONTH(EDATE(C3580,0))&amp;"/"&amp;YEAR(EDATE(C3580,0))-1),-1,Feriados!$A$1:$A$936),1,Feriados!$A$1:$A$936)</f>
        <v>41562</v>
      </c>
      <c r="K3580" s="28">
        <f t="shared" si="106"/>
        <v>6.7464743094254986</v>
      </c>
    </row>
    <row r="3581" spans="1:11" x14ac:dyDescent="0.3">
      <c r="A3581" s="18" t="str">
        <f t="shared" si="107"/>
        <v>92014F</v>
      </c>
      <c r="B3581" s="10">
        <v>760199</v>
      </c>
      <c r="C3581" s="15">
        <v>41925</v>
      </c>
      <c r="D3581" s="16">
        <v>2470.6607859999999</v>
      </c>
      <c r="E3581" s="14">
        <v>0.56999999999999995</v>
      </c>
      <c r="F3581" s="14" t="s">
        <v>41</v>
      </c>
      <c r="G3581" s="15">
        <v>41920</v>
      </c>
      <c r="H3581" s="27">
        <f>WORKDAY(WORKDAY(DATEVALUE("15/"&amp;MONTH(EDATE(C3581,0))&amp;"/"&amp;YEAR(EDATE(C3581,0))),-1,Feriados!$A$1:$A$936),1,Feriados!$A$1:$A$936)</f>
        <v>41927</v>
      </c>
      <c r="I3581" s="27">
        <f>WORKDAY(WORKDAY(DATEVALUE("15/"&amp;MONTH(EDATE(C3581,-1))&amp;"/"&amp;YEAR(EDATE(C3581,-1))),-1,Feriados!$A$1:$A$936),1,Feriados!$A$1:$A$936)</f>
        <v>41897</v>
      </c>
      <c r="J3581" s="27">
        <f>WORKDAY(WORKDAY(DATEVALUE("15/"&amp;MONTH(EDATE(C3581,0))&amp;"/"&amp;YEAR(EDATE(C3581,0))-1),-1,Feriados!$A$1:$A$936),1,Feriados!$A$1:$A$936)</f>
        <v>41562</v>
      </c>
      <c r="K3581" s="28">
        <f t="shared" ref="K3581:K3644" si="108">+(VLOOKUP(H3581,C:D,2,FALSE)/VLOOKUP(J3581,C:D,2,FALSE)-1)*100</f>
        <v>6.7464743094254986</v>
      </c>
    </row>
    <row r="3582" spans="1:11" x14ac:dyDescent="0.3">
      <c r="A3582" s="18" t="str">
        <f t="shared" si="107"/>
        <v>92014F</v>
      </c>
      <c r="B3582" s="10">
        <v>760199</v>
      </c>
      <c r="C3582" s="15">
        <v>41926</v>
      </c>
      <c r="D3582" s="16">
        <v>2471.299145</v>
      </c>
      <c r="E3582" s="14">
        <v>0.56999999999999995</v>
      </c>
      <c r="F3582" s="14" t="s">
        <v>41</v>
      </c>
      <c r="G3582" s="15">
        <v>41920</v>
      </c>
      <c r="H3582" s="27">
        <f>WORKDAY(WORKDAY(DATEVALUE("15/"&amp;MONTH(EDATE(C3582,0))&amp;"/"&amp;YEAR(EDATE(C3582,0))),-1,Feriados!$A$1:$A$936),1,Feriados!$A$1:$A$936)</f>
        <v>41927</v>
      </c>
      <c r="I3582" s="27">
        <f>WORKDAY(WORKDAY(DATEVALUE("15/"&amp;MONTH(EDATE(C3582,-1))&amp;"/"&amp;YEAR(EDATE(C3582,-1))),-1,Feriados!$A$1:$A$936),1,Feriados!$A$1:$A$936)</f>
        <v>41897</v>
      </c>
      <c r="J3582" s="27">
        <f>WORKDAY(WORKDAY(DATEVALUE("15/"&amp;MONTH(EDATE(C3582,0))&amp;"/"&amp;YEAR(EDATE(C3582,0))-1),-1,Feriados!$A$1:$A$936),1,Feriados!$A$1:$A$936)</f>
        <v>41562</v>
      </c>
      <c r="K3582" s="28">
        <f t="shared" si="108"/>
        <v>6.7464743094254986</v>
      </c>
    </row>
    <row r="3583" spans="1:11" x14ac:dyDescent="0.3">
      <c r="A3583" s="18" t="str">
        <f t="shared" si="107"/>
        <v>92014F</v>
      </c>
      <c r="B3583" s="10">
        <v>760199</v>
      </c>
      <c r="C3583" s="15">
        <v>41927</v>
      </c>
      <c r="D3583" s="16">
        <v>2471.9376689999999</v>
      </c>
      <c r="E3583" s="14">
        <v>0.56999999999999995</v>
      </c>
      <c r="F3583" s="14" t="s">
        <v>41</v>
      </c>
      <c r="G3583" s="15">
        <v>41920</v>
      </c>
      <c r="H3583" s="27">
        <f>WORKDAY(WORKDAY(DATEVALUE("15/"&amp;MONTH(EDATE(C3583,0))&amp;"/"&amp;YEAR(EDATE(C3583,0))),-1,Feriados!$A$1:$A$936),1,Feriados!$A$1:$A$936)</f>
        <v>41927</v>
      </c>
      <c r="I3583" s="27">
        <f>WORKDAY(WORKDAY(DATEVALUE("15/"&amp;MONTH(EDATE(C3583,-1))&amp;"/"&amp;YEAR(EDATE(C3583,-1))),-1,Feriados!$A$1:$A$936),1,Feriados!$A$1:$A$936)</f>
        <v>41897</v>
      </c>
      <c r="J3583" s="27">
        <f>WORKDAY(WORKDAY(DATEVALUE("15/"&amp;MONTH(EDATE(C3583,0))&amp;"/"&amp;YEAR(EDATE(C3583,0))-1),-1,Feriados!$A$1:$A$936),1,Feriados!$A$1:$A$936)</f>
        <v>41562</v>
      </c>
      <c r="K3583" s="28">
        <f t="shared" si="108"/>
        <v>6.7464743094254986</v>
      </c>
    </row>
    <row r="3584" spans="1:11" x14ac:dyDescent="0.3">
      <c r="A3584" s="18" t="str">
        <f t="shared" si="107"/>
        <v>92014P</v>
      </c>
      <c r="B3584" s="10">
        <v>760199</v>
      </c>
      <c r="C3584" s="15">
        <v>41928</v>
      </c>
      <c r="D3584" s="16">
        <v>2472.484461</v>
      </c>
      <c r="E3584" s="14">
        <v>0.51</v>
      </c>
      <c r="F3584" s="14" t="s">
        <v>42</v>
      </c>
      <c r="G3584" s="15">
        <v>41928</v>
      </c>
      <c r="H3584" s="27">
        <f>WORKDAY(WORKDAY(DATEVALUE("15/"&amp;MONTH(EDATE(C3584,0))&amp;"/"&amp;YEAR(EDATE(C3584,0))),-1,Feriados!$A$1:$A$936),1,Feriados!$A$1:$A$936)</f>
        <v>41927</v>
      </c>
      <c r="I3584" s="27">
        <f>WORKDAY(WORKDAY(DATEVALUE("15/"&amp;MONTH(EDATE(C3584,-1))&amp;"/"&amp;YEAR(EDATE(C3584,-1))),-1,Feriados!$A$1:$A$936),1,Feriados!$A$1:$A$936)</f>
        <v>41897</v>
      </c>
      <c r="J3584" s="27">
        <f>WORKDAY(WORKDAY(DATEVALUE("15/"&amp;MONTH(EDATE(C3584,0))&amp;"/"&amp;YEAR(EDATE(C3584,0))-1),-1,Feriados!$A$1:$A$936),1,Feriados!$A$1:$A$936)</f>
        <v>41562</v>
      </c>
      <c r="K3584" s="28">
        <f t="shared" si="108"/>
        <v>6.7464743094254986</v>
      </c>
    </row>
    <row r="3585" spans="1:11" x14ac:dyDescent="0.3">
      <c r="A3585" s="18" t="str">
        <f t="shared" si="107"/>
        <v>92014P</v>
      </c>
      <c r="B3585" s="10">
        <v>760199</v>
      </c>
      <c r="C3585" s="15">
        <v>41929</v>
      </c>
      <c r="D3585" s="16">
        <v>2473.031375</v>
      </c>
      <c r="E3585" s="14">
        <v>0.51</v>
      </c>
      <c r="F3585" s="14" t="s">
        <v>42</v>
      </c>
      <c r="G3585" s="15">
        <v>41928</v>
      </c>
      <c r="H3585" s="27">
        <f>WORKDAY(WORKDAY(DATEVALUE("15/"&amp;MONTH(EDATE(C3585,0))&amp;"/"&amp;YEAR(EDATE(C3585,0))),-1,Feriados!$A$1:$A$936),1,Feriados!$A$1:$A$936)</f>
        <v>41927</v>
      </c>
      <c r="I3585" s="27">
        <f>WORKDAY(WORKDAY(DATEVALUE("15/"&amp;MONTH(EDATE(C3585,-1))&amp;"/"&amp;YEAR(EDATE(C3585,-1))),-1,Feriados!$A$1:$A$936),1,Feriados!$A$1:$A$936)</f>
        <v>41897</v>
      </c>
      <c r="J3585" s="27">
        <f>WORKDAY(WORKDAY(DATEVALUE("15/"&amp;MONTH(EDATE(C3585,0))&amp;"/"&amp;YEAR(EDATE(C3585,0))-1),-1,Feriados!$A$1:$A$936),1,Feriados!$A$1:$A$936)</f>
        <v>41562</v>
      </c>
      <c r="K3585" s="28">
        <f t="shared" si="108"/>
        <v>6.7464743094254986</v>
      </c>
    </row>
    <row r="3586" spans="1:11" x14ac:dyDescent="0.3">
      <c r="A3586" s="18" t="str">
        <f t="shared" si="107"/>
        <v>92014P</v>
      </c>
      <c r="B3586" s="10">
        <v>760199</v>
      </c>
      <c r="C3586" s="15">
        <v>41932</v>
      </c>
      <c r="D3586" s="16">
        <v>2473.5784100000001</v>
      </c>
      <c r="E3586" s="14">
        <v>0.51</v>
      </c>
      <c r="F3586" s="14" t="s">
        <v>42</v>
      </c>
      <c r="G3586" s="15">
        <v>41928</v>
      </c>
      <c r="H3586" s="27">
        <f>WORKDAY(WORKDAY(DATEVALUE("15/"&amp;MONTH(EDATE(C3586,0))&amp;"/"&amp;YEAR(EDATE(C3586,0))),-1,Feriados!$A$1:$A$936),1,Feriados!$A$1:$A$936)</f>
        <v>41927</v>
      </c>
      <c r="I3586" s="27">
        <f>WORKDAY(WORKDAY(DATEVALUE("15/"&amp;MONTH(EDATE(C3586,-1))&amp;"/"&amp;YEAR(EDATE(C3586,-1))),-1,Feriados!$A$1:$A$936),1,Feriados!$A$1:$A$936)</f>
        <v>41897</v>
      </c>
      <c r="J3586" s="27">
        <f>WORKDAY(WORKDAY(DATEVALUE("15/"&amp;MONTH(EDATE(C3586,0))&amp;"/"&amp;YEAR(EDATE(C3586,0))-1),-1,Feriados!$A$1:$A$936),1,Feriados!$A$1:$A$936)</f>
        <v>41562</v>
      </c>
      <c r="K3586" s="28">
        <f t="shared" si="108"/>
        <v>6.7464743094254986</v>
      </c>
    </row>
    <row r="3587" spans="1:11" x14ac:dyDescent="0.3">
      <c r="A3587" s="18" t="str">
        <f t="shared" ref="A3587:A3650" si="109">MONTH(EDATE(C3587,-1))&amp;YEAR(EDATE(C3587,-1))&amp;F3587</f>
        <v>92014P</v>
      </c>
      <c r="B3587" s="10">
        <v>760199</v>
      </c>
      <c r="C3587" s="15">
        <v>41933</v>
      </c>
      <c r="D3587" s="16">
        <v>2474.1255649999998</v>
      </c>
      <c r="E3587" s="14">
        <v>0.51</v>
      </c>
      <c r="F3587" s="14" t="s">
        <v>42</v>
      </c>
      <c r="G3587" s="15">
        <v>41928</v>
      </c>
      <c r="H3587" s="27">
        <f>WORKDAY(WORKDAY(DATEVALUE("15/"&amp;MONTH(EDATE(C3587,0))&amp;"/"&amp;YEAR(EDATE(C3587,0))),-1,Feriados!$A$1:$A$936),1,Feriados!$A$1:$A$936)</f>
        <v>41927</v>
      </c>
      <c r="I3587" s="27">
        <f>WORKDAY(WORKDAY(DATEVALUE("15/"&amp;MONTH(EDATE(C3587,-1))&amp;"/"&amp;YEAR(EDATE(C3587,-1))),-1,Feriados!$A$1:$A$936),1,Feriados!$A$1:$A$936)</f>
        <v>41897</v>
      </c>
      <c r="J3587" s="27">
        <f>WORKDAY(WORKDAY(DATEVALUE("15/"&amp;MONTH(EDATE(C3587,0))&amp;"/"&amp;YEAR(EDATE(C3587,0))-1),-1,Feriados!$A$1:$A$936),1,Feriados!$A$1:$A$936)</f>
        <v>41562</v>
      </c>
      <c r="K3587" s="28">
        <f t="shared" si="108"/>
        <v>6.7464743094254986</v>
      </c>
    </row>
    <row r="3588" spans="1:11" x14ac:dyDescent="0.3">
      <c r="A3588" s="18" t="str">
        <f t="shared" si="109"/>
        <v>92014P</v>
      </c>
      <c r="B3588" s="10">
        <v>760199</v>
      </c>
      <c r="C3588" s="15">
        <v>41934</v>
      </c>
      <c r="D3588" s="16">
        <v>2474.5122510000001</v>
      </c>
      <c r="E3588" s="14">
        <v>0.48</v>
      </c>
      <c r="F3588" s="14" t="s">
        <v>42</v>
      </c>
      <c r="G3588" s="15">
        <v>41934</v>
      </c>
      <c r="H3588" s="27">
        <f>WORKDAY(WORKDAY(DATEVALUE("15/"&amp;MONTH(EDATE(C3588,0))&amp;"/"&amp;YEAR(EDATE(C3588,0))),-1,Feriados!$A$1:$A$936),1,Feriados!$A$1:$A$936)</f>
        <v>41927</v>
      </c>
      <c r="I3588" s="27">
        <f>WORKDAY(WORKDAY(DATEVALUE("15/"&amp;MONTH(EDATE(C3588,-1))&amp;"/"&amp;YEAR(EDATE(C3588,-1))),-1,Feriados!$A$1:$A$936),1,Feriados!$A$1:$A$936)</f>
        <v>41897</v>
      </c>
      <c r="J3588" s="27">
        <f>WORKDAY(WORKDAY(DATEVALUE("15/"&amp;MONTH(EDATE(C3588,0))&amp;"/"&amp;YEAR(EDATE(C3588,0))-1),-1,Feriados!$A$1:$A$936),1,Feriados!$A$1:$A$936)</f>
        <v>41562</v>
      </c>
      <c r="K3588" s="28">
        <f t="shared" si="108"/>
        <v>6.7464743094254986</v>
      </c>
    </row>
    <row r="3589" spans="1:11" x14ac:dyDescent="0.3">
      <c r="A3589" s="18" t="str">
        <f t="shared" si="109"/>
        <v>92014P</v>
      </c>
      <c r="B3589" s="10">
        <v>760199</v>
      </c>
      <c r="C3589" s="15">
        <v>41935</v>
      </c>
      <c r="D3589" s="16">
        <v>2475.0274890000001</v>
      </c>
      <c r="E3589" s="14">
        <v>0.48</v>
      </c>
      <c r="F3589" s="14" t="s">
        <v>42</v>
      </c>
      <c r="G3589" s="15">
        <v>41934</v>
      </c>
      <c r="H3589" s="27">
        <f>WORKDAY(WORKDAY(DATEVALUE("15/"&amp;MONTH(EDATE(C3589,0))&amp;"/"&amp;YEAR(EDATE(C3589,0))),-1,Feriados!$A$1:$A$936),1,Feriados!$A$1:$A$936)</f>
        <v>41927</v>
      </c>
      <c r="I3589" s="27">
        <f>WORKDAY(WORKDAY(DATEVALUE("15/"&amp;MONTH(EDATE(C3589,-1))&amp;"/"&amp;YEAR(EDATE(C3589,-1))),-1,Feriados!$A$1:$A$936),1,Feriados!$A$1:$A$936)</f>
        <v>41897</v>
      </c>
      <c r="J3589" s="27">
        <f>WORKDAY(WORKDAY(DATEVALUE("15/"&amp;MONTH(EDATE(C3589,0))&amp;"/"&amp;YEAR(EDATE(C3589,0))-1),-1,Feriados!$A$1:$A$936),1,Feriados!$A$1:$A$936)</f>
        <v>41562</v>
      </c>
      <c r="K3589" s="28">
        <f t="shared" si="108"/>
        <v>6.7464743094254986</v>
      </c>
    </row>
    <row r="3590" spans="1:11" x14ac:dyDescent="0.3">
      <c r="A3590" s="18" t="str">
        <f t="shared" si="109"/>
        <v>92014P</v>
      </c>
      <c r="B3590" s="10">
        <v>760199</v>
      </c>
      <c r="C3590" s="15">
        <v>41936</v>
      </c>
      <c r="D3590" s="16">
        <v>2475.5428339999999</v>
      </c>
      <c r="E3590" s="14">
        <v>0.48</v>
      </c>
      <c r="F3590" s="14" t="s">
        <v>42</v>
      </c>
      <c r="G3590" s="15">
        <v>41934</v>
      </c>
      <c r="H3590" s="27">
        <f>WORKDAY(WORKDAY(DATEVALUE("15/"&amp;MONTH(EDATE(C3590,0))&amp;"/"&amp;YEAR(EDATE(C3590,0))),-1,Feriados!$A$1:$A$936),1,Feriados!$A$1:$A$936)</f>
        <v>41927</v>
      </c>
      <c r="I3590" s="27">
        <f>WORKDAY(WORKDAY(DATEVALUE("15/"&amp;MONTH(EDATE(C3590,-1))&amp;"/"&amp;YEAR(EDATE(C3590,-1))),-1,Feriados!$A$1:$A$936),1,Feriados!$A$1:$A$936)</f>
        <v>41897</v>
      </c>
      <c r="J3590" s="27">
        <f>WORKDAY(WORKDAY(DATEVALUE("15/"&amp;MONTH(EDATE(C3590,0))&amp;"/"&amp;YEAR(EDATE(C3590,0))-1),-1,Feriados!$A$1:$A$936),1,Feriados!$A$1:$A$936)</f>
        <v>41562</v>
      </c>
      <c r="K3590" s="28">
        <f t="shared" si="108"/>
        <v>6.7464743094254986</v>
      </c>
    </row>
    <row r="3591" spans="1:11" x14ac:dyDescent="0.3">
      <c r="A3591" s="18" t="str">
        <f t="shared" si="109"/>
        <v>92014P</v>
      </c>
      <c r="B3591" s="10">
        <v>760199</v>
      </c>
      <c r="C3591" s="15">
        <v>41939</v>
      </c>
      <c r="D3591" s="16">
        <v>2476.0582869999998</v>
      </c>
      <c r="E3591" s="14">
        <v>0.48</v>
      </c>
      <c r="F3591" s="14" t="s">
        <v>42</v>
      </c>
      <c r="G3591" s="15">
        <v>41934</v>
      </c>
      <c r="H3591" s="27">
        <f>WORKDAY(WORKDAY(DATEVALUE("15/"&amp;MONTH(EDATE(C3591,0))&amp;"/"&amp;YEAR(EDATE(C3591,0))),-1,Feriados!$A$1:$A$936),1,Feriados!$A$1:$A$936)</f>
        <v>41927</v>
      </c>
      <c r="I3591" s="27">
        <f>WORKDAY(WORKDAY(DATEVALUE("15/"&amp;MONTH(EDATE(C3591,-1))&amp;"/"&amp;YEAR(EDATE(C3591,-1))),-1,Feriados!$A$1:$A$936),1,Feriados!$A$1:$A$936)</f>
        <v>41897</v>
      </c>
      <c r="J3591" s="27">
        <f>WORKDAY(WORKDAY(DATEVALUE("15/"&amp;MONTH(EDATE(C3591,0))&amp;"/"&amp;YEAR(EDATE(C3591,0))-1),-1,Feriados!$A$1:$A$936),1,Feriados!$A$1:$A$936)</f>
        <v>41562</v>
      </c>
      <c r="K3591" s="28">
        <f t="shared" si="108"/>
        <v>6.7464743094254986</v>
      </c>
    </row>
    <row r="3592" spans="1:11" x14ac:dyDescent="0.3">
      <c r="A3592" s="18" t="str">
        <f t="shared" si="109"/>
        <v>92014P</v>
      </c>
      <c r="B3592" s="10">
        <v>760199</v>
      </c>
      <c r="C3592" s="15">
        <v>41940</v>
      </c>
      <c r="D3592" s="16">
        <v>2476.5738470000001</v>
      </c>
      <c r="E3592" s="14">
        <v>0.48</v>
      </c>
      <c r="F3592" s="14" t="s">
        <v>42</v>
      </c>
      <c r="G3592" s="15">
        <v>41934</v>
      </c>
      <c r="H3592" s="27">
        <f>WORKDAY(WORKDAY(DATEVALUE("15/"&amp;MONTH(EDATE(C3592,0))&amp;"/"&amp;YEAR(EDATE(C3592,0))),-1,Feriados!$A$1:$A$936),1,Feriados!$A$1:$A$936)</f>
        <v>41927</v>
      </c>
      <c r="I3592" s="27">
        <f>WORKDAY(WORKDAY(DATEVALUE("15/"&amp;MONTH(EDATE(C3592,-1))&amp;"/"&amp;YEAR(EDATE(C3592,-1))),-1,Feriados!$A$1:$A$936),1,Feriados!$A$1:$A$936)</f>
        <v>41897</v>
      </c>
      <c r="J3592" s="27">
        <f>WORKDAY(WORKDAY(DATEVALUE("15/"&amp;MONTH(EDATE(C3592,0))&amp;"/"&amp;YEAR(EDATE(C3592,0))-1),-1,Feriados!$A$1:$A$936),1,Feriados!$A$1:$A$936)</f>
        <v>41562</v>
      </c>
      <c r="K3592" s="28">
        <f t="shared" si="108"/>
        <v>6.7464743094254986</v>
      </c>
    </row>
    <row r="3593" spans="1:11" x14ac:dyDescent="0.3">
      <c r="A3593" s="18" t="str">
        <f t="shared" si="109"/>
        <v>92014P</v>
      </c>
      <c r="B3593" s="10">
        <v>760199</v>
      </c>
      <c r="C3593" s="15">
        <v>41941</v>
      </c>
      <c r="D3593" s="16">
        <v>2477.0895139999998</v>
      </c>
      <c r="E3593" s="14">
        <v>0.48</v>
      </c>
      <c r="F3593" s="14" t="s">
        <v>42</v>
      </c>
      <c r="G3593" s="15">
        <v>41934</v>
      </c>
      <c r="H3593" s="27">
        <f>WORKDAY(WORKDAY(DATEVALUE("15/"&amp;MONTH(EDATE(C3593,0))&amp;"/"&amp;YEAR(EDATE(C3593,0))),-1,Feriados!$A$1:$A$936),1,Feriados!$A$1:$A$936)</f>
        <v>41927</v>
      </c>
      <c r="I3593" s="27">
        <f>WORKDAY(WORKDAY(DATEVALUE("15/"&amp;MONTH(EDATE(C3593,-1))&amp;"/"&amp;YEAR(EDATE(C3593,-1))),-1,Feriados!$A$1:$A$936),1,Feriados!$A$1:$A$936)</f>
        <v>41897</v>
      </c>
      <c r="J3593" s="27">
        <f>WORKDAY(WORKDAY(DATEVALUE("15/"&amp;MONTH(EDATE(C3593,0))&amp;"/"&amp;YEAR(EDATE(C3593,0))-1),-1,Feriados!$A$1:$A$936),1,Feriados!$A$1:$A$936)</f>
        <v>41562</v>
      </c>
      <c r="K3593" s="28">
        <f t="shared" si="108"/>
        <v>6.7464743094254986</v>
      </c>
    </row>
    <row r="3594" spans="1:11" x14ac:dyDescent="0.3">
      <c r="A3594" s="18" t="str">
        <f t="shared" si="109"/>
        <v>92014P</v>
      </c>
      <c r="B3594" s="10">
        <v>760199</v>
      </c>
      <c r="C3594" s="15">
        <v>41942</v>
      </c>
      <c r="D3594" s="16">
        <v>2477.6052890000001</v>
      </c>
      <c r="E3594" s="14">
        <v>0.48</v>
      </c>
      <c r="F3594" s="14" t="s">
        <v>42</v>
      </c>
      <c r="G3594" s="15">
        <v>41934</v>
      </c>
      <c r="H3594" s="27">
        <f>WORKDAY(WORKDAY(DATEVALUE("15/"&amp;MONTH(EDATE(C3594,0))&amp;"/"&amp;YEAR(EDATE(C3594,0))),-1,Feriados!$A$1:$A$936),1,Feriados!$A$1:$A$936)</f>
        <v>41927</v>
      </c>
      <c r="I3594" s="27">
        <f>WORKDAY(WORKDAY(DATEVALUE("15/"&amp;MONTH(EDATE(C3594,-1))&amp;"/"&amp;YEAR(EDATE(C3594,-1))),-1,Feriados!$A$1:$A$936),1,Feriados!$A$1:$A$936)</f>
        <v>41897</v>
      </c>
      <c r="J3594" s="27">
        <f>WORKDAY(WORKDAY(DATEVALUE("15/"&amp;MONTH(EDATE(C3594,0))&amp;"/"&amp;YEAR(EDATE(C3594,0))-1),-1,Feriados!$A$1:$A$936),1,Feriados!$A$1:$A$936)</f>
        <v>41562</v>
      </c>
      <c r="K3594" s="28">
        <f t="shared" si="108"/>
        <v>6.7464743094254986</v>
      </c>
    </row>
    <row r="3595" spans="1:11" x14ac:dyDescent="0.3">
      <c r="A3595" s="18" t="str">
        <f t="shared" si="109"/>
        <v>92014P</v>
      </c>
      <c r="B3595" s="10">
        <v>760199</v>
      </c>
      <c r="C3595" s="15">
        <v>41943</v>
      </c>
      <c r="D3595" s="16">
        <v>2478.1211709999998</v>
      </c>
      <c r="E3595" s="14">
        <v>0.48</v>
      </c>
      <c r="F3595" s="14" t="s">
        <v>42</v>
      </c>
      <c r="G3595" s="15">
        <v>41934</v>
      </c>
      <c r="H3595" s="27">
        <f>WORKDAY(WORKDAY(DATEVALUE("15/"&amp;MONTH(EDATE(C3595,0))&amp;"/"&amp;YEAR(EDATE(C3595,0))),-1,Feriados!$A$1:$A$936),1,Feriados!$A$1:$A$936)</f>
        <v>41927</v>
      </c>
      <c r="I3595" s="27">
        <f>WORKDAY(WORKDAY(DATEVALUE("15/"&amp;MONTH(EDATE(C3595,-1))&amp;"/"&amp;YEAR(EDATE(C3595,-1))),-1,Feriados!$A$1:$A$936),1,Feriados!$A$1:$A$936)</f>
        <v>41897</v>
      </c>
      <c r="J3595" s="27">
        <f>WORKDAY(WORKDAY(DATEVALUE("15/"&amp;MONTH(EDATE(C3595,0))&amp;"/"&amp;YEAR(EDATE(C3595,0))-1),-1,Feriados!$A$1:$A$936),1,Feriados!$A$1:$A$936)</f>
        <v>41562</v>
      </c>
      <c r="K3595" s="28">
        <f t="shared" si="108"/>
        <v>6.7464743094254986</v>
      </c>
    </row>
    <row r="3596" spans="1:11" x14ac:dyDescent="0.3">
      <c r="A3596" s="18" t="str">
        <f t="shared" si="109"/>
        <v>102014P</v>
      </c>
      <c r="B3596" s="10">
        <v>760199</v>
      </c>
      <c r="C3596" s="15">
        <v>41946</v>
      </c>
      <c r="D3596" s="16">
        <v>2478.6371610000001</v>
      </c>
      <c r="E3596" s="14">
        <v>0.48</v>
      </c>
      <c r="F3596" s="14" t="s">
        <v>42</v>
      </c>
      <c r="G3596" s="15">
        <v>41934</v>
      </c>
      <c r="H3596" s="27">
        <f>WORKDAY(WORKDAY(DATEVALUE("15/"&amp;MONTH(EDATE(C3596,0))&amp;"/"&amp;YEAR(EDATE(C3596,0))),-1,Feriados!$A$1:$A$936),1,Feriados!$A$1:$A$936)</f>
        <v>41960</v>
      </c>
      <c r="I3596" s="27">
        <f>WORKDAY(WORKDAY(DATEVALUE("15/"&amp;MONTH(EDATE(C3596,-1))&amp;"/"&amp;YEAR(EDATE(C3596,-1))),-1,Feriados!$A$1:$A$936),1,Feriados!$A$1:$A$936)</f>
        <v>41927</v>
      </c>
      <c r="J3596" s="27">
        <f>WORKDAY(WORKDAY(DATEVALUE("15/"&amp;MONTH(EDATE(C3596,0))&amp;"/"&amp;YEAR(EDATE(C3596,0))-1),-1,Feriados!$A$1:$A$936),1,Feriados!$A$1:$A$936)</f>
        <v>41596</v>
      </c>
      <c r="K3596" s="28">
        <f t="shared" si="108"/>
        <v>6.5872403530138124</v>
      </c>
    </row>
    <row r="3597" spans="1:11" x14ac:dyDescent="0.3">
      <c r="A3597" s="18" t="str">
        <f t="shared" si="109"/>
        <v>102014P</v>
      </c>
      <c r="B3597" s="10">
        <v>760199</v>
      </c>
      <c r="C3597" s="15">
        <v>41947</v>
      </c>
      <c r="D3597" s="16">
        <v>2479.1532579999998</v>
      </c>
      <c r="E3597" s="14">
        <v>0.48</v>
      </c>
      <c r="F3597" s="14" t="s">
        <v>42</v>
      </c>
      <c r="G3597" s="15">
        <v>41934</v>
      </c>
      <c r="H3597" s="27">
        <f>WORKDAY(WORKDAY(DATEVALUE("15/"&amp;MONTH(EDATE(C3597,0))&amp;"/"&amp;YEAR(EDATE(C3597,0))),-1,Feriados!$A$1:$A$936),1,Feriados!$A$1:$A$936)</f>
        <v>41960</v>
      </c>
      <c r="I3597" s="27">
        <f>WORKDAY(WORKDAY(DATEVALUE("15/"&amp;MONTH(EDATE(C3597,-1))&amp;"/"&amp;YEAR(EDATE(C3597,-1))),-1,Feriados!$A$1:$A$936),1,Feriados!$A$1:$A$936)</f>
        <v>41927</v>
      </c>
      <c r="J3597" s="27">
        <f>WORKDAY(WORKDAY(DATEVALUE("15/"&amp;MONTH(EDATE(C3597,0))&amp;"/"&amp;YEAR(EDATE(C3597,0))-1),-1,Feriados!$A$1:$A$936),1,Feriados!$A$1:$A$936)</f>
        <v>41596</v>
      </c>
      <c r="K3597" s="28">
        <f t="shared" si="108"/>
        <v>6.5872403530138124</v>
      </c>
    </row>
    <row r="3598" spans="1:11" x14ac:dyDescent="0.3">
      <c r="A3598" s="18" t="str">
        <f t="shared" si="109"/>
        <v>102014P</v>
      </c>
      <c r="B3598" s="10">
        <v>760199</v>
      </c>
      <c r="C3598" s="15">
        <v>41948</v>
      </c>
      <c r="D3598" s="16">
        <v>2479.6694619999998</v>
      </c>
      <c r="E3598" s="14">
        <v>0.48</v>
      </c>
      <c r="F3598" s="14" t="s">
        <v>42</v>
      </c>
      <c r="G3598" s="15">
        <v>41934</v>
      </c>
      <c r="H3598" s="27">
        <f>WORKDAY(WORKDAY(DATEVALUE("15/"&amp;MONTH(EDATE(C3598,0))&amp;"/"&amp;YEAR(EDATE(C3598,0))),-1,Feriados!$A$1:$A$936),1,Feriados!$A$1:$A$936)</f>
        <v>41960</v>
      </c>
      <c r="I3598" s="27">
        <f>WORKDAY(WORKDAY(DATEVALUE("15/"&amp;MONTH(EDATE(C3598,-1))&amp;"/"&amp;YEAR(EDATE(C3598,-1))),-1,Feriados!$A$1:$A$936),1,Feriados!$A$1:$A$936)</f>
        <v>41927</v>
      </c>
      <c r="J3598" s="27">
        <f>WORKDAY(WORKDAY(DATEVALUE("15/"&amp;MONTH(EDATE(C3598,0))&amp;"/"&amp;YEAR(EDATE(C3598,0))-1),-1,Feriados!$A$1:$A$936),1,Feriados!$A$1:$A$936)</f>
        <v>41596</v>
      </c>
      <c r="K3598" s="28">
        <f t="shared" si="108"/>
        <v>6.5872403530138124</v>
      </c>
    </row>
    <row r="3599" spans="1:11" x14ac:dyDescent="0.3">
      <c r="A3599" s="18" t="str">
        <f t="shared" si="109"/>
        <v>102014P</v>
      </c>
      <c r="B3599" s="10">
        <v>760199</v>
      </c>
      <c r="C3599" s="15">
        <v>41949</v>
      </c>
      <c r="D3599" s="16">
        <v>2480.185774</v>
      </c>
      <c r="E3599" s="14">
        <v>0.48</v>
      </c>
      <c r="F3599" s="14" t="s">
        <v>42</v>
      </c>
      <c r="G3599" s="15">
        <v>41934</v>
      </c>
      <c r="H3599" s="27">
        <f>WORKDAY(WORKDAY(DATEVALUE("15/"&amp;MONTH(EDATE(C3599,0))&amp;"/"&amp;YEAR(EDATE(C3599,0))),-1,Feriados!$A$1:$A$936),1,Feriados!$A$1:$A$936)</f>
        <v>41960</v>
      </c>
      <c r="I3599" s="27">
        <f>WORKDAY(WORKDAY(DATEVALUE("15/"&amp;MONTH(EDATE(C3599,-1))&amp;"/"&amp;YEAR(EDATE(C3599,-1))),-1,Feriados!$A$1:$A$936),1,Feriados!$A$1:$A$936)</f>
        <v>41927</v>
      </c>
      <c r="J3599" s="27">
        <f>WORKDAY(WORKDAY(DATEVALUE("15/"&amp;MONTH(EDATE(C3599,0))&amp;"/"&amp;YEAR(EDATE(C3599,0))-1),-1,Feriados!$A$1:$A$936),1,Feriados!$A$1:$A$936)</f>
        <v>41596</v>
      </c>
      <c r="K3599" s="28">
        <f t="shared" si="108"/>
        <v>6.5872403530138124</v>
      </c>
    </row>
    <row r="3600" spans="1:11" x14ac:dyDescent="0.3">
      <c r="A3600" s="18" t="str">
        <f t="shared" si="109"/>
        <v>102014F</v>
      </c>
      <c r="B3600" s="10">
        <v>760199</v>
      </c>
      <c r="C3600" s="15">
        <v>41950</v>
      </c>
      <c r="D3600" s="16">
        <v>2479.605759</v>
      </c>
      <c r="E3600" s="14">
        <v>0.42</v>
      </c>
      <c r="F3600" s="14" t="s">
        <v>41</v>
      </c>
      <c r="G3600" s="15">
        <v>41950</v>
      </c>
      <c r="H3600" s="27">
        <f>WORKDAY(WORKDAY(DATEVALUE("15/"&amp;MONTH(EDATE(C3600,0))&amp;"/"&amp;YEAR(EDATE(C3600,0))),-1,Feriados!$A$1:$A$936),1,Feriados!$A$1:$A$936)</f>
        <v>41960</v>
      </c>
      <c r="I3600" s="27">
        <f>WORKDAY(WORKDAY(DATEVALUE("15/"&amp;MONTH(EDATE(C3600,-1))&amp;"/"&amp;YEAR(EDATE(C3600,-1))),-1,Feriados!$A$1:$A$936),1,Feriados!$A$1:$A$936)</f>
        <v>41927</v>
      </c>
      <c r="J3600" s="27">
        <f>WORKDAY(WORKDAY(DATEVALUE("15/"&amp;MONTH(EDATE(C3600,0))&amp;"/"&amp;YEAR(EDATE(C3600,0))-1),-1,Feriados!$A$1:$A$936),1,Feriados!$A$1:$A$936)</f>
        <v>41596</v>
      </c>
      <c r="K3600" s="28">
        <f t="shared" si="108"/>
        <v>6.5872403530138124</v>
      </c>
    </row>
    <row r="3601" spans="1:11" x14ac:dyDescent="0.3">
      <c r="A3601" s="18" t="str">
        <f t="shared" si="109"/>
        <v>102014F</v>
      </c>
      <c r="B3601" s="10">
        <v>760199</v>
      </c>
      <c r="C3601" s="15">
        <v>41953</v>
      </c>
      <c r="D3601" s="16">
        <v>2480.0575640000002</v>
      </c>
      <c r="E3601" s="14">
        <v>0.42</v>
      </c>
      <c r="F3601" s="14" t="s">
        <v>41</v>
      </c>
      <c r="G3601" s="15">
        <v>41950</v>
      </c>
      <c r="H3601" s="27">
        <f>WORKDAY(WORKDAY(DATEVALUE("15/"&amp;MONTH(EDATE(C3601,0))&amp;"/"&amp;YEAR(EDATE(C3601,0))),-1,Feriados!$A$1:$A$936),1,Feriados!$A$1:$A$936)</f>
        <v>41960</v>
      </c>
      <c r="I3601" s="27">
        <f>WORKDAY(WORKDAY(DATEVALUE("15/"&amp;MONTH(EDATE(C3601,-1))&amp;"/"&amp;YEAR(EDATE(C3601,-1))),-1,Feriados!$A$1:$A$936),1,Feriados!$A$1:$A$936)</f>
        <v>41927</v>
      </c>
      <c r="J3601" s="27">
        <f>WORKDAY(WORKDAY(DATEVALUE("15/"&amp;MONTH(EDATE(C3601,0))&amp;"/"&amp;YEAR(EDATE(C3601,0))-1),-1,Feriados!$A$1:$A$936),1,Feriados!$A$1:$A$936)</f>
        <v>41596</v>
      </c>
      <c r="K3601" s="28">
        <f t="shared" si="108"/>
        <v>6.5872403530138124</v>
      </c>
    </row>
    <row r="3602" spans="1:11" x14ac:dyDescent="0.3">
      <c r="A3602" s="18" t="str">
        <f t="shared" si="109"/>
        <v>102014F</v>
      </c>
      <c r="B3602" s="10">
        <v>760199</v>
      </c>
      <c r="C3602" s="15">
        <v>41954</v>
      </c>
      <c r="D3602" s="16">
        <v>2480.50945</v>
      </c>
      <c r="E3602" s="14">
        <v>0.42</v>
      </c>
      <c r="F3602" s="14" t="s">
        <v>41</v>
      </c>
      <c r="G3602" s="15">
        <v>41950</v>
      </c>
      <c r="H3602" s="27">
        <f>WORKDAY(WORKDAY(DATEVALUE("15/"&amp;MONTH(EDATE(C3602,0))&amp;"/"&amp;YEAR(EDATE(C3602,0))),-1,Feriados!$A$1:$A$936),1,Feriados!$A$1:$A$936)</f>
        <v>41960</v>
      </c>
      <c r="I3602" s="27">
        <f>WORKDAY(WORKDAY(DATEVALUE("15/"&amp;MONTH(EDATE(C3602,-1))&amp;"/"&amp;YEAR(EDATE(C3602,-1))),-1,Feriados!$A$1:$A$936),1,Feriados!$A$1:$A$936)</f>
        <v>41927</v>
      </c>
      <c r="J3602" s="27">
        <f>WORKDAY(WORKDAY(DATEVALUE("15/"&amp;MONTH(EDATE(C3602,0))&amp;"/"&amp;YEAR(EDATE(C3602,0))-1),-1,Feriados!$A$1:$A$936),1,Feriados!$A$1:$A$936)</f>
        <v>41596</v>
      </c>
      <c r="K3602" s="28">
        <f t="shared" si="108"/>
        <v>6.5872403530138124</v>
      </c>
    </row>
    <row r="3603" spans="1:11" x14ac:dyDescent="0.3">
      <c r="A3603" s="18" t="str">
        <f t="shared" si="109"/>
        <v>102014F</v>
      </c>
      <c r="B3603" s="10">
        <v>760199</v>
      </c>
      <c r="C3603" s="15">
        <v>41955</v>
      </c>
      <c r="D3603" s="16">
        <v>2480.9614190000002</v>
      </c>
      <c r="E3603" s="14">
        <v>0.42</v>
      </c>
      <c r="F3603" s="14" t="s">
        <v>41</v>
      </c>
      <c r="G3603" s="15">
        <v>41950</v>
      </c>
      <c r="H3603" s="27">
        <f>WORKDAY(WORKDAY(DATEVALUE("15/"&amp;MONTH(EDATE(C3603,0))&amp;"/"&amp;YEAR(EDATE(C3603,0))),-1,Feriados!$A$1:$A$936),1,Feriados!$A$1:$A$936)</f>
        <v>41960</v>
      </c>
      <c r="I3603" s="27">
        <f>WORKDAY(WORKDAY(DATEVALUE("15/"&amp;MONTH(EDATE(C3603,-1))&amp;"/"&amp;YEAR(EDATE(C3603,-1))),-1,Feriados!$A$1:$A$936),1,Feriados!$A$1:$A$936)</f>
        <v>41927</v>
      </c>
      <c r="J3603" s="27">
        <f>WORKDAY(WORKDAY(DATEVALUE("15/"&amp;MONTH(EDATE(C3603,0))&amp;"/"&amp;YEAR(EDATE(C3603,0))-1),-1,Feriados!$A$1:$A$936),1,Feriados!$A$1:$A$936)</f>
        <v>41596</v>
      </c>
      <c r="K3603" s="28">
        <f t="shared" si="108"/>
        <v>6.5872403530138124</v>
      </c>
    </row>
    <row r="3604" spans="1:11" x14ac:dyDescent="0.3">
      <c r="A3604" s="18" t="str">
        <f t="shared" si="109"/>
        <v>102014F</v>
      </c>
      <c r="B3604" s="10">
        <v>760199</v>
      </c>
      <c r="C3604" s="15">
        <v>41956</v>
      </c>
      <c r="D3604" s="16">
        <v>2481.41347</v>
      </c>
      <c r="E3604" s="14">
        <v>0.42</v>
      </c>
      <c r="F3604" s="14" t="s">
        <v>41</v>
      </c>
      <c r="G3604" s="15">
        <v>41950</v>
      </c>
      <c r="H3604" s="27">
        <f>WORKDAY(WORKDAY(DATEVALUE("15/"&amp;MONTH(EDATE(C3604,0))&amp;"/"&amp;YEAR(EDATE(C3604,0))),-1,Feriados!$A$1:$A$936),1,Feriados!$A$1:$A$936)</f>
        <v>41960</v>
      </c>
      <c r="I3604" s="27">
        <f>WORKDAY(WORKDAY(DATEVALUE("15/"&amp;MONTH(EDATE(C3604,-1))&amp;"/"&amp;YEAR(EDATE(C3604,-1))),-1,Feriados!$A$1:$A$936),1,Feriados!$A$1:$A$936)</f>
        <v>41927</v>
      </c>
      <c r="J3604" s="27">
        <f>WORKDAY(WORKDAY(DATEVALUE("15/"&amp;MONTH(EDATE(C3604,0))&amp;"/"&amp;YEAR(EDATE(C3604,0))-1),-1,Feriados!$A$1:$A$936),1,Feriados!$A$1:$A$936)</f>
        <v>41596</v>
      </c>
      <c r="K3604" s="28">
        <f t="shared" si="108"/>
        <v>6.5872403530138124</v>
      </c>
    </row>
    <row r="3605" spans="1:11" x14ac:dyDescent="0.3">
      <c r="A3605" s="18" t="str">
        <f t="shared" si="109"/>
        <v>102014F</v>
      </c>
      <c r="B3605" s="10">
        <v>760199</v>
      </c>
      <c r="C3605" s="15">
        <v>41957</v>
      </c>
      <c r="D3605" s="16">
        <v>2481.8656040000001</v>
      </c>
      <c r="E3605" s="14">
        <v>0.42</v>
      </c>
      <c r="F3605" s="14" t="s">
        <v>41</v>
      </c>
      <c r="G3605" s="15">
        <v>41950</v>
      </c>
      <c r="H3605" s="27">
        <f>WORKDAY(WORKDAY(DATEVALUE("15/"&amp;MONTH(EDATE(C3605,0))&amp;"/"&amp;YEAR(EDATE(C3605,0))),-1,Feriados!$A$1:$A$936),1,Feriados!$A$1:$A$936)</f>
        <v>41960</v>
      </c>
      <c r="I3605" s="27">
        <f>WORKDAY(WORKDAY(DATEVALUE("15/"&amp;MONTH(EDATE(C3605,-1))&amp;"/"&amp;YEAR(EDATE(C3605,-1))),-1,Feriados!$A$1:$A$936),1,Feriados!$A$1:$A$936)</f>
        <v>41927</v>
      </c>
      <c r="J3605" s="27">
        <f>WORKDAY(WORKDAY(DATEVALUE("15/"&amp;MONTH(EDATE(C3605,0))&amp;"/"&amp;YEAR(EDATE(C3605,0))-1),-1,Feriados!$A$1:$A$936),1,Feriados!$A$1:$A$936)</f>
        <v>41596</v>
      </c>
      <c r="K3605" s="28">
        <f t="shared" si="108"/>
        <v>6.5872403530138124</v>
      </c>
    </row>
    <row r="3606" spans="1:11" x14ac:dyDescent="0.3">
      <c r="A3606" s="18" t="str">
        <f t="shared" si="109"/>
        <v>102014F</v>
      </c>
      <c r="B3606" s="10">
        <v>760199</v>
      </c>
      <c r="C3606" s="15">
        <v>41960</v>
      </c>
      <c r="D3606" s="16">
        <v>2482.3178200000002</v>
      </c>
      <c r="E3606" s="14">
        <v>0.42</v>
      </c>
      <c r="F3606" s="14" t="s">
        <v>41</v>
      </c>
      <c r="G3606" s="15">
        <v>41950</v>
      </c>
      <c r="H3606" s="27">
        <f>WORKDAY(WORKDAY(DATEVALUE("15/"&amp;MONTH(EDATE(C3606,0))&amp;"/"&amp;YEAR(EDATE(C3606,0))),-1,Feriados!$A$1:$A$936),1,Feriados!$A$1:$A$936)</f>
        <v>41960</v>
      </c>
      <c r="I3606" s="27">
        <f>WORKDAY(WORKDAY(DATEVALUE("15/"&amp;MONTH(EDATE(C3606,-1))&amp;"/"&amp;YEAR(EDATE(C3606,-1))),-1,Feriados!$A$1:$A$936),1,Feriados!$A$1:$A$936)</f>
        <v>41927</v>
      </c>
      <c r="J3606" s="27">
        <f>WORKDAY(WORKDAY(DATEVALUE("15/"&amp;MONTH(EDATE(C3606,0))&amp;"/"&amp;YEAR(EDATE(C3606,0))-1),-1,Feriados!$A$1:$A$936),1,Feriados!$A$1:$A$936)</f>
        <v>41596</v>
      </c>
      <c r="K3606" s="28">
        <f t="shared" si="108"/>
        <v>6.5872403530138124</v>
      </c>
    </row>
    <row r="3607" spans="1:11" x14ac:dyDescent="0.3">
      <c r="A3607" s="18" t="str">
        <f t="shared" si="109"/>
        <v>102014P</v>
      </c>
      <c r="B3607" s="10">
        <v>760199</v>
      </c>
      <c r="C3607" s="15">
        <v>41961</v>
      </c>
      <c r="D3607" s="16">
        <v>2483.072741</v>
      </c>
      <c r="E3607" s="14">
        <v>0.61</v>
      </c>
      <c r="F3607" s="14" t="s">
        <v>42</v>
      </c>
      <c r="G3607" s="15">
        <v>41961</v>
      </c>
      <c r="H3607" s="27">
        <f>WORKDAY(WORKDAY(DATEVALUE("15/"&amp;MONTH(EDATE(C3607,0))&amp;"/"&amp;YEAR(EDATE(C3607,0))),-1,Feriados!$A$1:$A$936),1,Feriados!$A$1:$A$936)</f>
        <v>41960</v>
      </c>
      <c r="I3607" s="27">
        <f>WORKDAY(WORKDAY(DATEVALUE("15/"&amp;MONTH(EDATE(C3607,-1))&amp;"/"&amp;YEAR(EDATE(C3607,-1))),-1,Feriados!$A$1:$A$936),1,Feriados!$A$1:$A$936)</f>
        <v>41927</v>
      </c>
      <c r="J3607" s="27">
        <f>WORKDAY(WORKDAY(DATEVALUE("15/"&amp;MONTH(EDATE(C3607,0))&amp;"/"&amp;YEAR(EDATE(C3607,0))-1),-1,Feriados!$A$1:$A$936),1,Feriados!$A$1:$A$936)</f>
        <v>41596</v>
      </c>
      <c r="K3607" s="28">
        <f t="shared" si="108"/>
        <v>6.5872403530138124</v>
      </c>
    </row>
    <row r="3608" spans="1:11" x14ac:dyDescent="0.3">
      <c r="A3608" s="18" t="str">
        <f t="shared" si="109"/>
        <v>102014P</v>
      </c>
      <c r="B3608" s="10">
        <v>760199</v>
      </c>
      <c r="C3608" s="15">
        <v>41962</v>
      </c>
      <c r="D3608" s="16">
        <v>2483.8278930000001</v>
      </c>
      <c r="E3608" s="14">
        <v>0.61</v>
      </c>
      <c r="F3608" s="14" t="s">
        <v>42</v>
      </c>
      <c r="G3608" s="15">
        <v>41961</v>
      </c>
      <c r="H3608" s="27">
        <f>WORKDAY(WORKDAY(DATEVALUE("15/"&amp;MONTH(EDATE(C3608,0))&amp;"/"&amp;YEAR(EDATE(C3608,0))),-1,Feriados!$A$1:$A$936),1,Feriados!$A$1:$A$936)</f>
        <v>41960</v>
      </c>
      <c r="I3608" s="27">
        <f>WORKDAY(WORKDAY(DATEVALUE("15/"&amp;MONTH(EDATE(C3608,-1))&amp;"/"&amp;YEAR(EDATE(C3608,-1))),-1,Feriados!$A$1:$A$936),1,Feriados!$A$1:$A$936)</f>
        <v>41927</v>
      </c>
      <c r="J3608" s="27">
        <f>WORKDAY(WORKDAY(DATEVALUE("15/"&amp;MONTH(EDATE(C3608,0))&amp;"/"&amp;YEAR(EDATE(C3608,0))-1),-1,Feriados!$A$1:$A$936),1,Feriados!$A$1:$A$936)</f>
        <v>41596</v>
      </c>
      <c r="K3608" s="28">
        <f t="shared" si="108"/>
        <v>6.5872403530138124</v>
      </c>
    </row>
    <row r="3609" spans="1:11" x14ac:dyDescent="0.3">
      <c r="A3609" s="18" t="str">
        <f t="shared" si="109"/>
        <v>102014P</v>
      </c>
      <c r="B3609" s="10">
        <v>760199</v>
      </c>
      <c r="C3609" s="15">
        <v>41963</v>
      </c>
      <c r="D3609" s="16">
        <v>2484.2868309999999</v>
      </c>
      <c r="E3609" s="14">
        <v>0.53</v>
      </c>
      <c r="F3609" s="14" t="s">
        <v>42</v>
      </c>
      <c r="G3609" s="15">
        <v>41963</v>
      </c>
      <c r="H3609" s="27">
        <f>WORKDAY(WORKDAY(DATEVALUE("15/"&amp;MONTH(EDATE(C3609,0))&amp;"/"&amp;YEAR(EDATE(C3609,0))),-1,Feriados!$A$1:$A$936),1,Feriados!$A$1:$A$936)</f>
        <v>41960</v>
      </c>
      <c r="I3609" s="27">
        <f>WORKDAY(WORKDAY(DATEVALUE("15/"&amp;MONTH(EDATE(C3609,-1))&amp;"/"&amp;YEAR(EDATE(C3609,-1))),-1,Feriados!$A$1:$A$936),1,Feriados!$A$1:$A$936)</f>
        <v>41927</v>
      </c>
      <c r="J3609" s="27">
        <f>WORKDAY(WORKDAY(DATEVALUE("15/"&amp;MONTH(EDATE(C3609,0))&amp;"/"&amp;YEAR(EDATE(C3609,0))-1),-1,Feriados!$A$1:$A$936),1,Feriados!$A$1:$A$936)</f>
        <v>41596</v>
      </c>
      <c r="K3609" s="28">
        <f t="shared" si="108"/>
        <v>6.5872403530138124</v>
      </c>
    </row>
    <row r="3610" spans="1:11" x14ac:dyDescent="0.3">
      <c r="A3610" s="18" t="str">
        <f t="shared" si="109"/>
        <v>102014P</v>
      </c>
      <c r="B3610" s="10">
        <v>760199</v>
      </c>
      <c r="C3610" s="15">
        <v>41964</v>
      </c>
      <c r="D3610" s="16">
        <v>2484.9435159999998</v>
      </c>
      <c r="E3610" s="14">
        <v>0.53</v>
      </c>
      <c r="F3610" s="14" t="s">
        <v>42</v>
      </c>
      <c r="G3610" s="15">
        <v>41963</v>
      </c>
      <c r="H3610" s="27">
        <f>WORKDAY(WORKDAY(DATEVALUE("15/"&amp;MONTH(EDATE(C3610,0))&amp;"/"&amp;YEAR(EDATE(C3610,0))),-1,Feriados!$A$1:$A$936),1,Feriados!$A$1:$A$936)</f>
        <v>41960</v>
      </c>
      <c r="I3610" s="27">
        <f>WORKDAY(WORKDAY(DATEVALUE("15/"&amp;MONTH(EDATE(C3610,-1))&amp;"/"&amp;YEAR(EDATE(C3610,-1))),-1,Feriados!$A$1:$A$936),1,Feriados!$A$1:$A$936)</f>
        <v>41927</v>
      </c>
      <c r="J3610" s="27">
        <f>WORKDAY(WORKDAY(DATEVALUE("15/"&amp;MONTH(EDATE(C3610,0))&amp;"/"&amp;YEAR(EDATE(C3610,0))-1),-1,Feriados!$A$1:$A$936),1,Feriados!$A$1:$A$936)</f>
        <v>41596</v>
      </c>
      <c r="K3610" s="28">
        <f t="shared" si="108"/>
        <v>6.5872403530138124</v>
      </c>
    </row>
    <row r="3611" spans="1:11" x14ac:dyDescent="0.3">
      <c r="A3611" s="18" t="str">
        <f t="shared" si="109"/>
        <v>102014P</v>
      </c>
      <c r="B3611" s="10">
        <v>760199</v>
      </c>
      <c r="C3611" s="15">
        <v>41967</v>
      </c>
      <c r="D3611" s="16">
        <v>2485.6003740000001</v>
      </c>
      <c r="E3611" s="14">
        <v>0.53</v>
      </c>
      <c r="F3611" s="14" t="s">
        <v>42</v>
      </c>
      <c r="G3611" s="15">
        <v>41963</v>
      </c>
      <c r="H3611" s="27">
        <f>WORKDAY(WORKDAY(DATEVALUE("15/"&amp;MONTH(EDATE(C3611,0))&amp;"/"&amp;YEAR(EDATE(C3611,0))),-1,Feriados!$A$1:$A$936),1,Feriados!$A$1:$A$936)</f>
        <v>41960</v>
      </c>
      <c r="I3611" s="27">
        <f>WORKDAY(WORKDAY(DATEVALUE("15/"&amp;MONTH(EDATE(C3611,-1))&amp;"/"&amp;YEAR(EDATE(C3611,-1))),-1,Feriados!$A$1:$A$936),1,Feriados!$A$1:$A$936)</f>
        <v>41927</v>
      </c>
      <c r="J3611" s="27">
        <f>WORKDAY(WORKDAY(DATEVALUE("15/"&amp;MONTH(EDATE(C3611,0))&amp;"/"&amp;YEAR(EDATE(C3611,0))-1),-1,Feriados!$A$1:$A$936),1,Feriados!$A$1:$A$936)</f>
        <v>41596</v>
      </c>
      <c r="K3611" s="28">
        <f t="shared" si="108"/>
        <v>6.5872403530138124</v>
      </c>
    </row>
    <row r="3612" spans="1:11" x14ac:dyDescent="0.3">
      <c r="A3612" s="18" t="str">
        <f t="shared" si="109"/>
        <v>102014P</v>
      </c>
      <c r="B3612" s="10">
        <v>760199</v>
      </c>
      <c r="C3612" s="15">
        <v>41968</v>
      </c>
      <c r="D3612" s="16">
        <v>2486.2574049999998</v>
      </c>
      <c r="E3612" s="14">
        <v>0.53</v>
      </c>
      <c r="F3612" s="14" t="s">
        <v>42</v>
      </c>
      <c r="G3612" s="15">
        <v>41963</v>
      </c>
      <c r="H3612" s="27">
        <f>WORKDAY(WORKDAY(DATEVALUE("15/"&amp;MONTH(EDATE(C3612,0))&amp;"/"&amp;YEAR(EDATE(C3612,0))),-1,Feriados!$A$1:$A$936),1,Feriados!$A$1:$A$936)</f>
        <v>41960</v>
      </c>
      <c r="I3612" s="27">
        <f>WORKDAY(WORKDAY(DATEVALUE("15/"&amp;MONTH(EDATE(C3612,-1))&amp;"/"&amp;YEAR(EDATE(C3612,-1))),-1,Feriados!$A$1:$A$936),1,Feriados!$A$1:$A$936)</f>
        <v>41927</v>
      </c>
      <c r="J3612" s="27">
        <f>WORKDAY(WORKDAY(DATEVALUE("15/"&amp;MONTH(EDATE(C3612,0))&amp;"/"&amp;YEAR(EDATE(C3612,0))-1),-1,Feriados!$A$1:$A$936),1,Feriados!$A$1:$A$936)</f>
        <v>41596</v>
      </c>
      <c r="K3612" s="28">
        <f t="shared" si="108"/>
        <v>6.5872403530138124</v>
      </c>
    </row>
    <row r="3613" spans="1:11" x14ac:dyDescent="0.3">
      <c r="A3613" s="18" t="str">
        <f t="shared" si="109"/>
        <v>102014P</v>
      </c>
      <c r="B3613" s="10">
        <v>760199</v>
      </c>
      <c r="C3613" s="15">
        <v>41969</v>
      </c>
      <c r="D3613" s="16">
        <v>2486.9146110000001</v>
      </c>
      <c r="E3613" s="14">
        <v>0.53</v>
      </c>
      <c r="F3613" s="14" t="s">
        <v>42</v>
      </c>
      <c r="G3613" s="15">
        <v>41963</v>
      </c>
      <c r="H3613" s="27">
        <f>WORKDAY(WORKDAY(DATEVALUE("15/"&amp;MONTH(EDATE(C3613,0))&amp;"/"&amp;YEAR(EDATE(C3613,0))),-1,Feriados!$A$1:$A$936),1,Feriados!$A$1:$A$936)</f>
        <v>41960</v>
      </c>
      <c r="I3613" s="27">
        <f>WORKDAY(WORKDAY(DATEVALUE("15/"&amp;MONTH(EDATE(C3613,-1))&amp;"/"&amp;YEAR(EDATE(C3613,-1))),-1,Feriados!$A$1:$A$936),1,Feriados!$A$1:$A$936)</f>
        <v>41927</v>
      </c>
      <c r="J3613" s="27">
        <f>WORKDAY(WORKDAY(DATEVALUE("15/"&amp;MONTH(EDATE(C3613,0))&amp;"/"&amp;YEAR(EDATE(C3613,0))-1),-1,Feriados!$A$1:$A$936),1,Feriados!$A$1:$A$936)</f>
        <v>41596</v>
      </c>
      <c r="K3613" s="28">
        <f t="shared" si="108"/>
        <v>6.5872403530138124</v>
      </c>
    </row>
    <row r="3614" spans="1:11" x14ac:dyDescent="0.3">
      <c r="A3614" s="18" t="str">
        <f t="shared" si="109"/>
        <v>102014P</v>
      </c>
      <c r="B3614" s="10">
        <v>760199</v>
      </c>
      <c r="C3614" s="15">
        <v>41970</v>
      </c>
      <c r="D3614" s="16">
        <v>2487.571989</v>
      </c>
      <c r="E3614" s="14">
        <v>0.53</v>
      </c>
      <c r="F3614" s="14" t="s">
        <v>42</v>
      </c>
      <c r="G3614" s="15">
        <v>41963</v>
      </c>
      <c r="H3614" s="27">
        <f>WORKDAY(WORKDAY(DATEVALUE("15/"&amp;MONTH(EDATE(C3614,0))&amp;"/"&amp;YEAR(EDATE(C3614,0))),-1,Feriados!$A$1:$A$936),1,Feriados!$A$1:$A$936)</f>
        <v>41960</v>
      </c>
      <c r="I3614" s="27">
        <f>WORKDAY(WORKDAY(DATEVALUE("15/"&amp;MONTH(EDATE(C3614,-1))&amp;"/"&amp;YEAR(EDATE(C3614,-1))),-1,Feriados!$A$1:$A$936),1,Feriados!$A$1:$A$936)</f>
        <v>41927</v>
      </c>
      <c r="J3614" s="27">
        <f>WORKDAY(WORKDAY(DATEVALUE("15/"&amp;MONTH(EDATE(C3614,0))&amp;"/"&amp;YEAR(EDATE(C3614,0))-1),-1,Feriados!$A$1:$A$936),1,Feriados!$A$1:$A$936)</f>
        <v>41596</v>
      </c>
      <c r="K3614" s="28">
        <f t="shared" si="108"/>
        <v>6.5872403530138124</v>
      </c>
    </row>
    <row r="3615" spans="1:11" x14ac:dyDescent="0.3">
      <c r="A3615" s="18" t="str">
        <f t="shared" si="109"/>
        <v>102014P</v>
      </c>
      <c r="B3615" s="10">
        <v>760199</v>
      </c>
      <c r="C3615" s="15">
        <v>41971</v>
      </c>
      <c r="D3615" s="16">
        <v>2488.229542</v>
      </c>
      <c r="E3615" s="14">
        <v>0.53</v>
      </c>
      <c r="F3615" s="14" t="s">
        <v>42</v>
      </c>
      <c r="G3615" s="15">
        <v>41963</v>
      </c>
      <c r="H3615" s="27">
        <f>WORKDAY(WORKDAY(DATEVALUE("15/"&amp;MONTH(EDATE(C3615,0))&amp;"/"&amp;YEAR(EDATE(C3615,0))),-1,Feriados!$A$1:$A$936),1,Feriados!$A$1:$A$936)</f>
        <v>41960</v>
      </c>
      <c r="I3615" s="27">
        <f>WORKDAY(WORKDAY(DATEVALUE("15/"&amp;MONTH(EDATE(C3615,-1))&amp;"/"&amp;YEAR(EDATE(C3615,-1))),-1,Feriados!$A$1:$A$936),1,Feriados!$A$1:$A$936)</f>
        <v>41927</v>
      </c>
      <c r="J3615" s="27">
        <f>WORKDAY(WORKDAY(DATEVALUE("15/"&amp;MONTH(EDATE(C3615,0))&amp;"/"&amp;YEAR(EDATE(C3615,0))-1),-1,Feriados!$A$1:$A$936),1,Feriados!$A$1:$A$936)</f>
        <v>41596</v>
      </c>
      <c r="K3615" s="28">
        <f t="shared" si="108"/>
        <v>6.5872403530138124</v>
      </c>
    </row>
    <row r="3616" spans="1:11" x14ac:dyDescent="0.3">
      <c r="A3616" s="18" t="str">
        <f t="shared" si="109"/>
        <v>112014P</v>
      </c>
      <c r="B3616" s="10">
        <v>760199</v>
      </c>
      <c r="C3616" s="15">
        <v>41974</v>
      </c>
      <c r="D3616" s="16">
        <v>2488.8872689999998</v>
      </c>
      <c r="E3616" s="14">
        <v>0.53</v>
      </c>
      <c r="F3616" s="14" t="s">
        <v>42</v>
      </c>
      <c r="G3616" s="15">
        <v>41963</v>
      </c>
      <c r="H3616" s="27">
        <f>WORKDAY(WORKDAY(DATEVALUE("15/"&amp;MONTH(EDATE(C3616,0))&amp;"/"&amp;YEAR(EDATE(C3616,0))),-1,Feriados!$A$1:$A$936),1,Feriados!$A$1:$A$936)</f>
        <v>41988</v>
      </c>
      <c r="I3616" s="27">
        <f>WORKDAY(WORKDAY(DATEVALUE("15/"&amp;MONTH(EDATE(C3616,-1))&amp;"/"&amp;YEAR(EDATE(C3616,-1))),-1,Feriados!$A$1:$A$936),1,Feriados!$A$1:$A$936)</f>
        <v>41960</v>
      </c>
      <c r="J3616" s="27">
        <f>WORKDAY(WORKDAY(DATEVALUE("15/"&amp;MONTH(EDATE(C3616,0))&amp;"/"&amp;YEAR(EDATE(C3616,0))-1),-1,Feriados!$A$1:$A$936),1,Feriados!$A$1:$A$936)</f>
        <v>41624</v>
      </c>
      <c r="K3616" s="28">
        <f t="shared" si="108"/>
        <v>6.5552913454587136</v>
      </c>
    </row>
    <row r="3617" spans="1:11" x14ac:dyDescent="0.3">
      <c r="A3617" s="18" t="str">
        <f t="shared" si="109"/>
        <v>112014P</v>
      </c>
      <c r="B3617" s="10">
        <v>760199</v>
      </c>
      <c r="C3617" s="15">
        <v>41975</v>
      </c>
      <c r="D3617" s="16">
        <v>2489.545169</v>
      </c>
      <c r="E3617" s="14">
        <v>0.53</v>
      </c>
      <c r="F3617" s="14" t="s">
        <v>42</v>
      </c>
      <c r="G3617" s="15">
        <v>41963</v>
      </c>
      <c r="H3617" s="27">
        <f>WORKDAY(WORKDAY(DATEVALUE("15/"&amp;MONTH(EDATE(C3617,0))&amp;"/"&amp;YEAR(EDATE(C3617,0))),-1,Feriados!$A$1:$A$936),1,Feriados!$A$1:$A$936)</f>
        <v>41988</v>
      </c>
      <c r="I3617" s="27">
        <f>WORKDAY(WORKDAY(DATEVALUE("15/"&amp;MONTH(EDATE(C3617,-1))&amp;"/"&amp;YEAR(EDATE(C3617,-1))),-1,Feriados!$A$1:$A$936),1,Feriados!$A$1:$A$936)</f>
        <v>41960</v>
      </c>
      <c r="J3617" s="27">
        <f>WORKDAY(WORKDAY(DATEVALUE("15/"&amp;MONTH(EDATE(C3617,0))&amp;"/"&amp;YEAR(EDATE(C3617,0))-1),-1,Feriados!$A$1:$A$936),1,Feriados!$A$1:$A$936)</f>
        <v>41624</v>
      </c>
      <c r="K3617" s="28">
        <f t="shared" si="108"/>
        <v>6.5552913454587136</v>
      </c>
    </row>
    <row r="3618" spans="1:11" x14ac:dyDescent="0.3">
      <c r="A3618" s="18" t="str">
        <f t="shared" si="109"/>
        <v>112014P</v>
      </c>
      <c r="B3618" s="10">
        <v>760199</v>
      </c>
      <c r="C3618" s="15">
        <v>41976</v>
      </c>
      <c r="D3618" s="16">
        <v>2490.2032429999999</v>
      </c>
      <c r="E3618" s="14">
        <v>0.53</v>
      </c>
      <c r="F3618" s="14" t="s">
        <v>42</v>
      </c>
      <c r="G3618" s="15">
        <v>41963</v>
      </c>
      <c r="H3618" s="27">
        <f>WORKDAY(WORKDAY(DATEVALUE("15/"&amp;MONTH(EDATE(C3618,0))&amp;"/"&amp;YEAR(EDATE(C3618,0))),-1,Feriados!$A$1:$A$936),1,Feriados!$A$1:$A$936)</f>
        <v>41988</v>
      </c>
      <c r="I3618" s="27">
        <f>WORKDAY(WORKDAY(DATEVALUE("15/"&amp;MONTH(EDATE(C3618,-1))&amp;"/"&amp;YEAR(EDATE(C3618,-1))),-1,Feriados!$A$1:$A$936),1,Feriados!$A$1:$A$936)</f>
        <v>41960</v>
      </c>
      <c r="J3618" s="27">
        <f>WORKDAY(WORKDAY(DATEVALUE("15/"&amp;MONTH(EDATE(C3618,0))&amp;"/"&amp;YEAR(EDATE(C3618,0))-1),-1,Feriados!$A$1:$A$936),1,Feriados!$A$1:$A$936)</f>
        <v>41624</v>
      </c>
      <c r="K3618" s="28">
        <f t="shared" si="108"/>
        <v>6.5552913454587136</v>
      </c>
    </row>
    <row r="3619" spans="1:11" x14ac:dyDescent="0.3">
      <c r="A3619" s="18" t="str">
        <f t="shared" si="109"/>
        <v>112014P</v>
      </c>
      <c r="B3619" s="10">
        <v>760199</v>
      </c>
      <c r="C3619" s="15">
        <v>41977</v>
      </c>
      <c r="D3619" s="16">
        <v>2490.861492</v>
      </c>
      <c r="E3619" s="14">
        <v>0.53</v>
      </c>
      <c r="F3619" s="14" t="s">
        <v>42</v>
      </c>
      <c r="G3619" s="15">
        <v>41963</v>
      </c>
      <c r="H3619" s="27">
        <f>WORKDAY(WORKDAY(DATEVALUE("15/"&amp;MONTH(EDATE(C3619,0))&amp;"/"&amp;YEAR(EDATE(C3619,0))),-1,Feriados!$A$1:$A$936),1,Feriados!$A$1:$A$936)</f>
        <v>41988</v>
      </c>
      <c r="I3619" s="27">
        <f>WORKDAY(WORKDAY(DATEVALUE("15/"&amp;MONTH(EDATE(C3619,-1))&amp;"/"&amp;YEAR(EDATE(C3619,-1))),-1,Feriados!$A$1:$A$936),1,Feriados!$A$1:$A$936)</f>
        <v>41960</v>
      </c>
      <c r="J3619" s="27">
        <f>WORKDAY(WORKDAY(DATEVALUE("15/"&amp;MONTH(EDATE(C3619,0))&amp;"/"&amp;YEAR(EDATE(C3619,0))-1),-1,Feriados!$A$1:$A$936),1,Feriados!$A$1:$A$936)</f>
        <v>41624</v>
      </c>
      <c r="K3619" s="28">
        <f t="shared" si="108"/>
        <v>6.5552913454587136</v>
      </c>
    </row>
    <row r="3620" spans="1:11" x14ac:dyDescent="0.3">
      <c r="A3620" s="18" t="str">
        <f t="shared" si="109"/>
        <v>112014F</v>
      </c>
      <c r="B3620" s="10">
        <v>760199</v>
      </c>
      <c r="C3620" s="15">
        <v>41978</v>
      </c>
      <c r="D3620" s="16">
        <v>2491.172583</v>
      </c>
      <c r="E3620" s="14">
        <v>0.51</v>
      </c>
      <c r="F3620" s="14" t="s">
        <v>41</v>
      </c>
      <c r="G3620" s="15">
        <v>41978</v>
      </c>
      <c r="H3620" s="27">
        <f>WORKDAY(WORKDAY(DATEVALUE("15/"&amp;MONTH(EDATE(C3620,0))&amp;"/"&amp;YEAR(EDATE(C3620,0))),-1,Feriados!$A$1:$A$936),1,Feriados!$A$1:$A$936)</f>
        <v>41988</v>
      </c>
      <c r="I3620" s="27">
        <f>WORKDAY(WORKDAY(DATEVALUE("15/"&amp;MONTH(EDATE(C3620,-1))&amp;"/"&amp;YEAR(EDATE(C3620,-1))),-1,Feriados!$A$1:$A$936),1,Feriados!$A$1:$A$936)</f>
        <v>41960</v>
      </c>
      <c r="J3620" s="27">
        <f>WORKDAY(WORKDAY(DATEVALUE("15/"&amp;MONTH(EDATE(C3620,0))&amp;"/"&amp;YEAR(EDATE(C3620,0))-1),-1,Feriados!$A$1:$A$936),1,Feriados!$A$1:$A$936)</f>
        <v>41624</v>
      </c>
      <c r="K3620" s="28">
        <f t="shared" si="108"/>
        <v>6.5552913454587136</v>
      </c>
    </row>
    <row r="3621" spans="1:11" x14ac:dyDescent="0.3">
      <c r="A3621" s="18" t="str">
        <f t="shared" si="109"/>
        <v>112014F</v>
      </c>
      <c r="B3621" s="10">
        <v>760199</v>
      </c>
      <c r="C3621" s="15">
        <v>41981</v>
      </c>
      <c r="D3621" s="16">
        <v>2491.806274</v>
      </c>
      <c r="E3621" s="14">
        <v>0.51</v>
      </c>
      <c r="F3621" s="14" t="s">
        <v>41</v>
      </c>
      <c r="G3621" s="15">
        <v>41978</v>
      </c>
      <c r="H3621" s="27">
        <f>WORKDAY(WORKDAY(DATEVALUE("15/"&amp;MONTH(EDATE(C3621,0))&amp;"/"&amp;YEAR(EDATE(C3621,0))),-1,Feriados!$A$1:$A$936),1,Feriados!$A$1:$A$936)</f>
        <v>41988</v>
      </c>
      <c r="I3621" s="27">
        <f>WORKDAY(WORKDAY(DATEVALUE("15/"&amp;MONTH(EDATE(C3621,-1))&amp;"/"&amp;YEAR(EDATE(C3621,-1))),-1,Feriados!$A$1:$A$936),1,Feriados!$A$1:$A$936)</f>
        <v>41960</v>
      </c>
      <c r="J3621" s="27">
        <f>WORKDAY(WORKDAY(DATEVALUE("15/"&amp;MONTH(EDATE(C3621,0))&amp;"/"&amp;YEAR(EDATE(C3621,0))-1),-1,Feriados!$A$1:$A$936),1,Feriados!$A$1:$A$936)</f>
        <v>41624</v>
      </c>
      <c r="K3621" s="28">
        <f t="shared" si="108"/>
        <v>6.5552913454587136</v>
      </c>
    </row>
    <row r="3622" spans="1:11" x14ac:dyDescent="0.3">
      <c r="A3622" s="18" t="str">
        <f t="shared" si="109"/>
        <v>112014F</v>
      </c>
      <c r="B3622" s="10">
        <v>760199</v>
      </c>
      <c r="C3622" s="15">
        <v>41982</v>
      </c>
      <c r="D3622" s="16">
        <v>2492.440126</v>
      </c>
      <c r="E3622" s="14">
        <v>0.51</v>
      </c>
      <c r="F3622" s="14" t="s">
        <v>41</v>
      </c>
      <c r="G3622" s="15">
        <v>41978</v>
      </c>
      <c r="H3622" s="27">
        <f>WORKDAY(WORKDAY(DATEVALUE("15/"&amp;MONTH(EDATE(C3622,0))&amp;"/"&amp;YEAR(EDATE(C3622,0))),-1,Feriados!$A$1:$A$936),1,Feriados!$A$1:$A$936)</f>
        <v>41988</v>
      </c>
      <c r="I3622" s="27">
        <f>WORKDAY(WORKDAY(DATEVALUE("15/"&amp;MONTH(EDATE(C3622,-1))&amp;"/"&amp;YEAR(EDATE(C3622,-1))),-1,Feriados!$A$1:$A$936),1,Feriados!$A$1:$A$936)</f>
        <v>41960</v>
      </c>
      <c r="J3622" s="27">
        <f>WORKDAY(WORKDAY(DATEVALUE("15/"&amp;MONTH(EDATE(C3622,0))&amp;"/"&amp;YEAR(EDATE(C3622,0))-1),-1,Feriados!$A$1:$A$936),1,Feriados!$A$1:$A$936)</f>
        <v>41624</v>
      </c>
      <c r="K3622" s="28">
        <f t="shared" si="108"/>
        <v>6.5552913454587136</v>
      </c>
    </row>
    <row r="3623" spans="1:11" x14ac:dyDescent="0.3">
      <c r="A3623" s="18" t="str">
        <f t="shared" si="109"/>
        <v>112014F</v>
      </c>
      <c r="B3623" s="10">
        <v>760199</v>
      </c>
      <c r="C3623" s="15">
        <v>41983</v>
      </c>
      <c r="D3623" s="16">
        <v>2493.0741379999999</v>
      </c>
      <c r="E3623" s="14">
        <v>0.51</v>
      </c>
      <c r="F3623" s="14" t="s">
        <v>41</v>
      </c>
      <c r="G3623" s="15">
        <v>41978</v>
      </c>
      <c r="H3623" s="27">
        <f>WORKDAY(WORKDAY(DATEVALUE("15/"&amp;MONTH(EDATE(C3623,0))&amp;"/"&amp;YEAR(EDATE(C3623,0))),-1,Feriados!$A$1:$A$936),1,Feriados!$A$1:$A$936)</f>
        <v>41988</v>
      </c>
      <c r="I3623" s="27">
        <f>WORKDAY(WORKDAY(DATEVALUE("15/"&amp;MONTH(EDATE(C3623,-1))&amp;"/"&amp;YEAR(EDATE(C3623,-1))),-1,Feriados!$A$1:$A$936),1,Feriados!$A$1:$A$936)</f>
        <v>41960</v>
      </c>
      <c r="J3623" s="27">
        <f>WORKDAY(WORKDAY(DATEVALUE("15/"&amp;MONTH(EDATE(C3623,0))&amp;"/"&amp;YEAR(EDATE(C3623,0))-1),-1,Feriados!$A$1:$A$936),1,Feriados!$A$1:$A$936)</f>
        <v>41624</v>
      </c>
      <c r="K3623" s="28">
        <f t="shared" si="108"/>
        <v>6.5552913454587136</v>
      </c>
    </row>
    <row r="3624" spans="1:11" x14ac:dyDescent="0.3">
      <c r="A3624" s="18" t="str">
        <f t="shared" si="109"/>
        <v>112014F</v>
      </c>
      <c r="B3624" s="10">
        <v>760199</v>
      </c>
      <c r="C3624" s="15">
        <v>41984</v>
      </c>
      <c r="D3624" s="16">
        <v>2493.7083130000001</v>
      </c>
      <c r="E3624" s="14">
        <v>0.51</v>
      </c>
      <c r="F3624" s="14" t="s">
        <v>41</v>
      </c>
      <c r="G3624" s="15">
        <v>41978</v>
      </c>
      <c r="H3624" s="27">
        <f>WORKDAY(WORKDAY(DATEVALUE("15/"&amp;MONTH(EDATE(C3624,0))&amp;"/"&amp;YEAR(EDATE(C3624,0))),-1,Feriados!$A$1:$A$936),1,Feriados!$A$1:$A$936)</f>
        <v>41988</v>
      </c>
      <c r="I3624" s="27">
        <f>WORKDAY(WORKDAY(DATEVALUE("15/"&amp;MONTH(EDATE(C3624,-1))&amp;"/"&amp;YEAR(EDATE(C3624,-1))),-1,Feriados!$A$1:$A$936),1,Feriados!$A$1:$A$936)</f>
        <v>41960</v>
      </c>
      <c r="J3624" s="27">
        <f>WORKDAY(WORKDAY(DATEVALUE("15/"&amp;MONTH(EDATE(C3624,0))&amp;"/"&amp;YEAR(EDATE(C3624,0))-1),-1,Feriados!$A$1:$A$936),1,Feriados!$A$1:$A$936)</f>
        <v>41624</v>
      </c>
      <c r="K3624" s="28">
        <f t="shared" si="108"/>
        <v>6.5552913454587136</v>
      </c>
    </row>
    <row r="3625" spans="1:11" x14ac:dyDescent="0.3">
      <c r="A3625" s="18" t="str">
        <f t="shared" si="109"/>
        <v>112014F</v>
      </c>
      <c r="B3625" s="10">
        <v>760199</v>
      </c>
      <c r="C3625" s="15">
        <v>41985</v>
      </c>
      <c r="D3625" s="16">
        <v>2494.3426479999998</v>
      </c>
      <c r="E3625" s="14">
        <v>0.51</v>
      </c>
      <c r="F3625" s="14" t="s">
        <v>41</v>
      </c>
      <c r="G3625" s="15">
        <v>41978</v>
      </c>
      <c r="H3625" s="27">
        <f>WORKDAY(WORKDAY(DATEVALUE("15/"&amp;MONTH(EDATE(C3625,0))&amp;"/"&amp;YEAR(EDATE(C3625,0))),-1,Feriados!$A$1:$A$936),1,Feriados!$A$1:$A$936)</f>
        <v>41988</v>
      </c>
      <c r="I3625" s="27">
        <f>WORKDAY(WORKDAY(DATEVALUE("15/"&amp;MONTH(EDATE(C3625,-1))&amp;"/"&amp;YEAR(EDATE(C3625,-1))),-1,Feriados!$A$1:$A$936),1,Feriados!$A$1:$A$936)</f>
        <v>41960</v>
      </c>
      <c r="J3625" s="27">
        <f>WORKDAY(WORKDAY(DATEVALUE("15/"&amp;MONTH(EDATE(C3625,0))&amp;"/"&amp;YEAR(EDATE(C3625,0))-1),-1,Feriados!$A$1:$A$936),1,Feriados!$A$1:$A$936)</f>
        <v>41624</v>
      </c>
      <c r="K3625" s="28">
        <f t="shared" si="108"/>
        <v>6.5552913454587136</v>
      </c>
    </row>
    <row r="3626" spans="1:11" x14ac:dyDescent="0.3">
      <c r="A3626" s="18" t="str">
        <f t="shared" si="109"/>
        <v>112014F</v>
      </c>
      <c r="B3626" s="10">
        <v>760199</v>
      </c>
      <c r="C3626" s="15">
        <v>41988</v>
      </c>
      <c r="D3626" s="16">
        <v>2494.9771460000002</v>
      </c>
      <c r="E3626" s="14">
        <v>0.51</v>
      </c>
      <c r="F3626" s="14" t="s">
        <v>41</v>
      </c>
      <c r="G3626" s="15">
        <v>41978</v>
      </c>
      <c r="H3626" s="27">
        <f>WORKDAY(WORKDAY(DATEVALUE("15/"&amp;MONTH(EDATE(C3626,0))&amp;"/"&amp;YEAR(EDATE(C3626,0))),-1,Feriados!$A$1:$A$936),1,Feriados!$A$1:$A$936)</f>
        <v>41988</v>
      </c>
      <c r="I3626" s="27">
        <f>WORKDAY(WORKDAY(DATEVALUE("15/"&amp;MONTH(EDATE(C3626,-1))&amp;"/"&amp;YEAR(EDATE(C3626,-1))),-1,Feriados!$A$1:$A$936),1,Feriados!$A$1:$A$936)</f>
        <v>41960</v>
      </c>
      <c r="J3626" s="27">
        <f>WORKDAY(WORKDAY(DATEVALUE("15/"&amp;MONTH(EDATE(C3626,0))&amp;"/"&amp;YEAR(EDATE(C3626,0))-1),-1,Feriados!$A$1:$A$936),1,Feriados!$A$1:$A$936)</f>
        <v>41624</v>
      </c>
      <c r="K3626" s="28">
        <f t="shared" si="108"/>
        <v>6.5552913454587136</v>
      </c>
    </row>
    <row r="3627" spans="1:11" x14ac:dyDescent="0.3">
      <c r="A3627" s="18" t="str">
        <f t="shared" si="109"/>
        <v>112014P</v>
      </c>
      <c r="B3627" s="10">
        <v>760199</v>
      </c>
      <c r="C3627" s="15">
        <v>41989</v>
      </c>
      <c r="D3627" s="16">
        <v>2495.9122189999998</v>
      </c>
      <c r="E3627" s="14">
        <v>0.79</v>
      </c>
      <c r="F3627" s="14" t="s">
        <v>42</v>
      </c>
      <c r="G3627" s="15">
        <v>41989</v>
      </c>
      <c r="H3627" s="27">
        <f>WORKDAY(WORKDAY(DATEVALUE("15/"&amp;MONTH(EDATE(C3627,0))&amp;"/"&amp;YEAR(EDATE(C3627,0))),-1,Feriados!$A$1:$A$936),1,Feriados!$A$1:$A$936)</f>
        <v>41988</v>
      </c>
      <c r="I3627" s="27">
        <f>WORKDAY(WORKDAY(DATEVALUE("15/"&amp;MONTH(EDATE(C3627,-1))&amp;"/"&amp;YEAR(EDATE(C3627,-1))),-1,Feriados!$A$1:$A$936),1,Feriados!$A$1:$A$936)</f>
        <v>41960</v>
      </c>
      <c r="J3627" s="27">
        <f>WORKDAY(WORKDAY(DATEVALUE("15/"&amp;MONTH(EDATE(C3627,0))&amp;"/"&amp;YEAR(EDATE(C3627,0))-1),-1,Feriados!$A$1:$A$936),1,Feriados!$A$1:$A$936)</f>
        <v>41624</v>
      </c>
      <c r="K3627" s="28">
        <f t="shared" si="108"/>
        <v>6.5552913454587136</v>
      </c>
    </row>
    <row r="3628" spans="1:11" x14ac:dyDescent="0.3">
      <c r="A3628" s="18" t="str">
        <f t="shared" si="109"/>
        <v>112014P</v>
      </c>
      <c r="B3628" s="10">
        <v>760199</v>
      </c>
      <c r="C3628" s="15">
        <v>41990</v>
      </c>
      <c r="D3628" s="16">
        <v>2496.8476439999999</v>
      </c>
      <c r="E3628" s="14">
        <v>0.79</v>
      </c>
      <c r="F3628" s="14" t="s">
        <v>42</v>
      </c>
      <c r="G3628" s="15">
        <v>41989</v>
      </c>
      <c r="H3628" s="27">
        <f>WORKDAY(WORKDAY(DATEVALUE("15/"&amp;MONTH(EDATE(C3628,0))&amp;"/"&amp;YEAR(EDATE(C3628,0))),-1,Feriados!$A$1:$A$936),1,Feriados!$A$1:$A$936)</f>
        <v>41988</v>
      </c>
      <c r="I3628" s="27">
        <f>WORKDAY(WORKDAY(DATEVALUE("15/"&amp;MONTH(EDATE(C3628,-1))&amp;"/"&amp;YEAR(EDATE(C3628,-1))),-1,Feriados!$A$1:$A$936),1,Feriados!$A$1:$A$936)</f>
        <v>41960</v>
      </c>
      <c r="J3628" s="27">
        <f>WORKDAY(WORKDAY(DATEVALUE("15/"&amp;MONTH(EDATE(C3628,0))&amp;"/"&amp;YEAR(EDATE(C3628,0))-1),-1,Feriados!$A$1:$A$936),1,Feriados!$A$1:$A$936)</f>
        <v>41624</v>
      </c>
      <c r="K3628" s="28">
        <f t="shared" si="108"/>
        <v>6.5552913454587136</v>
      </c>
    </row>
    <row r="3629" spans="1:11" x14ac:dyDescent="0.3">
      <c r="A3629" s="18" t="str">
        <f t="shared" si="109"/>
        <v>112014P</v>
      </c>
      <c r="B3629" s="10">
        <v>760199</v>
      </c>
      <c r="C3629" s="15">
        <v>41991</v>
      </c>
      <c r="D3629" s="16">
        <v>2497.783418</v>
      </c>
      <c r="E3629" s="14">
        <v>0.79</v>
      </c>
      <c r="F3629" s="14" t="s">
        <v>42</v>
      </c>
      <c r="G3629" s="15">
        <v>41989</v>
      </c>
      <c r="H3629" s="27">
        <f>WORKDAY(WORKDAY(DATEVALUE("15/"&amp;MONTH(EDATE(C3629,0))&amp;"/"&amp;YEAR(EDATE(C3629,0))),-1,Feriados!$A$1:$A$936),1,Feriados!$A$1:$A$936)</f>
        <v>41988</v>
      </c>
      <c r="I3629" s="27">
        <f>WORKDAY(WORKDAY(DATEVALUE("15/"&amp;MONTH(EDATE(C3629,-1))&amp;"/"&amp;YEAR(EDATE(C3629,-1))),-1,Feriados!$A$1:$A$936),1,Feriados!$A$1:$A$936)</f>
        <v>41960</v>
      </c>
      <c r="J3629" s="27">
        <f>WORKDAY(WORKDAY(DATEVALUE("15/"&amp;MONTH(EDATE(C3629,0))&amp;"/"&amp;YEAR(EDATE(C3629,0))-1),-1,Feriados!$A$1:$A$936),1,Feriados!$A$1:$A$936)</f>
        <v>41624</v>
      </c>
      <c r="K3629" s="28">
        <f t="shared" si="108"/>
        <v>6.5552913454587136</v>
      </c>
    </row>
    <row r="3630" spans="1:11" x14ac:dyDescent="0.3">
      <c r="A3630" s="18" t="str">
        <f t="shared" si="109"/>
        <v>112014P</v>
      </c>
      <c r="B3630" s="10">
        <v>760199</v>
      </c>
      <c r="C3630" s="15">
        <v>41992</v>
      </c>
      <c r="D3630" s="16">
        <v>2498.719544</v>
      </c>
      <c r="E3630" s="14">
        <v>0.79</v>
      </c>
      <c r="F3630" s="14" t="s">
        <v>42</v>
      </c>
      <c r="G3630" s="15">
        <v>41989</v>
      </c>
      <c r="H3630" s="27">
        <f>WORKDAY(WORKDAY(DATEVALUE("15/"&amp;MONTH(EDATE(C3630,0))&amp;"/"&amp;YEAR(EDATE(C3630,0))),-1,Feriados!$A$1:$A$936),1,Feriados!$A$1:$A$936)</f>
        <v>41988</v>
      </c>
      <c r="I3630" s="27">
        <f>WORKDAY(WORKDAY(DATEVALUE("15/"&amp;MONTH(EDATE(C3630,-1))&amp;"/"&amp;YEAR(EDATE(C3630,-1))),-1,Feriados!$A$1:$A$936),1,Feriados!$A$1:$A$936)</f>
        <v>41960</v>
      </c>
      <c r="J3630" s="27">
        <f>WORKDAY(WORKDAY(DATEVALUE("15/"&amp;MONTH(EDATE(C3630,0))&amp;"/"&amp;YEAR(EDATE(C3630,0))-1),-1,Feriados!$A$1:$A$936),1,Feriados!$A$1:$A$936)</f>
        <v>41624</v>
      </c>
      <c r="K3630" s="28">
        <f t="shared" si="108"/>
        <v>6.5552913454587136</v>
      </c>
    </row>
    <row r="3631" spans="1:11" x14ac:dyDescent="0.3">
      <c r="A3631" s="18" t="str">
        <f t="shared" si="109"/>
        <v>112014P</v>
      </c>
      <c r="B3631" s="10">
        <v>760199</v>
      </c>
      <c r="C3631" s="15">
        <v>41995</v>
      </c>
      <c r="D3631" s="16">
        <v>2499.6560199999999</v>
      </c>
      <c r="E3631" s="14">
        <v>0.79</v>
      </c>
      <c r="F3631" s="14" t="s">
        <v>42</v>
      </c>
      <c r="G3631" s="15">
        <v>41995</v>
      </c>
      <c r="H3631" s="27">
        <f>WORKDAY(WORKDAY(DATEVALUE("15/"&amp;MONTH(EDATE(C3631,0))&amp;"/"&amp;YEAR(EDATE(C3631,0))),-1,Feriados!$A$1:$A$936),1,Feriados!$A$1:$A$936)</f>
        <v>41988</v>
      </c>
      <c r="I3631" s="27">
        <f>WORKDAY(WORKDAY(DATEVALUE("15/"&amp;MONTH(EDATE(C3631,-1))&amp;"/"&amp;YEAR(EDATE(C3631,-1))),-1,Feriados!$A$1:$A$936),1,Feriados!$A$1:$A$936)</f>
        <v>41960</v>
      </c>
      <c r="J3631" s="27">
        <f>WORKDAY(WORKDAY(DATEVALUE("15/"&amp;MONTH(EDATE(C3631,0))&amp;"/"&amp;YEAR(EDATE(C3631,0))-1),-1,Feriados!$A$1:$A$936),1,Feriados!$A$1:$A$936)</f>
        <v>41624</v>
      </c>
      <c r="K3631" s="28">
        <f t="shared" si="108"/>
        <v>6.5552913454587136</v>
      </c>
    </row>
    <row r="3632" spans="1:11" x14ac:dyDescent="0.3">
      <c r="A3632" s="18" t="str">
        <f t="shared" si="109"/>
        <v>112014P</v>
      </c>
      <c r="B3632" s="10">
        <v>760199</v>
      </c>
      <c r="C3632" s="15">
        <v>41996</v>
      </c>
      <c r="D3632" s="16">
        <v>2500.5928479999998</v>
      </c>
      <c r="E3632" s="14">
        <v>0.79</v>
      </c>
      <c r="F3632" s="14" t="s">
        <v>42</v>
      </c>
      <c r="G3632" s="15">
        <v>41995</v>
      </c>
      <c r="H3632" s="27">
        <f>WORKDAY(WORKDAY(DATEVALUE("15/"&amp;MONTH(EDATE(C3632,0))&amp;"/"&amp;YEAR(EDATE(C3632,0))),-1,Feriados!$A$1:$A$936),1,Feriados!$A$1:$A$936)</f>
        <v>41988</v>
      </c>
      <c r="I3632" s="27">
        <f>WORKDAY(WORKDAY(DATEVALUE("15/"&amp;MONTH(EDATE(C3632,-1))&amp;"/"&amp;YEAR(EDATE(C3632,-1))),-1,Feriados!$A$1:$A$936),1,Feriados!$A$1:$A$936)</f>
        <v>41960</v>
      </c>
      <c r="J3632" s="27">
        <f>WORKDAY(WORKDAY(DATEVALUE("15/"&amp;MONTH(EDATE(C3632,0))&amp;"/"&amp;YEAR(EDATE(C3632,0))-1),-1,Feriados!$A$1:$A$936),1,Feriados!$A$1:$A$936)</f>
        <v>41624</v>
      </c>
      <c r="K3632" s="28">
        <f t="shared" si="108"/>
        <v>6.5552913454587136</v>
      </c>
    </row>
    <row r="3633" spans="1:11" x14ac:dyDescent="0.3">
      <c r="A3633" s="18" t="str">
        <f t="shared" si="109"/>
        <v>112014P</v>
      </c>
      <c r="B3633" s="10">
        <v>760199</v>
      </c>
      <c r="C3633" s="15">
        <v>41997</v>
      </c>
      <c r="D3633" s="16">
        <v>2501.5300259999999</v>
      </c>
      <c r="E3633" s="14">
        <v>0.79</v>
      </c>
      <c r="F3633" s="14" t="s">
        <v>42</v>
      </c>
      <c r="G3633" s="15">
        <v>41995</v>
      </c>
      <c r="H3633" s="27">
        <f>WORKDAY(WORKDAY(DATEVALUE("15/"&amp;MONTH(EDATE(C3633,0))&amp;"/"&amp;YEAR(EDATE(C3633,0))),-1,Feriados!$A$1:$A$936),1,Feriados!$A$1:$A$936)</f>
        <v>41988</v>
      </c>
      <c r="I3633" s="27">
        <f>WORKDAY(WORKDAY(DATEVALUE("15/"&amp;MONTH(EDATE(C3633,-1))&amp;"/"&amp;YEAR(EDATE(C3633,-1))),-1,Feriados!$A$1:$A$936),1,Feriados!$A$1:$A$936)</f>
        <v>41960</v>
      </c>
      <c r="J3633" s="27">
        <f>WORKDAY(WORKDAY(DATEVALUE("15/"&amp;MONTH(EDATE(C3633,0))&amp;"/"&amp;YEAR(EDATE(C3633,0))-1),-1,Feriados!$A$1:$A$936),1,Feriados!$A$1:$A$936)</f>
        <v>41624</v>
      </c>
      <c r="K3633" s="28">
        <f t="shared" si="108"/>
        <v>6.5552913454587136</v>
      </c>
    </row>
    <row r="3634" spans="1:11" x14ac:dyDescent="0.3">
      <c r="A3634" s="18" t="str">
        <f t="shared" si="109"/>
        <v>112014P</v>
      </c>
      <c r="B3634" s="10">
        <v>760199</v>
      </c>
      <c r="C3634" s="15">
        <v>41999</v>
      </c>
      <c r="D3634" s="16">
        <v>2502.4675560000001</v>
      </c>
      <c r="E3634" s="14">
        <v>0.79</v>
      </c>
      <c r="F3634" s="14" t="s">
        <v>42</v>
      </c>
      <c r="G3634" s="15">
        <v>41995</v>
      </c>
      <c r="H3634" s="27">
        <f>WORKDAY(WORKDAY(DATEVALUE("15/"&amp;MONTH(EDATE(C3634,0))&amp;"/"&amp;YEAR(EDATE(C3634,0))),-1,Feriados!$A$1:$A$936),1,Feriados!$A$1:$A$936)</f>
        <v>41988</v>
      </c>
      <c r="I3634" s="27">
        <f>WORKDAY(WORKDAY(DATEVALUE("15/"&amp;MONTH(EDATE(C3634,-1))&amp;"/"&amp;YEAR(EDATE(C3634,-1))),-1,Feriados!$A$1:$A$936),1,Feriados!$A$1:$A$936)</f>
        <v>41960</v>
      </c>
      <c r="J3634" s="27">
        <f>WORKDAY(WORKDAY(DATEVALUE("15/"&amp;MONTH(EDATE(C3634,0))&amp;"/"&amp;YEAR(EDATE(C3634,0))-1),-1,Feriados!$A$1:$A$936),1,Feriados!$A$1:$A$936)</f>
        <v>41624</v>
      </c>
      <c r="K3634" s="28">
        <f t="shared" si="108"/>
        <v>6.5552913454587136</v>
      </c>
    </row>
    <row r="3635" spans="1:11" x14ac:dyDescent="0.3">
      <c r="A3635" s="18" t="str">
        <f t="shared" si="109"/>
        <v>112014P</v>
      </c>
      <c r="B3635" s="10">
        <v>760199</v>
      </c>
      <c r="C3635" s="15">
        <v>42002</v>
      </c>
      <c r="D3635" s="16">
        <v>2503.4054369999999</v>
      </c>
      <c r="E3635" s="14">
        <v>0.79</v>
      </c>
      <c r="F3635" s="14" t="s">
        <v>42</v>
      </c>
      <c r="G3635" s="15">
        <v>41995</v>
      </c>
      <c r="H3635" s="27">
        <f>WORKDAY(WORKDAY(DATEVALUE("15/"&amp;MONTH(EDATE(C3635,0))&amp;"/"&amp;YEAR(EDATE(C3635,0))),-1,Feriados!$A$1:$A$936),1,Feriados!$A$1:$A$936)</f>
        <v>41988</v>
      </c>
      <c r="I3635" s="27">
        <f>WORKDAY(WORKDAY(DATEVALUE("15/"&amp;MONTH(EDATE(C3635,-1))&amp;"/"&amp;YEAR(EDATE(C3635,-1))),-1,Feriados!$A$1:$A$936),1,Feriados!$A$1:$A$936)</f>
        <v>41960</v>
      </c>
      <c r="J3635" s="27">
        <f>WORKDAY(WORKDAY(DATEVALUE("15/"&amp;MONTH(EDATE(C3635,0))&amp;"/"&amp;YEAR(EDATE(C3635,0))-1),-1,Feriados!$A$1:$A$936),1,Feriados!$A$1:$A$936)</f>
        <v>41624</v>
      </c>
      <c r="K3635" s="28">
        <f t="shared" si="108"/>
        <v>6.5552913454587136</v>
      </c>
    </row>
    <row r="3636" spans="1:11" x14ac:dyDescent="0.3">
      <c r="A3636" s="18" t="str">
        <f t="shared" si="109"/>
        <v>112014P</v>
      </c>
      <c r="B3636" s="10">
        <v>760199</v>
      </c>
      <c r="C3636" s="15">
        <v>42003</v>
      </c>
      <c r="D3636" s="16">
        <v>2504.3436700000002</v>
      </c>
      <c r="E3636" s="14">
        <v>0.79</v>
      </c>
      <c r="F3636" s="14" t="s">
        <v>42</v>
      </c>
      <c r="G3636" s="15">
        <v>41995</v>
      </c>
      <c r="H3636" s="27">
        <f>WORKDAY(WORKDAY(DATEVALUE("15/"&amp;MONTH(EDATE(C3636,0))&amp;"/"&amp;YEAR(EDATE(C3636,0))),-1,Feriados!$A$1:$A$936),1,Feriados!$A$1:$A$936)</f>
        <v>41988</v>
      </c>
      <c r="I3636" s="27">
        <f>WORKDAY(WORKDAY(DATEVALUE("15/"&amp;MONTH(EDATE(C3636,-1))&amp;"/"&amp;YEAR(EDATE(C3636,-1))),-1,Feriados!$A$1:$A$936),1,Feriados!$A$1:$A$936)</f>
        <v>41960</v>
      </c>
      <c r="J3636" s="27">
        <f>WORKDAY(WORKDAY(DATEVALUE("15/"&amp;MONTH(EDATE(C3636,0))&amp;"/"&amp;YEAR(EDATE(C3636,0))-1),-1,Feriados!$A$1:$A$936),1,Feriados!$A$1:$A$936)</f>
        <v>41624</v>
      </c>
      <c r="K3636" s="28">
        <f t="shared" si="108"/>
        <v>6.5552913454587136</v>
      </c>
    </row>
    <row r="3637" spans="1:11" x14ac:dyDescent="0.3">
      <c r="A3637" s="18" t="str">
        <f t="shared" si="109"/>
        <v>112014P</v>
      </c>
      <c r="B3637" s="10">
        <v>760199</v>
      </c>
      <c r="C3637" s="15">
        <v>42004</v>
      </c>
      <c r="D3637" s="16">
        <v>2505.2822540000002</v>
      </c>
      <c r="E3637" s="14">
        <v>0.79</v>
      </c>
      <c r="F3637" s="14" t="s">
        <v>42</v>
      </c>
      <c r="G3637" s="15">
        <v>41995</v>
      </c>
      <c r="H3637" s="27">
        <f>WORKDAY(WORKDAY(DATEVALUE("15/"&amp;MONTH(EDATE(C3637,0))&amp;"/"&amp;YEAR(EDATE(C3637,0))),-1,Feriados!$A$1:$A$936),1,Feriados!$A$1:$A$936)</f>
        <v>41988</v>
      </c>
      <c r="I3637" s="27">
        <f>WORKDAY(WORKDAY(DATEVALUE("15/"&amp;MONTH(EDATE(C3637,-1))&amp;"/"&amp;YEAR(EDATE(C3637,-1))),-1,Feriados!$A$1:$A$936),1,Feriados!$A$1:$A$936)</f>
        <v>41960</v>
      </c>
      <c r="J3637" s="27">
        <f>WORKDAY(WORKDAY(DATEVALUE("15/"&amp;MONTH(EDATE(C3637,0))&amp;"/"&amp;YEAR(EDATE(C3637,0))-1),-1,Feriados!$A$1:$A$936),1,Feriados!$A$1:$A$936)</f>
        <v>41624</v>
      </c>
      <c r="K3637" s="28">
        <f t="shared" si="108"/>
        <v>6.5552913454587136</v>
      </c>
    </row>
    <row r="3638" spans="1:11" x14ac:dyDescent="0.3">
      <c r="A3638" s="18" t="str">
        <f t="shared" si="109"/>
        <v>122014P</v>
      </c>
      <c r="B3638" s="10">
        <v>760199</v>
      </c>
      <c r="C3638" s="15">
        <v>42006</v>
      </c>
      <c r="D3638" s="16">
        <v>2506.2211900000002</v>
      </c>
      <c r="E3638" s="14">
        <v>0.79</v>
      </c>
      <c r="F3638" s="14" t="s">
        <v>42</v>
      </c>
      <c r="G3638" s="15">
        <v>41995</v>
      </c>
      <c r="H3638" s="27">
        <f>WORKDAY(WORKDAY(DATEVALUE("15/"&amp;MONTH(EDATE(C3638,0))&amp;"/"&amp;YEAR(EDATE(C3638,0))),-1,Feriados!$A$1:$A$936),1,Feriados!$A$1:$A$936)</f>
        <v>42019</v>
      </c>
      <c r="I3638" s="27">
        <f>WORKDAY(WORKDAY(DATEVALUE("15/"&amp;MONTH(EDATE(C3638,-1))&amp;"/"&amp;YEAR(EDATE(C3638,-1))),-1,Feriados!$A$1:$A$936),1,Feriados!$A$1:$A$936)</f>
        <v>41988</v>
      </c>
      <c r="J3638" s="27">
        <f>WORKDAY(WORKDAY(DATEVALUE("15/"&amp;MONTH(EDATE(C3638,0))&amp;"/"&amp;YEAR(EDATE(C3638,0))-1),-1,Feriados!$A$1:$A$936),1,Feriados!$A$1:$A$936)</f>
        <v>41654</v>
      </c>
      <c r="K3638" s="28">
        <f t="shared" si="108"/>
        <v>6.4074707997128888</v>
      </c>
    </row>
    <row r="3639" spans="1:11" x14ac:dyDescent="0.3">
      <c r="A3639" s="18" t="str">
        <f t="shared" si="109"/>
        <v>122014P</v>
      </c>
      <c r="B3639" s="10">
        <v>760199</v>
      </c>
      <c r="C3639" s="15">
        <v>42009</v>
      </c>
      <c r="D3639" s="16">
        <v>2507.1604779999998</v>
      </c>
      <c r="E3639" s="14">
        <v>0.79</v>
      </c>
      <c r="F3639" s="14" t="s">
        <v>42</v>
      </c>
      <c r="G3639" s="15">
        <v>41995</v>
      </c>
      <c r="H3639" s="27">
        <f>WORKDAY(WORKDAY(DATEVALUE("15/"&amp;MONTH(EDATE(C3639,0))&amp;"/"&amp;YEAR(EDATE(C3639,0))),-1,Feriados!$A$1:$A$936),1,Feriados!$A$1:$A$936)</f>
        <v>42019</v>
      </c>
      <c r="I3639" s="27">
        <f>WORKDAY(WORKDAY(DATEVALUE("15/"&amp;MONTH(EDATE(C3639,-1))&amp;"/"&amp;YEAR(EDATE(C3639,-1))),-1,Feriados!$A$1:$A$936),1,Feriados!$A$1:$A$936)</f>
        <v>41988</v>
      </c>
      <c r="J3639" s="27">
        <f>WORKDAY(WORKDAY(DATEVALUE("15/"&amp;MONTH(EDATE(C3639,0))&amp;"/"&amp;YEAR(EDATE(C3639,0))-1),-1,Feriados!$A$1:$A$936),1,Feriados!$A$1:$A$936)</f>
        <v>41654</v>
      </c>
      <c r="K3639" s="28">
        <f t="shared" si="108"/>
        <v>6.4074707997128888</v>
      </c>
    </row>
    <row r="3640" spans="1:11" x14ac:dyDescent="0.3">
      <c r="A3640" s="18" t="str">
        <f t="shared" si="109"/>
        <v>122014P</v>
      </c>
      <c r="B3640" s="10">
        <v>760199</v>
      </c>
      <c r="C3640" s="15">
        <v>42010</v>
      </c>
      <c r="D3640" s="16">
        <v>2508.1001179999998</v>
      </c>
      <c r="E3640" s="14">
        <v>0.79</v>
      </c>
      <c r="F3640" s="14" t="s">
        <v>42</v>
      </c>
      <c r="G3640" s="15">
        <v>41995</v>
      </c>
      <c r="H3640" s="27">
        <f>WORKDAY(WORKDAY(DATEVALUE("15/"&amp;MONTH(EDATE(C3640,0))&amp;"/"&amp;YEAR(EDATE(C3640,0))),-1,Feriados!$A$1:$A$936),1,Feriados!$A$1:$A$936)</f>
        <v>42019</v>
      </c>
      <c r="I3640" s="27">
        <f>WORKDAY(WORKDAY(DATEVALUE("15/"&amp;MONTH(EDATE(C3640,-1))&amp;"/"&amp;YEAR(EDATE(C3640,-1))),-1,Feriados!$A$1:$A$936),1,Feriados!$A$1:$A$936)</f>
        <v>41988</v>
      </c>
      <c r="J3640" s="27">
        <f>WORKDAY(WORKDAY(DATEVALUE("15/"&amp;MONTH(EDATE(C3640,0))&amp;"/"&amp;YEAR(EDATE(C3640,0))-1),-1,Feriados!$A$1:$A$936),1,Feriados!$A$1:$A$936)</f>
        <v>41654</v>
      </c>
      <c r="K3640" s="28">
        <f t="shared" si="108"/>
        <v>6.4074707997128888</v>
      </c>
    </row>
    <row r="3641" spans="1:11" x14ac:dyDescent="0.3">
      <c r="A3641" s="18" t="str">
        <f t="shared" si="109"/>
        <v>122014P</v>
      </c>
      <c r="B3641" s="10">
        <v>760199</v>
      </c>
      <c r="C3641" s="15">
        <v>42011</v>
      </c>
      <c r="D3641" s="16">
        <v>2509.0401099999999</v>
      </c>
      <c r="E3641" s="14">
        <v>0.79</v>
      </c>
      <c r="F3641" s="14" t="s">
        <v>42</v>
      </c>
      <c r="G3641" s="15">
        <v>41995</v>
      </c>
      <c r="H3641" s="27">
        <f>WORKDAY(WORKDAY(DATEVALUE("15/"&amp;MONTH(EDATE(C3641,0))&amp;"/"&amp;YEAR(EDATE(C3641,0))),-1,Feriados!$A$1:$A$936),1,Feriados!$A$1:$A$936)</f>
        <v>42019</v>
      </c>
      <c r="I3641" s="27">
        <f>WORKDAY(WORKDAY(DATEVALUE("15/"&amp;MONTH(EDATE(C3641,-1))&amp;"/"&amp;YEAR(EDATE(C3641,-1))),-1,Feriados!$A$1:$A$936),1,Feriados!$A$1:$A$936)</f>
        <v>41988</v>
      </c>
      <c r="J3641" s="27">
        <f>WORKDAY(WORKDAY(DATEVALUE("15/"&amp;MONTH(EDATE(C3641,0))&amp;"/"&amp;YEAR(EDATE(C3641,0))-1),-1,Feriados!$A$1:$A$936),1,Feriados!$A$1:$A$936)</f>
        <v>41654</v>
      </c>
      <c r="K3641" s="28">
        <f t="shared" si="108"/>
        <v>6.4074707997128888</v>
      </c>
    </row>
    <row r="3642" spans="1:11" x14ac:dyDescent="0.3">
      <c r="A3642" s="18" t="str">
        <f t="shared" si="109"/>
        <v>122014P</v>
      </c>
      <c r="B3642" s="10">
        <v>760199</v>
      </c>
      <c r="C3642" s="15">
        <v>42012</v>
      </c>
      <c r="D3642" s="16">
        <v>2509.980454</v>
      </c>
      <c r="E3642" s="14">
        <v>0.79</v>
      </c>
      <c r="F3642" s="14" t="s">
        <v>42</v>
      </c>
      <c r="G3642" s="15">
        <v>41995</v>
      </c>
      <c r="H3642" s="27">
        <f>WORKDAY(WORKDAY(DATEVALUE("15/"&amp;MONTH(EDATE(C3642,0))&amp;"/"&amp;YEAR(EDATE(C3642,0))),-1,Feriados!$A$1:$A$936),1,Feriados!$A$1:$A$936)</f>
        <v>42019</v>
      </c>
      <c r="I3642" s="27">
        <f>WORKDAY(WORKDAY(DATEVALUE("15/"&amp;MONTH(EDATE(C3642,-1))&amp;"/"&amp;YEAR(EDATE(C3642,-1))),-1,Feriados!$A$1:$A$936),1,Feriados!$A$1:$A$936)</f>
        <v>41988</v>
      </c>
      <c r="J3642" s="27">
        <f>WORKDAY(WORKDAY(DATEVALUE("15/"&amp;MONTH(EDATE(C3642,0))&amp;"/"&amp;YEAR(EDATE(C3642,0))-1),-1,Feriados!$A$1:$A$936),1,Feriados!$A$1:$A$936)</f>
        <v>41654</v>
      </c>
      <c r="K3642" s="28">
        <f t="shared" si="108"/>
        <v>6.4074707997128888</v>
      </c>
    </row>
    <row r="3643" spans="1:11" x14ac:dyDescent="0.3">
      <c r="A3643" s="18" t="str">
        <f t="shared" si="109"/>
        <v>122014F</v>
      </c>
      <c r="B3643" s="10">
        <v>760199</v>
      </c>
      <c r="C3643" s="15">
        <v>42013</v>
      </c>
      <c r="D3643" s="16">
        <v>2510.7185599999998</v>
      </c>
      <c r="E3643" s="14">
        <v>0.78</v>
      </c>
      <c r="F3643" s="14" t="s">
        <v>41</v>
      </c>
      <c r="G3643" s="15">
        <v>42013</v>
      </c>
      <c r="H3643" s="27">
        <f>WORKDAY(WORKDAY(DATEVALUE("15/"&amp;MONTH(EDATE(C3643,0))&amp;"/"&amp;YEAR(EDATE(C3643,0))),-1,Feriados!$A$1:$A$936),1,Feriados!$A$1:$A$936)</f>
        <v>42019</v>
      </c>
      <c r="I3643" s="27">
        <f>WORKDAY(WORKDAY(DATEVALUE("15/"&amp;MONTH(EDATE(C3643,-1))&amp;"/"&amp;YEAR(EDATE(C3643,-1))),-1,Feriados!$A$1:$A$936),1,Feriados!$A$1:$A$936)</f>
        <v>41988</v>
      </c>
      <c r="J3643" s="27">
        <f>WORKDAY(WORKDAY(DATEVALUE("15/"&amp;MONTH(EDATE(C3643,0))&amp;"/"&amp;YEAR(EDATE(C3643,0))-1),-1,Feriados!$A$1:$A$936),1,Feriados!$A$1:$A$936)</f>
        <v>41654</v>
      </c>
      <c r="K3643" s="28">
        <f t="shared" si="108"/>
        <v>6.4074707997128888</v>
      </c>
    </row>
    <row r="3644" spans="1:11" x14ac:dyDescent="0.3">
      <c r="A3644" s="18" t="str">
        <f t="shared" si="109"/>
        <v>122014F</v>
      </c>
      <c r="B3644" s="10">
        <v>760199</v>
      </c>
      <c r="C3644" s="15">
        <v>42016</v>
      </c>
      <c r="D3644" s="16">
        <v>2511.6476120000002</v>
      </c>
      <c r="E3644" s="14">
        <v>0.78</v>
      </c>
      <c r="F3644" s="14" t="s">
        <v>41</v>
      </c>
      <c r="G3644" s="15">
        <v>42013</v>
      </c>
      <c r="H3644" s="27">
        <f>WORKDAY(WORKDAY(DATEVALUE("15/"&amp;MONTH(EDATE(C3644,0))&amp;"/"&amp;YEAR(EDATE(C3644,0))),-1,Feriados!$A$1:$A$936),1,Feriados!$A$1:$A$936)</f>
        <v>42019</v>
      </c>
      <c r="I3644" s="27">
        <f>WORKDAY(WORKDAY(DATEVALUE("15/"&amp;MONTH(EDATE(C3644,-1))&amp;"/"&amp;YEAR(EDATE(C3644,-1))),-1,Feriados!$A$1:$A$936),1,Feriados!$A$1:$A$936)</f>
        <v>41988</v>
      </c>
      <c r="J3644" s="27">
        <f>WORKDAY(WORKDAY(DATEVALUE("15/"&amp;MONTH(EDATE(C3644,0))&amp;"/"&amp;YEAR(EDATE(C3644,0))-1),-1,Feriados!$A$1:$A$936),1,Feriados!$A$1:$A$936)</f>
        <v>41654</v>
      </c>
      <c r="K3644" s="28">
        <f t="shared" si="108"/>
        <v>6.4074707997128888</v>
      </c>
    </row>
    <row r="3645" spans="1:11" x14ac:dyDescent="0.3">
      <c r="A3645" s="18" t="str">
        <f t="shared" si="109"/>
        <v>122014F</v>
      </c>
      <c r="B3645" s="10">
        <v>760199</v>
      </c>
      <c r="C3645" s="15">
        <v>42017</v>
      </c>
      <c r="D3645" s="16">
        <v>2512.5770080000002</v>
      </c>
      <c r="E3645" s="14">
        <v>0.78</v>
      </c>
      <c r="F3645" s="14" t="s">
        <v>41</v>
      </c>
      <c r="G3645" s="15">
        <v>42013</v>
      </c>
      <c r="H3645" s="27">
        <f>WORKDAY(WORKDAY(DATEVALUE("15/"&amp;MONTH(EDATE(C3645,0))&amp;"/"&amp;YEAR(EDATE(C3645,0))),-1,Feriados!$A$1:$A$936),1,Feriados!$A$1:$A$936)</f>
        <v>42019</v>
      </c>
      <c r="I3645" s="27">
        <f>WORKDAY(WORKDAY(DATEVALUE("15/"&amp;MONTH(EDATE(C3645,-1))&amp;"/"&amp;YEAR(EDATE(C3645,-1))),-1,Feriados!$A$1:$A$936),1,Feriados!$A$1:$A$936)</f>
        <v>41988</v>
      </c>
      <c r="J3645" s="27">
        <f>WORKDAY(WORKDAY(DATEVALUE("15/"&amp;MONTH(EDATE(C3645,0))&amp;"/"&amp;YEAR(EDATE(C3645,0))-1),-1,Feriados!$A$1:$A$936),1,Feriados!$A$1:$A$936)</f>
        <v>41654</v>
      </c>
      <c r="K3645" s="28">
        <f t="shared" ref="K3645:K3708" si="110">+(VLOOKUP(H3645,C:D,2,FALSE)/VLOOKUP(J3645,C:D,2,FALSE)-1)*100</f>
        <v>6.4074707997128888</v>
      </c>
    </row>
    <row r="3646" spans="1:11" x14ac:dyDescent="0.3">
      <c r="A3646" s="18" t="str">
        <f t="shared" si="109"/>
        <v>122014F</v>
      </c>
      <c r="B3646" s="10">
        <v>760199</v>
      </c>
      <c r="C3646" s="15">
        <v>42018</v>
      </c>
      <c r="D3646" s="16">
        <v>2513.5067490000001</v>
      </c>
      <c r="E3646" s="14">
        <v>0.78</v>
      </c>
      <c r="F3646" s="14" t="s">
        <v>41</v>
      </c>
      <c r="G3646" s="15">
        <v>42013</v>
      </c>
      <c r="H3646" s="27">
        <f>WORKDAY(WORKDAY(DATEVALUE("15/"&amp;MONTH(EDATE(C3646,0))&amp;"/"&amp;YEAR(EDATE(C3646,0))),-1,Feriados!$A$1:$A$936),1,Feriados!$A$1:$A$936)</f>
        <v>42019</v>
      </c>
      <c r="I3646" s="27">
        <f>WORKDAY(WORKDAY(DATEVALUE("15/"&amp;MONTH(EDATE(C3646,-1))&amp;"/"&amp;YEAR(EDATE(C3646,-1))),-1,Feriados!$A$1:$A$936),1,Feriados!$A$1:$A$936)</f>
        <v>41988</v>
      </c>
      <c r="J3646" s="27">
        <f>WORKDAY(WORKDAY(DATEVALUE("15/"&amp;MONTH(EDATE(C3646,0))&amp;"/"&amp;YEAR(EDATE(C3646,0))-1),-1,Feriados!$A$1:$A$936),1,Feriados!$A$1:$A$936)</f>
        <v>41654</v>
      </c>
      <c r="K3646" s="28">
        <f t="shared" si="110"/>
        <v>6.4074707997128888</v>
      </c>
    </row>
    <row r="3647" spans="1:11" x14ac:dyDescent="0.3">
      <c r="A3647" s="18" t="str">
        <f t="shared" si="109"/>
        <v>122014F</v>
      </c>
      <c r="B3647" s="10">
        <v>760199</v>
      </c>
      <c r="C3647" s="15">
        <v>42019</v>
      </c>
      <c r="D3647" s="16">
        <v>2514.4368330000002</v>
      </c>
      <c r="E3647" s="14">
        <v>0.78</v>
      </c>
      <c r="F3647" s="14" t="s">
        <v>41</v>
      </c>
      <c r="G3647" s="15">
        <v>42013</v>
      </c>
      <c r="H3647" s="27">
        <f>WORKDAY(WORKDAY(DATEVALUE("15/"&amp;MONTH(EDATE(C3647,0))&amp;"/"&amp;YEAR(EDATE(C3647,0))),-1,Feriados!$A$1:$A$936),1,Feriados!$A$1:$A$936)</f>
        <v>42019</v>
      </c>
      <c r="I3647" s="27">
        <f>WORKDAY(WORKDAY(DATEVALUE("15/"&amp;MONTH(EDATE(C3647,-1))&amp;"/"&amp;YEAR(EDATE(C3647,-1))),-1,Feriados!$A$1:$A$936),1,Feriados!$A$1:$A$936)</f>
        <v>41988</v>
      </c>
      <c r="J3647" s="27">
        <f>WORKDAY(WORKDAY(DATEVALUE("15/"&amp;MONTH(EDATE(C3647,0))&amp;"/"&amp;YEAR(EDATE(C3647,0))-1),-1,Feriados!$A$1:$A$936),1,Feriados!$A$1:$A$936)</f>
        <v>41654</v>
      </c>
      <c r="K3647" s="28">
        <f t="shared" si="110"/>
        <v>6.4074707997128888</v>
      </c>
    </row>
    <row r="3648" spans="1:11" x14ac:dyDescent="0.3">
      <c r="A3648" s="18" t="str">
        <f t="shared" si="109"/>
        <v>122014P</v>
      </c>
      <c r="B3648" s="10">
        <v>760199</v>
      </c>
      <c r="C3648" s="15">
        <v>42020</v>
      </c>
      <c r="D3648" s="16">
        <v>2515.7327310000001</v>
      </c>
      <c r="E3648" s="14">
        <v>1.1399999999999999</v>
      </c>
      <c r="F3648" s="14" t="s">
        <v>42</v>
      </c>
      <c r="G3648" s="15">
        <v>42020</v>
      </c>
      <c r="H3648" s="27">
        <f>WORKDAY(WORKDAY(DATEVALUE("15/"&amp;MONTH(EDATE(C3648,0))&amp;"/"&amp;YEAR(EDATE(C3648,0))),-1,Feriados!$A$1:$A$936),1,Feriados!$A$1:$A$936)</f>
        <v>42019</v>
      </c>
      <c r="I3648" s="27">
        <f>WORKDAY(WORKDAY(DATEVALUE("15/"&amp;MONTH(EDATE(C3648,-1))&amp;"/"&amp;YEAR(EDATE(C3648,-1))),-1,Feriados!$A$1:$A$936),1,Feriados!$A$1:$A$936)</f>
        <v>41988</v>
      </c>
      <c r="J3648" s="27">
        <f>WORKDAY(WORKDAY(DATEVALUE("15/"&amp;MONTH(EDATE(C3648,0))&amp;"/"&amp;YEAR(EDATE(C3648,0))-1),-1,Feriados!$A$1:$A$936),1,Feriados!$A$1:$A$936)</f>
        <v>41654</v>
      </c>
      <c r="K3648" s="28">
        <f t="shared" si="110"/>
        <v>6.4074707997128888</v>
      </c>
    </row>
    <row r="3649" spans="1:11" x14ac:dyDescent="0.3">
      <c r="A3649" s="18" t="str">
        <f t="shared" si="109"/>
        <v>122014P</v>
      </c>
      <c r="B3649" s="10">
        <v>760199</v>
      </c>
      <c r="C3649" s="15">
        <v>42023</v>
      </c>
      <c r="D3649" s="16">
        <v>2517.029297</v>
      </c>
      <c r="E3649" s="14">
        <v>1.1399999999999999</v>
      </c>
      <c r="F3649" s="14" t="s">
        <v>42</v>
      </c>
      <c r="G3649" s="15">
        <v>42020</v>
      </c>
      <c r="H3649" s="27">
        <f>WORKDAY(WORKDAY(DATEVALUE("15/"&amp;MONTH(EDATE(C3649,0))&amp;"/"&amp;YEAR(EDATE(C3649,0))),-1,Feriados!$A$1:$A$936),1,Feriados!$A$1:$A$936)</f>
        <v>42019</v>
      </c>
      <c r="I3649" s="27">
        <f>WORKDAY(WORKDAY(DATEVALUE("15/"&amp;MONTH(EDATE(C3649,-1))&amp;"/"&amp;YEAR(EDATE(C3649,-1))),-1,Feriados!$A$1:$A$936),1,Feriados!$A$1:$A$936)</f>
        <v>41988</v>
      </c>
      <c r="J3649" s="27">
        <f>WORKDAY(WORKDAY(DATEVALUE("15/"&amp;MONTH(EDATE(C3649,0))&amp;"/"&amp;YEAR(EDATE(C3649,0))-1),-1,Feriados!$A$1:$A$936),1,Feriados!$A$1:$A$936)</f>
        <v>41654</v>
      </c>
      <c r="K3649" s="28">
        <f t="shared" si="110"/>
        <v>6.4074707997128888</v>
      </c>
    </row>
    <row r="3650" spans="1:11" x14ac:dyDescent="0.3">
      <c r="A3650" s="18" t="str">
        <f t="shared" si="109"/>
        <v>122014P</v>
      </c>
      <c r="B3650" s="10">
        <v>760199</v>
      </c>
      <c r="C3650" s="15">
        <v>42024</v>
      </c>
      <c r="D3650" s="16">
        <v>2518.326532</v>
      </c>
      <c r="E3650" s="14">
        <v>1.1399999999999999</v>
      </c>
      <c r="F3650" s="14" t="s">
        <v>42</v>
      </c>
      <c r="G3650" s="15">
        <v>42020</v>
      </c>
      <c r="H3650" s="27">
        <f>WORKDAY(WORKDAY(DATEVALUE("15/"&amp;MONTH(EDATE(C3650,0))&amp;"/"&amp;YEAR(EDATE(C3650,0))),-1,Feriados!$A$1:$A$936),1,Feriados!$A$1:$A$936)</f>
        <v>42019</v>
      </c>
      <c r="I3650" s="27">
        <f>WORKDAY(WORKDAY(DATEVALUE("15/"&amp;MONTH(EDATE(C3650,-1))&amp;"/"&amp;YEAR(EDATE(C3650,-1))),-1,Feriados!$A$1:$A$936),1,Feriados!$A$1:$A$936)</f>
        <v>41988</v>
      </c>
      <c r="J3650" s="27">
        <f>WORKDAY(WORKDAY(DATEVALUE("15/"&amp;MONTH(EDATE(C3650,0))&amp;"/"&amp;YEAR(EDATE(C3650,0))-1),-1,Feriados!$A$1:$A$936),1,Feriados!$A$1:$A$936)</f>
        <v>41654</v>
      </c>
      <c r="K3650" s="28">
        <f t="shared" si="110"/>
        <v>6.4074707997128888</v>
      </c>
    </row>
    <row r="3651" spans="1:11" x14ac:dyDescent="0.3">
      <c r="A3651" s="18" t="str">
        <f t="shared" ref="A3651:A3714" si="111">MONTH(EDATE(C3651,-1))&amp;YEAR(EDATE(C3651,-1))&amp;F3651</f>
        <v>122014P</v>
      </c>
      <c r="B3651" s="10">
        <v>760199</v>
      </c>
      <c r="C3651" s="15">
        <v>42025</v>
      </c>
      <c r="D3651" s="16">
        <v>2519.6244350000002</v>
      </c>
      <c r="E3651" s="14">
        <v>1.1399999999999999</v>
      </c>
      <c r="F3651" s="14" t="s">
        <v>42</v>
      </c>
      <c r="G3651" s="15">
        <v>42020</v>
      </c>
      <c r="H3651" s="27">
        <f>WORKDAY(WORKDAY(DATEVALUE("15/"&amp;MONTH(EDATE(C3651,0))&amp;"/"&amp;YEAR(EDATE(C3651,0))),-1,Feriados!$A$1:$A$936),1,Feriados!$A$1:$A$936)</f>
        <v>42019</v>
      </c>
      <c r="I3651" s="27">
        <f>WORKDAY(WORKDAY(DATEVALUE("15/"&amp;MONTH(EDATE(C3651,-1))&amp;"/"&amp;YEAR(EDATE(C3651,-1))),-1,Feriados!$A$1:$A$936),1,Feriados!$A$1:$A$936)</f>
        <v>41988</v>
      </c>
      <c r="J3651" s="27">
        <f>WORKDAY(WORKDAY(DATEVALUE("15/"&amp;MONTH(EDATE(C3651,0))&amp;"/"&amp;YEAR(EDATE(C3651,0))-1),-1,Feriados!$A$1:$A$936),1,Feriados!$A$1:$A$936)</f>
        <v>41654</v>
      </c>
      <c r="K3651" s="28">
        <f t="shared" si="110"/>
        <v>6.4074707997128888</v>
      </c>
    </row>
    <row r="3652" spans="1:11" x14ac:dyDescent="0.3">
      <c r="A3652" s="18" t="str">
        <f t="shared" si="111"/>
        <v>122014P</v>
      </c>
      <c r="B3652" s="10">
        <v>760199</v>
      </c>
      <c r="C3652" s="15">
        <v>42026</v>
      </c>
      <c r="D3652" s="16">
        <v>2520.9230069999999</v>
      </c>
      <c r="E3652" s="14">
        <v>1.1399999999999999</v>
      </c>
      <c r="F3652" s="14" t="s">
        <v>42</v>
      </c>
      <c r="G3652" s="15">
        <v>42020</v>
      </c>
      <c r="H3652" s="27">
        <f>WORKDAY(WORKDAY(DATEVALUE("15/"&amp;MONTH(EDATE(C3652,0))&amp;"/"&amp;YEAR(EDATE(C3652,0))),-1,Feriados!$A$1:$A$936),1,Feriados!$A$1:$A$936)</f>
        <v>42019</v>
      </c>
      <c r="I3652" s="27">
        <f>WORKDAY(WORKDAY(DATEVALUE("15/"&amp;MONTH(EDATE(C3652,-1))&amp;"/"&amp;YEAR(EDATE(C3652,-1))),-1,Feriados!$A$1:$A$936),1,Feriados!$A$1:$A$936)</f>
        <v>41988</v>
      </c>
      <c r="J3652" s="27">
        <f>WORKDAY(WORKDAY(DATEVALUE("15/"&amp;MONTH(EDATE(C3652,0))&amp;"/"&amp;YEAR(EDATE(C3652,0))-1),-1,Feriados!$A$1:$A$936),1,Feriados!$A$1:$A$936)</f>
        <v>41654</v>
      </c>
      <c r="K3652" s="28">
        <f t="shared" si="110"/>
        <v>6.4074707997128888</v>
      </c>
    </row>
    <row r="3653" spans="1:11" x14ac:dyDescent="0.3">
      <c r="A3653" s="18" t="str">
        <f t="shared" si="111"/>
        <v>122014P</v>
      </c>
      <c r="B3653" s="10">
        <v>760199</v>
      </c>
      <c r="C3653" s="15">
        <v>42027</v>
      </c>
      <c r="D3653" s="16">
        <v>2522.2222489999999</v>
      </c>
      <c r="E3653" s="14">
        <v>1.1399999999999999</v>
      </c>
      <c r="F3653" s="14" t="s">
        <v>42</v>
      </c>
      <c r="G3653" s="15">
        <v>42020</v>
      </c>
      <c r="H3653" s="27">
        <f>WORKDAY(WORKDAY(DATEVALUE("15/"&amp;MONTH(EDATE(C3653,0))&amp;"/"&amp;YEAR(EDATE(C3653,0))),-1,Feriados!$A$1:$A$936),1,Feriados!$A$1:$A$936)</f>
        <v>42019</v>
      </c>
      <c r="I3653" s="27">
        <f>WORKDAY(WORKDAY(DATEVALUE("15/"&amp;MONTH(EDATE(C3653,-1))&amp;"/"&amp;YEAR(EDATE(C3653,-1))),-1,Feriados!$A$1:$A$936),1,Feriados!$A$1:$A$936)</f>
        <v>41988</v>
      </c>
      <c r="J3653" s="27">
        <f>WORKDAY(WORKDAY(DATEVALUE("15/"&amp;MONTH(EDATE(C3653,0))&amp;"/"&amp;YEAR(EDATE(C3653,0))-1),-1,Feriados!$A$1:$A$936),1,Feriados!$A$1:$A$936)</f>
        <v>41654</v>
      </c>
      <c r="K3653" s="28">
        <f t="shared" si="110"/>
        <v>6.4074707997128888</v>
      </c>
    </row>
    <row r="3654" spans="1:11" x14ac:dyDescent="0.3">
      <c r="A3654" s="18" t="str">
        <f t="shared" si="111"/>
        <v>122014P</v>
      </c>
      <c r="B3654" s="10">
        <v>760199</v>
      </c>
      <c r="C3654" s="15">
        <v>42030</v>
      </c>
      <c r="D3654" s="16">
        <v>2524.3157809999998</v>
      </c>
      <c r="E3654" s="14">
        <v>1.24</v>
      </c>
      <c r="F3654" s="14" t="s">
        <v>42</v>
      </c>
      <c r="G3654" s="15">
        <v>42030</v>
      </c>
      <c r="H3654" s="27">
        <f>WORKDAY(WORKDAY(DATEVALUE("15/"&amp;MONTH(EDATE(C3654,0))&amp;"/"&amp;YEAR(EDATE(C3654,0))),-1,Feriados!$A$1:$A$936),1,Feriados!$A$1:$A$936)</f>
        <v>42019</v>
      </c>
      <c r="I3654" s="27">
        <f>WORKDAY(WORKDAY(DATEVALUE("15/"&amp;MONTH(EDATE(C3654,-1))&amp;"/"&amp;YEAR(EDATE(C3654,-1))),-1,Feriados!$A$1:$A$936),1,Feriados!$A$1:$A$936)</f>
        <v>41988</v>
      </c>
      <c r="J3654" s="27">
        <f>WORKDAY(WORKDAY(DATEVALUE("15/"&amp;MONTH(EDATE(C3654,0))&amp;"/"&amp;YEAR(EDATE(C3654,0))-1),-1,Feriados!$A$1:$A$936),1,Feriados!$A$1:$A$936)</f>
        <v>41654</v>
      </c>
      <c r="K3654" s="28">
        <f t="shared" si="110"/>
        <v>6.4074707997128888</v>
      </c>
    </row>
    <row r="3655" spans="1:11" x14ac:dyDescent="0.3">
      <c r="A3655" s="18" t="str">
        <f t="shared" si="111"/>
        <v>122014P</v>
      </c>
      <c r="B3655" s="10">
        <v>760199</v>
      </c>
      <c r="C3655" s="15">
        <v>42031</v>
      </c>
      <c r="D3655" s="16">
        <v>2525.7302239999999</v>
      </c>
      <c r="E3655" s="14">
        <v>1.24</v>
      </c>
      <c r="F3655" s="14" t="s">
        <v>42</v>
      </c>
      <c r="G3655" s="15">
        <v>42030</v>
      </c>
      <c r="H3655" s="27">
        <f>WORKDAY(WORKDAY(DATEVALUE("15/"&amp;MONTH(EDATE(C3655,0))&amp;"/"&amp;YEAR(EDATE(C3655,0))),-1,Feriados!$A$1:$A$936),1,Feriados!$A$1:$A$936)</f>
        <v>42019</v>
      </c>
      <c r="I3655" s="27">
        <f>WORKDAY(WORKDAY(DATEVALUE("15/"&amp;MONTH(EDATE(C3655,-1))&amp;"/"&amp;YEAR(EDATE(C3655,-1))),-1,Feriados!$A$1:$A$936),1,Feriados!$A$1:$A$936)</f>
        <v>41988</v>
      </c>
      <c r="J3655" s="27">
        <f>WORKDAY(WORKDAY(DATEVALUE("15/"&amp;MONTH(EDATE(C3655,0))&amp;"/"&amp;YEAR(EDATE(C3655,0))-1),-1,Feriados!$A$1:$A$936),1,Feriados!$A$1:$A$936)</f>
        <v>41654</v>
      </c>
      <c r="K3655" s="28">
        <f t="shared" si="110"/>
        <v>6.4074707997128888</v>
      </c>
    </row>
    <row r="3656" spans="1:11" x14ac:dyDescent="0.3">
      <c r="A3656" s="18" t="str">
        <f t="shared" si="111"/>
        <v>122014P</v>
      </c>
      <c r="B3656" s="10">
        <v>760199</v>
      </c>
      <c r="C3656" s="15">
        <v>42032</v>
      </c>
      <c r="D3656" s="16">
        <v>2527.1454600000002</v>
      </c>
      <c r="E3656" s="14">
        <v>1.24</v>
      </c>
      <c r="F3656" s="14" t="s">
        <v>42</v>
      </c>
      <c r="G3656" s="15">
        <v>42030</v>
      </c>
      <c r="H3656" s="27">
        <f>WORKDAY(WORKDAY(DATEVALUE("15/"&amp;MONTH(EDATE(C3656,0))&amp;"/"&amp;YEAR(EDATE(C3656,0))),-1,Feriados!$A$1:$A$936),1,Feriados!$A$1:$A$936)</f>
        <v>42019</v>
      </c>
      <c r="I3656" s="27">
        <f>WORKDAY(WORKDAY(DATEVALUE("15/"&amp;MONTH(EDATE(C3656,-1))&amp;"/"&amp;YEAR(EDATE(C3656,-1))),-1,Feriados!$A$1:$A$936),1,Feriados!$A$1:$A$936)</f>
        <v>41988</v>
      </c>
      <c r="J3656" s="27">
        <f>WORKDAY(WORKDAY(DATEVALUE("15/"&amp;MONTH(EDATE(C3656,0))&amp;"/"&amp;YEAR(EDATE(C3656,0))-1),-1,Feriados!$A$1:$A$936),1,Feriados!$A$1:$A$936)</f>
        <v>41654</v>
      </c>
      <c r="K3656" s="28">
        <f t="shared" si="110"/>
        <v>6.4074707997128888</v>
      </c>
    </row>
    <row r="3657" spans="1:11" x14ac:dyDescent="0.3">
      <c r="A3657" s="18" t="str">
        <f t="shared" si="111"/>
        <v>122014P</v>
      </c>
      <c r="B3657" s="10">
        <v>760199</v>
      </c>
      <c r="C3657" s="15">
        <v>42033</v>
      </c>
      <c r="D3657" s="16">
        <v>2528.5614890000002</v>
      </c>
      <c r="E3657" s="14">
        <v>1.24</v>
      </c>
      <c r="F3657" s="14" t="s">
        <v>42</v>
      </c>
      <c r="G3657" s="15">
        <v>42030</v>
      </c>
      <c r="H3657" s="27">
        <f>WORKDAY(WORKDAY(DATEVALUE("15/"&amp;MONTH(EDATE(C3657,0))&amp;"/"&amp;YEAR(EDATE(C3657,0))),-1,Feriados!$A$1:$A$936),1,Feriados!$A$1:$A$936)</f>
        <v>42019</v>
      </c>
      <c r="I3657" s="27">
        <f>WORKDAY(WORKDAY(DATEVALUE("15/"&amp;MONTH(EDATE(C3657,-1))&amp;"/"&amp;YEAR(EDATE(C3657,-1))),-1,Feriados!$A$1:$A$936),1,Feriados!$A$1:$A$936)</f>
        <v>41988</v>
      </c>
      <c r="J3657" s="27">
        <f>WORKDAY(WORKDAY(DATEVALUE("15/"&amp;MONTH(EDATE(C3657,0))&amp;"/"&amp;YEAR(EDATE(C3657,0))-1),-1,Feriados!$A$1:$A$936),1,Feriados!$A$1:$A$936)</f>
        <v>41654</v>
      </c>
      <c r="K3657" s="28">
        <f t="shared" si="110"/>
        <v>6.4074707997128888</v>
      </c>
    </row>
    <row r="3658" spans="1:11" x14ac:dyDescent="0.3">
      <c r="A3658" s="18" t="str">
        <f t="shared" si="111"/>
        <v>122014P</v>
      </c>
      <c r="B3658" s="10">
        <v>760199</v>
      </c>
      <c r="C3658" s="15">
        <v>42034</v>
      </c>
      <c r="D3658" s="16">
        <v>2529.9783109999998</v>
      </c>
      <c r="E3658" s="14">
        <v>1.24</v>
      </c>
      <c r="F3658" s="14" t="s">
        <v>42</v>
      </c>
      <c r="G3658" s="15">
        <v>42030</v>
      </c>
      <c r="H3658" s="27">
        <f>WORKDAY(WORKDAY(DATEVALUE("15/"&amp;MONTH(EDATE(C3658,0))&amp;"/"&amp;YEAR(EDATE(C3658,0))),-1,Feriados!$A$1:$A$936),1,Feriados!$A$1:$A$936)</f>
        <v>42019</v>
      </c>
      <c r="I3658" s="27">
        <f>WORKDAY(WORKDAY(DATEVALUE("15/"&amp;MONTH(EDATE(C3658,-1))&amp;"/"&amp;YEAR(EDATE(C3658,-1))),-1,Feriados!$A$1:$A$936),1,Feriados!$A$1:$A$936)</f>
        <v>41988</v>
      </c>
      <c r="J3658" s="27">
        <f>WORKDAY(WORKDAY(DATEVALUE("15/"&amp;MONTH(EDATE(C3658,0))&amp;"/"&amp;YEAR(EDATE(C3658,0))-1),-1,Feriados!$A$1:$A$936),1,Feriados!$A$1:$A$936)</f>
        <v>41654</v>
      </c>
      <c r="K3658" s="28">
        <f t="shared" si="110"/>
        <v>6.4074707997128888</v>
      </c>
    </row>
    <row r="3659" spans="1:11" x14ac:dyDescent="0.3">
      <c r="A3659" s="18" t="str">
        <f t="shared" si="111"/>
        <v>12015P</v>
      </c>
      <c r="B3659" s="10">
        <v>760199</v>
      </c>
      <c r="C3659" s="15">
        <v>42037</v>
      </c>
      <c r="D3659" s="16">
        <v>2531.395927</v>
      </c>
      <c r="E3659" s="14">
        <v>1.24</v>
      </c>
      <c r="F3659" s="14" t="s">
        <v>42</v>
      </c>
      <c r="G3659" s="15">
        <v>42030</v>
      </c>
      <c r="H3659" s="27">
        <f>WORKDAY(WORKDAY(DATEVALUE("15/"&amp;MONTH(EDATE(C3659,0))&amp;"/"&amp;YEAR(EDATE(C3659,0))),-1,Feriados!$A$1:$A$936),1,Feriados!$A$1:$A$936)</f>
        <v>42053</v>
      </c>
      <c r="I3659" s="27">
        <f>WORKDAY(WORKDAY(DATEVALUE("15/"&amp;MONTH(EDATE(C3659,-1))&amp;"/"&amp;YEAR(EDATE(C3659,-1))),-1,Feriados!$A$1:$A$936),1,Feriados!$A$1:$A$936)</f>
        <v>42019</v>
      </c>
      <c r="J3659" s="27">
        <f>WORKDAY(WORKDAY(DATEVALUE("15/"&amp;MONTH(EDATE(C3659,0))&amp;"/"&amp;YEAR(EDATE(C3659,0))-1),-1,Feriados!$A$1:$A$936),1,Feriados!$A$1:$A$936)</f>
        <v>41687</v>
      </c>
      <c r="K3659" s="28">
        <f t="shared" si="110"/>
        <v>7.1374576812021528</v>
      </c>
    </row>
    <row r="3660" spans="1:11" x14ac:dyDescent="0.3">
      <c r="A3660" s="18" t="str">
        <f t="shared" si="111"/>
        <v>12015P</v>
      </c>
      <c r="B3660" s="10">
        <v>760199</v>
      </c>
      <c r="C3660" s="15">
        <v>42038</v>
      </c>
      <c r="D3660" s="16">
        <v>2532.8143369999998</v>
      </c>
      <c r="E3660" s="14">
        <v>1.24</v>
      </c>
      <c r="F3660" s="14" t="s">
        <v>42</v>
      </c>
      <c r="G3660" s="15">
        <v>42030</v>
      </c>
      <c r="H3660" s="27">
        <f>WORKDAY(WORKDAY(DATEVALUE("15/"&amp;MONTH(EDATE(C3660,0))&amp;"/"&amp;YEAR(EDATE(C3660,0))),-1,Feriados!$A$1:$A$936),1,Feriados!$A$1:$A$936)</f>
        <v>42053</v>
      </c>
      <c r="I3660" s="27">
        <f>WORKDAY(WORKDAY(DATEVALUE("15/"&amp;MONTH(EDATE(C3660,-1))&amp;"/"&amp;YEAR(EDATE(C3660,-1))),-1,Feriados!$A$1:$A$936),1,Feriados!$A$1:$A$936)</f>
        <v>42019</v>
      </c>
      <c r="J3660" s="27">
        <f>WORKDAY(WORKDAY(DATEVALUE("15/"&amp;MONTH(EDATE(C3660,0))&amp;"/"&amp;YEAR(EDATE(C3660,0))-1),-1,Feriados!$A$1:$A$936),1,Feriados!$A$1:$A$936)</f>
        <v>41687</v>
      </c>
      <c r="K3660" s="28">
        <f t="shared" si="110"/>
        <v>7.1374576812021528</v>
      </c>
    </row>
    <row r="3661" spans="1:11" x14ac:dyDescent="0.3">
      <c r="A3661" s="18" t="str">
        <f t="shared" si="111"/>
        <v>12015P</v>
      </c>
      <c r="B3661" s="10">
        <v>760199</v>
      </c>
      <c r="C3661" s="15">
        <v>42039</v>
      </c>
      <c r="D3661" s="16">
        <v>2534.2335419999999</v>
      </c>
      <c r="E3661" s="14">
        <v>1.24</v>
      </c>
      <c r="F3661" s="14" t="s">
        <v>42</v>
      </c>
      <c r="G3661" s="15">
        <v>42030</v>
      </c>
      <c r="H3661" s="27">
        <f>WORKDAY(WORKDAY(DATEVALUE("15/"&amp;MONTH(EDATE(C3661,0))&amp;"/"&amp;YEAR(EDATE(C3661,0))),-1,Feriados!$A$1:$A$936),1,Feriados!$A$1:$A$936)</f>
        <v>42053</v>
      </c>
      <c r="I3661" s="27">
        <f>WORKDAY(WORKDAY(DATEVALUE("15/"&amp;MONTH(EDATE(C3661,-1))&amp;"/"&amp;YEAR(EDATE(C3661,-1))),-1,Feriados!$A$1:$A$936),1,Feriados!$A$1:$A$936)</f>
        <v>42019</v>
      </c>
      <c r="J3661" s="27">
        <f>WORKDAY(WORKDAY(DATEVALUE("15/"&amp;MONTH(EDATE(C3661,0))&amp;"/"&amp;YEAR(EDATE(C3661,0))-1),-1,Feriados!$A$1:$A$936),1,Feriados!$A$1:$A$936)</f>
        <v>41687</v>
      </c>
      <c r="K3661" s="28">
        <f t="shared" si="110"/>
        <v>7.1374576812021528</v>
      </c>
    </row>
    <row r="3662" spans="1:11" x14ac:dyDescent="0.3">
      <c r="A3662" s="18" t="str">
        <f t="shared" si="111"/>
        <v>12015P</v>
      </c>
      <c r="B3662" s="10">
        <v>760199</v>
      </c>
      <c r="C3662" s="15">
        <v>42040</v>
      </c>
      <c r="D3662" s="16">
        <v>2535.6535429999999</v>
      </c>
      <c r="E3662" s="14">
        <v>1.24</v>
      </c>
      <c r="F3662" s="14" t="s">
        <v>42</v>
      </c>
      <c r="G3662" s="15">
        <v>42030</v>
      </c>
      <c r="H3662" s="27">
        <f>WORKDAY(WORKDAY(DATEVALUE("15/"&amp;MONTH(EDATE(C3662,0))&amp;"/"&amp;YEAR(EDATE(C3662,0))),-1,Feriados!$A$1:$A$936),1,Feriados!$A$1:$A$936)</f>
        <v>42053</v>
      </c>
      <c r="I3662" s="27">
        <f>WORKDAY(WORKDAY(DATEVALUE("15/"&amp;MONTH(EDATE(C3662,-1))&amp;"/"&amp;YEAR(EDATE(C3662,-1))),-1,Feriados!$A$1:$A$936),1,Feriados!$A$1:$A$936)</f>
        <v>42019</v>
      </c>
      <c r="J3662" s="27">
        <f>WORKDAY(WORKDAY(DATEVALUE("15/"&amp;MONTH(EDATE(C3662,0))&amp;"/"&amp;YEAR(EDATE(C3662,0))-1),-1,Feriados!$A$1:$A$936),1,Feriados!$A$1:$A$936)</f>
        <v>41687</v>
      </c>
      <c r="K3662" s="28">
        <f t="shared" si="110"/>
        <v>7.1374576812021528</v>
      </c>
    </row>
    <row r="3663" spans="1:11" x14ac:dyDescent="0.3">
      <c r="A3663" s="18" t="str">
        <f t="shared" si="111"/>
        <v>12015F</v>
      </c>
      <c r="B3663" s="10">
        <v>760199</v>
      </c>
      <c r="C3663" s="15">
        <v>42041</v>
      </c>
      <c r="D3663" s="16">
        <v>2537.0733230000001</v>
      </c>
      <c r="E3663" s="14">
        <v>1.24</v>
      </c>
      <c r="F3663" s="14" t="s">
        <v>41</v>
      </c>
      <c r="G3663" s="15">
        <v>42041</v>
      </c>
      <c r="H3663" s="27">
        <f>WORKDAY(WORKDAY(DATEVALUE("15/"&amp;MONTH(EDATE(C3663,0))&amp;"/"&amp;YEAR(EDATE(C3663,0))),-1,Feriados!$A$1:$A$936),1,Feriados!$A$1:$A$936)</f>
        <v>42053</v>
      </c>
      <c r="I3663" s="27">
        <f>WORKDAY(WORKDAY(DATEVALUE("15/"&amp;MONTH(EDATE(C3663,-1))&amp;"/"&amp;YEAR(EDATE(C3663,-1))),-1,Feriados!$A$1:$A$936),1,Feriados!$A$1:$A$936)</f>
        <v>42019</v>
      </c>
      <c r="J3663" s="27">
        <f>WORKDAY(WORKDAY(DATEVALUE("15/"&amp;MONTH(EDATE(C3663,0))&amp;"/"&amp;YEAR(EDATE(C3663,0))-1),-1,Feriados!$A$1:$A$936),1,Feriados!$A$1:$A$936)</f>
        <v>41687</v>
      </c>
      <c r="K3663" s="28">
        <f t="shared" si="110"/>
        <v>7.1374576812021528</v>
      </c>
    </row>
    <row r="3664" spans="1:11" x14ac:dyDescent="0.3">
      <c r="A3664" s="18" t="str">
        <f t="shared" si="111"/>
        <v>12015F</v>
      </c>
      <c r="B3664" s="10">
        <v>760199</v>
      </c>
      <c r="C3664" s="15">
        <v>42044</v>
      </c>
      <c r="D3664" s="16">
        <v>2538.4948509999999</v>
      </c>
      <c r="E3664" s="14">
        <v>1.24</v>
      </c>
      <c r="F3664" s="14" t="s">
        <v>41</v>
      </c>
      <c r="G3664" s="15">
        <v>42041</v>
      </c>
      <c r="H3664" s="27">
        <f>WORKDAY(WORKDAY(DATEVALUE("15/"&amp;MONTH(EDATE(C3664,0))&amp;"/"&amp;YEAR(EDATE(C3664,0))),-1,Feriados!$A$1:$A$936),1,Feriados!$A$1:$A$936)</f>
        <v>42053</v>
      </c>
      <c r="I3664" s="27">
        <f>WORKDAY(WORKDAY(DATEVALUE("15/"&amp;MONTH(EDATE(C3664,-1))&amp;"/"&amp;YEAR(EDATE(C3664,-1))),-1,Feriados!$A$1:$A$936),1,Feriados!$A$1:$A$936)</f>
        <v>42019</v>
      </c>
      <c r="J3664" s="27">
        <f>WORKDAY(WORKDAY(DATEVALUE("15/"&amp;MONTH(EDATE(C3664,0))&amp;"/"&amp;YEAR(EDATE(C3664,0))-1),-1,Feriados!$A$1:$A$936),1,Feriados!$A$1:$A$936)</f>
        <v>41687</v>
      </c>
      <c r="K3664" s="28">
        <f t="shared" si="110"/>
        <v>7.1374576812021528</v>
      </c>
    </row>
    <row r="3665" spans="1:11" x14ac:dyDescent="0.3">
      <c r="A3665" s="18" t="str">
        <f t="shared" si="111"/>
        <v>12015F</v>
      </c>
      <c r="B3665" s="10">
        <v>760199</v>
      </c>
      <c r="C3665" s="15">
        <v>42045</v>
      </c>
      <c r="D3665" s="16">
        <v>2539.917175</v>
      </c>
      <c r="E3665" s="14">
        <v>1.24</v>
      </c>
      <c r="F3665" s="14" t="s">
        <v>41</v>
      </c>
      <c r="G3665" s="15">
        <v>42041</v>
      </c>
      <c r="H3665" s="27">
        <f>WORKDAY(WORKDAY(DATEVALUE("15/"&amp;MONTH(EDATE(C3665,0))&amp;"/"&amp;YEAR(EDATE(C3665,0))),-1,Feriados!$A$1:$A$936),1,Feriados!$A$1:$A$936)</f>
        <v>42053</v>
      </c>
      <c r="I3665" s="27">
        <f>WORKDAY(WORKDAY(DATEVALUE("15/"&amp;MONTH(EDATE(C3665,-1))&amp;"/"&amp;YEAR(EDATE(C3665,-1))),-1,Feriados!$A$1:$A$936),1,Feriados!$A$1:$A$936)</f>
        <v>42019</v>
      </c>
      <c r="J3665" s="27">
        <f>WORKDAY(WORKDAY(DATEVALUE("15/"&amp;MONTH(EDATE(C3665,0))&amp;"/"&amp;YEAR(EDATE(C3665,0))-1),-1,Feriados!$A$1:$A$936),1,Feriados!$A$1:$A$936)</f>
        <v>41687</v>
      </c>
      <c r="K3665" s="28">
        <f t="shared" si="110"/>
        <v>7.1374576812021528</v>
      </c>
    </row>
    <row r="3666" spans="1:11" x14ac:dyDescent="0.3">
      <c r="A3666" s="18" t="str">
        <f t="shared" si="111"/>
        <v>12015F</v>
      </c>
      <c r="B3666" s="10">
        <v>760199</v>
      </c>
      <c r="C3666" s="15">
        <v>42046</v>
      </c>
      <c r="D3666" s="16">
        <v>2541.3402970000002</v>
      </c>
      <c r="E3666" s="14">
        <v>1.24</v>
      </c>
      <c r="F3666" s="14" t="s">
        <v>41</v>
      </c>
      <c r="G3666" s="15">
        <v>42041</v>
      </c>
      <c r="H3666" s="27">
        <f>WORKDAY(WORKDAY(DATEVALUE("15/"&amp;MONTH(EDATE(C3666,0))&amp;"/"&amp;YEAR(EDATE(C3666,0))),-1,Feriados!$A$1:$A$936),1,Feriados!$A$1:$A$936)</f>
        <v>42053</v>
      </c>
      <c r="I3666" s="27">
        <f>WORKDAY(WORKDAY(DATEVALUE("15/"&amp;MONTH(EDATE(C3666,-1))&amp;"/"&amp;YEAR(EDATE(C3666,-1))),-1,Feriados!$A$1:$A$936),1,Feriados!$A$1:$A$936)</f>
        <v>42019</v>
      </c>
      <c r="J3666" s="27">
        <f>WORKDAY(WORKDAY(DATEVALUE("15/"&amp;MONTH(EDATE(C3666,0))&amp;"/"&amp;YEAR(EDATE(C3666,0))-1),-1,Feriados!$A$1:$A$936),1,Feriados!$A$1:$A$936)</f>
        <v>41687</v>
      </c>
      <c r="K3666" s="28">
        <f t="shared" si="110"/>
        <v>7.1374576812021528</v>
      </c>
    </row>
    <row r="3667" spans="1:11" x14ac:dyDescent="0.3">
      <c r="A3667" s="18" t="str">
        <f t="shared" si="111"/>
        <v>12015F</v>
      </c>
      <c r="B3667" s="10">
        <v>760199</v>
      </c>
      <c r="C3667" s="15">
        <v>42047</v>
      </c>
      <c r="D3667" s="16">
        <v>2542.7642150000001</v>
      </c>
      <c r="E3667" s="14">
        <v>1.24</v>
      </c>
      <c r="F3667" s="14" t="s">
        <v>41</v>
      </c>
      <c r="G3667" s="15">
        <v>42041</v>
      </c>
      <c r="H3667" s="27">
        <f>WORKDAY(WORKDAY(DATEVALUE("15/"&amp;MONTH(EDATE(C3667,0))&amp;"/"&amp;YEAR(EDATE(C3667,0))),-1,Feriados!$A$1:$A$936),1,Feriados!$A$1:$A$936)</f>
        <v>42053</v>
      </c>
      <c r="I3667" s="27">
        <f>WORKDAY(WORKDAY(DATEVALUE("15/"&amp;MONTH(EDATE(C3667,-1))&amp;"/"&amp;YEAR(EDATE(C3667,-1))),-1,Feriados!$A$1:$A$936),1,Feriados!$A$1:$A$936)</f>
        <v>42019</v>
      </c>
      <c r="J3667" s="27">
        <f>WORKDAY(WORKDAY(DATEVALUE("15/"&amp;MONTH(EDATE(C3667,0))&amp;"/"&amp;YEAR(EDATE(C3667,0))-1),-1,Feriados!$A$1:$A$936),1,Feriados!$A$1:$A$936)</f>
        <v>41687</v>
      </c>
      <c r="K3667" s="28">
        <f t="shared" si="110"/>
        <v>7.1374576812021528</v>
      </c>
    </row>
    <row r="3668" spans="1:11" x14ac:dyDescent="0.3">
      <c r="A3668" s="18" t="str">
        <f t="shared" si="111"/>
        <v>12015F</v>
      </c>
      <c r="B3668" s="10">
        <v>760199</v>
      </c>
      <c r="C3668" s="15">
        <v>42048</v>
      </c>
      <c r="D3668" s="16">
        <v>2544.188932</v>
      </c>
      <c r="E3668" s="14">
        <v>1.24</v>
      </c>
      <c r="F3668" s="14" t="s">
        <v>41</v>
      </c>
      <c r="G3668" s="15">
        <v>42041</v>
      </c>
      <c r="H3668" s="27">
        <f>WORKDAY(WORKDAY(DATEVALUE("15/"&amp;MONTH(EDATE(C3668,0))&amp;"/"&amp;YEAR(EDATE(C3668,0))),-1,Feriados!$A$1:$A$936),1,Feriados!$A$1:$A$936)</f>
        <v>42053</v>
      </c>
      <c r="I3668" s="27">
        <f>WORKDAY(WORKDAY(DATEVALUE("15/"&amp;MONTH(EDATE(C3668,-1))&amp;"/"&amp;YEAR(EDATE(C3668,-1))),-1,Feriados!$A$1:$A$936),1,Feriados!$A$1:$A$936)</f>
        <v>42019</v>
      </c>
      <c r="J3668" s="27">
        <f>WORKDAY(WORKDAY(DATEVALUE("15/"&amp;MONTH(EDATE(C3668,0))&amp;"/"&amp;YEAR(EDATE(C3668,0))-1),-1,Feriados!$A$1:$A$936),1,Feriados!$A$1:$A$936)</f>
        <v>41687</v>
      </c>
      <c r="K3668" s="28">
        <f t="shared" si="110"/>
        <v>7.1374576812021528</v>
      </c>
    </row>
    <row r="3669" spans="1:11" x14ac:dyDescent="0.3">
      <c r="A3669" s="18" t="str">
        <f t="shared" si="111"/>
        <v>12015F</v>
      </c>
      <c r="B3669" s="10">
        <v>760199</v>
      </c>
      <c r="C3669" s="15">
        <v>42053</v>
      </c>
      <c r="D3669" s="16">
        <v>2545.6144469999999</v>
      </c>
      <c r="E3669" s="14">
        <v>1.24</v>
      </c>
      <c r="F3669" s="14" t="s">
        <v>41</v>
      </c>
      <c r="G3669" s="15">
        <v>42041</v>
      </c>
      <c r="H3669" s="27">
        <f>WORKDAY(WORKDAY(DATEVALUE("15/"&amp;MONTH(EDATE(C3669,0))&amp;"/"&amp;YEAR(EDATE(C3669,0))),-1,Feriados!$A$1:$A$936),1,Feriados!$A$1:$A$936)</f>
        <v>42053</v>
      </c>
      <c r="I3669" s="27">
        <f>WORKDAY(WORKDAY(DATEVALUE("15/"&amp;MONTH(EDATE(C3669,-1))&amp;"/"&amp;YEAR(EDATE(C3669,-1))),-1,Feriados!$A$1:$A$936),1,Feriados!$A$1:$A$936)</f>
        <v>42019</v>
      </c>
      <c r="J3669" s="27">
        <f>WORKDAY(WORKDAY(DATEVALUE("15/"&amp;MONTH(EDATE(C3669,0))&amp;"/"&amp;YEAR(EDATE(C3669,0))-1),-1,Feriados!$A$1:$A$936),1,Feriados!$A$1:$A$936)</f>
        <v>41687</v>
      </c>
      <c r="K3669" s="28">
        <f t="shared" si="110"/>
        <v>7.1374576812021528</v>
      </c>
    </row>
    <row r="3670" spans="1:11" x14ac:dyDescent="0.3">
      <c r="A3670" s="18" t="str">
        <f t="shared" si="111"/>
        <v>12015P</v>
      </c>
      <c r="B3670" s="10">
        <v>760199</v>
      </c>
      <c r="C3670" s="15">
        <v>42054</v>
      </c>
      <c r="D3670" s="16">
        <v>2547.0640659999999</v>
      </c>
      <c r="E3670" s="14">
        <v>1.03</v>
      </c>
      <c r="F3670" s="14" t="s">
        <v>42</v>
      </c>
      <c r="G3670" s="15">
        <v>42054</v>
      </c>
      <c r="H3670" s="27">
        <f>WORKDAY(WORKDAY(DATEVALUE("15/"&amp;MONTH(EDATE(C3670,0))&amp;"/"&amp;YEAR(EDATE(C3670,0))),-1,Feriados!$A$1:$A$936),1,Feriados!$A$1:$A$936)</f>
        <v>42053</v>
      </c>
      <c r="I3670" s="27">
        <f>WORKDAY(WORKDAY(DATEVALUE("15/"&amp;MONTH(EDATE(C3670,-1))&amp;"/"&amp;YEAR(EDATE(C3670,-1))),-1,Feriados!$A$1:$A$936),1,Feriados!$A$1:$A$936)</f>
        <v>42019</v>
      </c>
      <c r="J3670" s="27">
        <f>WORKDAY(WORKDAY(DATEVALUE("15/"&amp;MONTH(EDATE(C3670,0))&amp;"/"&amp;YEAR(EDATE(C3670,0))-1),-1,Feriados!$A$1:$A$936),1,Feriados!$A$1:$A$936)</f>
        <v>41687</v>
      </c>
      <c r="K3670" s="28">
        <f t="shared" si="110"/>
        <v>7.1374576812021528</v>
      </c>
    </row>
    <row r="3671" spans="1:11" x14ac:dyDescent="0.3">
      <c r="A3671" s="18" t="str">
        <f t="shared" si="111"/>
        <v>12015P</v>
      </c>
      <c r="B3671" s="10">
        <v>760199</v>
      </c>
      <c r="C3671" s="15">
        <v>42055</v>
      </c>
      <c r="D3671" s="16">
        <v>2548.51451</v>
      </c>
      <c r="E3671" s="14">
        <v>1.03</v>
      </c>
      <c r="F3671" s="14" t="s">
        <v>42</v>
      </c>
      <c r="G3671" s="15">
        <v>42054</v>
      </c>
      <c r="H3671" s="27">
        <f>WORKDAY(WORKDAY(DATEVALUE("15/"&amp;MONTH(EDATE(C3671,0))&amp;"/"&amp;YEAR(EDATE(C3671,0))),-1,Feriados!$A$1:$A$936),1,Feriados!$A$1:$A$936)</f>
        <v>42053</v>
      </c>
      <c r="I3671" s="27">
        <f>WORKDAY(WORKDAY(DATEVALUE("15/"&amp;MONTH(EDATE(C3671,-1))&amp;"/"&amp;YEAR(EDATE(C3671,-1))),-1,Feriados!$A$1:$A$936),1,Feriados!$A$1:$A$936)</f>
        <v>42019</v>
      </c>
      <c r="J3671" s="27">
        <f>WORKDAY(WORKDAY(DATEVALUE("15/"&amp;MONTH(EDATE(C3671,0))&amp;"/"&amp;YEAR(EDATE(C3671,0))-1),-1,Feriados!$A$1:$A$936),1,Feriados!$A$1:$A$936)</f>
        <v>41687</v>
      </c>
      <c r="K3671" s="28">
        <f t="shared" si="110"/>
        <v>7.1374576812021528</v>
      </c>
    </row>
    <row r="3672" spans="1:11" x14ac:dyDescent="0.3">
      <c r="A3672" s="18" t="str">
        <f t="shared" si="111"/>
        <v>12015P</v>
      </c>
      <c r="B3672" s="10">
        <v>760199</v>
      </c>
      <c r="C3672" s="15">
        <v>42058</v>
      </c>
      <c r="D3672" s="16">
        <v>2549.9657809999999</v>
      </c>
      <c r="E3672" s="14">
        <v>1.03</v>
      </c>
      <c r="F3672" s="14" t="s">
        <v>42</v>
      </c>
      <c r="G3672" s="15">
        <v>42054</v>
      </c>
      <c r="H3672" s="27">
        <f>WORKDAY(WORKDAY(DATEVALUE("15/"&amp;MONTH(EDATE(C3672,0))&amp;"/"&amp;YEAR(EDATE(C3672,0))),-1,Feriados!$A$1:$A$936),1,Feriados!$A$1:$A$936)</f>
        <v>42053</v>
      </c>
      <c r="I3672" s="27">
        <f>WORKDAY(WORKDAY(DATEVALUE("15/"&amp;MONTH(EDATE(C3672,-1))&amp;"/"&amp;YEAR(EDATE(C3672,-1))),-1,Feriados!$A$1:$A$936),1,Feriados!$A$1:$A$936)</f>
        <v>42019</v>
      </c>
      <c r="J3672" s="27">
        <f>WORKDAY(WORKDAY(DATEVALUE("15/"&amp;MONTH(EDATE(C3672,0))&amp;"/"&amp;YEAR(EDATE(C3672,0))-1),-1,Feriados!$A$1:$A$936),1,Feriados!$A$1:$A$936)</f>
        <v>41687</v>
      </c>
      <c r="K3672" s="28">
        <f t="shared" si="110"/>
        <v>7.1374576812021528</v>
      </c>
    </row>
    <row r="3673" spans="1:11" x14ac:dyDescent="0.3">
      <c r="A3673" s="18" t="str">
        <f t="shared" si="111"/>
        <v>12015P</v>
      </c>
      <c r="B3673" s="10">
        <v>760199</v>
      </c>
      <c r="C3673" s="15">
        <v>42059</v>
      </c>
      <c r="D3673" s="16">
        <v>2551.4178780000002</v>
      </c>
      <c r="E3673" s="14">
        <v>1.03</v>
      </c>
      <c r="F3673" s="14" t="s">
        <v>42</v>
      </c>
      <c r="G3673" s="15">
        <v>42054</v>
      </c>
      <c r="H3673" s="27">
        <f>WORKDAY(WORKDAY(DATEVALUE("15/"&amp;MONTH(EDATE(C3673,0))&amp;"/"&amp;YEAR(EDATE(C3673,0))),-1,Feriados!$A$1:$A$936),1,Feriados!$A$1:$A$936)</f>
        <v>42053</v>
      </c>
      <c r="I3673" s="27">
        <f>WORKDAY(WORKDAY(DATEVALUE("15/"&amp;MONTH(EDATE(C3673,-1))&amp;"/"&amp;YEAR(EDATE(C3673,-1))),-1,Feriados!$A$1:$A$936),1,Feriados!$A$1:$A$936)</f>
        <v>42019</v>
      </c>
      <c r="J3673" s="27">
        <f>WORKDAY(WORKDAY(DATEVALUE("15/"&amp;MONTH(EDATE(C3673,0))&amp;"/"&amp;YEAR(EDATE(C3673,0))-1),-1,Feriados!$A$1:$A$936),1,Feriados!$A$1:$A$936)</f>
        <v>41687</v>
      </c>
      <c r="K3673" s="28">
        <f t="shared" si="110"/>
        <v>7.1374576812021528</v>
      </c>
    </row>
    <row r="3674" spans="1:11" x14ac:dyDescent="0.3">
      <c r="A3674" s="18" t="str">
        <f t="shared" si="111"/>
        <v>12015P</v>
      </c>
      <c r="B3674" s="10">
        <v>760199</v>
      </c>
      <c r="C3674" s="15">
        <v>42060</v>
      </c>
      <c r="D3674" s="16">
        <v>2553.221689</v>
      </c>
      <c r="E3674" s="14">
        <v>1.08</v>
      </c>
      <c r="F3674" s="14" t="s">
        <v>42</v>
      </c>
      <c r="G3674" s="15">
        <v>42060</v>
      </c>
      <c r="H3674" s="27">
        <f>WORKDAY(WORKDAY(DATEVALUE("15/"&amp;MONTH(EDATE(C3674,0))&amp;"/"&amp;YEAR(EDATE(C3674,0))),-1,Feriados!$A$1:$A$936),1,Feriados!$A$1:$A$936)</f>
        <v>42053</v>
      </c>
      <c r="I3674" s="27">
        <f>WORKDAY(WORKDAY(DATEVALUE("15/"&amp;MONTH(EDATE(C3674,-1))&amp;"/"&amp;YEAR(EDATE(C3674,-1))),-1,Feriados!$A$1:$A$936),1,Feriados!$A$1:$A$936)</f>
        <v>42019</v>
      </c>
      <c r="J3674" s="27">
        <f>WORKDAY(WORKDAY(DATEVALUE("15/"&amp;MONTH(EDATE(C3674,0))&amp;"/"&amp;YEAR(EDATE(C3674,0))-1),-1,Feriados!$A$1:$A$936),1,Feriados!$A$1:$A$936)</f>
        <v>41687</v>
      </c>
      <c r="K3674" s="28">
        <f t="shared" si="110"/>
        <v>7.1374576812021528</v>
      </c>
    </row>
    <row r="3675" spans="1:11" x14ac:dyDescent="0.3">
      <c r="A3675" s="18" t="str">
        <f t="shared" si="111"/>
        <v>12015P</v>
      </c>
      <c r="B3675" s="10">
        <v>760199</v>
      </c>
      <c r="C3675" s="15">
        <v>42061</v>
      </c>
      <c r="D3675" s="16">
        <v>2554.745864</v>
      </c>
      <c r="E3675" s="14">
        <v>1.08</v>
      </c>
      <c r="F3675" s="14" t="s">
        <v>42</v>
      </c>
      <c r="G3675" s="15">
        <v>42060</v>
      </c>
      <c r="H3675" s="27">
        <f>WORKDAY(WORKDAY(DATEVALUE("15/"&amp;MONTH(EDATE(C3675,0))&amp;"/"&amp;YEAR(EDATE(C3675,0))),-1,Feriados!$A$1:$A$936),1,Feriados!$A$1:$A$936)</f>
        <v>42053</v>
      </c>
      <c r="I3675" s="27">
        <f>WORKDAY(WORKDAY(DATEVALUE("15/"&amp;MONTH(EDATE(C3675,-1))&amp;"/"&amp;YEAR(EDATE(C3675,-1))),-1,Feriados!$A$1:$A$936),1,Feriados!$A$1:$A$936)</f>
        <v>42019</v>
      </c>
      <c r="J3675" s="27">
        <f>WORKDAY(WORKDAY(DATEVALUE("15/"&amp;MONTH(EDATE(C3675,0))&amp;"/"&amp;YEAR(EDATE(C3675,0))-1),-1,Feriados!$A$1:$A$936),1,Feriados!$A$1:$A$936)</f>
        <v>41687</v>
      </c>
      <c r="K3675" s="28">
        <f t="shared" si="110"/>
        <v>7.1374576812021528</v>
      </c>
    </row>
    <row r="3676" spans="1:11" x14ac:dyDescent="0.3">
      <c r="A3676" s="18" t="str">
        <f t="shared" si="111"/>
        <v>12015P</v>
      </c>
      <c r="B3676" s="10">
        <v>760199</v>
      </c>
      <c r="C3676" s="15">
        <v>42062</v>
      </c>
      <c r="D3676" s="16">
        <v>2556.2709479999999</v>
      </c>
      <c r="E3676" s="14">
        <v>1.08</v>
      </c>
      <c r="F3676" s="14" t="s">
        <v>42</v>
      </c>
      <c r="G3676" s="15">
        <v>42060</v>
      </c>
      <c r="H3676" s="27">
        <f>WORKDAY(WORKDAY(DATEVALUE("15/"&amp;MONTH(EDATE(C3676,0))&amp;"/"&amp;YEAR(EDATE(C3676,0))),-1,Feriados!$A$1:$A$936),1,Feriados!$A$1:$A$936)</f>
        <v>42053</v>
      </c>
      <c r="I3676" s="27">
        <f>WORKDAY(WORKDAY(DATEVALUE("15/"&amp;MONTH(EDATE(C3676,-1))&amp;"/"&amp;YEAR(EDATE(C3676,-1))),-1,Feriados!$A$1:$A$936),1,Feriados!$A$1:$A$936)</f>
        <v>42019</v>
      </c>
      <c r="J3676" s="27">
        <f>WORKDAY(WORKDAY(DATEVALUE("15/"&amp;MONTH(EDATE(C3676,0))&amp;"/"&amp;YEAR(EDATE(C3676,0))-1),-1,Feriados!$A$1:$A$936),1,Feriados!$A$1:$A$936)</f>
        <v>41687</v>
      </c>
      <c r="K3676" s="28">
        <f t="shared" si="110"/>
        <v>7.1374576812021528</v>
      </c>
    </row>
    <row r="3677" spans="1:11" x14ac:dyDescent="0.3">
      <c r="A3677" s="18" t="str">
        <f t="shared" si="111"/>
        <v>22015P</v>
      </c>
      <c r="B3677" s="10">
        <v>760199</v>
      </c>
      <c r="C3677" s="15">
        <v>42065</v>
      </c>
      <c r="D3677" s="16">
        <v>2557.7969429999998</v>
      </c>
      <c r="E3677" s="14">
        <v>1.08</v>
      </c>
      <c r="F3677" s="14" t="s">
        <v>42</v>
      </c>
      <c r="G3677" s="15">
        <v>42060</v>
      </c>
      <c r="H3677" s="27">
        <f>WORKDAY(WORKDAY(DATEVALUE("15/"&amp;MONTH(EDATE(C3677,0))&amp;"/"&amp;YEAR(EDATE(C3677,0))),-1,Feriados!$A$1:$A$936),1,Feriados!$A$1:$A$936)</f>
        <v>42079</v>
      </c>
      <c r="I3677" s="27">
        <f>WORKDAY(WORKDAY(DATEVALUE("15/"&amp;MONTH(EDATE(C3677,-1))&amp;"/"&amp;YEAR(EDATE(C3677,-1))),-1,Feriados!$A$1:$A$936),1,Feriados!$A$1:$A$936)</f>
        <v>42053</v>
      </c>
      <c r="J3677" s="27">
        <f>WORKDAY(WORKDAY(DATEVALUE("15/"&amp;MONTH(EDATE(C3677,0))&amp;"/"&amp;YEAR(EDATE(C3677,0))-1),-1,Feriados!$A$1:$A$936),1,Feriados!$A$1:$A$936)</f>
        <v>41715</v>
      </c>
      <c r="K3677" s="28">
        <f t="shared" si="110"/>
        <v>7.7015874266333162</v>
      </c>
    </row>
    <row r="3678" spans="1:11" x14ac:dyDescent="0.3">
      <c r="A3678" s="18" t="str">
        <f t="shared" si="111"/>
        <v>22015P</v>
      </c>
      <c r="B3678" s="10">
        <v>760199</v>
      </c>
      <c r="C3678" s="15">
        <v>42066</v>
      </c>
      <c r="D3678" s="16">
        <v>2559.3238489999999</v>
      </c>
      <c r="E3678" s="14">
        <v>1.08</v>
      </c>
      <c r="F3678" s="14" t="s">
        <v>42</v>
      </c>
      <c r="G3678" s="15">
        <v>42060</v>
      </c>
      <c r="H3678" s="27">
        <f>WORKDAY(WORKDAY(DATEVALUE("15/"&amp;MONTH(EDATE(C3678,0))&amp;"/"&amp;YEAR(EDATE(C3678,0))),-1,Feriados!$A$1:$A$936),1,Feriados!$A$1:$A$936)</f>
        <v>42079</v>
      </c>
      <c r="I3678" s="27">
        <f>WORKDAY(WORKDAY(DATEVALUE("15/"&amp;MONTH(EDATE(C3678,-1))&amp;"/"&amp;YEAR(EDATE(C3678,-1))),-1,Feriados!$A$1:$A$936),1,Feriados!$A$1:$A$936)</f>
        <v>42053</v>
      </c>
      <c r="J3678" s="27">
        <f>WORKDAY(WORKDAY(DATEVALUE("15/"&amp;MONTH(EDATE(C3678,0))&amp;"/"&amp;YEAR(EDATE(C3678,0))-1),-1,Feriados!$A$1:$A$936),1,Feriados!$A$1:$A$936)</f>
        <v>41715</v>
      </c>
      <c r="K3678" s="28">
        <f t="shared" si="110"/>
        <v>7.7015874266333162</v>
      </c>
    </row>
    <row r="3679" spans="1:11" x14ac:dyDescent="0.3">
      <c r="A3679" s="18" t="str">
        <f t="shared" si="111"/>
        <v>22015P</v>
      </c>
      <c r="B3679" s="10">
        <v>760199</v>
      </c>
      <c r="C3679" s="15">
        <v>42067</v>
      </c>
      <c r="D3679" s="16">
        <v>2560.851666</v>
      </c>
      <c r="E3679" s="14">
        <v>1.08</v>
      </c>
      <c r="F3679" s="14" t="s">
        <v>42</v>
      </c>
      <c r="G3679" s="15">
        <v>42060</v>
      </c>
      <c r="H3679" s="27">
        <f>WORKDAY(WORKDAY(DATEVALUE("15/"&amp;MONTH(EDATE(C3679,0))&amp;"/"&amp;YEAR(EDATE(C3679,0))),-1,Feriados!$A$1:$A$936),1,Feriados!$A$1:$A$936)</f>
        <v>42079</v>
      </c>
      <c r="I3679" s="27">
        <f>WORKDAY(WORKDAY(DATEVALUE("15/"&amp;MONTH(EDATE(C3679,-1))&amp;"/"&amp;YEAR(EDATE(C3679,-1))),-1,Feriados!$A$1:$A$936),1,Feriados!$A$1:$A$936)</f>
        <v>42053</v>
      </c>
      <c r="J3679" s="27">
        <f>WORKDAY(WORKDAY(DATEVALUE("15/"&amp;MONTH(EDATE(C3679,0))&amp;"/"&amp;YEAR(EDATE(C3679,0))-1),-1,Feriados!$A$1:$A$936),1,Feriados!$A$1:$A$936)</f>
        <v>41715</v>
      </c>
      <c r="K3679" s="28">
        <f t="shared" si="110"/>
        <v>7.7015874266333162</v>
      </c>
    </row>
    <row r="3680" spans="1:11" x14ac:dyDescent="0.3">
      <c r="A3680" s="18" t="str">
        <f t="shared" si="111"/>
        <v>22015P</v>
      </c>
      <c r="B3680" s="10">
        <v>760199</v>
      </c>
      <c r="C3680" s="15">
        <v>42068</v>
      </c>
      <c r="D3680" s="16">
        <v>2562.3803950000001</v>
      </c>
      <c r="E3680" s="14">
        <v>1.08</v>
      </c>
      <c r="F3680" s="14" t="s">
        <v>42</v>
      </c>
      <c r="G3680" s="15">
        <v>42060</v>
      </c>
      <c r="H3680" s="27">
        <f>WORKDAY(WORKDAY(DATEVALUE("15/"&amp;MONTH(EDATE(C3680,0))&amp;"/"&amp;YEAR(EDATE(C3680,0))),-1,Feriados!$A$1:$A$936),1,Feriados!$A$1:$A$936)</f>
        <v>42079</v>
      </c>
      <c r="I3680" s="27">
        <f>WORKDAY(WORKDAY(DATEVALUE("15/"&amp;MONTH(EDATE(C3680,-1))&amp;"/"&amp;YEAR(EDATE(C3680,-1))),-1,Feriados!$A$1:$A$936),1,Feriados!$A$1:$A$936)</f>
        <v>42053</v>
      </c>
      <c r="J3680" s="27">
        <f>WORKDAY(WORKDAY(DATEVALUE("15/"&amp;MONTH(EDATE(C3680,0))&amp;"/"&amp;YEAR(EDATE(C3680,0))-1),-1,Feriados!$A$1:$A$936),1,Feriados!$A$1:$A$936)</f>
        <v>41715</v>
      </c>
      <c r="K3680" s="28">
        <f t="shared" si="110"/>
        <v>7.7015874266333162</v>
      </c>
    </row>
    <row r="3681" spans="1:11" x14ac:dyDescent="0.3">
      <c r="A3681" s="18" t="str">
        <f t="shared" si="111"/>
        <v>22015F</v>
      </c>
      <c r="B3681" s="10">
        <v>760199</v>
      </c>
      <c r="C3681" s="15">
        <v>42069</v>
      </c>
      <c r="D3681" s="16">
        <v>2566.275079</v>
      </c>
      <c r="E3681" s="14">
        <v>1.22</v>
      </c>
      <c r="F3681" s="14" t="s">
        <v>41</v>
      </c>
      <c r="G3681" s="15">
        <v>42069</v>
      </c>
      <c r="H3681" s="27">
        <f>WORKDAY(WORKDAY(DATEVALUE("15/"&amp;MONTH(EDATE(C3681,0))&amp;"/"&amp;YEAR(EDATE(C3681,0))),-1,Feriados!$A$1:$A$936),1,Feriados!$A$1:$A$936)</f>
        <v>42079</v>
      </c>
      <c r="I3681" s="27">
        <f>WORKDAY(WORKDAY(DATEVALUE("15/"&amp;MONTH(EDATE(C3681,-1))&amp;"/"&amp;YEAR(EDATE(C3681,-1))),-1,Feriados!$A$1:$A$936),1,Feriados!$A$1:$A$936)</f>
        <v>42053</v>
      </c>
      <c r="J3681" s="27">
        <f>WORKDAY(WORKDAY(DATEVALUE("15/"&amp;MONTH(EDATE(C3681,0))&amp;"/"&amp;YEAR(EDATE(C3681,0))-1),-1,Feriados!$A$1:$A$936),1,Feriados!$A$1:$A$936)</f>
        <v>41715</v>
      </c>
      <c r="K3681" s="28">
        <f t="shared" si="110"/>
        <v>7.7015874266333162</v>
      </c>
    </row>
    <row r="3682" spans="1:11" x14ac:dyDescent="0.3">
      <c r="A3682" s="18" t="str">
        <f t="shared" si="111"/>
        <v>22015F</v>
      </c>
      <c r="B3682" s="10">
        <v>760199</v>
      </c>
      <c r="C3682" s="15">
        <v>42072</v>
      </c>
      <c r="D3682" s="16">
        <v>2568.0043489999998</v>
      </c>
      <c r="E3682" s="14">
        <v>1.22</v>
      </c>
      <c r="F3682" s="14" t="s">
        <v>41</v>
      </c>
      <c r="G3682" s="15">
        <v>42069</v>
      </c>
      <c r="H3682" s="27">
        <f>WORKDAY(WORKDAY(DATEVALUE("15/"&amp;MONTH(EDATE(C3682,0))&amp;"/"&amp;YEAR(EDATE(C3682,0))),-1,Feriados!$A$1:$A$936),1,Feriados!$A$1:$A$936)</f>
        <v>42079</v>
      </c>
      <c r="I3682" s="27">
        <f>WORKDAY(WORKDAY(DATEVALUE("15/"&amp;MONTH(EDATE(C3682,-1))&amp;"/"&amp;YEAR(EDATE(C3682,-1))),-1,Feriados!$A$1:$A$936),1,Feriados!$A$1:$A$936)</f>
        <v>42053</v>
      </c>
      <c r="J3682" s="27">
        <f>WORKDAY(WORKDAY(DATEVALUE("15/"&amp;MONTH(EDATE(C3682,0))&amp;"/"&amp;YEAR(EDATE(C3682,0))-1),-1,Feriados!$A$1:$A$936),1,Feriados!$A$1:$A$936)</f>
        <v>41715</v>
      </c>
      <c r="K3682" s="28">
        <f t="shared" si="110"/>
        <v>7.7015874266333162</v>
      </c>
    </row>
    <row r="3683" spans="1:11" x14ac:dyDescent="0.3">
      <c r="A3683" s="18" t="str">
        <f t="shared" si="111"/>
        <v>22015F</v>
      </c>
      <c r="B3683" s="10">
        <v>760199</v>
      </c>
      <c r="C3683" s="15">
        <v>42073</v>
      </c>
      <c r="D3683" s="16">
        <v>2569.7347840000002</v>
      </c>
      <c r="E3683" s="14">
        <v>1.22</v>
      </c>
      <c r="F3683" s="14" t="s">
        <v>41</v>
      </c>
      <c r="G3683" s="15">
        <v>42069</v>
      </c>
      <c r="H3683" s="27">
        <f>WORKDAY(WORKDAY(DATEVALUE("15/"&amp;MONTH(EDATE(C3683,0))&amp;"/"&amp;YEAR(EDATE(C3683,0))),-1,Feriados!$A$1:$A$936),1,Feriados!$A$1:$A$936)</f>
        <v>42079</v>
      </c>
      <c r="I3683" s="27">
        <f>WORKDAY(WORKDAY(DATEVALUE("15/"&amp;MONTH(EDATE(C3683,-1))&amp;"/"&amp;YEAR(EDATE(C3683,-1))),-1,Feriados!$A$1:$A$936),1,Feriados!$A$1:$A$936)</f>
        <v>42053</v>
      </c>
      <c r="J3683" s="27">
        <f>WORKDAY(WORKDAY(DATEVALUE("15/"&amp;MONTH(EDATE(C3683,0))&amp;"/"&amp;YEAR(EDATE(C3683,0))-1),-1,Feriados!$A$1:$A$936),1,Feriados!$A$1:$A$936)</f>
        <v>41715</v>
      </c>
      <c r="K3683" s="28">
        <f t="shared" si="110"/>
        <v>7.7015874266333162</v>
      </c>
    </row>
    <row r="3684" spans="1:11" x14ac:dyDescent="0.3">
      <c r="A3684" s="18" t="str">
        <f t="shared" si="111"/>
        <v>22015F</v>
      </c>
      <c r="B3684" s="10">
        <v>760199</v>
      </c>
      <c r="C3684" s="15">
        <v>42074</v>
      </c>
      <c r="D3684" s="16">
        <v>2571.4663850000002</v>
      </c>
      <c r="E3684" s="14">
        <v>1.22</v>
      </c>
      <c r="F3684" s="14" t="s">
        <v>41</v>
      </c>
      <c r="G3684" s="15">
        <v>42069</v>
      </c>
      <c r="H3684" s="27">
        <f>WORKDAY(WORKDAY(DATEVALUE("15/"&amp;MONTH(EDATE(C3684,0))&amp;"/"&amp;YEAR(EDATE(C3684,0))),-1,Feriados!$A$1:$A$936),1,Feriados!$A$1:$A$936)</f>
        <v>42079</v>
      </c>
      <c r="I3684" s="27">
        <f>WORKDAY(WORKDAY(DATEVALUE("15/"&amp;MONTH(EDATE(C3684,-1))&amp;"/"&amp;YEAR(EDATE(C3684,-1))),-1,Feriados!$A$1:$A$936),1,Feriados!$A$1:$A$936)</f>
        <v>42053</v>
      </c>
      <c r="J3684" s="27">
        <f>WORKDAY(WORKDAY(DATEVALUE("15/"&amp;MONTH(EDATE(C3684,0))&amp;"/"&amp;YEAR(EDATE(C3684,0))-1),-1,Feriados!$A$1:$A$936),1,Feriados!$A$1:$A$936)</f>
        <v>41715</v>
      </c>
      <c r="K3684" s="28">
        <f t="shared" si="110"/>
        <v>7.7015874266333162</v>
      </c>
    </row>
    <row r="3685" spans="1:11" x14ac:dyDescent="0.3">
      <c r="A3685" s="18" t="str">
        <f t="shared" si="111"/>
        <v>22015F</v>
      </c>
      <c r="B3685" s="10">
        <v>760199</v>
      </c>
      <c r="C3685" s="15">
        <v>42075</v>
      </c>
      <c r="D3685" s="16">
        <v>2573.199153</v>
      </c>
      <c r="E3685" s="14">
        <v>1.22</v>
      </c>
      <c r="F3685" s="14" t="s">
        <v>41</v>
      </c>
      <c r="G3685" s="15">
        <v>42069</v>
      </c>
      <c r="H3685" s="27">
        <f>WORKDAY(WORKDAY(DATEVALUE("15/"&amp;MONTH(EDATE(C3685,0))&amp;"/"&amp;YEAR(EDATE(C3685,0))),-1,Feriados!$A$1:$A$936),1,Feriados!$A$1:$A$936)</f>
        <v>42079</v>
      </c>
      <c r="I3685" s="27">
        <f>WORKDAY(WORKDAY(DATEVALUE("15/"&amp;MONTH(EDATE(C3685,-1))&amp;"/"&amp;YEAR(EDATE(C3685,-1))),-1,Feriados!$A$1:$A$936),1,Feriados!$A$1:$A$936)</f>
        <v>42053</v>
      </c>
      <c r="J3685" s="27">
        <f>WORKDAY(WORKDAY(DATEVALUE("15/"&amp;MONTH(EDATE(C3685,0))&amp;"/"&amp;YEAR(EDATE(C3685,0))-1),-1,Feriados!$A$1:$A$936),1,Feriados!$A$1:$A$936)</f>
        <v>41715</v>
      </c>
      <c r="K3685" s="28">
        <f t="shared" si="110"/>
        <v>7.7015874266333162</v>
      </c>
    </row>
    <row r="3686" spans="1:11" x14ac:dyDescent="0.3">
      <c r="A3686" s="18" t="str">
        <f t="shared" si="111"/>
        <v>22015F</v>
      </c>
      <c r="B3686" s="10">
        <v>760199</v>
      </c>
      <c r="C3686" s="15">
        <v>42076</v>
      </c>
      <c r="D3686" s="16">
        <v>2574.9330890000001</v>
      </c>
      <c r="E3686" s="14">
        <v>1.22</v>
      </c>
      <c r="F3686" s="14" t="s">
        <v>41</v>
      </c>
      <c r="G3686" s="15">
        <v>42069</v>
      </c>
      <c r="H3686" s="27">
        <f>WORKDAY(WORKDAY(DATEVALUE("15/"&amp;MONTH(EDATE(C3686,0))&amp;"/"&amp;YEAR(EDATE(C3686,0))),-1,Feriados!$A$1:$A$936),1,Feriados!$A$1:$A$936)</f>
        <v>42079</v>
      </c>
      <c r="I3686" s="27">
        <f>WORKDAY(WORKDAY(DATEVALUE("15/"&amp;MONTH(EDATE(C3686,-1))&amp;"/"&amp;YEAR(EDATE(C3686,-1))),-1,Feriados!$A$1:$A$936),1,Feriados!$A$1:$A$936)</f>
        <v>42053</v>
      </c>
      <c r="J3686" s="27">
        <f>WORKDAY(WORKDAY(DATEVALUE("15/"&amp;MONTH(EDATE(C3686,0))&amp;"/"&amp;YEAR(EDATE(C3686,0))-1),-1,Feriados!$A$1:$A$936),1,Feriados!$A$1:$A$936)</f>
        <v>41715</v>
      </c>
      <c r="K3686" s="28">
        <f t="shared" si="110"/>
        <v>7.7015874266333162</v>
      </c>
    </row>
    <row r="3687" spans="1:11" x14ac:dyDescent="0.3">
      <c r="A3687" s="18" t="str">
        <f t="shared" si="111"/>
        <v>22015F</v>
      </c>
      <c r="B3687" s="10">
        <v>760199</v>
      </c>
      <c r="C3687" s="15">
        <v>42079</v>
      </c>
      <c r="D3687" s="16">
        <v>2576.6681939999999</v>
      </c>
      <c r="E3687" s="14">
        <v>1.22</v>
      </c>
      <c r="F3687" s="14" t="s">
        <v>41</v>
      </c>
      <c r="G3687" s="15">
        <v>42069</v>
      </c>
      <c r="H3687" s="27">
        <f>WORKDAY(WORKDAY(DATEVALUE("15/"&amp;MONTH(EDATE(C3687,0))&amp;"/"&amp;YEAR(EDATE(C3687,0))),-1,Feriados!$A$1:$A$936),1,Feriados!$A$1:$A$936)</f>
        <v>42079</v>
      </c>
      <c r="I3687" s="27">
        <f>WORKDAY(WORKDAY(DATEVALUE("15/"&amp;MONTH(EDATE(C3687,-1))&amp;"/"&amp;YEAR(EDATE(C3687,-1))),-1,Feriados!$A$1:$A$936),1,Feriados!$A$1:$A$936)</f>
        <v>42053</v>
      </c>
      <c r="J3687" s="27">
        <f>WORKDAY(WORKDAY(DATEVALUE("15/"&amp;MONTH(EDATE(C3687,0))&amp;"/"&amp;YEAR(EDATE(C3687,0))-1),-1,Feriados!$A$1:$A$936),1,Feriados!$A$1:$A$936)</f>
        <v>41715</v>
      </c>
      <c r="K3687" s="28">
        <f t="shared" si="110"/>
        <v>7.7015874266333162</v>
      </c>
    </row>
    <row r="3688" spans="1:11" x14ac:dyDescent="0.3">
      <c r="A3688" s="18" t="str">
        <f t="shared" si="111"/>
        <v>22015P</v>
      </c>
      <c r="B3688" s="10">
        <v>760199</v>
      </c>
      <c r="C3688" s="15">
        <v>42080</v>
      </c>
      <c r="D3688" s="16">
        <v>2578.3625149999998</v>
      </c>
      <c r="E3688" s="14">
        <v>1.39</v>
      </c>
      <c r="F3688" s="14" t="s">
        <v>42</v>
      </c>
      <c r="G3688" s="15">
        <v>42080</v>
      </c>
      <c r="H3688" s="27">
        <f>WORKDAY(WORKDAY(DATEVALUE("15/"&amp;MONTH(EDATE(C3688,0))&amp;"/"&amp;YEAR(EDATE(C3688,0))),-1,Feriados!$A$1:$A$936),1,Feriados!$A$1:$A$936)</f>
        <v>42079</v>
      </c>
      <c r="I3688" s="27">
        <f>WORKDAY(WORKDAY(DATEVALUE("15/"&amp;MONTH(EDATE(C3688,-1))&amp;"/"&amp;YEAR(EDATE(C3688,-1))),-1,Feriados!$A$1:$A$936),1,Feriados!$A$1:$A$936)</f>
        <v>42053</v>
      </c>
      <c r="J3688" s="27">
        <f>WORKDAY(WORKDAY(DATEVALUE("15/"&amp;MONTH(EDATE(C3688,0))&amp;"/"&amp;YEAR(EDATE(C3688,0))-1),-1,Feriados!$A$1:$A$936),1,Feriados!$A$1:$A$936)</f>
        <v>41715</v>
      </c>
      <c r="K3688" s="28">
        <f t="shared" si="110"/>
        <v>7.7015874266333162</v>
      </c>
    </row>
    <row r="3689" spans="1:11" x14ac:dyDescent="0.3">
      <c r="A3689" s="18" t="str">
        <f t="shared" si="111"/>
        <v>22015P</v>
      </c>
      <c r="B3689" s="10">
        <v>760199</v>
      </c>
      <c r="C3689" s="15">
        <v>42081</v>
      </c>
      <c r="D3689" s="16">
        <v>2580.0579499999999</v>
      </c>
      <c r="E3689" s="14">
        <v>1.39</v>
      </c>
      <c r="F3689" s="14" t="s">
        <v>42</v>
      </c>
      <c r="G3689" s="15">
        <v>42080</v>
      </c>
      <c r="H3689" s="27">
        <f>WORKDAY(WORKDAY(DATEVALUE("15/"&amp;MONTH(EDATE(C3689,0))&amp;"/"&amp;YEAR(EDATE(C3689,0))),-1,Feriados!$A$1:$A$936),1,Feriados!$A$1:$A$936)</f>
        <v>42079</v>
      </c>
      <c r="I3689" s="27">
        <f>WORKDAY(WORKDAY(DATEVALUE("15/"&amp;MONTH(EDATE(C3689,-1))&amp;"/"&amp;YEAR(EDATE(C3689,-1))),-1,Feriados!$A$1:$A$936),1,Feriados!$A$1:$A$936)</f>
        <v>42053</v>
      </c>
      <c r="J3689" s="27">
        <f>WORKDAY(WORKDAY(DATEVALUE("15/"&amp;MONTH(EDATE(C3689,0))&amp;"/"&amp;YEAR(EDATE(C3689,0))-1),-1,Feriados!$A$1:$A$936),1,Feriados!$A$1:$A$936)</f>
        <v>41715</v>
      </c>
      <c r="K3689" s="28">
        <f t="shared" si="110"/>
        <v>7.7015874266333162</v>
      </c>
    </row>
    <row r="3690" spans="1:11" x14ac:dyDescent="0.3">
      <c r="A3690" s="18" t="str">
        <f t="shared" si="111"/>
        <v>22015P</v>
      </c>
      <c r="B3690" s="10">
        <v>760199</v>
      </c>
      <c r="C3690" s="15">
        <v>42082</v>
      </c>
      <c r="D3690" s="16">
        <v>2581.7545</v>
      </c>
      <c r="E3690" s="14">
        <v>1.39</v>
      </c>
      <c r="F3690" s="14" t="s">
        <v>42</v>
      </c>
      <c r="G3690" s="15">
        <v>42080</v>
      </c>
      <c r="H3690" s="27">
        <f>WORKDAY(WORKDAY(DATEVALUE("15/"&amp;MONTH(EDATE(C3690,0))&amp;"/"&amp;YEAR(EDATE(C3690,0))),-1,Feriados!$A$1:$A$936),1,Feriados!$A$1:$A$936)</f>
        <v>42079</v>
      </c>
      <c r="I3690" s="27">
        <f>WORKDAY(WORKDAY(DATEVALUE("15/"&amp;MONTH(EDATE(C3690,-1))&amp;"/"&amp;YEAR(EDATE(C3690,-1))),-1,Feriados!$A$1:$A$936),1,Feriados!$A$1:$A$936)</f>
        <v>42053</v>
      </c>
      <c r="J3690" s="27">
        <f>WORKDAY(WORKDAY(DATEVALUE("15/"&amp;MONTH(EDATE(C3690,0))&amp;"/"&amp;YEAR(EDATE(C3690,0))-1),-1,Feriados!$A$1:$A$936),1,Feriados!$A$1:$A$936)</f>
        <v>41715</v>
      </c>
      <c r="K3690" s="28">
        <f t="shared" si="110"/>
        <v>7.7015874266333162</v>
      </c>
    </row>
    <row r="3691" spans="1:11" x14ac:dyDescent="0.3">
      <c r="A3691" s="18" t="str">
        <f t="shared" si="111"/>
        <v>22015P</v>
      </c>
      <c r="B3691" s="10">
        <v>760199</v>
      </c>
      <c r="C3691" s="15">
        <v>42083</v>
      </c>
      <c r="D3691" s="16">
        <v>2583.452166</v>
      </c>
      <c r="E3691" s="14">
        <v>1.39</v>
      </c>
      <c r="F3691" s="14" t="s">
        <v>42</v>
      </c>
      <c r="G3691" s="15">
        <v>42080</v>
      </c>
      <c r="H3691" s="27">
        <f>WORKDAY(WORKDAY(DATEVALUE("15/"&amp;MONTH(EDATE(C3691,0))&amp;"/"&amp;YEAR(EDATE(C3691,0))),-1,Feriados!$A$1:$A$936),1,Feriados!$A$1:$A$936)</f>
        <v>42079</v>
      </c>
      <c r="I3691" s="27">
        <f>WORKDAY(WORKDAY(DATEVALUE("15/"&amp;MONTH(EDATE(C3691,-1))&amp;"/"&amp;YEAR(EDATE(C3691,-1))),-1,Feriados!$A$1:$A$936),1,Feriados!$A$1:$A$936)</f>
        <v>42053</v>
      </c>
      <c r="J3691" s="27">
        <f>WORKDAY(WORKDAY(DATEVALUE("15/"&amp;MONTH(EDATE(C3691,0))&amp;"/"&amp;YEAR(EDATE(C3691,0))-1),-1,Feriados!$A$1:$A$936),1,Feriados!$A$1:$A$936)</f>
        <v>41715</v>
      </c>
      <c r="K3691" s="28">
        <f t="shared" si="110"/>
        <v>7.7015874266333162</v>
      </c>
    </row>
    <row r="3692" spans="1:11" x14ac:dyDescent="0.3">
      <c r="A3692" s="18" t="str">
        <f t="shared" si="111"/>
        <v>22015P</v>
      </c>
      <c r="B3692" s="10">
        <v>760199</v>
      </c>
      <c r="C3692" s="15">
        <v>42086</v>
      </c>
      <c r="D3692" s="16">
        <v>2585.2723540000002</v>
      </c>
      <c r="E3692" s="14">
        <v>1.41</v>
      </c>
      <c r="F3692" s="14" t="s">
        <v>42</v>
      </c>
      <c r="G3692" s="15">
        <v>42086</v>
      </c>
      <c r="H3692" s="27">
        <f>WORKDAY(WORKDAY(DATEVALUE("15/"&amp;MONTH(EDATE(C3692,0))&amp;"/"&amp;YEAR(EDATE(C3692,0))),-1,Feriados!$A$1:$A$936),1,Feriados!$A$1:$A$936)</f>
        <v>42079</v>
      </c>
      <c r="I3692" s="27">
        <f>WORKDAY(WORKDAY(DATEVALUE("15/"&amp;MONTH(EDATE(C3692,-1))&amp;"/"&amp;YEAR(EDATE(C3692,-1))),-1,Feriados!$A$1:$A$936),1,Feriados!$A$1:$A$936)</f>
        <v>42053</v>
      </c>
      <c r="J3692" s="27">
        <f>WORKDAY(WORKDAY(DATEVALUE("15/"&amp;MONTH(EDATE(C3692,0))&amp;"/"&amp;YEAR(EDATE(C3692,0))-1),-1,Feriados!$A$1:$A$936),1,Feriados!$A$1:$A$936)</f>
        <v>41715</v>
      </c>
      <c r="K3692" s="28">
        <f t="shared" si="110"/>
        <v>7.7015874266333162</v>
      </c>
    </row>
    <row r="3693" spans="1:11" x14ac:dyDescent="0.3">
      <c r="A3693" s="18" t="str">
        <f t="shared" si="111"/>
        <v>22015P</v>
      </c>
      <c r="B3693" s="10">
        <v>760199</v>
      </c>
      <c r="C3693" s="15">
        <v>42087</v>
      </c>
      <c r="D3693" s="16">
        <v>2586.9966300000001</v>
      </c>
      <c r="E3693" s="14">
        <v>1.41</v>
      </c>
      <c r="F3693" s="14" t="s">
        <v>42</v>
      </c>
      <c r="G3693" s="15">
        <v>42086</v>
      </c>
      <c r="H3693" s="27">
        <f>WORKDAY(WORKDAY(DATEVALUE("15/"&amp;MONTH(EDATE(C3693,0))&amp;"/"&amp;YEAR(EDATE(C3693,0))),-1,Feriados!$A$1:$A$936),1,Feriados!$A$1:$A$936)</f>
        <v>42079</v>
      </c>
      <c r="I3693" s="27">
        <f>WORKDAY(WORKDAY(DATEVALUE("15/"&amp;MONTH(EDATE(C3693,-1))&amp;"/"&amp;YEAR(EDATE(C3693,-1))),-1,Feriados!$A$1:$A$936),1,Feriados!$A$1:$A$936)</f>
        <v>42053</v>
      </c>
      <c r="J3693" s="27">
        <f>WORKDAY(WORKDAY(DATEVALUE("15/"&amp;MONTH(EDATE(C3693,0))&amp;"/"&amp;YEAR(EDATE(C3693,0))-1),-1,Feriados!$A$1:$A$936),1,Feriados!$A$1:$A$936)</f>
        <v>41715</v>
      </c>
      <c r="K3693" s="28">
        <f t="shared" si="110"/>
        <v>7.7015874266333162</v>
      </c>
    </row>
    <row r="3694" spans="1:11" x14ac:dyDescent="0.3">
      <c r="A3694" s="18" t="str">
        <f t="shared" si="111"/>
        <v>22015P</v>
      </c>
      <c r="B3694" s="10">
        <v>760199</v>
      </c>
      <c r="C3694" s="15">
        <v>42088</v>
      </c>
      <c r="D3694" s="16">
        <v>2588.7220569999999</v>
      </c>
      <c r="E3694" s="14">
        <v>1.41</v>
      </c>
      <c r="F3694" s="14" t="s">
        <v>42</v>
      </c>
      <c r="G3694" s="15">
        <v>42086</v>
      </c>
      <c r="H3694" s="27">
        <f>WORKDAY(WORKDAY(DATEVALUE("15/"&amp;MONTH(EDATE(C3694,0))&amp;"/"&amp;YEAR(EDATE(C3694,0))),-1,Feriados!$A$1:$A$936),1,Feriados!$A$1:$A$936)</f>
        <v>42079</v>
      </c>
      <c r="I3694" s="27">
        <f>WORKDAY(WORKDAY(DATEVALUE("15/"&amp;MONTH(EDATE(C3694,-1))&amp;"/"&amp;YEAR(EDATE(C3694,-1))),-1,Feriados!$A$1:$A$936),1,Feriados!$A$1:$A$936)</f>
        <v>42053</v>
      </c>
      <c r="J3694" s="27">
        <f>WORKDAY(WORKDAY(DATEVALUE("15/"&amp;MONTH(EDATE(C3694,0))&amp;"/"&amp;YEAR(EDATE(C3694,0))-1),-1,Feriados!$A$1:$A$936),1,Feriados!$A$1:$A$936)</f>
        <v>41715</v>
      </c>
      <c r="K3694" s="28">
        <f t="shared" si="110"/>
        <v>7.7015874266333162</v>
      </c>
    </row>
    <row r="3695" spans="1:11" x14ac:dyDescent="0.3">
      <c r="A3695" s="18" t="str">
        <f t="shared" si="111"/>
        <v>22015P</v>
      </c>
      <c r="B3695" s="10">
        <v>760199</v>
      </c>
      <c r="C3695" s="15">
        <v>42089</v>
      </c>
      <c r="D3695" s="16">
        <v>2590.4486350000002</v>
      </c>
      <c r="E3695" s="14">
        <v>1.41</v>
      </c>
      <c r="F3695" s="14" t="s">
        <v>42</v>
      </c>
      <c r="G3695" s="15">
        <v>42086</v>
      </c>
      <c r="H3695" s="27">
        <f>WORKDAY(WORKDAY(DATEVALUE("15/"&amp;MONTH(EDATE(C3695,0))&amp;"/"&amp;YEAR(EDATE(C3695,0))),-1,Feriados!$A$1:$A$936),1,Feriados!$A$1:$A$936)</f>
        <v>42079</v>
      </c>
      <c r="I3695" s="27">
        <f>WORKDAY(WORKDAY(DATEVALUE("15/"&amp;MONTH(EDATE(C3695,-1))&amp;"/"&amp;YEAR(EDATE(C3695,-1))),-1,Feriados!$A$1:$A$936),1,Feriados!$A$1:$A$936)</f>
        <v>42053</v>
      </c>
      <c r="J3695" s="27">
        <f>WORKDAY(WORKDAY(DATEVALUE("15/"&amp;MONTH(EDATE(C3695,0))&amp;"/"&amp;YEAR(EDATE(C3695,0))-1),-1,Feriados!$A$1:$A$936),1,Feriados!$A$1:$A$936)</f>
        <v>41715</v>
      </c>
      <c r="K3695" s="28">
        <f t="shared" si="110"/>
        <v>7.7015874266333162</v>
      </c>
    </row>
    <row r="3696" spans="1:11" x14ac:dyDescent="0.3">
      <c r="A3696" s="18" t="str">
        <f t="shared" si="111"/>
        <v>22015P</v>
      </c>
      <c r="B3696" s="10">
        <v>760199</v>
      </c>
      <c r="C3696" s="15">
        <v>42090</v>
      </c>
      <c r="D3696" s="16">
        <v>2592.1763639999999</v>
      </c>
      <c r="E3696" s="14">
        <v>1.41</v>
      </c>
      <c r="F3696" s="14" t="s">
        <v>42</v>
      </c>
      <c r="G3696" s="15">
        <v>42086</v>
      </c>
      <c r="H3696" s="27">
        <f>WORKDAY(WORKDAY(DATEVALUE("15/"&amp;MONTH(EDATE(C3696,0))&amp;"/"&amp;YEAR(EDATE(C3696,0))),-1,Feriados!$A$1:$A$936),1,Feriados!$A$1:$A$936)</f>
        <v>42079</v>
      </c>
      <c r="I3696" s="27">
        <f>WORKDAY(WORKDAY(DATEVALUE("15/"&amp;MONTH(EDATE(C3696,-1))&amp;"/"&amp;YEAR(EDATE(C3696,-1))),-1,Feriados!$A$1:$A$936),1,Feriados!$A$1:$A$936)</f>
        <v>42053</v>
      </c>
      <c r="J3696" s="27">
        <f>WORKDAY(WORKDAY(DATEVALUE("15/"&amp;MONTH(EDATE(C3696,0))&amp;"/"&amp;YEAR(EDATE(C3696,0))-1),-1,Feriados!$A$1:$A$936),1,Feriados!$A$1:$A$936)</f>
        <v>41715</v>
      </c>
      <c r="K3696" s="28">
        <f t="shared" si="110"/>
        <v>7.7015874266333162</v>
      </c>
    </row>
    <row r="3697" spans="1:11" x14ac:dyDescent="0.3">
      <c r="A3697" s="18" t="str">
        <f t="shared" si="111"/>
        <v>22015P</v>
      </c>
      <c r="B3697" s="10">
        <v>760199</v>
      </c>
      <c r="C3697" s="15">
        <v>42093</v>
      </c>
      <c r="D3697" s="16">
        <v>2593.9052449999999</v>
      </c>
      <c r="E3697" s="14">
        <v>1.41</v>
      </c>
      <c r="F3697" s="14" t="s">
        <v>42</v>
      </c>
      <c r="G3697" s="15">
        <v>42086</v>
      </c>
      <c r="H3697" s="27">
        <f>WORKDAY(WORKDAY(DATEVALUE("15/"&amp;MONTH(EDATE(C3697,0))&amp;"/"&amp;YEAR(EDATE(C3697,0))),-1,Feriados!$A$1:$A$936),1,Feriados!$A$1:$A$936)</f>
        <v>42079</v>
      </c>
      <c r="I3697" s="27">
        <f>WORKDAY(WORKDAY(DATEVALUE("15/"&amp;MONTH(EDATE(C3697,-1))&amp;"/"&amp;YEAR(EDATE(C3697,-1))),-1,Feriados!$A$1:$A$936),1,Feriados!$A$1:$A$936)</f>
        <v>42053</v>
      </c>
      <c r="J3697" s="27">
        <f>WORKDAY(WORKDAY(DATEVALUE("15/"&amp;MONTH(EDATE(C3697,0))&amp;"/"&amp;YEAR(EDATE(C3697,0))-1),-1,Feriados!$A$1:$A$936),1,Feriados!$A$1:$A$936)</f>
        <v>41715</v>
      </c>
      <c r="K3697" s="28">
        <f t="shared" si="110"/>
        <v>7.7015874266333162</v>
      </c>
    </row>
    <row r="3698" spans="1:11" x14ac:dyDescent="0.3">
      <c r="A3698" s="18" t="str">
        <f t="shared" si="111"/>
        <v>22015P</v>
      </c>
      <c r="B3698" s="10">
        <v>760199</v>
      </c>
      <c r="C3698" s="15">
        <v>42094</v>
      </c>
      <c r="D3698" s="16">
        <v>2595.63528</v>
      </c>
      <c r="E3698" s="14">
        <v>1.41</v>
      </c>
      <c r="F3698" s="14" t="s">
        <v>42</v>
      </c>
      <c r="G3698" s="15">
        <v>42086</v>
      </c>
      <c r="H3698" s="27">
        <f>WORKDAY(WORKDAY(DATEVALUE("15/"&amp;MONTH(EDATE(C3698,0))&amp;"/"&amp;YEAR(EDATE(C3698,0))),-1,Feriados!$A$1:$A$936),1,Feriados!$A$1:$A$936)</f>
        <v>42079</v>
      </c>
      <c r="I3698" s="27">
        <f>WORKDAY(WORKDAY(DATEVALUE("15/"&amp;MONTH(EDATE(C3698,-1))&amp;"/"&amp;YEAR(EDATE(C3698,-1))),-1,Feriados!$A$1:$A$936),1,Feriados!$A$1:$A$936)</f>
        <v>42053</v>
      </c>
      <c r="J3698" s="27">
        <f>WORKDAY(WORKDAY(DATEVALUE("15/"&amp;MONTH(EDATE(C3698,0))&amp;"/"&amp;YEAR(EDATE(C3698,0))-1),-1,Feriados!$A$1:$A$936),1,Feriados!$A$1:$A$936)</f>
        <v>41715</v>
      </c>
      <c r="K3698" s="28">
        <f t="shared" si="110"/>
        <v>7.7015874266333162</v>
      </c>
    </row>
    <row r="3699" spans="1:11" x14ac:dyDescent="0.3">
      <c r="A3699" s="18" t="str">
        <f t="shared" si="111"/>
        <v>32015P</v>
      </c>
      <c r="B3699" s="10">
        <v>760199</v>
      </c>
      <c r="C3699" s="15">
        <v>42095</v>
      </c>
      <c r="D3699" s="16">
        <v>2597.3664680000002</v>
      </c>
      <c r="E3699" s="14">
        <v>1.41</v>
      </c>
      <c r="F3699" s="14" t="s">
        <v>42</v>
      </c>
      <c r="G3699" s="15">
        <v>42086</v>
      </c>
      <c r="H3699" s="27">
        <f>WORKDAY(WORKDAY(DATEVALUE("15/"&amp;MONTH(EDATE(C3699,0))&amp;"/"&amp;YEAR(EDATE(C3699,0))),-1,Feriados!$A$1:$A$936),1,Feriados!$A$1:$A$936)</f>
        <v>42109</v>
      </c>
      <c r="I3699" s="27">
        <f>WORKDAY(WORKDAY(DATEVALUE("15/"&amp;MONTH(EDATE(C3699,-1))&amp;"/"&amp;YEAR(EDATE(C3699,-1))),-1,Feriados!$A$1:$A$936),1,Feriados!$A$1:$A$936)</f>
        <v>42079</v>
      </c>
      <c r="J3699" s="27">
        <f>WORKDAY(WORKDAY(DATEVALUE("15/"&amp;MONTH(EDATE(C3699,0))&amp;"/"&amp;YEAR(EDATE(C3699,0))-1),-1,Feriados!$A$1:$A$936),1,Feriados!$A$1:$A$936)</f>
        <v>41744</v>
      </c>
      <c r="K3699" s="28">
        <f t="shared" si="110"/>
        <v>8.128504646851443</v>
      </c>
    </row>
    <row r="3700" spans="1:11" x14ac:dyDescent="0.3">
      <c r="A3700" s="18" t="str">
        <f t="shared" si="111"/>
        <v>32015P</v>
      </c>
      <c r="B3700" s="10">
        <v>760199</v>
      </c>
      <c r="C3700" s="15">
        <v>42096</v>
      </c>
      <c r="D3700" s="16">
        <v>2599.0988109999998</v>
      </c>
      <c r="E3700" s="14">
        <v>1.41</v>
      </c>
      <c r="F3700" s="14" t="s">
        <v>42</v>
      </c>
      <c r="G3700" s="15">
        <v>42086</v>
      </c>
      <c r="H3700" s="27">
        <f>WORKDAY(WORKDAY(DATEVALUE("15/"&amp;MONTH(EDATE(C3700,0))&amp;"/"&amp;YEAR(EDATE(C3700,0))),-1,Feriados!$A$1:$A$936),1,Feriados!$A$1:$A$936)</f>
        <v>42109</v>
      </c>
      <c r="I3700" s="27">
        <f>WORKDAY(WORKDAY(DATEVALUE("15/"&amp;MONTH(EDATE(C3700,-1))&amp;"/"&amp;YEAR(EDATE(C3700,-1))),-1,Feriados!$A$1:$A$936),1,Feriados!$A$1:$A$936)</f>
        <v>42079</v>
      </c>
      <c r="J3700" s="27">
        <f>WORKDAY(WORKDAY(DATEVALUE("15/"&amp;MONTH(EDATE(C3700,0))&amp;"/"&amp;YEAR(EDATE(C3700,0))-1),-1,Feriados!$A$1:$A$936),1,Feriados!$A$1:$A$936)</f>
        <v>41744</v>
      </c>
      <c r="K3700" s="28">
        <f t="shared" si="110"/>
        <v>8.128504646851443</v>
      </c>
    </row>
    <row r="3701" spans="1:11" x14ac:dyDescent="0.3">
      <c r="A3701" s="18" t="str">
        <f t="shared" si="111"/>
        <v>32015P</v>
      </c>
      <c r="B3701" s="10">
        <v>760199</v>
      </c>
      <c r="C3701" s="15">
        <v>42100</v>
      </c>
      <c r="D3701" s="16">
        <v>2600.8323099999998</v>
      </c>
      <c r="E3701" s="14">
        <v>1.41</v>
      </c>
      <c r="F3701" s="14" t="s">
        <v>42</v>
      </c>
      <c r="G3701" s="15">
        <v>42086</v>
      </c>
      <c r="H3701" s="27">
        <f>WORKDAY(WORKDAY(DATEVALUE("15/"&amp;MONTH(EDATE(C3701,0))&amp;"/"&amp;YEAR(EDATE(C3701,0))),-1,Feriados!$A$1:$A$936),1,Feriados!$A$1:$A$936)</f>
        <v>42109</v>
      </c>
      <c r="I3701" s="27">
        <f>WORKDAY(WORKDAY(DATEVALUE("15/"&amp;MONTH(EDATE(C3701,-1))&amp;"/"&amp;YEAR(EDATE(C3701,-1))),-1,Feriados!$A$1:$A$936),1,Feriados!$A$1:$A$936)</f>
        <v>42079</v>
      </c>
      <c r="J3701" s="27">
        <f>WORKDAY(WORKDAY(DATEVALUE("15/"&amp;MONTH(EDATE(C3701,0))&amp;"/"&amp;YEAR(EDATE(C3701,0))-1),-1,Feriados!$A$1:$A$936),1,Feriados!$A$1:$A$936)</f>
        <v>41744</v>
      </c>
      <c r="K3701" s="28">
        <f t="shared" si="110"/>
        <v>8.128504646851443</v>
      </c>
    </row>
    <row r="3702" spans="1:11" x14ac:dyDescent="0.3">
      <c r="A3702" s="18" t="str">
        <f t="shared" si="111"/>
        <v>32015P</v>
      </c>
      <c r="B3702" s="10">
        <v>760199</v>
      </c>
      <c r="C3702" s="15">
        <v>42101</v>
      </c>
      <c r="D3702" s="16">
        <v>2602.5669640000001</v>
      </c>
      <c r="E3702" s="14">
        <v>1.41</v>
      </c>
      <c r="F3702" s="14" t="s">
        <v>42</v>
      </c>
      <c r="G3702" s="15">
        <v>42086</v>
      </c>
      <c r="H3702" s="27">
        <f>WORKDAY(WORKDAY(DATEVALUE("15/"&amp;MONTH(EDATE(C3702,0))&amp;"/"&amp;YEAR(EDATE(C3702,0))),-1,Feriados!$A$1:$A$936),1,Feriados!$A$1:$A$936)</f>
        <v>42109</v>
      </c>
      <c r="I3702" s="27">
        <f>WORKDAY(WORKDAY(DATEVALUE("15/"&amp;MONTH(EDATE(C3702,-1))&amp;"/"&amp;YEAR(EDATE(C3702,-1))),-1,Feriados!$A$1:$A$936),1,Feriados!$A$1:$A$936)</f>
        <v>42079</v>
      </c>
      <c r="J3702" s="27">
        <f>WORKDAY(WORKDAY(DATEVALUE("15/"&amp;MONTH(EDATE(C3702,0))&amp;"/"&amp;YEAR(EDATE(C3702,0))-1),-1,Feriados!$A$1:$A$936),1,Feriados!$A$1:$A$936)</f>
        <v>41744</v>
      </c>
      <c r="K3702" s="28">
        <f t="shared" si="110"/>
        <v>8.128504646851443</v>
      </c>
    </row>
    <row r="3703" spans="1:11" x14ac:dyDescent="0.3">
      <c r="A3703" s="18" t="str">
        <f t="shared" si="111"/>
        <v>32015F</v>
      </c>
      <c r="B3703" s="10">
        <v>760199</v>
      </c>
      <c r="C3703" s="15">
        <v>42102</v>
      </c>
      <c r="D3703" s="16">
        <v>2602.5432639999999</v>
      </c>
      <c r="E3703" s="14">
        <v>1.32</v>
      </c>
      <c r="F3703" s="14" t="s">
        <v>41</v>
      </c>
      <c r="G3703" s="15">
        <v>42102</v>
      </c>
      <c r="H3703" s="27">
        <f>WORKDAY(WORKDAY(DATEVALUE("15/"&amp;MONTH(EDATE(C3703,0))&amp;"/"&amp;YEAR(EDATE(C3703,0))),-1,Feriados!$A$1:$A$936),1,Feriados!$A$1:$A$936)</f>
        <v>42109</v>
      </c>
      <c r="I3703" s="27">
        <f>WORKDAY(WORKDAY(DATEVALUE("15/"&amp;MONTH(EDATE(C3703,-1))&amp;"/"&amp;YEAR(EDATE(C3703,-1))),-1,Feriados!$A$1:$A$936),1,Feriados!$A$1:$A$936)</f>
        <v>42079</v>
      </c>
      <c r="J3703" s="27">
        <f>WORKDAY(WORKDAY(DATEVALUE("15/"&amp;MONTH(EDATE(C3703,0))&amp;"/"&amp;YEAR(EDATE(C3703,0))-1),-1,Feriados!$A$1:$A$936),1,Feriados!$A$1:$A$936)</f>
        <v>41744</v>
      </c>
      <c r="K3703" s="28">
        <f t="shared" si="110"/>
        <v>8.128504646851443</v>
      </c>
    </row>
    <row r="3704" spans="1:11" x14ac:dyDescent="0.3">
      <c r="A3704" s="18" t="str">
        <f t="shared" si="111"/>
        <v>32015F</v>
      </c>
      <c r="B3704" s="10">
        <v>760199</v>
      </c>
      <c r="C3704" s="15">
        <v>42103</v>
      </c>
      <c r="D3704" s="16">
        <v>2604.1690560000002</v>
      </c>
      <c r="E3704" s="14">
        <v>1.32</v>
      </c>
      <c r="F3704" s="14" t="s">
        <v>41</v>
      </c>
      <c r="G3704" s="15">
        <v>42102</v>
      </c>
      <c r="H3704" s="27">
        <f>WORKDAY(WORKDAY(DATEVALUE("15/"&amp;MONTH(EDATE(C3704,0))&amp;"/"&amp;YEAR(EDATE(C3704,0))),-1,Feriados!$A$1:$A$936),1,Feriados!$A$1:$A$936)</f>
        <v>42109</v>
      </c>
      <c r="I3704" s="27">
        <f>WORKDAY(WORKDAY(DATEVALUE("15/"&amp;MONTH(EDATE(C3704,-1))&amp;"/"&amp;YEAR(EDATE(C3704,-1))),-1,Feriados!$A$1:$A$936),1,Feriados!$A$1:$A$936)</f>
        <v>42079</v>
      </c>
      <c r="J3704" s="27">
        <f>WORKDAY(WORKDAY(DATEVALUE("15/"&amp;MONTH(EDATE(C3704,0))&amp;"/"&amp;YEAR(EDATE(C3704,0))-1),-1,Feriados!$A$1:$A$936),1,Feriados!$A$1:$A$936)</f>
        <v>41744</v>
      </c>
      <c r="K3704" s="28">
        <f t="shared" si="110"/>
        <v>8.128504646851443</v>
      </c>
    </row>
    <row r="3705" spans="1:11" x14ac:dyDescent="0.3">
      <c r="A3705" s="18" t="str">
        <f t="shared" si="111"/>
        <v>32015F</v>
      </c>
      <c r="B3705" s="10">
        <v>760199</v>
      </c>
      <c r="C3705" s="15">
        <v>42104</v>
      </c>
      <c r="D3705" s="16">
        <v>2605.795865</v>
      </c>
      <c r="E3705" s="14">
        <v>1.32</v>
      </c>
      <c r="F3705" s="14" t="s">
        <v>41</v>
      </c>
      <c r="G3705" s="15">
        <v>42102</v>
      </c>
      <c r="H3705" s="27">
        <f>WORKDAY(WORKDAY(DATEVALUE("15/"&amp;MONTH(EDATE(C3705,0))&amp;"/"&amp;YEAR(EDATE(C3705,0))),-1,Feriados!$A$1:$A$936),1,Feriados!$A$1:$A$936)</f>
        <v>42109</v>
      </c>
      <c r="I3705" s="27">
        <f>WORKDAY(WORKDAY(DATEVALUE("15/"&amp;MONTH(EDATE(C3705,-1))&amp;"/"&amp;YEAR(EDATE(C3705,-1))),-1,Feriados!$A$1:$A$936),1,Feriados!$A$1:$A$936)</f>
        <v>42079</v>
      </c>
      <c r="J3705" s="27">
        <f>WORKDAY(WORKDAY(DATEVALUE("15/"&amp;MONTH(EDATE(C3705,0))&amp;"/"&amp;YEAR(EDATE(C3705,0))-1),-1,Feriados!$A$1:$A$936),1,Feriados!$A$1:$A$936)</f>
        <v>41744</v>
      </c>
      <c r="K3705" s="28">
        <f t="shared" si="110"/>
        <v>8.128504646851443</v>
      </c>
    </row>
    <row r="3706" spans="1:11" x14ac:dyDescent="0.3">
      <c r="A3706" s="18" t="str">
        <f t="shared" si="111"/>
        <v>32015F</v>
      </c>
      <c r="B3706" s="10">
        <v>760199</v>
      </c>
      <c r="C3706" s="15">
        <v>42107</v>
      </c>
      <c r="D3706" s="16">
        <v>2607.4236890000002</v>
      </c>
      <c r="E3706" s="14">
        <v>1.32</v>
      </c>
      <c r="F3706" s="14" t="s">
        <v>41</v>
      </c>
      <c r="G3706" s="15">
        <v>42102</v>
      </c>
      <c r="H3706" s="27">
        <f>WORKDAY(WORKDAY(DATEVALUE("15/"&amp;MONTH(EDATE(C3706,0))&amp;"/"&amp;YEAR(EDATE(C3706,0))),-1,Feriados!$A$1:$A$936),1,Feriados!$A$1:$A$936)</f>
        <v>42109</v>
      </c>
      <c r="I3706" s="27">
        <f>WORKDAY(WORKDAY(DATEVALUE("15/"&amp;MONTH(EDATE(C3706,-1))&amp;"/"&amp;YEAR(EDATE(C3706,-1))),-1,Feriados!$A$1:$A$936),1,Feriados!$A$1:$A$936)</f>
        <v>42079</v>
      </c>
      <c r="J3706" s="27">
        <f>WORKDAY(WORKDAY(DATEVALUE("15/"&amp;MONTH(EDATE(C3706,0))&amp;"/"&amp;YEAR(EDATE(C3706,0))-1),-1,Feriados!$A$1:$A$936),1,Feriados!$A$1:$A$936)</f>
        <v>41744</v>
      </c>
      <c r="K3706" s="28">
        <f t="shared" si="110"/>
        <v>8.128504646851443</v>
      </c>
    </row>
    <row r="3707" spans="1:11" x14ac:dyDescent="0.3">
      <c r="A3707" s="18" t="str">
        <f t="shared" si="111"/>
        <v>32015F</v>
      </c>
      <c r="B3707" s="10">
        <v>760199</v>
      </c>
      <c r="C3707" s="15">
        <v>42108</v>
      </c>
      <c r="D3707" s="16">
        <v>2609.0525299999999</v>
      </c>
      <c r="E3707" s="14">
        <v>1.32</v>
      </c>
      <c r="F3707" s="14" t="s">
        <v>41</v>
      </c>
      <c r="G3707" s="15">
        <v>42102</v>
      </c>
      <c r="H3707" s="27">
        <f>WORKDAY(WORKDAY(DATEVALUE("15/"&amp;MONTH(EDATE(C3707,0))&amp;"/"&amp;YEAR(EDATE(C3707,0))),-1,Feriados!$A$1:$A$936),1,Feriados!$A$1:$A$936)</f>
        <v>42109</v>
      </c>
      <c r="I3707" s="27">
        <f>WORKDAY(WORKDAY(DATEVALUE("15/"&amp;MONTH(EDATE(C3707,-1))&amp;"/"&amp;YEAR(EDATE(C3707,-1))),-1,Feriados!$A$1:$A$936),1,Feriados!$A$1:$A$936)</f>
        <v>42079</v>
      </c>
      <c r="J3707" s="27">
        <f>WORKDAY(WORKDAY(DATEVALUE("15/"&amp;MONTH(EDATE(C3707,0))&amp;"/"&amp;YEAR(EDATE(C3707,0))-1),-1,Feriados!$A$1:$A$936),1,Feriados!$A$1:$A$936)</f>
        <v>41744</v>
      </c>
      <c r="K3707" s="28">
        <f t="shared" si="110"/>
        <v>8.128504646851443</v>
      </c>
    </row>
    <row r="3708" spans="1:11" x14ac:dyDescent="0.3">
      <c r="A3708" s="18" t="str">
        <f t="shared" si="111"/>
        <v>32015F</v>
      </c>
      <c r="B3708" s="10">
        <v>760199</v>
      </c>
      <c r="C3708" s="15">
        <v>42109</v>
      </c>
      <c r="D3708" s="16">
        <v>2610.6823890000001</v>
      </c>
      <c r="E3708" s="14">
        <v>1.32</v>
      </c>
      <c r="F3708" s="14" t="s">
        <v>41</v>
      </c>
      <c r="G3708" s="15">
        <v>42102</v>
      </c>
      <c r="H3708" s="27">
        <f>WORKDAY(WORKDAY(DATEVALUE("15/"&amp;MONTH(EDATE(C3708,0))&amp;"/"&amp;YEAR(EDATE(C3708,0))),-1,Feriados!$A$1:$A$936),1,Feriados!$A$1:$A$936)</f>
        <v>42109</v>
      </c>
      <c r="I3708" s="27">
        <f>WORKDAY(WORKDAY(DATEVALUE("15/"&amp;MONTH(EDATE(C3708,-1))&amp;"/"&amp;YEAR(EDATE(C3708,-1))),-1,Feriados!$A$1:$A$936),1,Feriados!$A$1:$A$936)</f>
        <v>42079</v>
      </c>
      <c r="J3708" s="27">
        <f>WORKDAY(WORKDAY(DATEVALUE("15/"&amp;MONTH(EDATE(C3708,0))&amp;"/"&amp;YEAR(EDATE(C3708,0))-1),-1,Feriados!$A$1:$A$936),1,Feriados!$A$1:$A$936)</f>
        <v>41744</v>
      </c>
      <c r="K3708" s="28">
        <f t="shared" si="110"/>
        <v>8.128504646851443</v>
      </c>
    </row>
    <row r="3709" spans="1:11" x14ac:dyDescent="0.3">
      <c r="A3709" s="18" t="str">
        <f t="shared" si="111"/>
        <v>32015P</v>
      </c>
      <c r="B3709" s="10">
        <v>760199</v>
      </c>
      <c r="C3709" s="15">
        <v>42110</v>
      </c>
      <c r="D3709" s="16">
        <v>2611.5412240000001</v>
      </c>
      <c r="E3709" s="14">
        <v>0.66</v>
      </c>
      <c r="F3709" s="14" t="s">
        <v>42</v>
      </c>
      <c r="G3709" s="15">
        <v>42110</v>
      </c>
      <c r="H3709" s="27">
        <f>WORKDAY(WORKDAY(DATEVALUE("15/"&amp;MONTH(EDATE(C3709,0))&amp;"/"&amp;YEAR(EDATE(C3709,0))),-1,Feriados!$A$1:$A$936),1,Feriados!$A$1:$A$936)</f>
        <v>42109</v>
      </c>
      <c r="I3709" s="27">
        <f>WORKDAY(WORKDAY(DATEVALUE("15/"&amp;MONTH(EDATE(C3709,-1))&amp;"/"&amp;YEAR(EDATE(C3709,-1))),-1,Feriados!$A$1:$A$936),1,Feriados!$A$1:$A$936)</f>
        <v>42079</v>
      </c>
      <c r="J3709" s="27">
        <f>WORKDAY(WORKDAY(DATEVALUE("15/"&amp;MONTH(EDATE(C3709,0))&amp;"/"&amp;YEAR(EDATE(C3709,0))-1),-1,Feriados!$A$1:$A$936),1,Feriados!$A$1:$A$936)</f>
        <v>41744</v>
      </c>
      <c r="K3709" s="28">
        <f t="shared" ref="K3709:K3772" si="112">+(VLOOKUP(H3709,C:D,2,FALSE)/VLOOKUP(J3709,C:D,2,FALSE)-1)*100</f>
        <v>8.128504646851443</v>
      </c>
    </row>
    <row r="3710" spans="1:11" x14ac:dyDescent="0.3">
      <c r="A3710" s="18" t="str">
        <f t="shared" si="111"/>
        <v>32015P</v>
      </c>
      <c r="B3710" s="10">
        <v>760199</v>
      </c>
      <c r="C3710" s="15">
        <v>42111</v>
      </c>
      <c r="D3710" s="16">
        <v>2612.4003429999998</v>
      </c>
      <c r="E3710" s="14">
        <v>0.66</v>
      </c>
      <c r="F3710" s="14" t="s">
        <v>42</v>
      </c>
      <c r="G3710" s="15">
        <v>42110</v>
      </c>
      <c r="H3710" s="27">
        <f>WORKDAY(WORKDAY(DATEVALUE("15/"&amp;MONTH(EDATE(C3710,0))&amp;"/"&amp;YEAR(EDATE(C3710,0))),-1,Feriados!$A$1:$A$936),1,Feriados!$A$1:$A$936)</f>
        <v>42109</v>
      </c>
      <c r="I3710" s="27">
        <f>WORKDAY(WORKDAY(DATEVALUE("15/"&amp;MONTH(EDATE(C3710,-1))&amp;"/"&amp;YEAR(EDATE(C3710,-1))),-1,Feriados!$A$1:$A$936),1,Feriados!$A$1:$A$936)</f>
        <v>42079</v>
      </c>
      <c r="J3710" s="27">
        <f>WORKDAY(WORKDAY(DATEVALUE("15/"&amp;MONTH(EDATE(C3710,0))&amp;"/"&amp;YEAR(EDATE(C3710,0))-1),-1,Feriados!$A$1:$A$936),1,Feriados!$A$1:$A$936)</f>
        <v>41744</v>
      </c>
      <c r="K3710" s="28">
        <f t="shared" si="112"/>
        <v>8.128504646851443</v>
      </c>
    </row>
    <row r="3711" spans="1:11" x14ac:dyDescent="0.3">
      <c r="A3711" s="18" t="str">
        <f t="shared" si="111"/>
        <v>32015P</v>
      </c>
      <c r="B3711" s="10">
        <v>760199</v>
      </c>
      <c r="C3711" s="15">
        <v>42114</v>
      </c>
      <c r="D3711" s="16">
        <v>2613.5711740000002</v>
      </c>
      <c r="E3711" s="14">
        <v>0.74</v>
      </c>
      <c r="F3711" s="14" t="s">
        <v>42</v>
      </c>
      <c r="G3711" s="15">
        <v>42114</v>
      </c>
      <c r="H3711" s="27">
        <f>WORKDAY(WORKDAY(DATEVALUE("15/"&amp;MONTH(EDATE(C3711,0))&amp;"/"&amp;YEAR(EDATE(C3711,0))),-1,Feriados!$A$1:$A$936),1,Feriados!$A$1:$A$936)</f>
        <v>42109</v>
      </c>
      <c r="I3711" s="27">
        <f>WORKDAY(WORKDAY(DATEVALUE("15/"&amp;MONTH(EDATE(C3711,-1))&amp;"/"&amp;YEAR(EDATE(C3711,-1))),-1,Feriados!$A$1:$A$936),1,Feriados!$A$1:$A$936)</f>
        <v>42079</v>
      </c>
      <c r="J3711" s="27">
        <f>WORKDAY(WORKDAY(DATEVALUE("15/"&amp;MONTH(EDATE(C3711,0))&amp;"/"&amp;YEAR(EDATE(C3711,0))-1),-1,Feriados!$A$1:$A$936),1,Feriados!$A$1:$A$936)</f>
        <v>41744</v>
      </c>
      <c r="K3711" s="28">
        <f t="shared" si="112"/>
        <v>8.128504646851443</v>
      </c>
    </row>
    <row r="3712" spans="1:11" x14ac:dyDescent="0.3">
      <c r="A3712" s="18" t="str">
        <f t="shared" si="111"/>
        <v>32015P</v>
      </c>
      <c r="B3712" s="10">
        <v>760199</v>
      </c>
      <c r="C3712" s="15">
        <v>42116</v>
      </c>
      <c r="D3712" s="16">
        <v>2614.5348119999999</v>
      </c>
      <c r="E3712" s="14">
        <v>0.74</v>
      </c>
      <c r="F3712" s="14" t="s">
        <v>42</v>
      </c>
      <c r="G3712" s="15">
        <v>42114</v>
      </c>
      <c r="H3712" s="27">
        <f>WORKDAY(WORKDAY(DATEVALUE("15/"&amp;MONTH(EDATE(C3712,0))&amp;"/"&amp;YEAR(EDATE(C3712,0))),-1,Feriados!$A$1:$A$936),1,Feriados!$A$1:$A$936)</f>
        <v>42109</v>
      </c>
      <c r="I3712" s="27">
        <f>WORKDAY(WORKDAY(DATEVALUE("15/"&amp;MONTH(EDATE(C3712,-1))&amp;"/"&amp;YEAR(EDATE(C3712,-1))),-1,Feriados!$A$1:$A$936),1,Feriados!$A$1:$A$936)</f>
        <v>42079</v>
      </c>
      <c r="J3712" s="27">
        <f>WORKDAY(WORKDAY(DATEVALUE("15/"&amp;MONTH(EDATE(C3712,0))&amp;"/"&amp;YEAR(EDATE(C3712,0))-1),-1,Feriados!$A$1:$A$936),1,Feriados!$A$1:$A$936)</f>
        <v>41744</v>
      </c>
      <c r="K3712" s="28">
        <f t="shared" si="112"/>
        <v>8.128504646851443</v>
      </c>
    </row>
    <row r="3713" spans="1:11" x14ac:dyDescent="0.3">
      <c r="A3713" s="18" t="str">
        <f t="shared" si="111"/>
        <v>32015P</v>
      </c>
      <c r="B3713" s="10">
        <v>760199</v>
      </c>
      <c r="C3713" s="15">
        <v>42117</v>
      </c>
      <c r="D3713" s="16">
        <v>2615.4988060000001</v>
      </c>
      <c r="E3713" s="14">
        <v>0.74</v>
      </c>
      <c r="F3713" s="14" t="s">
        <v>42</v>
      </c>
      <c r="G3713" s="15">
        <v>42114</v>
      </c>
      <c r="H3713" s="27">
        <f>WORKDAY(WORKDAY(DATEVALUE("15/"&amp;MONTH(EDATE(C3713,0))&amp;"/"&amp;YEAR(EDATE(C3713,0))),-1,Feriados!$A$1:$A$936),1,Feriados!$A$1:$A$936)</f>
        <v>42109</v>
      </c>
      <c r="I3713" s="27">
        <f>WORKDAY(WORKDAY(DATEVALUE("15/"&amp;MONTH(EDATE(C3713,-1))&amp;"/"&amp;YEAR(EDATE(C3713,-1))),-1,Feriados!$A$1:$A$936),1,Feriados!$A$1:$A$936)</f>
        <v>42079</v>
      </c>
      <c r="J3713" s="27">
        <f>WORKDAY(WORKDAY(DATEVALUE("15/"&amp;MONTH(EDATE(C3713,0))&amp;"/"&amp;YEAR(EDATE(C3713,0))-1),-1,Feriados!$A$1:$A$936),1,Feriados!$A$1:$A$936)</f>
        <v>41744</v>
      </c>
      <c r="K3713" s="28">
        <f t="shared" si="112"/>
        <v>8.128504646851443</v>
      </c>
    </row>
    <row r="3714" spans="1:11" x14ac:dyDescent="0.3">
      <c r="A3714" s="18" t="str">
        <f t="shared" si="111"/>
        <v>32015P</v>
      </c>
      <c r="B3714" s="10">
        <v>760199</v>
      </c>
      <c r="C3714" s="15">
        <v>42118</v>
      </c>
      <c r="D3714" s="16">
        <v>2616.4631549999999</v>
      </c>
      <c r="E3714" s="14">
        <v>0.74</v>
      </c>
      <c r="F3714" s="14" t="s">
        <v>42</v>
      </c>
      <c r="G3714" s="15">
        <v>42114</v>
      </c>
      <c r="H3714" s="27">
        <f>WORKDAY(WORKDAY(DATEVALUE("15/"&amp;MONTH(EDATE(C3714,0))&amp;"/"&amp;YEAR(EDATE(C3714,0))),-1,Feriados!$A$1:$A$936),1,Feriados!$A$1:$A$936)</f>
        <v>42109</v>
      </c>
      <c r="I3714" s="27">
        <f>WORKDAY(WORKDAY(DATEVALUE("15/"&amp;MONTH(EDATE(C3714,-1))&amp;"/"&amp;YEAR(EDATE(C3714,-1))),-1,Feriados!$A$1:$A$936),1,Feriados!$A$1:$A$936)</f>
        <v>42079</v>
      </c>
      <c r="J3714" s="27">
        <f>WORKDAY(WORKDAY(DATEVALUE("15/"&amp;MONTH(EDATE(C3714,0))&amp;"/"&amp;YEAR(EDATE(C3714,0))-1),-1,Feriados!$A$1:$A$936),1,Feriados!$A$1:$A$936)</f>
        <v>41744</v>
      </c>
      <c r="K3714" s="28">
        <f t="shared" si="112"/>
        <v>8.128504646851443</v>
      </c>
    </row>
    <row r="3715" spans="1:11" x14ac:dyDescent="0.3">
      <c r="A3715" s="18" t="str">
        <f t="shared" ref="A3715:A3778" si="113">MONTH(EDATE(C3715,-1))&amp;YEAR(EDATE(C3715,-1))&amp;F3715</f>
        <v>32015P</v>
      </c>
      <c r="B3715" s="10">
        <v>760199</v>
      </c>
      <c r="C3715" s="15">
        <v>42121</v>
      </c>
      <c r="D3715" s="16">
        <v>2617.4278599999998</v>
      </c>
      <c r="E3715" s="14">
        <v>0.74</v>
      </c>
      <c r="F3715" s="14" t="s">
        <v>42</v>
      </c>
      <c r="G3715" s="15">
        <v>42114</v>
      </c>
      <c r="H3715" s="27">
        <f>WORKDAY(WORKDAY(DATEVALUE("15/"&amp;MONTH(EDATE(C3715,0))&amp;"/"&amp;YEAR(EDATE(C3715,0))),-1,Feriados!$A$1:$A$936),1,Feriados!$A$1:$A$936)</f>
        <v>42109</v>
      </c>
      <c r="I3715" s="27">
        <f>WORKDAY(WORKDAY(DATEVALUE("15/"&amp;MONTH(EDATE(C3715,-1))&amp;"/"&amp;YEAR(EDATE(C3715,-1))),-1,Feriados!$A$1:$A$936),1,Feriados!$A$1:$A$936)</f>
        <v>42079</v>
      </c>
      <c r="J3715" s="27">
        <f>WORKDAY(WORKDAY(DATEVALUE("15/"&amp;MONTH(EDATE(C3715,0))&amp;"/"&amp;YEAR(EDATE(C3715,0))-1),-1,Feriados!$A$1:$A$936),1,Feriados!$A$1:$A$936)</f>
        <v>41744</v>
      </c>
      <c r="K3715" s="28">
        <f t="shared" si="112"/>
        <v>8.128504646851443</v>
      </c>
    </row>
    <row r="3716" spans="1:11" x14ac:dyDescent="0.3">
      <c r="A3716" s="18" t="str">
        <f t="shared" si="113"/>
        <v>32015P</v>
      </c>
      <c r="B3716" s="10">
        <v>760199</v>
      </c>
      <c r="C3716" s="15">
        <v>42122</v>
      </c>
      <c r="D3716" s="16">
        <v>2618.3929199999998</v>
      </c>
      <c r="E3716" s="14">
        <v>0.74</v>
      </c>
      <c r="F3716" s="14" t="s">
        <v>42</v>
      </c>
      <c r="G3716" s="15">
        <v>42114</v>
      </c>
      <c r="H3716" s="27">
        <f>WORKDAY(WORKDAY(DATEVALUE("15/"&amp;MONTH(EDATE(C3716,0))&amp;"/"&amp;YEAR(EDATE(C3716,0))),-1,Feriados!$A$1:$A$936),1,Feriados!$A$1:$A$936)</f>
        <v>42109</v>
      </c>
      <c r="I3716" s="27">
        <f>WORKDAY(WORKDAY(DATEVALUE("15/"&amp;MONTH(EDATE(C3716,-1))&amp;"/"&amp;YEAR(EDATE(C3716,-1))),-1,Feriados!$A$1:$A$936),1,Feriados!$A$1:$A$936)</f>
        <v>42079</v>
      </c>
      <c r="J3716" s="27">
        <f>WORKDAY(WORKDAY(DATEVALUE("15/"&amp;MONTH(EDATE(C3716,0))&amp;"/"&amp;YEAR(EDATE(C3716,0))-1),-1,Feriados!$A$1:$A$936),1,Feriados!$A$1:$A$936)</f>
        <v>41744</v>
      </c>
      <c r="K3716" s="28">
        <f t="shared" si="112"/>
        <v>8.128504646851443</v>
      </c>
    </row>
    <row r="3717" spans="1:11" x14ac:dyDescent="0.3">
      <c r="A3717" s="18" t="str">
        <f t="shared" si="113"/>
        <v>32015P</v>
      </c>
      <c r="B3717" s="10">
        <v>760199</v>
      </c>
      <c r="C3717" s="15">
        <v>42123</v>
      </c>
      <c r="D3717" s="16">
        <v>2619.3583370000001</v>
      </c>
      <c r="E3717" s="14">
        <v>0.74</v>
      </c>
      <c r="F3717" s="14" t="s">
        <v>42</v>
      </c>
      <c r="G3717" s="15">
        <v>42114</v>
      </c>
      <c r="H3717" s="27">
        <f>WORKDAY(WORKDAY(DATEVALUE("15/"&amp;MONTH(EDATE(C3717,0))&amp;"/"&amp;YEAR(EDATE(C3717,0))),-1,Feriados!$A$1:$A$936),1,Feriados!$A$1:$A$936)</f>
        <v>42109</v>
      </c>
      <c r="I3717" s="27">
        <f>WORKDAY(WORKDAY(DATEVALUE("15/"&amp;MONTH(EDATE(C3717,-1))&amp;"/"&amp;YEAR(EDATE(C3717,-1))),-1,Feriados!$A$1:$A$936),1,Feriados!$A$1:$A$936)</f>
        <v>42079</v>
      </c>
      <c r="J3717" s="27">
        <f>WORKDAY(WORKDAY(DATEVALUE("15/"&amp;MONTH(EDATE(C3717,0))&amp;"/"&amp;YEAR(EDATE(C3717,0))-1),-1,Feriados!$A$1:$A$936),1,Feriados!$A$1:$A$936)</f>
        <v>41744</v>
      </c>
      <c r="K3717" s="28">
        <f t="shared" si="112"/>
        <v>8.128504646851443</v>
      </c>
    </row>
    <row r="3718" spans="1:11" x14ac:dyDescent="0.3">
      <c r="A3718" s="18" t="str">
        <f t="shared" si="113"/>
        <v>32015P</v>
      </c>
      <c r="B3718" s="10">
        <v>760199</v>
      </c>
      <c r="C3718" s="15">
        <v>42124</v>
      </c>
      <c r="D3718" s="16">
        <v>2620.3241090000001</v>
      </c>
      <c r="E3718" s="14">
        <v>0.74</v>
      </c>
      <c r="F3718" s="14" t="s">
        <v>42</v>
      </c>
      <c r="G3718" s="15">
        <v>42114</v>
      </c>
      <c r="H3718" s="27">
        <f>WORKDAY(WORKDAY(DATEVALUE("15/"&amp;MONTH(EDATE(C3718,0))&amp;"/"&amp;YEAR(EDATE(C3718,0))),-1,Feriados!$A$1:$A$936),1,Feriados!$A$1:$A$936)</f>
        <v>42109</v>
      </c>
      <c r="I3718" s="27">
        <f>WORKDAY(WORKDAY(DATEVALUE("15/"&amp;MONTH(EDATE(C3718,-1))&amp;"/"&amp;YEAR(EDATE(C3718,-1))),-1,Feriados!$A$1:$A$936),1,Feriados!$A$1:$A$936)</f>
        <v>42079</v>
      </c>
      <c r="J3718" s="27">
        <f>WORKDAY(WORKDAY(DATEVALUE("15/"&amp;MONTH(EDATE(C3718,0))&amp;"/"&amp;YEAR(EDATE(C3718,0))-1),-1,Feriados!$A$1:$A$936),1,Feriados!$A$1:$A$936)</f>
        <v>41744</v>
      </c>
      <c r="K3718" s="28">
        <f t="shared" si="112"/>
        <v>8.128504646851443</v>
      </c>
    </row>
    <row r="3719" spans="1:11" x14ac:dyDescent="0.3">
      <c r="A3719" s="18" t="str">
        <f t="shared" si="113"/>
        <v>42015P</v>
      </c>
      <c r="B3719" s="10">
        <v>760199</v>
      </c>
      <c r="C3719" s="15">
        <v>42128</v>
      </c>
      <c r="D3719" s="16">
        <v>2621.2902370000002</v>
      </c>
      <c r="E3719" s="14">
        <v>0.74</v>
      </c>
      <c r="F3719" s="14" t="s">
        <v>42</v>
      </c>
      <c r="G3719" s="15">
        <v>42114</v>
      </c>
      <c r="H3719" s="27">
        <f>WORKDAY(WORKDAY(DATEVALUE("15/"&amp;MONTH(EDATE(C3719,0))&amp;"/"&amp;YEAR(EDATE(C3719,0))),-1,Feriados!$A$1:$A$936),1,Feriados!$A$1:$A$936)</f>
        <v>42139</v>
      </c>
      <c r="I3719" s="27">
        <f>WORKDAY(WORKDAY(DATEVALUE("15/"&amp;MONTH(EDATE(C3719,-1))&amp;"/"&amp;YEAR(EDATE(C3719,-1))),-1,Feriados!$A$1:$A$936),1,Feriados!$A$1:$A$936)</f>
        <v>42109</v>
      </c>
      <c r="J3719" s="27">
        <f>WORKDAY(WORKDAY(DATEVALUE("15/"&amp;MONTH(EDATE(C3719,0))&amp;"/"&amp;YEAR(EDATE(C3719,0))-1),-1,Feriados!$A$1:$A$936),1,Feriados!$A$1:$A$936)</f>
        <v>41774</v>
      </c>
      <c r="K3719" s="28">
        <f t="shared" si="112"/>
        <v>8.1714868265114546</v>
      </c>
    </row>
    <row r="3720" spans="1:11" x14ac:dyDescent="0.3">
      <c r="A3720" s="18" t="str">
        <f t="shared" si="113"/>
        <v>42015P</v>
      </c>
      <c r="B3720" s="10">
        <v>760199</v>
      </c>
      <c r="C3720" s="15">
        <v>42129</v>
      </c>
      <c r="D3720" s="16">
        <v>2622.2567220000001</v>
      </c>
      <c r="E3720" s="14">
        <v>0.74</v>
      </c>
      <c r="F3720" s="14" t="s">
        <v>42</v>
      </c>
      <c r="G3720" s="15">
        <v>42114</v>
      </c>
      <c r="H3720" s="27">
        <f>WORKDAY(WORKDAY(DATEVALUE("15/"&amp;MONTH(EDATE(C3720,0))&amp;"/"&amp;YEAR(EDATE(C3720,0))),-1,Feriados!$A$1:$A$936),1,Feriados!$A$1:$A$936)</f>
        <v>42139</v>
      </c>
      <c r="I3720" s="27">
        <f>WORKDAY(WORKDAY(DATEVALUE("15/"&amp;MONTH(EDATE(C3720,-1))&amp;"/"&amp;YEAR(EDATE(C3720,-1))),-1,Feriados!$A$1:$A$936),1,Feriados!$A$1:$A$936)</f>
        <v>42109</v>
      </c>
      <c r="J3720" s="27">
        <f>WORKDAY(WORKDAY(DATEVALUE("15/"&amp;MONTH(EDATE(C3720,0))&amp;"/"&amp;YEAR(EDATE(C3720,0))-1),-1,Feriados!$A$1:$A$936),1,Feriados!$A$1:$A$936)</f>
        <v>41774</v>
      </c>
      <c r="K3720" s="28">
        <f t="shared" si="112"/>
        <v>8.1714868265114546</v>
      </c>
    </row>
    <row r="3721" spans="1:11" x14ac:dyDescent="0.3">
      <c r="A3721" s="18" t="str">
        <f t="shared" si="113"/>
        <v>42015P</v>
      </c>
      <c r="B3721" s="10">
        <v>760199</v>
      </c>
      <c r="C3721" s="15">
        <v>42130</v>
      </c>
      <c r="D3721" s="16">
        <v>2623.223563</v>
      </c>
      <c r="E3721" s="14">
        <v>0.74</v>
      </c>
      <c r="F3721" s="14" t="s">
        <v>42</v>
      </c>
      <c r="G3721" s="15">
        <v>42114</v>
      </c>
      <c r="H3721" s="27">
        <f>WORKDAY(WORKDAY(DATEVALUE("15/"&amp;MONTH(EDATE(C3721,0))&amp;"/"&amp;YEAR(EDATE(C3721,0))),-1,Feriados!$A$1:$A$936),1,Feriados!$A$1:$A$936)</f>
        <v>42139</v>
      </c>
      <c r="I3721" s="27">
        <f>WORKDAY(WORKDAY(DATEVALUE("15/"&amp;MONTH(EDATE(C3721,-1))&amp;"/"&amp;YEAR(EDATE(C3721,-1))),-1,Feriados!$A$1:$A$936),1,Feriados!$A$1:$A$936)</f>
        <v>42109</v>
      </c>
      <c r="J3721" s="27">
        <f>WORKDAY(WORKDAY(DATEVALUE("15/"&amp;MONTH(EDATE(C3721,0))&amp;"/"&amp;YEAR(EDATE(C3721,0))-1),-1,Feriados!$A$1:$A$936),1,Feriados!$A$1:$A$936)</f>
        <v>41774</v>
      </c>
      <c r="K3721" s="28">
        <f t="shared" si="112"/>
        <v>8.1714868265114546</v>
      </c>
    </row>
    <row r="3722" spans="1:11" x14ac:dyDescent="0.3">
      <c r="A3722" s="18" t="str">
        <f t="shared" si="113"/>
        <v>42015P</v>
      </c>
      <c r="B3722" s="10">
        <v>760199</v>
      </c>
      <c r="C3722" s="15">
        <v>42131</v>
      </c>
      <c r="D3722" s="16">
        <v>2624.19076</v>
      </c>
      <c r="E3722" s="14">
        <v>0.74</v>
      </c>
      <c r="F3722" s="14" t="s">
        <v>42</v>
      </c>
      <c r="G3722" s="15">
        <v>42114</v>
      </c>
      <c r="H3722" s="27">
        <f>WORKDAY(WORKDAY(DATEVALUE("15/"&amp;MONTH(EDATE(C3722,0))&amp;"/"&amp;YEAR(EDATE(C3722,0))),-1,Feriados!$A$1:$A$936),1,Feriados!$A$1:$A$936)</f>
        <v>42139</v>
      </c>
      <c r="I3722" s="27">
        <f>WORKDAY(WORKDAY(DATEVALUE("15/"&amp;MONTH(EDATE(C3722,-1))&amp;"/"&amp;YEAR(EDATE(C3722,-1))),-1,Feriados!$A$1:$A$936),1,Feriados!$A$1:$A$936)</f>
        <v>42109</v>
      </c>
      <c r="J3722" s="27">
        <f>WORKDAY(WORKDAY(DATEVALUE("15/"&amp;MONTH(EDATE(C3722,0))&amp;"/"&amp;YEAR(EDATE(C3722,0))-1),-1,Feriados!$A$1:$A$936),1,Feriados!$A$1:$A$936)</f>
        <v>41774</v>
      </c>
      <c r="K3722" s="28">
        <f t="shared" si="112"/>
        <v>8.1714868265114546</v>
      </c>
    </row>
    <row r="3723" spans="1:11" x14ac:dyDescent="0.3">
      <c r="A3723" s="18" t="str">
        <f t="shared" si="113"/>
        <v>42015F</v>
      </c>
      <c r="B3723" s="10">
        <v>760199</v>
      </c>
      <c r="C3723" s="15">
        <v>42132</v>
      </c>
      <c r="D3723" s="16">
        <v>2624.5727379999998</v>
      </c>
      <c r="E3723" s="14">
        <v>0.71</v>
      </c>
      <c r="F3723" s="14" t="s">
        <v>41</v>
      </c>
      <c r="G3723" s="15">
        <v>42132</v>
      </c>
      <c r="H3723" s="27">
        <f>WORKDAY(WORKDAY(DATEVALUE("15/"&amp;MONTH(EDATE(C3723,0))&amp;"/"&amp;YEAR(EDATE(C3723,0))),-1,Feriados!$A$1:$A$936),1,Feriados!$A$1:$A$936)</f>
        <v>42139</v>
      </c>
      <c r="I3723" s="27">
        <f>WORKDAY(WORKDAY(DATEVALUE("15/"&amp;MONTH(EDATE(C3723,-1))&amp;"/"&amp;YEAR(EDATE(C3723,-1))),-1,Feriados!$A$1:$A$936),1,Feriados!$A$1:$A$936)</f>
        <v>42109</v>
      </c>
      <c r="J3723" s="27">
        <f>WORKDAY(WORKDAY(DATEVALUE("15/"&amp;MONTH(EDATE(C3723,0))&amp;"/"&amp;YEAR(EDATE(C3723,0))-1),-1,Feriados!$A$1:$A$936),1,Feriados!$A$1:$A$936)</f>
        <v>41774</v>
      </c>
      <c r="K3723" s="28">
        <f t="shared" si="112"/>
        <v>8.1714868265114546</v>
      </c>
    </row>
    <row r="3724" spans="1:11" x14ac:dyDescent="0.3">
      <c r="A3724" s="18" t="str">
        <f t="shared" si="113"/>
        <v>42015F</v>
      </c>
      <c r="B3724" s="10">
        <v>760199</v>
      </c>
      <c r="C3724" s="15">
        <v>42135</v>
      </c>
      <c r="D3724" s="16">
        <v>2625.5013840000001</v>
      </c>
      <c r="E3724" s="14">
        <v>0.71</v>
      </c>
      <c r="F3724" s="14" t="s">
        <v>41</v>
      </c>
      <c r="G3724" s="15">
        <v>42132</v>
      </c>
      <c r="H3724" s="27">
        <f>WORKDAY(WORKDAY(DATEVALUE("15/"&amp;MONTH(EDATE(C3724,0))&amp;"/"&amp;YEAR(EDATE(C3724,0))),-1,Feriados!$A$1:$A$936),1,Feriados!$A$1:$A$936)</f>
        <v>42139</v>
      </c>
      <c r="I3724" s="27">
        <f>WORKDAY(WORKDAY(DATEVALUE("15/"&amp;MONTH(EDATE(C3724,-1))&amp;"/"&amp;YEAR(EDATE(C3724,-1))),-1,Feriados!$A$1:$A$936),1,Feriados!$A$1:$A$936)</f>
        <v>42109</v>
      </c>
      <c r="J3724" s="27">
        <f>WORKDAY(WORKDAY(DATEVALUE("15/"&amp;MONTH(EDATE(C3724,0))&amp;"/"&amp;YEAR(EDATE(C3724,0))-1),-1,Feriados!$A$1:$A$936),1,Feriados!$A$1:$A$936)</f>
        <v>41774</v>
      </c>
      <c r="K3724" s="28">
        <f t="shared" si="112"/>
        <v>8.1714868265114546</v>
      </c>
    </row>
    <row r="3725" spans="1:11" x14ac:dyDescent="0.3">
      <c r="A3725" s="18" t="str">
        <f t="shared" si="113"/>
        <v>42015F</v>
      </c>
      <c r="B3725" s="10">
        <v>760199</v>
      </c>
      <c r="C3725" s="15">
        <v>42136</v>
      </c>
      <c r="D3725" s="16">
        <v>2626.430359</v>
      </c>
      <c r="E3725" s="14">
        <v>0.71</v>
      </c>
      <c r="F3725" s="14" t="s">
        <v>41</v>
      </c>
      <c r="G3725" s="15">
        <v>42132</v>
      </c>
      <c r="H3725" s="27">
        <f>WORKDAY(WORKDAY(DATEVALUE("15/"&amp;MONTH(EDATE(C3725,0))&amp;"/"&amp;YEAR(EDATE(C3725,0))),-1,Feriados!$A$1:$A$936),1,Feriados!$A$1:$A$936)</f>
        <v>42139</v>
      </c>
      <c r="I3725" s="27">
        <f>WORKDAY(WORKDAY(DATEVALUE("15/"&amp;MONTH(EDATE(C3725,-1))&amp;"/"&amp;YEAR(EDATE(C3725,-1))),-1,Feriados!$A$1:$A$936),1,Feriados!$A$1:$A$936)</f>
        <v>42109</v>
      </c>
      <c r="J3725" s="27">
        <f>WORKDAY(WORKDAY(DATEVALUE("15/"&amp;MONTH(EDATE(C3725,0))&amp;"/"&amp;YEAR(EDATE(C3725,0))-1),-1,Feriados!$A$1:$A$936),1,Feriados!$A$1:$A$936)</f>
        <v>41774</v>
      </c>
      <c r="K3725" s="28">
        <f t="shared" si="112"/>
        <v>8.1714868265114546</v>
      </c>
    </row>
    <row r="3726" spans="1:11" x14ac:dyDescent="0.3">
      <c r="A3726" s="18" t="str">
        <f t="shared" si="113"/>
        <v>42015F</v>
      </c>
      <c r="B3726" s="10">
        <v>760199</v>
      </c>
      <c r="C3726" s="15">
        <v>42137</v>
      </c>
      <c r="D3726" s="16">
        <v>2627.3596630000002</v>
      </c>
      <c r="E3726" s="14">
        <v>0.71</v>
      </c>
      <c r="F3726" s="14" t="s">
        <v>41</v>
      </c>
      <c r="G3726" s="15">
        <v>42132</v>
      </c>
      <c r="H3726" s="27">
        <f>WORKDAY(WORKDAY(DATEVALUE("15/"&amp;MONTH(EDATE(C3726,0))&amp;"/"&amp;YEAR(EDATE(C3726,0))),-1,Feriados!$A$1:$A$936),1,Feriados!$A$1:$A$936)</f>
        <v>42139</v>
      </c>
      <c r="I3726" s="27">
        <f>WORKDAY(WORKDAY(DATEVALUE("15/"&amp;MONTH(EDATE(C3726,-1))&amp;"/"&amp;YEAR(EDATE(C3726,-1))),-1,Feriados!$A$1:$A$936),1,Feriados!$A$1:$A$936)</f>
        <v>42109</v>
      </c>
      <c r="J3726" s="27">
        <f>WORKDAY(WORKDAY(DATEVALUE("15/"&amp;MONTH(EDATE(C3726,0))&amp;"/"&amp;YEAR(EDATE(C3726,0))-1),-1,Feriados!$A$1:$A$936),1,Feriados!$A$1:$A$936)</f>
        <v>41774</v>
      </c>
      <c r="K3726" s="28">
        <f t="shared" si="112"/>
        <v>8.1714868265114546</v>
      </c>
    </row>
    <row r="3727" spans="1:11" x14ac:dyDescent="0.3">
      <c r="A3727" s="18" t="str">
        <f t="shared" si="113"/>
        <v>42015F</v>
      </c>
      <c r="B3727" s="10">
        <v>760199</v>
      </c>
      <c r="C3727" s="15">
        <v>42138</v>
      </c>
      <c r="D3727" s="16">
        <v>2628.2892959999999</v>
      </c>
      <c r="E3727" s="14">
        <v>0.71</v>
      </c>
      <c r="F3727" s="14" t="s">
        <v>41</v>
      </c>
      <c r="G3727" s="15">
        <v>42132</v>
      </c>
      <c r="H3727" s="27">
        <f>WORKDAY(WORKDAY(DATEVALUE("15/"&amp;MONTH(EDATE(C3727,0))&amp;"/"&amp;YEAR(EDATE(C3727,0))),-1,Feriados!$A$1:$A$936),1,Feriados!$A$1:$A$936)</f>
        <v>42139</v>
      </c>
      <c r="I3727" s="27">
        <f>WORKDAY(WORKDAY(DATEVALUE("15/"&amp;MONTH(EDATE(C3727,-1))&amp;"/"&amp;YEAR(EDATE(C3727,-1))),-1,Feriados!$A$1:$A$936),1,Feriados!$A$1:$A$936)</f>
        <v>42109</v>
      </c>
      <c r="J3727" s="27">
        <f>WORKDAY(WORKDAY(DATEVALUE("15/"&amp;MONTH(EDATE(C3727,0))&amp;"/"&amp;YEAR(EDATE(C3727,0))-1),-1,Feriados!$A$1:$A$936),1,Feriados!$A$1:$A$936)</f>
        <v>41774</v>
      </c>
      <c r="K3727" s="28">
        <f t="shared" si="112"/>
        <v>8.1714868265114546</v>
      </c>
    </row>
    <row r="3728" spans="1:11" x14ac:dyDescent="0.3">
      <c r="A3728" s="18" t="str">
        <f t="shared" si="113"/>
        <v>42015F</v>
      </c>
      <c r="B3728" s="10">
        <v>760199</v>
      </c>
      <c r="C3728" s="15">
        <v>42139</v>
      </c>
      <c r="D3728" s="16">
        <v>2629.219259</v>
      </c>
      <c r="E3728" s="14">
        <v>0.71</v>
      </c>
      <c r="F3728" s="14" t="s">
        <v>41</v>
      </c>
      <c r="G3728" s="15">
        <v>42132</v>
      </c>
      <c r="H3728" s="27">
        <f>WORKDAY(WORKDAY(DATEVALUE("15/"&amp;MONTH(EDATE(C3728,0))&amp;"/"&amp;YEAR(EDATE(C3728,0))),-1,Feriados!$A$1:$A$936),1,Feriados!$A$1:$A$936)</f>
        <v>42139</v>
      </c>
      <c r="I3728" s="27">
        <f>WORKDAY(WORKDAY(DATEVALUE("15/"&amp;MONTH(EDATE(C3728,-1))&amp;"/"&amp;YEAR(EDATE(C3728,-1))),-1,Feriados!$A$1:$A$936),1,Feriados!$A$1:$A$936)</f>
        <v>42109</v>
      </c>
      <c r="J3728" s="27">
        <f>WORKDAY(WORKDAY(DATEVALUE("15/"&amp;MONTH(EDATE(C3728,0))&amp;"/"&amp;YEAR(EDATE(C3728,0))-1),-1,Feriados!$A$1:$A$936),1,Feriados!$A$1:$A$936)</f>
        <v>41774</v>
      </c>
      <c r="K3728" s="28">
        <f t="shared" si="112"/>
        <v>8.1714868265114546</v>
      </c>
    </row>
    <row r="3729" spans="1:11" x14ac:dyDescent="0.3">
      <c r="A3729" s="18" t="str">
        <f t="shared" si="113"/>
        <v>42015P</v>
      </c>
      <c r="B3729" s="10">
        <v>760199</v>
      </c>
      <c r="C3729" s="15">
        <v>42142</v>
      </c>
      <c r="D3729" s="16">
        <v>2629.9273330000001</v>
      </c>
      <c r="E3729" s="14">
        <v>0.54</v>
      </c>
      <c r="F3729" s="14" t="s">
        <v>42</v>
      </c>
      <c r="G3729" s="15">
        <v>42142</v>
      </c>
      <c r="H3729" s="27">
        <f>WORKDAY(WORKDAY(DATEVALUE("15/"&amp;MONTH(EDATE(C3729,0))&amp;"/"&amp;YEAR(EDATE(C3729,0))),-1,Feriados!$A$1:$A$936),1,Feriados!$A$1:$A$936)</f>
        <v>42139</v>
      </c>
      <c r="I3729" s="27">
        <f>WORKDAY(WORKDAY(DATEVALUE("15/"&amp;MONTH(EDATE(C3729,-1))&amp;"/"&amp;YEAR(EDATE(C3729,-1))),-1,Feriados!$A$1:$A$936),1,Feriados!$A$1:$A$936)</f>
        <v>42109</v>
      </c>
      <c r="J3729" s="27">
        <f>WORKDAY(WORKDAY(DATEVALUE("15/"&amp;MONTH(EDATE(C3729,0))&amp;"/"&amp;YEAR(EDATE(C3729,0))-1),-1,Feriados!$A$1:$A$936),1,Feriados!$A$1:$A$936)</f>
        <v>41774</v>
      </c>
      <c r="K3729" s="28">
        <f t="shared" si="112"/>
        <v>8.1714868265114546</v>
      </c>
    </row>
    <row r="3730" spans="1:11" x14ac:dyDescent="0.3">
      <c r="A3730" s="18" t="str">
        <f t="shared" si="113"/>
        <v>42015P</v>
      </c>
      <c r="B3730" s="10">
        <v>760199</v>
      </c>
      <c r="C3730" s="15">
        <v>42143</v>
      </c>
      <c r="D3730" s="16">
        <v>2630.6355990000002</v>
      </c>
      <c r="E3730" s="14">
        <v>0.54</v>
      </c>
      <c r="F3730" s="14" t="s">
        <v>42</v>
      </c>
      <c r="G3730" s="15">
        <v>42142</v>
      </c>
      <c r="H3730" s="27">
        <f>WORKDAY(WORKDAY(DATEVALUE("15/"&amp;MONTH(EDATE(C3730,0))&amp;"/"&amp;YEAR(EDATE(C3730,0))),-1,Feriados!$A$1:$A$936),1,Feriados!$A$1:$A$936)</f>
        <v>42139</v>
      </c>
      <c r="I3730" s="27">
        <f>WORKDAY(WORKDAY(DATEVALUE("15/"&amp;MONTH(EDATE(C3730,-1))&amp;"/"&amp;YEAR(EDATE(C3730,-1))),-1,Feriados!$A$1:$A$936),1,Feriados!$A$1:$A$936)</f>
        <v>42109</v>
      </c>
      <c r="J3730" s="27">
        <f>WORKDAY(WORKDAY(DATEVALUE("15/"&amp;MONTH(EDATE(C3730,0))&amp;"/"&amp;YEAR(EDATE(C3730,0))-1),-1,Feriados!$A$1:$A$936),1,Feriados!$A$1:$A$936)</f>
        <v>41774</v>
      </c>
      <c r="K3730" s="28">
        <f t="shared" si="112"/>
        <v>8.1714868265114546</v>
      </c>
    </row>
    <row r="3731" spans="1:11" x14ac:dyDescent="0.3">
      <c r="A3731" s="18" t="str">
        <f t="shared" si="113"/>
        <v>42015P</v>
      </c>
      <c r="B3731" s="10">
        <v>760199</v>
      </c>
      <c r="C3731" s="15">
        <v>42144</v>
      </c>
      <c r="D3731" s="16">
        <v>2631.344055</v>
      </c>
      <c r="E3731" s="14">
        <v>0.54</v>
      </c>
      <c r="F3731" s="14" t="s">
        <v>42</v>
      </c>
      <c r="G3731" s="15">
        <v>42142</v>
      </c>
      <c r="H3731" s="27">
        <f>WORKDAY(WORKDAY(DATEVALUE("15/"&amp;MONTH(EDATE(C3731,0))&amp;"/"&amp;YEAR(EDATE(C3731,0))),-1,Feriados!$A$1:$A$936),1,Feriados!$A$1:$A$936)</f>
        <v>42139</v>
      </c>
      <c r="I3731" s="27">
        <f>WORKDAY(WORKDAY(DATEVALUE("15/"&amp;MONTH(EDATE(C3731,-1))&amp;"/"&amp;YEAR(EDATE(C3731,-1))),-1,Feriados!$A$1:$A$936),1,Feriados!$A$1:$A$936)</f>
        <v>42109</v>
      </c>
      <c r="J3731" s="27">
        <f>WORKDAY(WORKDAY(DATEVALUE("15/"&amp;MONTH(EDATE(C3731,0))&amp;"/"&amp;YEAR(EDATE(C3731,0))-1),-1,Feriados!$A$1:$A$936),1,Feriados!$A$1:$A$936)</f>
        <v>41774</v>
      </c>
      <c r="K3731" s="28">
        <f t="shared" si="112"/>
        <v>8.1714868265114546</v>
      </c>
    </row>
    <row r="3732" spans="1:11" x14ac:dyDescent="0.3">
      <c r="A3732" s="18" t="str">
        <f t="shared" si="113"/>
        <v>42015P</v>
      </c>
      <c r="B3732" s="10">
        <v>760199</v>
      </c>
      <c r="C3732" s="15">
        <v>42145</v>
      </c>
      <c r="D3732" s="16">
        <v>2632.052702</v>
      </c>
      <c r="E3732" s="14">
        <v>0.54</v>
      </c>
      <c r="F3732" s="14" t="s">
        <v>42</v>
      </c>
      <c r="G3732" s="15">
        <v>42142</v>
      </c>
      <c r="H3732" s="27">
        <f>WORKDAY(WORKDAY(DATEVALUE("15/"&amp;MONTH(EDATE(C3732,0))&amp;"/"&amp;YEAR(EDATE(C3732,0))),-1,Feriados!$A$1:$A$936),1,Feriados!$A$1:$A$936)</f>
        <v>42139</v>
      </c>
      <c r="I3732" s="27">
        <f>WORKDAY(WORKDAY(DATEVALUE("15/"&amp;MONTH(EDATE(C3732,-1))&amp;"/"&amp;YEAR(EDATE(C3732,-1))),-1,Feriados!$A$1:$A$936),1,Feriados!$A$1:$A$936)</f>
        <v>42109</v>
      </c>
      <c r="J3732" s="27">
        <f>WORKDAY(WORKDAY(DATEVALUE("15/"&amp;MONTH(EDATE(C3732,0))&amp;"/"&amp;YEAR(EDATE(C3732,0))-1),-1,Feriados!$A$1:$A$936),1,Feriados!$A$1:$A$936)</f>
        <v>41774</v>
      </c>
      <c r="K3732" s="28">
        <f t="shared" si="112"/>
        <v>8.1714868265114546</v>
      </c>
    </row>
    <row r="3733" spans="1:11" x14ac:dyDescent="0.3">
      <c r="A3733" s="18" t="str">
        <f t="shared" si="113"/>
        <v>42015P</v>
      </c>
      <c r="B3733" s="10">
        <v>760199</v>
      </c>
      <c r="C3733" s="15">
        <v>42146</v>
      </c>
      <c r="D3733" s="16">
        <v>2632.7615390000001</v>
      </c>
      <c r="E3733" s="14">
        <v>0.54</v>
      </c>
      <c r="F3733" s="14" t="s">
        <v>42</v>
      </c>
      <c r="G3733" s="15">
        <v>42142</v>
      </c>
      <c r="H3733" s="27">
        <f>WORKDAY(WORKDAY(DATEVALUE("15/"&amp;MONTH(EDATE(C3733,0))&amp;"/"&amp;YEAR(EDATE(C3733,0))),-1,Feriados!$A$1:$A$936),1,Feriados!$A$1:$A$936)</f>
        <v>42139</v>
      </c>
      <c r="I3733" s="27">
        <f>WORKDAY(WORKDAY(DATEVALUE("15/"&amp;MONTH(EDATE(C3733,-1))&amp;"/"&amp;YEAR(EDATE(C3733,-1))),-1,Feriados!$A$1:$A$936),1,Feriados!$A$1:$A$936)</f>
        <v>42109</v>
      </c>
      <c r="J3733" s="27">
        <f>WORKDAY(WORKDAY(DATEVALUE("15/"&amp;MONTH(EDATE(C3733,0))&amp;"/"&amp;YEAR(EDATE(C3733,0))-1),-1,Feriados!$A$1:$A$936),1,Feriados!$A$1:$A$936)</f>
        <v>41774</v>
      </c>
      <c r="K3733" s="28">
        <f t="shared" si="112"/>
        <v>8.1714868265114546</v>
      </c>
    </row>
    <row r="3734" spans="1:11" x14ac:dyDescent="0.3">
      <c r="A3734" s="18" t="str">
        <f t="shared" si="113"/>
        <v>42015P</v>
      </c>
      <c r="B3734" s="10">
        <v>760199</v>
      </c>
      <c r="C3734" s="15">
        <v>42149</v>
      </c>
      <c r="D3734" s="16">
        <v>2633.6277169999998</v>
      </c>
      <c r="E3734" s="14">
        <v>0.56000000000000005</v>
      </c>
      <c r="F3734" s="14" t="s">
        <v>42</v>
      </c>
      <c r="G3734" s="15">
        <v>42149</v>
      </c>
      <c r="H3734" s="27">
        <f>WORKDAY(WORKDAY(DATEVALUE("15/"&amp;MONTH(EDATE(C3734,0))&amp;"/"&amp;YEAR(EDATE(C3734,0))),-1,Feriados!$A$1:$A$936),1,Feriados!$A$1:$A$936)</f>
        <v>42139</v>
      </c>
      <c r="I3734" s="27">
        <f>WORKDAY(WORKDAY(DATEVALUE("15/"&amp;MONTH(EDATE(C3734,-1))&amp;"/"&amp;YEAR(EDATE(C3734,-1))),-1,Feriados!$A$1:$A$936),1,Feriados!$A$1:$A$936)</f>
        <v>42109</v>
      </c>
      <c r="J3734" s="27">
        <f>WORKDAY(WORKDAY(DATEVALUE("15/"&amp;MONTH(EDATE(C3734,0))&amp;"/"&amp;YEAR(EDATE(C3734,0))-1),-1,Feriados!$A$1:$A$936),1,Feriados!$A$1:$A$936)</f>
        <v>41774</v>
      </c>
      <c r="K3734" s="28">
        <f t="shared" si="112"/>
        <v>8.1714868265114546</v>
      </c>
    </row>
    <row r="3735" spans="1:11" x14ac:dyDescent="0.3">
      <c r="A3735" s="18" t="str">
        <f t="shared" si="113"/>
        <v>42015P</v>
      </c>
      <c r="B3735" s="10">
        <v>760199</v>
      </c>
      <c r="C3735" s="15">
        <v>42150</v>
      </c>
      <c r="D3735" s="16">
        <v>2634.3631780000001</v>
      </c>
      <c r="E3735" s="14">
        <v>0.56000000000000005</v>
      </c>
      <c r="F3735" s="14" t="s">
        <v>42</v>
      </c>
      <c r="G3735" s="15">
        <v>42149</v>
      </c>
      <c r="H3735" s="27">
        <f>WORKDAY(WORKDAY(DATEVALUE("15/"&amp;MONTH(EDATE(C3735,0))&amp;"/"&amp;YEAR(EDATE(C3735,0))),-1,Feriados!$A$1:$A$936),1,Feriados!$A$1:$A$936)</f>
        <v>42139</v>
      </c>
      <c r="I3735" s="27">
        <f>WORKDAY(WORKDAY(DATEVALUE("15/"&amp;MONTH(EDATE(C3735,-1))&amp;"/"&amp;YEAR(EDATE(C3735,-1))),-1,Feriados!$A$1:$A$936),1,Feriados!$A$1:$A$936)</f>
        <v>42109</v>
      </c>
      <c r="J3735" s="27">
        <f>WORKDAY(WORKDAY(DATEVALUE("15/"&amp;MONTH(EDATE(C3735,0))&amp;"/"&amp;YEAR(EDATE(C3735,0))-1),-1,Feriados!$A$1:$A$936),1,Feriados!$A$1:$A$936)</f>
        <v>41774</v>
      </c>
      <c r="K3735" s="28">
        <f t="shared" si="112"/>
        <v>8.1714868265114546</v>
      </c>
    </row>
    <row r="3736" spans="1:11" x14ac:dyDescent="0.3">
      <c r="A3736" s="18" t="str">
        <f t="shared" si="113"/>
        <v>42015P</v>
      </c>
      <c r="B3736" s="10">
        <v>760199</v>
      </c>
      <c r="C3736" s="15">
        <v>42151</v>
      </c>
      <c r="D3736" s="16">
        <v>2635.098845</v>
      </c>
      <c r="E3736" s="14">
        <v>0.56000000000000005</v>
      </c>
      <c r="F3736" s="14" t="s">
        <v>42</v>
      </c>
      <c r="G3736" s="15">
        <v>42149</v>
      </c>
      <c r="H3736" s="27">
        <f>WORKDAY(WORKDAY(DATEVALUE("15/"&amp;MONTH(EDATE(C3736,0))&amp;"/"&amp;YEAR(EDATE(C3736,0))),-1,Feriados!$A$1:$A$936),1,Feriados!$A$1:$A$936)</f>
        <v>42139</v>
      </c>
      <c r="I3736" s="27">
        <f>WORKDAY(WORKDAY(DATEVALUE("15/"&amp;MONTH(EDATE(C3736,-1))&amp;"/"&amp;YEAR(EDATE(C3736,-1))),-1,Feriados!$A$1:$A$936),1,Feriados!$A$1:$A$936)</f>
        <v>42109</v>
      </c>
      <c r="J3736" s="27">
        <f>WORKDAY(WORKDAY(DATEVALUE("15/"&amp;MONTH(EDATE(C3736,0))&amp;"/"&amp;YEAR(EDATE(C3736,0))-1),-1,Feriados!$A$1:$A$936),1,Feriados!$A$1:$A$936)</f>
        <v>41774</v>
      </c>
      <c r="K3736" s="28">
        <f t="shared" si="112"/>
        <v>8.1714868265114546</v>
      </c>
    </row>
    <row r="3737" spans="1:11" x14ac:dyDescent="0.3">
      <c r="A3737" s="18" t="str">
        <f t="shared" si="113"/>
        <v>42015P</v>
      </c>
      <c r="B3737" s="10">
        <v>760199</v>
      </c>
      <c r="C3737" s="15">
        <v>42152</v>
      </c>
      <c r="D3737" s="16">
        <v>2635.8347170000002</v>
      </c>
      <c r="E3737" s="14">
        <v>0.56000000000000005</v>
      </c>
      <c r="F3737" s="14" t="s">
        <v>42</v>
      </c>
      <c r="G3737" s="15">
        <v>42149</v>
      </c>
      <c r="H3737" s="27">
        <f>WORKDAY(WORKDAY(DATEVALUE("15/"&amp;MONTH(EDATE(C3737,0))&amp;"/"&amp;YEAR(EDATE(C3737,0))),-1,Feriados!$A$1:$A$936),1,Feriados!$A$1:$A$936)</f>
        <v>42139</v>
      </c>
      <c r="I3737" s="27">
        <f>WORKDAY(WORKDAY(DATEVALUE("15/"&amp;MONTH(EDATE(C3737,-1))&amp;"/"&amp;YEAR(EDATE(C3737,-1))),-1,Feriados!$A$1:$A$936),1,Feriados!$A$1:$A$936)</f>
        <v>42109</v>
      </c>
      <c r="J3737" s="27">
        <f>WORKDAY(WORKDAY(DATEVALUE("15/"&amp;MONTH(EDATE(C3737,0))&amp;"/"&amp;YEAR(EDATE(C3737,0))-1),-1,Feriados!$A$1:$A$936),1,Feriados!$A$1:$A$936)</f>
        <v>41774</v>
      </c>
      <c r="K3737" s="28">
        <f t="shared" si="112"/>
        <v>8.1714868265114546</v>
      </c>
    </row>
    <row r="3738" spans="1:11" x14ac:dyDescent="0.3">
      <c r="A3738" s="18" t="str">
        <f t="shared" si="113"/>
        <v>42015P</v>
      </c>
      <c r="B3738" s="10">
        <v>760199</v>
      </c>
      <c r="C3738" s="15">
        <v>42153</v>
      </c>
      <c r="D3738" s="16">
        <v>2636.5707950000001</v>
      </c>
      <c r="E3738" s="14">
        <v>0.56000000000000005</v>
      </c>
      <c r="F3738" s="14" t="s">
        <v>42</v>
      </c>
      <c r="G3738" s="15">
        <v>42149</v>
      </c>
      <c r="H3738" s="27">
        <f>WORKDAY(WORKDAY(DATEVALUE("15/"&amp;MONTH(EDATE(C3738,0))&amp;"/"&amp;YEAR(EDATE(C3738,0))),-1,Feriados!$A$1:$A$936),1,Feriados!$A$1:$A$936)</f>
        <v>42139</v>
      </c>
      <c r="I3738" s="27">
        <f>WORKDAY(WORKDAY(DATEVALUE("15/"&amp;MONTH(EDATE(C3738,-1))&amp;"/"&amp;YEAR(EDATE(C3738,-1))),-1,Feriados!$A$1:$A$936),1,Feriados!$A$1:$A$936)</f>
        <v>42109</v>
      </c>
      <c r="J3738" s="27">
        <f>WORKDAY(WORKDAY(DATEVALUE("15/"&amp;MONTH(EDATE(C3738,0))&amp;"/"&amp;YEAR(EDATE(C3738,0))-1),-1,Feriados!$A$1:$A$936),1,Feriados!$A$1:$A$936)</f>
        <v>41774</v>
      </c>
      <c r="K3738" s="28">
        <f t="shared" si="112"/>
        <v>8.1714868265114546</v>
      </c>
    </row>
    <row r="3739" spans="1:11" x14ac:dyDescent="0.3">
      <c r="A3739" s="18" t="str">
        <f t="shared" si="113"/>
        <v>52015P</v>
      </c>
      <c r="B3739" s="10">
        <v>760199</v>
      </c>
      <c r="C3739" s="15">
        <v>42156</v>
      </c>
      <c r="D3739" s="16">
        <v>2637.3070779999998</v>
      </c>
      <c r="E3739" s="14">
        <v>0.56000000000000005</v>
      </c>
      <c r="F3739" s="14" t="s">
        <v>42</v>
      </c>
      <c r="G3739" s="15">
        <v>42149</v>
      </c>
      <c r="H3739" s="27">
        <f>WORKDAY(WORKDAY(DATEVALUE("15/"&amp;MONTH(EDATE(C3739,0))&amp;"/"&amp;YEAR(EDATE(C3739,0))),-1,Feriados!$A$1:$A$936),1,Feriados!$A$1:$A$936)</f>
        <v>42170</v>
      </c>
      <c r="I3739" s="27">
        <f>WORKDAY(WORKDAY(DATEVALUE("15/"&amp;MONTH(EDATE(C3739,-1))&amp;"/"&amp;YEAR(EDATE(C3739,-1))),-1,Feriados!$A$1:$A$936),1,Feriados!$A$1:$A$936)</f>
        <v>42139</v>
      </c>
      <c r="J3739" s="27">
        <f>WORKDAY(WORKDAY(DATEVALUE("15/"&amp;MONTH(EDATE(C3739,0))&amp;"/"&amp;YEAR(EDATE(C3739,0))-1),-1,Feriados!$A$1:$A$936),1,Feriados!$A$1:$A$936)</f>
        <v>41806</v>
      </c>
      <c r="K3739" s="28">
        <f t="shared" si="112"/>
        <v>8.4729426212524661</v>
      </c>
    </row>
    <row r="3740" spans="1:11" x14ac:dyDescent="0.3">
      <c r="A3740" s="18" t="str">
        <f t="shared" si="113"/>
        <v>52015P</v>
      </c>
      <c r="B3740" s="10">
        <v>760199</v>
      </c>
      <c r="C3740" s="15">
        <v>42157</v>
      </c>
      <c r="D3740" s="16">
        <v>2638.0435670000002</v>
      </c>
      <c r="E3740" s="14">
        <v>0.56000000000000005</v>
      </c>
      <c r="F3740" s="14" t="s">
        <v>42</v>
      </c>
      <c r="G3740" s="15">
        <v>42149</v>
      </c>
      <c r="H3740" s="27">
        <f>WORKDAY(WORKDAY(DATEVALUE("15/"&amp;MONTH(EDATE(C3740,0))&amp;"/"&amp;YEAR(EDATE(C3740,0))),-1,Feriados!$A$1:$A$936),1,Feriados!$A$1:$A$936)</f>
        <v>42170</v>
      </c>
      <c r="I3740" s="27">
        <f>WORKDAY(WORKDAY(DATEVALUE("15/"&amp;MONTH(EDATE(C3740,-1))&amp;"/"&amp;YEAR(EDATE(C3740,-1))),-1,Feriados!$A$1:$A$936),1,Feriados!$A$1:$A$936)</f>
        <v>42139</v>
      </c>
      <c r="J3740" s="27">
        <f>WORKDAY(WORKDAY(DATEVALUE("15/"&amp;MONTH(EDATE(C3740,0))&amp;"/"&amp;YEAR(EDATE(C3740,0))-1),-1,Feriados!$A$1:$A$936),1,Feriados!$A$1:$A$936)</f>
        <v>41806</v>
      </c>
      <c r="K3740" s="28">
        <f t="shared" si="112"/>
        <v>8.4729426212524661</v>
      </c>
    </row>
    <row r="3741" spans="1:11" x14ac:dyDescent="0.3">
      <c r="A3741" s="18" t="str">
        <f t="shared" si="113"/>
        <v>52015P</v>
      </c>
      <c r="B3741" s="10">
        <v>760199</v>
      </c>
      <c r="C3741" s="15">
        <v>42158</v>
      </c>
      <c r="D3741" s="16">
        <v>2638.7802609999999</v>
      </c>
      <c r="E3741" s="14">
        <v>0.56000000000000005</v>
      </c>
      <c r="F3741" s="14" t="s">
        <v>42</v>
      </c>
      <c r="G3741" s="15">
        <v>42149</v>
      </c>
      <c r="H3741" s="27">
        <f>WORKDAY(WORKDAY(DATEVALUE("15/"&amp;MONTH(EDATE(C3741,0))&amp;"/"&amp;YEAR(EDATE(C3741,0))),-1,Feriados!$A$1:$A$936),1,Feriados!$A$1:$A$936)</f>
        <v>42170</v>
      </c>
      <c r="I3741" s="27">
        <f>WORKDAY(WORKDAY(DATEVALUE("15/"&amp;MONTH(EDATE(C3741,-1))&amp;"/"&amp;YEAR(EDATE(C3741,-1))),-1,Feriados!$A$1:$A$936),1,Feriados!$A$1:$A$936)</f>
        <v>42139</v>
      </c>
      <c r="J3741" s="27">
        <f>WORKDAY(WORKDAY(DATEVALUE("15/"&amp;MONTH(EDATE(C3741,0))&amp;"/"&amp;YEAR(EDATE(C3741,0))-1),-1,Feriados!$A$1:$A$936),1,Feriados!$A$1:$A$936)</f>
        <v>41806</v>
      </c>
      <c r="K3741" s="28">
        <f t="shared" si="112"/>
        <v>8.4729426212524661</v>
      </c>
    </row>
    <row r="3742" spans="1:11" x14ac:dyDescent="0.3">
      <c r="A3742" s="18" t="str">
        <f t="shared" si="113"/>
        <v>52015P</v>
      </c>
      <c r="B3742" s="10">
        <v>760199</v>
      </c>
      <c r="C3742" s="15">
        <v>42160</v>
      </c>
      <c r="D3742" s="16">
        <v>2639.5171610000002</v>
      </c>
      <c r="E3742" s="14">
        <v>0.56000000000000005</v>
      </c>
      <c r="F3742" s="14" t="s">
        <v>42</v>
      </c>
      <c r="G3742" s="15">
        <v>42149</v>
      </c>
      <c r="H3742" s="27">
        <f>WORKDAY(WORKDAY(DATEVALUE("15/"&amp;MONTH(EDATE(C3742,0))&amp;"/"&amp;YEAR(EDATE(C3742,0))),-1,Feriados!$A$1:$A$936),1,Feriados!$A$1:$A$936)</f>
        <v>42170</v>
      </c>
      <c r="I3742" s="27">
        <f>WORKDAY(WORKDAY(DATEVALUE("15/"&amp;MONTH(EDATE(C3742,-1))&amp;"/"&amp;YEAR(EDATE(C3742,-1))),-1,Feriados!$A$1:$A$936),1,Feriados!$A$1:$A$936)</f>
        <v>42139</v>
      </c>
      <c r="J3742" s="27">
        <f>WORKDAY(WORKDAY(DATEVALUE("15/"&amp;MONTH(EDATE(C3742,0))&amp;"/"&amp;YEAR(EDATE(C3742,0))-1),-1,Feriados!$A$1:$A$936),1,Feriados!$A$1:$A$936)</f>
        <v>41806</v>
      </c>
      <c r="K3742" s="28">
        <f t="shared" si="112"/>
        <v>8.4729426212524661</v>
      </c>
    </row>
    <row r="3743" spans="1:11" x14ac:dyDescent="0.3">
      <c r="A3743" s="18" t="str">
        <f t="shared" si="113"/>
        <v>52015P</v>
      </c>
      <c r="B3743" s="10">
        <v>760199</v>
      </c>
      <c r="C3743" s="15">
        <v>42163</v>
      </c>
      <c r="D3743" s="16">
        <v>2640.2542669999998</v>
      </c>
      <c r="E3743" s="14">
        <v>0.56000000000000005</v>
      </c>
      <c r="F3743" s="14" t="s">
        <v>42</v>
      </c>
      <c r="G3743" s="15">
        <v>42149</v>
      </c>
      <c r="H3743" s="27">
        <f>WORKDAY(WORKDAY(DATEVALUE("15/"&amp;MONTH(EDATE(C3743,0))&amp;"/"&amp;YEAR(EDATE(C3743,0))),-1,Feriados!$A$1:$A$936),1,Feriados!$A$1:$A$936)</f>
        <v>42170</v>
      </c>
      <c r="I3743" s="27">
        <f>WORKDAY(WORKDAY(DATEVALUE("15/"&amp;MONTH(EDATE(C3743,-1))&amp;"/"&amp;YEAR(EDATE(C3743,-1))),-1,Feriados!$A$1:$A$936),1,Feriados!$A$1:$A$936)</f>
        <v>42139</v>
      </c>
      <c r="J3743" s="27">
        <f>WORKDAY(WORKDAY(DATEVALUE("15/"&amp;MONTH(EDATE(C3743,0))&amp;"/"&amp;YEAR(EDATE(C3743,0))-1),-1,Feriados!$A$1:$A$936),1,Feriados!$A$1:$A$936)</f>
        <v>41806</v>
      </c>
      <c r="K3743" s="28">
        <f t="shared" si="112"/>
        <v>8.4729426212524661</v>
      </c>
    </row>
    <row r="3744" spans="1:11" x14ac:dyDescent="0.3">
      <c r="A3744" s="18" t="str">
        <f t="shared" si="113"/>
        <v>52015P</v>
      </c>
      <c r="B3744" s="10">
        <v>760199</v>
      </c>
      <c r="C3744" s="15">
        <v>42164</v>
      </c>
      <c r="D3744" s="16">
        <v>2640.991579</v>
      </c>
      <c r="E3744" s="14">
        <v>0.56000000000000005</v>
      </c>
      <c r="F3744" s="14" t="s">
        <v>42</v>
      </c>
      <c r="G3744" s="15">
        <v>42149</v>
      </c>
      <c r="H3744" s="27">
        <f>WORKDAY(WORKDAY(DATEVALUE("15/"&amp;MONTH(EDATE(C3744,0))&amp;"/"&amp;YEAR(EDATE(C3744,0))),-1,Feriados!$A$1:$A$936),1,Feriados!$A$1:$A$936)</f>
        <v>42170</v>
      </c>
      <c r="I3744" s="27">
        <f>WORKDAY(WORKDAY(DATEVALUE("15/"&amp;MONTH(EDATE(C3744,-1))&amp;"/"&amp;YEAR(EDATE(C3744,-1))),-1,Feriados!$A$1:$A$936),1,Feriados!$A$1:$A$936)</f>
        <v>42139</v>
      </c>
      <c r="J3744" s="27">
        <f>WORKDAY(WORKDAY(DATEVALUE("15/"&amp;MONTH(EDATE(C3744,0))&amp;"/"&amp;YEAR(EDATE(C3744,0))-1),-1,Feriados!$A$1:$A$936),1,Feriados!$A$1:$A$936)</f>
        <v>41806</v>
      </c>
      <c r="K3744" s="28">
        <f t="shared" si="112"/>
        <v>8.4729426212524661</v>
      </c>
    </row>
    <row r="3745" spans="1:11" x14ac:dyDescent="0.3">
      <c r="A3745" s="18" t="str">
        <f t="shared" si="113"/>
        <v>52015F</v>
      </c>
      <c r="B3745" s="10">
        <v>760199</v>
      </c>
      <c r="C3745" s="15">
        <v>42165</v>
      </c>
      <c r="D3745" s="16">
        <v>2645.745578</v>
      </c>
      <c r="E3745" s="14">
        <v>0.74</v>
      </c>
      <c r="F3745" s="14" t="s">
        <v>41</v>
      </c>
      <c r="G3745" s="15">
        <v>42165</v>
      </c>
      <c r="H3745" s="27">
        <f>WORKDAY(WORKDAY(DATEVALUE("15/"&amp;MONTH(EDATE(C3745,0))&amp;"/"&amp;YEAR(EDATE(C3745,0))),-1,Feriados!$A$1:$A$936),1,Feriados!$A$1:$A$936)</f>
        <v>42170</v>
      </c>
      <c r="I3745" s="27">
        <f>WORKDAY(WORKDAY(DATEVALUE("15/"&amp;MONTH(EDATE(C3745,-1))&amp;"/"&amp;YEAR(EDATE(C3745,-1))),-1,Feriados!$A$1:$A$936),1,Feriados!$A$1:$A$936)</f>
        <v>42139</v>
      </c>
      <c r="J3745" s="27">
        <f>WORKDAY(WORKDAY(DATEVALUE("15/"&amp;MONTH(EDATE(C3745,0))&amp;"/"&amp;YEAR(EDATE(C3745,0))-1),-1,Feriados!$A$1:$A$936),1,Feriados!$A$1:$A$936)</f>
        <v>41806</v>
      </c>
      <c r="K3745" s="28">
        <f t="shared" si="112"/>
        <v>8.4729426212524661</v>
      </c>
    </row>
    <row r="3746" spans="1:11" x14ac:dyDescent="0.3">
      <c r="A3746" s="18" t="str">
        <f t="shared" si="113"/>
        <v>52015F</v>
      </c>
      <c r="B3746" s="10">
        <v>760199</v>
      </c>
      <c r="C3746" s="15">
        <v>42166</v>
      </c>
      <c r="D3746" s="16">
        <v>2646.7209429999998</v>
      </c>
      <c r="E3746" s="14">
        <v>0.74</v>
      </c>
      <c r="F3746" s="14" t="s">
        <v>41</v>
      </c>
      <c r="G3746" s="15">
        <v>42165</v>
      </c>
      <c r="H3746" s="27">
        <f>WORKDAY(WORKDAY(DATEVALUE("15/"&amp;MONTH(EDATE(C3746,0))&amp;"/"&amp;YEAR(EDATE(C3746,0))),-1,Feriados!$A$1:$A$936),1,Feriados!$A$1:$A$936)</f>
        <v>42170</v>
      </c>
      <c r="I3746" s="27">
        <f>WORKDAY(WORKDAY(DATEVALUE("15/"&amp;MONTH(EDATE(C3746,-1))&amp;"/"&amp;YEAR(EDATE(C3746,-1))),-1,Feriados!$A$1:$A$936),1,Feriados!$A$1:$A$936)</f>
        <v>42139</v>
      </c>
      <c r="J3746" s="27">
        <f>WORKDAY(WORKDAY(DATEVALUE("15/"&amp;MONTH(EDATE(C3746,0))&amp;"/"&amp;YEAR(EDATE(C3746,0))-1),-1,Feriados!$A$1:$A$936),1,Feriados!$A$1:$A$936)</f>
        <v>41806</v>
      </c>
      <c r="K3746" s="28">
        <f t="shared" si="112"/>
        <v>8.4729426212524661</v>
      </c>
    </row>
    <row r="3747" spans="1:11" x14ac:dyDescent="0.3">
      <c r="A3747" s="18" t="str">
        <f t="shared" si="113"/>
        <v>52015F</v>
      </c>
      <c r="B3747" s="10">
        <v>760199</v>
      </c>
      <c r="C3747" s="15">
        <v>42167</v>
      </c>
      <c r="D3747" s="16">
        <v>2647.696668</v>
      </c>
      <c r="E3747" s="14">
        <v>0.74</v>
      </c>
      <c r="F3747" s="14" t="s">
        <v>41</v>
      </c>
      <c r="G3747" s="15">
        <v>42165</v>
      </c>
      <c r="H3747" s="27">
        <f>WORKDAY(WORKDAY(DATEVALUE("15/"&amp;MONTH(EDATE(C3747,0))&amp;"/"&amp;YEAR(EDATE(C3747,0))),-1,Feriados!$A$1:$A$936),1,Feriados!$A$1:$A$936)</f>
        <v>42170</v>
      </c>
      <c r="I3747" s="27">
        <f>WORKDAY(WORKDAY(DATEVALUE("15/"&amp;MONTH(EDATE(C3747,-1))&amp;"/"&amp;YEAR(EDATE(C3747,-1))),-1,Feriados!$A$1:$A$936),1,Feriados!$A$1:$A$936)</f>
        <v>42139</v>
      </c>
      <c r="J3747" s="27">
        <f>WORKDAY(WORKDAY(DATEVALUE("15/"&amp;MONTH(EDATE(C3747,0))&amp;"/"&amp;YEAR(EDATE(C3747,0))-1),-1,Feriados!$A$1:$A$936),1,Feriados!$A$1:$A$936)</f>
        <v>41806</v>
      </c>
      <c r="K3747" s="28">
        <f t="shared" si="112"/>
        <v>8.4729426212524661</v>
      </c>
    </row>
    <row r="3748" spans="1:11" x14ac:dyDescent="0.3">
      <c r="A3748" s="18" t="str">
        <f t="shared" si="113"/>
        <v>52015F</v>
      </c>
      <c r="B3748" s="10">
        <v>760199</v>
      </c>
      <c r="C3748" s="15">
        <v>42170</v>
      </c>
      <c r="D3748" s="16">
        <v>2648.6727519999999</v>
      </c>
      <c r="E3748" s="14">
        <v>0.74</v>
      </c>
      <c r="F3748" s="14" t="s">
        <v>41</v>
      </c>
      <c r="G3748" s="15">
        <v>42165</v>
      </c>
      <c r="H3748" s="27">
        <f>WORKDAY(WORKDAY(DATEVALUE("15/"&amp;MONTH(EDATE(C3748,0))&amp;"/"&amp;YEAR(EDATE(C3748,0))),-1,Feriados!$A$1:$A$936),1,Feriados!$A$1:$A$936)</f>
        <v>42170</v>
      </c>
      <c r="I3748" s="27">
        <f>WORKDAY(WORKDAY(DATEVALUE("15/"&amp;MONTH(EDATE(C3748,-1))&amp;"/"&amp;YEAR(EDATE(C3748,-1))),-1,Feriados!$A$1:$A$936),1,Feriados!$A$1:$A$936)</f>
        <v>42139</v>
      </c>
      <c r="J3748" s="27">
        <f>WORKDAY(WORKDAY(DATEVALUE("15/"&amp;MONTH(EDATE(C3748,0))&amp;"/"&amp;YEAR(EDATE(C3748,0))-1),-1,Feriados!$A$1:$A$936),1,Feriados!$A$1:$A$936)</f>
        <v>41806</v>
      </c>
      <c r="K3748" s="28">
        <f t="shared" si="112"/>
        <v>8.4729426212524661</v>
      </c>
    </row>
    <row r="3749" spans="1:11" x14ac:dyDescent="0.3">
      <c r="A3749" s="18" t="str">
        <f t="shared" si="113"/>
        <v>52015P</v>
      </c>
      <c r="B3749" s="10">
        <v>760199</v>
      </c>
      <c r="C3749" s="15">
        <v>42171</v>
      </c>
      <c r="D3749" s="16">
        <v>2649.4289640000002</v>
      </c>
      <c r="E3749" s="14">
        <v>0.63</v>
      </c>
      <c r="F3749" s="14" t="s">
        <v>42</v>
      </c>
      <c r="G3749" s="15">
        <v>42171</v>
      </c>
      <c r="H3749" s="27">
        <f>WORKDAY(WORKDAY(DATEVALUE("15/"&amp;MONTH(EDATE(C3749,0))&amp;"/"&amp;YEAR(EDATE(C3749,0))),-1,Feriados!$A$1:$A$936),1,Feriados!$A$1:$A$936)</f>
        <v>42170</v>
      </c>
      <c r="I3749" s="27">
        <f>WORKDAY(WORKDAY(DATEVALUE("15/"&amp;MONTH(EDATE(C3749,-1))&amp;"/"&amp;YEAR(EDATE(C3749,-1))),-1,Feriados!$A$1:$A$936),1,Feriados!$A$1:$A$936)</f>
        <v>42139</v>
      </c>
      <c r="J3749" s="27">
        <f>WORKDAY(WORKDAY(DATEVALUE("15/"&amp;MONTH(EDATE(C3749,0))&amp;"/"&amp;YEAR(EDATE(C3749,0))-1),-1,Feriados!$A$1:$A$936),1,Feriados!$A$1:$A$936)</f>
        <v>41806</v>
      </c>
      <c r="K3749" s="28">
        <f t="shared" si="112"/>
        <v>8.4729426212524661</v>
      </c>
    </row>
    <row r="3750" spans="1:11" x14ac:dyDescent="0.3">
      <c r="A3750" s="18" t="str">
        <f t="shared" si="113"/>
        <v>52015P</v>
      </c>
      <c r="B3750" s="10">
        <v>760199</v>
      </c>
      <c r="C3750" s="15">
        <v>42172</v>
      </c>
      <c r="D3750" s="16">
        <v>2650.1853919999999</v>
      </c>
      <c r="E3750" s="14">
        <v>0.63</v>
      </c>
      <c r="F3750" s="14" t="s">
        <v>42</v>
      </c>
      <c r="G3750" s="15">
        <v>42171</v>
      </c>
      <c r="H3750" s="27">
        <f>WORKDAY(WORKDAY(DATEVALUE("15/"&amp;MONTH(EDATE(C3750,0))&amp;"/"&amp;YEAR(EDATE(C3750,0))),-1,Feriados!$A$1:$A$936),1,Feriados!$A$1:$A$936)</f>
        <v>42170</v>
      </c>
      <c r="I3750" s="27">
        <f>WORKDAY(WORKDAY(DATEVALUE("15/"&amp;MONTH(EDATE(C3750,-1))&amp;"/"&amp;YEAR(EDATE(C3750,-1))),-1,Feriados!$A$1:$A$936),1,Feriados!$A$1:$A$936)</f>
        <v>42139</v>
      </c>
      <c r="J3750" s="27">
        <f>WORKDAY(WORKDAY(DATEVALUE("15/"&amp;MONTH(EDATE(C3750,0))&amp;"/"&amp;YEAR(EDATE(C3750,0))-1),-1,Feriados!$A$1:$A$936),1,Feriados!$A$1:$A$936)</f>
        <v>41806</v>
      </c>
      <c r="K3750" s="28">
        <f t="shared" si="112"/>
        <v>8.4729426212524661</v>
      </c>
    </row>
    <row r="3751" spans="1:11" x14ac:dyDescent="0.3">
      <c r="A3751" s="18" t="str">
        <f t="shared" si="113"/>
        <v>52015P</v>
      </c>
      <c r="B3751" s="10">
        <v>760199</v>
      </c>
      <c r="C3751" s="15">
        <v>42173</v>
      </c>
      <c r="D3751" s="16">
        <v>2650.9420359999999</v>
      </c>
      <c r="E3751" s="14">
        <v>0.63</v>
      </c>
      <c r="F3751" s="14" t="s">
        <v>42</v>
      </c>
      <c r="G3751" s="15">
        <v>42171</v>
      </c>
      <c r="H3751" s="27">
        <f>WORKDAY(WORKDAY(DATEVALUE("15/"&amp;MONTH(EDATE(C3751,0))&amp;"/"&amp;YEAR(EDATE(C3751,0))),-1,Feriados!$A$1:$A$936),1,Feriados!$A$1:$A$936)</f>
        <v>42170</v>
      </c>
      <c r="I3751" s="27">
        <f>WORKDAY(WORKDAY(DATEVALUE("15/"&amp;MONTH(EDATE(C3751,-1))&amp;"/"&amp;YEAR(EDATE(C3751,-1))),-1,Feriados!$A$1:$A$936),1,Feriados!$A$1:$A$936)</f>
        <v>42139</v>
      </c>
      <c r="J3751" s="27">
        <f>WORKDAY(WORKDAY(DATEVALUE("15/"&amp;MONTH(EDATE(C3751,0))&amp;"/"&amp;YEAR(EDATE(C3751,0))-1),-1,Feriados!$A$1:$A$936),1,Feriados!$A$1:$A$936)</f>
        <v>41806</v>
      </c>
      <c r="K3751" s="28">
        <f t="shared" si="112"/>
        <v>8.4729426212524661</v>
      </c>
    </row>
    <row r="3752" spans="1:11" x14ac:dyDescent="0.3">
      <c r="A3752" s="18" t="str">
        <f t="shared" si="113"/>
        <v>52015P</v>
      </c>
      <c r="B3752" s="10">
        <v>760199</v>
      </c>
      <c r="C3752" s="15">
        <v>42174</v>
      </c>
      <c r="D3752" s="16">
        <v>2651.6988959999999</v>
      </c>
      <c r="E3752" s="14">
        <v>0.63</v>
      </c>
      <c r="F3752" s="14" t="s">
        <v>42</v>
      </c>
      <c r="G3752" s="15">
        <v>42171</v>
      </c>
      <c r="H3752" s="27">
        <f>WORKDAY(WORKDAY(DATEVALUE("15/"&amp;MONTH(EDATE(C3752,0))&amp;"/"&amp;YEAR(EDATE(C3752,0))),-1,Feriados!$A$1:$A$936),1,Feriados!$A$1:$A$936)</f>
        <v>42170</v>
      </c>
      <c r="I3752" s="27">
        <f>WORKDAY(WORKDAY(DATEVALUE("15/"&amp;MONTH(EDATE(C3752,-1))&amp;"/"&amp;YEAR(EDATE(C3752,-1))),-1,Feriados!$A$1:$A$936),1,Feriados!$A$1:$A$936)</f>
        <v>42139</v>
      </c>
      <c r="J3752" s="27">
        <f>WORKDAY(WORKDAY(DATEVALUE("15/"&amp;MONTH(EDATE(C3752,0))&amp;"/"&amp;YEAR(EDATE(C3752,0))-1),-1,Feriados!$A$1:$A$936),1,Feriados!$A$1:$A$936)</f>
        <v>41806</v>
      </c>
      <c r="K3752" s="28">
        <f t="shared" si="112"/>
        <v>8.4729426212524661</v>
      </c>
    </row>
    <row r="3753" spans="1:11" x14ac:dyDescent="0.3">
      <c r="A3753" s="18" t="str">
        <f t="shared" si="113"/>
        <v>52015P</v>
      </c>
      <c r="B3753" s="10">
        <v>760199</v>
      </c>
      <c r="C3753" s="15">
        <v>42177</v>
      </c>
      <c r="D3753" s="16">
        <v>2653.4737049999999</v>
      </c>
      <c r="E3753" s="14">
        <v>0.8</v>
      </c>
      <c r="F3753" s="14" t="s">
        <v>42</v>
      </c>
      <c r="G3753" s="15">
        <v>42177</v>
      </c>
      <c r="H3753" s="27">
        <f>WORKDAY(WORKDAY(DATEVALUE("15/"&amp;MONTH(EDATE(C3753,0))&amp;"/"&amp;YEAR(EDATE(C3753,0))),-1,Feriados!$A$1:$A$936),1,Feriados!$A$1:$A$936)</f>
        <v>42170</v>
      </c>
      <c r="I3753" s="27">
        <f>WORKDAY(WORKDAY(DATEVALUE("15/"&amp;MONTH(EDATE(C3753,-1))&amp;"/"&amp;YEAR(EDATE(C3753,-1))),-1,Feriados!$A$1:$A$936),1,Feriados!$A$1:$A$936)</f>
        <v>42139</v>
      </c>
      <c r="J3753" s="27">
        <f>WORKDAY(WORKDAY(DATEVALUE("15/"&amp;MONTH(EDATE(C3753,0))&amp;"/"&amp;YEAR(EDATE(C3753,0))-1),-1,Feriados!$A$1:$A$936),1,Feriados!$A$1:$A$936)</f>
        <v>41806</v>
      </c>
      <c r="K3753" s="28">
        <f t="shared" si="112"/>
        <v>8.4729426212524661</v>
      </c>
    </row>
    <row r="3754" spans="1:11" x14ac:dyDescent="0.3">
      <c r="A3754" s="18" t="str">
        <f t="shared" si="113"/>
        <v>52015P</v>
      </c>
      <c r="B3754" s="10">
        <v>760199</v>
      </c>
      <c r="C3754" s="15">
        <v>42178</v>
      </c>
      <c r="D3754" s="16">
        <v>2654.4349390000002</v>
      </c>
      <c r="E3754" s="14">
        <v>0.8</v>
      </c>
      <c r="F3754" s="14" t="s">
        <v>42</v>
      </c>
      <c r="G3754" s="15">
        <v>42177</v>
      </c>
      <c r="H3754" s="27">
        <f>WORKDAY(WORKDAY(DATEVALUE("15/"&amp;MONTH(EDATE(C3754,0))&amp;"/"&amp;YEAR(EDATE(C3754,0))),-1,Feriados!$A$1:$A$936),1,Feriados!$A$1:$A$936)</f>
        <v>42170</v>
      </c>
      <c r="I3754" s="27">
        <f>WORKDAY(WORKDAY(DATEVALUE("15/"&amp;MONTH(EDATE(C3754,-1))&amp;"/"&amp;YEAR(EDATE(C3754,-1))),-1,Feriados!$A$1:$A$936),1,Feriados!$A$1:$A$936)</f>
        <v>42139</v>
      </c>
      <c r="J3754" s="27">
        <f>WORKDAY(WORKDAY(DATEVALUE("15/"&amp;MONTH(EDATE(C3754,0))&amp;"/"&amp;YEAR(EDATE(C3754,0))-1),-1,Feriados!$A$1:$A$936),1,Feriados!$A$1:$A$936)</f>
        <v>41806</v>
      </c>
      <c r="K3754" s="28">
        <f t="shared" si="112"/>
        <v>8.4729426212524661</v>
      </c>
    </row>
    <row r="3755" spans="1:11" x14ac:dyDescent="0.3">
      <c r="A3755" s="18" t="str">
        <f t="shared" si="113"/>
        <v>52015P</v>
      </c>
      <c r="B3755" s="10">
        <v>760199</v>
      </c>
      <c r="C3755" s="15">
        <v>42179</v>
      </c>
      <c r="D3755" s="16">
        <v>2655.396522</v>
      </c>
      <c r="E3755" s="14">
        <v>0.8</v>
      </c>
      <c r="F3755" s="14" t="s">
        <v>42</v>
      </c>
      <c r="G3755" s="15">
        <v>42177</v>
      </c>
      <c r="H3755" s="27">
        <f>WORKDAY(WORKDAY(DATEVALUE("15/"&amp;MONTH(EDATE(C3755,0))&amp;"/"&amp;YEAR(EDATE(C3755,0))),-1,Feriados!$A$1:$A$936),1,Feriados!$A$1:$A$936)</f>
        <v>42170</v>
      </c>
      <c r="I3755" s="27">
        <f>WORKDAY(WORKDAY(DATEVALUE("15/"&amp;MONTH(EDATE(C3755,-1))&amp;"/"&amp;YEAR(EDATE(C3755,-1))),-1,Feriados!$A$1:$A$936),1,Feriados!$A$1:$A$936)</f>
        <v>42139</v>
      </c>
      <c r="J3755" s="27">
        <f>WORKDAY(WORKDAY(DATEVALUE("15/"&amp;MONTH(EDATE(C3755,0))&amp;"/"&amp;YEAR(EDATE(C3755,0))-1),-1,Feriados!$A$1:$A$936),1,Feriados!$A$1:$A$936)</f>
        <v>41806</v>
      </c>
      <c r="K3755" s="28">
        <f t="shared" si="112"/>
        <v>8.4729426212524661</v>
      </c>
    </row>
    <row r="3756" spans="1:11" x14ac:dyDescent="0.3">
      <c r="A3756" s="18" t="str">
        <f t="shared" si="113"/>
        <v>52015P</v>
      </c>
      <c r="B3756" s="10">
        <v>760199</v>
      </c>
      <c r="C3756" s="15">
        <v>42180</v>
      </c>
      <c r="D3756" s="16">
        <v>2656.3584529999998</v>
      </c>
      <c r="E3756" s="14">
        <v>0.8</v>
      </c>
      <c r="F3756" s="14" t="s">
        <v>42</v>
      </c>
      <c r="G3756" s="15">
        <v>42177</v>
      </c>
      <c r="H3756" s="27">
        <f>WORKDAY(WORKDAY(DATEVALUE("15/"&amp;MONTH(EDATE(C3756,0))&amp;"/"&amp;YEAR(EDATE(C3756,0))),-1,Feriados!$A$1:$A$936),1,Feriados!$A$1:$A$936)</f>
        <v>42170</v>
      </c>
      <c r="I3756" s="27">
        <f>WORKDAY(WORKDAY(DATEVALUE("15/"&amp;MONTH(EDATE(C3756,-1))&amp;"/"&amp;YEAR(EDATE(C3756,-1))),-1,Feriados!$A$1:$A$936),1,Feriados!$A$1:$A$936)</f>
        <v>42139</v>
      </c>
      <c r="J3756" s="27">
        <f>WORKDAY(WORKDAY(DATEVALUE("15/"&amp;MONTH(EDATE(C3756,0))&amp;"/"&amp;YEAR(EDATE(C3756,0))-1),-1,Feriados!$A$1:$A$936),1,Feriados!$A$1:$A$936)</f>
        <v>41806</v>
      </c>
      <c r="K3756" s="28">
        <f t="shared" si="112"/>
        <v>8.4729426212524661</v>
      </c>
    </row>
    <row r="3757" spans="1:11" x14ac:dyDescent="0.3">
      <c r="A3757" s="18" t="str">
        <f t="shared" si="113"/>
        <v>52015P</v>
      </c>
      <c r="B3757" s="10">
        <v>760199</v>
      </c>
      <c r="C3757" s="15">
        <v>42181</v>
      </c>
      <c r="D3757" s="16">
        <v>2657.320733</v>
      </c>
      <c r="E3757" s="14">
        <v>0.8</v>
      </c>
      <c r="F3757" s="14" t="s">
        <v>42</v>
      </c>
      <c r="G3757" s="15">
        <v>42177</v>
      </c>
      <c r="H3757" s="27">
        <f>WORKDAY(WORKDAY(DATEVALUE("15/"&amp;MONTH(EDATE(C3757,0))&amp;"/"&amp;YEAR(EDATE(C3757,0))),-1,Feriados!$A$1:$A$936),1,Feriados!$A$1:$A$936)</f>
        <v>42170</v>
      </c>
      <c r="I3757" s="27">
        <f>WORKDAY(WORKDAY(DATEVALUE("15/"&amp;MONTH(EDATE(C3757,-1))&amp;"/"&amp;YEAR(EDATE(C3757,-1))),-1,Feriados!$A$1:$A$936),1,Feriados!$A$1:$A$936)</f>
        <v>42139</v>
      </c>
      <c r="J3757" s="27">
        <f>WORKDAY(WORKDAY(DATEVALUE("15/"&amp;MONTH(EDATE(C3757,0))&amp;"/"&amp;YEAR(EDATE(C3757,0))-1),-1,Feriados!$A$1:$A$936),1,Feriados!$A$1:$A$936)</f>
        <v>41806</v>
      </c>
      <c r="K3757" s="28">
        <f t="shared" si="112"/>
        <v>8.4729426212524661</v>
      </c>
    </row>
    <row r="3758" spans="1:11" x14ac:dyDescent="0.3">
      <c r="A3758" s="18" t="str">
        <f t="shared" si="113"/>
        <v>52015P</v>
      </c>
      <c r="B3758" s="10">
        <v>760199</v>
      </c>
      <c r="C3758" s="15">
        <v>42184</v>
      </c>
      <c r="D3758" s="16">
        <v>2658.2833609999998</v>
      </c>
      <c r="E3758" s="14">
        <v>0.8</v>
      </c>
      <c r="F3758" s="14" t="s">
        <v>42</v>
      </c>
      <c r="G3758" s="15">
        <v>42177</v>
      </c>
      <c r="H3758" s="27">
        <f>WORKDAY(WORKDAY(DATEVALUE("15/"&amp;MONTH(EDATE(C3758,0))&amp;"/"&amp;YEAR(EDATE(C3758,0))),-1,Feriados!$A$1:$A$936),1,Feriados!$A$1:$A$936)</f>
        <v>42170</v>
      </c>
      <c r="I3758" s="27">
        <f>WORKDAY(WORKDAY(DATEVALUE("15/"&amp;MONTH(EDATE(C3758,-1))&amp;"/"&amp;YEAR(EDATE(C3758,-1))),-1,Feriados!$A$1:$A$936),1,Feriados!$A$1:$A$936)</f>
        <v>42139</v>
      </c>
      <c r="J3758" s="27">
        <f>WORKDAY(WORKDAY(DATEVALUE("15/"&amp;MONTH(EDATE(C3758,0))&amp;"/"&amp;YEAR(EDATE(C3758,0))-1),-1,Feriados!$A$1:$A$936),1,Feriados!$A$1:$A$936)</f>
        <v>41806</v>
      </c>
      <c r="K3758" s="28">
        <f t="shared" si="112"/>
        <v>8.4729426212524661</v>
      </c>
    </row>
    <row r="3759" spans="1:11" x14ac:dyDescent="0.3">
      <c r="A3759" s="18" t="str">
        <f t="shared" si="113"/>
        <v>52015P</v>
      </c>
      <c r="B3759" s="10">
        <v>760199</v>
      </c>
      <c r="C3759" s="15">
        <v>42185</v>
      </c>
      <c r="D3759" s="16">
        <v>2659.246337</v>
      </c>
      <c r="E3759" s="14">
        <v>0.8</v>
      </c>
      <c r="F3759" s="14" t="s">
        <v>42</v>
      </c>
      <c r="G3759" s="15">
        <v>42177</v>
      </c>
      <c r="H3759" s="27">
        <f>WORKDAY(WORKDAY(DATEVALUE("15/"&amp;MONTH(EDATE(C3759,0))&amp;"/"&amp;YEAR(EDATE(C3759,0))),-1,Feriados!$A$1:$A$936),1,Feriados!$A$1:$A$936)</f>
        <v>42170</v>
      </c>
      <c r="I3759" s="27">
        <f>WORKDAY(WORKDAY(DATEVALUE("15/"&amp;MONTH(EDATE(C3759,-1))&amp;"/"&amp;YEAR(EDATE(C3759,-1))),-1,Feriados!$A$1:$A$936),1,Feriados!$A$1:$A$936)</f>
        <v>42139</v>
      </c>
      <c r="J3759" s="27">
        <f>WORKDAY(WORKDAY(DATEVALUE("15/"&amp;MONTH(EDATE(C3759,0))&amp;"/"&amp;YEAR(EDATE(C3759,0))-1),-1,Feriados!$A$1:$A$936),1,Feriados!$A$1:$A$936)</f>
        <v>41806</v>
      </c>
      <c r="K3759" s="28">
        <f t="shared" si="112"/>
        <v>8.4729426212524661</v>
      </c>
    </row>
    <row r="3760" spans="1:11" x14ac:dyDescent="0.3">
      <c r="A3760" s="18" t="str">
        <f t="shared" si="113"/>
        <v>62015P</v>
      </c>
      <c r="B3760" s="10">
        <v>760199</v>
      </c>
      <c r="C3760" s="15">
        <v>42186</v>
      </c>
      <c r="D3760" s="16">
        <v>2660.2096630000001</v>
      </c>
      <c r="E3760" s="14">
        <v>0.8</v>
      </c>
      <c r="F3760" s="14" t="s">
        <v>42</v>
      </c>
      <c r="G3760" s="15">
        <v>42177</v>
      </c>
      <c r="H3760" s="27">
        <f>WORKDAY(WORKDAY(DATEVALUE("15/"&amp;MONTH(EDATE(C3760,0))&amp;"/"&amp;YEAR(EDATE(C3760,0))),-1,Feriados!$A$1:$A$936),1,Feriados!$A$1:$A$936)</f>
        <v>42200</v>
      </c>
      <c r="I3760" s="27">
        <f>WORKDAY(WORKDAY(DATEVALUE("15/"&amp;MONTH(EDATE(C3760,-1))&amp;"/"&amp;YEAR(EDATE(C3760,-1))),-1,Feriados!$A$1:$A$936),1,Feriados!$A$1:$A$936)</f>
        <v>42170</v>
      </c>
      <c r="J3760" s="27">
        <f>WORKDAY(WORKDAY(DATEVALUE("15/"&amp;MONTH(EDATE(C3760,0))&amp;"/"&amp;YEAR(EDATE(C3760,0))-1),-1,Feriados!$A$1:$A$936),1,Feriados!$A$1:$A$936)</f>
        <v>41835</v>
      </c>
      <c r="K3760" s="28">
        <f t="shared" si="112"/>
        <v>8.8944299534451368</v>
      </c>
    </row>
    <row r="3761" spans="1:11" x14ac:dyDescent="0.3">
      <c r="A3761" s="18" t="str">
        <f t="shared" si="113"/>
        <v>62015P</v>
      </c>
      <c r="B3761" s="10">
        <v>760199</v>
      </c>
      <c r="C3761" s="15">
        <v>42187</v>
      </c>
      <c r="D3761" s="16">
        <v>2661.1733380000001</v>
      </c>
      <c r="E3761" s="14">
        <v>0.8</v>
      </c>
      <c r="F3761" s="14" t="s">
        <v>42</v>
      </c>
      <c r="G3761" s="15">
        <v>42177</v>
      </c>
      <c r="H3761" s="27">
        <f>WORKDAY(WORKDAY(DATEVALUE("15/"&amp;MONTH(EDATE(C3761,0))&amp;"/"&amp;YEAR(EDATE(C3761,0))),-1,Feriados!$A$1:$A$936),1,Feriados!$A$1:$A$936)</f>
        <v>42200</v>
      </c>
      <c r="I3761" s="27">
        <f>WORKDAY(WORKDAY(DATEVALUE("15/"&amp;MONTH(EDATE(C3761,-1))&amp;"/"&amp;YEAR(EDATE(C3761,-1))),-1,Feriados!$A$1:$A$936),1,Feriados!$A$1:$A$936)</f>
        <v>42170</v>
      </c>
      <c r="J3761" s="27">
        <f>WORKDAY(WORKDAY(DATEVALUE("15/"&amp;MONTH(EDATE(C3761,0))&amp;"/"&amp;YEAR(EDATE(C3761,0))-1),-1,Feriados!$A$1:$A$936),1,Feriados!$A$1:$A$936)</f>
        <v>41835</v>
      </c>
      <c r="K3761" s="28">
        <f t="shared" si="112"/>
        <v>8.8944299534451368</v>
      </c>
    </row>
    <row r="3762" spans="1:11" x14ac:dyDescent="0.3">
      <c r="A3762" s="18" t="str">
        <f t="shared" si="113"/>
        <v>62015P</v>
      </c>
      <c r="B3762" s="10">
        <v>760199</v>
      </c>
      <c r="C3762" s="15">
        <v>42188</v>
      </c>
      <c r="D3762" s="16">
        <v>2662.1373610000001</v>
      </c>
      <c r="E3762" s="14">
        <v>0.8</v>
      </c>
      <c r="F3762" s="14" t="s">
        <v>42</v>
      </c>
      <c r="G3762" s="15">
        <v>42177</v>
      </c>
      <c r="H3762" s="27">
        <f>WORKDAY(WORKDAY(DATEVALUE("15/"&amp;MONTH(EDATE(C3762,0))&amp;"/"&amp;YEAR(EDATE(C3762,0))),-1,Feriados!$A$1:$A$936),1,Feriados!$A$1:$A$936)</f>
        <v>42200</v>
      </c>
      <c r="I3762" s="27">
        <f>WORKDAY(WORKDAY(DATEVALUE("15/"&amp;MONTH(EDATE(C3762,-1))&amp;"/"&amp;YEAR(EDATE(C3762,-1))),-1,Feriados!$A$1:$A$936),1,Feriados!$A$1:$A$936)</f>
        <v>42170</v>
      </c>
      <c r="J3762" s="27">
        <f>WORKDAY(WORKDAY(DATEVALUE("15/"&amp;MONTH(EDATE(C3762,0))&amp;"/"&amp;YEAR(EDATE(C3762,0))-1),-1,Feriados!$A$1:$A$936),1,Feriados!$A$1:$A$936)</f>
        <v>41835</v>
      </c>
      <c r="K3762" s="28">
        <f t="shared" si="112"/>
        <v>8.8944299534451368</v>
      </c>
    </row>
    <row r="3763" spans="1:11" x14ac:dyDescent="0.3">
      <c r="A3763" s="18" t="str">
        <f t="shared" si="113"/>
        <v>62015P</v>
      </c>
      <c r="B3763" s="10">
        <v>760199</v>
      </c>
      <c r="C3763" s="15">
        <v>42191</v>
      </c>
      <c r="D3763" s="16">
        <v>2663.1017339999999</v>
      </c>
      <c r="E3763" s="14">
        <v>0.8</v>
      </c>
      <c r="F3763" s="14" t="s">
        <v>42</v>
      </c>
      <c r="G3763" s="15">
        <v>42177</v>
      </c>
      <c r="H3763" s="27">
        <f>WORKDAY(WORKDAY(DATEVALUE("15/"&amp;MONTH(EDATE(C3763,0))&amp;"/"&amp;YEAR(EDATE(C3763,0))),-1,Feriados!$A$1:$A$936),1,Feriados!$A$1:$A$936)</f>
        <v>42200</v>
      </c>
      <c r="I3763" s="27">
        <f>WORKDAY(WORKDAY(DATEVALUE("15/"&amp;MONTH(EDATE(C3763,-1))&amp;"/"&amp;YEAR(EDATE(C3763,-1))),-1,Feriados!$A$1:$A$936),1,Feriados!$A$1:$A$936)</f>
        <v>42170</v>
      </c>
      <c r="J3763" s="27">
        <f>WORKDAY(WORKDAY(DATEVALUE("15/"&amp;MONTH(EDATE(C3763,0))&amp;"/"&amp;YEAR(EDATE(C3763,0))-1),-1,Feriados!$A$1:$A$936),1,Feriados!$A$1:$A$936)</f>
        <v>41835</v>
      </c>
      <c r="K3763" s="28">
        <f t="shared" si="112"/>
        <v>8.8944299534451368</v>
      </c>
    </row>
    <row r="3764" spans="1:11" x14ac:dyDescent="0.3">
      <c r="A3764" s="18" t="str">
        <f t="shared" si="113"/>
        <v>62015P</v>
      </c>
      <c r="B3764" s="10">
        <v>760199</v>
      </c>
      <c r="C3764" s="15">
        <v>42192</v>
      </c>
      <c r="D3764" s="16">
        <v>2664.0664569999999</v>
      </c>
      <c r="E3764" s="14">
        <v>0.8</v>
      </c>
      <c r="F3764" s="14" t="s">
        <v>42</v>
      </c>
      <c r="G3764" s="15">
        <v>42177</v>
      </c>
      <c r="H3764" s="27">
        <f>WORKDAY(WORKDAY(DATEVALUE("15/"&amp;MONTH(EDATE(C3764,0))&amp;"/"&amp;YEAR(EDATE(C3764,0))),-1,Feriados!$A$1:$A$936),1,Feriados!$A$1:$A$936)</f>
        <v>42200</v>
      </c>
      <c r="I3764" s="27">
        <f>WORKDAY(WORKDAY(DATEVALUE("15/"&amp;MONTH(EDATE(C3764,-1))&amp;"/"&amp;YEAR(EDATE(C3764,-1))),-1,Feriados!$A$1:$A$936),1,Feriados!$A$1:$A$936)</f>
        <v>42170</v>
      </c>
      <c r="J3764" s="27">
        <f>WORKDAY(WORKDAY(DATEVALUE("15/"&amp;MONTH(EDATE(C3764,0))&amp;"/"&amp;YEAR(EDATE(C3764,0))-1),-1,Feriados!$A$1:$A$936),1,Feriados!$A$1:$A$936)</f>
        <v>41835</v>
      </c>
      <c r="K3764" s="28">
        <f t="shared" si="112"/>
        <v>8.8944299534451368</v>
      </c>
    </row>
    <row r="3765" spans="1:11" x14ac:dyDescent="0.3">
      <c r="A3765" s="18" t="str">
        <f t="shared" si="113"/>
        <v>62015F</v>
      </c>
      <c r="B3765" s="10">
        <v>760199</v>
      </c>
      <c r="C3765" s="15">
        <v>42193</v>
      </c>
      <c r="D3765" s="16">
        <v>2664.8295480000002</v>
      </c>
      <c r="E3765" s="14">
        <v>0.79</v>
      </c>
      <c r="F3765" s="14" t="s">
        <v>41</v>
      </c>
      <c r="G3765" s="15">
        <v>42193</v>
      </c>
      <c r="H3765" s="27">
        <f>WORKDAY(WORKDAY(DATEVALUE("15/"&amp;MONTH(EDATE(C3765,0))&amp;"/"&amp;YEAR(EDATE(C3765,0))),-1,Feriados!$A$1:$A$936),1,Feriados!$A$1:$A$936)</f>
        <v>42200</v>
      </c>
      <c r="I3765" s="27">
        <f>WORKDAY(WORKDAY(DATEVALUE("15/"&amp;MONTH(EDATE(C3765,-1))&amp;"/"&amp;YEAR(EDATE(C3765,-1))),-1,Feriados!$A$1:$A$936),1,Feriados!$A$1:$A$936)</f>
        <v>42170</v>
      </c>
      <c r="J3765" s="27">
        <f>WORKDAY(WORKDAY(DATEVALUE("15/"&amp;MONTH(EDATE(C3765,0))&amp;"/"&amp;YEAR(EDATE(C3765,0))-1),-1,Feriados!$A$1:$A$936),1,Feriados!$A$1:$A$936)</f>
        <v>41835</v>
      </c>
      <c r="K3765" s="28">
        <f t="shared" si="112"/>
        <v>8.8944299534451368</v>
      </c>
    </row>
    <row r="3766" spans="1:11" x14ac:dyDescent="0.3">
      <c r="A3766" s="18" t="str">
        <f t="shared" si="113"/>
        <v>62015F</v>
      </c>
      <c r="B3766" s="10">
        <v>760199</v>
      </c>
      <c r="C3766" s="15">
        <v>42194</v>
      </c>
      <c r="D3766" s="16">
        <v>2665.783011</v>
      </c>
      <c r="E3766" s="14">
        <v>0.79</v>
      </c>
      <c r="F3766" s="14" t="s">
        <v>41</v>
      </c>
      <c r="G3766" s="15">
        <v>42193</v>
      </c>
      <c r="H3766" s="27">
        <f>WORKDAY(WORKDAY(DATEVALUE("15/"&amp;MONTH(EDATE(C3766,0))&amp;"/"&amp;YEAR(EDATE(C3766,0))),-1,Feriados!$A$1:$A$936),1,Feriados!$A$1:$A$936)</f>
        <v>42200</v>
      </c>
      <c r="I3766" s="27">
        <f>WORKDAY(WORKDAY(DATEVALUE("15/"&amp;MONTH(EDATE(C3766,-1))&amp;"/"&amp;YEAR(EDATE(C3766,-1))),-1,Feriados!$A$1:$A$936),1,Feriados!$A$1:$A$936)</f>
        <v>42170</v>
      </c>
      <c r="J3766" s="27">
        <f>WORKDAY(WORKDAY(DATEVALUE("15/"&amp;MONTH(EDATE(C3766,0))&amp;"/"&amp;YEAR(EDATE(C3766,0))-1),-1,Feriados!$A$1:$A$936),1,Feriados!$A$1:$A$936)</f>
        <v>41835</v>
      </c>
      <c r="K3766" s="28">
        <f t="shared" si="112"/>
        <v>8.8944299534451368</v>
      </c>
    </row>
    <row r="3767" spans="1:11" x14ac:dyDescent="0.3">
      <c r="A3767" s="18" t="str">
        <f t="shared" si="113"/>
        <v>62015F</v>
      </c>
      <c r="B3767" s="10">
        <v>760199</v>
      </c>
      <c r="C3767" s="15">
        <v>42195</v>
      </c>
      <c r="D3767" s="16">
        <v>2666.7368150000002</v>
      </c>
      <c r="E3767" s="14">
        <v>0.79</v>
      </c>
      <c r="F3767" s="14" t="s">
        <v>41</v>
      </c>
      <c r="G3767" s="15">
        <v>42193</v>
      </c>
      <c r="H3767" s="27">
        <f>WORKDAY(WORKDAY(DATEVALUE("15/"&amp;MONTH(EDATE(C3767,0))&amp;"/"&amp;YEAR(EDATE(C3767,0))),-1,Feriados!$A$1:$A$936),1,Feriados!$A$1:$A$936)</f>
        <v>42200</v>
      </c>
      <c r="I3767" s="27">
        <f>WORKDAY(WORKDAY(DATEVALUE("15/"&amp;MONTH(EDATE(C3767,-1))&amp;"/"&amp;YEAR(EDATE(C3767,-1))),-1,Feriados!$A$1:$A$936),1,Feriados!$A$1:$A$936)</f>
        <v>42170</v>
      </c>
      <c r="J3767" s="27">
        <f>WORKDAY(WORKDAY(DATEVALUE("15/"&amp;MONTH(EDATE(C3767,0))&amp;"/"&amp;YEAR(EDATE(C3767,0))-1),-1,Feriados!$A$1:$A$936),1,Feriados!$A$1:$A$936)</f>
        <v>41835</v>
      </c>
      <c r="K3767" s="28">
        <f t="shared" si="112"/>
        <v>8.8944299534451368</v>
      </c>
    </row>
    <row r="3768" spans="1:11" x14ac:dyDescent="0.3">
      <c r="A3768" s="18" t="str">
        <f t="shared" si="113"/>
        <v>62015F</v>
      </c>
      <c r="B3768" s="10">
        <v>760199</v>
      </c>
      <c r="C3768" s="15">
        <v>42198</v>
      </c>
      <c r="D3768" s="16">
        <v>2667.6909609999998</v>
      </c>
      <c r="E3768" s="14">
        <v>0.79</v>
      </c>
      <c r="F3768" s="14" t="s">
        <v>41</v>
      </c>
      <c r="G3768" s="15">
        <v>42193</v>
      </c>
      <c r="H3768" s="27">
        <f>WORKDAY(WORKDAY(DATEVALUE("15/"&amp;MONTH(EDATE(C3768,0))&amp;"/"&amp;YEAR(EDATE(C3768,0))),-1,Feriados!$A$1:$A$936),1,Feriados!$A$1:$A$936)</f>
        <v>42200</v>
      </c>
      <c r="I3768" s="27">
        <f>WORKDAY(WORKDAY(DATEVALUE("15/"&amp;MONTH(EDATE(C3768,-1))&amp;"/"&amp;YEAR(EDATE(C3768,-1))),-1,Feriados!$A$1:$A$936),1,Feriados!$A$1:$A$936)</f>
        <v>42170</v>
      </c>
      <c r="J3768" s="27">
        <f>WORKDAY(WORKDAY(DATEVALUE("15/"&amp;MONTH(EDATE(C3768,0))&amp;"/"&amp;YEAR(EDATE(C3768,0))-1),-1,Feriados!$A$1:$A$936),1,Feriados!$A$1:$A$936)</f>
        <v>41835</v>
      </c>
      <c r="K3768" s="28">
        <f t="shared" si="112"/>
        <v>8.8944299534451368</v>
      </c>
    </row>
    <row r="3769" spans="1:11" x14ac:dyDescent="0.3">
      <c r="A3769" s="18" t="str">
        <f t="shared" si="113"/>
        <v>62015F</v>
      </c>
      <c r="B3769" s="10">
        <v>760199</v>
      </c>
      <c r="C3769" s="15">
        <v>42199</v>
      </c>
      <c r="D3769" s="16">
        <v>2668.6454480000002</v>
      </c>
      <c r="E3769" s="14">
        <v>0.79</v>
      </c>
      <c r="F3769" s="14" t="s">
        <v>41</v>
      </c>
      <c r="G3769" s="15">
        <v>42193</v>
      </c>
      <c r="H3769" s="27">
        <f>WORKDAY(WORKDAY(DATEVALUE("15/"&amp;MONTH(EDATE(C3769,0))&amp;"/"&amp;YEAR(EDATE(C3769,0))),-1,Feriados!$A$1:$A$936),1,Feriados!$A$1:$A$936)</f>
        <v>42200</v>
      </c>
      <c r="I3769" s="27">
        <f>WORKDAY(WORKDAY(DATEVALUE("15/"&amp;MONTH(EDATE(C3769,-1))&amp;"/"&amp;YEAR(EDATE(C3769,-1))),-1,Feriados!$A$1:$A$936),1,Feriados!$A$1:$A$936)</f>
        <v>42170</v>
      </c>
      <c r="J3769" s="27">
        <f>WORKDAY(WORKDAY(DATEVALUE("15/"&amp;MONTH(EDATE(C3769,0))&amp;"/"&amp;YEAR(EDATE(C3769,0))-1),-1,Feriados!$A$1:$A$936),1,Feriados!$A$1:$A$936)</f>
        <v>41835</v>
      </c>
      <c r="K3769" s="28">
        <f t="shared" si="112"/>
        <v>8.8944299534451368</v>
      </c>
    </row>
    <row r="3770" spans="1:11" x14ac:dyDescent="0.3">
      <c r="A3770" s="18" t="str">
        <f t="shared" si="113"/>
        <v>62015F</v>
      </c>
      <c r="B3770" s="10">
        <v>760199</v>
      </c>
      <c r="C3770" s="15">
        <v>42200</v>
      </c>
      <c r="D3770" s="16">
        <v>2669.600277</v>
      </c>
      <c r="E3770" s="14">
        <v>0.79</v>
      </c>
      <c r="F3770" s="14" t="s">
        <v>41</v>
      </c>
      <c r="G3770" s="15">
        <v>42193</v>
      </c>
      <c r="H3770" s="27">
        <f>WORKDAY(WORKDAY(DATEVALUE("15/"&amp;MONTH(EDATE(C3770,0))&amp;"/"&amp;YEAR(EDATE(C3770,0))),-1,Feriados!$A$1:$A$936),1,Feriados!$A$1:$A$936)</f>
        <v>42200</v>
      </c>
      <c r="I3770" s="27">
        <f>WORKDAY(WORKDAY(DATEVALUE("15/"&amp;MONTH(EDATE(C3770,-1))&amp;"/"&amp;YEAR(EDATE(C3770,-1))),-1,Feriados!$A$1:$A$936),1,Feriados!$A$1:$A$936)</f>
        <v>42170</v>
      </c>
      <c r="J3770" s="27">
        <f>WORKDAY(WORKDAY(DATEVALUE("15/"&amp;MONTH(EDATE(C3770,0))&amp;"/"&amp;YEAR(EDATE(C3770,0))-1),-1,Feriados!$A$1:$A$936),1,Feriados!$A$1:$A$936)</f>
        <v>41835</v>
      </c>
      <c r="K3770" s="28">
        <f t="shared" si="112"/>
        <v>8.8944299534451368</v>
      </c>
    </row>
    <row r="3771" spans="1:11" x14ac:dyDescent="0.3">
      <c r="A3771" s="18" t="str">
        <f t="shared" si="113"/>
        <v>62015P</v>
      </c>
      <c r="B3771" s="10">
        <v>760199</v>
      </c>
      <c r="C3771" s="15">
        <v>42201</v>
      </c>
      <c r="D3771" s="16">
        <v>2670.202342</v>
      </c>
      <c r="E3771" s="14">
        <v>0.52</v>
      </c>
      <c r="F3771" s="14" t="s">
        <v>42</v>
      </c>
      <c r="G3771" s="15">
        <v>42201</v>
      </c>
      <c r="H3771" s="27">
        <f>WORKDAY(WORKDAY(DATEVALUE("15/"&amp;MONTH(EDATE(C3771,0))&amp;"/"&amp;YEAR(EDATE(C3771,0))),-1,Feriados!$A$1:$A$936),1,Feriados!$A$1:$A$936)</f>
        <v>42200</v>
      </c>
      <c r="I3771" s="27">
        <f>WORKDAY(WORKDAY(DATEVALUE("15/"&amp;MONTH(EDATE(C3771,-1))&amp;"/"&amp;YEAR(EDATE(C3771,-1))),-1,Feriados!$A$1:$A$936),1,Feriados!$A$1:$A$936)</f>
        <v>42170</v>
      </c>
      <c r="J3771" s="27">
        <f>WORKDAY(WORKDAY(DATEVALUE("15/"&amp;MONTH(EDATE(C3771,0))&amp;"/"&amp;YEAR(EDATE(C3771,0))-1),-1,Feriados!$A$1:$A$936),1,Feriados!$A$1:$A$936)</f>
        <v>41835</v>
      </c>
      <c r="K3771" s="28">
        <f t="shared" si="112"/>
        <v>8.8944299534451368</v>
      </c>
    </row>
    <row r="3772" spans="1:11" x14ac:dyDescent="0.3">
      <c r="A3772" s="18" t="str">
        <f t="shared" si="113"/>
        <v>62015P</v>
      </c>
      <c r="B3772" s="10">
        <v>760199</v>
      </c>
      <c r="C3772" s="15">
        <v>42202</v>
      </c>
      <c r="D3772" s="16">
        <v>2670.8045440000001</v>
      </c>
      <c r="E3772" s="14">
        <v>0.52</v>
      </c>
      <c r="F3772" s="14" t="s">
        <v>42</v>
      </c>
      <c r="G3772" s="15">
        <v>42201</v>
      </c>
      <c r="H3772" s="27">
        <f>WORKDAY(WORKDAY(DATEVALUE("15/"&amp;MONTH(EDATE(C3772,0))&amp;"/"&amp;YEAR(EDATE(C3772,0))),-1,Feriados!$A$1:$A$936),1,Feriados!$A$1:$A$936)</f>
        <v>42200</v>
      </c>
      <c r="I3772" s="27">
        <f>WORKDAY(WORKDAY(DATEVALUE("15/"&amp;MONTH(EDATE(C3772,-1))&amp;"/"&amp;YEAR(EDATE(C3772,-1))),-1,Feriados!$A$1:$A$936),1,Feriados!$A$1:$A$936)</f>
        <v>42170</v>
      </c>
      <c r="J3772" s="27">
        <f>WORKDAY(WORKDAY(DATEVALUE("15/"&amp;MONTH(EDATE(C3772,0))&amp;"/"&amp;YEAR(EDATE(C3772,0))-1),-1,Feriados!$A$1:$A$936),1,Feriados!$A$1:$A$936)</f>
        <v>41835</v>
      </c>
      <c r="K3772" s="28">
        <f t="shared" si="112"/>
        <v>8.8944299534451368</v>
      </c>
    </row>
    <row r="3773" spans="1:11" x14ac:dyDescent="0.3">
      <c r="A3773" s="18" t="str">
        <f t="shared" si="113"/>
        <v>62015P</v>
      </c>
      <c r="B3773" s="10">
        <v>760199</v>
      </c>
      <c r="C3773" s="15">
        <v>42205</v>
      </c>
      <c r="D3773" s="16">
        <v>2671.4068809999999</v>
      </c>
      <c r="E3773" s="14">
        <v>0.52</v>
      </c>
      <c r="F3773" s="14" t="s">
        <v>42</v>
      </c>
      <c r="G3773" s="15">
        <v>42201</v>
      </c>
      <c r="H3773" s="27">
        <f>WORKDAY(WORKDAY(DATEVALUE("15/"&amp;MONTH(EDATE(C3773,0))&amp;"/"&amp;YEAR(EDATE(C3773,0))),-1,Feriados!$A$1:$A$936),1,Feriados!$A$1:$A$936)</f>
        <v>42200</v>
      </c>
      <c r="I3773" s="27">
        <f>WORKDAY(WORKDAY(DATEVALUE("15/"&amp;MONTH(EDATE(C3773,-1))&amp;"/"&amp;YEAR(EDATE(C3773,-1))),-1,Feriados!$A$1:$A$936),1,Feriados!$A$1:$A$936)</f>
        <v>42170</v>
      </c>
      <c r="J3773" s="27">
        <f>WORKDAY(WORKDAY(DATEVALUE("15/"&amp;MONTH(EDATE(C3773,0))&amp;"/"&amp;YEAR(EDATE(C3773,0))-1),-1,Feriados!$A$1:$A$936),1,Feriados!$A$1:$A$936)</f>
        <v>41835</v>
      </c>
      <c r="K3773" s="28">
        <f t="shared" ref="K3773:K3836" si="114">+(VLOOKUP(H3773,C:D,2,FALSE)/VLOOKUP(J3773,C:D,2,FALSE)-1)*100</f>
        <v>8.8944299534451368</v>
      </c>
    </row>
    <row r="3774" spans="1:11" x14ac:dyDescent="0.3">
      <c r="A3774" s="18" t="str">
        <f t="shared" si="113"/>
        <v>62015P</v>
      </c>
      <c r="B3774" s="10">
        <v>760199</v>
      </c>
      <c r="C3774" s="15">
        <v>42206</v>
      </c>
      <c r="D3774" s="16">
        <v>2672.0093550000001</v>
      </c>
      <c r="E3774" s="14">
        <v>0.52</v>
      </c>
      <c r="F3774" s="14" t="s">
        <v>42</v>
      </c>
      <c r="G3774" s="15">
        <v>42201</v>
      </c>
      <c r="H3774" s="27">
        <f>WORKDAY(WORKDAY(DATEVALUE("15/"&amp;MONTH(EDATE(C3774,0))&amp;"/"&amp;YEAR(EDATE(C3774,0))),-1,Feriados!$A$1:$A$936),1,Feriados!$A$1:$A$936)</f>
        <v>42200</v>
      </c>
      <c r="I3774" s="27">
        <f>WORKDAY(WORKDAY(DATEVALUE("15/"&amp;MONTH(EDATE(C3774,-1))&amp;"/"&amp;YEAR(EDATE(C3774,-1))),-1,Feriados!$A$1:$A$936),1,Feriados!$A$1:$A$936)</f>
        <v>42170</v>
      </c>
      <c r="J3774" s="27">
        <f>WORKDAY(WORKDAY(DATEVALUE("15/"&amp;MONTH(EDATE(C3774,0))&amp;"/"&amp;YEAR(EDATE(C3774,0))-1),-1,Feriados!$A$1:$A$936),1,Feriados!$A$1:$A$936)</f>
        <v>41835</v>
      </c>
      <c r="K3774" s="28">
        <f t="shared" si="114"/>
        <v>8.8944299534451368</v>
      </c>
    </row>
    <row r="3775" spans="1:11" x14ac:dyDescent="0.3">
      <c r="A3775" s="18" t="str">
        <f t="shared" si="113"/>
        <v>62015P</v>
      </c>
      <c r="B3775" s="10">
        <v>760199</v>
      </c>
      <c r="C3775" s="15">
        <v>42207</v>
      </c>
      <c r="D3775" s="16">
        <v>2672.6119640000002</v>
      </c>
      <c r="E3775" s="14">
        <v>0.52</v>
      </c>
      <c r="F3775" s="14" t="s">
        <v>42</v>
      </c>
      <c r="G3775" s="15">
        <v>42201</v>
      </c>
      <c r="H3775" s="27">
        <f>WORKDAY(WORKDAY(DATEVALUE("15/"&amp;MONTH(EDATE(C3775,0))&amp;"/"&amp;YEAR(EDATE(C3775,0))),-1,Feriados!$A$1:$A$936),1,Feriados!$A$1:$A$936)</f>
        <v>42200</v>
      </c>
      <c r="I3775" s="27">
        <f>WORKDAY(WORKDAY(DATEVALUE("15/"&amp;MONTH(EDATE(C3775,-1))&amp;"/"&amp;YEAR(EDATE(C3775,-1))),-1,Feriados!$A$1:$A$936),1,Feriados!$A$1:$A$936)</f>
        <v>42170</v>
      </c>
      <c r="J3775" s="27">
        <f>WORKDAY(WORKDAY(DATEVALUE("15/"&amp;MONTH(EDATE(C3775,0))&amp;"/"&amp;YEAR(EDATE(C3775,0))-1),-1,Feriados!$A$1:$A$936),1,Feriados!$A$1:$A$936)</f>
        <v>41835</v>
      </c>
      <c r="K3775" s="28">
        <f t="shared" si="114"/>
        <v>8.8944299534451368</v>
      </c>
    </row>
    <row r="3776" spans="1:11" x14ac:dyDescent="0.3">
      <c r="A3776" s="18" t="str">
        <f t="shared" si="113"/>
        <v>62015P</v>
      </c>
      <c r="B3776" s="10">
        <v>760199</v>
      </c>
      <c r="C3776" s="15">
        <v>42208</v>
      </c>
      <c r="D3776" s="16">
        <v>2673.7695480000002</v>
      </c>
      <c r="E3776" s="14">
        <v>0.6</v>
      </c>
      <c r="F3776" s="14" t="s">
        <v>42</v>
      </c>
      <c r="G3776" s="15">
        <v>42208</v>
      </c>
      <c r="H3776" s="27">
        <f>WORKDAY(WORKDAY(DATEVALUE("15/"&amp;MONTH(EDATE(C3776,0))&amp;"/"&amp;YEAR(EDATE(C3776,0))),-1,Feriados!$A$1:$A$936),1,Feriados!$A$1:$A$936)</f>
        <v>42200</v>
      </c>
      <c r="I3776" s="27">
        <f>WORKDAY(WORKDAY(DATEVALUE("15/"&amp;MONTH(EDATE(C3776,-1))&amp;"/"&amp;YEAR(EDATE(C3776,-1))),-1,Feriados!$A$1:$A$936),1,Feriados!$A$1:$A$936)</f>
        <v>42170</v>
      </c>
      <c r="J3776" s="27">
        <f>WORKDAY(WORKDAY(DATEVALUE("15/"&amp;MONTH(EDATE(C3776,0))&amp;"/"&amp;YEAR(EDATE(C3776,0))-1),-1,Feriados!$A$1:$A$936),1,Feriados!$A$1:$A$936)</f>
        <v>41835</v>
      </c>
      <c r="K3776" s="28">
        <f t="shared" si="114"/>
        <v>8.8944299534451368</v>
      </c>
    </row>
    <row r="3777" spans="1:11" x14ac:dyDescent="0.3">
      <c r="A3777" s="18" t="str">
        <f t="shared" si="113"/>
        <v>62015P</v>
      </c>
      <c r="B3777" s="10">
        <v>760199</v>
      </c>
      <c r="C3777" s="15">
        <v>42209</v>
      </c>
      <c r="D3777" s="16">
        <v>2674.4650590000001</v>
      </c>
      <c r="E3777" s="14">
        <v>0.6</v>
      </c>
      <c r="F3777" s="14" t="s">
        <v>42</v>
      </c>
      <c r="G3777" s="15">
        <v>42208</v>
      </c>
      <c r="H3777" s="27">
        <f>WORKDAY(WORKDAY(DATEVALUE("15/"&amp;MONTH(EDATE(C3777,0))&amp;"/"&amp;YEAR(EDATE(C3777,0))),-1,Feriados!$A$1:$A$936),1,Feriados!$A$1:$A$936)</f>
        <v>42200</v>
      </c>
      <c r="I3777" s="27">
        <f>WORKDAY(WORKDAY(DATEVALUE("15/"&amp;MONTH(EDATE(C3777,-1))&amp;"/"&amp;YEAR(EDATE(C3777,-1))),-1,Feriados!$A$1:$A$936),1,Feriados!$A$1:$A$936)</f>
        <v>42170</v>
      </c>
      <c r="J3777" s="27">
        <f>WORKDAY(WORKDAY(DATEVALUE("15/"&amp;MONTH(EDATE(C3777,0))&amp;"/"&amp;YEAR(EDATE(C3777,0))-1),-1,Feriados!$A$1:$A$936),1,Feriados!$A$1:$A$936)</f>
        <v>41835</v>
      </c>
      <c r="K3777" s="28">
        <f t="shared" si="114"/>
        <v>8.8944299534451368</v>
      </c>
    </row>
    <row r="3778" spans="1:11" x14ac:dyDescent="0.3">
      <c r="A3778" s="18" t="str">
        <f t="shared" si="113"/>
        <v>62015P</v>
      </c>
      <c r="B3778" s="10">
        <v>760199</v>
      </c>
      <c r="C3778" s="15">
        <v>42212</v>
      </c>
      <c r="D3778" s="16">
        <v>2675.1607519999998</v>
      </c>
      <c r="E3778" s="14">
        <v>0.6</v>
      </c>
      <c r="F3778" s="14" t="s">
        <v>42</v>
      </c>
      <c r="G3778" s="15">
        <v>42208</v>
      </c>
      <c r="H3778" s="27">
        <f>WORKDAY(WORKDAY(DATEVALUE("15/"&amp;MONTH(EDATE(C3778,0))&amp;"/"&amp;YEAR(EDATE(C3778,0))),-1,Feriados!$A$1:$A$936),1,Feriados!$A$1:$A$936)</f>
        <v>42200</v>
      </c>
      <c r="I3778" s="27">
        <f>WORKDAY(WORKDAY(DATEVALUE("15/"&amp;MONTH(EDATE(C3778,-1))&amp;"/"&amp;YEAR(EDATE(C3778,-1))),-1,Feriados!$A$1:$A$936),1,Feriados!$A$1:$A$936)</f>
        <v>42170</v>
      </c>
      <c r="J3778" s="27">
        <f>WORKDAY(WORKDAY(DATEVALUE("15/"&amp;MONTH(EDATE(C3778,0))&amp;"/"&amp;YEAR(EDATE(C3778,0))-1),-1,Feriados!$A$1:$A$936),1,Feriados!$A$1:$A$936)</f>
        <v>41835</v>
      </c>
      <c r="K3778" s="28">
        <f t="shared" si="114"/>
        <v>8.8944299534451368</v>
      </c>
    </row>
    <row r="3779" spans="1:11" x14ac:dyDescent="0.3">
      <c r="A3779" s="18" t="str">
        <f t="shared" ref="A3779:A3842" si="115">MONTH(EDATE(C3779,-1))&amp;YEAR(EDATE(C3779,-1))&amp;F3779</f>
        <v>62015P</v>
      </c>
      <c r="B3779" s="10">
        <v>760199</v>
      </c>
      <c r="C3779" s="15">
        <v>42213</v>
      </c>
      <c r="D3779" s="16">
        <v>2675.8566249999999</v>
      </c>
      <c r="E3779" s="14">
        <v>0.6</v>
      </c>
      <c r="F3779" s="14" t="s">
        <v>42</v>
      </c>
      <c r="G3779" s="15">
        <v>42208</v>
      </c>
      <c r="H3779" s="27">
        <f>WORKDAY(WORKDAY(DATEVALUE("15/"&amp;MONTH(EDATE(C3779,0))&amp;"/"&amp;YEAR(EDATE(C3779,0))),-1,Feriados!$A$1:$A$936),1,Feriados!$A$1:$A$936)</f>
        <v>42200</v>
      </c>
      <c r="I3779" s="27">
        <f>WORKDAY(WORKDAY(DATEVALUE("15/"&amp;MONTH(EDATE(C3779,-1))&amp;"/"&amp;YEAR(EDATE(C3779,-1))),-1,Feriados!$A$1:$A$936),1,Feriados!$A$1:$A$936)</f>
        <v>42170</v>
      </c>
      <c r="J3779" s="27">
        <f>WORKDAY(WORKDAY(DATEVALUE("15/"&amp;MONTH(EDATE(C3779,0))&amp;"/"&amp;YEAR(EDATE(C3779,0))-1),-1,Feriados!$A$1:$A$936),1,Feriados!$A$1:$A$936)</f>
        <v>41835</v>
      </c>
      <c r="K3779" s="28">
        <f t="shared" si="114"/>
        <v>8.8944299534451368</v>
      </c>
    </row>
    <row r="3780" spans="1:11" x14ac:dyDescent="0.3">
      <c r="A3780" s="18" t="str">
        <f t="shared" si="115"/>
        <v>62015P</v>
      </c>
      <c r="B3780" s="10">
        <v>760199</v>
      </c>
      <c r="C3780" s="15">
        <v>42214</v>
      </c>
      <c r="D3780" s="16">
        <v>2676.5526789999999</v>
      </c>
      <c r="E3780" s="14">
        <v>0.6</v>
      </c>
      <c r="F3780" s="14" t="s">
        <v>42</v>
      </c>
      <c r="G3780" s="15">
        <v>42208</v>
      </c>
      <c r="H3780" s="27">
        <f>WORKDAY(WORKDAY(DATEVALUE("15/"&amp;MONTH(EDATE(C3780,0))&amp;"/"&amp;YEAR(EDATE(C3780,0))),-1,Feriados!$A$1:$A$936),1,Feriados!$A$1:$A$936)</f>
        <v>42200</v>
      </c>
      <c r="I3780" s="27">
        <f>WORKDAY(WORKDAY(DATEVALUE("15/"&amp;MONTH(EDATE(C3780,-1))&amp;"/"&amp;YEAR(EDATE(C3780,-1))),-1,Feriados!$A$1:$A$936),1,Feriados!$A$1:$A$936)</f>
        <v>42170</v>
      </c>
      <c r="J3780" s="27">
        <f>WORKDAY(WORKDAY(DATEVALUE("15/"&amp;MONTH(EDATE(C3780,0))&amp;"/"&amp;YEAR(EDATE(C3780,0))-1),-1,Feriados!$A$1:$A$936),1,Feriados!$A$1:$A$936)</f>
        <v>41835</v>
      </c>
      <c r="K3780" s="28">
        <f t="shared" si="114"/>
        <v>8.8944299534451368</v>
      </c>
    </row>
    <row r="3781" spans="1:11" x14ac:dyDescent="0.3">
      <c r="A3781" s="18" t="str">
        <f t="shared" si="115"/>
        <v>62015P</v>
      </c>
      <c r="B3781" s="10">
        <v>760199</v>
      </c>
      <c r="C3781" s="15">
        <v>42215</v>
      </c>
      <c r="D3781" s="16">
        <v>2677.2489139999998</v>
      </c>
      <c r="E3781" s="14">
        <v>0.6</v>
      </c>
      <c r="F3781" s="14" t="s">
        <v>42</v>
      </c>
      <c r="G3781" s="15">
        <v>42208</v>
      </c>
      <c r="H3781" s="27">
        <f>WORKDAY(WORKDAY(DATEVALUE("15/"&amp;MONTH(EDATE(C3781,0))&amp;"/"&amp;YEAR(EDATE(C3781,0))),-1,Feriados!$A$1:$A$936),1,Feriados!$A$1:$A$936)</f>
        <v>42200</v>
      </c>
      <c r="I3781" s="27">
        <f>WORKDAY(WORKDAY(DATEVALUE("15/"&amp;MONTH(EDATE(C3781,-1))&amp;"/"&amp;YEAR(EDATE(C3781,-1))),-1,Feriados!$A$1:$A$936),1,Feriados!$A$1:$A$936)</f>
        <v>42170</v>
      </c>
      <c r="J3781" s="27">
        <f>WORKDAY(WORKDAY(DATEVALUE("15/"&amp;MONTH(EDATE(C3781,0))&amp;"/"&amp;YEAR(EDATE(C3781,0))-1),-1,Feriados!$A$1:$A$936),1,Feriados!$A$1:$A$936)</f>
        <v>41835</v>
      </c>
      <c r="K3781" s="28">
        <f t="shared" si="114"/>
        <v>8.8944299534451368</v>
      </c>
    </row>
    <row r="3782" spans="1:11" x14ac:dyDescent="0.3">
      <c r="A3782" s="18" t="str">
        <f t="shared" si="115"/>
        <v>62015P</v>
      </c>
      <c r="B3782" s="10">
        <v>760199</v>
      </c>
      <c r="C3782" s="15">
        <v>42216</v>
      </c>
      <c r="D3782" s="16">
        <v>2677.9453309999999</v>
      </c>
      <c r="E3782" s="14">
        <v>0.6</v>
      </c>
      <c r="F3782" s="14" t="s">
        <v>42</v>
      </c>
      <c r="G3782" s="15">
        <v>42208</v>
      </c>
      <c r="H3782" s="27">
        <f>WORKDAY(WORKDAY(DATEVALUE("15/"&amp;MONTH(EDATE(C3782,0))&amp;"/"&amp;YEAR(EDATE(C3782,0))),-1,Feriados!$A$1:$A$936),1,Feriados!$A$1:$A$936)</f>
        <v>42200</v>
      </c>
      <c r="I3782" s="27">
        <f>WORKDAY(WORKDAY(DATEVALUE("15/"&amp;MONTH(EDATE(C3782,-1))&amp;"/"&amp;YEAR(EDATE(C3782,-1))),-1,Feriados!$A$1:$A$936),1,Feriados!$A$1:$A$936)</f>
        <v>42170</v>
      </c>
      <c r="J3782" s="27">
        <f>WORKDAY(WORKDAY(DATEVALUE("15/"&amp;MONTH(EDATE(C3782,0))&amp;"/"&amp;YEAR(EDATE(C3782,0))-1),-1,Feriados!$A$1:$A$936),1,Feriados!$A$1:$A$936)</f>
        <v>41835</v>
      </c>
      <c r="K3782" s="28">
        <f t="shared" si="114"/>
        <v>8.8944299534451368</v>
      </c>
    </row>
    <row r="3783" spans="1:11" x14ac:dyDescent="0.3">
      <c r="A3783" s="18" t="str">
        <f t="shared" si="115"/>
        <v>72015P</v>
      </c>
      <c r="B3783" s="10">
        <v>760199</v>
      </c>
      <c r="C3783" s="15">
        <v>42219</v>
      </c>
      <c r="D3783" s="16">
        <v>2678.641928</v>
      </c>
      <c r="E3783" s="14">
        <v>0.6</v>
      </c>
      <c r="F3783" s="14" t="s">
        <v>42</v>
      </c>
      <c r="G3783" s="15">
        <v>42208</v>
      </c>
      <c r="H3783" s="27">
        <f>WORKDAY(WORKDAY(DATEVALUE("15/"&amp;MONTH(EDATE(C3783,0))&amp;"/"&amp;YEAR(EDATE(C3783,0))),-1,Feriados!$A$1:$A$936),1,Feriados!$A$1:$A$936)</f>
        <v>42233</v>
      </c>
      <c r="I3783" s="27">
        <f>WORKDAY(WORKDAY(DATEVALUE("15/"&amp;MONTH(EDATE(C3783,-1))&amp;"/"&amp;YEAR(EDATE(C3783,-1))),-1,Feriados!$A$1:$A$936),1,Feriados!$A$1:$A$936)</f>
        <v>42200</v>
      </c>
      <c r="J3783" s="27">
        <f>WORKDAY(WORKDAY(DATEVALUE("15/"&amp;MONTH(EDATE(C3783,0))&amp;"/"&amp;YEAR(EDATE(C3783,0))-1),-1,Feriados!$A$1:$A$936),1,Feriados!$A$1:$A$936)</f>
        <v>41866</v>
      </c>
      <c r="K3783" s="28">
        <f t="shared" si="114"/>
        <v>9.5583925996357131</v>
      </c>
    </row>
    <row r="3784" spans="1:11" x14ac:dyDescent="0.3">
      <c r="A3784" s="18" t="str">
        <f t="shared" si="115"/>
        <v>72015P</v>
      </c>
      <c r="B3784" s="10">
        <v>760199</v>
      </c>
      <c r="C3784" s="15">
        <v>42220</v>
      </c>
      <c r="D3784" s="16">
        <v>2679.3387069999999</v>
      </c>
      <c r="E3784" s="14">
        <v>0.6</v>
      </c>
      <c r="F3784" s="14" t="s">
        <v>42</v>
      </c>
      <c r="G3784" s="15">
        <v>42208</v>
      </c>
      <c r="H3784" s="27">
        <f>WORKDAY(WORKDAY(DATEVALUE("15/"&amp;MONTH(EDATE(C3784,0))&amp;"/"&amp;YEAR(EDATE(C3784,0))),-1,Feriados!$A$1:$A$936),1,Feriados!$A$1:$A$936)</f>
        <v>42233</v>
      </c>
      <c r="I3784" s="27">
        <f>WORKDAY(WORKDAY(DATEVALUE("15/"&amp;MONTH(EDATE(C3784,-1))&amp;"/"&amp;YEAR(EDATE(C3784,-1))),-1,Feriados!$A$1:$A$936),1,Feriados!$A$1:$A$936)</f>
        <v>42200</v>
      </c>
      <c r="J3784" s="27">
        <f>WORKDAY(WORKDAY(DATEVALUE("15/"&amp;MONTH(EDATE(C3784,0))&amp;"/"&amp;YEAR(EDATE(C3784,0))-1),-1,Feriados!$A$1:$A$936),1,Feriados!$A$1:$A$936)</f>
        <v>41866</v>
      </c>
      <c r="K3784" s="28">
        <f t="shared" si="114"/>
        <v>9.5583925996357131</v>
      </c>
    </row>
    <row r="3785" spans="1:11" x14ac:dyDescent="0.3">
      <c r="A3785" s="18" t="str">
        <f t="shared" si="115"/>
        <v>72015P</v>
      </c>
      <c r="B3785" s="10">
        <v>760199</v>
      </c>
      <c r="C3785" s="15">
        <v>42221</v>
      </c>
      <c r="D3785" s="16">
        <v>2680.0356670000001</v>
      </c>
      <c r="E3785" s="14">
        <v>0.6</v>
      </c>
      <c r="F3785" s="14" t="s">
        <v>42</v>
      </c>
      <c r="G3785" s="15">
        <v>42208</v>
      </c>
      <c r="H3785" s="27">
        <f>WORKDAY(WORKDAY(DATEVALUE("15/"&amp;MONTH(EDATE(C3785,0))&amp;"/"&amp;YEAR(EDATE(C3785,0))),-1,Feriados!$A$1:$A$936),1,Feriados!$A$1:$A$936)</f>
        <v>42233</v>
      </c>
      <c r="I3785" s="27">
        <f>WORKDAY(WORKDAY(DATEVALUE("15/"&amp;MONTH(EDATE(C3785,-1))&amp;"/"&amp;YEAR(EDATE(C3785,-1))),-1,Feriados!$A$1:$A$936),1,Feriados!$A$1:$A$936)</f>
        <v>42200</v>
      </c>
      <c r="J3785" s="27">
        <f>WORKDAY(WORKDAY(DATEVALUE("15/"&amp;MONTH(EDATE(C3785,0))&amp;"/"&amp;YEAR(EDATE(C3785,0))-1),-1,Feriados!$A$1:$A$936),1,Feriados!$A$1:$A$936)</f>
        <v>41866</v>
      </c>
      <c r="K3785" s="28">
        <f t="shared" si="114"/>
        <v>9.5583925996357131</v>
      </c>
    </row>
    <row r="3786" spans="1:11" x14ac:dyDescent="0.3">
      <c r="A3786" s="18" t="str">
        <f t="shared" si="115"/>
        <v>72015P</v>
      </c>
      <c r="B3786" s="10">
        <v>760199</v>
      </c>
      <c r="C3786" s="15">
        <v>42222</v>
      </c>
      <c r="D3786" s="16">
        <v>2680.7328090000001</v>
      </c>
      <c r="E3786" s="14">
        <v>0.6</v>
      </c>
      <c r="F3786" s="14" t="s">
        <v>42</v>
      </c>
      <c r="G3786" s="15">
        <v>42208</v>
      </c>
      <c r="H3786" s="27">
        <f>WORKDAY(WORKDAY(DATEVALUE("15/"&amp;MONTH(EDATE(C3786,0))&amp;"/"&amp;YEAR(EDATE(C3786,0))),-1,Feriados!$A$1:$A$936),1,Feriados!$A$1:$A$936)</f>
        <v>42233</v>
      </c>
      <c r="I3786" s="27">
        <f>WORKDAY(WORKDAY(DATEVALUE("15/"&amp;MONTH(EDATE(C3786,-1))&amp;"/"&amp;YEAR(EDATE(C3786,-1))),-1,Feriados!$A$1:$A$936),1,Feriados!$A$1:$A$936)</f>
        <v>42200</v>
      </c>
      <c r="J3786" s="27">
        <f>WORKDAY(WORKDAY(DATEVALUE("15/"&amp;MONTH(EDATE(C3786,0))&amp;"/"&amp;YEAR(EDATE(C3786,0))-1),-1,Feriados!$A$1:$A$936),1,Feriados!$A$1:$A$936)</f>
        <v>41866</v>
      </c>
      <c r="K3786" s="28">
        <f t="shared" si="114"/>
        <v>9.5583925996357131</v>
      </c>
    </row>
    <row r="3787" spans="1:11" x14ac:dyDescent="0.3">
      <c r="A3787" s="18" t="str">
        <f t="shared" si="115"/>
        <v>72015F</v>
      </c>
      <c r="B3787" s="10">
        <v>760199</v>
      </c>
      <c r="C3787" s="15">
        <v>42223</v>
      </c>
      <c r="D3787" s="16">
        <v>2681.8221229999999</v>
      </c>
      <c r="E3787" s="14">
        <v>0.62</v>
      </c>
      <c r="F3787" s="14" t="s">
        <v>41</v>
      </c>
      <c r="G3787" s="15">
        <v>42223</v>
      </c>
      <c r="H3787" s="27">
        <f>WORKDAY(WORKDAY(DATEVALUE("15/"&amp;MONTH(EDATE(C3787,0))&amp;"/"&amp;YEAR(EDATE(C3787,0))),-1,Feriados!$A$1:$A$936),1,Feriados!$A$1:$A$936)</f>
        <v>42233</v>
      </c>
      <c r="I3787" s="27">
        <f>WORKDAY(WORKDAY(DATEVALUE("15/"&amp;MONTH(EDATE(C3787,-1))&amp;"/"&amp;YEAR(EDATE(C3787,-1))),-1,Feriados!$A$1:$A$936),1,Feriados!$A$1:$A$936)</f>
        <v>42200</v>
      </c>
      <c r="J3787" s="27">
        <f>WORKDAY(WORKDAY(DATEVALUE("15/"&amp;MONTH(EDATE(C3787,0))&amp;"/"&amp;YEAR(EDATE(C3787,0))-1),-1,Feriados!$A$1:$A$936),1,Feriados!$A$1:$A$936)</f>
        <v>41866</v>
      </c>
      <c r="K3787" s="28">
        <f t="shared" si="114"/>
        <v>9.5583925996357131</v>
      </c>
    </row>
    <row r="3788" spans="1:11" x14ac:dyDescent="0.3">
      <c r="A3788" s="18" t="str">
        <f t="shared" si="115"/>
        <v>72015F</v>
      </c>
      <c r="B3788" s="10">
        <v>760199</v>
      </c>
      <c r="C3788" s="15">
        <v>42226</v>
      </c>
      <c r="D3788" s="16">
        <v>2682.5427949999998</v>
      </c>
      <c r="E3788" s="14">
        <v>0.62</v>
      </c>
      <c r="F3788" s="14" t="s">
        <v>41</v>
      </c>
      <c r="G3788" s="15">
        <v>42223</v>
      </c>
      <c r="H3788" s="27">
        <f>WORKDAY(WORKDAY(DATEVALUE("15/"&amp;MONTH(EDATE(C3788,0))&amp;"/"&amp;YEAR(EDATE(C3788,0))),-1,Feriados!$A$1:$A$936),1,Feriados!$A$1:$A$936)</f>
        <v>42233</v>
      </c>
      <c r="I3788" s="27">
        <f>WORKDAY(WORKDAY(DATEVALUE("15/"&amp;MONTH(EDATE(C3788,-1))&amp;"/"&amp;YEAR(EDATE(C3788,-1))),-1,Feriados!$A$1:$A$936),1,Feriados!$A$1:$A$936)</f>
        <v>42200</v>
      </c>
      <c r="J3788" s="27">
        <f>WORKDAY(WORKDAY(DATEVALUE("15/"&amp;MONTH(EDATE(C3788,0))&amp;"/"&amp;YEAR(EDATE(C3788,0))-1),-1,Feriados!$A$1:$A$936),1,Feriados!$A$1:$A$936)</f>
        <v>41866</v>
      </c>
      <c r="K3788" s="28">
        <f t="shared" si="114"/>
        <v>9.5583925996357131</v>
      </c>
    </row>
    <row r="3789" spans="1:11" x14ac:dyDescent="0.3">
      <c r="A3789" s="18" t="str">
        <f t="shared" si="115"/>
        <v>72015F</v>
      </c>
      <c r="B3789" s="10">
        <v>760199</v>
      </c>
      <c r="C3789" s="15">
        <v>42227</v>
      </c>
      <c r="D3789" s="16">
        <v>2683.263661</v>
      </c>
      <c r="E3789" s="14">
        <v>0.62</v>
      </c>
      <c r="F3789" s="14" t="s">
        <v>41</v>
      </c>
      <c r="G3789" s="15">
        <v>42223</v>
      </c>
      <c r="H3789" s="27">
        <f>WORKDAY(WORKDAY(DATEVALUE("15/"&amp;MONTH(EDATE(C3789,0))&amp;"/"&amp;YEAR(EDATE(C3789,0))),-1,Feriados!$A$1:$A$936),1,Feriados!$A$1:$A$936)</f>
        <v>42233</v>
      </c>
      <c r="I3789" s="27">
        <f>WORKDAY(WORKDAY(DATEVALUE("15/"&amp;MONTH(EDATE(C3789,-1))&amp;"/"&amp;YEAR(EDATE(C3789,-1))),-1,Feriados!$A$1:$A$936),1,Feriados!$A$1:$A$936)</f>
        <v>42200</v>
      </c>
      <c r="J3789" s="27">
        <f>WORKDAY(WORKDAY(DATEVALUE("15/"&amp;MONTH(EDATE(C3789,0))&amp;"/"&amp;YEAR(EDATE(C3789,0))-1),-1,Feriados!$A$1:$A$936),1,Feriados!$A$1:$A$936)</f>
        <v>41866</v>
      </c>
      <c r="K3789" s="28">
        <f t="shared" si="114"/>
        <v>9.5583925996357131</v>
      </c>
    </row>
    <row r="3790" spans="1:11" x14ac:dyDescent="0.3">
      <c r="A3790" s="18" t="str">
        <f t="shared" si="115"/>
        <v>72015F</v>
      </c>
      <c r="B3790" s="10">
        <v>760199</v>
      </c>
      <c r="C3790" s="15">
        <v>42228</v>
      </c>
      <c r="D3790" s="16">
        <v>2683.9847209999998</v>
      </c>
      <c r="E3790" s="14">
        <v>0.62</v>
      </c>
      <c r="F3790" s="14" t="s">
        <v>41</v>
      </c>
      <c r="G3790" s="15">
        <v>42223</v>
      </c>
      <c r="H3790" s="27">
        <f>WORKDAY(WORKDAY(DATEVALUE("15/"&amp;MONTH(EDATE(C3790,0))&amp;"/"&amp;YEAR(EDATE(C3790,0))),-1,Feriados!$A$1:$A$936),1,Feriados!$A$1:$A$936)</f>
        <v>42233</v>
      </c>
      <c r="I3790" s="27">
        <f>WORKDAY(WORKDAY(DATEVALUE("15/"&amp;MONTH(EDATE(C3790,-1))&amp;"/"&amp;YEAR(EDATE(C3790,-1))),-1,Feriados!$A$1:$A$936),1,Feriados!$A$1:$A$936)</f>
        <v>42200</v>
      </c>
      <c r="J3790" s="27">
        <f>WORKDAY(WORKDAY(DATEVALUE("15/"&amp;MONTH(EDATE(C3790,0))&amp;"/"&amp;YEAR(EDATE(C3790,0))-1),-1,Feriados!$A$1:$A$936),1,Feriados!$A$1:$A$936)</f>
        <v>41866</v>
      </c>
      <c r="K3790" s="28">
        <f t="shared" si="114"/>
        <v>9.5583925996357131</v>
      </c>
    </row>
    <row r="3791" spans="1:11" x14ac:dyDescent="0.3">
      <c r="A3791" s="18" t="str">
        <f t="shared" si="115"/>
        <v>72015F</v>
      </c>
      <c r="B3791" s="10">
        <v>760199</v>
      </c>
      <c r="C3791" s="15">
        <v>42229</v>
      </c>
      <c r="D3791" s="16">
        <v>2684.705974</v>
      </c>
      <c r="E3791" s="14">
        <v>0.62</v>
      </c>
      <c r="F3791" s="14" t="s">
        <v>41</v>
      </c>
      <c r="G3791" s="15">
        <v>42223</v>
      </c>
      <c r="H3791" s="27">
        <f>WORKDAY(WORKDAY(DATEVALUE("15/"&amp;MONTH(EDATE(C3791,0))&amp;"/"&amp;YEAR(EDATE(C3791,0))),-1,Feriados!$A$1:$A$936),1,Feriados!$A$1:$A$936)</f>
        <v>42233</v>
      </c>
      <c r="I3791" s="27">
        <f>WORKDAY(WORKDAY(DATEVALUE("15/"&amp;MONTH(EDATE(C3791,-1))&amp;"/"&amp;YEAR(EDATE(C3791,-1))),-1,Feriados!$A$1:$A$936),1,Feriados!$A$1:$A$936)</f>
        <v>42200</v>
      </c>
      <c r="J3791" s="27">
        <f>WORKDAY(WORKDAY(DATEVALUE("15/"&amp;MONTH(EDATE(C3791,0))&amp;"/"&amp;YEAR(EDATE(C3791,0))-1),-1,Feriados!$A$1:$A$936),1,Feriados!$A$1:$A$936)</f>
        <v>41866</v>
      </c>
      <c r="K3791" s="28">
        <f t="shared" si="114"/>
        <v>9.5583925996357131</v>
      </c>
    </row>
    <row r="3792" spans="1:11" x14ac:dyDescent="0.3">
      <c r="A3792" s="18" t="str">
        <f t="shared" si="115"/>
        <v>72015F</v>
      </c>
      <c r="B3792" s="10">
        <v>760199</v>
      </c>
      <c r="C3792" s="15">
        <v>42230</v>
      </c>
      <c r="D3792" s="16">
        <v>2685.4274209999999</v>
      </c>
      <c r="E3792" s="14">
        <v>0.62</v>
      </c>
      <c r="F3792" s="14" t="s">
        <v>41</v>
      </c>
      <c r="G3792" s="15">
        <v>42223</v>
      </c>
      <c r="H3792" s="27">
        <f>WORKDAY(WORKDAY(DATEVALUE("15/"&amp;MONTH(EDATE(C3792,0))&amp;"/"&amp;YEAR(EDATE(C3792,0))),-1,Feriados!$A$1:$A$936),1,Feriados!$A$1:$A$936)</f>
        <v>42233</v>
      </c>
      <c r="I3792" s="27">
        <f>WORKDAY(WORKDAY(DATEVALUE("15/"&amp;MONTH(EDATE(C3792,-1))&amp;"/"&amp;YEAR(EDATE(C3792,-1))),-1,Feriados!$A$1:$A$936),1,Feriados!$A$1:$A$936)</f>
        <v>42200</v>
      </c>
      <c r="J3792" s="27">
        <f>WORKDAY(WORKDAY(DATEVALUE("15/"&amp;MONTH(EDATE(C3792,0))&amp;"/"&amp;YEAR(EDATE(C3792,0))-1),-1,Feriados!$A$1:$A$936),1,Feriados!$A$1:$A$936)</f>
        <v>41866</v>
      </c>
      <c r="K3792" s="28">
        <f t="shared" si="114"/>
        <v>9.5583925996357131</v>
      </c>
    </row>
    <row r="3793" spans="1:11" x14ac:dyDescent="0.3">
      <c r="A3793" s="18" t="str">
        <f t="shared" si="115"/>
        <v>72015F</v>
      </c>
      <c r="B3793" s="10">
        <v>760199</v>
      </c>
      <c r="C3793" s="15">
        <v>42233</v>
      </c>
      <c r="D3793" s="16">
        <v>2686.149062</v>
      </c>
      <c r="E3793" s="14">
        <v>0.62</v>
      </c>
      <c r="F3793" s="14" t="s">
        <v>41</v>
      </c>
      <c r="G3793" s="15">
        <v>42223</v>
      </c>
      <c r="H3793" s="27">
        <f>WORKDAY(WORKDAY(DATEVALUE("15/"&amp;MONTH(EDATE(C3793,0))&amp;"/"&amp;YEAR(EDATE(C3793,0))),-1,Feriados!$A$1:$A$936),1,Feriados!$A$1:$A$936)</f>
        <v>42233</v>
      </c>
      <c r="I3793" s="27">
        <f>WORKDAY(WORKDAY(DATEVALUE("15/"&amp;MONTH(EDATE(C3793,-1))&amp;"/"&amp;YEAR(EDATE(C3793,-1))),-1,Feriados!$A$1:$A$936),1,Feriados!$A$1:$A$936)</f>
        <v>42200</v>
      </c>
      <c r="J3793" s="27">
        <f>WORKDAY(WORKDAY(DATEVALUE("15/"&amp;MONTH(EDATE(C3793,0))&amp;"/"&amp;YEAR(EDATE(C3793,0))-1),-1,Feriados!$A$1:$A$936),1,Feriados!$A$1:$A$936)</f>
        <v>41866</v>
      </c>
      <c r="K3793" s="28">
        <f t="shared" si="114"/>
        <v>9.5583925996357131</v>
      </c>
    </row>
    <row r="3794" spans="1:11" x14ac:dyDescent="0.3">
      <c r="A3794" s="18" t="str">
        <f t="shared" si="115"/>
        <v>72015P</v>
      </c>
      <c r="B3794" s="10">
        <v>760199</v>
      </c>
      <c r="C3794" s="15">
        <v>42234</v>
      </c>
      <c r="D3794" s="16">
        <v>2686.5380180000002</v>
      </c>
      <c r="E3794" s="14">
        <v>0.28999999999999998</v>
      </c>
      <c r="F3794" s="14" t="s">
        <v>42</v>
      </c>
      <c r="G3794" s="15">
        <v>42234</v>
      </c>
      <c r="H3794" s="27">
        <f>WORKDAY(WORKDAY(DATEVALUE("15/"&amp;MONTH(EDATE(C3794,0))&amp;"/"&amp;YEAR(EDATE(C3794,0))),-1,Feriados!$A$1:$A$936),1,Feriados!$A$1:$A$936)</f>
        <v>42233</v>
      </c>
      <c r="I3794" s="27">
        <f>WORKDAY(WORKDAY(DATEVALUE("15/"&amp;MONTH(EDATE(C3794,-1))&amp;"/"&amp;YEAR(EDATE(C3794,-1))),-1,Feriados!$A$1:$A$936),1,Feriados!$A$1:$A$936)</f>
        <v>42200</v>
      </c>
      <c r="J3794" s="27">
        <f>WORKDAY(WORKDAY(DATEVALUE("15/"&amp;MONTH(EDATE(C3794,0))&amp;"/"&amp;YEAR(EDATE(C3794,0))-1),-1,Feriados!$A$1:$A$936),1,Feriados!$A$1:$A$936)</f>
        <v>41866</v>
      </c>
      <c r="K3794" s="28">
        <f t="shared" si="114"/>
        <v>9.5583925996357131</v>
      </c>
    </row>
    <row r="3795" spans="1:11" x14ac:dyDescent="0.3">
      <c r="A3795" s="18" t="str">
        <f t="shared" si="115"/>
        <v>72015P</v>
      </c>
      <c r="B3795" s="10">
        <v>760199</v>
      </c>
      <c r="C3795" s="15">
        <v>42235</v>
      </c>
      <c r="D3795" s="16">
        <v>2686.9270299999998</v>
      </c>
      <c r="E3795" s="14">
        <v>0.28999999999999998</v>
      </c>
      <c r="F3795" s="14" t="s">
        <v>42</v>
      </c>
      <c r="G3795" s="15">
        <v>42234</v>
      </c>
      <c r="H3795" s="27">
        <f>WORKDAY(WORKDAY(DATEVALUE("15/"&amp;MONTH(EDATE(C3795,0))&amp;"/"&amp;YEAR(EDATE(C3795,0))),-1,Feriados!$A$1:$A$936),1,Feriados!$A$1:$A$936)</f>
        <v>42233</v>
      </c>
      <c r="I3795" s="27">
        <f>WORKDAY(WORKDAY(DATEVALUE("15/"&amp;MONTH(EDATE(C3795,-1))&amp;"/"&amp;YEAR(EDATE(C3795,-1))),-1,Feriados!$A$1:$A$936),1,Feriados!$A$1:$A$936)</f>
        <v>42200</v>
      </c>
      <c r="J3795" s="27">
        <f>WORKDAY(WORKDAY(DATEVALUE("15/"&amp;MONTH(EDATE(C3795,0))&amp;"/"&amp;YEAR(EDATE(C3795,0))-1),-1,Feriados!$A$1:$A$936),1,Feriados!$A$1:$A$936)</f>
        <v>41866</v>
      </c>
      <c r="K3795" s="28">
        <f t="shared" si="114"/>
        <v>9.5583925996357131</v>
      </c>
    </row>
    <row r="3796" spans="1:11" x14ac:dyDescent="0.3">
      <c r="A3796" s="18" t="str">
        <f t="shared" si="115"/>
        <v>72015P</v>
      </c>
      <c r="B3796" s="10">
        <v>760199</v>
      </c>
      <c r="C3796" s="15">
        <v>42236</v>
      </c>
      <c r="D3796" s="16">
        <v>2687.3160990000001</v>
      </c>
      <c r="E3796" s="14">
        <v>0.28999999999999998</v>
      </c>
      <c r="F3796" s="14" t="s">
        <v>42</v>
      </c>
      <c r="G3796" s="15">
        <v>42234</v>
      </c>
      <c r="H3796" s="27">
        <f>WORKDAY(WORKDAY(DATEVALUE("15/"&amp;MONTH(EDATE(C3796,0))&amp;"/"&amp;YEAR(EDATE(C3796,0))),-1,Feriados!$A$1:$A$936),1,Feriados!$A$1:$A$936)</f>
        <v>42233</v>
      </c>
      <c r="I3796" s="27">
        <f>WORKDAY(WORKDAY(DATEVALUE("15/"&amp;MONTH(EDATE(C3796,-1))&amp;"/"&amp;YEAR(EDATE(C3796,-1))),-1,Feriados!$A$1:$A$936),1,Feriados!$A$1:$A$936)</f>
        <v>42200</v>
      </c>
      <c r="J3796" s="27">
        <f>WORKDAY(WORKDAY(DATEVALUE("15/"&amp;MONTH(EDATE(C3796,0))&amp;"/"&amp;YEAR(EDATE(C3796,0))-1),-1,Feriados!$A$1:$A$936),1,Feriados!$A$1:$A$936)</f>
        <v>41866</v>
      </c>
      <c r="K3796" s="28">
        <f t="shared" si="114"/>
        <v>9.5583925996357131</v>
      </c>
    </row>
    <row r="3797" spans="1:11" x14ac:dyDescent="0.3">
      <c r="A3797" s="18" t="str">
        <f t="shared" si="115"/>
        <v>72015P</v>
      </c>
      <c r="B3797" s="10">
        <v>760199</v>
      </c>
      <c r="C3797" s="15">
        <v>42237</v>
      </c>
      <c r="D3797" s="16">
        <v>2687.7052239999998</v>
      </c>
      <c r="E3797" s="14">
        <v>0.28999999999999998</v>
      </c>
      <c r="F3797" s="14" t="s">
        <v>42</v>
      </c>
      <c r="G3797" s="15">
        <v>42234</v>
      </c>
      <c r="H3797" s="27">
        <f>WORKDAY(WORKDAY(DATEVALUE("15/"&amp;MONTH(EDATE(C3797,0))&amp;"/"&amp;YEAR(EDATE(C3797,0))),-1,Feriados!$A$1:$A$936),1,Feriados!$A$1:$A$936)</f>
        <v>42233</v>
      </c>
      <c r="I3797" s="27">
        <f>WORKDAY(WORKDAY(DATEVALUE("15/"&amp;MONTH(EDATE(C3797,-1))&amp;"/"&amp;YEAR(EDATE(C3797,-1))),-1,Feriados!$A$1:$A$936),1,Feriados!$A$1:$A$936)</f>
        <v>42200</v>
      </c>
      <c r="J3797" s="27">
        <f>WORKDAY(WORKDAY(DATEVALUE("15/"&amp;MONTH(EDATE(C3797,0))&amp;"/"&amp;YEAR(EDATE(C3797,0))-1),-1,Feriados!$A$1:$A$936),1,Feriados!$A$1:$A$936)</f>
        <v>41866</v>
      </c>
      <c r="K3797" s="28">
        <f t="shared" si="114"/>
        <v>9.5583925996357131</v>
      </c>
    </row>
    <row r="3798" spans="1:11" x14ac:dyDescent="0.3">
      <c r="A3798" s="18" t="str">
        <f t="shared" si="115"/>
        <v>72015P</v>
      </c>
      <c r="B3798" s="10">
        <v>760199</v>
      </c>
      <c r="C3798" s="15">
        <v>42240</v>
      </c>
      <c r="D3798" s="16">
        <v>2687.6922669999999</v>
      </c>
      <c r="E3798" s="14">
        <v>0.23</v>
      </c>
      <c r="F3798" s="14" t="s">
        <v>42</v>
      </c>
      <c r="G3798" s="15">
        <v>42240</v>
      </c>
      <c r="H3798" s="27">
        <f>WORKDAY(WORKDAY(DATEVALUE("15/"&amp;MONTH(EDATE(C3798,0))&amp;"/"&amp;YEAR(EDATE(C3798,0))),-1,Feriados!$A$1:$A$936),1,Feriados!$A$1:$A$936)</f>
        <v>42233</v>
      </c>
      <c r="I3798" s="27">
        <f>WORKDAY(WORKDAY(DATEVALUE("15/"&amp;MONTH(EDATE(C3798,-1))&amp;"/"&amp;YEAR(EDATE(C3798,-1))),-1,Feriados!$A$1:$A$936),1,Feriados!$A$1:$A$936)</f>
        <v>42200</v>
      </c>
      <c r="J3798" s="27">
        <f>WORKDAY(WORKDAY(DATEVALUE("15/"&amp;MONTH(EDATE(C3798,0))&amp;"/"&amp;YEAR(EDATE(C3798,0))-1),-1,Feriados!$A$1:$A$936),1,Feriados!$A$1:$A$936)</f>
        <v>41866</v>
      </c>
      <c r="K3798" s="28">
        <f t="shared" si="114"/>
        <v>9.5583925996357131</v>
      </c>
    </row>
    <row r="3799" spans="1:11" x14ac:dyDescent="0.3">
      <c r="A3799" s="18" t="str">
        <f t="shared" si="115"/>
        <v>72015P</v>
      </c>
      <c r="B3799" s="10">
        <v>760199</v>
      </c>
      <c r="C3799" s="15">
        <v>42241</v>
      </c>
      <c r="D3799" s="16">
        <v>2688.0010139999999</v>
      </c>
      <c r="E3799" s="14">
        <v>0.23</v>
      </c>
      <c r="F3799" s="14" t="s">
        <v>42</v>
      </c>
      <c r="G3799" s="15">
        <v>42240</v>
      </c>
      <c r="H3799" s="27">
        <f>WORKDAY(WORKDAY(DATEVALUE("15/"&amp;MONTH(EDATE(C3799,0))&amp;"/"&amp;YEAR(EDATE(C3799,0))),-1,Feriados!$A$1:$A$936),1,Feriados!$A$1:$A$936)</f>
        <v>42233</v>
      </c>
      <c r="I3799" s="27">
        <f>WORKDAY(WORKDAY(DATEVALUE("15/"&amp;MONTH(EDATE(C3799,-1))&amp;"/"&amp;YEAR(EDATE(C3799,-1))),-1,Feriados!$A$1:$A$936),1,Feriados!$A$1:$A$936)</f>
        <v>42200</v>
      </c>
      <c r="J3799" s="27">
        <f>WORKDAY(WORKDAY(DATEVALUE("15/"&amp;MONTH(EDATE(C3799,0))&amp;"/"&amp;YEAR(EDATE(C3799,0))-1),-1,Feriados!$A$1:$A$936),1,Feriados!$A$1:$A$936)</f>
        <v>41866</v>
      </c>
      <c r="K3799" s="28">
        <f t="shared" si="114"/>
        <v>9.5583925996357131</v>
      </c>
    </row>
    <row r="3800" spans="1:11" x14ac:dyDescent="0.3">
      <c r="A3800" s="18" t="str">
        <f t="shared" si="115"/>
        <v>72015P</v>
      </c>
      <c r="B3800" s="10">
        <v>760199</v>
      </c>
      <c r="C3800" s="15">
        <v>42242</v>
      </c>
      <c r="D3800" s="16">
        <v>2688.3097969999999</v>
      </c>
      <c r="E3800" s="14">
        <v>0.23</v>
      </c>
      <c r="F3800" s="14" t="s">
        <v>42</v>
      </c>
      <c r="G3800" s="15">
        <v>42240</v>
      </c>
      <c r="H3800" s="27">
        <f>WORKDAY(WORKDAY(DATEVALUE("15/"&amp;MONTH(EDATE(C3800,0))&amp;"/"&amp;YEAR(EDATE(C3800,0))),-1,Feriados!$A$1:$A$936),1,Feriados!$A$1:$A$936)</f>
        <v>42233</v>
      </c>
      <c r="I3800" s="27">
        <f>WORKDAY(WORKDAY(DATEVALUE("15/"&amp;MONTH(EDATE(C3800,-1))&amp;"/"&amp;YEAR(EDATE(C3800,-1))),-1,Feriados!$A$1:$A$936),1,Feriados!$A$1:$A$936)</f>
        <v>42200</v>
      </c>
      <c r="J3800" s="27">
        <f>WORKDAY(WORKDAY(DATEVALUE("15/"&amp;MONTH(EDATE(C3800,0))&amp;"/"&amp;YEAR(EDATE(C3800,0))-1),-1,Feriados!$A$1:$A$936),1,Feriados!$A$1:$A$936)</f>
        <v>41866</v>
      </c>
      <c r="K3800" s="28">
        <f t="shared" si="114"/>
        <v>9.5583925996357131</v>
      </c>
    </row>
    <row r="3801" spans="1:11" x14ac:dyDescent="0.3">
      <c r="A3801" s="18" t="str">
        <f t="shared" si="115"/>
        <v>72015P</v>
      </c>
      <c r="B3801" s="10">
        <v>760199</v>
      </c>
      <c r="C3801" s="15">
        <v>42243</v>
      </c>
      <c r="D3801" s="16">
        <v>2688.6186160000002</v>
      </c>
      <c r="E3801" s="14">
        <v>0.23</v>
      </c>
      <c r="F3801" s="14" t="s">
        <v>42</v>
      </c>
      <c r="G3801" s="15">
        <v>42240</v>
      </c>
      <c r="H3801" s="27">
        <f>WORKDAY(WORKDAY(DATEVALUE("15/"&amp;MONTH(EDATE(C3801,0))&amp;"/"&amp;YEAR(EDATE(C3801,0))),-1,Feriados!$A$1:$A$936),1,Feriados!$A$1:$A$936)</f>
        <v>42233</v>
      </c>
      <c r="I3801" s="27">
        <f>WORKDAY(WORKDAY(DATEVALUE("15/"&amp;MONTH(EDATE(C3801,-1))&amp;"/"&amp;YEAR(EDATE(C3801,-1))),-1,Feriados!$A$1:$A$936),1,Feriados!$A$1:$A$936)</f>
        <v>42200</v>
      </c>
      <c r="J3801" s="27">
        <f>WORKDAY(WORKDAY(DATEVALUE("15/"&amp;MONTH(EDATE(C3801,0))&amp;"/"&amp;YEAR(EDATE(C3801,0))-1),-1,Feriados!$A$1:$A$936),1,Feriados!$A$1:$A$936)</f>
        <v>41866</v>
      </c>
      <c r="K3801" s="28">
        <f t="shared" si="114"/>
        <v>9.5583925996357131</v>
      </c>
    </row>
    <row r="3802" spans="1:11" x14ac:dyDescent="0.3">
      <c r="A3802" s="18" t="str">
        <f t="shared" si="115"/>
        <v>72015P</v>
      </c>
      <c r="B3802" s="10">
        <v>760199</v>
      </c>
      <c r="C3802" s="15">
        <v>42244</v>
      </c>
      <c r="D3802" s="16">
        <v>2688.9274690000002</v>
      </c>
      <c r="E3802" s="14">
        <v>0.23</v>
      </c>
      <c r="F3802" s="14" t="s">
        <v>42</v>
      </c>
      <c r="G3802" s="15">
        <v>42240</v>
      </c>
      <c r="H3802" s="27">
        <f>WORKDAY(WORKDAY(DATEVALUE("15/"&amp;MONTH(EDATE(C3802,0))&amp;"/"&amp;YEAR(EDATE(C3802,0))),-1,Feriados!$A$1:$A$936),1,Feriados!$A$1:$A$936)</f>
        <v>42233</v>
      </c>
      <c r="I3802" s="27">
        <f>WORKDAY(WORKDAY(DATEVALUE("15/"&amp;MONTH(EDATE(C3802,-1))&amp;"/"&amp;YEAR(EDATE(C3802,-1))),-1,Feriados!$A$1:$A$936),1,Feriados!$A$1:$A$936)</f>
        <v>42200</v>
      </c>
      <c r="J3802" s="27">
        <f>WORKDAY(WORKDAY(DATEVALUE("15/"&amp;MONTH(EDATE(C3802,0))&amp;"/"&amp;YEAR(EDATE(C3802,0))-1),-1,Feriados!$A$1:$A$936),1,Feriados!$A$1:$A$936)</f>
        <v>41866</v>
      </c>
      <c r="K3802" s="28">
        <f t="shared" si="114"/>
        <v>9.5583925996357131</v>
      </c>
    </row>
    <row r="3803" spans="1:11" x14ac:dyDescent="0.3">
      <c r="A3803" s="18" t="str">
        <f t="shared" si="115"/>
        <v>72015P</v>
      </c>
      <c r="B3803" s="10">
        <v>760199</v>
      </c>
      <c r="C3803" s="15">
        <v>42247</v>
      </c>
      <c r="D3803" s="16">
        <v>2689.236359</v>
      </c>
      <c r="E3803" s="14">
        <v>0.23</v>
      </c>
      <c r="F3803" s="14" t="s">
        <v>42</v>
      </c>
      <c r="G3803" s="15">
        <v>42240</v>
      </c>
      <c r="H3803" s="27">
        <f>WORKDAY(WORKDAY(DATEVALUE("15/"&amp;MONTH(EDATE(C3803,0))&amp;"/"&amp;YEAR(EDATE(C3803,0))),-1,Feriados!$A$1:$A$936),1,Feriados!$A$1:$A$936)</f>
        <v>42233</v>
      </c>
      <c r="I3803" s="27">
        <f>WORKDAY(WORKDAY(DATEVALUE("15/"&amp;MONTH(EDATE(C3803,-1))&amp;"/"&amp;YEAR(EDATE(C3803,-1))),-1,Feriados!$A$1:$A$936),1,Feriados!$A$1:$A$936)</f>
        <v>42200</v>
      </c>
      <c r="J3803" s="27">
        <f>WORKDAY(WORKDAY(DATEVALUE("15/"&amp;MONTH(EDATE(C3803,0))&amp;"/"&amp;YEAR(EDATE(C3803,0))-1),-1,Feriados!$A$1:$A$936),1,Feriados!$A$1:$A$936)</f>
        <v>41866</v>
      </c>
      <c r="K3803" s="28">
        <f t="shared" si="114"/>
        <v>9.5583925996357131</v>
      </c>
    </row>
    <row r="3804" spans="1:11" x14ac:dyDescent="0.3">
      <c r="A3804" s="18" t="str">
        <f t="shared" si="115"/>
        <v>82015P</v>
      </c>
      <c r="B3804" s="10">
        <v>760199</v>
      </c>
      <c r="C3804" s="15">
        <v>42248</v>
      </c>
      <c r="D3804" s="16">
        <v>2689.5452839999998</v>
      </c>
      <c r="E3804" s="14">
        <v>0.23</v>
      </c>
      <c r="F3804" s="14" t="s">
        <v>42</v>
      </c>
      <c r="G3804" s="15">
        <v>42240</v>
      </c>
      <c r="H3804" s="27">
        <f>WORKDAY(WORKDAY(DATEVALUE("15/"&amp;MONTH(EDATE(C3804,0))&amp;"/"&amp;YEAR(EDATE(C3804,0))),-1,Feriados!$A$1:$A$936),1,Feriados!$A$1:$A$936)</f>
        <v>42262</v>
      </c>
      <c r="I3804" s="27">
        <f>WORKDAY(WORKDAY(DATEVALUE("15/"&amp;MONTH(EDATE(C3804,-1))&amp;"/"&amp;YEAR(EDATE(C3804,-1))),-1,Feriados!$A$1:$A$936),1,Feriados!$A$1:$A$936)</f>
        <v>42233</v>
      </c>
      <c r="J3804" s="27">
        <f>WORKDAY(WORKDAY(DATEVALUE("15/"&amp;MONTH(EDATE(C3804,0))&amp;"/"&amp;YEAR(EDATE(C3804,0))-1),-1,Feriados!$A$1:$A$936),1,Feriados!$A$1:$A$936)</f>
        <v>41897</v>
      </c>
      <c r="K3804" s="28">
        <f t="shared" si="114"/>
        <v>9.5254773434732662</v>
      </c>
    </row>
    <row r="3805" spans="1:11" x14ac:dyDescent="0.3">
      <c r="A3805" s="18" t="str">
        <f t="shared" si="115"/>
        <v>82015P</v>
      </c>
      <c r="B3805" s="10">
        <v>760199</v>
      </c>
      <c r="C3805" s="15">
        <v>42249</v>
      </c>
      <c r="D3805" s="16">
        <v>2689.8542440000001</v>
      </c>
      <c r="E3805" s="14">
        <v>0.23</v>
      </c>
      <c r="F3805" s="14" t="s">
        <v>42</v>
      </c>
      <c r="G3805" s="15">
        <v>42240</v>
      </c>
      <c r="H3805" s="27">
        <f>WORKDAY(WORKDAY(DATEVALUE("15/"&amp;MONTH(EDATE(C3805,0))&amp;"/"&amp;YEAR(EDATE(C3805,0))),-1,Feriados!$A$1:$A$936),1,Feriados!$A$1:$A$936)</f>
        <v>42262</v>
      </c>
      <c r="I3805" s="27">
        <f>WORKDAY(WORKDAY(DATEVALUE("15/"&amp;MONTH(EDATE(C3805,-1))&amp;"/"&amp;YEAR(EDATE(C3805,-1))),-1,Feriados!$A$1:$A$936),1,Feriados!$A$1:$A$936)</f>
        <v>42233</v>
      </c>
      <c r="J3805" s="27">
        <f>WORKDAY(WORKDAY(DATEVALUE("15/"&amp;MONTH(EDATE(C3805,0))&amp;"/"&amp;YEAR(EDATE(C3805,0))-1),-1,Feriados!$A$1:$A$936),1,Feriados!$A$1:$A$936)</f>
        <v>41897</v>
      </c>
      <c r="K3805" s="28">
        <f t="shared" si="114"/>
        <v>9.5254773434732662</v>
      </c>
    </row>
    <row r="3806" spans="1:11" x14ac:dyDescent="0.3">
      <c r="A3806" s="18" t="str">
        <f t="shared" si="115"/>
        <v>82015P</v>
      </c>
      <c r="B3806" s="10">
        <v>760199</v>
      </c>
      <c r="C3806" s="15">
        <v>42250</v>
      </c>
      <c r="D3806" s="16">
        <v>2690.1632399999999</v>
      </c>
      <c r="E3806" s="14">
        <v>0.23</v>
      </c>
      <c r="F3806" s="14" t="s">
        <v>42</v>
      </c>
      <c r="G3806" s="15">
        <v>42240</v>
      </c>
      <c r="H3806" s="27">
        <f>WORKDAY(WORKDAY(DATEVALUE("15/"&amp;MONTH(EDATE(C3806,0))&amp;"/"&amp;YEAR(EDATE(C3806,0))),-1,Feriados!$A$1:$A$936),1,Feriados!$A$1:$A$936)</f>
        <v>42262</v>
      </c>
      <c r="I3806" s="27">
        <f>WORKDAY(WORKDAY(DATEVALUE("15/"&amp;MONTH(EDATE(C3806,-1))&amp;"/"&amp;YEAR(EDATE(C3806,-1))),-1,Feriados!$A$1:$A$936),1,Feriados!$A$1:$A$936)</f>
        <v>42233</v>
      </c>
      <c r="J3806" s="27">
        <f>WORKDAY(WORKDAY(DATEVALUE("15/"&amp;MONTH(EDATE(C3806,0))&amp;"/"&amp;YEAR(EDATE(C3806,0))-1),-1,Feriados!$A$1:$A$936),1,Feriados!$A$1:$A$936)</f>
        <v>41897</v>
      </c>
      <c r="K3806" s="28">
        <f t="shared" si="114"/>
        <v>9.5254773434732662</v>
      </c>
    </row>
    <row r="3807" spans="1:11" x14ac:dyDescent="0.3">
      <c r="A3807" s="18" t="str">
        <f t="shared" si="115"/>
        <v>82015P</v>
      </c>
      <c r="B3807" s="10">
        <v>760199</v>
      </c>
      <c r="C3807" s="15">
        <v>42251</v>
      </c>
      <c r="D3807" s="16">
        <v>2690.4722710000001</v>
      </c>
      <c r="E3807" s="14">
        <v>0.23</v>
      </c>
      <c r="F3807" s="14" t="s">
        <v>42</v>
      </c>
      <c r="G3807" s="15">
        <v>42240</v>
      </c>
      <c r="H3807" s="27">
        <f>WORKDAY(WORKDAY(DATEVALUE("15/"&amp;MONTH(EDATE(C3807,0))&amp;"/"&amp;YEAR(EDATE(C3807,0))),-1,Feriados!$A$1:$A$936),1,Feriados!$A$1:$A$936)</f>
        <v>42262</v>
      </c>
      <c r="I3807" s="27">
        <f>WORKDAY(WORKDAY(DATEVALUE("15/"&amp;MONTH(EDATE(C3807,-1))&amp;"/"&amp;YEAR(EDATE(C3807,-1))),-1,Feriados!$A$1:$A$936),1,Feriados!$A$1:$A$936)</f>
        <v>42233</v>
      </c>
      <c r="J3807" s="27">
        <f>WORKDAY(WORKDAY(DATEVALUE("15/"&amp;MONTH(EDATE(C3807,0))&amp;"/"&amp;YEAR(EDATE(C3807,0))-1),-1,Feriados!$A$1:$A$936),1,Feriados!$A$1:$A$936)</f>
        <v>41897</v>
      </c>
      <c r="K3807" s="28">
        <f t="shared" si="114"/>
        <v>9.5254773434732662</v>
      </c>
    </row>
    <row r="3808" spans="1:11" x14ac:dyDescent="0.3">
      <c r="A3808" s="18" t="str">
        <f t="shared" si="115"/>
        <v>82015P</v>
      </c>
      <c r="B3808" s="10">
        <v>760199</v>
      </c>
      <c r="C3808" s="15">
        <v>42255</v>
      </c>
      <c r="D3808" s="16">
        <v>2690.7813379999998</v>
      </c>
      <c r="E3808" s="14">
        <v>0.23</v>
      </c>
      <c r="F3808" s="14" t="s">
        <v>42</v>
      </c>
      <c r="G3808" s="15">
        <v>42240</v>
      </c>
      <c r="H3808" s="27">
        <f>WORKDAY(WORKDAY(DATEVALUE("15/"&amp;MONTH(EDATE(C3808,0))&amp;"/"&amp;YEAR(EDATE(C3808,0))),-1,Feriados!$A$1:$A$936),1,Feriados!$A$1:$A$936)</f>
        <v>42262</v>
      </c>
      <c r="I3808" s="27">
        <f>WORKDAY(WORKDAY(DATEVALUE("15/"&amp;MONTH(EDATE(C3808,-1))&amp;"/"&amp;YEAR(EDATE(C3808,-1))),-1,Feriados!$A$1:$A$936),1,Feriados!$A$1:$A$936)</f>
        <v>42233</v>
      </c>
      <c r="J3808" s="27">
        <f>WORKDAY(WORKDAY(DATEVALUE("15/"&amp;MONTH(EDATE(C3808,0))&amp;"/"&amp;YEAR(EDATE(C3808,0))-1),-1,Feriados!$A$1:$A$936),1,Feriados!$A$1:$A$936)</f>
        <v>41897</v>
      </c>
      <c r="K3808" s="28">
        <f t="shared" si="114"/>
        <v>9.5254773434732662</v>
      </c>
    </row>
    <row r="3809" spans="1:11" x14ac:dyDescent="0.3">
      <c r="A3809" s="18" t="str">
        <f t="shared" si="115"/>
        <v>82015P</v>
      </c>
      <c r="B3809" s="10">
        <v>760199</v>
      </c>
      <c r="C3809" s="15">
        <v>42256</v>
      </c>
      <c r="D3809" s="16">
        <v>2691.0904399999999</v>
      </c>
      <c r="E3809" s="14">
        <v>0.23</v>
      </c>
      <c r="F3809" s="14" t="s">
        <v>42</v>
      </c>
      <c r="G3809" s="15">
        <v>42240</v>
      </c>
      <c r="H3809" s="27">
        <f>WORKDAY(WORKDAY(DATEVALUE("15/"&amp;MONTH(EDATE(C3809,0))&amp;"/"&amp;YEAR(EDATE(C3809,0))),-1,Feriados!$A$1:$A$936),1,Feriados!$A$1:$A$936)</f>
        <v>42262</v>
      </c>
      <c r="I3809" s="27">
        <f>WORKDAY(WORKDAY(DATEVALUE("15/"&amp;MONTH(EDATE(C3809,-1))&amp;"/"&amp;YEAR(EDATE(C3809,-1))),-1,Feriados!$A$1:$A$936),1,Feriados!$A$1:$A$936)</f>
        <v>42233</v>
      </c>
      <c r="J3809" s="27">
        <f>WORKDAY(WORKDAY(DATEVALUE("15/"&amp;MONTH(EDATE(C3809,0))&amp;"/"&amp;YEAR(EDATE(C3809,0))-1),-1,Feriados!$A$1:$A$936),1,Feriados!$A$1:$A$936)</f>
        <v>41897</v>
      </c>
      <c r="K3809" s="28">
        <f t="shared" si="114"/>
        <v>9.5254773434732662</v>
      </c>
    </row>
    <row r="3810" spans="1:11" x14ac:dyDescent="0.3">
      <c r="A3810" s="18" t="str">
        <f t="shared" si="115"/>
        <v>82015F</v>
      </c>
      <c r="B3810" s="10">
        <v>760199</v>
      </c>
      <c r="C3810" s="15">
        <v>42257</v>
      </c>
      <c r="D3810" s="16">
        <v>2691.1704679999998</v>
      </c>
      <c r="E3810" s="14">
        <v>0.22</v>
      </c>
      <c r="F3810" s="14" t="s">
        <v>41</v>
      </c>
      <c r="G3810" s="15">
        <v>42257</v>
      </c>
      <c r="H3810" s="27">
        <f>WORKDAY(WORKDAY(DATEVALUE("15/"&amp;MONTH(EDATE(C3810,0))&amp;"/"&amp;YEAR(EDATE(C3810,0))),-1,Feriados!$A$1:$A$936),1,Feriados!$A$1:$A$936)</f>
        <v>42262</v>
      </c>
      <c r="I3810" s="27">
        <f>WORKDAY(WORKDAY(DATEVALUE("15/"&amp;MONTH(EDATE(C3810,-1))&amp;"/"&amp;YEAR(EDATE(C3810,-1))),-1,Feriados!$A$1:$A$936),1,Feriados!$A$1:$A$936)</f>
        <v>42233</v>
      </c>
      <c r="J3810" s="27">
        <f>WORKDAY(WORKDAY(DATEVALUE("15/"&amp;MONTH(EDATE(C3810,0))&amp;"/"&amp;YEAR(EDATE(C3810,0))-1),-1,Feriados!$A$1:$A$936),1,Feriados!$A$1:$A$936)</f>
        <v>41897</v>
      </c>
      <c r="K3810" s="28">
        <f t="shared" si="114"/>
        <v>9.5254773434732662</v>
      </c>
    </row>
    <row r="3811" spans="1:11" x14ac:dyDescent="0.3">
      <c r="A3811" s="18" t="str">
        <f t="shared" si="115"/>
        <v>82015F</v>
      </c>
      <c r="B3811" s="10">
        <v>760199</v>
      </c>
      <c r="C3811" s="15">
        <v>42258</v>
      </c>
      <c r="D3811" s="16">
        <v>2691.4661369999999</v>
      </c>
      <c r="E3811" s="14">
        <v>0.22</v>
      </c>
      <c r="F3811" s="14" t="s">
        <v>41</v>
      </c>
      <c r="G3811" s="15">
        <v>42257</v>
      </c>
      <c r="H3811" s="27">
        <f>WORKDAY(WORKDAY(DATEVALUE("15/"&amp;MONTH(EDATE(C3811,0))&amp;"/"&amp;YEAR(EDATE(C3811,0))),-1,Feriados!$A$1:$A$936),1,Feriados!$A$1:$A$936)</f>
        <v>42262</v>
      </c>
      <c r="I3811" s="27">
        <f>WORKDAY(WORKDAY(DATEVALUE("15/"&amp;MONTH(EDATE(C3811,-1))&amp;"/"&amp;YEAR(EDATE(C3811,-1))),-1,Feriados!$A$1:$A$936),1,Feriados!$A$1:$A$936)</f>
        <v>42233</v>
      </c>
      <c r="J3811" s="27">
        <f>WORKDAY(WORKDAY(DATEVALUE("15/"&amp;MONTH(EDATE(C3811,0))&amp;"/"&amp;YEAR(EDATE(C3811,0))-1),-1,Feriados!$A$1:$A$936),1,Feriados!$A$1:$A$936)</f>
        <v>41897</v>
      </c>
      <c r="K3811" s="28">
        <f t="shared" si="114"/>
        <v>9.5254773434732662</v>
      </c>
    </row>
    <row r="3812" spans="1:11" x14ac:dyDescent="0.3">
      <c r="A3812" s="18" t="str">
        <f t="shared" si="115"/>
        <v>82015F</v>
      </c>
      <c r="B3812" s="10">
        <v>760199</v>
      </c>
      <c r="C3812" s="15">
        <v>42261</v>
      </c>
      <c r="D3812" s="16">
        <v>2691.7618389999998</v>
      </c>
      <c r="E3812" s="14">
        <v>0.22</v>
      </c>
      <c r="F3812" s="14" t="s">
        <v>41</v>
      </c>
      <c r="G3812" s="15">
        <v>42257</v>
      </c>
      <c r="H3812" s="27">
        <f>WORKDAY(WORKDAY(DATEVALUE("15/"&amp;MONTH(EDATE(C3812,0))&amp;"/"&amp;YEAR(EDATE(C3812,0))),-1,Feriados!$A$1:$A$936),1,Feriados!$A$1:$A$936)</f>
        <v>42262</v>
      </c>
      <c r="I3812" s="27">
        <f>WORKDAY(WORKDAY(DATEVALUE("15/"&amp;MONTH(EDATE(C3812,-1))&amp;"/"&amp;YEAR(EDATE(C3812,-1))),-1,Feriados!$A$1:$A$936),1,Feriados!$A$1:$A$936)</f>
        <v>42233</v>
      </c>
      <c r="J3812" s="27">
        <f>WORKDAY(WORKDAY(DATEVALUE("15/"&amp;MONTH(EDATE(C3812,0))&amp;"/"&amp;YEAR(EDATE(C3812,0))-1),-1,Feriados!$A$1:$A$936),1,Feriados!$A$1:$A$936)</f>
        <v>41897</v>
      </c>
      <c r="K3812" s="28">
        <f t="shared" si="114"/>
        <v>9.5254773434732662</v>
      </c>
    </row>
    <row r="3813" spans="1:11" x14ac:dyDescent="0.3">
      <c r="A3813" s="18" t="str">
        <f t="shared" si="115"/>
        <v>82015F</v>
      </c>
      <c r="B3813" s="10">
        <v>760199</v>
      </c>
      <c r="C3813" s="15">
        <v>42262</v>
      </c>
      <c r="D3813" s="16">
        <v>2692.057573</v>
      </c>
      <c r="E3813" s="14">
        <v>0.22</v>
      </c>
      <c r="F3813" s="14" t="s">
        <v>41</v>
      </c>
      <c r="G3813" s="15">
        <v>42257</v>
      </c>
      <c r="H3813" s="27">
        <f>WORKDAY(WORKDAY(DATEVALUE("15/"&amp;MONTH(EDATE(C3813,0))&amp;"/"&amp;YEAR(EDATE(C3813,0))),-1,Feriados!$A$1:$A$936),1,Feriados!$A$1:$A$936)</f>
        <v>42262</v>
      </c>
      <c r="I3813" s="27">
        <f>WORKDAY(WORKDAY(DATEVALUE("15/"&amp;MONTH(EDATE(C3813,-1))&amp;"/"&amp;YEAR(EDATE(C3813,-1))),-1,Feriados!$A$1:$A$936),1,Feriados!$A$1:$A$936)</f>
        <v>42233</v>
      </c>
      <c r="J3813" s="27">
        <f>WORKDAY(WORKDAY(DATEVALUE("15/"&amp;MONTH(EDATE(C3813,0))&amp;"/"&amp;YEAR(EDATE(C3813,0))-1),-1,Feriados!$A$1:$A$936),1,Feriados!$A$1:$A$936)</f>
        <v>41897</v>
      </c>
      <c r="K3813" s="28">
        <f t="shared" si="114"/>
        <v>9.5254773434732662</v>
      </c>
    </row>
    <row r="3814" spans="1:11" x14ac:dyDescent="0.3">
      <c r="A3814" s="18" t="str">
        <f t="shared" si="115"/>
        <v>82015P</v>
      </c>
      <c r="B3814" s="10">
        <v>760199</v>
      </c>
      <c r="C3814" s="15">
        <v>42263</v>
      </c>
      <c r="D3814" s="16">
        <v>2692.6204440000001</v>
      </c>
      <c r="E3814" s="14">
        <v>0.44</v>
      </c>
      <c r="F3814" s="14" t="s">
        <v>42</v>
      </c>
      <c r="G3814" s="15">
        <v>42263</v>
      </c>
      <c r="H3814" s="27">
        <f>WORKDAY(WORKDAY(DATEVALUE("15/"&amp;MONTH(EDATE(C3814,0))&amp;"/"&amp;YEAR(EDATE(C3814,0))),-1,Feriados!$A$1:$A$936),1,Feriados!$A$1:$A$936)</f>
        <v>42262</v>
      </c>
      <c r="I3814" s="27">
        <f>WORKDAY(WORKDAY(DATEVALUE("15/"&amp;MONTH(EDATE(C3814,-1))&amp;"/"&amp;YEAR(EDATE(C3814,-1))),-1,Feriados!$A$1:$A$936),1,Feriados!$A$1:$A$936)</f>
        <v>42233</v>
      </c>
      <c r="J3814" s="27">
        <f>WORKDAY(WORKDAY(DATEVALUE("15/"&amp;MONTH(EDATE(C3814,0))&amp;"/"&amp;YEAR(EDATE(C3814,0))-1),-1,Feriados!$A$1:$A$936),1,Feriados!$A$1:$A$936)</f>
        <v>41897</v>
      </c>
      <c r="K3814" s="28">
        <f t="shared" si="114"/>
        <v>9.5254773434732662</v>
      </c>
    </row>
    <row r="3815" spans="1:11" x14ac:dyDescent="0.3">
      <c r="A3815" s="18" t="str">
        <f t="shared" si="115"/>
        <v>82015P</v>
      </c>
      <c r="B3815" s="10">
        <v>760199</v>
      </c>
      <c r="C3815" s="15">
        <v>42264</v>
      </c>
      <c r="D3815" s="16">
        <v>2693.183434</v>
      </c>
      <c r="E3815" s="14">
        <v>0.44</v>
      </c>
      <c r="F3815" s="14" t="s">
        <v>42</v>
      </c>
      <c r="G3815" s="15">
        <v>42263</v>
      </c>
      <c r="H3815" s="27">
        <f>WORKDAY(WORKDAY(DATEVALUE("15/"&amp;MONTH(EDATE(C3815,0))&amp;"/"&amp;YEAR(EDATE(C3815,0))),-1,Feriados!$A$1:$A$936),1,Feriados!$A$1:$A$936)</f>
        <v>42262</v>
      </c>
      <c r="I3815" s="27">
        <f>WORKDAY(WORKDAY(DATEVALUE("15/"&amp;MONTH(EDATE(C3815,-1))&amp;"/"&amp;YEAR(EDATE(C3815,-1))),-1,Feriados!$A$1:$A$936),1,Feriados!$A$1:$A$936)</f>
        <v>42233</v>
      </c>
      <c r="J3815" s="27">
        <f>WORKDAY(WORKDAY(DATEVALUE("15/"&amp;MONTH(EDATE(C3815,0))&amp;"/"&amp;YEAR(EDATE(C3815,0))-1),-1,Feriados!$A$1:$A$936),1,Feriados!$A$1:$A$936)</f>
        <v>41897</v>
      </c>
      <c r="K3815" s="28">
        <f t="shared" si="114"/>
        <v>9.5254773434732662</v>
      </c>
    </row>
    <row r="3816" spans="1:11" x14ac:dyDescent="0.3">
      <c r="A3816" s="18" t="str">
        <f t="shared" si="115"/>
        <v>82015P</v>
      </c>
      <c r="B3816" s="10">
        <v>760199</v>
      </c>
      <c r="C3816" s="15">
        <v>42265</v>
      </c>
      <c r="D3816" s="16">
        <v>2693.746541</v>
      </c>
      <c r="E3816" s="14">
        <v>0.44</v>
      </c>
      <c r="F3816" s="14" t="s">
        <v>42</v>
      </c>
      <c r="G3816" s="15">
        <v>42263</v>
      </c>
      <c r="H3816" s="27">
        <f>WORKDAY(WORKDAY(DATEVALUE("15/"&amp;MONTH(EDATE(C3816,0))&amp;"/"&amp;YEAR(EDATE(C3816,0))),-1,Feriados!$A$1:$A$936),1,Feriados!$A$1:$A$936)</f>
        <v>42262</v>
      </c>
      <c r="I3816" s="27">
        <f>WORKDAY(WORKDAY(DATEVALUE("15/"&amp;MONTH(EDATE(C3816,-1))&amp;"/"&amp;YEAR(EDATE(C3816,-1))),-1,Feriados!$A$1:$A$936),1,Feriados!$A$1:$A$936)</f>
        <v>42233</v>
      </c>
      <c r="J3816" s="27">
        <f>WORKDAY(WORKDAY(DATEVALUE("15/"&amp;MONTH(EDATE(C3816,0))&amp;"/"&amp;YEAR(EDATE(C3816,0))-1),-1,Feriados!$A$1:$A$936),1,Feriados!$A$1:$A$936)</f>
        <v>41897</v>
      </c>
      <c r="K3816" s="28">
        <f t="shared" si="114"/>
        <v>9.5254773434732662</v>
      </c>
    </row>
    <row r="3817" spans="1:11" x14ac:dyDescent="0.3">
      <c r="A3817" s="18" t="str">
        <f t="shared" si="115"/>
        <v>82015P</v>
      </c>
      <c r="B3817" s="10">
        <v>760199</v>
      </c>
      <c r="C3817" s="15">
        <v>42268</v>
      </c>
      <c r="D3817" s="16">
        <v>2694.3097659999999</v>
      </c>
      <c r="E3817" s="14">
        <v>0.44</v>
      </c>
      <c r="F3817" s="14" t="s">
        <v>42</v>
      </c>
      <c r="G3817" s="15">
        <v>42263</v>
      </c>
      <c r="H3817" s="27">
        <f>WORKDAY(WORKDAY(DATEVALUE("15/"&amp;MONTH(EDATE(C3817,0))&amp;"/"&amp;YEAR(EDATE(C3817,0))),-1,Feriados!$A$1:$A$936),1,Feriados!$A$1:$A$936)</f>
        <v>42262</v>
      </c>
      <c r="I3817" s="27">
        <f>WORKDAY(WORKDAY(DATEVALUE("15/"&amp;MONTH(EDATE(C3817,-1))&amp;"/"&amp;YEAR(EDATE(C3817,-1))),-1,Feriados!$A$1:$A$936),1,Feriados!$A$1:$A$936)</f>
        <v>42233</v>
      </c>
      <c r="J3817" s="27">
        <f>WORKDAY(WORKDAY(DATEVALUE("15/"&amp;MONTH(EDATE(C3817,0))&amp;"/"&amp;YEAR(EDATE(C3817,0))-1),-1,Feriados!$A$1:$A$936),1,Feriados!$A$1:$A$936)</f>
        <v>41897</v>
      </c>
      <c r="K3817" s="28">
        <f t="shared" si="114"/>
        <v>9.5254773434732662</v>
      </c>
    </row>
    <row r="3818" spans="1:11" x14ac:dyDescent="0.3">
      <c r="A3818" s="18" t="str">
        <f t="shared" si="115"/>
        <v>82015P</v>
      </c>
      <c r="B3818" s="10">
        <v>760199</v>
      </c>
      <c r="C3818" s="15">
        <v>42269</v>
      </c>
      <c r="D3818" s="16">
        <v>2694.8731079999998</v>
      </c>
      <c r="E3818" s="14">
        <v>0.44</v>
      </c>
      <c r="F3818" s="14" t="s">
        <v>42</v>
      </c>
      <c r="G3818" s="15">
        <v>42263</v>
      </c>
      <c r="H3818" s="27">
        <f>WORKDAY(WORKDAY(DATEVALUE("15/"&amp;MONTH(EDATE(C3818,0))&amp;"/"&amp;YEAR(EDATE(C3818,0))),-1,Feriados!$A$1:$A$936),1,Feriados!$A$1:$A$936)</f>
        <v>42262</v>
      </c>
      <c r="I3818" s="27">
        <f>WORKDAY(WORKDAY(DATEVALUE("15/"&amp;MONTH(EDATE(C3818,-1))&amp;"/"&amp;YEAR(EDATE(C3818,-1))),-1,Feriados!$A$1:$A$936),1,Feriados!$A$1:$A$936)</f>
        <v>42233</v>
      </c>
      <c r="J3818" s="27">
        <f>WORKDAY(WORKDAY(DATEVALUE("15/"&amp;MONTH(EDATE(C3818,0))&amp;"/"&amp;YEAR(EDATE(C3818,0))-1),-1,Feriados!$A$1:$A$936),1,Feriados!$A$1:$A$936)</f>
        <v>41897</v>
      </c>
      <c r="K3818" s="28">
        <f t="shared" si="114"/>
        <v>9.5254773434732662</v>
      </c>
    </row>
    <row r="3819" spans="1:11" x14ac:dyDescent="0.3">
      <c r="A3819" s="18" t="str">
        <f t="shared" si="115"/>
        <v>82015P</v>
      </c>
      <c r="B3819" s="10">
        <v>760199</v>
      </c>
      <c r="C3819" s="15">
        <v>42270</v>
      </c>
      <c r="D3819" s="16">
        <v>2695.9731609999999</v>
      </c>
      <c r="E3819" s="14">
        <v>0.51</v>
      </c>
      <c r="F3819" s="14" t="s">
        <v>42</v>
      </c>
      <c r="G3819" s="15">
        <v>42270</v>
      </c>
      <c r="H3819" s="27">
        <f>WORKDAY(WORKDAY(DATEVALUE("15/"&amp;MONTH(EDATE(C3819,0))&amp;"/"&amp;YEAR(EDATE(C3819,0))),-1,Feriados!$A$1:$A$936),1,Feriados!$A$1:$A$936)</f>
        <v>42262</v>
      </c>
      <c r="I3819" s="27">
        <f>WORKDAY(WORKDAY(DATEVALUE("15/"&amp;MONTH(EDATE(C3819,-1))&amp;"/"&amp;YEAR(EDATE(C3819,-1))),-1,Feriados!$A$1:$A$936),1,Feriados!$A$1:$A$936)</f>
        <v>42233</v>
      </c>
      <c r="J3819" s="27">
        <f>WORKDAY(WORKDAY(DATEVALUE("15/"&amp;MONTH(EDATE(C3819,0))&amp;"/"&amp;YEAR(EDATE(C3819,0))-1),-1,Feriados!$A$1:$A$936),1,Feriados!$A$1:$A$936)</f>
        <v>41897</v>
      </c>
      <c r="K3819" s="28">
        <f t="shared" si="114"/>
        <v>9.5254773434732662</v>
      </c>
    </row>
    <row r="3820" spans="1:11" x14ac:dyDescent="0.3">
      <c r="A3820" s="18" t="str">
        <f t="shared" si="115"/>
        <v>82015P</v>
      </c>
      <c r="B3820" s="10">
        <v>760199</v>
      </c>
      <c r="C3820" s="15">
        <v>42271</v>
      </c>
      <c r="D3820" s="16">
        <v>2696.6263119999999</v>
      </c>
      <c r="E3820" s="14">
        <v>0.51</v>
      </c>
      <c r="F3820" s="14" t="s">
        <v>42</v>
      </c>
      <c r="G3820" s="15">
        <v>42270</v>
      </c>
      <c r="H3820" s="27">
        <f>WORKDAY(WORKDAY(DATEVALUE("15/"&amp;MONTH(EDATE(C3820,0))&amp;"/"&amp;YEAR(EDATE(C3820,0))),-1,Feriados!$A$1:$A$936),1,Feriados!$A$1:$A$936)</f>
        <v>42262</v>
      </c>
      <c r="I3820" s="27">
        <f>WORKDAY(WORKDAY(DATEVALUE("15/"&amp;MONTH(EDATE(C3820,-1))&amp;"/"&amp;YEAR(EDATE(C3820,-1))),-1,Feriados!$A$1:$A$936),1,Feriados!$A$1:$A$936)</f>
        <v>42233</v>
      </c>
      <c r="J3820" s="27">
        <f>WORKDAY(WORKDAY(DATEVALUE("15/"&amp;MONTH(EDATE(C3820,0))&amp;"/"&amp;YEAR(EDATE(C3820,0))-1),-1,Feriados!$A$1:$A$936),1,Feriados!$A$1:$A$936)</f>
        <v>41897</v>
      </c>
      <c r="K3820" s="28">
        <f t="shared" si="114"/>
        <v>9.5254773434732662</v>
      </c>
    </row>
    <row r="3821" spans="1:11" x14ac:dyDescent="0.3">
      <c r="A3821" s="18" t="str">
        <f t="shared" si="115"/>
        <v>82015P</v>
      </c>
      <c r="B3821" s="10">
        <v>760199</v>
      </c>
      <c r="C3821" s="15">
        <v>42272</v>
      </c>
      <c r="D3821" s="16">
        <v>2697.279622</v>
      </c>
      <c r="E3821" s="14">
        <v>0.51</v>
      </c>
      <c r="F3821" s="14" t="s">
        <v>42</v>
      </c>
      <c r="G3821" s="15">
        <v>42270</v>
      </c>
      <c r="H3821" s="27">
        <f>WORKDAY(WORKDAY(DATEVALUE("15/"&amp;MONTH(EDATE(C3821,0))&amp;"/"&amp;YEAR(EDATE(C3821,0))),-1,Feriados!$A$1:$A$936),1,Feriados!$A$1:$A$936)</f>
        <v>42262</v>
      </c>
      <c r="I3821" s="27">
        <f>WORKDAY(WORKDAY(DATEVALUE("15/"&amp;MONTH(EDATE(C3821,-1))&amp;"/"&amp;YEAR(EDATE(C3821,-1))),-1,Feriados!$A$1:$A$936),1,Feriados!$A$1:$A$936)</f>
        <v>42233</v>
      </c>
      <c r="J3821" s="27">
        <f>WORKDAY(WORKDAY(DATEVALUE("15/"&amp;MONTH(EDATE(C3821,0))&amp;"/"&amp;YEAR(EDATE(C3821,0))-1),-1,Feriados!$A$1:$A$936),1,Feriados!$A$1:$A$936)</f>
        <v>41897</v>
      </c>
      <c r="K3821" s="28">
        <f t="shared" si="114"/>
        <v>9.5254773434732662</v>
      </c>
    </row>
    <row r="3822" spans="1:11" x14ac:dyDescent="0.3">
      <c r="A3822" s="18" t="str">
        <f t="shared" si="115"/>
        <v>82015P</v>
      </c>
      <c r="B3822" s="10">
        <v>760199</v>
      </c>
      <c r="C3822" s="15">
        <v>42275</v>
      </c>
      <c r="D3822" s="16">
        <v>2697.93309</v>
      </c>
      <c r="E3822" s="14">
        <v>0.51</v>
      </c>
      <c r="F3822" s="14" t="s">
        <v>42</v>
      </c>
      <c r="G3822" s="15">
        <v>42270</v>
      </c>
      <c r="H3822" s="27">
        <f>WORKDAY(WORKDAY(DATEVALUE("15/"&amp;MONTH(EDATE(C3822,0))&amp;"/"&amp;YEAR(EDATE(C3822,0))),-1,Feriados!$A$1:$A$936),1,Feriados!$A$1:$A$936)</f>
        <v>42262</v>
      </c>
      <c r="I3822" s="27">
        <f>WORKDAY(WORKDAY(DATEVALUE("15/"&amp;MONTH(EDATE(C3822,-1))&amp;"/"&amp;YEAR(EDATE(C3822,-1))),-1,Feriados!$A$1:$A$936),1,Feriados!$A$1:$A$936)</f>
        <v>42233</v>
      </c>
      <c r="J3822" s="27">
        <f>WORKDAY(WORKDAY(DATEVALUE("15/"&amp;MONTH(EDATE(C3822,0))&amp;"/"&amp;YEAR(EDATE(C3822,0))-1),-1,Feriados!$A$1:$A$936),1,Feriados!$A$1:$A$936)</f>
        <v>41897</v>
      </c>
      <c r="K3822" s="28">
        <f t="shared" si="114"/>
        <v>9.5254773434732662</v>
      </c>
    </row>
    <row r="3823" spans="1:11" x14ac:dyDescent="0.3">
      <c r="A3823" s="18" t="str">
        <f t="shared" si="115"/>
        <v>82015P</v>
      </c>
      <c r="B3823" s="10">
        <v>760199</v>
      </c>
      <c r="C3823" s="15">
        <v>42276</v>
      </c>
      <c r="D3823" s="16">
        <v>2698.5867159999998</v>
      </c>
      <c r="E3823" s="14">
        <v>0.51</v>
      </c>
      <c r="F3823" s="14" t="s">
        <v>42</v>
      </c>
      <c r="G3823" s="15">
        <v>42270</v>
      </c>
      <c r="H3823" s="27">
        <f>WORKDAY(WORKDAY(DATEVALUE("15/"&amp;MONTH(EDATE(C3823,0))&amp;"/"&amp;YEAR(EDATE(C3823,0))),-1,Feriados!$A$1:$A$936),1,Feriados!$A$1:$A$936)</f>
        <v>42262</v>
      </c>
      <c r="I3823" s="27">
        <f>WORKDAY(WORKDAY(DATEVALUE("15/"&amp;MONTH(EDATE(C3823,-1))&amp;"/"&amp;YEAR(EDATE(C3823,-1))),-1,Feriados!$A$1:$A$936),1,Feriados!$A$1:$A$936)</f>
        <v>42233</v>
      </c>
      <c r="J3823" s="27">
        <f>WORKDAY(WORKDAY(DATEVALUE("15/"&amp;MONTH(EDATE(C3823,0))&amp;"/"&amp;YEAR(EDATE(C3823,0))-1),-1,Feriados!$A$1:$A$936),1,Feriados!$A$1:$A$936)</f>
        <v>41897</v>
      </c>
      <c r="K3823" s="28">
        <f t="shared" si="114"/>
        <v>9.5254773434732662</v>
      </c>
    </row>
    <row r="3824" spans="1:11" x14ac:dyDescent="0.3">
      <c r="A3824" s="18" t="str">
        <f t="shared" si="115"/>
        <v>82015P</v>
      </c>
      <c r="B3824" s="10">
        <v>760199</v>
      </c>
      <c r="C3824" s="15">
        <v>42277</v>
      </c>
      <c r="D3824" s="16">
        <v>2699.2405010000002</v>
      </c>
      <c r="E3824" s="14">
        <v>0.51</v>
      </c>
      <c r="F3824" s="14" t="s">
        <v>42</v>
      </c>
      <c r="G3824" s="15">
        <v>42270</v>
      </c>
      <c r="H3824" s="27">
        <f>WORKDAY(WORKDAY(DATEVALUE("15/"&amp;MONTH(EDATE(C3824,0))&amp;"/"&amp;YEAR(EDATE(C3824,0))),-1,Feriados!$A$1:$A$936),1,Feriados!$A$1:$A$936)</f>
        <v>42262</v>
      </c>
      <c r="I3824" s="27">
        <f>WORKDAY(WORKDAY(DATEVALUE("15/"&amp;MONTH(EDATE(C3824,-1))&amp;"/"&amp;YEAR(EDATE(C3824,-1))),-1,Feriados!$A$1:$A$936),1,Feriados!$A$1:$A$936)</f>
        <v>42233</v>
      </c>
      <c r="J3824" s="27">
        <f>WORKDAY(WORKDAY(DATEVALUE("15/"&amp;MONTH(EDATE(C3824,0))&amp;"/"&amp;YEAR(EDATE(C3824,0))-1),-1,Feriados!$A$1:$A$936),1,Feriados!$A$1:$A$936)</f>
        <v>41897</v>
      </c>
      <c r="K3824" s="28">
        <f t="shared" si="114"/>
        <v>9.5254773434732662</v>
      </c>
    </row>
    <row r="3825" spans="1:11" x14ac:dyDescent="0.3">
      <c r="A3825" s="18" t="str">
        <f t="shared" si="115"/>
        <v>92015P</v>
      </c>
      <c r="B3825" s="10">
        <v>760199</v>
      </c>
      <c r="C3825" s="15">
        <v>42278</v>
      </c>
      <c r="D3825" s="16">
        <v>2699.894444</v>
      </c>
      <c r="E3825" s="14">
        <v>0.51</v>
      </c>
      <c r="F3825" s="14" t="s">
        <v>42</v>
      </c>
      <c r="G3825" s="15">
        <v>42270</v>
      </c>
      <c r="H3825" s="27">
        <f>WORKDAY(WORKDAY(DATEVALUE("15/"&amp;MONTH(EDATE(C3825,0))&amp;"/"&amp;YEAR(EDATE(C3825,0))),-1,Feriados!$A$1:$A$936),1,Feriados!$A$1:$A$936)</f>
        <v>42292</v>
      </c>
      <c r="I3825" s="27">
        <f>WORKDAY(WORKDAY(DATEVALUE("15/"&amp;MONTH(EDATE(C3825,-1))&amp;"/"&amp;YEAR(EDATE(C3825,-1))),-1,Feriados!$A$1:$A$936),1,Feriados!$A$1:$A$936)</f>
        <v>42262</v>
      </c>
      <c r="J3825" s="27">
        <f>WORKDAY(WORKDAY(DATEVALUE("15/"&amp;MONTH(EDATE(C3825,0))&amp;"/"&amp;YEAR(EDATE(C3825,0))-1),-1,Feriados!$A$1:$A$936),1,Feriados!$A$1:$A$936)</f>
        <v>41927</v>
      </c>
      <c r="K3825" s="28">
        <f t="shared" si="114"/>
        <v>9.492789197024031</v>
      </c>
    </row>
    <row r="3826" spans="1:11" x14ac:dyDescent="0.3">
      <c r="A3826" s="18" t="str">
        <f t="shared" si="115"/>
        <v>92015P</v>
      </c>
      <c r="B3826" s="10">
        <v>760199</v>
      </c>
      <c r="C3826" s="15">
        <v>42279</v>
      </c>
      <c r="D3826" s="16">
        <v>2700.548546</v>
      </c>
      <c r="E3826" s="14">
        <v>0.51</v>
      </c>
      <c r="F3826" s="14" t="s">
        <v>42</v>
      </c>
      <c r="G3826" s="15">
        <v>42270</v>
      </c>
      <c r="H3826" s="27">
        <f>WORKDAY(WORKDAY(DATEVALUE("15/"&amp;MONTH(EDATE(C3826,0))&amp;"/"&amp;YEAR(EDATE(C3826,0))),-1,Feriados!$A$1:$A$936),1,Feriados!$A$1:$A$936)</f>
        <v>42292</v>
      </c>
      <c r="I3826" s="27">
        <f>WORKDAY(WORKDAY(DATEVALUE("15/"&amp;MONTH(EDATE(C3826,-1))&amp;"/"&amp;YEAR(EDATE(C3826,-1))),-1,Feriados!$A$1:$A$936),1,Feriados!$A$1:$A$936)</f>
        <v>42262</v>
      </c>
      <c r="J3826" s="27">
        <f>WORKDAY(WORKDAY(DATEVALUE("15/"&amp;MONTH(EDATE(C3826,0))&amp;"/"&amp;YEAR(EDATE(C3826,0))-1),-1,Feriados!$A$1:$A$936),1,Feriados!$A$1:$A$936)</f>
        <v>41927</v>
      </c>
      <c r="K3826" s="28">
        <f t="shared" si="114"/>
        <v>9.492789197024031</v>
      </c>
    </row>
    <row r="3827" spans="1:11" x14ac:dyDescent="0.3">
      <c r="A3827" s="18" t="str">
        <f t="shared" si="115"/>
        <v>92015P</v>
      </c>
      <c r="B3827" s="10">
        <v>760199</v>
      </c>
      <c r="C3827" s="15">
        <v>42282</v>
      </c>
      <c r="D3827" s="16">
        <v>2701.2028059999998</v>
      </c>
      <c r="E3827" s="14">
        <v>0.51</v>
      </c>
      <c r="F3827" s="14" t="s">
        <v>42</v>
      </c>
      <c r="G3827" s="15">
        <v>42270</v>
      </c>
      <c r="H3827" s="27">
        <f>WORKDAY(WORKDAY(DATEVALUE("15/"&amp;MONTH(EDATE(C3827,0))&amp;"/"&amp;YEAR(EDATE(C3827,0))),-1,Feriados!$A$1:$A$936),1,Feriados!$A$1:$A$936)</f>
        <v>42292</v>
      </c>
      <c r="I3827" s="27">
        <f>WORKDAY(WORKDAY(DATEVALUE("15/"&amp;MONTH(EDATE(C3827,-1))&amp;"/"&amp;YEAR(EDATE(C3827,-1))),-1,Feriados!$A$1:$A$936),1,Feriados!$A$1:$A$936)</f>
        <v>42262</v>
      </c>
      <c r="J3827" s="27">
        <f>WORKDAY(WORKDAY(DATEVALUE("15/"&amp;MONTH(EDATE(C3827,0))&amp;"/"&amp;YEAR(EDATE(C3827,0))-1),-1,Feriados!$A$1:$A$936),1,Feriados!$A$1:$A$936)</f>
        <v>41927</v>
      </c>
      <c r="K3827" s="28">
        <f t="shared" si="114"/>
        <v>9.492789197024031</v>
      </c>
    </row>
    <row r="3828" spans="1:11" x14ac:dyDescent="0.3">
      <c r="A3828" s="18" t="str">
        <f t="shared" si="115"/>
        <v>92015P</v>
      </c>
      <c r="B3828" s="10">
        <v>760199</v>
      </c>
      <c r="C3828" s="15">
        <v>42283</v>
      </c>
      <c r="D3828" s="16">
        <v>2701.8572239999999</v>
      </c>
      <c r="E3828" s="14">
        <v>0.51</v>
      </c>
      <c r="F3828" s="14" t="s">
        <v>42</v>
      </c>
      <c r="G3828" s="15">
        <v>42270</v>
      </c>
      <c r="H3828" s="27">
        <f>WORKDAY(WORKDAY(DATEVALUE("15/"&amp;MONTH(EDATE(C3828,0))&amp;"/"&amp;YEAR(EDATE(C3828,0))),-1,Feriados!$A$1:$A$936),1,Feriados!$A$1:$A$936)</f>
        <v>42292</v>
      </c>
      <c r="I3828" s="27">
        <f>WORKDAY(WORKDAY(DATEVALUE("15/"&amp;MONTH(EDATE(C3828,-1))&amp;"/"&amp;YEAR(EDATE(C3828,-1))),-1,Feriados!$A$1:$A$936),1,Feriados!$A$1:$A$936)</f>
        <v>42262</v>
      </c>
      <c r="J3828" s="27">
        <f>WORKDAY(WORKDAY(DATEVALUE("15/"&amp;MONTH(EDATE(C3828,0))&amp;"/"&amp;YEAR(EDATE(C3828,0))-1),-1,Feriados!$A$1:$A$936),1,Feriados!$A$1:$A$936)</f>
        <v>41927</v>
      </c>
      <c r="K3828" s="28">
        <f t="shared" si="114"/>
        <v>9.492789197024031</v>
      </c>
    </row>
    <row r="3829" spans="1:11" x14ac:dyDescent="0.3">
      <c r="A3829" s="18" t="str">
        <f t="shared" si="115"/>
        <v>92015F</v>
      </c>
      <c r="B3829" s="10">
        <v>760199</v>
      </c>
      <c r="C3829" s="15">
        <v>42284</v>
      </c>
      <c r="D3829" s="16">
        <v>2703.125462</v>
      </c>
      <c r="E3829" s="14">
        <v>0.54</v>
      </c>
      <c r="F3829" s="14" t="s">
        <v>41</v>
      </c>
      <c r="G3829" s="15">
        <v>42284</v>
      </c>
      <c r="H3829" s="27">
        <f>WORKDAY(WORKDAY(DATEVALUE("15/"&amp;MONTH(EDATE(C3829,0))&amp;"/"&amp;YEAR(EDATE(C3829,0))),-1,Feriados!$A$1:$A$936),1,Feriados!$A$1:$A$936)</f>
        <v>42292</v>
      </c>
      <c r="I3829" s="27">
        <f>WORKDAY(WORKDAY(DATEVALUE("15/"&amp;MONTH(EDATE(C3829,-1))&amp;"/"&amp;YEAR(EDATE(C3829,-1))),-1,Feriados!$A$1:$A$936),1,Feriados!$A$1:$A$936)</f>
        <v>42262</v>
      </c>
      <c r="J3829" s="27">
        <f>WORKDAY(WORKDAY(DATEVALUE("15/"&amp;MONTH(EDATE(C3829,0))&amp;"/"&amp;YEAR(EDATE(C3829,0))-1),-1,Feriados!$A$1:$A$936),1,Feriados!$A$1:$A$936)</f>
        <v>41927</v>
      </c>
      <c r="K3829" s="28">
        <f t="shared" si="114"/>
        <v>9.492789197024031</v>
      </c>
    </row>
    <row r="3830" spans="1:11" x14ac:dyDescent="0.3">
      <c r="A3830" s="18" t="str">
        <f t="shared" si="115"/>
        <v>92015F</v>
      </c>
      <c r="B3830" s="10">
        <v>760199</v>
      </c>
      <c r="C3830" s="15">
        <v>42285</v>
      </c>
      <c r="D3830" s="16">
        <v>2703.818714</v>
      </c>
      <c r="E3830" s="14">
        <v>0.54</v>
      </c>
      <c r="F3830" s="14" t="s">
        <v>41</v>
      </c>
      <c r="G3830" s="15">
        <v>42284</v>
      </c>
      <c r="H3830" s="27">
        <f>WORKDAY(WORKDAY(DATEVALUE("15/"&amp;MONTH(EDATE(C3830,0))&amp;"/"&amp;YEAR(EDATE(C3830,0))),-1,Feriados!$A$1:$A$936),1,Feriados!$A$1:$A$936)</f>
        <v>42292</v>
      </c>
      <c r="I3830" s="27">
        <f>WORKDAY(WORKDAY(DATEVALUE("15/"&amp;MONTH(EDATE(C3830,-1))&amp;"/"&amp;YEAR(EDATE(C3830,-1))),-1,Feriados!$A$1:$A$936),1,Feriados!$A$1:$A$936)</f>
        <v>42262</v>
      </c>
      <c r="J3830" s="27">
        <f>WORKDAY(WORKDAY(DATEVALUE("15/"&amp;MONTH(EDATE(C3830,0))&amp;"/"&amp;YEAR(EDATE(C3830,0))-1),-1,Feriados!$A$1:$A$936),1,Feriados!$A$1:$A$936)</f>
        <v>41927</v>
      </c>
      <c r="K3830" s="28">
        <f t="shared" si="114"/>
        <v>9.492789197024031</v>
      </c>
    </row>
    <row r="3831" spans="1:11" x14ac:dyDescent="0.3">
      <c r="A3831" s="18" t="str">
        <f t="shared" si="115"/>
        <v>92015F</v>
      </c>
      <c r="B3831" s="10">
        <v>760199</v>
      </c>
      <c r="C3831" s="15">
        <v>42286</v>
      </c>
      <c r="D3831" s="16">
        <v>2704.5121439999998</v>
      </c>
      <c r="E3831" s="14">
        <v>0.54</v>
      </c>
      <c r="F3831" s="14" t="s">
        <v>41</v>
      </c>
      <c r="G3831" s="15">
        <v>42284</v>
      </c>
      <c r="H3831" s="27">
        <f>WORKDAY(WORKDAY(DATEVALUE("15/"&amp;MONTH(EDATE(C3831,0))&amp;"/"&amp;YEAR(EDATE(C3831,0))),-1,Feriados!$A$1:$A$936),1,Feriados!$A$1:$A$936)</f>
        <v>42292</v>
      </c>
      <c r="I3831" s="27">
        <f>WORKDAY(WORKDAY(DATEVALUE("15/"&amp;MONTH(EDATE(C3831,-1))&amp;"/"&amp;YEAR(EDATE(C3831,-1))),-1,Feriados!$A$1:$A$936),1,Feriados!$A$1:$A$936)</f>
        <v>42262</v>
      </c>
      <c r="J3831" s="27">
        <f>WORKDAY(WORKDAY(DATEVALUE("15/"&amp;MONTH(EDATE(C3831,0))&amp;"/"&amp;YEAR(EDATE(C3831,0))-1),-1,Feriados!$A$1:$A$936),1,Feriados!$A$1:$A$936)</f>
        <v>41927</v>
      </c>
      <c r="K3831" s="28">
        <f t="shared" si="114"/>
        <v>9.492789197024031</v>
      </c>
    </row>
    <row r="3832" spans="1:11" x14ac:dyDescent="0.3">
      <c r="A3832" s="18" t="str">
        <f t="shared" si="115"/>
        <v>92015F</v>
      </c>
      <c r="B3832" s="10">
        <v>760199</v>
      </c>
      <c r="C3832" s="15">
        <v>42290</v>
      </c>
      <c r="D3832" s="16">
        <v>2705.205751</v>
      </c>
      <c r="E3832" s="14">
        <v>0.54</v>
      </c>
      <c r="F3832" s="14" t="s">
        <v>41</v>
      </c>
      <c r="G3832" s="15">
        <v>42284</v>
      </c>
      <c r="H3832" s="27">
        <f>WORKDAY(WORKDAY(DATEVALUE("15/"&amp;MONTH(EDATE(C3832,0))&amp;"/"&amp;YEAR(EDATE(C3832,0))),-1,Feriados!$A$1:$A$936),1,Feriados!$A$1:$A$936)</f>
        <v>42292</v>
      </c>
      <c r="I3832" s="27">
        <f>WORKDAY(WORKDAY(DATEVALUE("15/"&amp;MONTH(EDATE(C3832,-1))&amp;"/"&amp;YEAR(EDATE(C3832,-1))),-1,Feriados!$A$1:$A$936),1,Feriados!$A$1:$A$936)</f>
        <v>42262</v>
      </c>
      <c r="J3832" s="27">
        <f>WORKDAY(WORKDAY(DATEVALUE("15/"&amp;MONTH(EDATE(C3832,0))&amp;"/"&amp;YEAR(EDATE(C3832,0))-1),-1,Feriados!$A$1:$A$936),1,Feriados!$A$1:$A$936)</f>
        <v>41927</v>
      </c>
      <c r="K3832" s="28">
        <f t="shared" si="114"/>
        <v>9.492789197024031</v>
      </c>
    </row>
    <row r="3833" spans="1:11" x14ac:dyDescent="0.3">
      <c r="A3833" s="18" t="str">
        <f t="shared" si="115"/>
        <v>92015F</v>
      </c>
      <c r="B3833" s="10">
        <v>760199</v>
      </c>
      <c r="C3833" s="15">
        <v>42291</v>
      </c>
      <c r="D3833" s="16">
        <v>2705.8995369999998</v>
      </c>
      <c r="E3833" s="14">
        <v>0.54</v>
      </c>
      <c r="F3833" s="14" t="s">
        <v>41</v>
      </c>
      <c r="G3833" s="15">
        <v>42284</v>
      </c>
      <c r="H3833" s="27">
        <f>WORKDAY(WORKDAY(DATEVALUE("15/"&amp;MONTH(EDATE(C3833,0))&amp;"/"&amp;YEAR(EDATE(C3833,0))),-1,Feriados!$A$1:$A$936),1,Feriados!$A$1:$A$936)</f>
        <v>42292</v>
      </c>
      <c r="I3833" s="27">
        <f>WORKDAY(WORKDAY(DATEVALUE("15/"&amp;MONTH(EDATE(C3833,-1))&amp;"/"&amp;YEAR(EDATE(C3833,-1))),-1,Feriados!$A$1:$A$936),1,Feriados!$A$1:$A$936)</f>
        <v>42262</v>
      </c>
      <c r="J3833" s="27">
        <f>WORKDAY(WORKDAY(DATEVALUE("15/"&amp;MONTH(EDATE(C3833,0))&amp;"/"&amp;YEAR(EDATE(C3833,0))-1),-1,Feriados!$A$1:$A$936),1,Feriados!$A$1:$A$936)</f>
        <v>41927</v>
      </c>
      <c r="K3833" s="28">
        <f t="shared" si="114"/>
        <v>9.492789197024031</v>
      </c>
    </row>
    <row r="3834" spans="1:11" x14ac:dyDescent="0.3">
      <c r="A3834" s="18" t="str">
        <f t="shared" si="115"/>
        <v>92015F</v>
      </c>
      <c r="B3834" s="10">
        <v>760199</v>
      </c>
      <c r="C3834" s="15">
        <v>42292</v>
      </c>
      <c r="D3834" s="16">
        <v>2706.5935009999998</v>
      </c>
      <c r="E3834" s="14">
        <v>0.54</v>
      </c>
      <c r="F3834" s="14" t="s">
        <v>41</v>
      </c>
      <c r="G3834" s="15">
        <v>42284</v>
      </c>
      <c r="H3834" s="27">
        <f>WORKDAY(WORKDAY(DATEVALUE("15/"&amp;MONTH(EDATE(C3834,0))&amp;"/"&amp;YEAR(EDATE(C3834,0))),-1,Feriados!$A$1:$A$936),1,Feriados!$A$1:$A$936)</f>
        <v>42292</v>
      </c>
      <c r="I3834" s="27">
        <f>WORKDAY(WORKDAY(DATEVALUE("15/"&amp;MONTH(EDATE(C3834,-1))&amp;"/"&amp;YEAR(EDATE(C3834,-1))),-1,Feriados!$A$1:$A$936),1,Feriados!$A$1:$A$936)</f>
        <v>42262</v>
      </c>
      <c r="J3834" s="27">
        <f>WORKDAY(WORKDAY(DATEVALUE("15/"&amp;MONTH(EDATE(C3834,0))&amp;"/"&amp;YEAR(EDATE(C3834,0))-1),-1,Feriados!$A$1:$A$936),1,Feriados!$A$1:$A$936)</f>
        <v>41927</v>
      </c>
      <c r="K3834" s="28">
        <f t="shared" si="114"/>
        <v>9.492789197024031</v>
      </c>
    </row>
    <row r="3835" spans="1:11" x14ac:dyDescent="0.3">
      <c r="A3835" s="18" t="str">
        <f t="shared" si="115"/>
        <v>92015P</v>
      </c>
      <c r="B3835" s="10">
        <v>760199</v>
      </c>
      <c r="C3835" s="15">
        <v>42293</v>
      </c>
      <c r="D3835" s="16">
        <v>2707.531109</v>
      </c>
      <c r="E3835" s="14">
        <v>0.73</v>
      </c>
      <c r="F3835" s="14" t="s">
        <v>42</v>
      </c>
      <c r="G3835" s="15">
        <v>42293</v>
      </c>
      <c r="H3835" s="27">
        <f>WORKDAY(WORKDAY(DATEVALUE("15/"&amp;MONTH(EDATE(C3835,0))&amp;"/"&amp;YEAR(EDATE(C3835,0))),-1,Feriados!$A$1:$A$936),1,Feriados!$A$1:$A$936)</f>
        <v>42292</v>
      </c>
      <c r="I3835" s="27">
        <f>WORKDAY(WORKDAY(DATEVALUE("15/"&amp;MONTH(EDATE(C3835,-1))&amp;"/"&amp;YEAR(EDATE(C3835,-1))),-1,Feriados!$A$1:$A$936),1,Feriados!$A$1:$A$936)</f>
        <v>42262</v>
      </c>
      <c r="J3835" s="27">
        <f>WORKDAY(WORKDAY(DATEVALUE("15/"&amp;MONTH(EDATE(C3835,0))&amp;"/"&amp;YEAR(EDATE(C3835,0))-1),-1,Feriados!$A$1:$A$936),1,Feriados!$A$1:$A$936)</f>
        <v>41927</v>
      </c>
      <c r="K3835" s="28">
        <f t="shared" si="114"/>
        <v>9.492789197024031</v>
      </c>
    </row>
    <row r="3836" spans="1:11" x14ac:dyDescent="0.3">
      <c r="A3836" s="18" t="str">
        <f t="shared" si="115"/>
        <v>92015P</v>
      </c>
      <c r="B3836" s="10">
        <v>760199</v>
      </c>
      <c r="C3836" s="15">
        <v>42296</v>
      </c>
      <c r="D3836" s="16">
        <v>2708.4690420000002</v>
      </c>
      <c r="E3836" s="14">
        <v>0.73</v>
      </c>
      <c r="F3836" s="14" t="s">
        <v>42</v>
      </c>
      <c r="G3836" s="15">
        <v>42293</v>
      </c>
      <c r="H3836" s="27">
        <f>WORKDAY(WORKDAY(DATEVALUE("15/"&amp;MONTH(EDATE(C3836,0))&amp;"/"&amp;YEAR(EDATE(C3836,0))),-1,Feriados!$A$1:$A$936),1,Feriados!$A$1:$A$936)</f>
        <v>42292</v>
      </c>
      <c r="I3836" s="27">
        <f>WORKDAY(WORKDAY(DATEVALUE("15/"&amp;MONTH(EDATE(C3836,-1))&amp;"/"&amp;YEAR(EDATE(C3836,-1))),-1,Feriados!$A$1:$A$936),1,Feriados!$A$1:$A$936)</f>
        <v>42262</v>
      </c>
      <c r="J3836" s="27">
        <f>WORKDAY(WORKDAY(DATEVALUE("15/"&amp;MONTH(EDATE(C3836,0))&amp;"/"&amp;YEAR(EDATE(C3836,0))-1),-1,Feriados!$A$1:$A$936),1,Feriados!$A$1:$A$936)</f>
        <v>41927</v>
      </c>
      <c r="K3836" s="28">
        <f t="shared" si="114"/>
        <v>9.492789197024031</v>
      </c>
    </row>
    <row r="3837" spans="1:11" x14ac:dyDescent="0.3">
      <c r="A3837" s="18" t="str">
        <f t="shared" si="115"/>
        <v>92015P</v>
      </c>
      <c r="B3837" s="10">
        <v>760199</v>
      </c>
      <c r="C3837" s="15">
        <v>42297</v>
      </c>
      <c r="D3837" s="16">
        <v>2709.4072999999999</v>
      </c>
      <c r="E3837" s="14">
        <v>0.73</v>
      </c>
      <c r="F3837" s="14" t="s">
        <v>42</v>
      </c>
      <c r="G3837" s="15">
        <v>42293</v>
      </c>
      <c r="H3837" s="27">
        <f>WORKDAY(WORKDAY(DATEVALUE("15/"&amp;MONTH(EDATE(C3837,0))&amp;"/"&amp;YEAR(EDATE(C3837,0))),-1,Feriados!$A$1:$A$936),1,Feriados!$A$1:$A$936)</f>
        <v>42292</v>
      </c>
      <c r="I3837" s="27">
        <f>WORKDAY(WORKDAY(DATEVALUE("15/"&amp;MONTH(EDATE(C3837,-1))&amp;"/"&amp;YEAR(EDATE(C3837,-1))),-1,Feriados!$A$1:$A$936),1,Feriados!$A$1:$A$936)</f>
        <v>42262</v>
      </c>
      <c r="J3837" s="27">
        <f>WORKDAY(WORKDAY(DATEVALUE("15/"&amp;MONTH(EDATE(C3837,0))&amp;"/"&amp;YEAR(EDATE(C3837,0))-1),-1,Feriados!$A$1:$A$936),1,Feriados!$A$1:$A$936)</f>
        <v>41927</v>
      </c>
      <c r="K3837" s="28">
        <f t="shared" ref="K3837:K3900" si="116">+(VLOOKUP(H3837,C:D,2,FALSE)/VLOOKUP(J3837,C:D,2,FALSE)-1)*100</f>
        <v>9.492789197024031</v>
      </c>
    </row>
    <row r="3838" spans="1:11" x14ac:dyDescent="0.3">
      <c r="A3838" s="18" t="str">
        <f t="shared" si="115"/>
        <v>92015P</v>
      </c>
      <c r="B3838" s="10">
        <v>760199</v>
      </c>
      <c r="C3838" s="15">
        <v>42298</v>
      </c>
      <c r="D3838" s="16">
        <v>2710.345883</v>
      </c>
      <c r="E3838" s="14">
        <v>0.73</v>
      </c>
      <c r="F3838" s="14" t="s">
        <v>42</v>
      </c>
      <c r="G3838" s="15">
        <v>42293</v>
      </c>
      <c r="H3838" s="27">
        <f>WORKDAY(WORKDAY(DATEVALUE("15/"&amp;MONTH(EDATE(C3838,0))&amp;"/"&amp;YEAR(EDATE(C3838,0))),-1,Feriados!$A$1:$A$936),1,Feriados!$A$1:$A$936)</f>
        <v>42292</v>
      </c>
      <c r="I3838" s="27">
        <f>WORKDAY(WORKDAY(DATEVALUE("15/"&amp;MONTH(EDATE(C3838,-1))&amp;"/"&amp;YEAR(EDATE(C3838,-1))),-1,Feriados!$A$1:$A$936),1,Feriados!$A$1:$A$936)</f>
        <v>42262</v>
      </c>
      <c r="J3838" s="27">
        <f>WORKDAY(WORKDAY(DATEVALUE("15/"&amp;MONTH(EDATE(C3838,0))&amp;"/"&amp;YEAR(EDATE(C3838,0))-1),-1,Feriados!$A$1:$A$936),1,Feriados!$A$1:$A$936)</f>
        <v>41927</v>
      </c>
      <c r="K3838" s="28">
        <f t="shared" si="116"/>
        <v>9.492789197024031</v>
      </c>
    </row>
    <row r="3839" spans="1:11" x14ac:dyDescent="0.3">
      <c r="A3839" s="18" t="str">
        <f t="shared" si="115"/>
        <v>92015P</v>
      </c>
      <c r="B3839" s="10">
        <v>760199</v>
      </c>
      <c r="C3839" s="15">
        <v>42299</v>
      </c>
      <c r="D3839" s="16">
        <v>2711.6051630000002</v>
      </c>
      <c r="E3839" s="14">
        <v>0.78</v>
      </c>
      <c r="F3839" s="14" t="s">
        <v>42</v>
      </c>
      <c r="G3839" s="15">
        <v>42299</v>
      </c>
      <c r="H3839" s="27">
        <f>WORKDAY(WORKDAY(DATEVALUE("15/"&amp;MONTH(EDATE(C3839,0))&amp;"/"&amp;YEAR(EDATE(C3839,0))),-1,Feriados!$A$1:$A$936),1,Feriados!$A$1:$A$936)</f>
        <v>42292</v>
      </c>
      <c r="I3839" s="27">
        <f>WORKDAY(WORKDAY(DATEVALUE("15/"&amp;MONTH(EDATE(C3839,-1))&amp;"/"&amp;YEAR(EDATE(C3839,-1))),-1,Feriados!$A$1:$A$936),1,Feriados!$A$1:$A$936)</f>
        <v>42262</v>
      </c>
      <c r="J3839" s="27">
        <f>WORKDAY(WORKDAY(DATEVALUE("15/"&amp;MONTH(EDATE(C3839,0))&amp;"/"&amp;YEAR(EDATE(C3839,0))-1),-1,Feriados!$A$1:$A$936),1,Feriados!$A$1:$A$936)</f>
        <v>41927</v>
      </c>
      <c r="K3839" s="28">
        <f t="shared" si="116"/>
        <v>9.492789197024031</v>
      </c>
    </row>
    <row r="3840" spans="1:11" x14ac:dyDescent="0.3">
      <c r="A3840" s="18" t="str">
        <f t="shared" si="115"/>
        <v>92015P</v>
      </c>
      <c r="B3840" s="10">
        <v>760199</v>
      </c>
      <c r="C3840" s="15">
        <v>42300</v>
      </c>
      <c r="D3840" s="16">
        <v>2712.6086089999999</v>
      </c>
      <c r="E3840" s="14">
        <v>0.78</v>
      </c>
      <c r="F3840" s="14" t="s">
        <v>42</v>
      </c>
      <c r="G3840" s="15">
        <v>42299</v>
      </c>
      <c r="H3840" s="27">
        <f>WORKDAY(WORKDAY(DATEVALUE("15/"&amp;MONTH(EDATE(C3840,0))&amp;"/"&amp;YEAR(EDATE(C3840,0))),-1,Feriados!$A$1:$A$936),1,Feriados!$A$1:$A$936)</f>
        <v>42292</v>
      </c>
      <c r="I3840" s="27">
        <f>WORKDAY(WORKDAY(DATEVALUE("15/"&amp;MONTH(EDATE(C3840,-1))&amp;"/"&amp;YEAR(EDATE(C3840,-1))),-1,Feriados!$A$1:$A$936),1,Feriados!$A$1:$A$936)</f>
        <v>42262</v>
      </c>
      <c r="J3840" s="27">
        <f>WORKDAY(WORKDAY(DATEVALUE("15/"&amp;MONTH(EDATE(C3840,0))&amp;"/"&amp;YEAR(EDATE(C3840,0))-1),-1,Feriados!$A$1:$A$936),1,Feriados!$A$1:$A$936)</f>
        <v>41927</v>
      </c>
      <c r="K3840" s="28">
        <f t="shared" si="116"/>
        <v>9.492789197024031</v>
      </c>
    </row>
    <row r="3841" spans="1:11" x14ac:dyDescent="0.3">
      <c r="A3841" s="18" t="str">
        <f t="shared" si="115"/>
        <v>92015P</v>
      </c>
      <c r="B3841" s="10">
        <v>760199</v>
      </c>
      <c r="C3841" s="15">
        <v>42303</v>
      </c>
      <c r="D3841" s="16">
        <v>2713.6124260000001</v>
      </c>
      <c r="E3841" s="14">
        <v>0.78</v>
      </c>
      <c r="F3841" s="14" t="s">
        <v>42</v>
      </c>
      <c r="G3841" s="15">
        <v>42299</v>
      </c>
      <c r="H3841" s="27">
        <f>WORKDAY(WORKDAY(DATEVALUE("15/"&amp;MONTH(EDATE(C3841,0))&amp;"/"&amp;YEAR(EDATE(C3841,0))),-1,Feriados!$A$1:$A$936),1,Feriados!$A$1:$A$936)</f>
        <v>42292</v>
      </c>
      <c r="I3841" s="27">
        <f>WORKDAY(WORKDAY(DATEVALUE("15/"&amp;MONTH(EDATE(C3841,-1))&amp;"/"&amp;YEAR(EDATE(C3841,-1))),-1,Feriados!$A$1:$A$936),1,Feriados!$A$1:$A$936)</f>
        <v>42262</v>
      </c>
      <c r="J3841" s="27">
        <f>WORKDAY(WORKDAY(DATEVALUE("15/"&amp;MONTH(EDATE(C3841,0))&amp;"/"&amp;YEAR(EDATE(C3841,0))-1),-1,Feriados!$A$1:$A$936),1,Feriados!$A$1:$A$936)</f>
        <v>41927</v>
      </c>
      <c r="K3841" s="28">
        <f t="shared" si="116"/>
        <v>9.492789197024031</v>
      </c>
    </row>
    <row r="3842" spans="1:11" x14ac:dyDescent="0.3">
      <c r="A3842" s="18" t="str">
        <f t="shared" si="115"/>
        <v>92015P</v>
      </c>
      <c r="B3842" s="10">
        <v>760199</v>
      </c>
      <c r="C3842" s="15">
        <v>42304</v>
      </c>
      <c r="D3842" s="16">
        <v>2714.616614</v>
      </c>
      <c r="E3842" s="14">
        <v>0.78</v>
      </c>
      <c r="F3842" s="14" t="s">
        <v>42</v>
      </c>
      <c r="G3842" s="15">
        <v>42299</v>
      </c>
      <c r="H3842" s="27">
        <f>WORKDAY(WORKDAY(DATEVALUE("15/"&amp;MONTH(EDATE(C3842,0))&amp;"/"&amp;YEAR(EDATE(C3842,0))),-1,Feriados!$A$1:$A$936),1,Feriados!$A$1:$A$936)</f>
        <v>42292</v>
      </c>
      <c r="I3842" s="27">
        <f>WORKDAY(WORKDAY(DATEVALUE("15/"&amp;MONTH(EDATE(C3842,-1))&amp;"/"&amp;YEAR(EDATE(C3842,-1))),-1,Feriados!$A$1:$A$936),1,Feriados!$A$1:$A$936)</f>
        <v>42262</v>
      </c>
      <c r="J3842" s="27">
        <f>WORKDAY(WORKDAY(DATEVALUE("15/"&amp;MONTH(EDATE(C3842,0))&amp;"/"&amp;YEAR(EDATE(C3842,0))-1),-1,Feriados!$A$1:$A$936),1,Feriados!$A$1:$A$936)</f>
        <v>41927</v>
      </c>
      <c r="K3842" s="28">
        <f t="shared" si="116"/>
        <v>9.492789197024031</v>
      </c>
    </row>
    <row r="3843" spans="1:11" x14ac:dyDescent="0.3">
      <c r="A3843" s="18" t="str">
        <f t="shared" ref="A3843:A3906" si="117">MONTH(EDATE(C3843,-1))&amp;YEAR(EDATE(C3843,-1))&amp;F3843</f>
        <v>92015P</v>
      </c>
      <c r="B3843" s="10">
        <v>760199</v>
      </c>
      <c r="C3843" s="15">
        <v>42305</v>
      </c>
      <c r="D3843" s="16">
        <v>2715.6211739999999</v>
      </c>
      <c r="E3843" s="14">
        <v>0.78</v>
      </c>
      <c r="F3843" s="14" t="s">
        <v>42</v>
      </c>
      <c r="G3843" s="15">
        <v>42299</v>
      </c>
      <c r="H3843" s="27">
        <f>WORKDAY(WORKDAY(DATEVALUE("15/"&amp;MONTH(EDATE(C3843,0))&amp;"/"&amp;YEAR(EDATE(C3843,0))),-1,Feriados!$A$1:$A$936),1,Feriados!$A$1:$A$936)</f>
        <v>42292</v>
      </c>
      <c r="I3843" s="27">
        <f>WORKDAY(WORKDAY(DATEVALUE("15/"&amp;MONTH(EDATE(C3843,-1))&amp;"/"&amp;YEAR(EDATE(C3843,-1))),-1,Feriados!$A$1:$A$936),1,Feriados!$A$1:$A$936)</f>
        <v>42262</v>
      </c>
      <c r="J3843" s="27">
        <f>WORKDAY(WORKDAY(DATEVALUE("15/"&amp;MONTH(EDATE(C3843,0))&amp;"/"&amp;YEAR(EDATE(C3843,0))-1),-1,Feriados!$A$1:$A$936),1,Feriados!$A$1:$A$936)</f>
        <v>41927</v>
      </c>
      <c r="K3843" s="28">
        <f t="shared" si="116"/>
        <v>9.492789197024031</v>
      </c>
    </row>
    <row r="3844" spans="1:11" x14ac:dyDescent="0.3">
      <c r="A3844" s="18" t="str">
        <f t="shared" si="117"/>
        <v>92015P</v>
      </c>
      <c r="B3844" s="10">
        <v>760199</v>
      </c>
      <c r="C3844" s="15">
        <v>42306</v>
      </c>
      <c r="D3844" s="16">
        <v>2716.6261060000002</v>
      </c>
      <c r="E3844" s="14">
        <v>0.78</v>
      </c>
      <c r="F3844" s="14" t="s">
        <v>42</v>
      </c>
      <c r="G3844" s="15">
        <v>42299</v>
      </c>
      <c r="H3844" s="27">
        <f>WORKDAY(WORKDAY(DATEVALUE("15/"&amp;MONTH(EDATE(C3844,0))&amp;"/"&amp;YEAR(EDATE(C3844,0))),-1,Feriados!$A$1:$A$936),1,Feriados!$A$1:$A$936)</f>
        <v>42292</v>
      </c>
      <c r="I3844" s="27">
        <f>WORKDAY(WORKDAY(DATEVALUE("15/"&amp;MONTH(EDATE(C3844,-1))&amp;"/"&amp;YEAR(EDATE(C3844,-1))),-1,Feriados!$A$1:$A$936),1,Feriados!$A$1:$A$936)</f>
        <v>42262</v>
      </c>
      <c r="J3844" s="27">
        <f>WORKDAY(WORKDAY(DATEVALUE("15/"&amp;MONTH(EDATE(C3844,0))&amp;"/"&amp;YEAR(EDATE(C3844,0))-1),-1,Feriados!$A$1:$A$936),1,Feriados!$A$1:$A$936)</f>
        <v>41927</v>
      </c>
      <c r="K3844" s="28">
        <f t="shared" si="116"/>
        <v>9.492789197024031</v>
      </c>
    </row>
    <row r="3845" spans="1:11" x14ac:dyDescent="0.3">
      <c r="A3845" s="18" t="str">
        <f t="shared" si="117"/>
        <v>92015P</v>
      </c>
      <c r="B3845" s="10">
        <v>760199</v>
      </c>
      <c r="C3845" s="15">
        <v>42307</v>
      </c>
      <c r="D3845" s="16">
        <v>2717.63141</v>
      </c>
      <c r="E3845" s="14">
        <v>0.78</v>
      </c>
      <c r="F3845" s="14" t="s">
        <v>42</v>
      </c>
      <c r="G3845" s="15">
        <v>42299</v>
      </c>
      <c r="H3845" s="27">
        <f>WORKDAY(WORKDAY(DATEVALUE("15/"&amp;MONTH(EDATE(C3845,0))&amp;"/"&amp;YEAR(EDATE(C3845,0))),-1,Feriados!$A$1:$A$936),1,Feriados!$A$1:$A$936)</f>
        <v>42292</v>
      </c>
      <c r="I3845" s="27">
        <f>WORKDAY(WORKDAY(DATEVALUE("15/"&amp;MONTH(EDATE(C3845,-1))&amp;"/"&amp;YEAR(EDATE(C3845,-1))),-1,Feriados!$A$1:$A$936),1,Feriados!$A$1:$A$936)</f>
        <v>42262</v>
      </c>
      <c r="J3845" s="27">
        <f>WORKDAY(WORKDAY(DATEVALUE("15/"&amp;MONTH(EDATE(C3845,0))&amp;"/"&amp;YEAR(EDATE(C3845,0))-1),-1,Feriados!$A$1:$A$936),1,Feriados!$A$1:$A$936)</f>
        <v>41927</v>
      </c>
      <c r="K3845" s="28">
        <f t="shared" si="116"/>
        <v>9.492789197024031</v>
      </c>
    </row>
    <row r="3846" spans="1:11" x14ac:dyDescent="0.3">
      <c r="A3846" s="18" t="str">
        <f t="shared" si="117"/>
        <v>102015P</v>
      </c>
      <c r="B3846" s="10">
        <v>760199</v>
      </c>
      <c r="C3846" s="15">
        <v>42311</v>
      </c>
      <c r="D3846" s="16">
        <v>2718.6370849999998</v>
      </c>
      <c r="E3846" s="14">
        <v>0.78</v>
      </c>
      <c r="F3846" s="14" t="s">
        <v>42</v>
      </c>
      <c r="G3846" s="15">
        <v>42299</v>
      </c>
      <c r="H3846" s="27">
        <f>WORKDAY(WORKDAY(DATEVALUE("15/"&amp;MONTH(EDATE(C3846,0))&amp;"/"&amp;YEAR(EDATE(C3846,0))),-1,Feriados!$A$1:$A$936),1,Feriados!$A$1:$A$936)</f>
        <v>42324</v>
      </c>
      <c r="I3846" s="27">
        <f>WORKDAY(WORKDAY(DATEVALUE("15/"&amp;MONTH(EDATE(C3846,-1))&amp;"/"&amp;YEAR(EDATE(C3846,-1))),-1,Feriados!$A$1:$A$936),1,Feriados!$A$1:$A$936)</f>
        <v>42292</v>
      </c>
      <c r="J3846" s="27">
        <f>WORKDAY(WORKDAY(DATEVALUE("15/"&amp;MONTH(EDATE(C3846,0))&amp;"/"&amp;YEAR(EDATE(C3846,0))-1),-1,Feriados!$A$1:$A$936),1,Feriados!$A$1:$A$936)</f>
        <v>41960</v>
      </c>
      <c r="K3846" s="28">
        <f t="shared" si="116"/>
        <v>9.9288922238007338</v>
      </c>
    </row>
    <row r="3847" spans="1:11" x14ac:dyDescent="0.3">
      <c r="A3847" s="18" t="str">
        <f t="shared" si="117"/>
        <v>102015P</v>
      </c>
      <c r="B3847" s="10">
        <v>760199</v>
      </c>
      <c r="C3847" s="15">
        <v>42312</v>
      </c>
      <c r="D3847" s="16">
        <v>2719.643133</v>
      </c>
      <c r="E3847" s="14">
        <v>0.78</v>
      </c>
      <c r="F3847" s="14" t="s">
        <v>42</v>
      </c>
      <c r="G3847" s="15">
        <v>42299</v>
      </c>
      <c r="H3847" s="27">
        <f>WORKDAY(WORKDAY(DATEVALUE("15/"&amp;MONTH(EDATE(C3847,0))&amp;"/"&amp;YEAR(EDATE(C3847,0))),-1,Feriados!$A$1:$A$936),1,Feriados!$A$1:$A$936)</f>
        <v>42324</v>
      </c>
      <c r="I3847" s="27">
        <f>WORKDAY(WORKDAY(DATEVALUE("15/"&amp;MONTH(EDATE(C3847,-1))&amp;"/"&amp;YEAR(EDATE(C3847,-1))),-1,Feriados!$A$1:$A$936),1,Feriados!$A$1:$A$936)</f>
        <v>42292</v>
      </c>
      <c r="J3847" s="27">
        <f>WORKDAY(WORKDAY(DATEVALUE("15/"&amp;MONTH(EDATE(C3847,0))&amp;"/"&amp;YEAR(EDATE(C3847,0))-1),-1,Feriados!$A$1:$A$936),1,Feriados!$A$1:$A$936)</f>
        <v>41960</v>
      </c>
      <c r="K3847" s="28">
        <f t="shared" si="116"/>
        <v>9.9288922238007338</v>
      </c>
    </row>
    <row r="3848" spans="1:11" x14ac:dyDescent="0.3">
      <c r="A3848" s="18" t="str">
        <f t="shared" si="117"/>
        <v>102015P</v>
      </c>
      <c r="B3848" s="10">
        <v>760199</v>
      </c>
      <c r="C3848" s="15">
        <v>42313</v>
      </c>
      <c r="D3848" s="16">
        <v>2720.6495530000002</v>
      </c>
      <c r="E3848" s="14">
        <v>0.78</v>
      </c>
      <c r="F3848" s="14" t="s">
        <v>42</v>
      </c>
      <c r="G3848" s="15">
        <v>42299</v>
      </c>
      <c r="H3848" s="27">
        <f>WORKDAY(WORKDAY(DATEVALUE("15/"&amp;MONTH(EDATE(C3848,0))&amp;"/"&amp;YEAR(EDATE(C3848,0))),-1,Feriados!$A$1:$A$936),1,Feriados!$A$1:$A$936)</f>
        <v>42324</v>
      </c>
      <c r="I3848" s="27">
        <f>WORKDAY(WORKDAY(DATEVALUE("15/"&amp;MONTH(EDATE(C3848,-1))&amp;"/"&amp;YEAR(EDATE(C3848,-1))),-1,Feriados!$A$1:$A$936),1,Feriados!$A$1:$A$936)</f>
        <v>42292</v>
      </c>
      <c r="J3848" s="27">
        <f>WORKDAY(WORKDAY(DATEVALUE("15/"&amp;MONTH(EDATE(C3848,0))&amp;"/"&amp;YEAR(EDATE(C3848,0))-1),-1,Feriados!$A$1:$A$936),1,Feriados!$A$1:$A$936)</f>
        <v>41960</v>
      </c>
      <c r="K3848" s="28">
        <f t="shared" si="116"/>
        <v>9.9288922238007338</v>
      </c>
    </row>
    <row r="3849" spans="1:11" x14ac:dyDescent="0.3">
      <c r="A3849" s="18" t="str">
        <f t="shared" si="117"/>
        <v>102015F</v>
      </c>
      <c r="B3849" s="10">
        <v>760199</v>
      </c>
      <c r="C3849" s="15">
        <v>42314</v>
      </c>
      <c r="D3849" s="16">
        <v>2722.4256999999998</v>
      </c>
      <c r="E3849" s="14">
        <v>0.82</v>
      </c>
      <c r="F3849" s="14" t="s">
        <v>41</v>
      </c>
      <c r="G3849" s="15">
        <v>42314</v>
      </c>
      <c r="H3849" s="27">
        <f>WORKDAY(WORKDAY(DATEVALUE("15/"&amp;MONTH(EDATE(C3849,0))&amp;"/"&amp;YEAR(EDATE(C3849,0))),-1,Feriados!$A$1:$A$936),1,Feriados!$A$1:$A$936)</f>
        <v>42324</v>
      </c>
      <c r="I3849" s="27">
        <f>WORKDAY(WORKDAY(DATEVALUE("15/"&amp;MONTH(EDATE(C3849,-1))&amp;"/"&amp;YEAR(EDATE(C3849,-1))),-1,Feriados!$A$1:$A$936),1,Feriados!$A$1:$A$936)</f>
        <v>42292</v>
      </c>
      <c r="J3849" s="27">
        <f>WORKDAY(WORKDAY(DATEVALUE("15/"&amp;MONTH(EDATE(C3849,0))&amp;"/"&amp;YEAR(EDATE(C3849,0))-1),-1,Feriados!$A$1:$A$936),1,Feriados!$A$1:$A$936)</f>
        <v>41960</v>
      </c>
      <c r="K3849" s="28">
        <f t="shared" si="116"/>
        <v>9.9288922238007338</v>
      </c>
    </row>
    <row r="3850" spans="1:11" x14ac:dyDescent="0.3">
      <c r="A3850" s="18" t="str">
        <f t="shared" si="117"/>
        <v>102015F</v>
      </c>
      <c r="B3850" s="10">
        <v>760199</v>
      </c>
      <c r="C3850" s="15">
        <v>42317</v>
      </c>
      <c r="D3850" s="16">
        <v>2723.4844670000002</v>
      </c>
      <c r="E3850" s="14">
        <v>0.82</v>
      </c>
      <c r="F3850" s="14" t="s">
        <v>41</v>
      </c>
      <c r="G3850" s="15">
        <v>42314</v>
      </c>
      <c r="H3850" s="27">
        <f>WORKDAY(WORKDAY(DATEVALUE("15/"&amp;MONTH(EDATE(C3850,0))&amp;"/"&amp;YEAR(EDATE(C3850,0))),-1,Feriados!$A$1:$A$936),1,Feriados!$A$1:$A$936)</f>
        <v>42324</v>
      </c>
      <c r="I3850" s="27">
        <f>WORKDAY(WORKDAY(DATEVALUE("15/"&amp;MONTH(EDATE(C3850,-1))&amp;"/"&amp;YEAR(EDATE(C3850,-1))),-1,Feriados!$A$1:$A$936),1,Feriados!$A$1:$A$936)</f>
        <v>42292</v>
      </c>
      <c r="J3850" s="27">
        <f>WORKDAY(WORKDAY(DATEVALUE("15/"&amp;MONTH(EDATE(C3850,0))&amp;"/"&amp;YEAR(EDATE(C3850,0))-1),-1,Feriados!$A$1:$A$936),1,Feriados!$A$1:$A$936)</f>
        <v>41960</v>
      </c>
      <c r="K3850" s="28">
        <f t="shared" si="116"/>
        <v>9.9288922238007338</v>
      </c>
    </row>
    <row r="3851" spans="1:11" x14ac:dyDescent="0.3">
      <c r="A3851" s="18" t="str">
        <f t="shared" si="117"/>
        <v>102015F</v>
      </c>
      <c r="B3851" s="10">
        <v>760199</v>
      </c>
      <c r="C3851" s="15">
        <v>42318</v>
      </c>
      <c r="D3851" s="16">
        <v>2724.5436450000002</v>
      </c>
      <c r="E3851" s="14">
        <v>0.82</v>
      </c>
      <c r="F3851" s="14" t="s">
        <v>41</v>
      </c>
      <c r="G3851" s="15">
        <v>42314</v>
      </c>
      <c r="H3851" s="27">
        <f>WORKDAY(WORKDAY(DATEVALUE("15/"&amp;MONTH(EDATE(C3851,0))&amp;"/"&amp;YEAR(EDATE(C3851,0))),-1,Feriados!$A$1:$A$936),1,Feriados!$A$1:$A$936)</f>
        <v>42324</v>
      </c>
      <c r="I3851" s="27">
        <f>WORKDAY(WORKDAY(DATEVALUE("15/"&amp;MONTH(EDATE(C3851,-1))&amp;"/"&amp;YEAR(EDATE(C3851,-1))),-1,Feriados!$A$1:$A$936),1,Feriados!$A$1:$A$936)</f>
        <v>42292</v>
      </c>
      <c r="J3851" s="27">
        <f>WORKDAY(WORKDAY(DATEVALUE("15/"&amp;MONTH(EDATE(C3851,0))&amp;"/"&amp;YEAR(EDATE(C3851,0))-1),-1,Feriados!$A$1:$A$936),1,Feriados!$A$1:$A$936)</f>
        <v>41960</v>
      </c>
      <c r="K3851" s="28">
        <f t="shared" si="116"/>
        <v>9.9288922238007338</v>
      </c>
    </row>
    <row r="3852" spans="1:11" x14ac:dyDescent="0.3">
      <c r="A3852" s="18" t="str">
        <f t="shared" si="117"/>
        <v>102015F</v>
      </c>
      <c r="B3852" s="10">
        <v>760199</v>
      </c>
      <c r="C3852" s="15">
        <v>42319</v>
      </c>
      <c r="D3852" s="16">
        <v>2725.6032359999999</v>
      </c>
      <c r="E3852" s="14">
        <v>0.82</v>
      </c>
      <c r="F3852" s="14" t="s">
        <v>41</v>
      </c>
      <c r="G3852" s="15">
        <v>42314</v>
      </c>
      <c r="H3852" s="27">
        <f>WORKDAY(WORKDAY(DATEVALUE("15/"&amp;MONTH(EDATE(C3852,0))&amp;"/"&amp;YEAR(EDATE(C3852,0))),-1,Feriados!$A$1:$A$936),1,Feriados!$A$1:$A$936)</f>
        <v>42324</v>
      </c>
      <c r="I3852" s="27">
        <f>WORKDAY(WORKDAY(DATEVALUE("15/"&amp;MONTH(EDATE(C3852,-1))&amp;"/"&amp;YEAR(EDATE(C3852,-1))),-1,Feriados!$A$1:$A$936),1,Feriados!$A$1:$A$936)</f>
        <v>42292</v>
      </c>
      <c r="J3852" s="27">
        <f>WORKDAY(WORKDAY(DATEVALUE("15/"&amp;MONTH(EDATE(C3852,0))&amp;"/"&amp;YEAR(EDATE(C3852,0))-1),-1,Feriados!$A$1:$A$936),1,Feriados!$A$1:$A$936)</f>
        <v>41960</v>
      </c>
      <c r="K3852" s="28">
        <f t="shared" si="116"/>
        <v>9.9288922238007338</v>
      </c>
    </row>
    <row r="3853" spans="1:11" x14ac:dyDescent="0.3">
      <c r="A3853" s="18" t="str">
        <f t="shared" si="117"/>
        <v>102015F</v>
      </c>
      <c r="B3853" s="10">
        <v>760199</v>
      </c>
      <c r="C3853" s="15">
        <v>42320</v>
      </c>
      <c r="D3853" s="16">
        <v>2726.6632380000001</v>
      </c>
      <c r="E3853" s="14">
        <v>0.82</v>
      </c>
      <c r="F3853" s="14" t="s">
        <v>41</v>
      </c>
      <c r="G3853" s="15">
        <v>42314</v>
      </c>
      <c r="H3853" s="27">
        <f>WORKDAY(WORKDAY(DATEVALUE("15/"&amp;MONTH(EDATE(C3853,0))&amp;"/"&amp;YEAR(EDATE(C3853,0))),-1,Feriados!$A$1:$A$936),1,Feriados!$A$1:$A$936)</f>
        <v>42324</v>
      </c>
      <c r="I3853" s="27">
        <f>WORKDAY(WORKDAY(DATEVALUE("15/"&amp;MONTH(EDATE(C3853,-1))&amp;"/"&amp;YEAR(EDATE(C3853,-1))),-1,Feriados!$A$1:$A$936),1,Feriados!$A$1:$A$936)</f>
        <v>42292</v>
      </c>
      <c r="J3853" s="27">
        <f>WORKDAY(WORKDAY(DATEVALUE("15/"&amp;MONTH(EDATE(C3853,0))&amp;"/"&amp;YEAR(EDATE(C3853,0))-1),-1,Feriados!$A$1:$A$936),1,Feriados!$A$1:$A$936)</f>
        <v>41960</v>
      </c>
      <c r="K3853" s="28">
        <f t="shared" si="116"/>
        <v>9.9288922238007338</v>
      </c>
    </row>
    <row r="3854" spans="1:11" x14ac:dyDescent="0.3">
      <c r="A3854" s="18" t="str">
        <f t="shared" si="117"/>
        <v>102015F</v>
      </c>
      <c r="B3854" s="10">
        <v>760199</v>
      </c>
      <c r="C3854" s="15">
        <v>42321</v>
      </c>
      <c r="D3854" s="16">
        <v>2727.723653</v>
      </c>
      <c r="E3854" s="14">
        <v>0.82</v>
      </c>
      <c r="F3854" s="14" t="s">
        <v>41</v>
      </c>
      <c r="G3854" s="15">
        <v>42314</v>
      </c>
      <c r="H3854" s="27">
        <f>WORKDAY(WORKDAY(DATEVALUE("15/"&amp;MONTH(EDATE(C3854,0))&amp;"/"&amp;YEAR(EDATE(C3854,0))),-1,Feriados!$A$1:$A$936),1,Feriados!$A$1:$A$936)</f>
        <v>42324</v>
      </c>
      <c r="I3854" s="27">
        <f>WORKDAY(WORKDAY(DATEVALUE("15/"&amp;MONTH(EDATE(C3854,-1))&amp;"/"&amp;YEAR(EDATE(C3854,-1))),-1,Feriados!$A$1:$A$936),1,Feriados!$A$1:$A$936)</f>
        <v>42292</v>
      </c>
      <c r="J3854" s="27">
        <f>WORKDAY(WORKDAY(DATEVALUE("15/"&amp;MONTH(EDATE(C3854,0))&amp;"/"&amp;YEAR(EDATE(C3854,0))-1),-1,Feriados!$A$1:$A$936),1,Feriados!$A$1:$A$936)</f>
        <v>41960</v>
      </c>
      <c r="K3854" s="28">
        <f t="shared" si="116"/>
        <v>9.9288922238007338</v>
      </c>
    </row>
    <row r="3855" spans="1:11" x14ac:dyDescent="0.3">
      <c r="A3855" s="18" t="str">
        <f t="shared" si="117"/>
        <v>102015F</v>
      </c>
      <c r="B3855" s="10">
        <v>760199</v>
      </c>
      <c r="C3855" s="15">
        <v>42324</v>
      </c>
      <c r="D3855" s="16">
        <v>2728.7844810000001</v>
      </c>
      <c r="E3855" s="14">
        <v>0.82</v>
      </c>
      <c r="F3855" s="14" t="s">
        <v>41</v>
      </c>
      <c r="G3855" s="15">
        <v>42314</v>
      </c>
      <c r="H3855" s="27">
        <f>WORKDAY(WORKDAY(DATEVALUE("15/"&amp;MONTH(EDATE(C3855,0))&amp;"/"&amp;YEAR(EDATE(C3855,0))),-1,Feriados!$A$1:$A$936),1,Feriados!$A$1:$A$936)</f>
        <v>42324</v>
      </c>
      <c r="I3855" s="27">
        <f>WORKDAY(WORKDAY(DATEVALUE("15/"&amp;MONTH(EDATE(C3855,-1))&amp;"/"&amp;YEAR(EDATE(C3855,-1))),-1,Feriados!$A$1:$A$936),1,Feriados!$A$1:$A$936)</f>
        <v>42292</v>
      </c>
      <c r="J3855" s="27">
        <f>WORKDAY(WORKDAY(DATEVALUE("15/"&amp;MONTH(EDATE(C3855,0))&amp;"/"&amp;YEAR(EDATE(C3855,0))-1),-1,Feriados!$A$1:$A$936),1,Feriados!$A$1:$A$936)</f>
        <v>41960</v>
      </c>
      <c r="K3855" s="28">
        <f t="shared" si="116"/>
        <v>9.9288922238007338</v>
      </c>
    </row>
    <row r="3856" spans="1:11" x14ac:dyDescent="0.3">
      <c r="A3856" s="18" t="str">
        <f t="shared" si="117"/>
        <v>102015P</v>
      </c>
      <c r="B3856" s="10">
        <v>760199</v>
      </c>
      <c r="C3856" s="15">
        <v>42325</v>
      </c>
      <c r="D3856" s="16">
        <v>2729.6265010000002</v>
      </c>
      <c r="E3856" s="14">
        <v>0.65</v>
      </c>
      <c r="F3856" s="14" t="s">
        <v>42</v>
      </c>
      <c r="G3856" s="15">
        <v>42325</v>
      </c>
      <c r="H3856" s="27">
        <f>WORKDAY(WORKDAY(DATEVALUE("15/"&amp;MONTH(EDATE(C3856,0))&amp;"/"&amp;YEAR(EDATE(C3856,0))),-1,Feriados!$A$1:$A$936),1,Feriados!$A$1:$A$936)</f>
        <v>42324</v>
      </c>
      <c r="I3856" s="27">
        <f>WORKDAY(WORKDAY(DATEVALUE("15/"&amp;MONTH(EDATE(C3856,-1))&amp;"/"&amp;YEAR(EDATE(C3856,-1))),-1,Feriados!$A$1:$A$936),1,Feriados!$A$1:$A$936)</f>
        <v>42292</v>
      </c>
      <c r="J3856" s="27">
        <f>WORKDAY(WORKDAY(DATEVALUE("15/"&amp;MONTH(EDATE(C3856,0))&amp;"/"&amp;YEAR(EDATE(C3856,0))-1),-1,Feriados!$A$1:$A$936),1,Feriados!$A$1:$A$936)</f>
        <v>41960</v>
      </c>
      <c r="K3856" s="28">
        <f t="shared" si="116"/>
        <v>9.9288922238007338</v>
      </c>
    </row>
    <row r="3857" spans="1:11" x14ac:dyDescent="0.3">
      <c r="A3857" s="18" t="str">
        <f t="shared" si="117"/>
        <v>102015P</v>
      </c>
      <c r="B3857" s="10">
        <v>760199</v>
      </c>
      <c r="C3857" s="15">
        <v>42326</v>
      </c>
      <c r="D3857" s="16">
        <v>2730.468781</v>
      </c>
      <c r="E3857" s="14">
        <v>0.65</v>
      </c>
      <c r="F3857" s="14" t="s">
        <v>42</v>
      </c>
      <c r="G3857" s="15">
        <v>42325</v>
      </c>
      <c r="H3857" s="27">
        <f>WORKDAY(WORKDAY(DATEVALUE("15/"&amp;MONTH(EDATE(C3857,0))&amp;"/"&amp;YEAR(EDATE(C3857,0))),-1,Feriados!$A$1:$A$936),1,Feriados!$A$1:$A$936)</f>
        <v>42324</v>
      </c>
      <c r="I3857" s="27">
        <f>WORKDAY(WORKDAY(DATEVALUE("15/"&amp;MONTH(EDATE(C3857,-1))&amp;"/"&amp;YEAR(EDATE(C3857,-1))),-1,Feriados!$A$1:$A$936),1,Feriados!$A$1:$A$936)</f>
        <v>42292</v>
      </c>
      <c r="J3857" s="27">
        <f>WORKDAY(WORKDAY(DATEVALUE("15/"&amp;MONTH(EDATE(C3857,0))&amp;"/"&amp;YEAR(EDATE(C3857,0))-1),-1,Feriados!$A$1:$A$936),1,Feriados!$A$1:$A$936)</f>
        <v>41960</v>
      </c>
      <c r="K3857" s="28">
        <f t="shared" si="116"/>
        <v>9.9288922238007338</v>
      </c>
    </row>
    <row r="3858" spans="1:11" x14ac:dyDescent="0.3">
      <c r="A3858" s="18" t="str">
        <f t="shared" si="117"/>
        <v>102015P</v>
      </c>
      <c r="B3858" s="10">
        <v>760199</v>
      </c>
      <c r="C3858" s="15">
        <v>42327</v>
      </c>
      <c r="D3858" s="16">
        <v>2731.3113210000001</v>
      </c>
      <c r="E3858" s="14">
        <v>0.65</v>
      </c>
      <c r="F3858" s="14" t="s">
        <v>42</v>
      </c>
      <c r="G3858" s="15">
        <v>42325</v>
      </c>
      <c r="H3858" s="27">
        <f>WORKDAY(WORKDAY(DATEVALUE("15/"&amp;MONTH(EDATE(C3858,0))&amp;"/"&amp;YEAR(EDATE(C3858,0))),-1,Feriados!$A$1:$A$936),1,Feriados!$A$1:$A$936)</f>
        <v>42324</v>
      </c>
      <c r="I3858" s="27">
        <f>WORKDAY(WORKDAY(DATEVALUE("15/"&amp;MONTH(EDATE(C3858,-1))&amp;"/"&amp;YEAR(EDATE(C3858,-1))),-1,Feriados!$A$1:$A$936),1,Feriados!$A$1:$A$936)</f>
        <v>42292</v>
      </c>
      <c r="J3858" s="27">
        <f>WORKDAY(WORKDAY(DATEVALUE("15/"&amp;MONTH(EDATE(C3858,0))&amp;"/"&amp;YEAR(EDATE(C3858,0))-1),-1,Feriados!$A$1:$A$936),1,Feriados!$A$1:$A$936)</f>
        <v>41960</v>
      </c>
      <c r="K3858" s="28">
        <f t="shared" si="116"/>
        <v>9.9288922238007338</v>
      </c>
    </row>
    <row r="3859" spans="1:11" x14ac:dyDescent="0.3">
      <c r="A3859" s="18" t="str">
        <f t="shared" si="117"/>
        <v>102015P</v>
      </c>
      <c r="B3859" s="10">
        <v>760199</v>
      </c>
      <c r="C3859" s="15">
        <v>42328</v>
      </c>
      <c r="D3859" s="16">
        <v>2733.3938440000002</v>
      </c>
      <c r="E3859" s="14">
        <v>0.89</v>
      </c>
      <c r="F3859" s="14" t="s">
        <v>42</v>
      </c>
      <c r="G3859" s="15">
        <v>42328</v>
      </c>
      <c r="H3859" s="27">
        <f>WORKDAY(WORKDAY(DATEVALUE("15/"&amp;MONTH(EDATE(C3859,0))&amp;"/"&amp;YEAR(EDATE(C3859,0))),-1,Feriados!$A$1:$A$936),1,Feriados!$A$1:$A$936)</f>
        <v>42324</v>
      </c>
      <c r="I3859" s="27">
        <f>WORKDAY(WORKDAY(DATEVALUE("15/"&amp;MONTH(EDATE(C3859,-1))&amp;"/"&amp;YEAR(EDATE(C3859,-1))),-1,Feriados!$A$1:$A$936),1,Feriados!$A$1:$A$936)</f>
        <v>42292</v>
      </c>
      <c r="J3859" s="27">
        <f>WORKDAY(WORKDAY(DATEVALUE("15/"&amp;MONTH(EDATE(C3859,0))&amp;"/"&amp;YEAR(EDATE(C3859,0))-1),-1,Feriados!$A$1:$A$936),1,Feriados!$A$1:$A$936)</f>
        <v>41960</v>
      </c>
      <c r="K3859" s="28">
        <f t="shared" si="116"/>
        <v>9.9288922238007338</v>
      </c>
    </row>
    <row r="3860" spans="1:11" x14ac:dyDescent="0.3">
      <c r="A3860" s="18" t="str">
        <f t="shared" si="117"/>
        <v>102015P</v>
      </c>
      <c r="B3860" s="10">
        <v>760199</v>
      </c>
      <c r="C3860" s="15">
        <v>42331</v>
      </c>
      <c r="D3860" s="16">
        <v>2734.5474009999998</v>
      </c>
      <c r="E3860" s="14">
        <v>0.89</v>
      </c>
      <c r="F3860" s="14" t="s">
        <v>42</v>
      </c>
      <c r="G3860" s="15">
        <v>42328</v>
      </c>
      <c r="H3860" s="27">
        <f>WORKDAY(WORKDAY(DATEVALUE("15/"&amp;MONTH(EDATE(C3860,0))&amp;"/"&amp;YEAR(EDATE(C3860,0))),-1,Feriados!$A$1:$A$936),1,Feriados!$A$1:$A$936)</f>
        <v>42324</v>
      </c>
      <c r="I3860" s="27">
        <f>WORKDAY(WORKDAY(DATEVALUE("15/"&amp;MONTH(EDATE(C3860,-1))&amp;"/"&amp;YEAR(EDATE(C3860,-1))),-1,Feriados!$A$1:$A$936),1,Feriados!$A$1:$A$936)</f>
        <v>42292</v>
      </c>
      <c r="J3860" s="27">
        <f>WORKDAY(WORKDAY(DATEVALUE("15/"&amp;MONTH(EDATE(C3860,0))&amp;"/"&amp;YEAR(EDATE(C3860,0))-1),-1,Feriados!$A$1:$A$936),1,Feriados!$A$1:$A$936)</f>
        <v>41960</v>
      </c>
      <c r="K3860" s="28">
        <f t="shared" si="116"/>
        <v>9.9288922238007338</v>
      </c>
    </row>
    <row r="3861" spans="1:11" x14ac:dyDescent="0.3">
      <c r="A3861" s="18" t="str">
        <f t="shared" si="117"/>
        <v>102015P</v>
      </c>
      <c r="B3861" s="10">
        <v>760199</v>
      </c>
      <c r="C3861" s="15">
        <v>42332</v>
      </c>
      <c r="D3861" s="16">
        <v>2735.7014450000001</v>
      </c>
      <c r="E3861" s="14">
        <v>0.89</v>
      </c>
      <c r="F3861" s="14" t="s">
        <v>42</v>
      </c>
      <c r="G3861" s="15">
        <v>42328</v>
      </c>
      <c r="H3861" s="27">
        <f>WORKDAY(WORKDAY(DATEVALUE("15/"&amp;MONTH(EDATE(C3861,0))&amp;"/"&amp;YEAR(EDATE(C3861,0))),-1,Feriados!$A$1:$A$936),1,Feriados!$A$1:$A$936)</f>
        <v>42324</v>
      </c>
      <c r="I3861" s="27">
        <f>WORKDAY(WORKDAY(DATEVALUE("15/"&amp;MONTH(EDATE(C3861,-1))&amp;"/"&amp;YEAR(EDATE(C3861,-1))),-1,Feriados!$A$1:$A$936),1,Feriados!$A$1:$A$936)</f>
        <v>42292</v>
      </c>
      <c r="J3861" s="27">
        <f>WORKDAY(WORKDAY(DATEVALUE("15/"&amp;MONTH(EDATE(C3861,0))&amp;"/"&amp;YEAR(EDATE(C3861,0))-1),-1,Feriados!$A$1:$A$936),1,Feriados!$A$1:$A$936)</f>
        <v>41960</v>
      </c>
      <c r="K3861" s="28">
        <f t="shared" si="116"/>
        <v>9.9288922238007338</v>
      </c>
    </row>
    <row r="3862" spans="1:11" x14ac:dyDescent="0.3">
      <c r="A3862" s="18" t="str">
        <f t="shared" si="117"/>
        <v>102015P</v>
      </c>
      <c r="B3862" s="10">
        <v>760199</v>
      </c>
      <c r="C3862" s="15">
        <v>42333</v>
      </c>
      <c r="D3862" s="16">
        <v>2736.8559759999998</v>
      </c>
      <c r="E3862" s="14">
        <v>0.89</v>
      </c>
      <c r="F3862" s="14" t="s">
        <v>42</v>
      </c>
      <c r="G3862" s="15">
        <v>42328</v>
      </c>
      <c r="H3862" s="27">
        <f>WORKDAY(WORKDAY(DATEVALUE("15/"&amp;MONTH(EDATE(C3862,0))&amp;"/"&amp;YEAR(EDATE(C3862,0))),-1,Feriados!$A$1:$A$936),1,Feriados!$A$1:$A$936)</f>
        <v>42324</v>
      </c>
      <c r="I3862" s="27">
        <f>WORKDAY(WORKDAY(DATEVALUE("15/"&amp;MONTH(EDATE(C3862,-1))&amp;"/"&amp;YEAR(EDATE(C3862,-1))),-1,Feriados!$A$1:$A$936),1,Feriados!$A$1:$A$936)</f>
        <v>42292</v>
      </c>
      <c r="J3862" s="27">
        <f>WORKDAY(WORKDAY(DATEVALUE("15/"&amp;MONTH(EDATE(C3862,0))&amp;"/"&amp;YEAR(EDATE(C3862,0))-1),-1,Feriados!$A$1:$A$936),1,Feriados!$A$1:$A$936)</f>
        <v>41960</v>
      </c>
      <c r="K3862" s="28">
        <f t="shared" si="116"/>
        <v>9.9288922238007338</v>
      </c>
    </row>
    <row r="3863" spans="1:11" x14ac:dyDescent="0.3">
      <c r="A3863" s="18" t="str">
        <f t="shared" si="117"/>
        <v>102015P</v>
      </c>
      <c r="B3863" s="10">
        <v>760199</v>
      </c>
      <c r="C3863" s="15">
        <v>42334</v>
      </c>
      <c r="D3863" s="16">
        <v>2738.0109940000002</v>
      </c>
      <c r="E3863" s="14">
        <v>0.89</v>
      </c>
      <c r="F3863" s="14" t="s">
        <v>42</v>
      </c>
      <c r="G3863" s="15">
        <v>42328</v>
      </c>
      <c r="H3863" s="27">
        <f>WORKDAY(WORKDAY(DATEVALUE("15/"&amp;MONTH(EDATE(C3863,0))&amp;"/"&amp;YEAR(EDATE(C3863,0))),-1,Feriados!$A$1:$A$936),1,Feriados!$A$1:$A$936)</f>
        <v>42324</v>
      </c>
      <c r="I3863" s="27">
        <f>WORKDAY(WORKDAY(DATEVALUE("15/"&amp;MONTH(EDATE(C3863,-1))&amp;"/"&amp;YEAR(EDATE(C3863,-1))),-1,Feriados!$A$1:$A$936),1,Feriados!$A$1:$A$936)</f>
        <v>42292</v>
      </c>
      <c r="J3863" s="27">
        <f>WORKDAY(WORKDAY(DATEVALUE("15/"&amp;MONTH(EDATE(C3863,0))&amp;"/"&amp;YEAR(EDATE(C3863,0))-1),-1,Feriados!$A$1:$A$936),1,Feriados!$A$1:$A$936)</f>
        <v>41960</v>
      </c>
      <c r="K3863" s="28">
        <f t="shared" si="116"/>
        <v>9.9288922238007338</v>
      </c>
    </row>
    <row r="3864" spans="1:11" x14ac:dyDescent="0.3">
      <c r="A3864" s="18" t="str">
        <f t="shared" si="117"/>
        <v>102015P</v>
      </c>
      <c r="B3864" s="10">
        <v>760199</v>
      </c>
      <c r="C3864" s="15">
        <v>42335</v>
      </c>
      <c r="D3864" s="16">
        <v>2739.1664999999998</v>
      </c>
      <c r="E3864" s="14">
        <v>0.89</v>
      </c>
      <c r="F3864" s="14" t="s">
        <v>42</v>
      </c>
      <c r="G3864" s="15">
        <v>42328</v>
      </c>
      <c r="H3864" s="27">
        <f>WORKDAY(WORKDAY(DATEVALUE("15/"&amp;MONTH(EDATE(C3864,0))&amp;"/"&amp;YEAR(EDATE(C3864,0))),-1,Feriados!$A$1:$A$936),1,Feriados!$A$1:$A$936)</f>
        <v>42324</v>
      </c>
      <c r="I3864" s="27">
        <f>WORKDAY(WORKDAY(DATEVALUE("15/"&amp;MONTH(EDATE(C3864,-1))&amp;"/"&amp;YEAR(EDATE(C3864,-1))),-1,Feriados!$A$1:$A$936),1,Feriados!$A$1:$A$936)</f>
        <v>42292</v>
      </c>
      <c r="J3864" s="27">
        <f>WORKDAY(WORKDAY(DATEVALUE("15/"&amp;MONTH(EDATE(C3864,0))&amp;"/"&amp;YEAR(EDATE(C3864,0))-1),-1,Feriados!$A$1:$A$936),1,Feriados!$A$1:$A$936)</f>
        <v>41960</v>
      </c>
      <c r="K3864" s="28">
        <f t="shared" si="116"/>
        <v>9.9288922238007338</v>
      </c>
    </row>
    <row r="3865" spans="1:11" x14ac:dyDescent="0.3">
      <c r="A3865" s="18" t="str">
        <f t="shared" si="117"/>
        <v>102015P</v>
      </c>
      <c r="B3865" s="10">
        <v>760199</v>
      </c>
      <c r="C3865" s="15">
        <v>42338</v>
      </c>
      <c r="D3865" s="16">
        <v>2740.3224930000001</v>
      </c>
      <c r="E3865" s="14">
        <v>0.89</v>
      </c>
      <c r="F3865" s="14" t="s">
        <v>42</v>
      </c>
      <c r="G3865" s="15">
        <v>42328</v>
      </c>
      <c r="H3865" s="27">
        <f>WORKDAY(WORKDAY(DATEVALUE("15/"&amp;MONTH(EDATE(C3865,0))&amp;"/"&amp;YEAR(EDATE(C3865,0))),-1,Feriados!$A$1:$A$936),1,Feriados!$A$1:$A$936)</f>
        <v>42324</v>
      </c>
      <c r="I3865" s="27">
        <f>WORKDAY(WORKDAY(DATEVALUE("15/"&amp;MONTH(EDATE(C3865,-1))&amp;"/"&amp;YEAR(EDATE(C3865,-1))),-1,Feriados!$A$1:$A$936),1,Feriados!$A$1:$A$936)</f>
        <v>42292</v>
      </c>
      <c r="J3865" s="27">
        <f>WORKDAY(WORKDAY(DATEVALUE("15/"&amp;MONTH(EDATE(C3865,0))&amp;"/"&amp;YEAR(EDATE(C3865,0))-1),-1,Feriados!$A$1:$A$936),1,Feriados!$A$1:$A$936)</f>
        <v>41960</v>
      </c>
      <c r="K3865" s="28">
        <f t="shared" si="116"/>
        <v>9.9288922238007338</v>
      </c>
    </row>
    <row r="3866" spans="1:11" x14ac:dyDescent="0.3">
      <c r="A3866" s="18" t="str">
        <f t="shared" si="117"/>
        <v>112015P</v>
      </c>
      <c r="B3866" s="10">
        <v>760199</v>
      </c>
      <c r="C3866" s="15">
        <v>42339</v>
      </c>
      <c r="D3866" s="16">
        <v>2741.4789740000001</v>
      </c>
      <c r="E3866" s="14">
        <v>0.89</v>
      </c>
      <c r="F3866" s="14" t="s">
        <v>42</v>
      </c>
      <c r="G3866" s="15">
        <v>42328</v>
      </c>
      <c r="H3866" s="27">
        <f>WORKDAY(WORKDAY(DATEVALUE("15/"&amp;MONTH(EDATE(C3866,0))&amp;"/"&amp;YEAR(EDATE(C3866,0))),-1,Feriados!$A$1:$A$936),1,Feriados!$A$1:$A$936)</f>
        <v>42353</v>
      </c>
      <c r="I3866" s="27">
        <f>WORKDAY(WORKDAY(DATEVALUE("15/"&amp;MONTH(EDATE(C3866,-1))&amp;"/"&amp;YEAR(EDATE(C3866,-1))),-1,Feriados!$A$1:$A$936),1,Feriados!$A$1:$A$936)</f>
        <v>42324</v>
      </c>
      <c r="J3866" s="27">
        <f>WORKDAY(WORKDAY(DATEVALUE("15/"&amp;MONTH(EDATE(C3866,0))&amp;"/"&amp;YEAR(EDATE(C3866,0))-1),-1,Feriados!$A$1:$A$936),1,Feriados!$A$1:$A$936)</f>
        <v>41988</v>
      </c>
      <c r="K3866" s="28">
        <f t="shared" si="116"/>
        <v>10.475767299874095</v>
      </c>
    </row>
    <row r="3867" spans="1:11" x14ac:dyDescent="0.3">
      <c r="A3867" s="18" t="str">
        <f t="shared" si="117"/>
        <v>112015P</v>
      </c>
      <c r="B3867" s="10">
        <v>760199</v>
      </c>
      <c r="C3867" s="15">
        <v>42340</v>
      </c>
      <c r="D3867" s="16">
        <v>2742.6359430000002</v>
      </c>
      <c r="E3867" s="14">
        <v>0.89</v>
      </c>
      <c r="F3867" s="14" t="s">
        <v>42</v>
      </c>
      <c r="G3867" s="15">
        <v>42328</v>
      </c>
      <c r="H3867" s="27">
        <f>WORKDAY(WORKDAY(DATEVALUE("15/"&amp;MONTH(EDATE(C3867,0))&amp;"/"&amp;YEAR(EDATE(C3867,0))),-1,Feriados!$A$1:$A$936),1,Feriados!$A$1:$A$936)</f>
        <v>42353</v>
      </c>
      <c r="I3867" s="27">
        <f>WORKDAY(WORKDAY(DATEVALUE("15/"&amp;MONTH(EDATE(C3867,-1))&amp;"/"&amp;YEAR(EDATE(C3867,-1))),-1,Feriados!$A$1:$A$936),1,Feriados!$A$1:$A$936)</f>
        <v>42324</v>
      </c>
      <c r="J3867" s="27">
        <f>WORKDAY(WORKDAY(DATEVALUE("15/"&amp;MONTH(EDATE(C3867,0))&amp;"/"&amp;YEAR(EDATE(C3867,0))-1),-1,Feriados!$A$1:$A$936),1,Feriados!$A$1:$A$936)</f>
        <v>41988</v>
      </c>
      <c r="K3867" s="28">
        <f t="shared" si="116"/>
        <v>10.475767299874095</v>
      </c>
    </row>
    <row r="3868" spans="1:11" x14ac:dyDescent="0.3">
      <c r="A3868" s="18" t="str">
        <f t="shared" si="117"/>
        <v>112015P</v>
      </c>
      <c r="B3868" s="10">
        <v>760199</v>
      </c>
      <c r="C3868" s="15">
        <v>42341</v>
      </c>
      <c r="D3868" s="16">
        <v>2743.7934009999999</v>
      </c>
      <c r="E3868" s="14">
        <v>0.89</v>
      </c>
      <c r="F3868" s="14" t="s">
        <v>42</v>
      </c>
      <c r="G3868" s="15">
        <v>42328</v>
      </c>
      <c r="H3868" s="27">
        <f>WORKDAY(WORKDAY(DATEVALUE("15/"&amp;MONTH(EDATE(C3868,0))&amp;"/"&amp;YEAR(EDATE(C3868,0))),-1,Feriados!$A$1:$A$936),1,Feriados!$A$1:$A$936)</f>
        <v>42353</v>
      </c>
      <c r="I3868" s="27">
        <f>WORKDAY(WORKDAY(DATEVALUE("15/"&amp;MONTH(EDATE(C3868,-1))&amp;"/"&amp;YEAR(EDATE(C3868,-1))),-1,Feriados!$A$1:$A$936),1,Feriados!$A$1:$A$936)</f>
        <v>42324</v>
      </c>
      <c r="J3868" s="27">
        <f>WORKDAY(WORKDAY(DATEVALUE("15/"&amp;MONTH(EDATE(C3868,0))&amp;"/"&amp;YEAR(EDATE(C3868,0))-1),-1,Feriados!$A$1:$A$936),1,Feriados!$A$1:$A$936)</f>
        <v>41988</v>
      </c>
      <c r="K3868" s="28">
        <f t="shared" si="116"/>
        <v>10.475767299874095</v>
      </c>
    </row>
    <row r="3869" spans="1:11" x14ac:dyDescent="0.3">
      <c r="A3869" s="18" t="str">
        <f t="shared" si="117"/>
        <v>112015P</v>
      </c>
      <c r="B3869" s="10">
        <v>760199</v>
      </c>
      <c r="C3869" s="15">
        <v>42342</v>
      </c>
      <c r="D3869" s="16">
        <v>2744.9513470000002</v>
      </c>
      <c r="E3869" s="14">
        <v>0.89</v>
      </c>
      <c r="F3869" s="14" t="s">
        <v>42</v>
      </c>
      <c r="G3869" s="15">
        <v>42328</v>
      </c>
      <c r="H3869" s="27">
        <f>WORKDAY(WORKDAY(DATEVALUE("15/"&amp;MONTH(EDATE(C3869,0))&amp;"/"&amp;YEAR(EDATE(C3869,0))),-1,Feriados!$A$1:$A$936),1,Feriados!$A$1:$A$936)</f>
        <v>42353</v>
      </c>
      <c r="I3869" s="27">
        <f>WORKDAY(WORKDAY(DATEVALUE("15/"&amp;MONTH(EDATE(C3869,-1))&amp;"/"&amp;YEAR(EDATE(C3869,-1))),-1,Feriados!$A$1:$A$936),1,Feriados!$A$1:$A$936)</f>
        <v>42324</v>
      </c>
      <c r="J3869" s="27">
        <f>WORKDAY(WORKDAY(DATEVALUE("15/"&amp;MONTH(EDATE(C3869,0))&amp;"/"&amp;YEAR(EDATE(C3869,0))-1),-1,Feriados!$A$1:$A$936),1,Feriados!$A$1:$A$936)</f>
        <v>41988</v>
      </c>
      <c r="K3869" s="28">
        <f t="shared" si="116"/>
        <v>10.475767299874095</v>
      </c>
    </row>
    <row r="3870" spans="1:11" x14ac:dyDescent="0.3">
      <c r="A3870" s="18" t="str">
        <f t="shared" si="117"/>
        <v>112015P</v>
      </c>
      <c r="B3870" s="10">
        <v>760199</v>
      </c>
      <c r="C3870" s="15">
        <v>42345</v>
      </c>
      <c r="D3870" s="16">
        <v>2746.1097810000001</v>
      </c>
      <c r="E3870" s="14">
        <v>0.89</v>
      </c>
      <c r="F3870" s="14" t="s">
        <v>42</v>
      </c>
      <c r="G3870" s="15">
        <v>42328</v>
      </c>
      <c r="H3870" s="27">
        <f>WORKDAY(WORKDAY(DATEVALUE("15/"&amp;MONTH(EDATE(C3870,0))&amp;"/"&amp;YEAR(EDATE(C3870,0))),-1,Feriados!$A$1:$A$936),1,Feriados!$A$1:$A$936)</f>
        <v>42353</v>
      </c>
      <c r="I3870" s="27">
        <f>WORKDAY(WORKDAY(DATEVALUE("15/"&amp;MONTH(EDATE(C3870,-1))&amp;"/"&amp;YEAR(EDATE(C3870,-1))),-1,Feriados!$A$1:$A$936),1,Feriados!$A$1:$A$936)</f>
        <v>42324</v>
      </c>
      <c r="J3870" s="27">
        <f>WORKDAY(WORKDAY(DATEVALUE("15/"&amp;MONTH(EDATE(C3870,0))&amp;"/"&amp;YEAR(EDATE(C3870,0))-1),-1,Feriados!$A$1:$A$936),1,Feriados!$A$1:$A$936)</f>
        <v>41988</v>
      </c>
      <c r="K3870" s="28">
        <f t="shared" si="116"/>
        <v>10.475767299874095</v>
      </c>
    </row>
    <row r="3871" spans="1:11" x14ac:dyDescent="0.3">
      <c r="A3871" s="18" t="str">
        <f t="shared" si="117"/>
        <v>112015P</v>
      </c>
      <c r="B3871" s="10">
        <v>760199</v>
      </c>
      <c r="C3871" s="15">
        <v>42346</v>
      </c>
      <c r="D3871" s="16">
        <v>2747.268705</v>
      </c>
      <c r="E3871" s="14">
        <v>0.89</v>
      </c>
      <c r="F3871" s="14" t="s">
        <v>42</v>
      </c>
      <c r="G3871" s="15">
        <v>42328</v>
      </c>
      <c r="H3871" s="27">
        <f>WORKDAY(WORKDAY(DATEVALUE("15/"&amp;MONTH(EDATE(C3871,0))&amp;"/"&amp;YEAR(EDATE(C3871,0))),-1,Feriados!$A$1:$A$936),1,Feriados!$A$1:$A$936)</f>
        <v>42353</v>
      </c>
      <c r="I3871" s="27">
        <f>WORKDAY(WORKDAY(DATEVALUE("15/"&amp;MONTH(EDATE(C3871,-1))&amp;"/"&amp;YEAR(EDATE(C3871,-1))),-1,Feriados!$A$1:$A$936),1,Feriados!$A$1:$A$936)</f>
        <v>42324</v>
      </c>
      <c r="J3871" s="27">
        <f>WORKDAY(WORKDAY(DATEVALUE("15/"&amp;MONTH(EDATE(C3871,0))&amp;"/"&amp;YEAR(EDATE(C3871,0))-1),-1,Feriados!$A$1:$A$936),1,Feriados!$A$1:$A$936)</f>
        <v>41988</v>
      </c>
      <c r="K3871" s="28">
        <f t="shared" si="116"/>
        <v>10.475767299874095</v>
      </c>
    </row>
    <row r="3872" spans="1:11" x14ac:dyDescent="0.3">
      <c r="A3872" s="18" t="str">
        <f t="shared" si="117"/>
        <v>112015F</v>
      </c>
      <c r="B3872" s="10">
        <v>760199</v>
      </c>
      <c r="C3872" s="15">
        <v>42347</v>
      </c>
      <c r="D3872" s="16">
        <v>2751.0741189999999</v>
      </c>
      <c r="E3872" s="14">
        <v>1.01</v>
      </c>
      <c r="F3872" s="14" t="s">
        <v>41</v>
      </c>
      <c r="G3872" s="15">
        <v>42347</v>
      </c>
      <c r="H3872" s="27">
        <f>WORKDAY(WORKDAY(DATEVALUE("15/"&amp;MONTH(EDATE(C3872,0))&amp;"/"&amp;YEAR(EDATE(C3872,0))),-1,Feriados!$A$1:$A$936),1,Feriados!$A$1:$A$936)</f>
        <v>42353</v>
      </c>
      <c r="I3872" s="27">
        <f>WORKDAY(WORKDAY(DATEVALUE("15/"&amp;MONTH(EDATE(C3872,-1))&amp;"/"&amp;YEAR(EDATE(C3872,-1))),-1,Feriados!$A$1:$A$936),1,Feriados!$A$1:$A$936)</f>
        <v>42324</v>
      </c>
      <c r="J3872" s="27">
        <f>WORKDAY(WORKDAY(DATEVALUE("15/"&amp;MONTH(EDATE(C3872,0))&amp;"/"&amp;YEAR(EDATE(C3872,0))-1),-1,Feriados!$A$1:$A$936),1,Feriados!$A$1:$A$936)</f>
        <v>41988</v>
      </c>
      <c r="K3872" s="28">
        <f t="shared" si="116"/>
        <v>10.475767299874095</v>
      </c>
    </row>
    <row r="3873" spans="1:11" x14ac:dyDescent="0.3">
      <c r="A3873" s="18" t="str">
        <f t="shared" si="117"/>
        <v>112015F</v>
      </c>
      <c r="B3873" s="10">
        <v>760199</v>
      </c>
      <c r="C3873" s="15">
        <v>42348</v>
      </c>
      <c r="D3873" s="16">
        <v>2752.39093</v>
      </c>
      <c r="E3873" s="14">
        <v>1.01</v>
      </c>
      <c r="F3873" s="14" t="s">
        <v>41</v>
      </c>
      <c r="G3873" s="15">
        <v>42347</v>
      </c>
      <c r="H3873" s="27">
        <f>WORKDAY(WORKDAY(DATEVALUE("15/"&amp;MONTH(EDATE(C3873,0))&amp;"/"&amp;YEAR(EDATE(C3873,0))),-1,Feriados!$A$1:$A$936),1,Feriados!$A$1:$A$936)</f>
        <v>42353</v>
      </c>
      <c r="I3873" s="27">
        <f>WORKDAY(WORKDAY(DATEVALUE("15/"&amp;MONTH(EDATE(C3873,-1))&amp;"/"&amp;YEAR(EDATE(C3873,-1))),-1,Feriados!$A$1:$A$936),1,Feriados!$A$1:$A$936)</f>
        <v>42324</v>
      </c>
      <c r="J3873" s="27">
        <f>WORKDAY(WORKDAY(DATEVALUE("15/"&amp;MONTH(EDATE(C3873,0))&amp;"/"&amp;YEAR(EDATE(C3873,0))-1),-1,Feriados!$A$1:$A$936),1,Feriados!$A$1:$A$936)</f>
        <v>41988</v>
      </c>
      <c r="K3873" s="28">
        <f t="shared" si="116"/>
        <v>10.475767299874095</v>
      </c>
    </row>
    <row r="3874" spans="1:11" x14ac:dyDescent="0.3">
      <c r="A3874" s="18" t="str">
        <f t="shared" si="117"/>
        <v>112015F</v>
      </c>
      <c r="B3874" s="10">
        <v>760199</v>
      </c>
      <c r="C3874" s="15">
        <v>42349</v>
      </c>
      <c r="D3874" s="16">
        <v>2753.7083710000002</v>
      </c>
      <c r="E3874" s="14">
        <v>1.01</v>
      </c>
      <c r="F3874" s="14" t="s">
        <v>41</v>
      </c>
      <c r="G3874" s="15">
        <v>42347</v>
      </c>
      <c r="H3874" s="27">
        <f>WORKDAY(WORKDAY(DATEVALUE("15/"&amp;MONTH(EDATE(C3874,0))&amp;"/"&amp;YEAR(EDATE(C3874,0))),-1,Feriados!$A$1:$A$936),1,Feriados!$A$1:$A$936)</f>
        <v>42353</v>
      </c>
      <c r="I3874" s="27">
        <f>WORKDAY(WORKDAY(DATEVALUE("15/"&amp;MONTH(EDATE(C3874,-1))&amp;"/"&amp;YEAR(EDATE(C3874,-1))),-1,Feriados!$A$1:$A$936),1,Feriados!$A$1:$A$936)</f>
        <v>42324</v>
      </c>
      <c r="J3874" s="27">
        <f>WORKDAY(WORKDAY(DATEVALUE("15/"&amp;MONTH(EDATE(C3874,0))&amp;"/"&amp;YEAR(EDATE(C3874,0))-1),-1,Feriados!$A$1:$A$936),1,Feriados!$A$1:$A$936)</f>
        <v>41988</v>
      </c>
      <c r="K3874" s="28">
        <f t="shared" si="116"/>
        <v>10.475767299874095</v>
      </c>
    </row>
    <row r="3875" spans="1:11" x14ac:dyDescent="0.3">
      <c r="A3875" s="18" t="str">
        <f t="shared" si="117"/>
        <v>112015F</v>
      </c>
      <c r="B3875" s="10">
        <v>760199</v>
      </c>
      <c r="C3875" s="15">
        <v>42352</v>
      </c>
      <c r="D3875" s="16">
        <v>2755.0264419999999</v>
      </c>
      <c r="E3875" s="14">
        <v>1.01</v>
      </c>
      <c r="F3875" s="14" t="s">
        <v>41</v>
      </c>
      <c r="G3875" s="15">
        <v>42347</v>
      </c>
      <c r="H3875" s="27">
        <f>WORKDAY(WORKDAY(DATEVALUE("15/"&amp;MONTH(EDATE(C3875,0))&amp;"/"&amp;YEAR(EDATE(C3875,0))),-1,Feriados!$A$1:$A$936),1,Feriados!$A$1:$A$936)</f>
        <v>42353</v>
      </c>
      <c r="I3875" s="27">
        <f>WORKDAY(WORKDAY(DATEVALUE("15/"&amp;MONTH(EDATE(C3875,-1))&amp;"/"&amp;YEAR(EDATE(C3875,-1))),-1,Feriados!$A$1:$A$936),1,Feriados!$A$1:$A$936)</f>
        <v>42324</v>
      </c>
      <c r="J3875" s="27">
        <f>WORKDAY(WORKDAY(DATEVALUE("15/"&amp;MONTH(EDATE(C3875,0))&amp;"/"&amp;YEAR(EDATE(C3875,0))-1),-1,Feriados!$A$1:$A$936),1,Feriados!$A$1:$A$936)</f>
        <v>41988</v>
      </c>
      <c r="K3875" s="28">
        <f t="shared" si="116"/>
        <v>10.475767299874095</v>
      </c>
    </row>
    <row r="3876" spans="1:11" x14ac:dyDescent="0.3">
      <c r="A3876" s="18" t="str">
        <f t="shared" si="117"/>
        <v>112015F</v>
      </c>
      <c r="B3876" s="10">
        <v>760199</v>
      </c>
      <c r="C3876" s="15">
        <v>42353</v>
      </c>
      <c r="D3876" s="16">
        <v>2756.3451460000001</v>
      </c>
      <c r="E3876" s="14">
        <v>1.01</v>
      </c>
      <c r="F3876" s="14" t="s">
        <v>41</v>
      </c>
      <c r="G3876" s="15">
        <v>42347</v>
      </c>
      <c r="H3876" s="27">
        <f>WORKDAY(WORKDAY(DATEVALUE("15/"&amp;MONTH(EDATE(C3876,0))&amp;"/"&amp;YEAR(EDATE(C3876,0))),-1,Feriados!$A$1:$A$936),1,Feriados!$A$1:$A$936)</f>
        <v>42353</v>
      </c>
      <c r="I3876" s="27">
        <f>WORKDAY(WORKDAY(DATEVALUE("15/"&amp;MONTH(EDATE(C3876,-1))&amp;"/"&amp;YEAR(EDATE(C3876,-1))),-1,Feriados!$A$1:$A$936),1,Feriados!$A$1:$A$936)</f>
        <v>42324</v>
      </c>
      <c r="J3876" s="27">
        <f>WORKDAY(WORKDAY(DATEVALUE("15/"&amp;MONTH(EDATE(C3876,0))&amp;"/"&amp;YEAR(EDATE(C3876,0))-1),-1,Feriados!$A$1:$A$936),1,Feriados!$A$1:$A$936)</f>
        <v>41988</v>
      </c>
      <c r="K3876" s="28">
        <f t="shared" si="116"/>
        <v>10.475767299874095</v>
      </c>
    </row>
    <row r="3877" spans="1:11" x14ac:dyDescent="0.3">
      <c r="A3877" s="18" t="str">
        <f t="shared" si="117"/>
        <v>112015P</v>
      </c>
      <c r="B3877" s="10">
        <v>760199</v>
      </c>
      <c r="C3877" s="15">
        <v>42354</v>
      </c>
      <c r="D3877" s="16">
        <v>2757.573449</v>
      </c>
      <c r="E3877" s="14">
        <v>0.94</v>
      </c>
      <c r="F3877" s="14" t="s">
        <v>42</v>
      </c>
      <c r="G3877" s="15">
        <v>42354</v>
      </c>
      <c r="H3877" s="27">
        <f>WORKDAY(WORKDAY(DATEVALUE("15/"&amp;MONTH(EDATE(C3877,0))&amp;"/"&amp;YEAR(EDATE(C3877,0))),-1,Feriados!$A$1:$A$936),1,Feriados!$A$1:$A$936)</f>
        <v>42353</v>
      </c>
      <c r="I3877" s="27">
        <f>WORKDAY(WORKDAY(DATEVALUE("15/"&amp;MONTH(EDATE(C3877,-1))&amp;"/"&amp;YEAR(EDATE(C3877,-1))),-1,Feriados!$A$1:$A$936),1,Feriados!$A$1:$A$936)</f>
        <v>42324</v>
      </c>
      <c r="J3877" s="27">
        <f>WORKDAY(WORKDAY(DATEVALUE("15/"&amp;MONTH(EDATE(C3877,0))&amp;"/"&amp;YEAR(EDATE(C3877,0))-1),-1,Feriados!$A$1:$A$936),1,Feriados!$A$1:$A$936)</f>
        <v>41988</v>
      </c>
      <c r="K3877" s="28">
        <f t="shared" si="116"/>
        <v>10.475767299874095</v>
      </c>
    </row>
    <row r="3878" spans="1:11" x14ac:dyDescent="0.3">
      <c r="A3878" s="18" t="str">
        <f t="shared" si="117"/>
        <v>112015P</v>
      </c>
      <c r="B3878" s="10">
        <v>760199</v>
      </c>
      <c r="C3878" s="15">
        <v>42355</v>
      </c>
      <c r="D3878" s="16">
        <v>2758.8022999999998</v>
      </c>
      <c r="E3878" s="14">
        <v>0.94</v>
      </c>
      <c r="F3878" s="14" t="s">
        <v>42</v>
      </c>
      <c r="G3878" s="15">
        <v>42354</v>
      </c>
      <c r="H3878" s="27">
        <f>WORKDAY(WORKDAY(DATEVALUE("15/"&amp;MONTH(EDATE(C3878,0))&amp;"/"&amp;YEAR(EDATE(C3878,0))),-1,Feriados!$A$1:$A$936),1,Feriados!$A$1:$A$936)</f>
        <v>42353</v>
      </c>
      <c r="I3878" s="27">
        <f>WORKDAY(WORKDAY(DATEVALUE("15/"&amp;MONTH(EDATE(C3878,-1))&amp;"/"&amp;YEAR(EDATE(C3878,-1))),-1,Feriados!$A$1:$A$936),1,Feriados!$A$1:$A$936)</f>
        <v>42324</v>
      </c>
      <c r="J3878" s="27">
        <f>WORKDAY(WORKDAY(DATEVALUE("15/"&amp;MONTH(EDATE(C3878,0))&amp;"/"&amp;YEAR(EDATE(C3878,0))-1),-1,Feriados!$A$1:$A$936),1,Feriados!$A$1:$A$936)</f>
        <v>41988</v>
      </c>
      <c r="K3878" s="28">
        <f t="shared" si="116"/>
        <v>10.475767299874095</v>
      </c>
    </row>
    <row r="3879" spans="1:11" x14ac:dyDescent="0.3">
      <c r="A3879" s="18" t="str">
        <f t="shared" si="117"/>
        <v>112015P</v>
      </c>
      <c r="B3879" s="10">
        <v>760199</v>
      </c>
      <c r="C3879" s="15">
        <v>42356</v>
      </c>
      <c r="D3879" s="16">
        <v>2760.0316979999998</v>
      </c>
      <c r="E3879" s="14">
        <v>0.94</v>
      </c>
      <c r="F3879" s="14" t="s">
        <v>42</v>
      </c>
      <c r="G3879" s="15">
        <v>42354</v>
      </c>
      <c r="H3879" s="27">
        <f>WORKDAY(WORKDAY(DATEVALUE("15/"&amp;MONTH(EDATE(C3879,0))&amp;"/"&amp;YEAR(EDATE(C3879,0))),-1,Feriados!$A$1:$A$936),1,Feriados!$A$1:$A$936)</f>
        <v>42353</v>
      </c>
      <c r="I3879" s="27">
        <f>WORKDAY(WORKDAY(DATEVALUE("15/"&amp;MONTH(EDATE(C3879,-1))&amp;"/"&amp;YEAR(EDATE(C3879,-1))),-1,Feriados!$A$1:$A$936),1,Feriados!$A$1:$A$936)</f>
        <v>42324</v>
      </c>
      <c r="J3879" s="27">
        <f>WORKDAY(WORKDAY(DATEVALUE("15/"&amp;MONTH(EDATE(C3879,0))&amp;"/"&amp;YEAR(EDATE(C3879,0))-1),-1,Feriados!$A$1:$A$936),1,Feriados!$A$1:$A$936)</f>
        <v>41988</v>
      </c>
      <c r="K3879" s="28">
        <f t="shared" si="116"/>
        <v>10.475767299874095</v>
      </c>
    </row>
    <row r="3880" spans="1:11" x14ac:dyDescent="0.3">
      <c r="A3880" s="18" t="str">
        <f t="shared" si="117"/>
        <v>112015P</v>
      </c>
      <c r="B3880" s="10">
        <v>760199</v>
      </c>
      <c r="C3880" s="15">
        <v>42359</v>
      </c>
      <c r="D3880" s="16">
        <v>2761.6783559999999</v>
      </c>
      <c r="E3880" s="14">
        <v>1.02</v>
      </c>
      <c r="F3880" s="14" t="s">
        <v>42</v>
      </c>
      <c r="G3880" s="15">
        <v>42359</v>
      </c>
      <c r="H3880" s="27">
        <f>WORKDAY(WORKDAY(DATEVALUE("15/"&amp;MONTH(EDATE(C3880,0))&amp;"/"&amp;YEAR(EDATE(C3880,0))),-1,Feriados!$A$1:$A$936),1,Feriados!$A$1:$A$936)</f>
        <v>42353</v>
      </c>
      <c r="I3880" s="27">
        <f>WORKDAY(WORKDAY(DATEVALUE("15/"&amp;MONTH(EDATE(C3880,-1))&amp;"/"&amp;YEAR(EDATE(C3880,-1))),-1,Feriados!$A$1:$A$936),1,Feriados!$A$1:$A$936)</f>
        <v>42324</v>
      </c>
      <c r="J3880" s="27">
        <f>WORKDAY(WORKDAY(DATEVALUE("15/"&amp;MONTH(EDATE(C3880,0))&amp;"/"&amp;YEAR(EDATE(C3880,0))-1),-1,Feriados!$A$1:$A$936),1,Feriados!$A$1:$A$936)</f>
        <v>41988</v>
      </c>
      <c r="K3880" s="28">
        <f t="shared" si="116"/>
        <v>10.475767299874095</v>
      </c>
    </row>
    <row r="3881" spans="1:11" x14ac:dyDescent="0.3">
      <c r="A3881" s="18" t="str">
        <f t="shared" si="117"/>
        <v>112015P</v>
      </c>
      <c r="B3881" s="10">
        <v>760199</v>
      </c>
      <c r="C3881" s="15">
        <v>42360</v>
      </c>
      <c r="D3881" s="16">
        <v>2763.0132699999999</v>
      </c>
      <c r="E3881" s="14">
        <v>1.02</v>
      </c>
      <c r="F3881" s="14" t="s">
        <v>42</v>
      </c>
      <c r="G3881" s="15">
        <v>42359</v>
      </c>
      <c r="H3881" s="27">
        <f>WORKDAY(WORKDAY(DATEVALUE("15/"&amp;MONTH(EDATE(C3881,0))&amp;"/"&amp;YEAR(EDATE(C3881,0))),-1,Feriados!$A$1:$A$936),1,Feriados!$A$1:$A$936)</f>
        <v>42353</v>
      </c>
      <c r="I3881" s="27">
        <f>WORKDAY(WORKDAY(DATEVALUE("15/"&amp;MONTH(EDATE(C3881,-1))&amp;"/"&amp;YEAR(EDATE(C3881,-1))),-1,Feriados!$A$1:$A$936),1,Feriados!$A$1:$A$936)</f>
        <v>42324</v>
      </c>
      <c r="J3881" s="27">
        <f>WORKDAY(WORKDAY(DATEVALUE("15/"&amp;MONTH(EDATE(C3881,0))&amp;"/"&amp;YEAR(EDATE(C3881,0))-1),-1,Feriados!$A$1:$A$936),1,Feriados!$A$1:$A$936)</f>
        <v>41988</v>
      </c>
      <c r="K3881" s="28">
        <f t="shared" si="116"/>
        <v>10.475767299874095</v>
      </c>
    </row>
    <row r="3882" spans="1:11" x14ac:dyDescent="0.3">
      <c r="A3882" s="18" t="str">
        <f t="shared" si="117"/>
        <v>112015P</v>
      </c>
      <c r="B3882" s="10">
        <v>760199</v>
      </c>
      <c r="C3882" s="15">
        <v>42361</v>
      </c>
      <c r="D3882" s="16">
        <v>2764.3488299999999</v>
      </c>
      <c r="E3882" s="14">
        <v>1.02</v>
      </c>
      <c r="F3882" s="14" t="s">
        <v>42</v>
      </c>
      <c r="G3882" s="15">
        <v>42359</v>
      </c>
      <c r="H3882" s="27">
        <f>WORKDAY(WORKDAY(DATEVALUE("15/"&amp;MONTH(EDATE(C3882,0))&amp;"/"&amp;YEAR(EDATE(C3882,0))),-1,Feriados!$A$1:$A$936),1,Feriados!$A$1:$A$936)</f>
        <v>42353</v>
      </c>
      <c r="I3882" s="27">
        <f>WORKDAY(WORKDAY(DATEVALUE("15/"&amp;MONTH(EDATE(C3882,-1))&amp;"/"&amp;YEAR(EDATE(C3882,-1))),-1,Feriados!$A$1:$A$936),1,Feriados!$A$1:$A$936)</f>
        <v>42324</v>
      </c>
      <c r="J3882" s="27">
        <f>WORKDAY(WORKDAY(DATEVALUE("15/"&amp;MONTH(EDATE(C3882,0))&amp;"/"&amp;YEAR(EDATE(C3882,0))-1),-1,Feriados!$A$1:$A$936),1,Feriados!$A$1:$A$936)</f>
        <v>41988</v>
      </c>
      <c r="K3882" s="28">
        <f t="shared" si="116"/>
        <v>10.475767299874095</v>
      </c>
    </row>
    <row r="3883" spans="1:11" x14ac:dyDescent="0.3">
      <c r="A3883" s="18" t="str">
        <f t="shared" si="117"/>
        <v>112015P</v>
      </c>
      <c r="B3883" s="10">
        <v>760199</v>
      </c>
      <c r="C3883" s="15">
        <v>42362</v>
      </c>
      <c r="D3883" s="16">
        <v>2765.685035</v>
      </c>
      <c r="E3883" s="14">
        <v>1.02</v>
      </c>
      <c r="F3883" s="14" t="s">
        <v>42</v>
      </c>
      <c r="G3883" s="15">
        <v>42359</v>
      </c>
      <c r="H3883" s="27">
        <f>WORKDAY(WORKDAY(DATEVALUE("15/"&amp;MONTH(EDATE(C3883,0))&amp;"/"&amp;YEAR(EDATE(C3883,0))),-1,Feriados!$A$1:$A$936),1,Feriados!$A$1:$A$936)</f>
        <v>42353</v>
      </c>
      <c r="I3883" s="27">
        <f>WORKDAY(WORKDAY(DATEVALUE("15/"&amp;MONTH(EDATE(C3883,-1))&amp;"/"&amp;YEAR(EDATE(C3883,-1))),-1,Feriados!$A$1:$A$936),1,Feriados!$A$1:$A$936)</f>
        <v>42324</v>
      </c>
      <c r="J3883" s="27">
        <f>WORKDAY(WORKDAY(DATEVALUE("15/"&amp;MONTH(EDATE(C3883,0))&amp;"/"&amp;YEAR(EDATE(C3883,0))-1),-1,Feriados!$A$1:$A$936),1,Feriados!$A$1:$A$936)</f>
        <v>41988</v>
      </c>
      <c r="K3883" s="28">
        <f t="shared" si="116"/>
        <v>10.475767299874095</v>
      </c>
    </row>
    <row r="3884" spans="1:11" x14ac:dyDescent="0.3">
      <c r="A3884" s="18" t="str">
        <f t="shared" si="117"/>
        <v>112015P</v>
      </c>
      <c r="B3884" s="10">
        <v>760199</v>
      </c>
      <c r="C3884" s="15">
        <v>42366</v>
      </c>
      <c r="D3884" s="16">
        <v>2767.021886</v>
      </c>
      <c r="E3884" s="14">
        <v>1.02</v>
      </c>
      <c r="F3884" s="14" t="s">
        <v>42</v>
      </c>
      <c r="G3884" s="15">
        <v>42359</v>
      </c>
      <c r="H3884" s="27">
        <f>WORKDAY(WORKDAY(DATEVALUE("15/"&amp;MONTH(EDATE(C3884,0))&amp;"/"&amp;YEAR(EDATE(C3884,0))),-1,Feriados!$A$1:$A$936),1,Feriados!$A$1:$A$936)</f>
        <v>42353</v>
      </c>
      <c r="I3884" s="27">
        <f>WORKDAY(WORKDAY(DATEVALUE("15/"&amp;MONTH(EDATE(C3884,-1))&amp;"/"&amp;YEAR(EDATE(C3884,-1))),-1,Feriados!$A$1:$A$936),1,Feriados!$A$1:$A$936)</f>
        <v>42324</v>
      </c>
      <c r="J3884" s="27">
        <f>WORKDAY(WORKDAY(DATEVALUE("15/"&amp;MONTH(EDATE(C3884,0))&amp;"/"&amp;YEAR(EDATE(C3884,0))-1),-1,Feriados!$A$1:$A$936),1,Feriados!$A$1:$A$936)</f>
        <v>41988</v>
      </c>
      <c r="K3884" s="28">
        <f t="shared" si="116"/>
        <v>10.475767299874095</v>
      </c>
    </row>
    <row r="3885" spans="1:11" x14ac:dyDescent="0.3">
      <c r="A3885" s="18" t="str">
        <f t="shared" si="117"/>
        <v>112015P</v>
      </c>
      <c r="B3885" s="10">
        <v>760199</v>
      </c>
      <c r="C3885" s="15">
        <v>42367</v>
      </c>
      <c r="D3885" s="16">
        <v>2768.359383</v>
      </c>
      <c r="E3885" s="14">
        <v>1.02</v>
      </c>
      <c r="F3885" s="14" t="s">
        <v>42</v>
      </c>
      <c r="G3885" s="15">
        <v>42359</v>
      </c>
      <c r="H3885" s="27">
        <f>WORKDAY(WORKDAY(DATEVALUE("15/"&amp;MONTH(EDATE(C3885,0))&amp;"/"&amp;YEAR(EDATE(C3885,0))),-1,Feriados!$A$1:$A$936),1,Feriados!$A$1:$A$936)</f>
        <v>42353</v>
      </c>
      <c r="I3885" s="27">
        <f>WORKDAY(WORKDAY(DATEVALUE("15/"&amp;MONTH(EDATE(C3885,-1))&amp;"/"&amp;YEAR(EDATE(C3885,-1))),-1,Feriados!$A$1:$A$936),1,Feriados!$A$1:$A$936)</f>
        <v>42324</v>
      </c>
      <c r="J3885" s="27">
        <f>WORKDAY(WORKDAY(DATEVALUE("15/"&amp;MONTH(EDATE(C3885,0))&amp;"/"&amp;YEAR(EDATE(C3885,0))-1),-1,Feriados!$A$1:$A$936),1,Feriados!$A$1:$A$936)</f>
        <v>41988</v>
      </c>
      <c r="K3885" s="28">
        <f t="shared" si="116"/>
        <v>10.475767299874095</v>
      </c>
    </row>
    <row r="3886" spans="1:11" x14ac:dyDescent="0.3">
      <c r="A3886" s="18" t="str">
        <f t="shared" si="117"/>
        <v>112015P</v>
      </c>
      <c r="B3886" s="10">
        <v>760199</v>
      </c>
      <c r="C3886" s="15">
        <v>42368</v>
      </c>
      <c r="D3886" s="16">
        <v>2769.6975269999998</v>
      </c>
      <c r="E3886" s="14">
        <v>1.02</v>
      </c>
      <c r="F3886" s="14" t="s">
        <v>42</v>
      </c>
      <c r="G3886" s="15">
        <v>42359</v>
      </c>
      <c r="H3886" s="27">
        <f>WORKDAY(WORKDAY(DATEVALUE("15/"&amp;MONTH(EDATE(C3886,0))&amp;"/"&amp;YEAR(EDATE(C3886,0))),-1,Feriados!$A$1:$A$936),1,Feriados!$A$1:$A$936)</f>
        <v>42353</v>
      </c>
      <c r="I3886" s="27">
        <f>WORKDAY(WORKDAY(DATEVALUE("15/"&amp;MONTH(EDATE(C3886,-1))&amp;"/"&amp;YEAR(EDATE(C3886,-1))),-1,Feriados!$A$1:$A$936),1,Feriados!$A$1:$A$936)</f>
        <v>42324</v>
      </c>
      <c r="J3886" s="27">
        <f>WORKDAY(WORKDAY(DATEVALUE("15/"&amp;MONTH(EDATE(C3886,0))&amp;"/"&amp;YEAR(EDATE(C3886,0))-1),-1,Feriados!$A$1:$A$936),1,Feriados!$A$1:$A$936)</f>
        <v>41988</v>
      </c>
      <c r="K3886" s="28">
        <f t="shared" si="116"/>
        <v>10.475767299874095</v>
      </c>
    </row>
    <row r="3887" spans="1:11" x14ac:dyDescent="0.3">
      <c r="A3887" s="18" t="str">
        <f t="shared" si="117"/>
        <v>112015P</v>
      </c>
      <c r="B3887" s="10">
        <v>760199</v>
      </c>
      <c r="C3887" s="15">
        <v>42369</v>
      </c>
      <c r="D3887" s="16">
        <v>2771.0363170000001</v>
      </c>
      <c r="E3887" s="14">
        <v>1.02</v>
      </c>
      <c r="F3887" s="14" t="s">
        <v>42</v>
      </c>
      <c r="G3887" s="15">
        <v>42359</v>
      </c>
      <c r="H3887" s="27">
        <f>WORKDAY(WORKDAY(DATEVALUE("15/"&amp;MONTH(EDATE(C3887,0))&amp;"/"&amp;YEAR(EDATE(C3887,0))),-1,Feriados!$A$1:$A$936),1,Feriados!$A$1:$A$936)</f>
        <v>42353</v>
      </c>
      <c r="I3887" s="27">
        <f>WORKDAY(WORKDAY(DATEVALUE("15/"&amp;MONTH(EDATE(C3887,-1))&amp;"/"&amp;YEAR(EDATE(C3887,-1))),-1,Feriados!$A$1:$A$936),1,Feriados!$A$1:$A$936)</f>
        <v>42324</v>
      </c>
      <c r="J3887" s="27">
        <f>WORKDAY(WORKDAY(DATEVALUE("15/"&amp;MONTH(EDATE(C3887,0))&amp;"/"&amp;YEAR(EDATE(C3887,0))-1),-1,Feriados!$A$1:$A$936),1,Feriados!$A$1:$A$936)</f>
        <v>41988</v>
      </c>
      <c r="K3887" s="28">
        <f t="shared" si="116"/>
        <v>10.475767299874095</v>
      </c>
    </row>
    <row r="3888" spans="1:11" x14ac:dyDescent="0.3">
      <c r="A3888" s="18" t="str">
        <f t="shared" si="117"/>
        <v>122015P</v>
      </c>
      <c r="B3888" s="10">
        <v>760199</v>
      </c>
      <c r="C3888" s="15">
        <v>42373</v>
      </c>
      <c r="D3888" s="16">
        <v>2772.375755</v>
      </c>
      <c r="E3888" s="14">
        <v>1.02</v>
      </c>
      <c r="F3888" s="14" t="s">
        <v>42</v>
      </c>
      <c r="G3888" s="15">
        <v>42359</v>
      </c>
      <c r="H3888" s="27">
        <f>WORKDAY(WORKDAY(DATEVALUE("15/"&amp;MONTH(EDATE(C3888,0))&amp;"/"&amp;YEAR(EDATE(C3888,0))),-1,Feriados!$A$1:$A$936),1,Feriados!$A$1:$A$936)</f>
        <v>42384</v>
      </c>
      <c r="I3888" s="27">
        <f>WORKDAY(WORKDAY(DATEVALUE("15/"&amp;MONTH(EDATE(C3888,-1))&amp;"/"&amp;YEAR(EDATE(C3888,-1))),-1,Feriados!$A$1:$A$936),1,Feriados!$A$1:$A$936)</f>
        <v>42353</v>
      </c>
      <c r="J3888" s="27">
        <f>WORKDAY(WORKDAY(DATEVALUE("15/"&amp;MONTH(EDATE(C3888,0))&amp;"/"&amp;YEAR(EDATE(C3888,0))-1),-1,Feriados!$A$1:$A$936),1,Feriados!$A$1:$A$936)</f>
        <v>42019</v>
      </c>
      <c r="K3888" s="28">
        <f t="shared" si="116"/>
        <v>10.673028149997666</v>
      </c>
    </row>
    <row r="3889" spans="1:11" x14ac:dyDescent="0.3">
      <c r="A3889" s="18" t="str">
        <f t="shared" si="117"/>
        <v>122015P</v>
      </c>
      <c r="B3889" s="10">
        <v>760199</v>
      </c>
      <c r="C3889" s="15">
        <v>42374</v>
      </c>
      <c r="D3889" s="16">
        <v>2773.7158399999998</v>
      </c>
      <c r="E3889" s="14">
        <v>1.02</v>
      </c>
      <c r="F3889" s="14" t="s">
        <v>42</v>
      </c>
      <c r="G3889" s="15">
        <v>42359</v>
      </c>
      <c r="H3889" s="27">
        <f>WORKDAY(WORKDAY(DATEVALUE("15/"&amp;MONTH(EDATE(C3889,0))&amp;"/"&amp;YEAR(EDATE(C3889,0))),-1,Feriados!$A$1:$A$936),1,Feriados!$A$1:$A$936)</f>
        <v>42384</v>
      </c>
      <c r="I3889" s="27">
        <f>WORKDAY(WORKDAY(DATEVALUE("15/"&amp;MONTH(EDATE(C3889,-1))&amp;"/"&amp;YEAR(EDATE(C3889,-1))),-1,Feriados!$A$1:$A$936),1,Feriados!$A$1:$A$936)</f>
        <v>42353</v>
      </c>
      <c r="J3889" s="27">
        <f>WORKDAY(WORKDAY(DATEVALUE("15/"&amp;MONTH(EDATE(C3889,0))&amp;"/"&amp;YEAR(EDATE(C3889,0))-1),-1,Feriados!$A$1:$A$936),1,Feriados!$A$1:$A$936)</f>
        <v>42019</v>
      </c>
      <c r="K3889" s="28">
        <f t="shared" si="116"/>
        <v>10.673028149997666</v>
      </c>
    </row>
    <row r="3890" spans="1:11" x14ac:dyDescent="0.3">
      <c r="A3890" s="18" t="str">
        <f t="shared" si="117"/>
        <v>122015P</v>
      </c>
      <c r="B3890" s="10">
        <v>760199</v>
      </c>
      <c r="C3890" s="15">
        <v>42375</v>
      </c>
      <c r="D3890" s="16">
        <v>2775.0565729999998</v>
      </c>
      <c r="E3890" s="14">
        <v>1.02</v>
      </c>
      <c r="F3890" s="14" t="s">
        <v>42</v>
      </c>
      <c r="G3890" s="15">
        <v>42359</v>
      </c>
      <c r="H3890" s="27">
        <f>WORKDAY(WORKDAY(DATEVALUE("15/"&amp;MONTH(EDATE(C3890,0))&amp;"/"&amp;YEAR(EDATE(C3890,0))),-1,Feriados!$A$1:$A$936),1,Feriados!$A$1:$A$936)</f>
        <v>42384</v>
      </c>
      <c r="I3890" s="27">
        <f>WORKDAY(WORKDAY(DATEVALUE("15/"&amp;MONTH(EDATE(C3890,-1))&amp;"/"&amp;YEAR(EDATE(C3890,-1))),-1,Feriados!$A$1:$A$936),1,Feriados!$A$1:$A$936)</f>
        <v>42353</v>
      </c>
      <c r="J3890" s="27">
        <f>WORKDAY(WORKDAY(DATEVALUE("15/"&amp;MONTH(EDATE(C3890,0))&amp;"/"&amp;YEAR(EDATE(C3890,0))-1),-1,Feriados!$A$1:$A$936),1,Feriados!$A$1:$A$936)</f>
        <v>42019</v>
      </c>
      <c r="K3890" s="28">
        <f t="shared" si="116"/>
        <v>10.673028149997666</v>
      </c>
    </row>
    <row r="3891" spans="1:11" x14ac:dyDescent="0.3">
      <c r="A3891" s="18" t="str">
        <f t="shared" si="117"/>
        <v>122015P</v>
      </c>
      <c r="B3891" s="10">
        <v>760199</v>
      </c>
      <c r="C3891" s="15">
        <v>42376</v>
      </c>
      <c r="D3891" s="16">
        <v>2776.397954</v>
      </c>
      <c r="E3891" s="14">
        <v>1.02</v>
      </c>
      <c r="F3891" s="14" t="s">
        <v>42</v>
      </c>
      <c r="G3891" s="15">
        <v>42359</v>
      </c>
      <c r="H3891" s="27">
        <f>WORKDAY(WORKDAY(DATEVALUE("15/"&amp;MONTH(EDATE(C3891,0))&amp;"/"&amp;YEAR(EDATE(C3891,0))),-1,Feriados!$A$1:$A$936),1,Feriados!$A$1:$A$936)</f>
        <v>42384</v>
      </c>
      <c r="I3891" s="27">
        <f>WORKDAY(WORKDAY(DATEVALUE("15/"&amp;MONTH(EDATE(C3891,-1))&amp;"/"&amp;YEAR(EDATE(C3891,-1))),-1,Feriados!$A$1:$A$936),1,Feriados!$A$1:$A$936)</f>
        <v>42353</v>
      </c>
      <c r="J3891" s="27">
        <f>WORKDAY(WORKDAY(DATEVALUE("15/"&amp;MONTH(EDATE(C3891,0))&amp;"/"&amp;YEAR(EDATE(C3891,0))-1),-1,Feriados!$A$1:$A$936),1,Feriados!$A$1:$A$936)</f>
        <v>42019</v>
      </c>
      <c r="K3891" s="28">
        <f t="shared" si="116"/>
        <v>10.673028149997666</v>
      </c>
    </row>
    <row r="3892" spans="1:11" x14ac:dyDescent="0.3">
      <c r="A3892" s="18" t="str">
        <f t="shared" si="117"/>
        <v>122015F</v>
      </c>
      <c r="B3892" s="10">
        <v>760199</v>
      </c>
      <c r="C3892" s="15">
        <v>42377</v>
      </c>
      <c r="D3892" s="16">
        <v>2776.4808579999999</v>
      </c>
      <c r="E3892" s="14">
        <v>0.96</v>
      </c>
      <c r="F3892" s="14" t="s">
        <v>41</v>
      </c>
      <c r="G3892" s="15">
        <v>42377</v>
      </c>
      <c r="H3892" s="27">
        <f>WORKDAY(WORKDAY(DATEVALUE("15/"&amp;MONTH(EDATE(C3892,0))&amp;"/"&amp;YEAR(EDATE(C3892,0))),-1,Feriados!$A$1:$A$936),1,Feriados!$A$1:$A$936)</f>
        <v>42384</v>
      </c>
      <c r="I3892" s="27">
        <f>WORKDAY(WORKDAY(DATEVALUE("15/"&amp;MONTH(EDATE(C3892,-1))&amp;"/"&amp;YEAR(EDATE(C3892,-1))),-1,Feriados!$A$1:$A$936),1,Feriados!$A$1:$A$936)</f>
        <v>42353</v>
      </c>
      <c r="J3892" s="27">
        <f>WORKDAY(WORKDAY(DATEVALUE("15/"&amp;MONTH(EDATE(C3892,0))&amp;"/"&amp;YEAR(EDATE(C3892,0))-1),-1,Feriados!$A$1:$A$936),1,Feriados!$A$1:$A$936)</f>
        <v>42019</v>
      </c>
      <c r="K3892" s="28">
        <f t="shared" si="116"/>
        <v>10.673028149997666</v>
      </c>
    </row>
    <row r="3893" spans="1:11" x14ac:dyDescent="0.3">
      <c r="A3893" s="18" t="str">
        <f t="shared" si="117"/>
        <v>122015F</v>
      </c>
      <c r="B3893" s="10">
        <v>760199</v>
      </c>
      <c r="C3893" s="15">
        <v>42380</v>
      </c>
      <c r="D3893" s="16">
        <v>2777.7442120000001</v>
      </c>
      <c r="E3893" s="14">
        <v>0.96</v>
      </c>
      <c r="F3893" s="14" t="s">
        <v>41</v>
      </c>
      <c r="G3893" s="15">
        <v>42377</v>
      </c>
      <c r="H3893" s="27">
        <f>WORKDAY(WORKDAY(DATEVALUE("15/"&amp;MONTH(EDATE(C3893,0))&amp;"/"&amp;YEAR(EDATE(C3893,0))),-1,Feriados!$A$1:$A$936),1,Feriados!$A$1:$A$936)</f>
        <v>42384</v>
      </c>
      <c r="I3893" s="27">
        <f>WORKDAY(WORKDAY(DATEVALUE("15/"&amp;MONTH(EDATE(C3893,-1))&amp;"/"&amp;YEAR(EDATE(C3893,-1))),-1,Feriados!$A$1:$A$936),1,Feriados!$A$1:$A$936)</f>
        <v>42353</v>
      </c>
      <c r="J3893" s="27">
        <f>WORKDAY(WORKDAY(DATEVALUE("15/"&amp;MONTH(EDATE(C3893,0))&amp;"/"&amp;YEAR(EDATE(C3893,0))-1),-1,Feriados!$A$1:$A$936),1,Feriados!$A$1:$A$936)</f>
        <v>42019</v>
      </c>
      <c r="K3893" s="28">
        <f t="shared" si="116"/>
        <v>10.673028149997666</v>
      </c>
    </row>
    <row r="3894" spans="1:11" x14ac:dyDescent="0.3">
      <c r="A3894" s="18" t="str">
        <f t="shared" si="117"/>
        <v>122015F</v>
      </c>
      <c r="B3894" s="10">
        <v>760199</v>
      </c>
      <c r="C3894" s="15">
        <v>42381</v>
      </c>
      <c r="D3894" s="16">
        <v>2779.0081420000001</v>
      </c>
      <c r="E3894" s="14">
        <v>0.96</v>
      </c>
      <c r="F3894" s="14" t="s">
        <v>41</v>
      </c>
      <c r="G3894" s="15">
        <v>42377</v>
      </c>
      <c r="H3894" s="27">
        <f>WORKDAY(WORKDAY(DATEVALUE("15/"&amp;MONTH(EDATE(C3894,0))&amp;"/"&amp;YEAR(EDATE(C3894,0))),-1,Feriados!$A$1:$A$936),1,Feriados!$A$1:$A$936)</f>
        <v>42384</v>
      </c>
      <c r="I3894" s="27">
        <f>WORKDAY(WORKDAY(DATEVALUE("15/"&amp;MONTH(EDATE(C3894,-1))&amp;"/"&amp;YEAR(EDATE(C3894,-1))),-1,Feriados!$A$1:$A$936),1,Feriados!$A$1:$A$936)</f>
        <v>42353</v>
      </c>
      <c r="J3894" s="27">
        <f>WORKDAY(WORKDAY(DATEVALUE("15/"&amp;MONTH(EDATE(C3894,0))&amp;"/"&amp;YEAR(EDATE(C3894,0))-1),-1,Feriados!$A$1:$A$936),1,Feriados!$A$1:$A$936)</f>
        <v>42019</v>
      </c>
      <c r="K3894" s="28">
        <f t="shared" si="116"/>
        <v>10.673028149997666</v>
      </c>
    </row>
    <row r="3895" spans="1:11" x14ac:dyDescent="0.3">
      <c r="A3895" s="18" t="str">
        <f t="shared" si="117"/>
        <v>122015F</v>
      </c>
      <c r="B3895" s="10">
        <v>760199</v>
      </c>
      <c r="C3895" s="15">
        <v>42382</v>
      </c>
      <c r="D3895" s="16">
        <v>2780.2726469999998</v>
      </c>
      <c r="E3895" s="14">
        <v>0.96</v>
      </c>
      <c r="F3895" s="14" t="s">
        <v>41</v>
      </c>
      <c r="G3895" s="15">
        <v>42377</v>
      </c>
      <c r="H3895" s="27">
        <f>WORKDAY(WORKDAY(DATEVALUE("15/"&amp;MONTH(EDATE(C3895,0))&amp;"/"&amp;YEAR(EDATE(C3895,0))),-1,Feriados!$A$1:$A$936),1,Feriados!$A$1:$A$936)</f>
        <v>42384</v>
      </c>
      <c r="I3895" s="27">
        <f>WORKDAY(WORKDAY(DATEVALUE("15/"&amp;MONTH(EDATE(C3895,-1))&amp;"/"&amp;YEAR(EDATE(C3895,-1))),-1,Feriados!$A$1:$A$936),1,Feriados!$A$1:$A$936)</f>
        <v>42353</v>
      </c>
      <c r="J3895" s="27">
        <f>WORKDAY(WORKDAY(DATEVALUE("15/"&amp;MONTH(EDATE(C3895,0))&amp;"/"&amp;YEAR(EDATE(C3895,0))-1),-1,Feriados!$A$1:$A$936),1,Feriados!$A$1:$A$936)</f>
        <v>42019</v>
      </c>
      <c r="K3895" s="28">
        <f t="shared" si="116"/>
        <v>10.673028149997666</v>
      </c>
    </row>
    <row r="3896" spans="1:11" x14ac:dyDescent="0.3">
      <c r="A3896" s="18" t="str">
        <f t="shared" si="117"/>
        <v>122015F</v>
      </c>
      <c r="B3896" s="10">
        <v>760199</v>
      </c>
      <c r="C3896" s="15">
        <v>42383</v>
      </c>
      <c r="D3896" s="16">
        <v>2781.5377269999999</v>
      </c>
      <c r="E3896" s="14">
        <v>0.96</v>
      </c>
      <c r="F3896" s="14" t="s">
        <v>41</v>
      </c>
      <c r="G3896" s="15">
        <v>42377</v>
      </c>
      <c r="H3896" s="27">
        <f>WORKDAY(WORKDAY(DATEVALUE("15/"&amp;MONTH(EDATE(C3896,0))&amp;"/"&amp;YEAR(EDATE(C3896,0))),-1,Feriados!$A$1:$A$936),1,Feriados!$A$1:$A$936)</f>
        <v>42384</v>
      </c>
      <c r="I3896" s="27">
        <f>WORKDAY(WORKDAY(DATEVALUE("15/"&amp;MONTH(EDATE(C3896,-1))&amp;"/"&amp;YEAR(EDATE(C3896,-1))),-1,Feriados!$A$1:$A$936),1,Feriados!$A$1:$A$936)</f>
        <v>42353</v>
      </c>
      <c r="J3896" s="27">
        <f>WORKDAY(WORKDAY(DATEVALUE("15/"&amp;MONTH(EDATE(C3896,0))&amp;"/"&amp;YEAR(EDATE(C3896,0))-1),-1,Feriados!$A$1:$A$936),1,Feriados!$A$1:$A$936)</f>
        <v>42019</v>
      </c>
      <c r="K3896" s="28">
        <f t="shared" si="116"/>
        <v>10.673028149997666</v>
      </c>
    </row>
    <row r="3897" spans="1:11" x14ac:dyDescent="0.3">
      <c r="A3897" s="18" t="str">
        <f t="shared" si="117"/>
        <v>122015F</v>
      </c>
      <c r="B3897" s="10">
        <v>760199</v>
      </c>
      <c r="C3897" s="15">
        <v>42384</v>
      </c>
      <c r="D3897" s="16">
        <v>2782.8033839999998</v>
      </c>
      <c r="E3897" s="14">
        <v>0.96</v>
      </c>
      <c r="F3897" s="14" t="s">
        <v>41</v>
      </c>
      <c r="G3897" s="15">
        <v>42377</v>
      </c>
      <c r="H3897" s="27">
        <f>WORKDAY(WORKDAY(DATEVALUE("15/"&amp;MONTH(EDATE(C3897,0))&amp;"/"&amp;YEAR(EDATE(C3897,0))),-1,Feriados!$A$1:$A$936),1,Feriados!$A$1:$A$936)</f>
        <v>42384</v>
      </c>
      <c r="I3897" s="27">
        <f>WORKDAY(WORKDAY(DATEVALUE("15/"&amp;MONTH(EDATE(C3897,-1))&amp;"/"&amp;YEAR(EDATE(C3897,-1))),-1,Feriados!$A$1:$A$936),1,Feriados!$A$1:$A$936)</f>
        <v>42353</v>
      </c>
      <c r="J3897" s="27">
        <f>WORKDAY(WORKDAY(DATEVALUE("15/"&amp;MONTH(EDATE(C3897,0))&amp;"/"&amp;YEAR(EDATE(C3897,0))-1),-1,Feriados!$A$1:$A$936),1,Feriados!$A$1:$A$936)</f>
        <v>42019</v>
      </c>
      <c r="K3897" s="28">
        <f t="shared" si="116"/>
        <v>10.673028149997666</v>
      </c>
    </row>
    <row r="3898" spans="1:11" x14ac:dyDescent="0.3">
      <c r="A3898" s="18" t="str">
        <f t="shared" si="117"/>
        <v>122015P</v>
      </c>
      <c r="B3898" s="10">
        <v>760199</v>
      </c>
      <c r="C3898" s="15">
        <v>42387</v>
      </c>
      <c r="D3898" s="16">
        <v>2784.1885619999998</v>
      </c>
      <c r="E3898" s="14">
        <v>0.95</v>
      </c>
      <c r="F3898" s="14" t="s">
        <v>42</v>
      </c>
      <c r="G3898" s="15">
        <v>42387</v>
      </c>
      <c r="H3898" s="27">
        <f>WORKDAY(WORKDAY(DATEVALUE("15/"&amp;MONTH(EDATE(C3898,0))&amp;"/"&amp;YEAR(EDATE(C3898,0))),-1,Feriados!$A$1:$A$936),1,Feriados!$A$1:$A$936)</f>
        <v>42384</v>
      </c>
      <c r="I3898" s="27">
        <f>WORKDAY(WORKDAY(DATEVALUE("15/"&amp;MONTH(EDATE(C3898,-1))&amp;"/"&amp;YEAR(EDATE(C3898,-1))),-1,Feriados!$A$1:$A$936),1,Feriados!$A$1:$A$936)</f>
        <v>42353</v>
      </c>
      <c r="J3898" s="27">
        <f>WORKDAY(WORKDAY(DATEVALUE("15/"&amp;MONTH(EDATE(C3898,0))&amp;"/"&amp;YEAR(EDATE(C3898,0))-1),-1,Feriados!$A$1:$A$936),1,Feriados!$A$1:$A$936)</f>
        <v>42019</v>
      </c>
      <c r="K3898" s="28">
        <f t="shared" si="116"/>
        <v>10.673028149997666</v>
      </c>
    </row>
    <row r="3899" spans="1:11" x14ac:dyDescent="0.3">
      <c r="A3899" s="18" t="str">
        <f t="shared" si="117"/>
        <v>122015P</v>
      </c>
      <c r="B3899" s="10">
        <v>760199</v>
      </c>
      <c r="C3899" s="15">
        <v>42388</v>
      </c>
      <c r="D3899" s="16">
        <v>2785.5744300000001</v>
      </c>
      <c r="E3899" s="14">
        <v>0.95</v>
      </c>
      <c r="F3899" s="14" t="s">
        <v>42</v>
      </c>
      <c r="G3899" s="15">
        <v>42387</v>
      </c>
      <c r="H3899" s="27">
        <f>WORKDAY(WORKDAY(DATEVALUE("15/"&amp;MONTH(EDATE(C3899,0))&amp;"/"&amp;YEAR(EDATE(C3899,0))),-1,Feriados!$A$1:$A$936),1,Feriados!$A$1:$A$936)</f>
        <v>42384</v>
      </c>
      <c r="I3899" s="27">
        <f>WORKDAY(WORKDAY(DATEVALUE("15/"&amp;MONTH(EDATE(C3899,-1))&amp;"/"&amp;YEAR(EDATE(C3899,-1))),-1,Feriados!$A$1:$A$936),1,Feriados!$A$1:$A$936)</f>
        <v>42353</v>
      </c>
      <c r="J3899" s="27">
        <f>WORKDAY(WORKDAY(DATEVALUE("15/"&amp;MONTH(EDATE(C3899,0))&amp;"/"&amp;YEAR(EDATE(C3899,0))-1),-1,Feriados!$A$1:$A$936),1,Feriados!$A$1:$A$936)</f>
        <v>42019</v>
      </c>
      <c r="K3899" s="28">
        <f t="shared" si="116"/>
        <v>10.673028149997666</v>
      </c>
    </row>
    <row r="3900" spans="1:11" x14ac:dyDescent="0.3">
      <c r="A3900" s="18" t="str">
        <f t="shared" si="117"/>
        <v>122015P</v>
      </c>
      <c r="B3900" s="10">
        <v>760199</v>
      </c>
      <c r="C3900" s="15">
        <v>42389</v>
      </c>
      <c r="D3900" s="16">
        <v>2786.9609890000002</v>
      </c>
      <c r="E3900" s="14">
        <v>0.95</v>
      </c>
      <c r="F3900" s="14" t="s">
        <v>42</v>
      </c>
      <c r="G3900" s="15">
        <v>42387</v>
      </c>
      <c r="H3900" s="27">
        <f>WORKDAY(WORKDAY(DATEVALUE("15/"&amp;MONTH(EDATE(C3900,0))&amp;"/"&amp;YEAR(EDATE(C3900,0))),-1,Feriados!$A$1:$A$936),1,Feriados!$A$1:$A$936)</f>
        <v>42384</v>
      </c>
      <c r="I3900" s="27">
        <f>WORKDAY(WORKDAY(DATEVALUE("15/"&amp;MONTH(EDATE(C3900,-1))&amp;"/"&amp;YEAR(EDATE(C3900,-1))),-1,Feriados!$A$1:$A$936),1,Feriados!$A$1:$A$936)</f>
        <v>42353</v>
      </c>
      <c r="J3900" s="27">
        <f>WORKDAY(WORKDAY(DATEVALUE("15/"&amp;MONTH(EDATE(C3900,0))&amp;"/"&amp;YEAR(EDATE(C3900,0))-1),-1,Feriados!$A$1:$A$936),1,Feriados!$A$1:$A$936)</f>
        <v>42019</v>
      </c>
      <c r="K3900" s="28">
        <f t="shared" si="116"/>
        <v>10.673028149997666</v>
      </c>
    </row>
    <row r="3901" spans="1:11" x14ac:dyDescent="0.3">
      <c r="A3901" s="18" t="str">
        <f t="shared" si="117"/>
        <v>122015P</v>
      </c>
      <c r="B3901" s="10">
        <v>760199</v>
      </c>
      <c r="C3901" s="15">
        <v>42390</v>
      </c>
      <c r="D3901" s="16">
        <v>2788.3482370000002</v>
      </c>
      <c r="E3901" s="14">
        <v>0.95</v>
      </c>
      <c r="F3901" s="14" t="s">
        <v>42</v>
      </c>
      <c r="G3901" s="15">
        <v>42387</v>
      </c>
      <c r="H3901" s="27">
        <f>WORKDAY(WORKDAY(DATEVALUE("15/"&amp;MONTH(EDATE(C3901,0))&amp;"/"&amp;YEAR(EDATE(C3901,0))),-1,Feriados!$A$1:$A$936),1,Feriados!$A$1:$A$936)</f>
        <v>42384</v>
      </c>
      <c r="I3901" s="27">
        <f>WORKDAY(WORKDAY(DATEVALUE("15/"&amp;MONTH(EDATE(C3901,-1))&amp;"/"&amp;YEAR(EDATE(C3901,-1))),-1,Feriados!$A$1:$A$936),1,Feriados!$A$1:$A$936)</f>
        <v>42353</v>
      </c>
      <c r="J3901" s="27">
        <f>WORKDAY(WORKDAY(DATEVALUE("15/"&amp;MONTH(EDATE(C3901,0))&amp;"/"&amp;YEAR(EDATE(C3901,0))-1),-1,Feriados!$A$1:$A$936),1,Feriados!$A$1:$A$936)</f>
        <v>42019</v>
      </c>
      <c r="K3901" s="28">
        <f t="shared" ref="K3901:K3964" si="118">+(VLOOKUP(H3901,C:D,2,FALSE)/VLOOKUP(J3901,C:D,2,FALSE)-1)*100</f>
        <v>10.673028149997666</v>
      </c>
    </row>
    <row r="3902" spans="1:11" x14ac:dyDescent="0.3">
      <c r="A3902" s="18" t="str">
        <f t="shared" si="117"/>
        <v>122015P</v>
      </c>
      <c r="B3902" s="10">
        <v>760199</v>
      </c>
      <c r="C3902" s="15">
        <v>42391</v>
      </c>
      <c r="D3902" s="16">
        <v>2789.736175</v>
      </c>
      <c r="E3902" s="14">
        <v>0.95</v>
      </c>
      <c r="F3902" s="14" t="s">
        <v>42</v>
      </c>
      <c r="G3902" s="15">
        <v>42387</v>
      </c>
      <c r="H3902" s="27">
        <f>WORKDAY(WORKDAY(DATEVALUE("15/"&amp;MONTH(EDATE(C3902,0))&amp;"/"&amp;YEAR(EDATE(C3902,0))),-1,Feriados!$A$1:$A$936),1,Feriados!$A$1:$A$936)</f>
        <v>42384</v>
      </c>
      <c r="I3902" s="27">
        <f>WORKDAY(WORKDAY(DATEVALUE("15/"&amp;MONTH(EDATE(C3902,-1))&amp;"/"&amp;YEAR(EDATE(C3902,-1))),-1,Feriados!$A$1:$A$936),1,Feriados!$A$1:$A$936)</f>
        <v>42353</v>
      </c>
      <c r="J3902" s="27">
        <f>WORKDAY(WORKDAY(DATEVALUE("15/"&amp;MONTH(EDATE(C3902,0))&amp;"/"&amp;YEAR(EDATE(C3902,0))-1),-1,Feriados!$A$1:$A$936),1,Feriados!$A$1:$A$936)</f>
        <v>42019</v>
      </c>
      <c r="K3902" s="28">
        <f t="shared" si="118"/>
        <v>10.673028149997666</v>
      </c>
    </row>
    <row r="3903" spans="1:11" x14ac:dyDescent="0.3">
      <c r="A3903" s="18" t="str">
        <f t="shared" si="117"/>
        <v>122015P</v>
      </c>
      <c r="B3903" s="10">
        <v>760199</v>
      </c>
      <c r="C3903" s="15">
        <v>42394</v>
      </c>
      <c r="D3903" s="16">
        <v>2792.2593529999999</v>
      </c>
      <c r="E3903" s="14">
        <v>1.08</v>
      </c>
      <c r="F3903" s="14" t="s">
        <v>42</v>
      </c>
      <c r="G3903" s="15">
        <v>42394</v>
      </c>
      <c r="H3903" s="27">
        <f>WORKDAY(WORKDAY(DATEVALUE("15/"&amp;MONTH(EDATE(C3903,0))&amp;"/"&amp;YEAR(EDATE(C3903,0))),-1,Feriados!$A$1:$A$936),1,Feriados!$A$1:$A$936)</f>
        <v>42384</v>
      </c>
      <c r="I3903" s="27">
        <f>WORKDAY(WORKDAY(DATEVALUE("15/"&amp;MONTH(EDATE(C3903,-1))&amp;"/"&amp;YEAR(EDATE(C3903,-1))),-1,Feriados!$A$1:$A$936),1,Feriados!$A$1:$A$936)</f>
        <v>42353</v>
      </c>
      <c r="J3903" s="27">
        <f>WORKDAY(WORKDAY(DATEVALUE("15/"&amp;MONTH(EDATE(C3903,0))&amp;"/"&amp;YEAR(EDATE(C3903,0))-1),-1,Feriados!$A$1:$A$936),1,Feriados!$A$1:$A$936)</f>
        <v>42019</v>
      </c>
      <c r="K3903" s="28">
        <f t="shared" si="118"/>
        <v>10.673028149997666</v>
      </c>
    </row>
    <row r="3904" spans="1:11" x14ac:dyDescent="0.3">
      <c r="A3904" s="18" t="str">
        <f t="shared" si="117"/>
        <v>122015P</v>
      </c>
      <c r="B3904" s="10">
        <v>760199</v>
      </c>
      <c r="C3904" s="15">
        <v>42395</v>
      </c>
      <c r="D3904" s="16">
        <v>2793.8384679999999</v>
      </c>
      <c r="E3904" s="14">
        <v>1.08</v>
      </c>
      <c r="F3904" s="14" t="s">
        <v>42</v>
      </c>
      <c r="G3904" s="15">
        <v>42394</v>
      </c>
      <c r="H3904" s="27">
        <f>WORKDAY(WORKDAY(DATEVALUE("15/"&amp;MONTH(EDATE(C3904,0))&amp;"/"&amp;YEAR(EDATE(C3904,0))),-1,Feriados!$A$1:$A$936),1,Feriados!$A$1:$A$936)</f>
        <v>42384</v>
      </c>
      <c r="I3904" s="27">
        <f>WORKDAY(WORKDAY(DATEVALUE("15/"&amp;MONTH(EDATE(C3904,-1))&amp;"/"&amp;YEAR(EDATE(C3904,-1))),-1,Feriados!$A$1:$A$936),1,Feriados!$A$1:$A$936)</f>
        <v>42353</v>
      </c>
      <c r="J3904" s="27">
        <f>WORKDAY(WORKDAY(DATEVALUE("15/"&amp;MONTH(EDATE(C3904,0))&amp;"/"&amp;YEAR(EDATE(C3904,0))-1),-1,Feriados!$A$1:$A$936),1,Feriados!$A$1:$A$936)</f>
        <v>42019</v>
      </c>
      <c r="K3904" s="28">
        <f t="shared" si="118"/>
        <v>10.673028149997666</v>
      </c>
    </row>
    <row r="3905" spans="1:11" x14ac:dyDescent="0.3">
      <c r="A3905" s="18" t="str">
        <f t="shared" si="117"/>
        <v>122015P</v>
      </c>
      <c r="B3905" s="10">
        <v>760199</v>
      </c>
      <c r="C3905" s="15">
        <v>42396</v>
      </c>
      <c r="D3905" s="16">
        <v>2795.4184770000002</v>
      </c>
      <c r="E3905" s="14">
        <v>1.08</v>
      </c>
      <c r="F3905" s="14" t="s">
        <v>42</v>
      </c>
      <c r="G3905" s="15">
        <v>42394</v>
      </c>
      <c r="H3905" s="27">
        <f>WORKDAY(WORKDAY(DATEVALUE("15/"&amp;MONTH(EDATE(C3905,0))&amp;"/"&amp;YEAR(EDATE(C3905,0))),-1,Feriados!$A$1:$A$936),1,Feriados!$A$1:$A$936)</f>
        <v>42384</v>
      </c>
      <c r="I3905" s="27">
        <f>WORKDAY(WORKDAY(DATEVALUE("15/"&amp;MONTH(EDATE(C3905,-1))&amp;"/"&amp;YEAR(EDATE(C3905,-1))),-1,Feriados!$A$1:$A$936),1,Feriados!$A$1:$A$936)</f>
        <v>42353</v>
      </c>
      <c r="J3905" s="27">
        <f>WORKDAY(WORKDAY(DATEVALUE("15/"&amp;MONTH(EDATE(C3905,0))&amp;"/"&amp;YEAR(EDATE(C3905,0))-1),-1,Feriados!$A$1:$A$936),1,Feriados!$A$1:$A$936)</f>
        <v>42019</v>
      </c>
      <c r="K3905" s="28">
        <f t="shared" si="118"/>
        <v>10.673028149997666</v>
      </c>
    </row>
    <row r="3906" spans="1:11" x14ac:dyDescent="0.3">
      <c r="A3906" s="18" t="str">
        <f t="shared" si="117"/>
        <v>122015P</v>
      </c>
      <c r="B3906" s="10">
        <v>760199</v>
      </c>
      <c r="C3906" s="15">
        <v>42397</v>
      </c>
      <c r="D3906" s="16">
        <v>2796.9993800000002</v>
      </c>
      <c r="E3906" s="14">
        <v>1.08</v>
      </c>
      <c r="F3906" s="14" t="s">
        <v>42</v>
      </c>
      <c r="G3906" s="15">
        <v>42394</v>
      </c>
      <c r="H3906" s="27">
        <f>WORKDAY(WORKDAY(DATEVALUE("15/"&amp;MONTH(EDATE(C3906,0))&amp;"/"&amp;YEAR(EDATE(C3906,0))),-1,Feriados!$A$1:$A$936),1,Feriados!$A$1:$A$936)</f>
        <v>42384</v>
      </c>
      <c r="I3906" s="27">
        <f>WORKDAY(WORKDAY(DATEVALUE("15/"&amp;MONTH(EDATE(C3906,-1))&amp;"/"&amp;YEAR(EDATE(C3906,-1))),-1,Feriados!$A$1:$A$936),1,Feriados!$A$1:$A$936)</f>
        <v>42353</v>
      </c>
      <c r="J3906" s="27">
        <f>WORKDAY(WORKDAY(DATEVALUE("15/"&amp;MONTH(EDATE(C3906,0))&amp;"/"&amp;YEAR(EDATE(C3906,0))-1),-1,Feriados!$A$1:$A$936),1,Feriados!$A$1:$A$936)</f>
        <v>42019</v>
      </c>
      <c r="K3906" s="28">
        <f t="shared" si="118"/>
        <v>10.673028149997666</v>
      </c>
    </row>
    <row r="3907" spans="1:11" x14ac:dyDescent="0.3">
      <c r="A3907" s="18" t="str">
        <f t="shared" ref="A3907:A3970" si="119">MONTH(EDATE(C3907,-1))&amp;YEAR(EDATE(C3907,-1))&amp;F3907</f>
        <v>122015P</v>
      </c>
      <c r="B3907" s="10">
        <v>760199</v>
      </c>
      <c r="C3907" s="15">
        <v>42398</v>
      </c>
      <c r="D3907" s="16">
        <v>2798.5811760000001</v>
      </c>
      <c r="E3907" s="14">
        <v>1.08</v>
      </c>
      <c r="F3907" s="14" t="s">
        <v>42</v>
      </c>
      <c r="G3907" s="15">
        <v>42394</v>
      </c>
      <c r="H3907" s="27">
        <f>WORKDAY(WORKDAY(DATEVALUE("15/"&amp;MONTH(EDATE(C3907,0))&amp;"/"&amp;YEAR(EDATE(C3907,0))),-1,Feriados!$A$1:$A$936),1,Feriados!$A$1:$A$936)</f>
        <v>42384</v>
      </c>
      <c r="I3907" s="27">
        <f>WORKDAY(WORKDAY(DATEVALUE("15/"&amp;MONTH(EDATE(C3907,-1))&amp;"/"&amp;YEAR(EDATE(C3907,-1))),-1,Feriados!$A$1:$A$936),1,Feriados!$A$1:$A$936)</f>
        <v>42353</v>
      </c>
      <c r="J3907" s="27">
        <f>WORKDAY(WORKDAY(DATEVALUE("15/"&amp;MONTH(EDATE(C3907,0))&amp;"/"&amp;YEAR(EDATE(C3907,0))-1),-1,Feriados!$A$1:$A$936),1,Feriados!$A$1:$A$936)</f>
        <v>42019</v>
      </c>
      <c r="K3907" s="28">
        <f t="shared" si="118"/>
        <v>10.673028149997666</v>
      </c>
    </row>
    <row r="3908" spans="1:11" x14ac:dyDescent="0.3">
      <c r="A3908" s="18" t="str">
        <f t="shared" si="119"/>
        <v>12016P</v>
      </c>
      <c r="B3908" s="10">
        <v>760199</v>
      </c>
      <c r="C3908" s="15">
        <v>42401</v>
      </c>
      <c r="D3908" s="16">
        <v>2800.1638670000002</v>
      </c>
      <c r="E3908" s="14">
        <v>1.08</v>
      </c>
      <c r="F3908" s="14" t="s">
        <v>42</v>
      </c>
      <c r="G3908" s="15">
        <v>42394</v>
      </c>
      <c r="H3908" s="27">
        <f>WORKDAY(WORKDAY(DATEVALUE("15/"&amp;MONTH(EDATE(C3908,0))&amp;"/"&amp;YEAR(EDATE(C3908,0))),-1,Feriados!$A$1:$A$936),1,Feriados!$A$1:$A$936)</f>
        <v>42415</v>
      </c>
      <c r="I3908" s="27">
        <f>WORKDAY(WORKDAY(DATEVALUE("15/"&amp;MONTH(EDATE(C3908,-1))&amp;"/"&amp;YEAR(EDATE(C3908,-1))),-1,Feriados!$A$1:$A$936),1,Feriados!$A$1:$A$936)</f>
        <v>42384</v>
      </c>
      <c r="J3908" s="27">
        <f>WORKDAY(WORKDAY(DATEVALUE("15/"&amp;MONTH(EDATE(C3908,0))&amp;"/"&amp;YEAR(EDATE(C3908,0))-1),-1,Feriados!$A$1:$A$936),1,Feriados!$A$1:$A$936)</f>
        <v>42053</v>
      </c>
      <c r="K3908" s="28">
        <f t="shared" si="118"/>
        <v>10.705805088479693</v>
      </c>
    </row>
    <row r="3909" spans="1:11" x14ac:dyDescent="0.3">
      <c r="A3909" s="18" t="str">
        <f t="shared" si="119"/>
        <v>12016P</v>
      </c>
      <c r="B3909" s="10">
        <v>760199</v>
      </c>
      <c r="C3909" s="15">
        <v>42402</v>
      </c>
      <c r="D3909" s="16">
        <v>2801.747453</v>
      </c>
      <c r="E3909" s="14">
        <v>1.08</v>
      </c>
      <c r="F3909" s="14" t="s">
        <v>42</v>
      </c>
      <c r="G3909" s="15">
        <v>42394</v>
      </c>
      <c r="H3909" s="27">
        <f>WORKDAY(WORKDAY(DATEVALUE("15/"&amp;MONTH(EDATE(C3909,0))&amp;"/"&amp;YEAR(EDATE(C3909,0))),-1,Feriados!$A$1:$A$936),1,Feriados!$A$1:$A$936)</f>
        <v>42415</v>
      </c>
      <c r="I3909" s="27">
        <f>WORKDAY(WORKDAY(DATEVALUE("15/"&amp;MONTH(EDATE(C3909,-1))&amp;"/"&amp;YEAR(EDATE(C3909,-1))),-1,Feriados!$A$1:$A$936),1,Feriados!$A$1:$A$936)</f>
        <v>42384</v>
      </c>
      <c r="J3909" s="27">
        <f>WORKDAY(WORKDAY(DATEVALUE("15/"&amp;MONTH(EDATE(C3909,0))&amp;"/"&amp;YEAR(EDATE(C3909,0))-1),-1,Feriados!$A$1:$A$936),1,Feriados!$A$1:$A$936)</f>
        <v>42053</v>
      </c>
      <c r="K3909" s="28">
        <f t="shared" si="118"/>
        <v>10.705805088479693</v>
      </c>
    </row>
    <row r="3910" spans="1:11" x14ac:dyDescent="0.3">
      <c r="A3910" s="18" t="str">
        <f t="shared" si="119"/>
        <v>12016P</v>
      </c>
      <c r="B3910" s="10">
        <v>760199</v>
      </c>
      <c r="C3910" s="15">
        <v>42403</v>
      </c>
      <c r="D3910" s="16">
        <v>2803.3319350000002</v>
      </c>
      <c r="E3910" s="14">
        <v>1.08</v>
      </c>
      <c r="F3910" s="14" t="s">
        <v>42</v>
      </c>
      <c r="G3910" s="15">
        <v>42394</v>
      </c>
      <c r="H3910" s="27">
        <f>WORKDAY(WORKDAY(DATEVALUE("15/"&amp;MONTH(EDATE(C3910,0))&amp;"/"&amp;YEAR(EDATE(C3910,0))),-1,Feriados!$A$1:$A$936),1,Feriados!$A$1:$A$936)</f>
        <v>42415</v>
      </c>
      <c r="I3910" s="27">
        <f>WORKDAY(WORKDAY(DATEVALUE("15/"&amp;MONTH(EDATE(C3910,-1))&amp;"/"&amp;YEAR(EDATE(C3910,-1))),-1,Feriados!$A$1:$A$936),1,Feriados!$A$1:$A$936)</f>
        <v>42384</v>
      </c>
      <c r="J3910" s="27">
        <f>WORKDAY(WORKDAY(DATEVALUE("15/"&amp;MONTH(EDATE(C3910,0))&amp;"/"&amp;YEAR(EDATE(C3910,0))-1),-1,Feriados!$A$1:$A$936),1,Feriados!$A$1:$A$936)</f>
        <v>42053</v>
      </c>
      <c r="K3910" s="28">
        <f t="shared" si="118"/>
        <v>10.705805088479693</v>
      </c>
    </row>
    <row r="3911" spans="1:11" x14ac:dyDescent="0.3">
      <c r="A3911" s="18" t="str">
        <f t="shared" si="119"/>
        <v>12016P</v>
      </c>
      <c r="B3911" s="10">
        <v>760199</v>
      </c>
      <c r="C3911" s="15">
        <v>42404</v>
      </c>
      <c r="D3911" s="16">
        <v>2804.9173129999999</v>
      </c>
      <c r="E3911" s="14">
        <v>1.08</v>
      </c>
      <c r="F3911" s="14" t="s">
        <v>42</v>
      </c>
      <c r="G3911" s="15">
        <v>42394</v>
      </c>
      <c r="H3911" s="27">
        <f>WORKDAY(WORKDAY(DATEVALUE("15/"&amp;MONTH(EDATE(C3911,0))&amp;"/"&amp;YEAR(EDATE(C3911,0))),-1,Feriados!$A$1:$A$936),1,Feriados!$A$1:$A$936)</f>
        <v>42415</v>
      </c>
      <c r="I3911" s="27">
        <f>WORKDAY(WORKDAY(DATEVALUE("15/"&amp;MONTH(EDATE(C3911,-1))&amp;"/"&amp;YEAR(EDATE(C3911,-1))),-1,Feriados!$A$1:$A$936),1,Feriados!$A$1:$A$936)</f>
        <v>42384</v>
      </c>
      <c r="J3911" s="27">
        <f>WORKDAY(WORKDAY(DATEVALUE("15/"&amp;MONTH(EDATE(C3911,0))&amp;"/"&amp;YEAR(EDATE(C3911,0))-1),-1,Feriados!$A$1:$A$936),1,Feriados!$A$1:$A$936)</f>
        <v>42053</v>
      </c>
      <c r="K3911" s="28">
        <f t="shared" si="118"/>
        <v>10.705805088479693</v>
      </c>
    </row>
    <row r="3912" spans="1:11" x14ac:dyDescent="0.3">
      <c r="A3912" s="18" t="str">
        <f t="shared" si="119"/>
        <v>12016F</v>
      </c>
      <c r="B3912" s="10">
        <v>760199</v>
      </c>
      <c r="C3912" s="15">
        <v>42405</v>
      </c>
      <c r="D3912" s="16">
        <v>2810.6659500000001</v>
      </c>
      <c r="E3912" s="14">
        <v>1.27</v>
      </c>
      <c r="F3912" s="14" t="s">
        <v>41</v>
      </c>
      <c r="G3912" s="15">
        <v>42405</v>
      </c>
      <c r="H3912" s="27">
        <f>WORKDAY(WORKDAY(DATEVALUE("15/"&amp;MONTH(EDATE(C3912,0))&amp;"/"&amp;YEAR(EDATE(C3912,0))),-1,Feriados!$A$1:$A$936),1,Feriados!$A$1:$A$936)</f>
        <v>42415</v>
      </c>
      <c r="I3912" s="27">
        <f>WORKDAY(WORKDAY(DATEVALUE("15/"&amp;MONTH(EDATE(C3912,-1))&amp;"/"&amp;YEAR(EDATE(C3912,-1))),-1,Feriados!$A$1:$A$936),1,Feriados!$A$1:$A$936)</f>
        <v>42384</v>
      </c>
      <c r="J3912" s="27">
        <f>WORKDAY(WORKDAY(DATEVALUE("15/"&amp;MONTH(EDATE(C3912,0))&amp;"/"&amp;YEAR(EDATE(C3912,0))-1),-1,Feriados!$A$1:$A$936),1,Feriados!$A$1:$A$936)</f>
        <v>42053</v>
      </c>
      <c r="K3912" s="28">
        <f t="shared" si="118"/>
        <v>10.705805088479693</v>
      </c>
    </row>
    <row r="3913" spans="1:11" x14ac:dyDescent="0.3">
      <c r="A3913" s="18" t="str">
        <f t="shared" si="119"/>
        <v>12016F</v>
      </c>
      <c r="B3913" s="10">
        <v>760199</v>
      </c>
      <c r="C3913" s="15">
        <v>42410</v>
      </c>
      <c r="D3913" s="16">
        <v>2812.5333430000001</v>
      </c>
      <c r="E3913" s="14">
        <v>1.27</v>
      </c>
      <c r="F3913" s="14" t="s">
        <v>41</v>
      </c>
      <c r="G3913" s="15">
        <v>42405</v>
      </c>
      <c r="H3913" s="27">
        <f>WORKDAY(WORKDAY(DATEVALUE("15/"&amp;MONTH(EDATE(C3913,0))&amp;"/"&amp;YEAR(EDATE(C3913,0))),-1,Feriados!$A$1:$A$936),1,Feriados!$A$1:$A$936)</f>
        <v>42415</v>
      </c>
      <c r="I3913" s="27">
        <f>WORKDAY(WORKDAY(DATEVALUE("15/"&amp;MONTH(EDATE(C3913,-1))&amp;"/"&amp;YEAR(EDATE(C3913,-1))),-1,Feriados!$A$1:$A$936),1,Feriados!$A$1:$A$936)</f>
        <v>42384</v>
      </c>
      <c r="J3913" s="27">
        <f>WORKDAY(WORKDAY(DATEVALUE("15/"&amp;MONTH(EDATE(C3913,0))&amp;"/"&amp;YEAR(EDATE(C3913,0))-1),-1,Feriados!$A$1:$A$936),1,Feriados!$A$1:$A$936)</f>
        <v>42053</v>
      </c>
      <c r="K3913" s="28">
        <f t="shared" si="118"/>
        <v>10.705805088479693</v>
      </c>
    </row>
    <row r="3914" spans="1:11" x14ac:dyDescent="0.3">
      <c r="A3914" s="18" t="str">
        <f t="shared" si="119"/>
        <v>12016F</v>
      </c>
      <c r="B3914" s="10">
        <v>760199</v>
      </c>
      <c r="C3914" s="15">
        <v>42411</v>
      </c>
      <c r="D3914" s="16">
        <v>2814.4019760000001</v>
      </c>
      <c r="E3914" s="14">
        <v>1.27</v>
      </c>
      <c r="F3914" s="14" t="s">
        <v>41</v>
      </c>
      <c r="G3914" s="15">
        <v>42405</v>
      </c>
      <c r="H3914" s="27">
        <f>WORKDAY(WORKDAY(DATEVALUE("15/"&amp;MONTH(EDATE(C3914,0))&amp;"/"&amp;YEAR(EDATE(C3914,0))),-1,Feriados!$A$1:$A$936),1,Feriados!$A$1:$A$936)</f>
        <v>42415</v>
      </c>
      <c r="I3914" s="27">
        <f>WORKDAY(WORKDAY(DATEVALUE("15/"&amp;MONTH(EDATE(C3914,-1))&amp;"/"&amp;YEAR(EDATE(C3914,-1))),-1,Feriados!$A$1:$A$936),1,Feriados!$A$1:$A$936)</f>
        <v>42384</v>
      </c>
      <c r="J3914" s="27">
        <f>WORKDAY(WORKDAY(DATEVALUE("15/"&amp;MONTH(EDATE(C3914,0))&amp;"/"&amp;YEAR(EDATE(C3914,0))-1),-1,Feriados!$A$1:$A$936),1,Feriados!$A$1:$A$936)</f>
        <v>42053</v>
      </c>
      <c r="K3914" s="28">
        <f t="shared" si="118"/>
        <v>10.705805088479693</v>
      </c>
    </row>
    <row r="3915" spans="1:11" x14ac:dyDescent="0.3">
      <c r="A3915" s="18" t="str">
        <f t="shared" si="119"/>
        <v>12016F</v>
      </c>
      <c r="B3915" s="10">
        <v>760199</v>
      </c>
      <c r="C3915" s="15">
        <v>42412</v>
      </c>
      <c r="D3915" s="16">
        <v>2816.271851</v>
      </c>
      <c r="E3915" s="14">
        <v>1.27</v>
      </c>
      <c r="F3915" s="14" t="s">
        <v>41</v>
      </c>
      <c r="G3915" s="15">
        <v>42405</v>
      </c>
      <c r="H3915" s="27">
        <f>WORKDAY(WORKDAY(DATEVALUE("15/"&amp;MONTH(EDATE(C3915,0))&amp;"/"&amp;YEAR(EDATE(C3915,0))),-1,Feriados!$A$1:$A$936),1,Feriados!$A$1:$A$936)</f>
        <v>42415</v>
      </c>
      <c r="I3915" s="27">
        <f>WORKDAY(WORKDAY(DATEVALUE("15/"&amp;MONTH(EDATE(C3915,-1))&amp;"/"&amp;YEAR(EDATE(C3915,-1))),-1,Feriados!$A$1:$A$936),1,Feriados!$A$1:$A$936)</f>
        <v>42384</v>
      </c>
      <c r="J3915" s="27">
        <f>WORKDAY(WORKDAY(DATEVALUE("15/"&amp;MONTH(EDATE(C3915,0))&amp;"/"&amp;YEAR(EDATE(C3915,0))-1),-1,Feriados!$A$1:$A$936),1,Feriados!$A$1:$A$936)</f>
        <v>42053</v>
      </c>
      <c r="K3915" s="28">
        <f t="shared" si="118"/>
        <v>10.705805088479693</v>
      </c>
    </row>
    <row r="3916" spans="1:11" x14ac:dyDescent="0.3">
      <c r="A3916" s="18" t="str">
        <f t="shared" si="119"/>
        <v>12016F</v>
      </c>
      <c r="B3916" s="10">
        <v>760199</v>
      </c>
      <c r="C3916" s="15">
        <v>42415</v>
      </c>
      <c r="D3916" s="16">
        <v>2818.1429680000001</v>
      </c>
      <c r="E3916" s="14">
        <v>1.27</v>
      </c>
      <c r="F3916" s="14" t="s">
        <v>41</v>
      </c>
      <c r="G3916" s="15">
        <v>42405</v>
      </c>
      <c r="H3916" s="27">
        <f>WORKDAY(WORKDAY(DATEVALUE("15/"&amp;MONTH(EDATE(C3916,0))&amp;"/"&amp;YEAR(EDATE(C3916,0))),-1,Feriados!$A$1:$A$936),1,Feriados!$A$1:$A$936)</f>
        <v>42415</v>
      </c>
      <c r="I3916" s="27">
        <f>WORKDAY(WORKDAY(DATEVALUE("15/"&amp;MONTH(EDATE(C3916,-1))&amp;"/"&amp;YEAR(EDATE(C3916,-1))),-1,Feriados!$A$1:$A$936),1,Feriados!$A$1:$A$936)</f>
        <v>42384</v>
      </c>
      <c r="J3916" s="27">
        <f>WORKDAY(WORKDAY(DATEVALUE("15/"&amp;MONTH(EDATE(C3916,0))&amp;"/"&amp;YEAR(EDATE(C3916,0))-1),-1,Feriados!$A$1:$A$936),1,Feriados!$A$1:$A$936)</f>
        <v>42053</v>
      </c>
      <c r="K3916" s="28">
        <f t="shared" si="118"/>
        <v>10.705805088479693</v>
      </c>
    </row>
    <row r="3917" spans="1:11" x14ac:dyDescent="0.3">
      <c r="A3917" s="18" t="str">
        <f t="shared" si="119"/>
        <v>12016P</v>
      </c>
      <c r="B3917" s="10">
        <v>760199</v>
      </c>
      <c r="C3917" s="15">
        <v>42416</v>
      </c>
      <c r="D3917" s="16">
        <v>2819.3855079999998</v>
      </c>
      <c r="E3917" s="14">
        <v>0.93</v>
      </c>
      <c r="F3917" s="14" t="s">
        <v>42</v>
      </c>
      <c r="G3917" s="15">
        <v>42416</v>
      </c>
      <c r="H3917" s="27">
        <f>WORKDAY(WORKDAY(DATEVALUE("15/"&amp;MONTH(EDATE(C3917,0))&amp;"/"&amp;YEAR(EDATE(C3917,0))),-1,Feriados!$A$1:$A$936),1,Feriados!$A$1:$A$936)</f>
        <v>42415</v>
      </c>
      <c r="I3917" s="27">
        <f>WORKDAY(WORKDAY(DATEVALUE("15/"&amp;MONTH(EDATE(C3917,-1))&amp;"/"&amp;YEAR(EDATE(C3917,-1))),-1,Feriados!$A$1:$A$936),1,Feriados!$A$1:$A$936)</f>
        <v>42384</v>
      </c>
      <c r="J3917" s="27">
        <f>WORKDAY(WORKDAY(DATEVALUE("15/"&amp;MONTH(EDATE(C3917,0))&amp;"/"&amp;YEAR(EDATE(C3917,0))-1),-1,Feriados!$A$1:$A$936),1,Feriados!$A$1:$A$936)</f>
        <v>42053</v>
      </c>
      <c r="K3917" s="28">
        <f t="shared" si="118"/>
        <v>10.705805088479693</v>
      </c>
    </row>
    <row r="3918" spans="1:11" x14ac:dyDescent="0.3">
      <c r="A3918" s="18" t="str">
        <f t="shared" si="119"/>
        <v>12016P</v>
      </c>
      <c r="B3918" s="10">
        <v>760199</v>
      </c>
      <c r="C3918" s="15">
        <v>42417</v>
      </c>
      <c r="D3918" s="16">
        <v>2820.6285969999999</v>
      </c>
      <c r="E3918" s="14">
        <v>0.93</v>
      </c>
      <c r="F3918" s="14" t="s">
        <v>42</v>
      </c>
      <c r="G3918" s="15">
        <v>42416</v>
      </c>
      <c r="H3918" s="27">
        <f>WORKDAY(WORKDAY(DATEVALUE("15/"&amp;MONTH(EDATE(C3918,0))&amp;"/"&amp;YEAR(EDATE(C3918,0))),-1,Feriados!$A$1:$A$936),1,Feriados!$A$1:$A$936)</f>
        <v>42415</v>
      </c>
      <c r="I3918" s="27">
        <f>WORKDAY(WORKDAY(DATEVALUE("15/"&amp;MONTH(EDATE(C3918,-1))&amp;"/"&amp;YEAR(EDATE(C3918,-1))),-1,Feriados!$A$1:$A$936),1,Feriados!$A$1:$A$936)</f>
        <v>42384</v>
      </c>
      <c r="J3918" s="27">
        <f>WORKDAY(WORKDAY(DATEVALUE("15/"&amp;MONTH(EDATE(C3918,0))&amp;"/"&amp;YEAR(EDATE(C3918,0))-1),-1,Feriados!$A$1:$A$936),1,Feriados!$A$1:$A$936)</f>
        <v>42053</v>
      </c>
      <c r="K3918" s="28">
        <f t="shared" si="118"/>
        <v>10.705805088479693</v>
      </c>
    </row>
    <row r="3919" spans="1:11" x14ac:dyDescent="0.3">
      <c r="A3919" s="18" t="str">
        <f t="shared" si="119"/>
        <v>12016P</v>
      </c>
      <c r="B3919" s="10">
        <v>760199</v>
      </c>
      <c r="C3919" s="15">
        <v>42418</v>
      </c>
      <c r="D3919" s="16">
        <v>2821.8722339999999</v>
      </c>
      <c r="E3919" s="14">
        <v>0.93</v>
      </c>
      <c r="F3919" s="14" t="s">
        <v>42</v>
      </c>
      <c r="G3919" s="15">
        <v>42416</v>
      </c>
      <c r="H3919" s="27">
        <f>WORKDAY(WORKDAY(DATEVALUE("15/"&amp;MONTH(EDATE(C3919,0))&amp;"/"&amp;YEAR(EDATE(C3919,0))),-1,Feriados!$A$1:$A$936),1,Feriados!$A$1:$A$936)</f>
        <v>42415</v>
      </c>
      <c r="I3919" s="27">
        <f>WORKDAY(WORKDAY(DATEVALUE("15/"&amp;MONTH(EDATE(C3919,-1))&amp;"/"&amp;YEAR(EDATE(C3919,-1))),-1,Feriados!$A$1:$A$936),1,Feriados!$A$1:$A$936)</f>
        <v>42384</v>
      </c>
      <c r="J3919" s="27">
        <f>WORKDAY(WORKDAY(DATEVALUE("15/"&amp;MONTH(EDATE(C3919,0))&amp;"/"&amp;YEAR(EDATE(C3919,0))-1),-1,Feriados!$A$1:$A$936),1,Feriados!$A$1:$A$936)</f>
        <v>42053</v>
      </c>
      <c r="K3919" s="28">
        <f t="shared" si="118"/>
        <v>10.705805088479693</v>
      </c>
    </row>
    <row r="3920" spans="1:11" x14ac:dyDescent="0.3">
      <c r="A3920" s="18" t="str">
        <f t="shared" si="119"/>
        <v>12016P</v>
      </c>
      <c r="B3920" s="10">
        <v>760199</v>
      </c>
      <c r="C3920" s="15">
        <v>42419</v>
      </c>
      <c r="D3920" s="16">
        <v>2823.116419</v>
      </c>
      <c r="E3920" s="14">
        <v>0.93</v>
      </c>
      <c r="F3920" s="14" t="s">
        <v>42</v>
      </c>
      <c r="G3920" s="15">
        <v>42416</v>
      </c>
      <c r="H3920" s="27">
        <f>WORKDAY(WORKDAY(DATEVALUE("15/"&amp;MONTH(EDATE(C3920,0))&amp;"/"&amp;YEAR(EDATE(C3920,0))),-1,Feriados!$A$1:$A$936),1,Feriados!$A$1:$A$936)</f>
        <v>42415</v>
      </c>
      <c r="I3920" s="27">
        <f>WORKDAY(WORKDAY(DATEVALUE("15/"&amp;MONTH(EDATE(C3920,-1))&amp;"/"&amp;YEAR(EDATE(C3920,-1))),-1,Feriados!$A$1:$A$936),1,Feriados!$A$1:$A$936)</f>
        <v>42384</v>
      </c>
      <c r="J3920" s="27">
        <f>WORKDAY(WORKDAY(DATEVALUE("15/"&amp;MONTH(EDATE(C3920,0))&amp;"/"&amp;YEAR(EDATE(C3920,0))-1),-1,Feriados!$A$1:$A$936),1,Feriados!$A$1:$A$936)</f>
        <v>42053</v>
      </c>
      <c r="K3920" s="28">
        <f t="shared" si="118"/>
        <v>10.705805088479693</v>
      </c>
    </row>
    <row r="3921" spans="1:11" x14ac:dyDescent="0.3">
      <c r="A3921" s="18" t="str">
        <f t="shared" si="119"/>
        <v>12016P</v>
      </c>
      <c r="B3921" s="10">
        <v>760199</v>
      </c>
      <c r="C3921" s="15">
        <v>42422</v>
      </c>
      <c r="D3921" s="16">
        <v>2824.3611529999998</v>
      </c>
      <c r="E3921" s="14">
        <v>0.93</v>
      </c>
      <c r="F3921" s="14" t="s">
        <v>42</v>
      </c>
      <c r="G3921" s="15">
        <v>42416</v>
      </c>
      <c r="H3921" s="27">
        <f>WORKDAY(WORKDAY(DATEVALUE("15/"&amp;MONTH(EDATE(C3921,0))&amp;"/"&amp;YEAR(EDATE(C3921,0))),-1,Feriados!$A$1:$A$936),1,Feriados!$A$1:$A$936)</f>
        <v>42415</v>
      </c>
      <c r="I3921" s="27">
        <f>WORKDAY(WORKDAY(DATEVALUE("15/"&amp;MONTH(EDATE(C3921,-1))&amp;"/"&amp;YEAR(EDATE(C3921,-1))),-1,Feriados!$A$1:$A$936),1,Feriados!$A$1:$A$936)</f>
        <v>42384</v>
      </c>
      <c r="J3921" s="27">
        <f>WORKDAY(WORKDAY(DATEVALUE("15/"&amp;MONTH(EDATE(C3921,0))&amp;"/"&amp;YEAR(EDATE(C3921,0))-1),-1,Feriados!$A$1:$A$936),1,Feriados!$A$1:$A$936)</f>
        <v>42053</v>
      </c>
      <c r="K3921" s="28">
        <f t="shared" si="118"/>
        <v>10.705805088479693</v>
      </c>
    </row>
    <row r="3922" spans="1:11" x14ac:dyDescent="0.3">
      <c r="A3922" s="18" t="str">
        <f t="shared" si="119"/>
        <v>12016P</v>
      </c>
      <c r="B3922" s="10">
        <v>760199</v>
      </c>
      <c r="C3922" s="15">
        <v>42423</v>
      </c>
      <c r="D3922" s="16">
        <v>2825.606436</v>
      </c>
      <c r="E3922" s="14">
        <v>0.93</v>
      </c>
      <c r="F3922" s="14" t="s">
        <v>42</v>
      </c>
      <c r="G3922" s="15">
        <v>42416</v>
      </c>
      <c r="H3922" s="27">
        <f>WORKDAY(WORKDAY(DATEVALUE("15/"&amp;MONTH(EDATE(C3922,0))&amp;"/"&amp;YEAR(EDATE(C3922,0))),-1,Feriados!$A$1:$A$936),1,Feriados!$A$1:$A$936)</f>
        <v>42415</v>
      </c>
      <c r="I3922" s="27">
        <f>WORKDAY(WORKDAY(DATEVALUE("15/"&amp;MONTH(EDATE(C3922,-1))&amp;"/"&amp;YEAR(EDATE(C3922,-1))),-1,Feriados!$A$1:$A$936),1,Feriados!$A$1:$A$936)</f>
        <v>42384</v>
      </c>
      <c r="J3922" s="27">
        <f>WORKDAY(WORKDAY(DATEVALUE("15/"&amp;MONTH(EDATE(C3922,0))&amp;"/"&amp;YEAR(EDATE(C3922,0))-1),-1,Feriados!$A$1:$A$936),1,Feriados!$A$1:$A$936)</f>
        <v>42053</v>
      </c>
      <c r="K3922" s="28">
        <f t="shared" si="118"/>
        <v>10.705805088479693</v>
      </c>
    </row>
    <row r="3923" spans="1:11" x14ac:dyDescent="0.3">
      <c r="A3923" s="18" t="str">
        <f t="shared" si="119"/>
        <v>12016P</v>
      </c>
      <c r="B3923" s="10">
        <v>760199</v>
      </c>
      <c r="C3923" s="15">
        <v>42424</v>
      </c>
      <c r="D3923" s="16">
        <v>2827.3189910000001</v>
      </c>
      <c r="E3923" s="14">
        <v>0.98</v>
      </c>
      <c r="F3923" s="14" t="s">
        <v>42</v>
      </c>
      <c r="G3923" s="15">
        <v>42424</v>
      </c>
      <c r="H3923" s="27">
        <f>WORKDAY(WORKDAY(DATEVALUE("15/"&amp;MONTH(EDATE(C3923,0))&amp;"/"&amp;YEAR(EDATE(C3923,0))),-1,Feriados!$A$1:$A$936),1,Feriados!$A$1:$A$936)</f>
        <v>42415</v>
      </c>
      <c r="I3923" s="27">
        <f>WORKDAY(WORKDAY(DATEVALUE("15/"&amp;MONTH(EDATE(C3923,-1))&amp;"/"&amp;YEAR(EDATE(C3923,-1))),-1,Feriados!$A$1:$A$936),1,Feriados!$A$1:$A$936)</f>
        <v>42384</v>
      </c>
      <c r="J3923" s="27">
        <f>WORKDAY(WORKDAY(DATEVALUE("15/"&amp;MONTH(EDATE(C3923,0))&amp;"/"&amp;YEAR(EDATE(C3923,0))-1),-1,Feriados!$A$1:$A$936),1,Feriados!$A$1:$A$936)</f>
        <v>42053</v>
      </c>
      <c r="K3923" s="28">
        <f t="shared" si="118"/>
        <v>10.705805088479693</v>
      </c>
    </row>
    <row r="3924" spans="1:11" x14ac:dyDescent="0.3">
      <c r="A3924" s="18" t="str">
        <f t="shared" si="119"/>
        <v>12016P</v>
      </c>
      <c r="B3924" s="10">
        <v>760199</v>
      </c>
      <c r="C3924" s="15">
        <v>42425</v>
      </c>
      <c r="D3924" s="16">
        <v>2828.6322879999998</v>
      </c>
      <c r="E3924" s="14">
        <v>0.98</v>
      </c>
      <c r="F3924" s="14" t="s">
        <v>42</v>
      </c>
      <c r="G3924" s="15">
        <v>42424</v>
      </c>
      <c r="H3924" s="27">
        <f>WORKDAY(WORKDAY(DATEVALUE("15/"&amp;MONTH(EDATE(C3924,0))&amp;"/"&amp;YEAR(EDATE(C3924,0))),-1,Feriados!$A$1:$A$936),1,Feriados!$A$1:$A$936)</f>
        <v>42415</v>
      </c>
      <c r="I3924" s="27">
        <f>WORKDAY(WORKDAY(DATEVALUE("15/"&amp;MONTH(EDATE(C3924,-1))&amp;"/"&amp;YEAR(EDATE(C3924,-1))),-1,Feriados!$A$1:$A$936),1,Feriados!$A$1:$A$936)</f>
        <v>42384</v>
      </c>
      <c r="J3924" s="27">
        <f>WORKDAY(WORKDAY(DATEVALUE("15/"&amp;MONTH(EDATE(C3924,0))&amp;"/"&amp;YEAR(EDATE(C3924,0))-1),-1,Feriados!$A$1:$A$936),1,Feriados!$A$1:$A$936)</f>
        <v>42053</v>
      </c>
      <c r="K3924" s="28">
        <f t="shared" si="118"/>
        <v>10.705805088479693</v>
      </c>
    </row>
    <row r="3925" spans="1:11" x14ac:dyDescent="0.3">
      <c r="A3925" s="18" t="str">
        <f t="shared" si="119"/>
        <v>12016P</v>
      </c>
      <c r="B3925" s="10">
        <v>760199</v>
      </c>
      <c r="C3925" s="15">
        <v>42426</v>
      </c>
      <c r="D3925" s="16">
        <v>2829.9461959999999</v>
      </c>
      <c r="E3925" s="14">
        <v>0.98</v>
      </c>
      <c r="F3925" s="14" t="s">
        <v>42</v>
      </c>
      <c r="G3925" s="15">
        <v>42424</v>
      </c>
      <c r="H3925" s="27">
        <f>WORKDAY(WORKDAY(DATEVALUE("15/"&amp;MONTH(EDATE(C3925,0))&amp;"/"&amp;YEAR(EDATE(C3925,0))),-1,Feriados!$A$1:$A$936),1,Feriados!$A$1:$A$936)</f>
        <v>42415</v>
      </c>
      <c r="I3925" s="27">
        <f>WORKDAY(WORKDAY(DATEVALUE("15/"&amp;MONTH(EDATE(C3925,-1))&amp;"/"&amp;YEAR(EDATE(C3925,-1))),-1,Feriados!$A$1:$A$936),1,Feriados!$A$1:$A$936)</f>
        <v>42384</v>
      </c>
      <c r="J3925" s="27">
        <f>WORKDAY(WORKDAY(DATEVALUE("15/"&amp;MONTH(EDATE(C3925,0))&amp;"/"&amp;YEAR(EDATE(C3925,0))-1),-1,Feriados!$A$1:$A$936),1,Feriados!$A$1:$A$936)</f>
        <v>42053</v>
      </c>
      <c r="K3925" s="28">
        <f t="shared" si="118"/>
        <v>10.705805088479693</v>
      </c>
    </row>
    <row r="3926" spans="1:11" x14ac:dyDescent="0.3">
      <c r="A3926" s="18" t="str">
        <f t="shared" si="119"/>
        <v>12016P</v>
      </c>
      <c r="B3926" s="10">
        <v>760199</v>
      </c>
      <c r="C3926" s="15">
        <v>42429</v>
      </c>
      <c r="D3926" s="16">
        <v>2831.2607130000001</v>
      </c>
      <c r="E3926" s="14">
        <v>0.98</v>
      </c>
      <c r="F3926" s="14" t="s">
        <v>42</v>
      </c>
      <c r="G3926" s="15">
        <v>42424</v>
      </c>
      <c r="H3926" s="27">
        <f>WORKDAY(WORKDAY(DATEVALUE("15/"&amp;MONTH(EDATE(C3926,0))&amp;"/"&amp;YEAR(EDATE(C3926,0))),-1,Feriados!$A$1:$A$936),1,Feriados!$A$1:$A$936)</f>
        <v>42415</v>
      </c>
      <c r="I3926" s="27">
        <f>WORKDAY(WORKDAY(DATEVALUE("15/"&amp;MONTH(EDATE(C3926,-1))&amp;"/"&amp;YEAR(EDATE(C3926,-1))),-1,Feriados!$A$1:$A$936),1,Feriados!$A$1:$A$936)</f>
        <v>42384</v>
      </c>
      <c r="J3926" s="27">
        <f>WORKDAY(WORKDAY(DATEVALUE("15/"&amp;MONTH(EDATE(C3926,0))&amp;"/"&amp;YEAR(EDATE(C3926,0))-1),-1,Feriados!$A$1:$A$936),1,Feriados!$A$1:$A$936)</f>
        <v>42053</v>
      </c>
      <c r="K3926" s="28">
        <f t="shared" si="118"/>
        <v>10.705805088479693</v>
      </c>
    </row>
    <row r="3927" spans="1:11" x14ac:dyDescent="0.3">
      <c r="A3927" s="18" t="str">
        <f t="shared" si="119"/>
        <v>22016P</v>
      </c>
      <c r="B3927" s="10">
        <v>760199</v>
      </c>
      <c r="C3927" s="15">
        <v>42430</v>
      </c>
      <c r="D3927" s="16">
        <v>2832.5758409999999</v>
      </c>
      <c r="E3927" s="14">
        <v>0.98</v>
      </c>
      <c r="F3927" s="14" t="s">
        <v>42</v>
      </c>
      <c r="G3927" s="15">
        <v>42424</v>
      </c>
      <c r="H3927" s="27">
        <f>WORKDAY(WORKDAY(DATEVALUE("15/"&amp;MONTH(EDATE(C3927,0))&amp;"/"&amp;YEAR(EDATE(C3927,0))),-1,Feriados!$A$1:$A$936),1,Feriados!$A$1:$A$936)</f>
        <v>42444</v>
      </c>
      <c r="I3927" s="27">
        <f>WORKDAY(WORKDAY(DATEVALUE("15/"&amp;MONTH(EDATE(C3927,-1))&amp;"/"&amp;YEAR(EDATE(C3927,-1))),-1,Feriados!$A$1:$A$936),1,Feriados!$A$1:$A$936)</f>
        <v>42415</v>
      </c>
      <c r="J3927" s="27">
        <f>WORKDAY(WORKDAY(DATEVALUE("15/"&amp;MONTH(EDATE(C3927,0))&amp;"/"&amp;YEAR(EDATE(C3927,0))-1),-1,Feriados!$A$1:$A$936),1,Feriados!$A$1:$A$936)</f>
        <v>42079</v>
      </c>
      <c r="K3927" s="28">
        <f t="shared" si="118"/>
        <v>10.355884378957025</v>
      </c>
    </row>
    <row r="3928" spans="1:11" x14ac:dyDescent="0.3">
      <c r="A3928" s="18" t="str">
        <f t="shared" si="119"/>
        <v>22016P</v>
      </c>
      <c r="B3928" s="10">
        <v>760199</v>
      </c>
      <c r="C3928" s="15">
        <v>42431</v>
      </c>
      <c r="D3928" s="16">
        <v>2833.8915809999999</v>
      </c>
      <c r="E3928" s="14">
        <v>0.98</v>
      </c>
      <c r="F3928" s="14" t="s">
        <v>42</v>
      </c>
      <c r="G3928" s="15">
        <v>42424</v>
      </c>
      <c r="H3928" s="27">
        <f>WORKDAY(WORKDAY(DATEVALUE("15/"&amp;MONTH(EDATE(C3928,0))&amp;"/"&amp;YEAR(EDATE(C3928,0))),-1,Feriados!$A$1:$A$936),1,Feriados!$A$1:$A$936)</f>
        <v>42444</v>
      </c>
      <c r="I3928" s="27">
        <f>WORKDAY(WORKDAY(DATEVALUE("15/"&amp;MONTH(EDATE(C3928,-1))&amp;"/"&amp;YEAR(EDATE(C3928,-1))),-1,Feriados!$A$1:$A$936),1,Feriados!$A$1:$A$936)</f>
        <v>42415</v>
      </c>
      <c r="J3928" s="27">
        <f>WORKDAY(WORKDAY(DATEVALUE("15/"&amp;MONTH(EDATE(C3928,0))&amp;"/"&amp;YEAR(EDATE(C3928,0))-1),-1,Feriados!$A$1:$A$936),1,Feriados!$A$1:$A$936)</f>
        <v>42079</v>
      </c>
      <c r="K3928" s="28">
        <f t="shared" si="118"/>
        <v>10.355884378957025</v>
      </c>
    </row>
    <row r="3929" spans="1:11" x14ac:dyDescent="0.3">
      <c r="A3929" s="18" t="str">
        <f t="shared" si="119"/>
        <v>22016P</v>
      </c>
      <c r="B3929" s="10">
        <v>760199</v>
      </c>
      <c r="C3929" s="15">
        <v>42432</v>
      </c>
      <c r="D3929" s="16">
        <v>2835.2079309999999</v>
      </c>
      <c r="E3929" s="14">
        <v>0.98</v>
      </c>
      <c r="F3929" s="14" t="s">
        <v>42</v>
      </c>
      <c r="G3929" s="15">
        <v>42424</v>
      </c>
      <c r="H3929" s="27">
        <f>WORKDAY(WORKDAY(DATEVALUE("15/"&amp;MONTH(EDATE(C3929,0))&amp;"/"&amp;YEAR(EDATE(C3929,0))),-1,Feriados!$A$1:$A$936),1,Feriados!$A$1:$A$936)</f>
        <v>42444</v>
      </c>
      <c r="I3929" s="27">
        <f>WORKDAY(WORKDAY(DATEVALUE("15/"&amp;MONTH(EDATE(C3929,-1))&amp;"/"&amp;YEAR(EDATE(C3929,-1))),-1,Feriados!$A$1:$A$936),1,Feriados!$A$1:$A$936)</f>
        <v>42415</v>
      </c>
      <c r="J3929" s="27">
        <f>WORKDAY(WORKDAY(DATEVALUE("15/"&amp;MONTH(EDATE(C3929,0))&amp;"/"&amp;YEAR(EDATE(C3929,0))-1),-1,Feriados!$A$1:$A$936),1,Feriados!$A$1:$A$936)</f>
        <v>42079</v>
      </c>
      <c r="K3929" s="28">
        <f t="shared" si="118"/>
        <v>10.355884378957025</v>
      </c>
    </row>
    <row r="3930" spans="1:11" x14ac:dyDescent="0.3">
      <c r="A3930" s="18" t="str">
        <f t="shared" si="119"/>
        <v>22016P</v>
      </c>
      <c r="B3930" s="10">
        <v>760199</v>
      </c>
      <c r="C3930" s="15">
        <v>42433</v>
      </c>
      <c r="D3930" s="16">
        <v>2836.5248919999999</v>
      </c>
      <c r="E3930" s="14">
        <v>0.98</v>
      </c>
      <c r="F3930" s="14" t="s">
        <v>42</v>
      </c>
      <c r="G3930" s="15">
        <v>42424</v>
      </c>
      <c r="H3930" s="27">
        <f>WORKDAY(WORKDAY(DATEVALUE("15/"&amp;MONTH(EDATE(C3930,0))&amp;"/"&amp;YEAR(EDATE(C3930,0))),-1,Feriados!$A$1:$A$936),1,Feriados!$A$1:$A$936)</f>
        <v>42444</v>
      </c>
      <c r="I3930" s="27">
        <f>WORKDAY(WORKDAY(DATEVALUE("15/"&amp;MONTH(EDATE(C3930,-1))&amp;"/"&amp;YEAR(EDATE(C3930,-1))),-1,Feriados!$A$1:$A$936),1,Feriados!$A$1:$A$936)</f>
        <v>42415</v>
      </c>
      <c r="J3930" s="27">
        <f>WORKDAY(WORKDAY(DATEVALUE("15/"&amp;MONTH(EDATE(C3930,0))&amp;"/"&amp;YEAR(EDATE(C3930,0))-1),-1,Feriados!$A$1:$A$936),1,Feriados!$A$1:$A$936)</f>
        <v>42079</v>
      </c>
      <c r="K3930" s="28">
        <f t="shared" si="118"/>
        <v>10.355884378957025</v>
      </c>
    </row>
    <row r="3931" spans="1:11" x14ac:dyDescent="0.3">
      <c r="A3931" s="18" t="str">
        <f t="shared" si="119"/>
        <v>22016P</v>
      </c>
      <c r="B3931" s="10">
        <v>760199</v>
      </c>
      <c r="C3931" s="15">
        <v>42436</v>
      </c>
      <c r="D3931" s="16">
        <v>2837.8424660000001</v>
      </c>
      <c r="E3931" s="14">
        <v>0.98</v>
      </c>
      <c r="F3931" s="14" t="s">
        <v>42</v>
      </c>
      <c r="G3931" s="15">
        <v>42424</v>
      </c>
      <c r="H3931" s="27">
        <f>WORKDAY(WORKDAY(DATEVALUE("15/"&amp;MONTH(EDATE(C3931,0))&amp;"/"&amp;YEAR(EDATE(C3931,0))),-1,Feriados!$A$1:$A$936),1,Feriados!$A$1:$A$936)</f>
        <v>42444</v>
      </c>
      <c r="I3931" s="27">
        <f>WORKDAY(WORKDAY(DATEVALUE("15/"&amp;MONTH(EDATE(C3931,-1))&amp;"/"&amp;YEAR(EDATE(C3931,-1))),-1,Feriados!$A$1:$A$936),1,Feriados!$A$1:$A$936)</f>
        <v>42415</v>
      </c>
      <c r="J3931" s="27">
        <f>WORKDAY(WORKDAY(DATEVALUE("15/"&amp;MONTH(EDATE(C3931,0))&amp;"/"&amp;YEAR(EDATE(C3931,0))-1),-1,Feriados!$A$1:$A$936),1,Feriados!$A$1:$A$936)</f>
        <v>42079</v>
      </c>
      <c r="K3931" s="28">
        <f t="shared" si="118"/>
        <v>10.355884378957025</v>
      </c>
    </row>
    <row r="3932" spans="1:11" x14ac:dyDescent="0.3">
      <c r="A3932" s="18" t="str">
        <f t="shared" si="119"/>
        <v>22016P</v>
      </c>
      <c r="B3932" s="10">
        <v>760199</v>
      </c>
      <c r="C3932" s="15">
        <v>42437</v>
      </c>
      <c r="D3932" s="16">
        <v>2839.1606510000001</v>
      </c>
      <c r="E3932" s="14">
        <v>0.98</v>
      </c>
      <c r="F3932" s="14" t="s">
        <v>42</v>
      </c>
      <c r="G3932" s="15">
        <v>42424</v>
      </c>
      <c r="H3932" s="27">
        <f>WORKDAY(WORKDAY(DATEVALUE("15/"&amp;MONTH(EDATE(C3932,0))&amp;"/"&amp;YEAR(EDATE(C3932,0))),-1,Feriados!$A$1:$A$936),1,Feriados!$A$1:$A$936)</f>
        <v>42444</v>
      </c>
      <c r="I3932" s="27">
        <f>WORKDAY(WORKDAY(DATEVALUE("15/"&amp;MONTH(EDATE(C3932,-1))&amp;"/"&amp;YEAR(EDATE(C3932,-1))),-1,Feriados!$A$1:$A$936),1,Feriados!$A$1:$A$936)</f>
        <v>42415</v>
      </c>
      <c r="J3932" s="27">
        <f>WORKDAY(WORKDAY(DATEVALUE("15/"&amp;MONTH(EDATE(C3932,0))&amp;"/"&amp;YEAR(EDATE(C3932,0))-1),-1,Feriados!$A$1:$A$936),1,Feriados!$A$1:$A$936)</f>
        <v>42079</v>
      </c>
      <c r="K3932" s="28">
        <f t="shared" si="118"/>
        <v>10.355884378957025</v>
      </c>
    </row>
    <row r="3933" spans="1:11" x14ac:dyDescent="0.3">
      <c r="A3933" s="18" t="str">
        <f t="shared" si="119"/>
        <v>22016F</v>
      </c>
      <c r="B3933" s="10">
        <v>760199</v>
      </c>
      <c r="C3933" s="15">
        <v>42438</v>
      </c>
      <c r="D3933" s="16">
        <v>2838.656579</v>
      </c>
      <c r="E3933" s="14">
        <v>0.9</v>
      </c>
      <c r="F3933" s="14" t="s">
        <v>41</v>
      </c>
      <c r="G3933" s="15">
        <v>42438</v>
      </c>
      <c r="H3933" s="27">
        <f>WORKDAY(WORKDAY(DATEVALUE("15/"&amp;MONTH(EDATE(C3933,0))&amp;"/"&amp;YEAR(EDATE(C3933,0))),-1,Feriados!$A$1:$A$936),1,Feriados!$A$1:$A$936)</f>
        <v>42444</v>
      </c>
      <c r="I3933" s="27">
        <f>WORKDAY(WORKDAY(DATEVALUE("15/"&amp;MONTH(EDATE(C3933,-1))&amp;"/"&amp;YEAR(EDATE(C3933,-1))),-1,Feriados!$A$1:$A$936),1,Feriados!$A$1:$A$936)</f>
        <v>42415</v>
      </c>
      <c r="J3933" s="27">
        <f>WORKDAY(WORKDAY(DATEVALUE("15/"&amp;MONTH(EDATE(C3933,0))&amp;"/"&amp;YEAR(EDATE(C3933,0))-1),-1,Feriados!$A$1:$A$936),1,Feriados!$A$1:$A$936)</f>
        <v>42079</v>
      </c>
      <c r="K3933" s="28">
        <f t="shared" si="118"/>
        <v>10.355884378957025</v>
      </c>
    </row>
    <row r="3934" spans="1:11" x14ac:dyDescent="0.3">
      <c r="A3934" s="18" t="str">
        <f t="shared" si="119"/>
        <v>22016F</v>
      </c>
      <c r="B3934" s="10">
        <v>760199</v>
      </c>
      <c r="C3934" s="15">
        <v>42439</v>
      </c>
      <c r="D3934" s="16">
        <v>2839.867902</v>
      </c>
      <c r="E3934" s="14">
        <v>0.9</v>
      </c>
      <c r="F3934" s="14" t="s">
        <v>41</v>
      </c>
      <c r="G3934" s="15">
        <v>42438</v>
      </c>
      <c r="H3934" s="27">
        <f>WORKDAY(WORKDAY(DATEVALUE("15/"&amp;MONTH(EDATE(C3934,0))&amp;"/"&amp;YEAR(EDATE(C3934,0))),-1,Feriados!$A$1:$A$936),1,Feriados!$A$1:$A$936)</f>
        <v>42444</v>
      </c>
      <c r="I3934" s="27">
        <f>WORKDAY(WORKDAY(DATEVALUE("15/"&amp;MONTH(EDATE(C3934,-1))&amp;"/"&amp;YEAR(EDATE(C3934,-1))),-1,Feriados!$A$1:$A$936),1,Feriados!$A$1:$A$936)</f>
        <v>42415</v>
      </c>
      <c r="J3934" s="27">
        <f>WORKDAY(WORKDAY(DATEVALUE("15/"&amp;MONTH(EDATE(C3934,0))&amp;"/"&amp;YEAR(EDATE(C3934,0))-1),-1,Feriados!$A$1:$A$936),1,Feriados!$A$1:$A$936)</f>
        <v>42079</v>
      </c>
      <c r="K3934" s="28">
        <f t="shared" si="118"/>
        <v>10.355884378957025</v>
      </c>
    </row>
    <row r="3935" spans="1:11" x14ac:dyDescent="0.3">
      <c r="A3935" s="18" t="str">
        <f t="shared" si="119"/>
        <v>22016F</v>
      </c>
      <c r="B3935" s="10">
        <v>760199</v>
      </c>
      <c r="C3935" s="15">
        <v>42440</v>
      </c>
      <c r="D3935" s="16">
        <v>2841.0797419999999</v>
      </c>
      <c r="E3935" s="14">
        <v>0.9</v>
      </c>
      <c r="F3935" s="14" t="s">
        <v>41</v>
      </c>
      <c r="G3935" s="15">
        <v>42438</v>
      </c>
      <c r="H3935" s="27">
        <f>WORKDAY(WORKDAY(DATEVALUE("15/"&amp;MONTH(EDATE(C3935,0))&amp;"/"&amp;YEAR(EDATE(C3935,0))),-1,Feriados!$A$1:$A$936),1,Feriados!$A$1:$A$936)</f>
        <v>42444</v>
      </c>
      <c r="I3935" s="27">
        <f>WORKDAY(WORKDAY(DATEVALUE("15/"&amp;MONTH(EDATE(C3935,-1))&amp;"/"&amp;YEAR(EDATE(C3935,-1))),-1,Feriados!$A$1:$A$936),1,Feriados!$A$1:$A$936)</f>
        <v>42415</v>
      </c>
      <c r="J3935" s="27">
        <f>WORKDAY(WORKDAY(DATEVALUE("15/"&amp;MONTH(EDATE(C3935,0))&amp;"/"&amp;YEAR(EDATE(C3935,0))-1),-1,Feriados!$A$1:$A$936),1,Feriados!$A$1:$A$936)</f>
        <v>42079</v>
      </c>
      <c r="K3935" s="28">
        <f t="shared" si="118"/>
        <v>10.355884378957025</v>
      </c>
    </row>
    <row r="3936" spans="1:11" x14ac:dyDescent="0.3">
      <c r="A3936" s="18" t="str">
        <f t="shared" si="119"/>
        <v>22016F</v>
      </c>
      <c r="B3936" s="10">
        <v>760199</v>
      </c>
      <c r="C3936" s="15">
        <v>42443</v>
      </c>
      <c r="D3936" s="16">
        <v>2842.2920979999999</v>
      </c>
      <c r="E3936" s="14">
        <v>0.9</v>
      </c>
      <c r="F3936" s="14" t="s">
        <v>41</v>
      </c>
      <c r="G3936" s="15">
        <v>42438</v>
      </c>
      <c r="H3936" s="27">
        <f>WORKDAY(WORKDAY(DATEVALUE("15/"&amp;MONTH(EDATE(C3936,0))&amp;"/"&amp;YEAR(EDATE(C3936,0))),-1,Feriados!$A$1:$A$936),1,Feriados!$A$1:$A$936)</f>
        <v>42444</v>
      </c>
      <c r="I3936" s="27">
        <f>WORKDAY(WORKDAY(DATEVALUE("15/"&amp;MONTH(EDATE(C3936,-1))&amp;"/"&amp;YEAR(EDATE(C3936,-1))),-1,Feriados!$A$1:$A$936),1,Feriados!$A$1:$A$936)</f>
        <v>42415</v>
      </c>
      <c r="J3936" s="27">
        <f>WORKDAY(WORKDAY(DATEVALUE("15/"&amp;MONTH(EDATE(C3936,0))&amp;"/"&amp;YEAR(EDATE(C3936,0))-1),-1,Feriados!$A$1:$A$936),1,Feriados!$A$1:$A$936)</f>
        <v>42079</v>
      </c>
      <c r="K3936" s="28">
        <f t="shared" si="118"/>
        <v>10.355884378957025</v>
      </c>
    </row>
    <row r="3937" spans="1:11" x14ac:dyDescent="0.3">
      <c r="A3937" s="18" t="str">
        <f t="shared" si="119"/>
        <v>22016F</v>
      </c>
      <c r="B3937" s="10">
        <v>760199</v>
      </c>
      <c r="C3937" s="15">
        <v>42444</v>
      </c>
      <c r="D3937" s="16">
        <v>2843.5049730000001</v>
      </c>
      <c r="E3937" s="14">
        <v>0.9</v>
      </c>
      <c r="F3937" s="14" t="s">
        <v>41</v>
      </c>
      <c r="G3937" s="15">
        <v>42438</v>
      </c>
      <c r="H3937" s="27">
        <f>WORKDAY(WORKDAY(DATEVALUE("15/"&amp;MONTH(EDATE(C3937,0))&amp;"/"&amp;YEAR(EDATE(C3937,0))),-1,Feriados!$A$1:$A$936),1,Feriados!$A$1:$A$936)</f>
        <v>42444</v>
      </c>
      <c r="I3937" s="27">
        <f>WORKDAY(WORKDAY(DATEVALUE("15/"&amp;MONTH(EDATE(C3937,-1))&amp;"/"&amp;YEAR(EDATE(C3937,-1))),-1,Feriados!$A$1:$A$936),1,Feriados!$A$1:$A$936)</f>
        <v>42415</v>
      </c>
      <c r="J3937" s="27">
        <f>WORKDAY(WORKDAY(DATEVALUE("15/"&amp;MONTH(EDATE(C3937,0))&amp;"/"&amp;YEAR(EDATE(C3937,0))-1),-1,Feriados!$A$1:$A$936),1,Feriados!$A$1:$A$936)</f>
        <v>42079</v>
      </c>
      <c r="K3937" s="28">
        <f t="shared" si="118"/>
        <v>10.355884378957025</v>
      </c>
    </row>
    <row r="3938" spans="1:11" x14ac:dyDescent="0.3">
      <c r="A3938" s="18" t="str">
        <f t="shared" si="119"/>
        <v>22016P</v>
      </c>
      <c r="B3938" s="10">
        <v>760199</v>
      </c>
      <c r="C3938" s="15">
        <v>42445</v>
      </c>
      <c r="D3938" s="16">
        <v>2844.1754110000002</v>
      </c>
      <c r="E3938" s="14">
        <v>0.52</v>
      </c>
      <c r="F3938" s="14" t="s">
        <v>42</v>
      </c>
      <c r="G3938" s="15">
        <v>42445</v>
      </c>
      <c r="H3938" s="27">
        <f>WORKDAY(WORKDAY(DATEVALUE("15/"&amp;MONTH(EDATE(C3938,0))&amp;"/"&amp;YEAR(EDATE(C3938,0))),-1,Feriados!$A$1:$A$936),1,Feriados!$A$1:$A$936)</f>
        <v>42444</v>
      </c>
      <c r="I3938" s="27">
        <f>WORKDAY(WORKDAY(DATEVALUE("15/"&amp;MONTH(EDATE(C3938,-1))&amp;"/"&amp;YEAR(EDATE(C3938,-1))),-1,Feriados!$A$1:$A$936),1,Feriados!$A$1:$A$936)</f>
        <v>42415</v>
      </c>
      <c r="J3938" s="27">
        <f>WORKDAY(WORKDAY(DATEVALUE("15/"&amp;MONTH(EDATE(C3938,0))&amp;"/"&amp;YEAR(EDATE(C3938,0))-1),-1,Feriados!$A$1:$A$936),1,Feriados!$A$1:$A$936)</f>
        <v>42079</v>
      </c>
      <c r="K3938" s="28">
        <f t="shared" si="118"/>
        <v>10.355884378957025</v>
      </c>
    </row>
    <row r="3939" spans="1:11" x14ac:dyDescent="0.3">
      <c r="A3939" s="18" t="str">
        <f t="shared" si="119"/>
        <v>22016P</v>
      </c>
      <c r="B3939" s="10">
        <v>760199</v>
      </c>
      <c r="C3939" s="15">
        <v>42446</v>
      </c>
      <c r="D3939" s="16">
        <v>2844.846008</v>
      </c>
      <c r="E3939" s="14">
        <v>0.52</v>
      </c>
      <c r="F3939" s="14" t="s">
        <v>42</v>
      </c>
      <c r="G3939" s="15">
        <v>42445</v>
      </c>
      <c r="H3939" s="27">
        <f>WORKDAY(WORKDAY(DATEVALUE("15/"&amp;MONTH(EDATE(C3939,0))&amp;"/"&amp;YEAR(EDATE(C3939,0))),-1,Feriados!$A$1:$A$936),1,Feriados!$A$1:$A$936)</f>
        <v>42444</v>
      </c>
      <c r="I3939" s="27">
        <f>WORKDAY(WORKDAY(DATEVALUE("15/"&amp;MONTH(EDATE(C3939,-1))&amp;"/"&amp;YEAR(EDATE(C3939,-1))),-1,Feriados!$A$1:$A$936),1,Feriados!$A$1:$A$936)</f>
        <v>42415</v>
      </c>
      <c r="J3939" s="27">
        <f>WORKDAY(WORKDAY(DATEVALUE("15/"&amp;MONTH(EDATE(C3939,0))&amp;"/"&amp;YEAR(EDATE(C3939,0))-1),-1,Feriados!$A$1:$A$936),1,Feriados!$A$1:$A$936)</f>
        <v>42079</v>
      </c>
      <c r="K3939" s="28">
        <f t="shared" si="118"/>
        <v>10.355884378957025</v>
      </c>
    </row>
    <row r="3940" spans="1:11" x14ac:dyDescent="0.3">
      <c r="A3940" s="18" t="str">
        <f t="shared" si="119"/>
        <v>22016P</v>
      </c>
      <c r="B3940" s="10">
        <v>760199</v>
      </c>
      <c r="C3940" s="15">
        <v>42447</v>
      </c>
      <c r="D3940" s="16">
        <v>2845.5167630000001</v>
      </c>
      <c r="E3940" s="14">
        <v>0.52</v>
      </c>
      <c r="F3940" s="14" t="s">
        <v>42</v>
      </c>
      <c r="G3940" s="15">
        <v>42445</v>
      </c>
      <c r="H3940" s="27">
        <f>WORKDAY(WORKDAY(DATEVALUE("15/"&amp;MONTH(EDATE(C3940,0))&amp;"/"&amp;YEAR(EDATE(C3940,0))),-1,Feriados!$A$1:$A$936),1,Feriados!$A$1:$A$936)</f>
        <v>42444</v>
      </c>
      <c r="I3940" s="27">
        <f>WORKDAY(WORKDAY(DATEVALUE("15/"&amp;MONTH(EDATE(C3940,-1))&amp;"/"&amp;YEAR(EDATE(C3940,-1))),-1,Feriados!$A$1:$A$936),1,Feriados!$A$1:$A$936)</f>
        <v>42415</v>
      </c>
      <c r="J3940" s="27">
        <f>WORKDAY(WORKDAY(DATEVALUE("15/"&amp;MONTH(EDATE(C3940,0))&amp;"/"&amp;YEAR(EDATE(C3940,0))-1),-1,Feriados!$A$1:$A$936),1,Feriados!$A$1:$A$936)</f>
        <v>42079</v>
      </c>
      <c r="K3940" s="28">
        <f t="shared" si="118"/>
        <v>10.355884378957025</v>
      </c>
    </row>
    <row r="3941" spans="1:11" x14ac:dyDescent="0.3">
      <c r="A3941" s="18" t="str">
        <f t="shared" si="119"/>
        <v>22016P</v>
      </c>
      <c r="B3941" s="10">
        <v>760199</v>
      </c>
      <c r="C3941" s="15">
        <v>42450</v>
      </c>
      <c r="D3941" s="16">
        <v>2846.187676</v>
      </c>
      <c r="E3941" s="14">
        <v>0.52</v>
      </c>
      <c r="F3941" s="14" t="s">
        <v>42</v>
      </c>
      <c r="G3941" s="15">
        <v>42445</v>
      </c>
      <c r="H3941" s="27">
        <f>WORKDAY(WORKDAY(DATEVALUE("15/"&amp;MONTH(EDATE(C3941,0))&amp;"/"&amp;YEAR(EDATE(C3941,0))),-1,Feriados!$A$1:$A$936),1,Feriados!$A$1:$A$936)</f>
        <v>42444</v>
      </c>
      <c r="I3941" s="27">
        <f>WORKDAY(WORKDAY(DATEVALUE("15/"&amp;MONTH(EDATE(C3941,-1))&amp;"/"&amp;YEAR(EDATE(C3941,-1))),-1,Feriados!$A$1:$A$936),1,Feriados!$A$1:$A$936)</f>
        <v>42415</v>
      </c>
      <c r="J3941" s="27">
        <f>WORKDAY(WORKDAY(DATEVALUE("15/"&amp;MONTH(EDATE(C3941,0))&amp;"/"&amp;YEAR(EDATE(C3941,0))-1),-1,Feriados!$A$1:$A$936),1,Feriados!$A$1:$A$936)</f>
        <v>42079</v>
      </c>
      <c r="K3941" s="28">
        <f t="shared" si="118"/>
        <v>10.355884378957025</v>
      </c>
    </row>
    <row r="3942" spans="1:11" x14ac:dyDescent="0.3">
      <c r="A3942" s="18" t="str">
        <f t="shared" si="119"/>
        <v>22016P</v>
      </c>
      <c r="B3942" s="10">
        <v>760199</v>
      </c>
      <c r="C3942" s="15">
        <v>42451</v>
      </c>
      <c r="D3942" s="16">
        <v>2846.8587470000002</v>
      </c>
      <c r="E3942" s="14">
        <v>0.52</v>
      </c>
      <c r="F3942" s="14" t="s">
        <v>42</v>
      </c>
      <c r="G3942" s="15">
        <v>42445</v>
      </c>
      <c r="H3942" s="27">
        <f>WORKDAY(WORKDAY(DATEVALUE("15/"&amp;MONTH(EDATE(C3942,0))&amp;"/"&amp;YEAR(EDATE(C3942,0))),-1,Feriados!$A$1:$A$936),1,Feriados!$A$1:$A$936)</f>
        <v>42444</v>
      </c>
      <c r="I3942" s="27">
        <f>WORKDAY(WORKDAY(DATEVALUE("15/"&amp;MONTH(EDATE(C3942,-1))&amp;"/"&amp;YEAR(EDATE(C3942,-1))),-1,Feriados!$A$1:$A$936),1,Feriados!$A$1:$A$936)</f>
        <v>42415</v>
      </c>
      <c r="J3942" s="27">
        <f>WORKDAY(WORKDAY(DATEVALUE("15/"&amp;MONTH(EDATE(C3942,0))&amp;"/"&amp;YEAR(EDATE(C3942,0))-1),-1,Feriados!$A$1:$A$936),1,Feriados!$A$1:$A$936)</f>
        <v>42079</v>
      </c>
      <c r="K3942" s="28">
        <f t="shared" si="118"/>
        <v>10.355884378957025</v>
      </c>
    </row>
    <row r="3943" spans="1:11" x14ac:dyDescent="0.3">
      <c r="A3943" s="18" t="str">
        <f t="shared" si="119"/>
        <v>22016P</v>
      </c>
      <c r="B3943" s="10">
        <v>760199</v>
      </c>
      <c r="C3943" s="15">
        <v>42452</v>
      </c>
      <c r="D3943" s="16">
        <v>2847.5299770000001</v>
      </c>
      <c r="E3943" s="14">
        <v>0.52</v>
      </c>
      <c r="F3943" s="14" t="s">
        <v>42</v>
      </c>
      <c r="G3943" s="15">
        <v>42445</v>
      </c>
      <c r="H3943" s="27">
        <f>WORKDAY(WORKDAY(DATEVALUE("15/"&amp;MONTH(EDATE(C3943,0))&amp;"/"&amp;YEAR(EDATE(C3943,0))),-1,Feriados!$A$1:$A$936),1,Feriados!$A$1:$A$936)</f>
        <v>42444</v>
      </c>
      <c r="I3943" s="27">
        <f>WORKDAY(WORKDAY(DATEVALUE("15/"&amp;MONTH(EDATE(C3943,-1))&amp;"/"&amp;YEAR(EDATE(C3943,-1))),-1,Feriados!$A$1:$A$936),1,Feriados!$A$1:$A$936)</f>
        <v>42415</v>
      </c>
      <c r="J3943" s="27">
        <f>WORKDAY(WORKDAY(DATEVALUE("15/"&amp;MONTH(EDATE(C3943,0))&amp;"/"&amp;YEAR(EDATE(C3943,0))-1),-1,Feriados!$A$1:$A$936),1,Feriados!$A$1:$A$936)</f>
        <v>42079</v>
      </c>
      <c r="K3943" s="28">
        <f t="shared" si="118"/>
        <v>10.355884378957025</v>
      </c>
    </row>
    <row r="3944" spans="1:11" x14ac:dyDescent="0.3">
      <c r="A3944" s="18" t="str">
        <f t="shared" si="119"/>
        <v>22016P</v>
      </c>
      <c r="B3944" s="10">
        <v>760199</v>
      </c>
      <c r="C3944" s="15">
        <v>42453</v>
      </c>
      <c r="D3944" s="16">
        <v>2847.750509</v>
      </c>
      <c r="E3944" s="14">
        <v>0.47</v>
      </c>
      <c r="F3944" s="14" t="s">
        <v>42</v>
      </c>
      <c r="G3944" s="15">
        <v>42453</v>
      </c>
      <c r="H3944" s="27">
        <f>WORKDAY(WORKDAY(DATEVALUE("15/"&amp;MONTH(EDATE(C3944,0))&amp;"/"&amp;YEAR(EDATE(C3944,0))),-1,Feriados!$A$1:$A$936),1,Feriados!$A$1:$A$936)</f>
        <v>42444</v>
      </c>
      <c r="I3944" s="27">
        <f>WORKDAY(WORKDAY(DATEVALUE("15/"&amp;MONTH(EDATE(C3944,-1))&amp;"/"&amp;YEAR(EDATE(C3944,-1))),-1,Feriados!$A$1:$A$936),1,Feriados!$A$1:$A$936)</f>
        <v>42415</v>
      </c>
      <c r="J3944" s="27">
        <f>WORKDAY(WORKDAY(DATEVALUE("15/"&amp;MONTH(EDATE(C3944,0))&amp;"/"&amp;YEAR(EDATE(C3944,0))-1),-1,Feriados!$A$1:$A$936),1,Feriados!$A$1:$A$936)</f>
        <v>42079</v>
      </c>
      <c r="K3944" s="28">
        <f t="shared" si="118"/>
        <v>10.355884378957025</v>
      </c>
    </row>
    <row r="3945" spans="1:11" x14ac:dyDescent="0.3">
      <c r="A3945" s="18" t="str">
        <f t="shared" si="119"/>
        <v>22016P</v>
      </c>
      <c r="B3945" s="10">
        <v>760199</v>
      </c>
      <c r="C3945" s="15">
        <v>42457</v>
      </c>
      <c r="D3945" s="16">
        <v>2848.357532</v>
      </c>
      <c r="E3945" s="14">
        <v>0.47</v>
      </c>
      <c r="F3945" s="14" t="s">
        <v>42</v>
      </c>
      <c r="G3945" s="15">
        <v>42453</v>
      </c>
      <c r="H3945" s="27">
        <f>WORKDAY(WORKDAY(DATEVALUE("15/"&amp;MONTH(EDATE(C3945,0))&amp;"/"&amp;YEAR(EDATE(C3945,0))),-1,Feriados!$A$1:$A$936),1,Feriados!$A$1:$A$936)</f>
        <v>42444</v>
      </c>
      <c r="I3945" s="27">
        <f>WORKDAY(WORKDAY(DATEVALUE("15/"&amp;MONTH(EDATE(C3945,-1))&amp;"/"&amp;YEAR(EDATE(C3945,-1))),-1,Feriados!$A$1:$A$936),1,Feriados!$A$1:$A$936)</f>
        <v>42415</v>
      </c>
      <c r="J3945" s="27">
        <f>WORKDAY(WORKDAY(DATEVALUE("15/"&amp;MONTH(EDATE(C3945,0))&amp;"/"&amp;YEAR(EDATE(C3945,0))-1),-1,Feriados!$A$1:$A$936),1,Feriados!$A$1:$A$936)</f>
        <v>42079</v>
      </c>
      <c r="K3945" s="28">
        <f t="shared" si="118"/>
        <v>10.355884378957025</v>
      </c>
    </row>
    <row r="3946" spans="1:11" x14ac:dyDescent="0.3">
      <c r="A3946" s="18" t="str">
        <f t="shared" si="119"/>
        <v>22016P</v>
      </c>
      <c r="B3946" s="10">
        <v>760199</v>
      </c>
      <c r="C3946" s="15">
        <v>42458</v>
      </c>
      <c r="D3946" s="16">
        <v>2848.964684</v>
      </c>
      <c r="E3946" s="14">
        <v>0.47</v>
      </c>
      <c r="F3946" s="14" t="s">
        <v>42</v>
      </c>
      <c r="G3946" s="15">
        <v>42453</v>
      </c>
      <c r="H3946" s="27">
        <f>WORKDAY(WORKDAY(DATEVALUE("15/"&amp;MONTH(EDATE(C3946,0))&amp;"/"&amp;YEAR(EDATE(C3946,0))),-1,Feriados!$A$1:$A$936),1,Feriados!$A$1:$A$936)</f>
        <v>42444</v>
      </c>
      <c r="I3946" s="27">
        <f>WORKDAY(WORKDAY(DATEVALUE("15/"&amp;MONTH(EDATE(C3946,-1))&amp;"/"&amp;YEAR(EDATE(C3946,-1))),-1,Feriados!$A$1:$A$936),1,Feriados!$A$1:$A$936)</f>
        <v>42415</v>
      </c>
      <c r="J3946" s="27">
        <f>WORKDAY(WORKDAY(DATEVALUE("15/"&amp;MONTH(EDATE(C3946,0))&amp;"/"&amp;YEAR(EDATE(C3946,0))-1),-1,Feriados!$A$1:$A$936),1,Feriados!$A$1:$A$936)</f>
        <v>42079</v>
      </c>
      <c r="K3946" s="28">
        <f t="shared" si="118"/>
        <v>10.355884378957025</v>
      </c>
    </row>
    <row r="3947" spans="1:11" x14ac:dyDescent="0.3">
      <c r="A3947" s="18" t="str">
        <f t="shared" si="119"/>
        <v>22016P</v>
      </c>
      <c r="B3947" s="10">
        <v>760199</v>
      </c>
      <c r="C3947" s="15">
        <v>42459</v>
      </c>
      <c r="D3947" s="16">
        <v>2849.5719650000001</v>
      </c>
      <c r="E3947" s="14">
        <v>0.47</v>
      </c>
      <c r="F3947" s="14" t="s">
        <v>42</v>
      </c>
      <c r="G3947" s="15">
        <v>42453</v>
      </c>
      <c r="H3947" s="27">
        <f>WORKDAY(WORKDAY(DATEVALUE("15/"&amp;MONTH(EDATE(C3947,0))&amp;"/"&amp;YEAR(EDATE(C3947,0))),-1,Feriados!$A$1:$A$936),1,Feriados!$A$1:$A$936)</f>
        <v>42444</v>
      </c>
      <c r="I3947" s="27">
        <f>WORKDAY(WORKDAY(DATEVALUE("15/"&amp;MONTH(EDATE(C3947,-1))&amp;"/"&amp;YEAR(EDATE(C3947,-1))),-1,Feriados!$A$1:$A$936),1,Feriados!$A$1:$A$936)</f>
        <v>42415</v>
      </c>
      <c r="J3947" s="27">
        <f>WORKDAY(WORKDAY(DATEVALUE("15/"&amp;MONTH(EDATE(C3947,0))&amp;"/"&amp;YEAR(EDATE(C3947,0))-1),-1,Feriados!$A$1:$A$936),1,Feriados!$A$1:$A$936)</f>
        <v>42079</v>
      </c>
      <c r="K3947" s="28">
        <f t="shared" si="118"/>
        <v>10.355884378957025</v>
      </c>
    </row>
    <row r="3948" spans="1:11" x14ac:dyDescent="0.3">
      <c r="A3948" s="18" t="str">
        <f t="shared" si="119"/>
        <v>22016P</v>
      </c>
      <c r="B3948" s="10">
        <v>760199</v>
      </c>
      <c r="C3948" s="15">
        <v>42460</v>
      </c>
      <c r="D3948" s="16">
        <v>2850.179376</v>
      </c>
      <c r="E3948" s="14">
        <v>0.47</v>
      </c>
      <c r="F3948" s="14" t="s">
        <v>42</v>
      </c>
      <c r="G3948" s="15">
        <v>42453</v>
      </c>
      <c r="H3948" s="27">
        <f>WORKDAY(WORKDAY(DATEVALUE("15/"&amp;MONTH(EDATE(C3948,0))&amp;"/"&amp;YEAR(EDATE(C3948,0))),-1,Feriados!$A$1:$A$936),1,Feriados!$A$1:$A$936)</f>
        <v>42444</v>
      </c>
      <c r="I3948" s="27">
        <f>WORKDAY(WORKDAY(DATEVALUE("15/"&amp;MONTH(EDATE(C3948,-1))&amp;"/"&amp;YEAR(EDATE(C3948,-1))),-1,Feriados!$A$1:$A$936),1,Feriados!$A$1:$A$936)</f>
        <v>42415</v>
      </c>
      <c r="J3948" s="27">
        <f>WORKDAY(WORKDAY(DATEVALUE("15/"&amp;MONTH(EDATE(C3948,0))&amp;"/"&amp;YEAR(EDATE(C3948,0))-1),-1,Feriados!$A$1:$A$936),1,Feriados!$A$1:$A$936)</f>
        <v>42079</v>
      </c>
      <c r="K3948" s="28">
        <f t="shared" si="118"/>
        <v>10.355884378957025</v>
      </c>
    </row>
    <row r="3949" spans="1:11" x14ac:dyDescent="0.3">
      <c r="A3949" s="18" t="str">
        <f t="shared" si="119"/>
        <v>32016P</v>
      </c>
      <c r="B3949" s="10">
        <v>760199</v>
      </c>
      <c r="C3949" s="15">
        <v>42461</v>
      </c>
      <c r="D3949" s="16">
        <v>2850.786916</v>
      </c>
      <c r="E3949" s="14">
        <v>0.47</v>
      </c>
      <c r="F3949" s="14" t="s">
        <v>42</v>
      </c>
      <c r="G3949" s="15">
        <v>42453</v>
      </c>
      <c r="H3949" s="27">
        <f>WORKDAY(WORKDAY(DATEVALUE("15/"&amp;MONTH(EDATE(C3949,0))&amp;"/"&amp;YEAR(EDATE(C3949,0))),-1,Feriados!$A$1:$A$936),1,Feriados!$A$1:$A$936)</f>
        <v>42475</v>
      </c>
      <c r="I3949" s="27">
        <f>WORKDAY(WORKDAY(DATEVALUE("15/"&amp;MONTH(EDATE(C3949,-1))&amp;"/"&amp;YEAR(EDATE(C3949,-1))),-1,Feriados!$A$1:$A$936),1,Feriados!$A$1:$A$936)</f>
        <v>42444</v>
      </c>
      <c r="J3949" s="27">
        <f>WORKDAY(WORKDAY(DATEVALUE("15/"&amp;MONTH(EDATE(C3949,0))&amp;"/"&amp;YEAR(EDATE(C3949,0))-1),-1,Feriados!$A$1:$A$936),1,Feriados!$A$1:$A$936)</f>
        <v>42109</v>
      </c>
      <c r="K3949" s="28">
        <f t="shared" si="118"/>
        <v>9.3863723918505393</v>
      </c>
    </row>
    <row r="3950" spans="1:11" x14ac:dyDescent="0.3">
      <c r="A3950" s="18" t="str">
        <f t="shared" si="119"/>
        <v>32016P</v>
      </c>
      <c r="B3950" s="10">
        <v>760199</v>
      </c>
      <c r="C3950" s="15">
        <v>42464</v>
      </c>
      <c r="D3950" s="16">
        <v>2851.3945859999999</v>
      </c>
      <c r="E3950" s="14">
        <v>0.47</v>
      </c>
      <c r="F3950" s="14" t="s">
        <v>42</v>
      </c>
      <c r="G3950" s="15">
        <v>42453</v>
      </c>
      <c r="H3950" s="27">
        <f>WORKDAY(WORKDAY(DATEVALUE("15/"&amp;MONTH(EDATE(C3950,0))&amp;"/"&amp;YEAR(EDATE(C3950,0))),-1,Feriados!$A$1:$A$936),1,Feriados!$A$1:$A$936)</f>
        <v>42475</v>
      </c>
      <c r="I3950" s="27">
        <f>WORKDAY(WORKDAY(DATEVALUE("15/"&amp;MONTH(EDATE(C3950,-1))&amp;"/"&amp;YEAR(EDATE(C3950,-1))),-1,Feriados!$A$1:$A$936),1,Feriados!$A$1:$A$936)</f>
        <v>42444</v>
      </c>
      <c r="J3950" s="27">
        <f>WORKDAY(WORKDAY(DATEVALUE("15/"&amp;MONTH(EDATE(C3950,0))&amp;"/"&amp;YEAR(EDATE(C3950,0))-1),-1,Feriados!$A$1:$A$936),1,Feriados!$A$1:$A$936)</f>
        <v>42109</v>
      </c>
      <c r="K3950" s="28">
        <f t="shared" si="118"/>
        <v>9.3863723918505393</v>
      </c>
    </row>
    <row r="3951" spans="1:11" x14ac:dyDescent="0.3">
      <c r="A3951" s="18" t="str">
        <f t="shared" si="119"/>
        <v>32016P</v>
      </c>
      <c r="B3951" s="10">
        <v>760199</v>
      </c>
      <c r="C3951" s="15">
        <v>42465</v>
      </c>
      <c r="D3951" s="16">
        <v>2852.0023849999998</v>
      </c>
      <c r="E3951" s="14">
        <v>0.47</v>
      </c>
      <c r="F3951" s="14" t="s">
        <v>42</v>
      </c>
      <c r="G3951" s="15">
        <v>42453</v>
      </c>
      <c r="H3951" s="27">
        <f>WORKDAY(WORKDAY(DATEVALUE("15/"&amp;MONTH(EDATE(C3951,0))&amp;"/"&amp;YEAR(EDATE(C3951,0))),-1,Feriados!$A$1:$A$936),1,Feriados!$A$1:$A$936)</f>
        <v>42475</v>
      </c>
      <c r="I3951" s="27">
        <f>WORKDAY(WORKDAY(DATEVALUE("15/"&amp;MONTH(EDATE(C3951,-1))&amp;"/"&amp;YEAR(EDATE(C3951,-1))),-1,Feriados!$A$1:$A$936),1,Feriados!$A$1:$A$936)</f>
        <v>42444</v>
      </c>
      <c r="J3951" s="27">
        <f>WORKDAY(WORKDAY(DATEVALUE("15/"&amp;MONTH(EDATE(C3951,0))&amp;"/"&amp;YEAR(EDATE(C3951,0))-1),-1,Feriados!$A$1:$A$936),1,Feriados!$A$1:$A$936)</f>
        <v>42109</v>
      </c>
      <c r="K3951" s="28">
        <f t="shared" si="118"/>
        <v>9.3863723918505393</v>
      </c>
    </row>
    <row r="3952" spans="1:11" x14ac:dyDescent="0.3">
      <c r="A3952" s="18" t="str">
        <f t="shared" si="119"/>
        <v>32016P</v>
      </c>
      <c r="B3952" s="10">
        <v>760199</v>
      </c>
      <c r="C3952" s="15">
        <v>42466</v>
      </c>
      <c r="D3952" s="16">
        <v>2852.610314</v>
      </c>
      <c r="E3952" s="14">
        <v>0.47</v>
      </c>
      <c r="F3952" s="14" t="s">
        <v>42</v>
      </c>
      <c r="G3952" s="15">
        <v>42453</v>
      </c>
      <c r="H3952" s="27">
        <f>WORKDAY(WORKDAY(DATEVALUE("15/"&amp;MONTH(EDATE(C3952,0))&amp;"/"&amp;YEAR(EDATE(C3952,0))),-1,Feriados!$A$1:$A$936),1,Feriados!$A$1:$A$936)</f>
        <v>42475</v>
      </c>
      <c r="I3952" s="27">
        <f>WORKDAY(WORKDAY(DATEVALUE("15/"&amp;MONTH(EDATE(C3952,-1))&amp;"/"&amp;YEAR(EDATE(C3952,-1))),-1,Feriados!$A$1:$A$936),1,Feriados!$A$1:$A$936)</f>
        <v>42444</v>
      </c>
      <c r="J3952" s="27">
        <f>WORKDAY(WORKDAY(DATEVALUE("15/"&amp;MONTH(EDATE(C3952,0))&amp;"/"&amp;YEAR(EDATE(C3952,0))-1),-1,Feriados!$A$1:$A$936),1,Feriados!$A$1:$A$936)</f>
        <v>42109</v>
      </c>
      <c r="K3952" s="28">
        <f t="shared" si="118"/>
        <v>9.3863723918505393</v>
      </c>
    </row>
    <row r="3953" spans="1:11" x14ac:dyDescent="0.3">
      <c r="A3953" s="18" t="str">
        <f t="shared" si="119"/>
        <v>32016P</v>
      </c>
      <c r="B3953" s="10">
        <v>760199</v>
      </c>
      <c r="C3953" s="15">
        <v>42467</v>
      </c>
      <c r="D3953" s="16">
        <v>2853.2183719999998</v>
      </c>
      <c r="E3953" s="14">
        <v>0.47</v>
      </c>
      <c r="F3953" s="14" t="s">
        <v>42</v>
      </c>
      <c r="G3953" s="15">
        <v>42453</v>
      </c>
      <c r="H3953" s="27">
        <f>WORKDAY(WORKDAY(DATEVALUE("15/"&amp;MONTH(EDATE(C3953,0))&amp;"/"&amp;YEAR(EDATE(C3953,0))),-1,Feriados!$A$1:$A$936),1,Feriados!$A$1:$A$936)</f>
        <v>42475</v>
      </c>
      <c r="I3953" s="27">
        <f>WORKDAY(WORKDAY(DATEVALUE("15/"&amp;MONTH(EDATE(C3953,-1))&amp;"/"&amp;YEAR(EDATE(C3953,-1))),-1,Feriados!$A$1:$A$936),1,Feriados!$A$1:$A$936)</f>
        <v>42444</v>
      </c>
      <c r="J3953" s="27">
        <f>WORKDAY(WORKDAY(DATEVALUE("15/"&amp;MONTH(EDATE(C3953,0))&amp;"/"&amp;YEAR(EDATE(C3953,0))-1),-1,Feriados!$A$1:$A$936),1,Feriados!$A$1:$A$936)</f>
        <v>42109</v>
      </c>
      <c r="K3953" s="28">
        <f t="shared" si="118"/>
        <v>9.3863723918505393</v>
      </c>
    </row>
    <row r="3954" spans="1:11" x14ac:dyDescent="0.3">
      <c r="A3954" s="18" t="str">
        <f t="shared" si="119"/>
        <v>32016F</v>
      </c>
      <c r="B3954" s="10">
        <v>760199</v>
      </c>
      <c r="C3954" s="15">
        <v>42468</v>
      </c>
      <c r="D3954" s="16">
        <v>2852.9475640000001</v>
      </c>
      <c r="E3954" s="14">
        <v>0.43</v>
      </c>
      <c r="F3954" s="14" t="s">
        <v>41</v>
      </c>
      <c r="G3954" s="15">
        <v>42468</v>
      </c>
      <c r="H3954" s="27">
        <f>WORKDAY(WORKDAY(DATEVALUE("15/"&amp;MONTH(EDATE(C3954,0))&amp;"/"&amp;YEAR(EDATE(C3954,0))),-1,Feriados!$A$1:$A$936),1,Feriados!$A$1:$A$936)</f>
        <v>42475</v>
      </c>
      <c r="I3954" s="27">
        <f>WORKDAY(WORKDAY(DATEVALUE("15/"&amp;MONTH(EDATE(C3954,-1))&amp;"/"&amp;YEAR(EDATE(C3954,-1))),-1,Feriados!$A$1:$A$936),1,Feriados!$A$1:$A$936)</f>
        <v>42444</v>
      </c>
      <c r="J3954" s="27">
        <f>WORKDAY(WORKDAY(DATEVALUE("15/"&amp;MONTH(EDATE(C3954,0))&amp;"/"&amp;YEAR(EDATE(C3954,0))-1),-1,Feriados!$A$1:$A$936),1,Feriados!$A$1:$A$936)</f>
        <v>42109</v>
      </c>
      <c r="K3954" s="28">
        <f t="shared" si="118"/>
        <v>9.3863723918505393</v>
      </c>
    </row>
    <row r="3955" spans="1:11" x14ac:dyDescent="0.3">
      <c r="A3955" s="18" t="str">
        <f t="shared" si="119"/>
        <v>32016F</v>
      </c>
      <c r="B3955" s="10">
        <v>760199</v>
      </c>
      <c r="C3955" s="15">
        <v>42471</v>
      </c>
      <c r="D3955" s="16">
        <v>2853.5039860000002</v>
      </c>
      <c r="E3955" s="14">
        <v>0.43</v>
      </c>
      <c r="F3955" s="14" t="s">
        <v>41</v>
      </c>
      <c r="G3955" s="15">
        <v>42468</v>
      </c>
      <c r="H3955" s="27">
        <f>WORKDAY(WORKDAY(DATEVALUE("15/"&amp;MONTH(EDATE(C3955,0))&amp;"/"&amp;YEAR(EDATE(C3955,0))),-1,Feriados!$A$1:$A$936),1,Feriados!$A$1:$A$936)</f>
        <v>42475</v>
      </c>
      <c r="I3955" s="27">
        <f>WORKDAY(WORKDAY(DATEVALUE("15/"&amp;MONTH(EDATE(C3955,-1))&amp;"/"&amp;YEAR(EDATE(C3955,-1))),-1,Feriados!$A$1:$A$936),1,Feriados!$A$1:$A$936)</f>
        <v>42444</v>
      </c>
      <c r="J3955" s="27">
        <f>WORKDAY(WORKDAY(DATEVALUE("15/"&amp;MONTH(EDATE(C3955,0))&amp;"/"&amp;YEAR(EDATE(C3955,0))-1),-1,Feriados!$A$1:$A$936),1,Feriados!$A$1:$A$936)</f>
        <v>42109</v>
      </c>
      <c r="K3955" s="28">
        <f t="shared" si="118"/>
        <v>9.3863723918505393</v>
      </c>
    </row>
    <row r="3956" spans="1:11" x14ac:dyDescent="0.3">
      <c r="A3956" s="18" t="str">
        <f t="shared" si="119"/>
        <v>32016F</v>
      </c>
      <c r="B3956" s="10">
        <v>760199</v>
      </c>
      <c r="C3956" s="15">
        <v>42472</v>
      </c>
      <c r="D3956" s="16">
        <v>2854.060516</v>
      </c>
      <c r="E3956" s="14">
        <v>0.43</v>
      </c>
      <c r="F3956" s="14" t="s">
        <v>41</v>
      </c>
      <c r="G3956" s="15">
        <v>42468</v>
      </c>
      <c r="H3956" s="27">
        <f>WORKDAY(WORKDAY(DATEVALUE("15/"&amp;MONTH(EDATE(C3956,0))&amp;"/"&amp;YEAR(EDATE(C3956,0))),-1,Feriados!$A$1:$A$936),1,Feriados!$A$1:$A$936)</f>
        <v>42475</v>
      </c>
      <c r="I3956" s="27">
        <f>WORKDAY(WORKDAY(DATEVALUE("15/"&amp;MONTH(EDATE(C3956,-1))&amp;"/"&amp;YEAR(EDATE(C3956,-1))),-1,Feriados!$A$1:$A$936),1,Feriados!$A$1:$A$936)</f>
        <v>42444</v>
      </c>
      <c r="J3956" s="27">
        <f>WORKDAY(WORKDAY(DATEVALUE("15/"&amp;MONTH(EDATE(C3956,0))&amp;"/"&amp;YEAR(EDATE(C3956,0))-1),-1,Feriados!$A$1:$A$936),1,Feriados!$A$1:$A$936)</f>
        <v>42109</v>
      </c>
      <c r="K3956" s="28">
        <f t="shared" si="118"/>
        <v>9.3863723918505393</v>
      </c>
    </row>
    <row r="3957" spans="1:11" x14ac:dyDescent="0.3">
      <c r="A3957" s="18" t="str">
        <f t="shared" si="119"/>
        <v>32016F</v>
      </c>
      <c r="B3957" s="10">
        <v>760199</v>
      </c>
      <c r="C3957" s="15">
        <v>42473</v>
      </c>
      <c r="D3957" s="16">
        <v>2854.6171549999999</v>
      </c>
      <c r="E3957" s="14">
        <v>0.43</v>
      </c>
      <c r="F3957" s="14" t="s">
        <v>41</v>
      </c>
      <c r="G3957" s="15">
        <v>42468</v>
      </c>
      <c r="H3957" s="27">
        <f>WORKDAY(WORKDAY(DATEVALUE("15/"&amp;MONTH(EDATE(C3957,0))&amp;"/"&amp;YEAR(EDATE(C3957,0))),-1,Feriados!$A$1:$A$936),1,Feriados!$A$1:$A$936)</f>
        <v>42475</v>
      </c>
      <c r="I3957" s="27">
        <f>WORKDAY(WORKDAY(DATEVALUE("15/"&amp;MONTH(EDATE(C3957,-1))&amp;"/"&amp;YEAR(EDATE(C3957,-1))),-1,Feriados!$A$1:$A$936),1,Feriados!$A$1:$A$936)</f>
        <v>42444</v>
      </c>
      <c r="J3957" s="27">
        <f>WORKDAY(WORKDAY(DATEVALUE("15/"&amp;MONTH(EDATE(C3957,0))&amp;"/"&amp;YEAR(EDATE(C3957,0))-1),-1,Feriados!$A$1:$A$936),1,Feriados!$A$1:$A$936)</f>
        <v>42109</v>
      </c>
      <c r="K3957" s="28">
        <f t="shared" si="118"/>
        <v>9.3863723918505393</v>
      </c>
    </row>
    <row r="3958" spans="1:11" x14ac:dyDescent="0.3">
      <c r="A3958" s="18" t="str">
        <f t="shared" si="119"/>
        <v>32016F</v>
      </c>
      <c r="B3958" s="10">
        <v>760199</v>
      </c>
      <c r="C3958" s="15">
        <v>42474</v>
      </c>
      <c r="D3958" s="16">
        <v>2855.1739029999999</v>
      </c>
      <c r="E3958" s="14">
        <v>0.43</v>
      </c>
      <c r="F3958" s="14" t="s">
        <v>41</v>
      </c>
      <c r="G3958" s="15">
        <v>42468</v>
      </c>
      <c r="H3958" s="27">
        <f>WORKDAY(WORKDAY(DATEVALUE("15/"&amp;MONTH(EDATE(C3958,0))&amp;"/"&amp;YEAR(EDATE(C3958,0))),-1,Feriados!$A$1:$A$936),1,Feriados!$A$1:$A$936)</f>
        <v>42475</v>
      </c>
      <c r="I3958" s="27">
        <f>WORKDAY(WORKDAY(DATEVALUE("15/"&amp;MONTH(EDATE(C3958,-1))&amp;"/"&amp;YEAR(EDATE(C3958,-1))),-1,Feriados!$A$1:$A$936),1,Feriados!$A$1:$A$936)</f>
        <v>42444</v>
      </c>
      <c r="J3958" s="27">
        <f>WORKDAY(WORKDAY(DATEVALUE("15/"&amp;MONTH(EDATE(C3958,0))&amp;"/"&amp;YEAR(EDATE(C3958,0))-1),-1,Feriados!$A$1:$A$936),1,Feriados!$A$1:$A$936)</f>
        <v>42109</v>
      </c>
      <c r="K3958" s="28">
        <f t="shared" si="118"/>
        <v>9.3863723918505393</v>
      </c>
    </row>
    <row r="3959" spans="1:11" x14ac:dyDescent="0.3">
      <c r="A3959" s="18" t="str">
        <f t="shared" si="119"/>
        <v>32016F</v>
      </c>
      <c r="B3959" s="10">
        <v>760199</v>
      </c>
      <c r="C3959" s="15">
        <v>42475</v>
      </c>
      <c r="D3959" s="16">
        <v>2855.7307599999999</v>
      </c>
      <c r="E3959" s="14">
        <v>0.43</v>
      </c>
      <c r="F3959" s="14" t="s">
        <v>41</v>
      </c>
      <c r="G3959" s="15">
        <v>42468</v>
      </c>
      <c r="H3959" s="27">
        <f>WORKDAY(WORKDAY(DATEVALUE("15/"&amp;MONTH(EDATE(C3959,0))&amp;"/"&amp;YEAR(EDATE(C3959,0))),-1,Feriados!$A$1:$A$936),1,Feriados!$A$1:$A$936)</f>
        <v>42475</v>
      </c>
      <c r="I3959" s="27">
        <f>WORKDAY(WORKDAY(DATEVALUE("15/"&amp;MONTH(EDATE(C3959,-1))&amp;"/"&amp;YEAR(EDATE(C3959,-1))),-1,Feriados!$A$1:$A$936),1,Feriados!$A$1:$A$936)</f>
        <v>42444</v>
      </c>
      <c r="J3959" s="27">
        <f>WORKDAY(WORKDAY(DATEVALUE("15/"&amp;MONTH(EDATE(C3959,0))&amp;"/"&amp;YEAR(EDATE(C3959,0))-1),-1,Feriados!$A$1:$A$936),1,Feriados!$A$1:$A$936)</f>
        <v>42109</v>
      </c>
      <c r="K3959" s="28">
        <f t="shared" si="118"/>
        <v>9.3863723918505393</v>
      </c>
    </row>
    <row r="3960" spans="1:11" x14ac:dyDescent="0.3">
      <c r="A3960" s="18" t="str">
        <f t="shared" si="119"/>
        <v>32016P</v>
      </c>
      <c r="B3960" s="10">
        <v>760199</v>
      </c>
      <c r="C3960" s="15">
        <v>42478</v>
      </c>
      <c r="D3960" s="16">
        <v>2856.5566480000002</v>
      </c>
      <c r="E3960" s="14">
        <v>0.57999999999999996</v>
      </c>
      <c r="F3960" s="14" t="s">
        <v>42</v>
      </c>
      <c r="G3960" s="15">
        <v>42478</v>
      </c>
      <c r="H3960" s="27">
        <f>WORKDAY(WORKDAY(DATEVALUE("15/"&amp;MONTH(EDATE(C3960,0))&amp;"/"&amp;YEAR(EDATE(C3960,0))),-1,Feriados!$A$1:$A$936),1,Feriados!$A$1:$A$936)</f>
        <v>42475</v>
      </c>
      <c r="I3960" s="27">
        <f>WORKDAY(WORKDAY(DATEVALUE("15/"&amp;MONTH(EDATE(C3960,-1))&amp;"/"&amp;YEAR(EDATE(C3960,-1))),-1,Feriados!$A$1:$A$936),1,Feriados!$A$1:$A$936)</f>
        <v>42444</v>
      </c>
      <c r="J3960" s="27">
        <f>WORKDAY(WORKDAY(DATEVALUE("15/"&amp;MONTH(EDATE(C3960,0))&amp;"/"&amp;YEAR(EDATE(C3960,0))-1),-1,Feriados!$A$1:$A$936),1,Feriados!$A$1:$A$936)</f>
        <v>42109</v>
      </c>
      <c r="K3960" s="28">
        <f t="shared" si="118"/>
        <v>9.3863723918505393</v>
      </c>
    </row>
    <row r="3961" spans="1:11" x14ac:dyDescent="0.3">
      <c r="A3961" s="18" t="str">
        <f t="shared" si="119"/>
        <v>32016P</v>
      </c>
      <c r="B3961" s="10">
        <v>760199</v>
      </c>
      <c r="C3961" s="15">
        <v>42479</v>
      </c>
      <c r="D3961" s="16">
        <v>2857.3827759999999</v>
      </c>
      <c r="E3961" s="14">
        <v>0.57999999999999996</v>
      </c>
      <c r="F3961" s="14" t="s">
        <v>42</v>
      </c>
      <c r="G3961" s="15">
        <v>42478</v>
      </c>
      <c r="H3961" s="27">
        <f>WORKDAY(WORKDAY(DATEVALUE("15/"&amp;MONTH(EDATE(C3961,0))&amp;"/"&amp;YEAR(EDATE(C3961,0))),-1,Feriados!$A$1:$A$936),1,Feriados!$A$1:$A$936)</f>
        <v>42475</v>
      </c>
      <c r="I3961" s="27">
        <f>WORKDAY(WORKDAY(DATEVALUE("15/"&amp;MONTH(EDATE(C3961,-1))&amp;"/"&amp;YEAR(EDATE(C3961,-1))),-1,Feriados!$A$1:$A$936),1,Feriados!$A$1:$A$936)</f>
        <v>42444</v>
      </c>
      <c r="J3961" s="27">
        <f>WORKDAY(WORKDAY(DATEVALUE("15/"&amp;MONTH(EDATE(C3961,0))&amp;"/"&amp;YEAR(EDATE(C3961,0))-1),-1,Feriados!$A$1:$A$936),1,Feriados!$A$1:$A$936)</f>
        <v>42109</v>
      </c>
      <c r="K3961" s="28">
        <f t="shared" si="118"/>
        <v>9.3863723918505393</v>
      </c>
    </row>
    <row r="3962" spans="1:11" x14ac:dyDescent="0.3">
      <c r="A3962" s="18" t="str">
        <f t="shared" si="119"/>
        <v>32016P</v>
      </c>
      <c r="B3962" s="10">
        <v>760199</v>
      </c>
      <c r="C3962" s="15">
        <v>42480</v>
      </c>
      <c r="D3962" s="16">
        <v>2858.209143</v>
      </c>
      <c r="E3962" s="14">
        <v>0.57999999999999996</v>
      </c>
      <c r="F3962" s="14" t="s">
        <v>42</v>
      </c>
      <c r="G3962" s="15">
        <v>42478</v>
      </c>
      <c r="H3962" s="27">
        <f>WORKDAY(WORKDAY(DATEVALUE("15/"&amp;MONTH(EDATE(C3962,0))&amp;"/"&amp;YEAR(EDATE(C3962,0))),-1,Feriados!$A$1:$A$936),1,Feriados!$A$1:$A$936)</f>
        <v>42475</v>
      </c>
      <c r="I3962" s="27">
        <f>WORKDAY(WORKDAY(DATEVALUE("15/"&amp;MONTH(EDATE(C3962,-1))&amp;"/"&amp;YEAR(EDATE(C3962,-1))),-1,Feriados!$A$1:$A$936),1,Feriados!$A$1:$A$936)</f>
        <v>42444</v>
      </c>
      <c r="J3962" s="27">
        <f>WORKDAY(WORKDAY(DATEVALUE("15/"&amp;MONTH(EDATE(C3962,0))&amp;"/"&amp;YEAR(EDATE(C3962,0))-1),-1,Feriados!$A$1:$A$936),1,Feriados!$A$1:$A$936)</f>
        <v>42109</v>
      </c>
      <c r="K3962" s="28">
        <f t="shared" si="118"/>
        <v>9.3863723918505393</v>
      </c>
    </row>
    <row r="3963" spans="1:11" x14ac:dyDescent="0.3">
      <c r="A3963" s="18" t="str">
        <f t="shared" si="119"/>
        <v>32016P</v>
      </c>
      <c r="B3963" s="10">
        <v>760199</v>
      </c>
      <c r="C3963" s="15">
        <v>42482</v>
      </c>
      <c r="D3963" s="16">
        <v>2858.8083080000001</v>
      </c>
      <c r="E3963" s="14">
        <v>0.54</v>
      </c>
      <c r="F3963" s="14" t="s">
        <v>42</v>
      </c>
      <c r="G3963" s="15">
        <v>42482</v>
      </c>
      <c r="H3963" s="27">
        <f>WORKDAY(WORKDAY(DATEVALUE("15/"&amp;MONTH(EDATE(C3963,0))&amp;"/"&amp;YEAR(EDATE(C3963,0))),-1,Feriados!$A$1:$A$936),1,Feriados!$A$1:$A$936)</f>
        <v>42475</v>
      </c>
      <c r="I3963" s="27">
        <f>WORKDAY(WORKDAY(DATEVALUE("15/"&amp;MONTH(EDATE(C3963,-1))&amp;"/"&amp;YEAR(EDATE(C3963,-1))),-1,Feriados!$A$1:$A$936),1,Feriados!$A$1:$A$936)</f>
        <v>42444</v>
      </c>
      <c r="J3963" s="27">
        <f>WORKDAY(WORKDAY(DATEVALUE("15/"&amp;MONTH(EDATE(C3963,0))&amp;"/"&amp;YEAR(EDATE(C3963,0))-1),-1,Feriados!$A$1:$A$936),1,Feriados!$A$1:$A$936)</f>
        <v>42109</v>
      </c>
      <c r="K3963" s="28">
        <f t="shared" si="118"/>
        <v>9.3863723918505393</v>
      </c>
    </row>
    <row r="3964" spans="1:11" x14ac:dyDescent="0.3">
      <c r="A3964" s="18" t="str">
        <f t="shared" si="119"/>
        <v>32016P</v>
      </c>
      <c r="B3964" s="10">
        <v>760199</v>
      </c>
      <c r="C3964" s="15">
        <v>42485</v>
      </c>
      <c r="D3964" s="16">
        <v>2859.5782140000001</v>
      </c>
      <c r="E3964" s="14">
        <v>0.54</v>
      </c>
      <c r="F3964" s="14" t="s">
        <v>42</v>
      </c>
      <c r="G3964" s="15">
        <v>42482</v>
      </c>
      <c r="H3964" s="27">
        <f>WORKDAY(WORKDAY(DATEVALUE("15/"&amp;MONTH(EDATE(C3964,0))&amp;"/"&amp;YEAR(EDATE(C3964,0))),-1,Feriados!$A$1:$A$936),1,Feriados!$A$1:$A$936)</f>
        <v>42475</v>
      </c>
      <c r="I3964" s="27">
        <f>WORKDAY(WORKDAY(DATEVALUE("15/"&amp;MONTH(EDATE(C3964,-1))&amp;"/"&amp;YEAR(EDATE(C3964,-1))),-1,Feriados!$A$1:$A$936),1,Feriados!$A$1:$A$936)</f>
        <v>42444</v>
      </c>
      <c r="J3964" s="27">
        <f>WORKDAY(WORKDAY(DATEVALUE("15/"&amp;MONTH(EDATE(C3964,0))&amp;"/"&amp;YEAR(EDATE(C3964,0))-1),-1,Feriados!$A$1:$A$936),1,Feriados!$A$1:$A$936)</f>
        <v>42109</v>
      </c>
      <c r="K3964" s="28">
        <f t="shared" si="118"/>
        <v>9.3863723918505393</v>
      </c>
    </row>
    <row r="3965" spans="1:11" x14ac:dyDescent="0.3">
      <c r="A3965" s="18" t="str">
        <f t="shared" si="119"/>
        <v>32016P</v>
      </c>
      <c r="B3965" s="10">
        <v>760199</v>
      </c>
      <c r="C3965" s="15">
        <v>42486</v>
      </c>
      <c r="D3965" s="16">
        <v>2860.3483259999998</v>
      </c>
      <c r="E3965" s="14">
        <v>0.54</v>
      </c>
      <c r="F3965" s="14" t="s">
        <v>42</v>
      </c>
      <c r="G3965" s="15">
        <v>42482</v>
      </c>
      <c r="H3965" s="27">
        <f>WORKDAY(WORKDAY(DATEVALUE("15/"&amp;MONTH(EDATE(C3965,0))&amp;"/"&amp;YEAR(EDATE(C3965,0))),-1,Feriados!$A$1:$A$936),1,Feriados!$A$1:$A$936)</f>
        <v>42475</v>
      </c>
      <c r="I3965" s="27">
        <f>WORKDAY(WORKDAY(DATEVALUE("15/"&amp;MONTH(EDATE(C3965,-1))&amp;"/"&amp;YEAR(EDATE(C3965,-1))),-1,Feriados!$A$1:$A$936),1,Feriados!$A$1:$A$936)</f>
        <v>42444</v>
      </c>
      <c r="J3965" s="27">
        <f>WORKDAY(WORKDAY(DATEVALUE("15/"&amp;MONTH(EDATE(C3965,0))&amp;"/"&amp;YEAR(EDATE(C3965,0))-1),-1,Feriados!$A$1:$A$936),1,Feriados!$A$1:$A$936)</f>
        <v>42109</v>
      </c>
      <c r="K3965" s="28">
        <f t="shared" ref="K3965:K4028" si="120">+(VLOOKUP(H3965,C:D,2,FALSE)/VLOOKUP(J3965,C:D,2,FALSE)-1)*100</f>
        <v>9.3863723918505393</v>
      </c>
    </row>
    <row r="3966" spans="1:11" x14ac:dyDescent="0.3">
      <c r="A3966" s="18" t="str">
        <f t="shared" si="119"/>
        <v>32016P</v>
      </c>
      <c r="B3966" s="10">
        <v>760199</v>
      </c>
      <c r="C3966" s="15">
        <v>42487</v>
      </c>
      <c r="D3966" s="16">
        <v>2861.1186459999999</v>
      </c>
      <c r="E3966" s="14">
        <v>0.54</v>
      </c>
      <c r="F3966" s="14" t="s">
        <v>42</v>
      </c>
      <c r="G3966" s="15">
        <v>42482</v>
      </c>
      <c r="H3966" s="27">
        <f>WORKDAY(WORKDAY(DATEVALUE("15/"&amp;MONTH(EDATE(C3966,0))&amp;"/"&amp;YEAR(EDATE(C3966,0))),-1,Feriados!$A$1:$A$936),1,Feriados!$A$1:$A$936)</f>
        <v>42475</v>
      </c>
      <c r="I3966" s="27">
        <f>WORKDAY(WORKDAY(DATEVALUE("15/"&amp;MONTH(EDATE(C3966,-1))&amp;"/"&amp;YEAR(EDATE(C3966,-1))),-1,Feriados!$A$1:$A$936),1,Feriados!$A$1:$A$936)</f>
        <v>42444</v>
      </c>
      <c r="J3966" s="27">
        <f>WORKDAY(WORKDAY(DATEVALUE("15/"&amp;MONTH(EDATE(C3966,0))&amp;"/"&amp;YEAR(EDATE(C3966,0))-1),-1,Feriados!$A$1:$A$936),1,Feriados!$A$1:$A$936)</f>
        <v>42109</v>
      </c>
      <c r="K3966" s="28">
        <f t="shared" si="120"/>
        <v>9.3863723918505393</v>
      </c>
    </row>
    <row r="3967" spans="1:11" x14ac:dyDescent="0.3">
      <c r="A3967" s="18" t="str">
        <f t="shared" si="119"/>
        <v>32016P</v>
      </c>
      <c r="B3967" s="10">
        <v>760199</v>
      </c>
      <c r="C3967" s="15">
        <v>42488</v>
      </c>
      <c r="D3967" s="16">
        <v>2861.8891739999999</v>
      </c>
      <c r="E3967" s="14">
        <v>0.54</v>
      </c>
      <c r="F3967" s="14" t="s">
        <v>42</v>
      </c>
      <c r="G3967" s="15">
        <v>42482</v>
      </c>
      <c r="H3967" s="27">
        <f>WORKDAY(WORKDAY(DATEVALUE("15/"&amp;MONTH(EDATE(C3967,0))&amp;"/"&amp;YEAR(EDATE(C3967,0))),-1,Feriados!$A$1:$A$936),1,Feriados!$A$1:$A$936)</f>
        <v>42475</v>
      </c>
      <c r="I3967" s="27">
        <f>WORKDAY(WORKDAY(DATEVALUE("15/"&amp;MONTH(EDATE(C3967,-1))&amp;"/"&amp;YEAR(EDATE(C3967,-1))),-1,Feriados!$A$1:$A$936),1,Feriados!$A$1:$A$936)</f>
        <v>42444</v>
      </c>
      <c r="J3967" s="27">
        <f>WORKDAY(WORKDAY(DATEVALUE("15/"&amp;MONTH(EDATE(C3967,0))&amp;"/"&amp;YEAR(EDATE(C3967,0))-1),-1,Feriados!$A$1:$A$936),1,Feriados!$A$1:$A$936)</f>
        <v>42109</v>
      </c>
      <c r="K3967" s="28">
        <f t="shared" si="120"/>
        <v>9.3863723918505393</v>
      </c>
    </row>
    <row r="3968" spans="1:11" x14ac:dyDescent="0.3">
      <c r="A3968" s="18" t="str">
        <f t="shared" si="119"/>
        <v>32016P</v>
      </c>
      <c r="B3968" s="10">
        <v>760199</v>
      </c>
      <c r="C3968" s="15">
        <v>42489</v>
      </c>
      <c r="D3968" s="16">
        <v>2862.659909</v>
      </c>
      <c r="E3968" s="14">
        <v>0.54</v>
      </c>
      <c r="F3968" s="14" t="s">
        <v>42</v>
      </c>
      <c r="G3968" s="15">
        <v>42482</v>
      </c>
      <c r="H3968" s="27">
        <f>WORKDAY(WORKDAY(DATEVALUE("15/"&amp;MONTH(EDATE(C3968,0))&amp;"/"&amp;YEAR(EDATE(C3968,0))),-1,Feriados!$A$1:$A$936),1,Feriados!$A$1:$A$936)</f>
        <v>42475</v>
      </c>
      <c r="I3968" s="27">
        <f>WORKDAY(WORKDAY(DATEVALUE("15/"&amp;MONTH(EDATE(C3968,-1))&amp;"/"&amp;YEAR(EDATE(C3968,-1))),-1,Feriados!$A$1:$A$936),1,Feriados!$A$1:$A$936)</f>
        <v>42444</v>
      </c>
      <c r="J3968" s="27">
        <f>WORKDAY(WORKDAY(DATEVALUE("15/"&amp;MONTH(EDATE(C3968,0))&amp;"/"&amp;YEAR(EDATE(C3968,0))-1),-1,Feriados!$A$1:$A$936),1,Feriados!$A$1:$A$936)</f>
        <v>42109</v>
      </c>
      <c r="K3968" s="28">
        <f t="shared" si="120"/>
        <v>9.3863723918505393</v>
      </c>
    </row>
    <row r="3969" spans="1:11" x14ac:dyDescent="0.3">
      <c r="A3969" s="18" t="str">
        <f t="shared" si="119"/>
        <v>42016P</v>
      </c>
      <c r="B3969" s="10">
        <v>760199</v>
      </c>
      <c r="C3969" s="15">
        <v>42492</v>
      </c>
      <c r="D3969" s="16">
        <v>2863.4308510000001</v>
      </c>
      <c r="E3969" s="14">
        <v>0.54</v>
      </c>
      <c r="F3969" s="14" t="s">
        <v>42</v>
      </c>
      <c r="G3969" s="15">
        <v>42482</v>
      </c>
      <c r="H3969" s="27">
        <f>WORKDAY(WORKDAY(DATEVALUE("15/"&amp;MONTH(EDATE(C3969,0))&amp;"/"&amp;YEAR(EDATE(C3969,0))),-1,Feriados!$A$1:$A$936),1,Feriados!$A$1:$A$936)</f>
        <v>42506</v>
      </c>
      <c r="I3969" s="27">
        <f>WORKDAY(WORKDAY(DATEVALUE("15/"&amp;MONTH(EDATE(C3969,-1))&amp;"/"&amp;YEAR(EDATE(C3969,-1))),-1,Feriados!$A$1:$A$936),1,Feriados!$A$1:$A$936)</f>
        <v>42475</v>
      </c>
      <c r="J3969" s="27">
        <f>WORKDAY(WORKDAY(DATEVALUE("15/"&amp;MONTH(EDATE(C3969,0))&amp;"/"&amp;YEAR(EDATE(C3969,0))-1),-1,Feriados!$A$1:$A$936),1,Feriados!$A$1:$A$936)</f>
        <v>42139</v>
      </c>
      <c r="K3969" s="28">
        <f t="shared" si="120"/>
        <v>9.2777943933355154</v>
      </c>
    </row>
    <row r="3970" spans="1:11" x14ac:dyDescent="0.3">
      <c r="A3970" s="18" t="str">
        <f t="shared" si="119"/>
        <v>42016P</v>
      </c>
      <c r="B3970" s="10">
        <v>760199</v>
      </c>
      <c r="C3970" s="15">
        <v>42493</v>
      </c>
      <c r="D3970" s="16">
        <v>2864.202002</v>
      </c>
      <c r="E3970" s="14">
        <v>0.54</v>
      </c>
      <c r="F3970" s="14" t="s">
        <v>42</v>
      </c>
      <c r="G3970" s="15">
        <v>42482</v>
      </c>
      <c r="H3970" s="27">
        <f>WORKDAY(WORKDAY(DATEVALUE("15/"&amp;MONTH(EDATE(C3970,0))&amp;"/"&amp;YEAR(EDATE(C3970,0))),-1,Feriados!$A$1:$A$936),1,Feriados!$A$1:$A$936)</f>
        <v>42506</v>
      </c>
      <c r="I3970" s="27">
        <f>WORKDAY(WORKDAY(DATEVALUE("15/"&amp;MONTH(EDATE(C3970,-1))&amp;"/"&amp;YEAR(EDATE(C3970,-1))),-1,Feriados!$A$1:$A$936),1,Feriados!$A$1:$A$936)</f>
        <v>42475</v>
      </c>
      <c r="J3970" s="27">
        <f>WORKDAY(WORKDAY(DATEVALUE("15/"&amp;MONTH(EDATE(C3970,0))&amp;"/"&amp;YEAR(EDATE(C3970,0))-1),-1,Feriados!$A$1:$A$936),1,Feriados!$A$1:$A$936)</f>
        <v>42139</v>
      </c>
      <c r="K3970" s="28">
        <f t="shared" si="120"/>
        <v>9.2777943933355154</v>
      </c>
    </row>
    <row r="3971" spans="1:11" x14ac:dyDescent="0.3">
      <c r="A3971" s="18" t="str">
        <f t="shared" ref="A3971:A4034" si="121">MONTH(EDATE(C3971,-1))&amp;YEAR(EDATE(C3971,-1))&amp;F3971</f>
        <v>42016P</v>
      </c>
      <c r="B3971" s="10">
        <v>760199</v>
      </c>
      <c r="C3971" s="15">
        <v>42494</v>
      </c>
      <c r="D3971" s="16">
        <v>2864.9733590000001</v>
      </c>
      <c r="E3971" s="14">
        <v>0.54</v>
      </c>
      <c r="F3971" s="14" t="s">
        <v>42</v>
      </c>
      <c r="G3971" s="15">
        <v>42482</v>
      </c>
      <c r="H3971" s="27">
        <f>WORKDAY(WORKDAY(DATEVALUE("15/"&amp;MONTH(EDATE(C3971,0))&amp;"/"&amp;YEAR(EDATE(C3971,0))),-1,Feriados!$A$1:$A$936),1,Feriados!$A$1:$A$936)</f>
        <v>42506</v>
      </c>
      <c r="I3971" s="27">
        <f>WORKDAY(WORKDAY(DATEVALUE("15/"&amp;MONTH(EDATE(C3971,-1))&amp;"/"&amp;YEAR(EDATE(C3971,-1))),-1,Feriados!$A$1:$A$936),1,Feriados!$A$1:$A$936)</f>
        <v>42475</v>
      </c>
      <c r="J3971" s="27">
        <f>WORKDAY(WORKDAY(DATEVALUE("15/"&amp;MONTH(EDATE(C3971,0))&amp;"/"&amp;YEAR(EDATE(C3971,0))-1),-1,Feriados!$A$1:$A$936),1,Feriados!$A$1:$A$936)</f>
        <v>42139</v>
      </c>
      <c r="K3971" s="28">
        <f t="shared" si="120"/>
        <v>9.2777943933355154</v>
      </c>
    </row>
    <row r="3972" spans="1:11" x14ac:dyDescent="0.3">
      <c r="A3972" s="18" t="str">
        <f t="shared" si="121"/>
        <v>42016P</v>
      </c>
      <c r="B3972" s="10">
        <v>760199</v>
      </c>
      <c r="C3972" s="15">
        <v>42495</v>
      </c>
      <c r="D3972" s="16">
        <v>2865.744925</v>
      </c>
      <c r="E3972" s="14">
        <v>0.54</v>
      </c>
      <c r="F3972" s="14" t="s">
        <v>42</v>
      </c>
      <c r="G3972" s="15">
        <v>42482</v>
      </c>
      <c r="H3972" s="27">
        <f>WORKDAY(WORKDAY(DATEVALUE("15/"&amp;MONTH(EDATE(C3972,0))&amp;"/"&amp;YEAR(EDATE(C3972,0))),-1,Feriados!$A$1:$A$936),1,Feriados!$A$1:$A$936)</f>
        <v>42506</v>
      </c>
      <c r="I3972" s="27">
        <f>WORKDAY(WORKDAY(DATEVALUE("15/"&amp;MONTH(EDATE(C3972,-1))&amp;"/"&amp;YEAR(EDATE(C3972,-1))),-1,Feriados!$A$1:$A$936),1,Feriados!$A$1:$A$936)</f>
        <v>42475</v>
      </c>
      <c r="J3972" s="27">
        <f>WORKDAY(WORKDAY(DATEVALUE("15/"&amp;MONTH(EDATE(C3972,0))&amp;"/"&amp;YEAR(EDATE(C3972,0))-1),-1,Feriados!$A$1:$A$936),1,Feriados!$A$1:$A$936)</f>
        <v>42139</v>
      </c>
      <c r="K3972" s="28">
        <f t="shared" si="120"/>
        <v>9.2777943933355154</v>
      </c>
    </row>
    <row r="3973" spans="1:11" x14ac:dyDescent="0.3">
      <c r="A3973" s="18" t="str">
        <f t="shared" si="121"/>
        <v>42016F</v>
      </c>
      <c r="B3973" s="10">
        <v>760199</v>
      </c>
      <c r="C3973" s="15">
        <v>42496</v>
      </c>
      <c r="D3973" s="16">
        <v>2867.9150679999998</v>
      </c>
      <c r="E3973" s="14">
        <v>0.61</v>
      </c>
      <c r="F3973" s="14" t="s">
        <v>41</v>
      </c>
      <c r="G3973" s="15">
        <v>42496</v>
      </c>
      <c r="H3973" s="27">
        <f>WORKDAY(WORKDAY(DATEVALUE("15/"&amp;MONTH(EDATE(C3973,0))&amp;"/"&amp;YEAR(EDATE(C3973,0))),-1,Feriados!$A$1:$A$936),1,Feriados!$A$1:$A$936)</f>
        <v>42506</v>
      </c>
      <c r="I3973" s="27">
        <f>WORKDAY(WORKDAY(DATEVALUE("15/"&amp;MONTH(EDATE(C3973,-1))&amp;"/"&amp;YEAR(EDATE(C3973,-1))),-1,Feriados!$A$1:$A$936),1,Feriados!$A$1:$A$936)</f>
        <v>42475</v>
      </c>
      <c r="J3973" s="27">
        <f>WORKDAY(WORKDAY(DATEVALUE("15/"&amp;MONTH(EDATE(C3973,0))&amp;"/"&amp;YEAR(EDATE(C3973,0))-1),-1,Feriados!$A$1:$A$936),1,Feriados!$A$1:$A$936)</f>
        <v>42139</v>
      </c>
      <c r="K3973" s="28">
        <f t="shared" si="120"/>
        <v>9.2777943933355154</v>
      </c>
    </row>
    <row r="3974" spans="1:11" x14ac:dyDescent="0.3">
      <c r="A3974" s="18" t="str">
        <f t="shared" si="121"/>
        <v>42016F</v>
      </c>
      <c r="B3974" s="10">
        <v>760199</v>
      </c>
      <c r="C3974" s="15">
        <v>42499</v>
      </c>
      <c r="D3974" s="16">
        <v>2868.787362</v>
      </c>
      <c r="E3974" s="14">
        <v>0.61</v>
      </c>
      <c r="F3974" s="14" t="s">
        <v>41</v>
      </c>
      <c r="G3974" s="15">
        <v>42496</v>
      </c>
      <c r="H3974" s="27">
        <f>WORKDAY(WORKDAY(DATEVALUE("15/"&amp;MONTH(EDATE(C3974,0))&amp;"/"&amp;YEAR(EDATE(C3974,0))),-1,Feriados!$A$1:$A$936),1,Feriados!$A$1:$A$936)</f>
        <v>42506</v>
      </c>
      <c r="I3974" s="27">
        <f>WORKDAY(WORKDAY(DATEVALUE("15/"&amp;MONTH(EDATE(C3974,-1))&amp;"/"&amp;YEAR(EDATE(C3974,-1))),-1,Feriados!$A$1:$A$936),1,Feriados!$A$1:$A$936)</f>
        <v>42475</v>
      </c>
      <c r="J3974" s="27">
        <f>WORKDAY(WORKDAY(DATEVALUE("15/"&amp;MONTH(EDATE(C3974,0))&amp;"/"&amp;YEAR(EDATE(C3974,0))-1),-1,Feriados!$A$1:$A$936),1,Feriados!$A$1:$A$936)</f>
        <v>42139</v>
      </c>
      <c r="K3974" s="28">
        <f t="shared" si="120"/>
        <v>9.2777943933355154</v>
      </c>
    </row>
    <row r="3975" spans="1:11" x14ac:dyDescent="0.3">
      <c r="A3975" s="18" t="str">
        <f t="shared" si="121"/>
        <v>42016F</v>
      </c>
      <c r="B3975" s="10">
        <v>760199</v>
      </c>
      <c r="C3975" s="15">
        <v>42500</v>
      </c>
      <c r="D3975" s="16">
        <v>2869.6599219999998</v>
      </c>
      <c r="E3975" s="14">
        <v>0.61</v>
      </c>
      <c r="F3975" s="14" t="s">
        <v>41</v>
      </c>
      <c r="G3975" s="15">
        <v>42496</v>
      </c>
      <c r="H3975" s="27">
        <f>WORKDAY(WORKDAY(DATEVALUE("15/"&amp;MONTH(EDATE(C3975,0))&amp;"/"&amp;YEAR(EDATE(C3975,0))),-1,Feriados!$A$1:$A$936),1,Feriados!$A$1:$A$936)</f>
        <v>42506</v>
      </c>
      <c r="I3975" s="27">
        <f>WORKDAY(WORKDAY(DATEVALUE("15/"&amp;MONTH(EDATE(C3975,-1))&amp;"/"&amp;YEAR(EDATE(C3975,-1))),-1,Feriados!$A$1:$A$936),1,Feriados!$A$1:$A$936)</f>
        <v>42475</v>
      </c>
      <c r="J3975" s="27">
        <f>WORKDAY(WORKDAY(DATEVALUE("15/"&amp;MONTH(EDATE(C3975,0))&amp;"/"&amp;YEAR(EDATE(C3975,0))-1),-1,Feriados!$A$1:$A$936),1,Feriados!$A$1:$A$936)</f>
        <v>42139</v>
      </c>
      <c r="K3975" s="28">
        <f t="shared" si="120"/>
        <v>9.2777943933355154</v>
      </c>
    </row>
    <row r="3976" spans="1:11" x14ac:dyDescent="0.3">
      <c r="A3976" s="18" t="str">
        <f t="shared" si="121"/>
        <v>42016F</v>
      </c>
      <c r="B3976" s="10">
        <v>760199</v>
      </c>
      <c r="C3976" s="15">
        <v>42501</v>
      </c>
      <c r="D3976" s="16">
        <v>2870.5327470000002</v>
      </c>
      <c r="E3976" s="14">
        <v>0.61</v>
      </c>
      <c r="F3976" s="14" t="s">
        <v>41</v>
      </c>
      <c r="G3976" s="15">
        <v>42496</v>
      </c>
      <c r="H3976" s="27">
        <f>WORKDAY(WORKDAY(DATEVALUE("15/"&amp;MONTH(EDATE(C3976,0))&amp;"/"&amp;YEAR(EDATE(C3976,0))),-1,Feriados!$A$1:$A$936),1,Feriados!$A$1:$A$936)</f>
        <v>42506</v>
      </c>
      <c r="I3976" s="27">
        <f>WORKDAY(WORKDAY(DATEVALUE("15/"&amp;MONTH(EDATE(C3976,-1))&amp;"/"&amp;YEAR(EDATE(C3976,-1))),-1,Feriados!$A$1:$A$936),1,Feriados!$A$1:$A$936)</f>
        <v>42475</v>
      </c>
      <c r="J3976" s="27">
        <f>WORKDAY(WORKDAY(DATEVALUE("15/"&amp;MONTH(EDATE(C3976,0))&amp;"/"&amp;YEAR(EDATE(C3976,0))-1),-1,Feriados!$A$1:$A$936),1,Feriados!$A$1:$A$936)</f>
        <v>42139</v>
      </c>
      <c r="K3976" s="28">
        <f t="shared" si="120"/>
        <v>9.2777943933355154</v>
      </c>
    </row>
    <row r="3977" spans="1:11" x14ac:dyDescent="0.3">
      <c r="A3977" s="18" t="str">
        <f t="shared" si="121"/>
        <v>42016F</v>
      </c>
      <c r="B3977" s="10">
        <v>760199</v>
      </c>
      <c r="C3977" s="15">
        <v>42502</v>
      </c>
      <c r="D3977" s="16">
        <v>2871.4058380000001</v>
      </c>
      <c r="E3977" s="14">
        <v>0.61</v>
      </c>
      <c r="F3977" s="14" t="s">
        <v>41</v>
      </c>
      <c r="G3977" s="15">
        <v>42496</v>
      </c>
      <c r="H3977" s="27">
        <f>WORKDAY(WORKDAY(DATEVALUE("15/"&amp;MONTH(EDATE(C3977,0))&amp;"/"&amp;YEAR(EDATE(C3977,0))),-1,Feriados!$A$1:$A$936),1,Feriados!$A$1:$A$936)</f>
        <v>42506</v>
      </c>
      <c r="I3977" s="27">
        <f>WORKDAY(WORKDAY(DATEVALUE("15/"&amp;MONTH(EDATE(C3977,-1))&amp;"/"&amp;YEAR(EDATE(C3977,-1))),-1,Feriados!$A$1:$A$936),1,Feriados!$A$1:$A$936)</f>
        <v>42475</v>
      </c>
      <c r="J3977" s="27">
        <f>WORKDAY(WORKDAY(DATEVALUE("15/"&amp;MONTH(EDATE(C3977,0))&amp;"/"&amp;YEAR(EDATE(C3977,0))-1),-1,Feriados!$A$1:$A$936),1,Feriados!$A$1:$A$936)</f>
        <v>42139</v>
      </c>
      <c r="K3977" s="28">
        <f t="shared" si="120"/>
        <v>9.2777943933355154</v>
      </c>
    </row>
    <row r="3978" spans="1:11" x14ac:dyDescent="0.3">
      <c r="A3978" s="18" t="str">
        <f t="shared" si="121"/>
        <v>42016F</v>
      </c>
      <c r="B3978" s="10">
        <v>760199</v>
      </c>
      <c r="C3978" s="15">
        <v>42503</v>
      </c>
      <c r="D3978" s="16">
        <v>2872.2791940000002</v>
      </c>
      <c r="E3978" s="14">
        <v>0.61</v>
      </c>
      <c r="F3978" s="14" t="s">
        <v>41</v>
      </c>
      <c r="G3978" s="15">
        <v>42496</v>
      </c>
      <c r="H3978" s="27">
        <f>WORKDAY(WORKDAY(DATEVALUE("15/"&amp;MONTH(EDATE(C3978,0))&amp;"/"&amp;YEAR(EDATE(C3978,0))),-1,Feriados!$A$1:$A$936),1,Feriados!$A$1:$A$936)</f>
        <v>42506</v>
      </c>
      <c r="I3978" s="27">
        <f>WORKDAY(WORKDAY(DATEVALUE("15/"&amp;MONTH(EDATE(C3978,-1))&amp;"/"&amp;YEAR(EDATE(C3978,-1))),-1,Feriados!$A$1:$A$936),1,Feriados!$A$1:$A$936)</f>
        <v>42475</v>
      </c>
      <c r="J3978" s="27">
        <f>WORKDAY(WORKDAY(DATEVALUE("15/"&amp;MONTH(EDATE(C3978,0))&amp;"/"&amp;YEAR(EDATE(C3978,0))-1),-1,Feriados!$A$1:$A$936),1,Feriados!$A$1:$A$936)</f>
        <v>42139</v>
      </c>
      <c r="K3978" s="28">
        <f t="shared" si="120"/>
        <v>9.2777943933355154</v>
      </c>
    </row>
    <row r="3979" spans="1:11" x14ac:dyDescent="0.3">
      <c r="A3979" s="18" t="str">
        <f t="shared" si="121"/>
        <v>42016F</v>
      </c>
      <c r="B3979" s="10">
        <v>760199</v>
      </c>
      <c r="C3979" s="15">
        <v>42506</v>
      </c>
      <c r="D3979" s="16">
        <v>2873.1528159999998</v>
      </c>
      <c r="E3979" s="14">
        <v>0.61</v>
      </c>
      <c r="F3979" s="14" t="s">
        <v>41</v>
      </c>
      <c r="G3979" s="15">
        <v>42496</v>
      </c>
      <c r="H3979" s="27">
        <f>WORKDAY(WORKDAY(DATEVALUE("15/"&amp;MONTH(EDATE(C3979,0))&amp;"/"&amp;YEAR(EDATE(C3979,0))),-1,Feriados!$A$1:$A$936),1,Feriados!$A$1:$A$936)</f>
        <v>42506</v>
      </c>
      <c r="I3979" s="27">
        <f>WORKDAY(WORKDAY(DATEVALUE("15/"&amp;MONTH(EDATE(C3979,-1))&amp;"/"&amp;YEAR(EDATE(C3979,-1))),-1,Feriados!$A$1:$A$936),1,Feriados!$A$1:$A$936)</f>
        <v>42475</v>
      </c>
      <c r="J3979" s="27">
        <f>WORKDAY(WORKDAY(DATEVALUE("15/"&amp;MONTH(EDATE(C3979,0))&amp;"/"&amp;YEAR(EDATE(C3979,0))-1),-1,Feriados!$A$1:$A$936),1,Feriados!$A$1:$A$936)</f>
        <v>42139</v>
      </c>
      <c r="K3979" s="28">
        <f t="shared" si="120"/>
        <v>9.2777943933355154</v>
      </c>
    </row>
    <row r="3980" spans="1:11" x14ac:dyDescent="0.3">
      <c r="A3980" s="18" t="str">
        <f t="shared" si="121"/>
        <v>42016P</v>
      </c>
      <c r="B3980" s="10">
        <v>760199</v>
      </c>
      <c r="C3980" s="15">
        <v>42507</v>
      </c>
      <c r="D3980" s="16">
        <v>2874.0665760000002</v>
      </c>
      <c r="E3980" s="14">
        <v>0.67</v>
      </c>
      <c r="F3980" s="14" t="s">
        <v>42</v>
      </c>
      <c r="G3980" s="15">
        <v>42507</v>
      </c>
      <c r="H3980" s="27">
        <f>WORKDAY(WORKDAY(DATEVALUE("15/"&amp;MONTH(EDATE(C3980,0))&amp;"/"&amp;YEAR(EDATE(C3980,0))),-1,Feriados!$A$1:$A$936),1,Feriados!$A$1:$A$936)</f>
        <v>42506</v>
      </c>
      <c r="I3980" s="27">
        <f>WORKDAY(WORKDAY(DATEVALUE("15/"&amp;MONTH(EDATE(C3980,-1))&amp;"/"&amp;YEAR(EDATE(C3980,-1))),-1,Feriados!$A$1:$A$936),1,Feriados!$A$1:$A$936)</f>
        <v>42475</v>
      </c>
      <c r="J3980" s="27">
        <f>WORKDAY(WORKDAY(DATEVALUE("15/"&amp;MONTH(EDATE(C3980,0))&amp;"/"&amp;YEAR(EDATE(C3980,0))-1),-1,Feriados!$A$1:$A$936),1,Feriados!$A$1:$A$936)</f>
        <v>42139</v>
      </c>
      <c r="K3980" s="28">
        <f t="shared" si="120"/>
        <v>9.2777943933355154</v>
      </c>
    </row>
    <row r="3981" spans="1:11" x14ac:dyDescent="0.3">
      <c r="A3981" s="18" t="str">
        <f t="shared" si="121"/>
        <v>42016P</v>
      </c>
      <c r="B3981" s="10">
        <v>760199</v>
      </c>
      <c r="C3981" s="15">
        <v>42508</v>
      </c>
      <c r="D3981" s="16">
        <v>2874.9806269999999</v>
      </c>
      <c r="E3981" s="14">
        <v>0.67</v>
      </c>
      <c r="F3981" s="14" t="s">
        <v>42</v>
      </c>
      <c r="G3981" s="15">
        <v>42507</v>
      </c>
      <c r="H3981" s="27">
        <f>WORKDAY(WORKDAY(DATEVALUE("15/"&amp;MONTH(EDATE(C3981,0))&amp;"/"&amp;YEAR(EDATE(C3981,0))),-1,Feriados!$A$1:$A$936),1,Feriados!$A$1:$A$936)</f>
        <v>42506</v>
      </c>
      <c r="I3981" s="27">
        <f>WORKDAY(WORKDAY(DATEVALUE("15/"&amp;MONTH(EDATE(C3981,-1))&amp;"/"&amp;YEAR(EDATE(C3981,-1))),-1,Feriados!$A$1:$A$936),1,Feriados!$A$1:$A$936)</f>
        <v>42475</v>
      </c>
      <c r="J3981" s="27">
        <f>WORKDAY(WORKDAY(DATEVALUE("15/"&amp;MONTH(EDATE(C3981,0))&amp;"/"&amp;YEAR(EDATE(C3981,0))-1),-1,Feriados!$A$1:$A$936),1,Feriados!$A$1:$A$936)</f>
        <v>42139</v>
      </c>
      <c r="K3981" s="28">
        <f t="shared" si="120"/>
        <v>9.2777943933355154</v>
      </c>
    </row>
    <row r="3982" spans="1:11" x14ac:dyDescent="0.3">
      <c r="A3982" s="18" t="str">
        <f t="shared" si="121"/>
        <v>42016P</v>
      </c>
      <c r="B3982" s="10">
        <v>760199</v>
      </c>
      <c r="C3982" s="15">
        <v>42509</v>
      </c>
      <c r="D3982" s="16">
        <v>2875.8949689999999</v>
      </c>
      <c r="E3982" s="14">
        <v>0.67</v>
      </c>
      <c r="F3982" s="14" t="s">
        <v>42</v>
      </c>
      <c r="G3982" s="15">
        <v>42507</v>
      </c>
      <c r="H3982" s="27">
        <f>WORKDAY(WORKDAY(DATEVALUE("15/"&amp;MONTH(EDATE(C3982,0))&amp;"/"&amp;YEAR(EDATE(C3982,0))),-1,Feriados!$A$1:$A$936),1,Feriados!$A$1:$A$936)</f>
        <v>42506</v>
      </c>
      <c r="I3982" s="27">
        <f>WORKDAY(WORKDAY(DATEVALUE("15/"&amp;MONTH(EDATE(C3982,-1))&amp;"/"&amp;YEAR(EDATE(C3982,-1))),-1,Feriados!$A$1:$A$936),1,Feriados!$A$1:$A$936)</f>
        <v>42475</v>
      </c>
      <c r="J3982" s="27">
        <f>WORKDAY(WORKDAY(DATEVALUE("15/"&amp;MONTH(EDATE(C3982,0))&amp;"/"&amp;YEAR(EDATE(C3982,0))-1),-1,Feriados!$A$1:$A$936),1,Feriados!$A$1:$A$936)</f>
        <v>42139</v>
      </c>
      <c r="K3982" s="28">
        <f t="shared" si="120"/>
        <v>9.2777943933355154</v>
      </c>
    </row>
    <row r="3983" spans="1:11" x14ac:dyDescent="0.3">
      <c r="A3983" s="18" t="str">
        <f t="shared" si="121"/>
        <v>42016P</v>
      </c>
      <c r="B3983" s="10">
        <v>760199</v>
      </c>
      <c r="C3983" s="15">
        <v>42510</v>
      </c>
      <c r="D3983" s="16">
        <v>2876.8096019999998</v>
      </c>
      <c r="E3983" s="14">
        <v>0.67</v>
      </c>
      <c r="F3983" s="14" t="s">
        <v>42</v>
      </c>
      <c r="G3983" s="15">
        <v>42507</v>
      </c>
      <c r="H3983" s="27">
        <f>WORKDAY(WORKDAY(DATEVALUE("15/"&amp;MONTH(EDATE(C3983,0))&amp;"/"&amp;YEAR(EDATE(C3983,0))),-1,Feriados!$A$1:$A$936),1,Feriados!$A$1:$A$936)</f>
        <v>42506</v>
      </c>
      <c r="I3983" s="27">
        <f>WORKDAY(WORKDAY(DATEVALUE("15/"&amp;MONTH(EDATE(C3983,-1))&amp;"/"&amp;YEAR(EDATE(C3983,-1))),-1,Feriados!$A$1:$A$936),1,Feriados!$A$1:$A$936)</f>
        <v>42475</v>
      </c>
      <c r="J3983" s="27">
        <f>WORKDAY(WORKDAY(DATEVALUE("15/"&amp;MONTH(EDATE(C3983,0))&amp;"/"&amp;YEAR(EDATE(C3983,0))-1),-1,Feriados!$A$1:$A$936),1,Feriados!$A$1:$A$936)</f>
        <v>42139</v>
      </c>
      <c r="K3983" s="28">
        <f t="shared" si="120"/>
        <v>9.2777943933355154</v>
      </c>
    </row>
    <row r="3984" spans="1:11" x14ac:dyDescent="0.3">
      <c r="A3984" s="18" t="str">
        <f t="shared" si="121"/>
        <v>42016P</v>
      </c>
      <c r="B3984" s="10">
        <v>760199</v>
      </c>
      <c r="C3984" s="15">
        <v>42513</v>
      </c>
      <c r="D3984" s="16">
        <v>2878.2688509999998</v>
      </c>
      <c r="E3984" s="14">
        <v>0.75</v>
      </c>
      <c r="F3984" s="14" t="s">
        <v>42</v>
      </c>
      <c r="G3984" s="15">
        <v>42513</v>
      </c>
      <c r="H3984" s="27">
        <f>WORKDAY(WORKDAY(DATEVALUE("15/"&amp;MONTH(EDATE(C3984,0))&amp;"/"&amp;YEAR(EDATE(C3984,0))),-1,Feriados!$A$1:$A$936),1,Feriados!$A$1:$A$936)</f>
        <v>42506</v>
      </c>
      <c r="I3984" s="27">
        <f>WORKDAY(WORKDAY(DATEVALUE("15/"&amp;MONTH(EDATE(C3984,-1))&amp;"/"&amp;YEAR(EDATE(C3984,-1))),-1,Feriados!$A$1:$A$936),1,Feriados!$A$1:$A$936)</f>
        <v>42475</v>
      </c>
      <c r="J3984" s="27">
        <f>WORKDAY(WORKDAY(DATEVALUE("15/"&amp;MONTH(EDATE(C3984,0))&amp;"/"&amp;YEAR(EDATE(C3984,0))-1),-1,Feriados!$A$1:$A$936),1,Feriados!$A$1:$A$936)</f>
        <v>42139</v>
      </c>
      <c r="K3984" s="28">
        <f t="shared" si="120"/>
        <v>9.2777943933355154</v>
      </c>
    </row>
    <row r="3985" spans="1:11" x14ac:dyDescent="0.3">
      <c r="A3985" s="18" t="str">
        <f t="shared" si="121"/>
        <v>42016P</v>
      </c>
      <c r="B3985" s="10">
        <v>760199</v>
      </c>
      <c r="C3985" s="15">
        <v>42514</v>
      </c>
      <c r="D3985" s="16">
        <v>2879.2931509999999</v>
      </c>
      <c r="E3985" s="14">
        <v>0.75</v>
      </c>
      <c r="F3985" s="14" t="s">
        <v>42</v>
      </c>
      <c r="G3985" s="15">
        <v>42513</v>
      </c>
      <c r="H3985" s="27">
        <f>WORKDAY(WORKDAY(DATEVALUE("15/"&amp;MONTH(EDATE(C3985,0))&amp;"/"&amp;YEAR(EDATE(C3985,0))),-1,Feriados!$A$1:$A$936),1,Feriados!$A$1:$A$936)</f>
        <v>42506</v>
      </c>
      <c r="I3985" s="27">
        <f>WORKDAY(WORKDAY(DATEVALUE("15/"&amp;MONTH(EDATE(C3985,-1))&amp;"/"&amp;YEAR(EDATE(C3985,-1))),-1,Feriados!$A$1:$A$936),1,Feriados!$A$1:$A$936)</f>
        <v>42475</v>
      </c>
      <c r="J3985" s="27">
        <f>WORKDAY(WORKDAY(DATEVALUE("15/"&amp;MONTH(EDATE(C3985,0))&amp;"/"&amp;YEAR(EDATE(C3985,0))-1),-1,Feriados!$A$1:$A$936),1,Feriados!$A$1:$A$936)</f>
        <v>42139</v>
      </c>
      <c r="K3985" s="28">
        <f t="shared" si="120"/>
        <v>9.2777943933355154</v>
      </c>
    </row>
    <row r="3986" spans="1:11" x14ac:dyDescent="0.3">
      <c r="A3986" s="18" t="str">
        <f t="shared" si="121"/>
        <v>42016P</v>
      </c>
      <c r="B3986" s="10">
        <v>760199</v>
      </c>
      <c r="C3986" s="15">
        <v>42515</v>
      </c>
      <c r="D3986" s="16">
        <v>2880.3178149999999</v>
      </c>
      <c r="E3986" s="14">
        <v>0.75</v>
      </c>
      <c r="F3986" s="14" t="s">
        <v>42</v>
      </c>
      <c r="G3986" s="15">
        <v>42513</v>
      </c>
      <c r="H3986" s="27">
        <f>WORKDAY(WORKDAY(DATEVALUE("15/"&amp;MONTH(EDATE(C3986,0))&amp;"/"&amp;YEAR(EDATE(C3986,0))),-1,Feriados!$A$1:$A$936),1,Feriados!$A$1:$A$936)</f>
        <v>42506</v>
      </c>
      <c r="I3986" s="27">
        <f>WORKDAY(WORKDAY(DATEVALUE("15/"&amp;MONTH(EDATE(C3986,-1))&amp;"/"&amp;YEAR(EDATE(C3986,-1))),-1,Feriados!$A$1:$A$936),1,Feriados!$A$1:$A$936)</f>
        <v>42475</v>
      </c>
      <c r="J3986" s="27">
        <f>WORKDAY(WORKDAY(DATEVALUE("15/"&amp;MONTH(EDATE(C3986,0))&amp;"/"&amp;YEAR(EDATE(C3986,0))-1),-1,Feriados!$A$1:$A$936),1,Feriados!$A$1:$A$936)</f>
        <v>42139</v>
      </c>
      <c r="K3986" s="28">
        <f t="shared" si="120"/>
        <v>9.2777943933355154</v>
      </c>
    </row>
    <row r="3987" spans="1:11" x14ac:dyDescent="0.3">
      <c r="A3987" s="18" t="str">
        <f t="shared" si="121"/>
        <v>42016P</v>
      </c>
      <c r="B3987" s="10">
        <v>760199</v>
      </c>
      <c r="C3987" s="15">
        <v>42517</v>
      </c>
      <c r="D3987" s="16">
        <v>2881.3428439999998</v>
      </c>
      <c r="E3987" s="14">
        <v>0.75</v>
      </c>
      <c r="F3987" s="14" t="s">
        <v>42</v>
      </c>
      <c r="G3987" s="15">
        <v>42513</v>
      </c>
      <c r="H3987" s="27">
        <f>WORKDAY(WORKDAY(DATEVALUE("15/"&amp;MONTH(EDATE(C3987,0))&amp;"/"&amp;YEAR(EDATE(C3987,0))),-1,Feriados!$A$1:$A$936),1,Feriados!$A$1:$A$936)</f>
        <v>42506</v>
      </c>
      <c r="I3987" s="27">
        <f>WORKDAY(WORKDAY(DATEVALUE("15/"&amp;MONTH(EDATE(C3987,-1))&amp;"/"&amp;YEAR(EDATE(C3987,-1))),-1,Feriados!$A$1:$A$936),1,Feriados!$A$1:$A$936)</f>
        <v>42475</v>
      </c>
      <c r="J3987" s="27">
        <f>WORKDAY(WORKDAY(DATEVALUE("15/"&amp;MONTH(EDATE(C3987,0))&amp;"/"&amp;YEAR(EDATE(C3987,0))-1),-1,Feriados!$A$1:$A$936),1,Feriados!$A$1:$A$936)</f>
        <v>42139</v>
      </c>
      <c r="K3987" s="28">
        <f t="shared" si="120"/>
        <v>9.2777943933355154</v>
      </c>
    </row>
    <row r="3988" spans="1:11" x14ac:dyDescent="0.3">
      <c r="A3988" s="18" t="str">
        <f t="shared" si="121"/>
        <v>42016P</v>
      </c>
      <c r="B3988" s="10">
        <v>760199</v>
      </c>
      <c r="C3988" s="15">
        <v>42520</v>
      </c>
      <c r="D3988" s="16">
        <v>2882.3682370000001</v>
      </c>
      <c r="E3988" s="14">
        <v>0.75</v>
      </c>
      <c r="F3988" s="14" t="s">
        <v>42</v>
      </c>
      <c r="G3988" s="15">
        <v>42513</v>
      </c>
      <c r="H3988" s="27">
        <f>WORKDAY(WORKDAY(DATEVALUE("15/"&amp;MONTH(EDATE(C3988,0))&amp;"/"&amp;YEAR(EDATE(C3988,0))),-1,Feriados!$A$1:$A$936),1,Feriados!$A$1:$A$936)</f>
        <v>42506</v>
      </c>
      <c r="I3988" s="27">
        <f>WORKDAY(WORKDAY(DATEVALUE("15/"&amp;MONTH(EDATE(C3988,-1))&amp;"/"&amp;YEAR(EDATE(C3988,-1))),-1,Feriados!$A$1:$A$936),1,Feriados!$A$1:$A$936)</f>
        <v>42475</v>
      </c>
      <c r="J3988" s="27">
        <f>WORKDAY(WORKDAY(DATEVALUE("15/"&amp;MONTH(EDATE(C3988,0))&amp;"/"&amp;YEAR(EDATE(C3988,0))-1),-1,Feriados!$A$1:$A$936),1,Feriados!$A$1:$A$936)</f>
        <v>42139</v>
      </c>
      <c r="K3988" s="28">
        <f t="shared" si="120"/>
        <v>9.2777943933355154</v>
      </c>
    </row>
    <row r="3989" spans="1:11" x14ac:dyDescent="0.3">
      <c r="A3989" s="18" t="str">
        <f t="shared" si="121"/>
        <v>42016P</v>
      </c>
      <c r="B3989" s="10">
        <v>760199</v>
      </c>
      <c r="C3989" s="15">
        <v>42521</v>
      </c>
      <c r="D3989" s="16">
        <v>2883.3939959999998</v>
      </c>
      <c r="E3989" s="14">
        <v>0.75</v>
      </c>
      <c r="F3989" s="14" t="s">
        <v>42</v>
      </c>
      <c r="G3989" s="15">
        <v>42513</v>
      </c>
      <c r="H3989" s="27">
        <f>WORKDAY(WORKDAY(DATEVALUE("15/"&amp;MONTH(EDATE(C3989,0))&amp;"/"&amp;YEAR(EDATE(C3989,0))),-1,Feriados!$A$1:$A$936),1,Feriados!$A$1:$A$936)</f>
        <v>42506</v>
      </c>
      <c r="I3989" s="27">
        <f>WORKDAY(WORKDAY(DATEVALUE("15/"&amp;MONTH(EDATE(C3989,-1))&amp;"/"&amp;YEAR(EDATE(C3989,-1))),-1,Feriados!$A$1:$A$936),1,Feriados!$A$1:$A$936)</f>
        <v>42475</v>
      </c>
      <c r="J3989" s="27">
        <f>WORKDAY(WORKDAY(DATEVALUE("15/"&amp;MONTH(EDATE(C3989,0))&amp;"/"&amp;YEAR(EDATE(C3989,0))-1),-1,Feriados!$A$1:$A$936),1,Feriados!$A$1:$A$936)</f>
        <v>42139</v>
      </c>
      <c r="K3989" s="28">
        <f t="shared" si="120"/>
        <v>9.2777943933355154</v>
      </c>
    </row>
    <row r="3990" spans="1:11" x14ac:dyDescent="0.3">
      <c r="A3990" s="18" t="str">
        <f t="shared" si="121"/>
        <v>52016P</v>
      </c>
      <c r="B3990" s="10">
        <v>760199</v>
      </c>
      <c r="C3990" s="15">
        <v>42522</v>
      </c>
      <c r="D3990" s="16">
        <v>2884.4201200000002</v>
      </c>
      <c r="E3990" s="14">
        <v>0.75</v>
      </c>
      <c r="F3990" s="14" t="s">
        <v>42</v>
      </c>
      <c r="G3990" s="15">
        <v>42513</v>
      </c>
      <c r="H3990" s="27">
        <f>WORKDAY(WORKDAY(DATEVALUE("15/"&amp;MONTH(EDATE(C3990,0))&amp;"/"&amp;YEAR(EDATE(C3990,0))),-1,Feriados!$A$1:$A$936),1,Feriados!$A$1:$A$936)</f>
        <v>42536</v>
      </c>
      <c r="I3990" s="27">
        <f>WORKDAY(WORKDAY(DATEVALUE("15/"&amp;MONTH(EDATE(C3990,-1))&amp;"/"&amp;YEAR(EDATE(C3990,-1))),-1,Feriados!$A$1:$A$936),1,Feriados!$A$1:$A$936)</f>
        <v>42506</v>
      </c>
      <c r="J3990" s="27">
        <f>WORKDAY(WORKDAY(DATEVALUE("15/"&amp;MONTH(EDATE(C3990,0))&amp;"/"&amp;YEAR(EDATE(C3990,0))-1),-1,Feriados!$A$1:$A$936),1,Feriados!$A$1:$A$936)</f>
        <v>42170</v>
      </c>
      <c r="K3990" s="28">
        <f t="shared" si="120"/>
        <v>9.3211897473395524</v>
      </c>
    </row>
    <row r="3991" spans="1:11" x14ac:dyDescent="0.3">
      <c r="A3991" s="18" t="str">
        <f t="shared" si="121"/>
        <v>52016P</v>
      </c>
      <c r="B3991" s="10">
        <v>760199</v>
      </c>
      <c r="C3991" s="15">
        <v>42523</v>
      </c>
      <c r="D3991" s="16">
        <v>2885.4466080000002</v>
      </c>
      <c r="E3991" s="14">
        <v>0.75</v>
      </c>
      <c r="F3991" s="14" t="s">
        <v>42</v>
      </c>
      <c r="G3991" s="15">
        <v>42513</v>
      </c>
      <c r="H3991" s="27">
        <f>WORKDAY(WORKDAY(DATEVALUE("15/"&amp;MONTH(EDATE(C3991,0))&amp;"/"&amp;YEAR(EDATE(C3991,0))),-1,Feriados!$A$1:$A$936),1,Feriados!$A$1:$A$936)</f>
        <v>42536</v>
      </c>
      <c r="I3991" s="27">
        <f>WORKDAY(WORKDAY(DATEVALUE("15/"&amp;MONTH(EDATE(C3991,-1))&amp;"/"&amp;YEAR(EDATE(C3991,-1))),-1,Feriados!$A$1:$A$936),1,Feriados!$A$1:$A$936)</f>
        <v>42506</v>
      </c>
      <c r="J3991" s="27">
        <f>WORKDAY(WORKDAY(DATEVALUE("15/"&amp;MONTH(EDATE(C3991,0))&amp;"/"&amp;YEAR(EDATE(C3991,0))-1),-1,Feriados!$A$1:$A$936),1,Feriados!$A$1:$A$936)</f>
        <v>42170</v>
      </c>
      <c r="K3991" s="28">
        <f t="shared" si="120"/>
        <v>9.3211897473395524</v>
      </c>
    </row>
    <row r="3992" spans="1:11" x14ac:dyDescent="0.3">
      <c r="A3992" s="18" t="str">
        <f t="shared" si="121"/>
        <v>52016P</v>
      </c>
      <c r="B3992" s="10">
        <v>760199</v>
      </c>
      <c r="C3992" s="15">
        <v>42524</v>
      </c>
      <c r="D3992" s="16">
        <v>2886.4734619999999</v>
      </c>
      <c r="E3992" s="14">
        <v>0.75</v>
      </c>
      <c r="F3992" s="14" t="s">
        <v>42</v>
      </c>
      <c r="G3992" s="15">
        <v>42513</v>
      </c>
      <c r="H3992" s="27">
        <f>WORKDAY(WORKDAY(DATEVALUE("15/"&amp;MONTH(EDATE(C3992,0))&amp;"/"&amp;YEAR(EDATE(C3992,0))),-1,Feriados!$A$1:$A$936),1,Feriados!$A$1:$A$936)</f>
        <v>42536</v>
      </c>
      <c r="I3992" s="27">
        <f>WORKDAY(WORKDAY(DATEVALUE("15/"&amp;MONTH(EDATE(C3992,-1))&amp;"/"&amp;YEAR(EDATE(C3992,-1))),-1,Feriados!$A$1:$A$936),1,Feriados!$A$1:$A$936)</f>
        <v>42506</v>
      </c>
      <c r="J3992" s="27">
        <f>WORKDAY(WORKDAY(DATEVALUE("15/"&amp;MONTH(EDATE(C3992,0))&amp;"/"&amp;YEAR(EDATE(C3992,0))-1),-1,Feriados!$A$1:$A$936),1,Feriados!$A$1:$A$936)</f>
        <v>42170</v>
      </c>
      <c r="K3992" s="28">
        <f t="shared" si="120"/>
        <v>9.3211897473395524</v>
      </c>
    </row>
    <row r="3993" spans="1:11" x14ac:dyDescent="0.3">
      <c r="A3993" s="18" t="str">
        <f t="shared" si="121"/>
        <v>52016P</v>
      </c>
      <c r="B3993" s="10">
        <v>760199</v>
      </c>
      <c r="C3993" s="15">
        <v>42527</v>
      </c>
      <c r="D3993" s="16">
        <v>2887.5006819999999</v>
      </c>
      <c r="E3993" s="14">
        <v>0.75</v>
      </c>
      <c r="F3993" s="14" t="s">
        <v>42</v>
      </c>
      <c r="G3993" s="15">
        <v>42513</v>
      </c>
      <c r="H3993" s="27">
        <f>WORKDAY(WORKDAY(DATEVALUE("15/"&amp;MONTH(EDATE(C3993,0))&amp;"/"&amp;YEAR(EDATE(C3993,0))),-1,Feriados!$A$1:$A$936),1,Feriados!$A$1:$A$936)</f>
        <v>42536</v>
      </c>
      <c r="I3993" s="27">
        <f>WORKDAY(WORKDAY(DATEVALUE("15/"&amp;MONTH(EDATE(C3993,-1))&amp;"/"&amp;YEAR(EDATE(C3993,-1))),-1,Feriados!$A$1:$A$936),1,Feriados!$A$1:$A$936)</f>
        <v>42506</v>
      </c>
      <c r="J3993" s="27">
        <f>WORKDAY(WORKDAY(DATEVALUE("15/"&amp;MONTH(EDATE(C3993,0))&amp;"/"&amp;YEAR(EDATE(C3993,0))-1),-1,Feriados!$A$1:$A$936),1,Feriados!$A$1:$A$936)</f>
        <v>42170</v>
      </c>
      <c r="K3993" s="28">
        <f t="shared" si="120"/>
        <v>9.3211897473395524</v>
      </c>
    </row>
    <row r="3994" spans="1:11" x14ac:dyDescent="0.3">
      <c r="A3994" s="18" t="str">
        <f t="shared" si="121"/>
        <v>52016P</v>
      </c>
      <c r="B3994" s="10">
        <v>760199</v>
      </c>
      <c r="C3994" s="15">
        <v>42528</v>
      </c>
      <c r="D3994" s="16">
        <v>2888.5282670000001</v>
      </c>
      <c r="E3994" s="14">
        <v>0.75</v>
      </c>
      <c r="F3994" s="14" t="s">
        <v>42</v>
      </c>
      <c r="G3994" s="15">
        <v>42513</v>
      </c>
      <c r="H3994" s="27">
        <f>WORKDAY(WORKDAY(DATEVALUE("15/"&amp;MONTH(EDATE(C3994,0))&amp;"/"&amp;YEAR(EDATE(C3994,0))),-1,Feriados!$A$1:$A$936),1,Feriados!$A$1:$A$936)</f>
        <v>42536</v>
      </c>
      <c r="I3994" s="27">
        <f>WORKDAY(WORKDAY(DATEVALUE("15/"&amp;MONTH(EDATE(C3994,-1))&amp;"/"&amp;YEAR(EDATE(C3994,-1))),-1,Feriados!$A$1:$A$936),1,Feriados!$A$1:$A$936)</f>
        <v>42506</v>
      </c>
      <c r="J3994" s="27">
        <f>WORKDAY(WORKDAY(DATEVALUE("15/"&amp;MONTH(EDATE(C3994,0))&amp;"/"&amp;YEAR(EDATE(C3994,0))-1),-1,Feriados!$A$1:$A$936),1,Feriados!$A$1:$A$936)</f>
        <v>42170</v>
      </c>
      <c r="K3994" s="28">
        <f t="shared" si="120"/>
        <v>9.3211897473395524</v>
      </c>
    </row>
    <row r="3995" spans="1:11" x14ac:dyDescent="0.3">
      <c r="A3995" s="18" t="str">
        <f t="shared" si="121"/>
        <v>52016F</v>
      </c>
      <c r="B3995" s="10">
        <v>760199</v>
      </c>
      <c r="C3995" s="15">
        <v>42529</v>
      </c>
      <c r="D3995" s="16">
        <v>2890.2095859999999</v>
      </c>
      <c r="E3995" s="14">
        <v>0.78</v>
      </c>
      <c r="F3995" s="14" t="s">
        <v>41</v>
      </c>
      <c r="G3995" s="15">
        <v>42529</v>
      </c>
      <c r="H3995" s="27">
        <f>WORKDAY(WORKDAY(DATEVALUE("15/"&amp;MONTH(EDATE(C3995,0))&amp;"/"&amp;YEAR(EDATE(C3995,0))),-1,Feriados!$A$1:$A$936),1,Feriados!$A$1:$A$936)</f>
        <v>42536</v>
      </c>
      <c r="I3995" s="27">
        <f>WORKDAY(WORKDAY(DATEVALUE("15/"&amp;MONTH(EDATE(C3995,-1))&amp;"/"&amp;YEAR(EDATE(C3995,-1))),-1,Feriados!$A$1:$A$936),1,Feriados!$A$1:$A$936)</f>
        <v>42506</v>
      </c>
      <c r="J3995" s="27">
        <f>WORKDAY(WORKDAY(DATEVALUE("15/"&amp;MONTH(EDATE(C3995,0))&amp;"/"&amp;YEAR(EDATE(C3995,0))-1),-1,Feriados!$A$1:$A$936),1,Feriados!$A$1:$A$936)</f>
        <v>42170</v>
      </c>
      <c r="K3995" s="28">
        <f t="shared" si="120"/>
        <v>9.3211897473395524</v>
      </c>
    </row>
    <row r="3996" spans="1:11" x14ac:dyDescent="0.3">
      <c r="A3996" s="18" t="str">
        <f t="shared" si="121"/>
        <v>52016F</v>
      </c>
      <c r="B3996" s="10">
        <v>760199</v>
      </c>
      <c r="C3996" s="15">
        <v>42530</v>
      </c>
      <c r="D3996" s="16">
        <v>2891.2789899999998</v>
      </c>
      <c r="E3996" s="14">
        <v>0.78</v>
      </c>
      <c r="F3996" s="14" t="s">
        <v>41</v>
      </c>
      <c r="G3996" s="15">
        <v>42529</v>
      </c>
      <c r="H3996" s="27">
        <f>WORKDAY(WORKDAY(DATEVALUE("15/"&amp;MONTH(EDATE(C3996,0))&amp;"/"&amp;YEAR(EDATE(C3996,0))),-1,Feriados!$A$1:$A$936),1,Feriados!$A$1:$A$936)</f>
        <v>42536</v>
      </c>
      <c r="I3996" s="27">
        <f>WORKDAY(WORKDAY(DATEVALUE("15/"&amp;MONTH(EDATE(C3996,-1))&amp;"/"&amp;YEAR(EDATE(C3996,-1))),-1,Feriados!$A$1:$A$936),1,Feriados!$A$1:$A$936)</f>
        <v>42506</v>
      </c>
      <c r="J3996" s="27">
        <f>WORKDAY(WORKDAY(DATEVALUE("15/"&amp;MONTH(EDATE(C3996,0))&amp;"/"&amp;YEAR(EDATE(C3996,0))-1),-1,Feriados!$A$1:$A$936),1,Feriados!$A$1:$A$936)</f>
        <v>42170</v>
      </c>
      <c r="K3996" s="28">
        <f t="shared" si="120"/>
        <v>9.3211897473395524</v>
      </c>
    </row>
    <row r="3997" spans="1:11" x14ac:dyDescent="0.3">
      <c r="A3997" s="18" t="str">
        <f t="shared" si="121"/>
        <v>52016F</v>
      </c>
      <c r="B3997" s="10">
        <v>760199</v>
      </c>
      <c r="C3997" s="15">
        <v>42531</v>
      </c>
      <c r="D3997" s="16">
        <v>2892.34879</v>
      </c>
      <c r="E3997" s="14">
        <v>0.78</v>
      </c>
      <c r="F3997" s="14" t="s">
        <v>41</v>
      </c>
      <c r="G3997" s="15">
        <v>42529</v>
      </c>
      <c r="H3997" s="27">
        <f>WORKDAY(WORKDAY(DATEVALUE("15/"&amp;MONTH(EDATE(C3997,0))&amp;"/"&amp;YEAR(EDATE(C3997,0))),-1,Feriados!$A$1:$A$936),1,Feriados!$A$1:$A$936)</f>
        <v>42536</v>
      </c>
      <c r="I3997" s="27">
        <f>WORKDAY(WORKDAY(DATEVALUE("15/"&amp;MONTH(EDATE(C3997,-1))&amp;"/"&amp;YEAR(EDATE(C3997,-1))),-1,Feriados!$A$1:$A$936),1,Feriados!$A$1:$A$936)</f>
        <v>42506</v>
      </c>
      <c r="J3997" s="27">
        <f>WORKDAY(WORKDAY(DATEVALUE("15/"&amp;MONTH(EDATE(C3997,0))&amp;"/"&amp;YEAR(EDATE(C3997,0))-1),-1,Feriados!$A$1:$A$936),1,Feriados!$A$1:$A$936)</f>
        <v>42170</v>
      </c>
      <c r="K3997" s="28">
        <f t="shared" si="120"/>
        <v>9.3211897473395524</v>
      </c>
    </row>
    <row r="3998" spans="1:11" x14ac:dyDescent="0.3">
      <c r="A3998" s="18" t="str">
        <f t="shared" si="121"/>
        <v>52016F</v>
      </c>
      <c r="B3998" s="10">
        <v>760199</v>
      </c>
      <c r="C3998" s="15">
        <v>42534</v>
      </c>
      <c r="D3998" s="16">
        <v>2893.4189849999998</v>
      </c>
      <c r="E3998" s="14">
        <v>0.78</v>
      </c>
      <c r="F3998" s="14" t="s">
        <v>41</v>
      </c>
      <c r="G3998" s="15">
        <v>42529</v>
      </c>
      <c r="H3998" s="27">
        <f>WORKDAY(WORKDAY(DATEVALUE("15/"&amp;MONTH(EDATE(C3998,0))&amp;"/"&amp;YEAR(EDATE(C3998,0))),-1,Feriados!$A$1:$A$936),1,Feriados!$A$1:$A$936)</f>
        <v>42536</v>
      </c>
      <c r="I3998" s="27">
        <f>WORKDAY(WORKDAY(DATEVALUE("15/"&amp;MONTH(EDATE(C3998,-1))&amp;"/"&amp;YEAR(EDATE(C3998,-1))),-1,Feriados!$A$1:$A$936),1,Feriados!$A$1:$A$936)</f>
        <v>42506</v>
      </c>
      <c r="J3998" s="27">
        <f>WORKDAY(WORKDAY(DATEVALUE("15/"&amp;MONTH(EDATE(C3998,0))&amp;"/"&amp;YEAR(EDATE(C3998,0))-1),-1,Feriados!$A$1:$A$936),1,Feriados!$A$1:$A$936)</f>
        <v>42170</v>
      </c>
      <c r="K3998" s="28">
        <f t="shared" si="120"/>
        <v>9.3211897473395524</v>
      </c>
    </row>
    <row r="3999" spans="1:11" x14ac:dyDescent="0.3">
      <c r="A3999" s="18" t="str">
        <f t="shared" si="121"/>
        <v>52016F</v>
      </c>
      <c r="B3999" s="10">
        <v>760199</v>
      </c>
      <c r="C3999" s="15">
        <v>42535</v>
      </c>
      <c r="D3999" s="16">
        <v>2894.4895769999998</v>
      </c>
      <c r="E3999" s="14">
        <v>0.78</v>
      </c>
      <c r="F3999" s="14" t="s">
        <v>41</v>
      </c>
      <c r="G3999" s="15">
        <v>42529</v>
      </c>
      <c r="H3999" s="27">
        <f>WORKDAY(WORKDAY(DATEVALUE("15/"&amp;MONTH(EDATE(C3999,0))&amp;"/"&amp;YEAR(EDATE(C3999,0))),-1,Feriados!$A$1:$A$936),1,Feriados!$A$1:$A$936)</f>
        <v>42536</v>
      </c>
      <c r="I3999" s="27">
        <f>WORKDAY(WORKDAY(DATEVALUE("15/"&amp;MONTH(EDATE(C3999,-1))&amp;"/"&amp;YEAR(EDATE(C3999,-1))),-1,Feriados!$A$1:$A$936),1,Feriados!$A$1:$A$936)</f>
        <v>42506</v>
      </c>
      <c r="J3999" s="27">
        <f>WORKDAY(WORKDAY(DATEVALUE("15/"&amp;MONTH(EDATE(C3999,0))&amp;"/"&amp;YEAR(EDATE(C3999,0))-1),-1,Feriados!$A$1:$A$936),1,Feriados!$A$1:$A$936)</f>
        <v>42170</v>
      </c>
      <c r="K3999" s="28">
        <f t="shared" si="120"/>
        <v>9.3211897473395524</v>
      </c>
    </row>
    <row r="4000" spans="1:11" x14ac:dyDescent="0.3">
      <c r="A4000" s="18" t="str">
        <f t="shared" si="121"/>
        <v>52016F</v>
      </c>
      <c r="B4000" s="10">
        <v>760199</v>
      </c>
      <c r="C4000" s="15">
        <v>42536</v>
      </c>
      <c r="D4000" s="16">
        <v>2895.5605650000002</v>
      </c>
      <c r="E4000" s="14">
        <v>0.78</v>
      </c>
      <c r="F4000" s="14" t="s">
        <v>41</v>
      </c>
      <c r="G4000" s="15">
        <v>42529</v>
      </c>
      <c r="H4000" s="27">
        <f>WORKDAY(WORKDAY(DATEVALUE("15/"&amp;MONTH(EDATE(C4000,0))&amp;"/"&amp;YEAR(EDATE(C4000,0))),-1,Feriados!$A$1:$A$936),1,Feriados!$A$1:$A$936)</f>
        <v>42536</v>
      </c>
      <c r="I4000" s="27">
        <f>WORKDAY(WORKDAY(DATEVALUE("15/"&amp;MONTH(EDATE(C4000,-1))&amp;"/"&amp;YEAR(EDATE(C4000,-1))),-1,Feriados!$A$1:$A$936),1,Feriados!$A$1:$A$936)</f>
        <v>42506</v>
      </c>
      <c r="J4000" s="27">
        <f>WORKDAY(WORKDAY(DATEVALUE("15/"&amp;MONTH(EDATE(C4000,0))&amp;"/"&amp;YEAR(EDATE(C4000,0))-1),-1,Feriados!$A$1:$A$936),1,Feriados!$A$1:$A$936)</f>
        <v>42170</v>
      </c>
      <c r="K4000" s="28">
        <f t="shared" si="120"/>
        <v>9.3211897473395524</v>
      </c>
    </row>
    <row r="4001" spans="1:11" x14ac:dyDescent="0.3">
      <c r="A4001" s="18" t="str">
        <f t="shared" si="121"/>
        <v>52016P</v>
      </c>
      <c r="B4001" s="10">
        <v>760199</v>
      </c>
      <c r="C4001" s="15">
        <v>42537</v>
      </c>
      <c r="D4001" s="16">
        <v>2896.0073360000001</v>
      </c>
      <c r="E4001" s="14">
        <v>0.34</v>
      </c>
      <c r="F4001" s="14" t="s">
        <v>42</v>
      </c>
      <c r="G4001" s="15">
        <v>42537</v>
      </c>
      <c r="H4001" s="27">
        <f>WORKDAY(WORKDAY(DATEVALUE("15/"&amp;MONTH(EDATE(C4001,0))&amp;"/"&amp;YEAR(EDATE(C4001,0))),-1,Feriados!$A$1:$A$936),1,Feriados!$A$1:$A$936)</f>
        <v>42536</v>
      </c>
      <c r="I4001" s="27">
        <f>WORKDAY(WORKDAY(DATEVALUE("15/"&amp;MONTH(EDATE(C4001,-1))&amp;"/"&amp;YEAR(EDATE(C4001,-1))),-1,Feriados!$A$1:$A$936),1,Feriados!$A$1:$A$936)</f>
        <v>42506</v>
      </c>
      <c r="J4001" s="27">
        <f>WORKDAY(WORKDAY(DATEVALUE("15/"&amp;MONTH(EDATE(C4001,0))&amp;"/"&amp;YEAR(EDATE(C4001,0))-1),-1,Feriados!$A$1:$A$936),1,Feriados!$A$1:$A$936)</f>
        <v>42170</v>
      </c>
      <c r="K4001" s="28">
        <f t="shared" si="120"/>
        <v>9.3211897473395524</v>
      </c>
    </row>
    <row r="4002" spans="1:11" x14ac:dyDescent="0.3">
      <c r="A4002" s="18" t="str">
        <f t="shared" si="121"/>
        <v>52016P</v>
      </c>
      <c r="B4002" s="10">
        <v>760199</v>
      </c>
      <c r="C4002" s="15">
        <v>42538</v>
      </c>
      <c r="D4002" s="16">
        <v>2896.4541760000002</v>
      </c>
      <c r="E4002" s="14">
        <v>0.34</v>
      </c>
      <c r="F4002" s="14" t="s">
        <v>42</v>
      </c>
      <c r="G4002" s="15">
        <v>42537</v>
      </c>
      <c r="H4002" s="27">
        <f>WORKDAY(WORKDAY(DATEVALUE("15/"&amp;MONTH(EDATE(C4002,0))&amp;"/"&amp;YEAR(EDATE(C4002,0))),-1,Feriados!$A$1:$A$936),1,Feriados!$A$1:$A$936)</f>
        <v>42536</v>
      </c>
      <c r="I4002" s="27">
        <f>WORKDAY(WORKDAY(DATEVALUE("15/"&amp;MONTH(EDATE(C4002,-1))&amp;"/"&amp;YEAR(EDATE(C4002,-1))),-1,Feriados!$A$1:$A$936),1,Feriados!$A$1:$A$936)</f>
        <v>42506</v>
      </c>
      <c r="J4002" s="27">
        <f>WORKDAY(WORKDAY(DATEVALUE("15/"&amp;MONTH(EDATE(C4002,0))&amp;"/"&amp;YEAR(EDATE(C4002,0))-1),-1,Feriados!$A$1:$A$936),1,Feriados!$A$1:$A$936)</f>
        <v>42170</v>
      </c>
      <c r="K4002" s="28">
        <f t="shared" si="120"/>
        <v>9.3211897473395524</v>
      </c>
    </row>
    <row r="4003" spans="1:11" x14ac:dyDescent="0.3">
      <c r="A4003" s="18" t="str">
        <f t="shared" si="121"/>
        <v>52016P</v>
      </c>
      <c r="B4003" s="10">
        <v>760199</v>
      </c>
      <c r="C4003" s="15">
        <v>42541</v>
      </c>
      <c r="D4003" s="16">
        <v>2896.901085</v>
      </c>
      <c r="E4003" s="14">
        <v>0.34</v>
      </c>
      <c r="F4003" s="14" t="s">
        <v>42</v>
      </c>
      <c r="G4003" s="15">
        <v>42537</v>
      </c>
      <c r="H4003" s="27">
        <f>WORKDAY(WORKDAY(DATEVALUE("15/"&amp;MONTH(EDATE(C4003,0))&amp;"/"&amp;YEAR(EDATE(C4003,0))),-1,Feriados!$A$1:$A$936),1,Feriados!$A$1:$A$936)</f>
        <v>42536</v>
      </c>
      <c r="I4003" s="27">
        <f>WORKDAY(WORKDAY(DATEVALUE("15/"&amp;MONTH(EDATE(C4003,-1))&amp;"/"&amp;YEAR(EDATE(C4003,-1))),-1,Feriados!$A$1:$A$936),1,Feriados!$A$1:$A$936)</f>
        <v>42506</v>
      </c>
      <c r="J4003" s="27">
        <f>WORKDAY(WORKDAY(DATEVALUE("15/"&amp;MONTH(EDATE(C4003,0))&amp;"/"&amp;YEAR(EDATE(C4003,0))-1),-1,Feriados!$A$1:$A$936),1,Feriados!$A$1:$A$936)</f>
        <v>42170</v>
      </c>
      <c r="K4003" s="28">
        <f t="shared" si="120"/>
        <v>9.3211897473395524</v>
      </c>
    </row>
    <row r="4004" spans="1:11" x14ac:dyDescent="0.3">
      <c r="A4004" s="18" t="str">
        <f t="shared" si="121"/>
        <v>52016P</v>
      </c>
      <c r="B4004" s="10">
        <v>760199</v>
      </c>
      <c r="C4004" s="15">
        <v>42542</v>
      </c>
      <c r="D4004" s="16">
        <v>2897.3480629999999</v>
      </c>
      <c r="E4004" s="14">
        <v>0.34</v>
      </c>
      <c r="F4004" s="14" t="s">
        <v>42</v>
      </c>
      <c r="G4004" s="15">
        <v>42537</v>
      </c>
      <c r="H4004" s="27">
        <f>WORKDAY(WORKDAY(DATEVALUE("15/"&amp;MONTH(EDATE(C4004,0))&amp;"/"&amp;YEAR(EDATE(C4004,0))),-1,Feriados!$A$1:$A$936),1,Feriados!$A$1:$A$936)</f>
        <v>42536</v>
      </c>
      <c r="I4004" s="27">
        <f>WORKDAY(WORKDAY(DATEVALUE("15/"&amp;MONTH(EDATE(C4004,-1))&amp;"/"&amp;YEAR(EDATE(C4004,-1))),-1,Feriados!$A$1:$A$936),1,Feriados!$A$1:$A$936)</f>
        <v>42506</v>
      </c>
      <c r="J4004" s="27">
        <f>WORKDAY(WORKDAY(DATEVALUE("15/"&amp;MONTH(EDATE(C4004,0))&amp;"/"&amp;YEAR(EDATE(C4004,0))-1),-1,Feriados!$A$1:$A$936),1,Feriados!$A$1:$A$936)</f>
        <v>42170</v>
      </c>
      <c r="K4004" s="28">
        <f t="shared" si="120"/>
        <v>9.3211897473395524</v>
      </c>
    </row>
    <row r="4005" spans="1:11" x14ac:dyDescent="0.3">
      <c r="A4005" s="18" t="str">
        <f t="shared" si="121"/>
        <v>52016P</v>
      </c>
      <c r="B4005" s="10">
        <v>760199</v>
      </c>
      <c r="C4005" s="15">
        <v>42543</v>
      </c>
      <c r="D4005" s="16">
        <v>2897.926371</v>
      </c>
      <c r="E4005" s="14">
        <v>0.36</v>
      </c>
      <c r="F4005" s="14" t="s">
        <v>42</v>
      </c>
      <c r="G4005" s="15">
        <v>42543</v>
      </c>
      <c r="H4005" s="27">
        <f>WORKDAY(WORKDAY(DATEVALUE("15/"&amp;MONTH(EDATE(C4005,0))&amp;"/"&amp;YEAR(EDATE(C4005,0))),-1,Feriados!$A$1:$A$936),1,Feriados!$A$1:$A$936)</f>
        <v>42536</v>
      </c>
      <c r="I4005" s="27">
        <f>WORKDAY(WORKDAY(DATEVALUE("15/"&amp;MONTH(EDATE(C4005,-1))&amp;"/"&amp;YEAR(EDATE(C4005,-1))),-1,Feriados!$A$1:$A$936),1,Feriados!$A$1:$A$936)</f>
        <v>42506</v>
      </c>
      <c r="J4005" s="27">
        <f>WORKDAY(WORKDAY(DATEVALUE("15/"&amp;MONTH(EDATE(C4005,0))&amp;"/"&amp;YEAR(EDATE(C4005,0))-1),-1,Feriados!$A$1:$A$936),1,Feriados!$A$1:$A$936)</f>
        <v>42170</v>
      </c>
      <c r="K4005" s="28">
        <f t="shared" si="120"/>
        <v>9.3211897473395524</v>
      </c>
    </row>
    <row r="4006" spans="1:11" x14ac:dyDescent="0.3">
      <c r="A4006" s="18" t="str">
        <f t="shared" si="121"/>
        <v>52016P</v>
      </c>
      <c r="B4006" s="10">
        <v>760199</v>
      </c>
      <c r="C4006" s="15">
        <v>42544</v>
      </c>
      <c r="D4006" s="16">
        <v>2898.3997650000001</v>
      </c>
      <c r="E4006" s="14">
        <v>0.36</v>
      </c>
      <c r="F4006" s="14" t="s">
        <v>42</v>
      </c>
      <c r="G4006" s="15">
        <v>42543</v>
      </c>
      <c r="H4006" s="27">
        <f>WORKDAY(WORKDAY(DATEVALUE("15/"&amp;MONTH(EDATE(C4006,0))&amp;"/"&amp;YEAR(EDATE(C4006,0))),-1,Feriados!$A$1:$A$936),1,Feriados!$A$1:$A$936)</f>
        <v>42536</v>
      </c>
      <c r="I4006" s="27">
        <f>WORKDAY(WORKDAY(DATEVALUE("15/"&amp;MONTH(EDATE(C4006,-1))&amp;"/"&amp;YEAR(EDATE(C4006,-1))),-1,Feriados!$A$1:$A$936),1,Feriados!$A$1:$A$936)</f>
        <v>42506</v>
      </c>
      <c r="J4006" s="27">
        <f>WORKDAY(WORKDAY(DATEVALUE("15/"&amp;MONTH(EDATE(C4006,0))&amp;"/"&amp;YEAR(EDATE(C4006,0))-1),-1,Feriados!$A$1:$A$936),1,Feriados!$A$1:$A$936)</f>
        <v>42170</v>
      </c>
      <c r="K4006" s="28">
        <f t="shared" si="120"/>
        <v>9.3211897473395524</v>
      </c>
    </row>
    <row r="4007" spans="1:11" x14ac:dyDescent="0.3">
      <c r="A4007" s="18" t="str">
        <f t="shared" si="121"/>
        <v>52016P</v>
      </c>
      <c r="B4007" s="10">
        <v>760199</v>
      </c>
      <c r="C4007" s="15">
        <v>42545</v>
      </c>
      <c r="D4007" s="16">
        <v>2898.873235</v>
      </c>
      <c r="E4007" s="14">
        <v>0.36</v>
      </c>
      <c r="F4007" s="14" t="s">
        <v>42</v>
      </c>
      <c r="G4007" s="15">
        <v>42543</v>
      </c>
      <c r="H4007" s="27">
        <f>WORKDAY(WORKDAY(DATEVALUE("15/"&amp;MONTH(EDATE(C4007,0))&amp;"/"&amp;YEAR(EDATE(C4007,0))),-1,Feriados!$A$1:$A$936),1,Feriados!$A$1:$A$936)</f>
        <v>42536</v>
      </c>
      <c r="I4007" s="27">
        <f>WORKDAY(WORKDAY(DATEVALUE("15/"&amp;MONTH(EDATE(C4007,-1))&amp;"/"&amp;YEAR(EDATE(C4007,-1))),-1,Feriados!$A$1:$A$936),1,Feriados!$A$1:$A$936)</f>
        <v>42506</v>
      </c>
      <c r="J4007" s="27">
        <f>WORKDAY(WORKDAY(DATEVALUE("15/"&amp;MONTH(EDATE(C4007,0))&amp;"/"&amp;YEAR(EDATE(C4007,0))-1),-1,Feriados!$A$1:$A$936),1,Feriados!$A$1:$A$936)</f>
        <v>42170</v>
      </c>
      <c r="K4007" s="28">
        <f t="shared" si="120"/>
        <v>9.3211897473395524</v>
      </c>
    </row>
    <row r="4008" spans="1:11" x14ac:dyDescent="0.3">
      <c r="A4008" s="18" t="str">
        <f t="shared" si="121"/>
        <v>52016P</v>
      </c>
      <c r="B4008" s="10">
        <v>760199</v>
      </c>
      <c r="C4008" s="15">
        <v>42548</v>
      </c>
      <c r="D4008" s="16">
        <v>2899.346783</v>
      </c>
      <c r="E4008" s="14">
        <v>0.36</v>
      </c>
      <c r="F4008" s="14" t="s">
        <v>42</v>
      </c>
      <c r="G4008" s="15">
        <v>42543</v>
      </c>
      <c r="H4008" s="27">
        <f>WORKDAY(WORKDAY(DATEVALUE("15/"&amp;MONTH(EDATE(C4008,0))&amp;"/"&amp;YEAR(EDATE(C4008,0))),-1,Feriados!$A$1:$A$936),1,Feriados!$A$1:$A$936)</f>
        <v>42536</v>
      </c>
      <c r="I4008" s="27">
        <f>WORKDAY(WORKDAY(DATEVALUE("15/"&amp;MONTH(EDATE(C4008,-1))&amp;"/"&amp;YEAR(EDATE(C4008,-1))),-1,Feriados!$A$1:$A$936),1,Feriados!$A$1:$A$936)</f>
        <v>42506</v>
      </c>
      <c r="J4008" s="27">
        <f>WORKDAY(WORKDAY(DATEVALUE("15/"&amp;MONTH(EDATE(C4008,0))&amp;"/"&amp;YEAR(EDATE(C4008,0))-1),-1,Feriados!$A$1:$A$936),1,Feriados!$A$1:$A$936)</f>
        <v>42170</v>
      </c>
      <c r="K4008" s="28">
        <f t="shared" si="120"/>
        <v>9.3211897473395524</v>
      </c>
    </row>
    <row r="4009" spans="1:11" x14ac:dyDescent="0.3">
      <c r="A4009" s="18" t="str">
        <f t="shared" si="121"/>
        <v>52016P</v>
      </c>
      <c r="B4009" s="10">
        <v>760199</v>
      </c>
      <c r="C4009" s="15">
        <v>42549</v>
      </c>
      <c r="D4009" s="16">
        <v>2899.820408</v>
      </c>
      <c r="E4009" s="14">
        <v>0.36</v>
      </c>
      <c r="F4009" s="14" t="s">
        <v>42</v>
      </c>
      <c r="G4009" s="15">
        <v>42543</v>
      </c>
      <c r="H4009" s="27">
        <f>WORKDAY(WORKDAY(DATEVALUE("15/"&amp;MONTH(EDATE(C4009,0))&amp;"/"&amp;YEAR(EDATE(C4009,0))),-1,Feriados!$A$1:$A$936),1,Feriados!$A$1:$A$936)</f>
        <v>42536</v>
      </c>
      <c r="I4009" s="27">
        <f>WORKDAY(WORKDAY(DATEVALUE("15/"&amp;MONTH(EDATE(C4009,-1))&amp;"/"&amp;YEAR(EDATE(C4009,-1))),-1,Feriados!$A$1:$A$936),1,Feriados!$A$1:$A$936)</f>
        <v>42506</v>
      </c>
      <c r="J4009" s="27">
        <f>WORKDAY(WORKDAY(DATEVALUE("15/"&amp;MONTH(EDATE(C4009,0))&amp;"/"&amp;YEAR(EDATE(C4009,0))-1),-1,Feriados!$A$1:$A$936),1,Feriados!$A$1:$A$936)</f>
        <v>42170</v>
      </c>
      <c r="K4009" s="28">
        <f t="shared" si="120"/>
        <v>9.3211897473395524</v>
      </c>
    </row>
    <row r="4010" spans="1:11" x14ac:dyDescent="0.3">
      <c r="A4010" s="18" t="str">
        <f t="shared" si="121"/>
        <v>52016P</v>
      </c>
      <c r="B4010" s="10">
        <v>760199</v>
      </c>
      <c r="C4010" s="15">
        <v>42550</v>
      </c>
      <c r="D4010" s="16">
        <v>2900.2941110000002</v>
      </c>
      <c r="E4010" s="14">
        <v>0.36</v>
      </c>
      <c r="F4010" s="14" t="s">
        <v>42</v>
      </c>
      <c r="G4010" s="15">
        <v>42543</v>
      </c>
      <c r="H4010" s="27">
        <f>WORKDAY(WORKDAY(DATEVALUE("15/"&amp;MONTH(EDATE(C4010,0))&amp;"/"&amp;YEAR(EDATE(C4010,0))),-1,Feriados!$A$1:$A$936),1,Feriados!$A$1:$A$936)</f>
        <v>42536</v>
      </c>
      <c r="I4010" s="27">
        <f>WORKDAY(WORKDAY(DATEVALUE("15/"&amp;MONTH(EDATE(C4010,-1))&amp;"/"&amp;YEAR(EDATE(C4010,-1))),-1,Feriados!$A$1:$A$936),1,Feriados!$A$1:$A$936)</f>
        <v>42506</v>
      </c>
      <c r="J4010" s="27">
        <f>WORKDAY(WORKDAY(DATEVALUE("15/"&amp;MONTH(EDATE(C4010,0))&amp;"/"&amp;YEAR(EDATE(C4010,0))-1),-1,Feriados!$A$1:$A$936),1,Feriados!$A$1:$A$936)</f>
        <v>42170</v>
      </c>
      <c r="K4010" s="28">
        <f t="shared" si="120"/>
        <v>9.3211897473395524</v>
      </c>
    </row>
    <row r="4011" spans="1:11" x14ac:dyDescent="0.3">
      <c r="A4011" s="18" t="str">
        <f t="shared" si="121"/>
        <v>52016P</v>
      </c>
      <c r="B4011" s="10">
        <v>760199</v>
      </c>
      <c r="C4011" s="15">
        <v>42551</v>
      </c>
      <c r="D4011" s="16">
        <v>2900.767891</v>
      </c>
      <c r="E4011" s="14">
        <v>0.36</v>
      </c>
      <c r="F4011" s="14" t="s">
        <v>42</v>
      </c>
      <c r="G4011" s="15">
        <v>42543</v>
      </c>
      <c r="H4011" s="27">
        <f>WORKDAY(WORKDAY(DATEVALUE("15/"&amp;MONTH(EDATE(C4011,0))&amp;"/"&amp;YEAR(EDATE(C4011,0))),-1,Feriados!$A$1:$A$936),1,Feriados!$A$1:$A$936)</f>
        <v>42536</v>
      </c>
      <c r="I4011" s="27">
        <f>WORKDAY(WORKDAY(DATEVALUE("15/"&amp;MONTH(EDATE(C4011,-1))&amp;"/"&amp;YEAR(EDATE(C4011,-1))),-1,Feriados!$A$1:$A$936),1,Feriados!$A$1:$A$936)</f>
        <v>42506</v>
      </c>
      <c r="J4011" s="27">
        <f>WORKDAY(WORKDAY(DATEVALUE("15/"&amp;MONTH(EDATE(C4011,0))&amp;"/"&amp;YEAR(EDATE(C4011,0))-1),-1,Feriados!$A$1:$A$936),1,Feriados!$A$1:$A$936)</f>
        <v>42170</v>
      </c>
      <c r="K4011" s="28">
        <f t="shared" si="120"/>
        <v>9.3211897473395524</v>
      </c>
    </row>
    <row r="4012" spans="1:11" x14ac:dyDescent="0.3">
      <c r="A4012" s="18" t="str">
        <f t="shared" si="121"/>
        <v>62016P</v>
      </c>
      <c r="B4012" s="10">
        <v>760199</v>
      </c>
      <c r="C4012" s="15">
        <v>42552</v>
      </c>
      <c r="D4012" s="16">
        <v>2901.2417489999998</v>
      </c>
      <c r="E4012" s="14">
        <v>0.36</v>
      </c>
      <c r="F4012" s="14" t="s">
        <v>42</v>
      </c>
      <c r="G4012" s="15">
        <v>42543</v>
      </c>
      <c r="H4012" s="27">
        <f>WORKDAY(WORKDAY(DATEVALUE("15/"&amp;MONTH(EDATE(C4012,0))&amp;"/"&amp;YEAR(EDATE(C4012,0))),-1,Feriados!$A$1:$A$936),1,Feriados!$A$1:$A$936)</f>
        <v>42566</v>
      </c>
      <c r="I4012" s="27">
        <f>WORKDAY(WORKDAY(DATEVALUE("15/"&amp;MONTH(EDATE(C4012,-1))&amp;"/"&amp;YEAR(EDATE(C4012,-1))),-1,Feriados!$A$1:$A$936),1,Feriados!$A$1:$A$936)</f>
        <v>42536</v>
      </c>
      <c r="J4012" s="27">
        <f>WORKDAY(WORKDAY(DATEVALUE("15/"&amp;MONTH(EDATE(C4012,0))&amp;"/"&amp;YEAR(EDATE(C4012,0))-1),-1,Feriados!$A$1:$A$936),1,Feriados!$A$1:$A$936)</f>
        <v>42200</v>
      </c>
      <c r="K4012" s="28">
        <f t="shared" si="120"/>
        <v>8.8437473218017537</v>
      </c>
    </row>
    <row r="4013" spans="1:11" x14ac:dyDescent="0.3">
      <c r="A4013" s="18" t="str">
        <f t="shared" si="121"/>
        <v>62016P</v>
      </c>
      <c r="B4013" s="10">
        <v>760199</v>
      </c>
      <c r="C4013" s="15">
        <v>42555</v>
      </c>
      <c r="D4013" s="16">
        <v>2901.7156829999999</v>
      </c>
      <c r="E4013" s="14">
        <v>0.36</v>
      </c>
      <c r="F4013" s="14" t="s">
        <v>42</v>
      </c>
      <c r="G4013" s="15">
        <v>42543</v>
      </c>
      <c r="H4013" s="27">
        <f>WORKDAY(WORKDAY(DATEVALUE("15/"&amp;MONTH(EDATE(C4013,0))&amp;"/"&amp;YEAR(EDATE(C4013,0))),-1,Feriados!$A$1:$A$936),1,Feriados!$A$1:$A$936)</f>
        <v>42566</v>
      </c>
      <c r="I4013" s="27">
        <f>WORKDAY(WORKDAY(DATEVALUE("15/"&amp;MONTH(EDATE(C4013,-1))&amp;"/"&amp;YEAR(EDATE(C4013,-1))),-1,Feriados!$A$1:$A$936),1,Feriados!$A$1:$A$936)</f>
        <v>42536</v>
      </c>
      <c r="J4013" s="27">
        <f>WORKDAY(WORKDAY(DATEVALUE("15/"&amp;MONTH(EDATE(C4013,0))&amp;"/"&amp;YEAR(EDATE(C4013,0))-1),-1,Feriados!$A$1:$A$936),1,Feriados!$A$1:$A$936)</f>
        <v>42200</v>
      </c>
      <c r="K4013" s="28">
        <f t="shared" si="120"/>
        <v>8.8437473218017537</v>
      </c>
    </row>
    <row r="4014" spans="1:11" x14ac:dyDescent="0.3">
      <c r="A4014" s="18" t="str">
        <f t="shared" si="121"/>
        <v>62016P</v>
      </c>
      <c r="B4014" s="10">
        <v>760199</v>
      </c>
      <c r="C4014" s="15">
        <v>42556</v>
      </c>
      <c r="D4014" s="16">
        <v>2902.1896959999999</v>
      </c>
      <c r="E4014" s="14">
        <v>0.36</v>
      </c>
      <c r="F4014" s="14" t="s">
        <v>42</v>
      </c>
      <c r="G4014" s="15">
        <v>42543</v>
      </c>
      <c r="H4014" s="27">
        <f>WORKDAY(WORKDAY(DATEVALUE("15/"&amp;MONTH(EDATE(C4014,0))&amp;"/"&amp;YEAR(EDATE(C4014,0))),-1,Feriados!$A$1:$A$936),1,Feriados!$A$1:$A$936)</f>
        <v>42566</v>
      </c>
      <c r="I4014" s="27">
        <f>WORKDAY(WORKDAY(DATEVALUE("15/"&amp;MONTH(EDATE(C4014,-1))&amp;"/"&amp;YEAR(EDATE(C4014,-1))),-1,Feriados!$A$1:$A$936),1,Feriados!$A$1:$A$936)</f>
        <v>42536</v>
      </c>
      <c r="J4014" s="27">
        <f>WORKDAY(WORKDAY(DATEVALUE("15/"&amp;MONTH(EDATE(C4014,0))&amp;"/"&amp;YEAR(EDATE(C4014,0))-1),-1,Feriados!$A$1:$A$936),1,Feriados!$A$1:$A$936)</f>
        <v>42200</v>
      </c>
      <c r="K4014" s="28">
        <f t="shared" si="120"/>
        <v>8.8437473218017537</v>
      </c>
    </row>
    <row r="4015" spans="1:11" x14ac:dyDescent="0.3">
      <c r="A4015" s="18" t="str">
        <f t="shared" si="121"/>
        <v>62016P</v>
      </c>
      <c r="B4015" s="10">
        <v>760199</v>
      </c>
      <c r="C4015" s="15">
        <v>42557</v>
      </c>
      <c r="D4015" s="16">
        <v>2902.6637850000002</v>
      </c>
      <c r="E4015" s="14">
        <v>0.36</v>
      </c>
      <c r="F4015" s="14" t="s">
        <v>42</v>
      </c>
      <c r="G4015" s="15">
        <v>42543</v>
      </c>
      <c r="H4015" s="27">
        <f>WORKDAY(WORKDAY(DATEVALUE("15/"&amp;MONTH(EDATE(C4015,0))&amp;"/"&amp;YEAR(EDATE(C4015,0))),-1,Feriados!$A$1:$A$936),1,Feriados!$A$1:$A$936)</f>
        <v>42566</v>
      </c>
      <c r="I4015" s="27">
        <f>WORKDAY(WORKDAY(DATEVALUE("15/"&amp;MONTH(EDATE(C4015,-1))&amp;"/"&amp;YEAR(EDATE(C4015,-1))),-1,Feriados!$A$1:$A$936),1,Feriados!$A$1:$A$936)</f>
        <v>42536</v>
      </c>
      <c r="J4015" s="27">
        <f>WORKDAY(WORKDAY(DATEVALUE("15/"&amp;MONTH(EDATE(C4015,0))&amp;"/"&amp;YEAR(EDATE(C4015,0))-1),-1,Feriados!$A$1:$A$936),1,Feriados!$A$1:$A$936)</f>
        <v>42200</v>
      </c>
      <c r="K4015" s="28">
        <f t="shared" si="120"/>
        <v>8.8437473218017537</v>
      </c>
    </row>
    <row r="4016" spans="1:11" x14ac:dyDescent="0.3">
      <c r="A4016" s="18" t="str">
        <f t="shared" si="121"/>
        <v>62016P</v>
      </c>
      <c r="B4016" s="10">
        <v>760199</v>
      </c>
      <c r="C4016" s="15">
        <v>42558</v>
      </c>
      <c r="D4016" s="16">
        <v>2903.1379529999999</v>
      </c>
      <c r="E4016" s="14">
        <v>0.36</v>
      </c>
      <c r="F4016" s="14" t="s">
        <v>42</v>
      </c>
      <c r="G4016" s="15">
        <v>42543</v>
      </c>
      <c r="H4016" s="27">
        <f>WORKDAY(WORKDAY(DATEVALUE("15/"&amp;MONTH(EDATE(C4016,0))&amp;"/"&amp;YEAR(EDATE(C4016,0))),-1,Feriados!$A$1:$A$936),1,Feriados!$A$1:$A$936)</f>
        <v>42566</v>
      </c>
      <c r="I4016" s="27">
        <f>WORKDAY(WORKDAY(DATEVALUE("15/"&amp;MONTH(EDATE(C4016,-1))&amp;"/"&amp;YEAR(EDATE(C4016,-1))),-1,Feriados!$A$1:$A$936),1,Feriados!$A$1:$A$936)</f>
        <v>42536</v>
      </c>
      <c r="J4016" s="27">
        <f>WORKDAY(WORKDAY(DATEVALUE("15/"&amp;MONTH(EDATE(C4016,0))&amp;"/"&amp;YEAR(EDATE(C4016,0))-1),-1,Feriados!$A$1:$A$936),1,Feriados!$A$1:$A$936)</f>
        <v>42200</v>
      </c>
      <c r="K4016" s="28">
        <f t="shared" si="120"/>
        <v>8.8437473218017537</v>
      </c>
    </row>
    <row r="4017" spans="1:11" x14ac:dyDescent="0.3">
      <c r="A4017" s="18" t="str">
        <f t="shared" si="121"/>
        <v>62016F</v>
      </c>
      <c r="B4017" s="10">
        <v>760199</v>
      </c>
      <c r="C4017" s="15">
        <v>42559</v>
      </c>
      <c r="D4017" s="16">
        <v>2903.3870489999999</v>
      </c>
      <c r="E4017" s="14">
        <v>0.35</v>
      </c>
      <c r="F4017" s="14" t="s">
        <v>41</v>
      </c>
      <c r="G4017" s="15">
        <v>42559</v>
      </c>
      <c r="H4017" s="27">
        <f>WORKDAY(WORKDAY(DATEVALUE("15/"&amp;MONTH(EDATE(C4017,0))&amp;"/"&amp;YEAR(EDATE(C4017,0))),-1,Feriados!$A$1:$A$936),1,Feriados!$A$1:$A$936)</f>
        <v>42566</v>
      </c>
      <c r="I4017" s="27">
        <f>WORKDAY(WORKDAY(DATEVALUE("15/"&amp;MONTH(EDATE(C4017,-1))&amp;"/"&amp;YEAR(EDATE(C4017,-1))),-1,Feriados!$A$1:$A$936),1,Feriados!$A$1:$A$936)</f>
        <v>42536</v>
      </c>
      <c r="J4017" s="27">
        <f>WORKDAY(WORKDAY(DATEVALUE("15/"&amp;MONTH(EDATE(C4017,0))&amp;"/"&amp;YEAR(EDATE(C4017,0))-1),-1,Feriados!$A$1:$A$936),1,Feriados!$A$1:$A$936)</f>
        <v>42200</v>
      </c>
      <c r="K4017" s="28">
        <f t="shared" si="120"/>
        <v>8.8437473218017537</v>
      </c>
    </row>
    <row r="4018" spans="1:11" x14ac:dyDescent="0.3">
      <c r="A4018" s="18" t="str">
        <f t="shared" si="121"/>
        <v>62016F</v>
      </c>
      <c r="B4018" s="10">
        <v>760199</v>
      </c>
      <c r="C4018" s="15">
        <v>42562</v>
      </c>
      <c r="D4018" s="16">
        <v>2903.8480890000001</v>
      </c>
      <c r="E4018" s="14">
        <v>0.35</v>
      </c>
      <c r="F4018" s="14" t="s">
        <v>41</v>
      </c>
      <c r="G4018" s="15">
        <v>42559</v>
      </c>
      <c r="H4018" s="27">
        <f>WORKDAY(WORKDAY(DATEVALUE("15/"&amp;MONTH(EDATE(C4018,0))&amp;"/"&amp;YEAR(EDATE(C4018,0))),-1,Feriados!$A$1:$A$936),1,Feriados!$A$1:$A$936)</f>
        <v>42566</v>
      </c>
      <c r="I4018" s="27">
        <f>WORKDAY(WORKDAY(DATEVALUE("15/"&amp;MONTH(EDATE(C4018,-1))&amp;"/"&amp;YEAR(EDATE(C4018,-1))),-1,Feriados!$A$1:$A$936),1,Feriados!$A$1:$A$936)</f>
        <v>42536</v>
      </c>
      <c r="J4018" s="27">
        <f>WORKDAY(WORKDAY(DATEVALUE("15/"&amp;MONTH(EDATE(C4018,0))&amp;"/"&amp;YEAR(EDATE(C4018,0))-1),-1,Feriados!$A$1:$A$936),1,Feriados!$A$1:$A$936)</f>
        <v>42200</v>
      </c>
      <c r="K4018" s="28">
        <f t="shared" si="120"/>
        <v>8.8437473218017537</v>
      </c>
    </row>
    <row r="4019" spans="1:11" x14ac:dyDescent="0.3">
      <c r="A4019" s="18" t="str">
        <f t="shared" si="121"/>
        <v>62016F</v>
      </c>
      <c r="B4019" s="10">
        <v>760199</v>
      </c>
      <c r="C4019" s="15">
        <v>42563</v>
      </c>
      <c r="D4019" s="16">
        <v>2904.3092019999999</v>
      </c>
      <c r="E4019" s="14">
        <v>0.35</v>
      </c>
      <c r="F4019" s="14" t="s">
        <v>41</v>
      </c>
      <c r="G4019" s="15">
        <v>42559</v>
      </c>
      <c r="H4019" s="27">
        <f>WORKDAY(WORKDAY(DATEVALUE("15/"&amp;MONTH(EDATE(C4019,0))&amp;"/"&amp;YEAR(EDATE(C4019,0))),-1,Feriados!$A$1:$A$936),1,Feriados!$A$1:$A$936)</f>
        <v>42566</v>
      </c>
      <c r="I4019" s="27">
        <f>WORKDAY(WORKDAY(DATEVALUE("15/"&amp;MONTH(EDATE(C4019,-1))&amp;"/"&amp;YEAR(EDATE(C4019,-1))),-1,Feriados!$A$1:$A$936),1,Feriados!$A$1:$A$936)</f>
        <v>42536</v>
      </c>
      <c r="J4019" s="27">
        <f>WORKDAY(WORKDAY(DATEVALUE("15/"&amp;MONTH(EDATE(C4019,0))&amp;"/"&amp;YEAR(EDATE(C4019,0))-1),-1,Feriados!$A$1:$A$936),1,Feriados!$A$1:$A$936)</f>
        <v>42200</v>
      </c>
      <c r="K4019" s="28">
        <f t="shared" si="120"/>
        <v>8.8437473218017537</v>
      </c>
    </row>
    <row r="4020" spans="1:11" x14ac:dyDescent="0.3">
      <c r="A4020" s="18" t="str">
        <f t="shared" si="121"/>
        <v>62016F</v>
      </c>
      <c r="B4020" s="10">
        <v>760199</v>
      </c>
      <c r="C4020" s="15">
        <v>42564</v>
      </c>
      <c r="D4020" s="16">
        <v>2904.7703879999999</v>
      </c>
      <c r="E4020" s="14">
        <v>0.35</v>
      </c>
      <c r="F4020" s="14" t="s">
        <v>41</v>
      </c>
      <c r="G4020" s="15">
        <v>42559</v>
      </c>
      <c r="H4020" s="27">
        <f>WORKDAY(WORKDAY(DATEVALUE("15/"&amp;MONTH(EDATE(C4020,0))&amp;"/"&amp;YEAR(EDATE(C4020,0))),-1,Feriados!$A$1:$A$936),1,Feriados!$A$1:$A$936)</f>
        <v>42566</v>
      </c>
      <c r="I4020" s="27">
        <f>WORKDAY(WORKDAY(DATEVALUE("15/"&amp;MONTH(EDATE(C4020,-1))&amp;"/"&amp;YEAR(EDATE(C4020,-1))),-1,Feriados!$A$1:$A$936),1,Feriados!$A$1:$A$936)</f>
        <v>42536</v>
      </c>
      <c r="J4020" s="27">
        <f>WORKDAY(WORKDAY(DATEVALUE("15/"&amp;MONTH(EDATE(C4020,0))&amp;"/"&amp;YEAR(EDATE(C4020,0))-1),-1,Feriados!$A$1:$A$936),1,Feriados!$A$1:$A$936)</f>
        <v>42200</v>
      </c>
      <c r="K4020" s="28">
        <f t="shared" si="120"/>
        <v>8.8437473218017537</v>
      </c>
    </row>
    <row r="4021" spans="1:11" x14ac:dyDescent="0.3">
      <c r="A4021" s="18" t="str">
        <f t="shared" si="121"/>
        <v>62016F</v>
      </c>
      <c r="B4021" s="10">
        <v>760199</v>
      </c>
      <c r="C4021" s="15">
        <v>42565</v>
      </c>
      <c r="D4021" s="16">
        <v>2905.2316470000001</v>
      </c>
      <c r="E4021" s="14">
        <v>0.35</v>
      </c>
      <c r="F4021" s="14" t="s">
        <v>41</v>
      </c>
      <c r="G4021" s="15">
        <v>42559</v>
      </c>
      <c r="H4021" s="27">
        <f>WORKDAY(WORKDAY(DATEVALUE("15/"&amp;MONTH(EDATE(C4021,0))&amp;"/"&amp;YEAR(EDATE(C4021,0))),-1,Feriados!$A$1:$A$936),1,Feriados!$A$1:$A$936)</f>
        <v>42566</v>
      </c>
      <c r="I4021" s="27">
        <f>WORKDAY(WORKDAY(DATEVALUE("15/"&amp;MONTH(EDATE(C4021,-1))&amp;"/"&amp;YEAR(EDATE(C4021,-1))),-1,Feriados!$A$1:$A$936),1,Feriados!$A$1:$A$936)</f>
        <v>42536</v>
      </c>
      <c r="J4021" s="27">
        <f>WORKDAY(WORKDAY(DATEVALUE("15/"&amp;MONTH(EDATE(C4021,0))&amp;"/"&amp;YEAR(EDATE(C4021,0))-1),-1,Feriados!$A$1:$A$936),1,Feriados!$A$1:$A$936)</f>
        <v>42200</v>
      </c>
      <c r="K4021" s="28">
        <f t="shared" si="120"/>
        <v>8.8437473218017537</v>
      </c>
    </row>
    <row r="4022" spans="1:11" x14ac:dyDescent="0.3">
      <c r="A4022" s="18" t="str">
        <f t="shared" si="121"/>
        <v>62016F</v>
      </c>
      <c r="B4022" s="10">
        <v>760199</v>
      </c>
      <c r="C4022" s="15">
        <v>42566</v>
      </c>
      <c r="D4022" s="16">
        <v>2905.6929799999998</v>
      </c>
      <c r="E4022" s="14">
        <v>0.35</v>
      </c>
      <c r="F4022" s="14" t="s">
        <v>41</v>
      </c>
      <c r="G4022" s="15">
        <v>42559</v>
      </c>
      <c r="H4022" s="27">
        <f>WORKDAY(WORKDAY(DATEVALUE("15/"&amp;MONTH(EDATE(C4022,0))&amp;"/"&amp;YEAR(EDATE(C4022,0))),-1,Feriados!$A$1:$A$936),1,Feriados!$A$1:$A$936)</f>
        <v>42566</v>
      </c>
      <c r="I4022" s="27">
        <f>WORKDAY(WORKDAY(DATEVALUE("15/"&amp;MONTH(EDATE(C4022,-1))&amp;"/"&amp;YEAR(EDATE(C4022,-1))),-1,Feriados!$A$1:$A$936),1,Feriados!$A$1:$A$936)</f>
        <v>42536</v>
      </c>
      <c r="J4022" s="27">
        <f>WORKDAY(WORKDAY(DATEVALUE("15/"&amp;MONTH(EDATE(C4022,0))&amp;"/"&amp;YEAR(EDATE(C4022,0))-1),-1,Feriados!$A$1:$A$936),1,Feriados!$A$1:$A$936)</f>
        <v>42200</v>
      </c>
      <c r="K4022" s="28">
        <f t="shared" si="120"/>
        <v>8.8437473218017537</v>
      </c>
    </row>
    <row r="4023" spans="1:11" x14ac:dyDescent="0.3">
      <c r="A4023" s="18" t="str">
        <f t="shared" si="121"/>
        <v>62016P</v>
      </c>
      <c r="B4023" s="10">
        <v>760199</v>
      </c>
      <c r="C4023" s="15">
        <v>42569</v>
      </c>
      <c r="D4023" s="16">
        <v>2906.3142979999998</v>
      </c>
      <c r="E4023" s="14">
        <v>0.45</v>
      </c>
      <c r="F4023" s="14" t="s">
        <v>42</v>
      </c>
      <c r="G4023" s="15">
        <v>42569</v>
      </c>
      <c r="H4023" s="27">
        <f>WORKDAY(WORKDAY(DATEVALUE("15/"&amp;MONTH(EDATE(C4023,0))&amp;"/"&amp;YEAR(EDATE(C4023,0))),-1,Feriados!$A$1:$A$936),1,Feriados!$A$1:$A$936)</f>
        <v>42566</v>
      </c>
      <c r="I4023" s="27">
        <f>WORKDAY(WORKDAY(DATEVALUE("15/"&amp;MONTH(EDATE(C4023,-1))&amp;"/"&amp;YEAR(EDATE(C4023,-1))),-1,Feriados!$A$1:$A$936),1,Feriados!$A$1:$A$936)</f>
        <v>42536</v>
      </c>
      <c r="J4023" s="27">
        <f>WORKDAY(WORKDAY(DATEVALUE("15/"&amp;MONTH(EDATE(C4023,0))&amp;"/"&amp;YEAR(EDATE(C4023,0))-1),-1,Feriados!$A$1:$A$936),1,Feriados!$A$1:$A$936)</f>
        <v>42200</v>
      </c>
      <c r="K4023" s="28">
        <f t="shared" si="120"/>
        <v>8.8437473218017537</v>
      </c>
    </row>
    <row r="4024" spans="1:11" x14ac:dyDescent="0.3">
      <c r="A4024" s="18" t="str">
        <f t="shared" si="121"/>
        <v>62016P</v>
      </c>
      <c r="B4024" s="10">
        <v>760199</v>
      </c>
      <c r="C4024" s="15">
        <v>42570</v>
      </c>
      <c r="D4024" s="16">
        <v>2906.9357490000002</v>
      </c>
      <c r="E4024" s="14">
        <v>0.45</v>
      </c>
      <c r="F4024" s="14" t="s">
        <v>42</v>
      </c>
      <c r="G4024" s="15">
        <v>42569</v>
      </c>
      <c r="H4024" s="27">
        <f>WORKDAY(WORKDAY(DATEVALUE("15/"&amp;MONTH(EDATE(C4024,0))&amp;"/"&amp;YEAR(EDATE(C4024,0))),-1,Feriados!$A$1:$A$936),1,Feriados!$A$1:$A$936)</f>
        <v>42566</v>
      </c>
      <c r="I4024" s="27">
        <f>WORKDAY(WORKDAY(DATEVALUE("15/"&amp;MONTH(EDATE(C4024,-1))&amp;"/"&amp;YEAR(EDATE(C4024,-1))),-1,Feriados!$A$1:$A$936),1,Feriados!$A$1:$A$936)</f>
        <v>42536</v>
      </c>
      <c r="J4024" s="27">
        <f>WORKDAY(WORKDAY(DATEVALUE("15/"&amp;MONTH(EDATE(C4024,0))&amp;"/"&amp;YEAR(EDATE(C4024,0))-1),-1,Feriados!$A$1:$A$936),1,Feriados!$A$1:$A$936)</f>
        <v>42200</v>
      </c>
      <c r="K4024" s="28">
        <f t="shared" si="120"/>
        <v>8.8437473218017537</v>
      </c>
    </row>
    <row r="4025" spans="1:11" x14ac:dyDescent="0.3">
      <c r="A4025" s="18" t="str">
        <f t="shared" si="121"/>
        <v>62016P</v>
      </c>
      <c r="B4025" s="10">
        <v>760199</v>
      </c>
      <c r="C4025" s="15">
        <v>42571</v>
      </c>
      <c r="D4025" s="16">
        <v>2907.5573330000002</v>
      </c>
      <c r="E4025" s="14">
        <v>0.45</v>
      </c>
      <c r="F4025" s="14" t="s">
        <v>42</v>
      </c>
      <c r="G4025" s="15">
        <v>42569</v>
      </c>
      <c r="H4025" s="27">
        <f>WORKDAY(WORKDAY(DATEVALUE("15/"&amp;MONTH(EDATE(C4025,0))&amp;"/"&amp;YEAR(EDATE(C4025,0))),-1,Feriados!$A$1:$A$936),1,Feriados!$A$1:$A$936)</f>
        <v>42566</v>
      </c>
      <c r="I4025" s="27">
        <f>WORKDAY(WORKDAY(DATEVALUE("15/"&amp;MONTH(EDATE(C4025,-1))&amp;"/"&amp;YEAR(EDATE(C4025,-1))),-1,Feriados!$A$1:$A$936),1,Feriados!$A$1:$A$936)</f>
        <v>42536</v>
      </c>
      <c r="J4025" s="27">
        <f>WORKDAY(WORKDAY(DATEVALUE("15/"&amp;MONTH(EDATE(C4025,0))&amp;"/"&amp;YEAR(EDATE(C4025,0))-1),-1,Feriados!$A$1:$A$936),1,Feriados!$A$1:$A$936)</f>
        <v>42200</v>
      </c>
      <c r="K4025" s="28">
        <f t="shared" si="120"/>
        <v>8.8437473218017537</v>
      </c>
    </row>
    <row r="4026" spans="1:11" x14ac:dyDescent="0.3">
      <c r="A4026" s="18" t="str">
        <f t="shared" si="121"/>
        <v>62016P</v>
      </c>
      <c r="B4026" s="10">
        <v>760199</v>
      </c>
      <c r="C4026" s="15">
        <v>42572</v>
      </c>
      <c r="D4026" s="16">
        <v>2908.1790489999998</v>
      </c>
      <c r="E4026" s="14">
        <v>0.45</v>
      </c>
      <c r="F4026" s="14" t="s">
        <v>42</v>
      </c>
      <c r="G4026" s="15">
        <v>42569</v>
      </c>
      <c r="H4026" s="27">
        <f>WORKDAY(WORKDAY(DATEVALUE("15/"&amp;MONTH(EDATE(C4026,0))&amp;"/"&amp;YEAR(EDATE(C4026,0))),-1,Feriados!$A$1:$A$936),1,Feriados!$A$1:$A$936)</f>
        <v>42566</v>
      </c>
      <c r="I4026" s="27">
        <f>WORKDAY(WORKDAY(DATEVALUE("15/"&amp;MONTH(EDATE(C4026,-1))&amp;"/"&amp;YEAR(EDATE(C4026,-1))),-1,Feriados!$A$1:$A$936),1,Feriados!$A$1:$A$936)</f>
        <v>42536</v>
      </c>
      <c r="J4026" s="27">
        <f>WORKDAY(WORKDAY(DATEVALUE("15/"&amp;MONTH(EDATE(C4026,0))&amp;"/"&amp;YEAR(EDATE(C4026,0))-1),-1,Feriados!$A$1:$A$936),1,Feriados!$A$1:$A$936)</f>
        <v>42200</v>
      </c>
      <c r="K4026" s="28">
        <f t="shared" si="120"/>
        <v>8.8437473218017537</v>
      </c>
    </row>
    <row r="4027" spans="1:11" x14ac:dyDescent="0.3">
      <c r="A4027" s="18" t="str">
        <f t="shared" si="121"/>
        <v>62016P</v>
      </c>
      <c r="B4027" s="10">
        <v>760199</v>
      </c>
      <c r="C4027" s="15">
        <v>42573</v>
      </c>
      <c r="D4027" s="16">
        <v>2908.6629950000001</v>
      </c>
      <c r="E4027" s="14">
        <v>0.43</v>
      </c>
      <c r="F4027" s="14" t="s">
        <v>42</v>
      </c>
      <c r="G4027" s="15">
        <v>42573</v>
      </c>
      <c r="H4027" s="27">
        <f>WORKDAY(WORKDAY(DATEVALUE("15/"&amp;MONTH(EDATE(C4027,0))&amp;"/"&amp;YEAR(EDATE(C4027,0))),-1,Feriados!$A$1:$A$936),1,Feriados!$A$1:$A$936)</f>
        <v>42566</v>
      </c>
      <c r="I4027" s="27">
        <f>WORKDAY(WORKDAY(DATEVALUE("15/"&amp;MONTH(EDATE(C4027,-1))&amp;"/"&amp;YEAR(EDATE(C4027,-1))),-1,Feriados!$A$1:$A$936),1,Feriados!$A$1:$A$936)</f>
        <v>42536</v>
      </c>
      <c r="J4027" s="27">
        <f>WORKDAY(WORKDAY(DATEVALUE("15/"&amp;MONTH(EDATE(C4027,0))&amp;"/"&amp;YEAR(EDATE(C4027,0))-1),-1,Feriados!$A$1:$A$936),1,Feriados!$A$1:$A$936)</f>
        <v>42200</v>
      </c>
      <c r="K4027" s="28">
        <f t="shared" si="120"/>
        <v>8.8437473218017537</v>
      </c>
    </row>
    <row r="4028" spans="1:11" x14ac:dyDescent="0.3">
      <c r="A4028" s="18" t="str">
        <f t="shared" si="121"/>
        <v>62016P</v>
      </c>
      <c r="B4028" s="10">
        <v>760199</v>
      </c>
      <c r="C4028" s="15">
        <v>42576</v>
      </c>
      <c r="D4028" s="16">
        <v>2909.2573619999998</v>
      </c>
      <c r="E4028" s="14">
        <v>0.43</v>
      </c>
      <c r="F4028" s="14" t="s">
        <v>42</v>
      </c>
      <c r="G4028" s="15">
        <v>42573</v>
      </c>
      <c r="H4028" s="27">
        <f>WORKDAY(WORKDAY(DATEVALUE("15/"&amp;MONTH(EDATE(C4028,0))&amp;"/"&amp;YEAR(EDATE(C4028,0))),-1,Feriados!$A$1:$A$936),1,Feriados!$A$1:$A$936)</f>
        <v>42566</v>
      </c>
      <c r="I4028" s="27">
        <f>WORKDAY(WORKDAY(DATEVALUE("15/"&amp;MONTH(EDATE(C4028,-1))&amp;"/"&amp;YEAR(EDATE(C4028,-1))),-1,Feriados!$A$1:$A$936),1,Feriados!$A$1:$A$936)</f>
        <v>42536</v>
      </c>
      <c r="J4028" s="27">
        <f>WORKDAY(WORKDAY(DATEVALUE("15/"&amp;MONTH(EDATE(C4028,0))&amp;"/"&amp;YEAR(EDATE(C4028,0))-1),-1,Feriados!$A$1:$A$936),1,Feriados!$A$1:$A$936)</f>
        <v>42200</v>
      </c>
      <c r="K4028" s="28">
        <f t="shared" si="120"/>
        <v>8.8437473218017537</v>
      </c>
    </row>
    <row r="4029" spans="1:11" x14ac:dyDescent="0.3">
      <c r="A4029" s="18" t="str">
        <f t="shared" si="121"/>
        <v>62016P</v>
      </c>
      <c r="B4029" s="10">
        <v>760199</v>
      </c>
      <c r="C4029" s="15">
        <v>42577</v>
      </c>
      <c r="D4029" s="16">
        <v>2909.8518509999999</v>
      </c>
      <c r="E4029" s="14">
        <v>0.43</v>
      </c>
      <c r="F4029" s="14" t="s">
        <v>42</v>
      </c>
      <c r="G4029" s="15">
        <v>42573</v>
      </c>
      <c r="H4029" s="27">
        <f>WORKDAY(WORKDAY(DATEVALUE("15/"&amp;MONTH(EDATE(C4029,0))&amp;"/"&amp;YEAR(EDATE(C4029,0))),-1,Feriados!$A$1:$A$936),1,Feriados!$A$1:$A$936)</f>
        <v>42566</v>
      </c>
      <c r="I4029" s="27">
        <f>WORKDAY(WORKDAY(DATEVALUE("15/"&amp;MONTH(EDATE(C4029,-1))&amp;"/"&amp;YEAR(EDATE(C4029,-1))),-1,Feriados!$A$1:$A$936),1,Feriados!$A$1:$A$936)</f>
        <v>42536</v>
      </c>
      <c r="J4029" s="27">
        <f>WORKDAY(WORKDAY(DATEVALUE("15/"&amp;MONTH(EDATE(C4029,0))&amp;"/"&amp;YEAR(EDATE(C4029,0))-1),-1,Feriados!$A$1:$A$936),1,Feriados!$A$1:$A$936)</f>
        <v>42200</v>
      </c>
      <c r="K4029" s="28">
        <f t="shared" ref="K4029:K4092" si="122">+(VLOOKUP(H4029,C:D,2,FALSE)/VLOOKUP(J4029,C:D,2,FALSE)-1)*100</f>
        <v>8.8437473218017537</v>
      </c>
    </row>
    <row r="4030" spans="1:11" x14ac:dyDescent="0.3">
      <c r="A4030" s="18" t="str">
        <f t="shared" si="121"/>
        <v>62016P</v>
      </c>
      <c r="B4030" s="10">
        <v>760199</v>
      </c>
      <c r="C4030" s="15">
        <v>42578</v>
      </c>
      <c r="D4030" s="16">
        <v>2910.446461</v>
      </c>
      <c r="E4030" s="14">
        <v>0.43</v>
      </c>
      <c r="F4030" s="14" t="s">
        <v>42</v>
      </c>
      <c r="G4030" s="15">
        <v>42573</v>
      </c>
      <c r="H4030" s="27">
        <f>WORKDAY(WORKDAY(DATEVALUE("15/"&amp;MONTH(EDATE(C4030,0))&amp;"/"&amp;YEAR(EDATE(C4030,0))),-1,Feriados!$A$1:$A$936),1,Feriados!$A$1:$A$936)</f>
        <v>42566</v>
      </c>
      <c r="I4030" s="27">
        <f>WORKDAY(WORKDAY(DATEVALUE("15/"&amp;MONTH(EDATE(C4030,-1))&amp;"/"&amp;YEAR(EDATE(C4030,-1))),-1,Feriados!$A$1:$A$936),1,Feriados!$A$1:$A$936)</f>
        <v>42536</v>
      </c>
      <c r="J4030" s="27">
        <f>WORKDAY(WORKDAY(DATEVALUE("15/"&amp;MONTH(EDATE(C4030,0))&amp;"/"&amp;YEAR(EDATE(C4030,0))-1),-1,Feriados!$A$1:$A$936),1,Feriados!$A$1:$A$936)</f>
        <v>42200</v>
      </c>
      <c r="K4030" s="28">
        <f t="shared" si="122"/>
        <v>8.8437473218017537</v>
      </c>
    </row>
    <row r="4031" spans="1:11" x14ac:dyDescent="0.3">
      <c r="A4031" s="18" t="str">
        <f t="shared" si="121"/>
        <v>62016P</v>
      </c>
      <c r="B4031" s="10">
        <v>760199</v>
      </c>
      <c r="C4031" s="15">
        <v>42579</v>
      </c>
      <c r="D4031" s="16">
        <v>2911.041193</v>
      </c>
      <c r="E4031" s="14">
        <v>0.43</v>
      </c>
      <c r="F4031" s="14" t="s">
        <v>42</v>
      </c>
      <c r="G4031" s="15">
        <v>42573</v>
      </c>
      <c r="H4031" s="27">
        <f>WORKDAY(WORKDAY(DATEVALUE("15/"&amp;MONTH(EDATE(C4031,0))&amp;"/"&amp;YEAR(EDATE(C4031,0))),-1,Feriados!$A$1:$A$936),1,Feriados!$A$1:$A$936)</f>
        <v>42566</v>
      </c>
      <c r="I4031" s="27">
        <f>WORKDAY(WORKDAY(DATEVALUE("15/"&amp;MONTH(EDATE(C4031,-1))&amp;"/"&amp;YEAR(EDATE(C4031,-1))),-1,Feriados!$A$1:$A$936),1,Feriados!$A$1:$A$936)</f>
        <v>42536</v>
      </c>
      <c r="J4031" s="27">
        <f>WORKDAY(WORKDAY(DATEVALUE("15/"&amp;MONTH(EDATE(C4031,0))&amp;"/"&amp;YEAR(EDATE(C4031,0))-1),-1,Feriados!$A$1:$A$936),1,Feriados!$A$1:$A$936)</f>
        <v>42200</v>
      </c>
      <c r="K4031" s="28">
        <f t="shared" si="122"/>
        <v>8.8437473218017537</v>
      </c>
    </row>
    <row r="4032" spans="1:11" x14ac:dyDescent="0.3">
      <c r="A4032" s="18" t="str">
        <f t="shared" si="121"/>
        <v>62016P</v>
      </c>
      <c r="B4032" s="10">
        <v>760199</v>
      </c>
      <c r="C4032" s="15">
        <v>42580</v>
      </c>
      <c r="D4032" s="16">
        <v>2911.6360460000001</v>
      </c>
      <c r="E4032" s="14">
        <v>0.43</v>
      </c>
      <c r="F4032" s="14" t="s">
        <v>42</v>
      </c>
      <c r="G4032" s="15">
        <v>42573</v>
      </c>
      <c r="H4032" s="27">
        <f>WORKDAY(WORKDAY(DATEVALUE("15/"&amp;MONTH(EDATE(C4032,0))&amp;"/"&amp;YEAR(EDATE(C4032,0))),-1,Feriados!$A$1:$A$936),1,Feriados!$A$1:$A$936)</f>
        <v>42566</v>
      </c>
      <c r="I4032" s="27">
        <f>WORKDAY(WORKDAY(DATEVALUE("15/"&amp;MONTH(EDATE(C4032,-1))&amp;"/"&amp;YEAR(EDATE(C4032,-1))),-1,Feriados!$A$1:$A$936),1,Feriados!$A$1:$A$936)</f>
        <v>42536</v>
      </c>
      <c r="J4032" s="27">
        <f>WORKDAY(WORKDAY(DATEVALUE("15/"&amp;MONTH(EDATE(C4032,0))&amp;"/"&amp;YEAR(EDATE(C4032,0))-1),-1,Feriados!$A$1:$A$936),1,Feriados!$A$1:$A$936)</f>
        <v>42200</v>
      </c>
      <c r="K4032" s="28">
        <f t="shared" si="122"/>
        <v>8.8437473218017537</v>
      </c>
    </row>
    <row r="4033" spans="1:11" x14ac:dyDescent="0.3">
      <c r="A4033" s="18" t="str">
        <f t="shared" si="121"/>
        <v>72016P</v>
      </c>
      <c r="B4033" s="10">
        <v>760199</v>
      </c>
      <c r="C4033" s="15">
        <v>42583</v>
      </c>
      <c r="D4033" s="16">
        <v>2912.2310210000001</v>
      </c>
      <c r="E4033" s="14">
        <v>0.43</v>
      </c>
      <c r="F4033" s="14" t="s">
        <v>42</v>
      </c>
      <c r="G4033" s="15">
        <v>42573</v>
      </c>
      <c r="H4033" s="27">
        <f>WORKDAY(WORKDAY(DATEVALUE("15/"&amp;MONTH(EDATE(C4033,0))&amp;"/"&amp;YEAR(EDATE(C4033,0))),-1,Feriados!$A$1:$A$936),1,Feriados!$A$1:$A$936)</f>
        <v>42597</v>
      </c>
      <c r="I4033" s="27">
        <f>WORKDAY(WORKDAY(DATEVALUE("15/"&amp;MONTH(EDATE(C4033,-1))&amp;"/"&amp;YEAR(EDATE(C4033,-1))),-1,Feriados!$A$1:$A$936),1,Feriados!$A$1:$A$936)</f>
        <v>42566</v>
      </c>
      <c r="J4033" s="27">
        <f>WORKDAY(WORKDAY(DATEVALUE("15/"&amp;MONTH(EDATE(C4033,0))&amp;"/"&amp;YEAR(EDATE(C4033,0))-1),-1,Feriados!$A$1:$A$936),1,Feriados!$A$1:$A$936)</f>
        <v>42233</v>
      </c>
      <c r="K4033" s="28">
        <f t="shared" si="122"/>
        <v>8.7357710828335442</v>
      </c>
    </row>
    <row r="4034" spans="1:11" x14ac:dyDescent="0.3">
      <c r="A4034" s="18" t="str">
        <f t="shared" si="121"/>
        <v>72016P</v>
      </c>
      <c r="B4034" s="10">
        <v>760199</v>
      </c>
      <c r="C4034" s="15">
        <v>42584</v>
      </c>
      <c r="D4034" s="16">
        <v>2912.8261170000001</v>
      </c>
      <c r="E4034" s="14">
        <v>0.43</v>
      </c>
      <c r="F4034" s="14" t="s">
        <v>42</v>
      </c>
      <c r="G4034" s="15">
        <v>42573</v>
      </c>
      <c r="H4034" s="27">
        <f>WORKDAY(WORKDAY(DATEVALUE("15/"&amp;MONTH(EDATE(C4034,0))&amp;"/"&amp;YEAR(EDATE(C4034,0))),-1,Feriados!$A$1:$A$936),1,Feriados!$A$1:$A$936)</f>
        <v>42597</v>
      </c>
      <c r="I4034" s="27">
        <f>WORKDAY(WORKDAY(DATEVALUE("15/"&amp;MONTH(EDATE(C4034,-1))&amp;"/"&amp;YEAR(EDATE(C4034,-1))),-1,Feriados!$A$1:$A$936),1,Feriados!$A$1:$A$936)</f>
        <v>42566</v>
      </c>
      <c r="J4034" s="27">
        <f>WORKDAY(WORKDAY(DATEVALUE("15/"&amp;MONTH(EDATE(C4034,0))&amp;"/"&amp;YEAR(EDATE(C4034,0))-1),-1,Feriados!$A$1:$A$936),1,Feriados!$A$1:$A$936)</f>
        <v>42233</v>
      </c>
      <c r="K4034" s="28">
        <f t="shared" si="122"/>
        <v>8.7357710828335442</v>
      </c>
    </row>
    <row r="4035" spans="1:11" x14ac:dyDescent="0.3">
      <c r="A4035" s="18" t="str">
        <f t="shared" ref="A4035:A4098" si="123">MONTH(EDATE(C4035,-1))&amp;YEAR(EDATE(C4035,-1))&amp;F4035</f>
        <v>72016P</v>
      </c>
      <c r="B4035" s="10">
        <v>760199</v>
      </c>
      <c r="C4035" s="15">
        <v>42585</v>
      </c>
      <c r="D4035" s="16">
        <v>2913.421335</v>
      </c>
      <c r="E4035" s="14">
        <v>0.43</v>
      </c>
      <c r="F4035" s="14" t="s">
        <v>42</v>
      </c>
      <c r="G4035" s="15">
        <v>42573</v>
      </c>
      <c r="H4035" s="27">
        <f>WORKDAY(WORKDAY(DATEVALUE("15/"&amp;MONTH(EDATE(C4035,0))&amp;"/"&amp;YEAR(EDATE(C4035,0))),-1,Feriados!$A$1:$A$936),1,Feriados!$A$1:$A$936)</f>
        <v>42597</v>
      </c>
      <c r="I4035" s="27">
        <f>WORKDAY(WORKDAY(DATEVALUE("15/"&amp;MONTH(EDATE(C4035,-1))&amp;"/"&amp;YEAR(EDATE(C4035,-1))),-1,Feriados!$A$1:$A$936),1,Feriados!$A$1:$A$936)</f>
        <v>42566</v>
      </c>
      <c r="J4035" s="27">
        <f>WORKDAY(WORKDAY(DATEVALUE("15/"&amp;MONTH(EDATE(C4035,0))&amp;"/"&amp;YEAR(EDATE(C4035,0))-1),-1,Feriados!$A$1:$A$936),1,Feriados!$A$1:$A$936)</f>
        <v>42233</v>
      </c>
      <c r="K4035" s="28">
        <f t="shared" si="122"/>
        <v>8.7357710828335442</v>
      </c>
    </row>
    <row r="4036" spans="1:11" x14ac:dyDescent="0.3">
      <c r="A4036" s="18" t="str">
        <f t="shared" si="123"/>
        <v>72016P</v>
      </c>
      <c r="B4036" s="10">
        <v>760199</v>
      </c>
      <c r="C4036" s="15">
        <v>42586</v>
      </c>
      <c r="D4036" s="16">
        <v>2914.0166749999999</v>
      </c>
      <c r="E4036" s="14">
        <v>0.43</v>
      </c>
      <c r="F4036" s="14" t="s">
        <v>42</v>
      </c>
      <c r="G4036" s="15">
        <v>42573</v>
      </c>
      <c r="H4036" s="27">
        <f>WORKDAY(WORKDAY(DATEVALUE("15/"&amp;MONTH(EDATE(C4036,0))&amp;"/"&amp;YEAR(EDATE(C4036,0))),-1,Feriados!$A$1:$A$936),1,Feriados!$A$1:$A$936)</f>
        <v>42597</v>
      </c>
      <c r="I4036" s="27">
        <f>WORKDAY(WORKDAY(DATEVALUE("15/"&amp;MONTH(EDATE(C4036,-1))&amp;"/"&amp;YEAR(EDATE(C4036,-1))),-1,Feriados!$A$1:$A$936),1,Feriados!$A$1:$A$936)</f>
        <v>42566</v>
      </c>
      <c r="J4036" s="27">
        <f>WORKDAY(WORKDAY(DATEVALUE("15/"&amp;MONTH(EDATE(C4036,0))&amp;"/"&amp;YEAR(EDATE(C4036,0))-1),-1,Feriados!$A$1:$A$936),1,Feriados!$A$1:$A$936)</f>
        <v>42233</v>
      </c>
      <c r="K4036" s="28">
        <f t="shared" si="122"/>
        <v>8.7357710828335442</v>
      </c>
    </row>
    <row r="4037" spans="1:11" x14ac:dyDescent="0.3">
      <c r="A4037" s="18" t="str">
        <f t="shared" si="123"/>
        <v>72016P</v>
      </c>
      <c r="B4037" s="10">
        <v>760199</v>
      </c>
      <c r="C4037" s="15">
        <v>42587</v>
      </c>
      <c r="D4037" s="16">
        <v>2914.6121360000002</v>
      </c>
      <c r="E4037" s="14">
        <v>0.43</v>
      </c>
      <c r="F4037" s="14" t="s">
        <v>42</v>
      </c>
      <c r="G4037" s="15">
        <v>42573</v>
      </c>
      <c r="H4037" s="27">
        <f>WORKDAY(WORKDAY(DATEVALUE("15/"&amp;MONTH(EDATE(C4037,0))&amp;"/"&amp;YEAR(EDATE(C4037,0))),-1,Feriados!$A$1:$A$936),1,Feriados!$A$1:$A$936)</f>
        <v>42597</v>
      </c>
      <c r="I4037" s="27">
        <f>WORKDAY(WORKDAY(DATEVALUE("15/"&amp;MONTH(EDATE(C4037,-1))&amp;"/"&amp;YEAR(EDATE(C4037,-1))),-1,Feriados!$A$1:$A$936),1,Feriados!$A$1:$A$936)</f>
        <v>42566</v>
      </c>
      <c r="J4037" s="27">
        <f>WORKDAY(WORKDAY(DATEVALUE("15/"&amp;MONTH(EDATE(C4037,0))&amp;"/"&amp;YEAR(EDATE(C4037,0))-1),-1,Feriados!$A$1:$A$936),1,Feriados!$A$1:$A$936)</f>
        <v>42233</v>
      </c>
      <c r="K4037" s="28">
        <f t="shared" si="122"/>
        <v>8.7357710828335442</v>
      </c>
    </row>
    <row r="4038" spans="1:11" x14ac:dyDescent="0.3">
      <c r="A4038" s="18" t="str">
        <f t="shared" si="123"/>
        <v>72016P</v>
      </c>
      <c r="B4038" s="10">
        <v>760199</v>
      </c>
      <c r="C4038" s="15">
        <v>42590</v>
      </c>
      <c r="D4038" s="16">
        <v>2915.207719</v>
      </c>
      <c r="E4038" s="14">
        <v>0.43</v>
      </c>
      <c r="F4038" s="14" t="s">
        <v>42</v>
      </c>
      <c r="G4038" s="15">
        <v>42573</v>
      </c>
      <c r="H4038" s="27">
        <f>WORKDAY(WORKDAY(DATEVALUE("15/"&amp;MONTH(EDATE(C4038,0))&amp;"/"&amp;YEAR(EDATE(C4038,0))),-1,Feriados!$A$1:$A$936),1,Feriados!$A$1:$A$936)</f>
        <v>42597</v>
      </c>
      <c r="I4038" s="27">
        <f>WORKDAY(WORKDAY(DATEVALUE("15/"&amp;MONTH(EDATE(C4038,-1))&amp;"/"&amp;YEAR(EDATE(C4038,-1))),-1,Feriados!$A$1:$A$936),1,Feriados!$A$1:$A$936)</f>
        <v>42566</v>
      </c>
      <c r="J4038" s="27">
        <f>WORKDAY(WORKDAY(DATEVALUE("15/"&amp;MONTH(EDATE(C4038,0))&amp;"/"&amp;YEAR(EDATE(C4038,0))-1),-1,Feriados!$A$1:$A$936),1,Feriados!$A$1:$A$936)</f>
        <v>42233</v>
      </c>
      <c r="K4038" s="28">
        <f t="shared" si="122"/>
        <v>8.7357710828335442</v>
      </c>
    </row>
    <row r="4039" spans="1:11" x14ac:dyDescent="0.3">
      <c r="A4039" s="18" t="str">
        <f t="shared" si="123"/>
        <v>72016P</v>
      </c>
      <c r="B4039" s="10">
        <v>760199</v>
      </c>
      <c r="C4039" s="15">
        <v>42591</v>
      </c>
      <c r="D4039" s="16">
        <v>2915.8034229999998</v>
      </c>
      <c r="E4039" s="14">
        <v>0.43</v>
      </c>
      <c r="F4039" s="14" t="s">
        <v>42</v>
      </c>
      <c r="G4039" s="15">
        <v>42573</v>
      </c>
      <c r="H4039" s="27">
        <f>WORKDAY(WORKDAY(DATEVALUE("15/"&amp;MONTH(EDATE(C4039,0))&amp;"/"&amp;YEAR(EDATE(C4039,0))),-1,Feriados!$A$1:$A$936),1,Feriados!$A$1:$A$936)</f>
        <v>42597</v>
      </c>
      <c r="I4039" s="27">
        <f>WORKDAY(WORKDAY(DATEVALUE("15/"&amp;MONTH(EDATE(C4039,-1))&amp;"/"&amp;YEAR(EDATE(C4039,-1))),-1,Feriados!$A$1:$A$936),1,Feriados!$A$1:$A$936)</f>
        <v>42566</v>
      </c>
      <c r="J4039" s="27">
        <f>WORKDAY(WORKDAY(DATEVALUE("15/"&amp;MONTH(EDATE(C4039,0))&amp;"/"&amp;YEAR(EDATE(C4039,0))-1),-1,Feriados!$A$1:$A$936),1,Feriados!$A$1:$A$936)</f>
        <v>42233</v>
      </c>
      <c r="K4039" s="28">
        <f t="shared" si="122"/>
        <v>8.7357710828335442</v>
      </c>
    </row>
    <row r="4040" spans="1:11" x14ac:dyDescent="0.3">
      <c r="A4040" s="18" t="str">
        <f t="shared" si="123"/>
        <v>72016F</v>
      </c>
      <c r="B4040" s="10">
        <v>760199</v>
      </c>
      <c r="C4040" s="15">
        <v>42592</v>
      </c>
      <c r="D4040" s="16">
        <v>2918.641247</v>
      </c>
      <c r="E4040" s="14">
        <v>0.52</v>
      </c>
      <c r="F4040" s="14" t="s">
        <v>41</v>
      </c>
      <c r="G4040" s="15">
        <v>42592</v>
      </c>
      <c r="H4040" s="27">
        <f>WORKDAY(WORKDAY(DATEVALUE("15/"&amp;MONTH(EDATE(C4040,0))&amp;"/"&amp;YEAR(EDATE(C4040,0))),-1,Feriados!$A$1:$A$936),1,Feriados!$A$1:$A$936)</f>
        <v>42597</v>
      </c>
      <c r="I4040" s="27">
        <f>WORKDAY(WORKDAY(DATEVALUE("15/"&amp;MONTH(EDATE(C4040,-1))&amp;"/"&amp;YEAR(EDATE(C4040,-1))),-1,Feriados!$A$1:$A$936),1,Feriados!$A$1:$A$936)</f>
        <v>42566</v>
      </c>
      <c r="J4040" s="27">
        <f>WORKDAY(WORKDAY(DATEVALUE("15/"&amp;MONTH(EDATE(C4040,0))&amp;"/"&amp;YEAR(EDATE(C4040,0))-1),-1,Feriados!$A$1:$A$936),1,Feriados!$A$1:$A$936)</f>
        <v>42233</v>
      </c>
      <c r="K4040" s="28">
        <f t="shared" si="122"/>
        <v>8.7357710828335442</v>
      </c>
    </row>
    <row r="4041" spans="1:11" x14ac:dyDescent="0.3">
      <c r="A4041" s="18" t="str">
        <f t="shared" si="123"/>
        <v>72016F</v>
      </c>
      <c r="B4041" s="10">
        <v>760199</v>
      </c>
      <c r="C4041" s="15">
        <v>42593</v>
      </c>
      <c r="D4041" s="16">
        <v>2919.3622850000002</v>
      </c>
      <c r="E4041" s="14">
        <v>0.52</v>
      </c>
      <c r="F4041" s="14" t="s">
        <v>41</v>
      </c>
      <c r="G4041" s="15">
        <v>42592</v>
      </c>
      <c r="H4041" s="27">
        <f>WORKDAY(WORKDAY(DATEVALUE("15/"&amp;MONTH(EDATE(C4041,0))&amp;"/"&amp;YEAR(EDATE(C4041,0))),-1,Feriados!$A$1:$A$936),1,Feriados!$A$1:$A$936)</f>
        <v>42597</v>
      </c>
      <c r="I4041" s="27">
        <f>WORKDAY(WORKDAY(DATEVALUE("15/"&amp;MONTH(EDATE(C4041,-1))&amp;"/"&amp;YEAR(EDATE(C4041,-1))),-1,Feriados!$A$1:$A$936),1,Feriados!$A$1:$A$936)</f>
        <v>42566</v>
      </c>
      <c r="J4041" s="27">
        <f>WORKDAY(WORKDAY(DATEVALUE("15/"&amp;MONTH(EDATE(C4041,0))&amp;"/"&amp;YEAR(EDATE(C4041,0))-1),-1,Feriados!$A$1:$A$936),1,Feriados!$A$1:$A$936)</f>
        <v>42233</v>
      </c>
      <c r="K4041" s="28">
        <f t="shared" si="122"/>
        <v>8.7357710828335442</v>
      </c>
    </row>
    <row r="4042" spans="1:11" x14ac:dyDescent="0.3">
      <c r="A4042" s="18" t="str">
        <f t="shared" si="123"/>
        <v>72016F</v>
      </c>
      <c r="B4042" s="10">
        <v>760199</v>
      </c>
      <c r="C4042" s="15">
        <v>42594</v>
      </c>
      <c r="D4042" s="16">
        <v>2920.0835000000002</v>
      </c>
      <c r="E4042" s="14">
        <v>0.52</v>
      </c>
      <c r="F4042" s="14" t="s">
        <v>41</v>
      </c>
      <c r="G4042" s="15">
        <v>42592</v>
      </c>
      <c r="H4042" s="27">
        <f>WORKDAY(WORKDAY(DATEVALUE("15/"&amp;MONTH(EDATE(C4042,0))&amp;"/"&amp;YEAR(EDATE(C4042,0))),-1,Feriados!$A$1:$A$936),1,Feriados!$A$1:$A$936)</f>
        <v>42597</v>
      </c>
      <c r="I4042" s="27">
        <f>WORKDAY(WORKDAY(DATEVALUE("15/"&amp;MONTH(EDATE(C4042,-1))&amp;"/"&amp;YEAR(EDATE(C4042,-1))),-1,Feriados!$A$1:$A$936),1,Feriados!$A$1:$A$936)</f>
        <v>42566</v>
      </c>
      <c r="J4042" s="27">
        <f>WORKDAY(WORKDAY(DATEVALUE("15/"&amp;MONTH(EDATE(C4042,0))&amp;"/"&amp;YEAR(EDATE(C4042,0))-1),-1,Feriados!$A$1:$A$936),1,Feriados!$A$1:$A$936)</f>
        <v>42233</v>
      </c>
      <c r="K4042" s="28">
        <f t="shared" si="122"/>
        <v>8.7357710828335442</v>
      </c>
    </row>
    <row r="4043" spans="1:11" x14ac:dyDescent="0.3">
      <c r="A4043" s="18" t="str">
        <f t="shared" si="123"/>
        <v>72016F</v>
      </c>
      <c r="B4043" s="10">
        <v>760199</v>
      </c>
      <c r="C4043" s="15">
        <v>42597</v>
      </c>
      <c r="D4043" s="16">
        <v>2920.8048950000002</v>
      </c>
      <c r="E4043" s="14">
        <v>0.52</v>
      </c>
      <c r="F4043" s="14" t="s">
        <v>41</v>
      </c>
      <c r="G4043" s="15">
        <v>42592</v>
      </c>
      <c r="H4043" s="27">
        <f>WORKDAY(WORKDAY(DATEVALUE("15/"&amp;MONTH(EDATE(C4043,0))&amp;"/"&amp;YEAR(EDATE(C4043,0))),-1,Feriados!$A$1:$A$936),1,Feriados!$A$1:$A$936)</f>
        <v>42597</v>
      </c>
      <c r="I4043" s="27">
        <f>WORKDAY(WORKDAY(DATEVALUE("15/"&amp;MONTH(EDATE(C4043,-1))&amp;"/"&amp;YEAR(EDATE(C4043,-1))),-1,Feriados!$A$1:$A$936),1,Feriados!$A$1:$A$936)</f>
        <v>42566</v>
      </c>
      <c r="J4043" s="27">
        <f>WORKDAY(WORKDAY(DATEVALUE("15/"&amp;MONTH(EDATE(C4043,0))&amp;"/"&amp;YEAR(EDATE(C4043,0))-1),-1,Feriados!$A$1:$A$936),1,Feriados!$A$1:$A$936)</f>
        <v>42233</v>
      </c>
      <c r="K4043" s="28">
        <f t="shared" si="122"/>
        <v>8.7357710828335442</v>
      </c>
    </row>
    <row r="4044" spans="1:11" x14ac:dyDescent="0.3">
      <c r="A4044" s="18" t="str">
        <f t="shared" si="123"/>
        <v>72016P</v>
      </c>
      <c r="B4044" s="10">
        <v>760199</v>
      </c>
      <c r="C4044" s="15">
        <v>42598</v>
      </c>
      <c r="D4044" s="16">
        <v>2921.3217119999999</v>
      </c>
      <c r="E4044" s="14">
        <v>0.39</v>
      </c>
      <c r="F4044" s="14" t="s">
        <v>42</v>
      </c>
      <c r="G4044" s="15">
        <v>42598</v>
      </c>
      <c r="H4044" s="27">
        <f>WORKDAY(WORKDAY(DATEVALUE("15/"&amp;MONTH(EDATE(C4044,0))&amp;"/"&amp;YEAR(EDATE(C4044,0))),-1,Feriados!$A$1:$A$936),1,Feriados!$A$1:$A$936)</f>
        <v>42597</v>
      </c>
      <c r="I4044" s="27">
        <f>WORKDAY(WORKDAY(DATEVALUE("15/"&amp;MONTH(EDATE(C4044,-1))&amp;"/"&amp;YEAR(EDATE(C4044,-1))),-1,Feriados!$A$1:$A$936),1,Feriados!$A$1:$A$936)</f>
        <v>42566</v>
      </c>
      <c r="J4044" s="27">
        <f>WORKDAY(WORKDAY(DATEVALUE("15/"&amp;MONTH(EDATE(C4044,0))&amp;"/"&amp;YEAR(EDATE(C4044,0))-1),-1,Feriados!$A$1:$A$936),1,Feriados!$A$1:$A$936)</f>
        <v>42233</v>
      </c>
      <c r="K4044" s="28">
        <f t="shared" si="122"/>
        <v>8.7357710828335442</v>
      </c>
    </row>
    <row r="4045" spans="1:11" x14ac:dyDescent="0.3">
      <c r="A4045" s="18" t="str">
        <f t="shared" si="123"/>
        <v>72016P</v>
      </c>
      <c r="B4045" s="10">
        <v>760199</v>
      </c>
      <c r="C4045" s="15">
        <v>42599</v>
      </c>
      <c r="D4045" s="16">
        <v>2921.8386209999999</v>
      </c>
      <c r="E4045" s="14">
        <v>0.39</v>
      </c>
      <c r="F4045" s="14" t="s">
        <v>42</v>
      </c>
      <c r="G4045" s="15">
        <v>42598</v>
      </c>
      <c r="H4045" s="27">
        <f>WORKDAY(WORKDAY(DATEVALUE("15/"&amp;MONTH(EDATE(C4045,0))&amp;"/"&amp;YEAR(EDATE(C4045,0))),-1,Feriados!$A$1:$A$936),1,Feriados!$A$1:$A$936)</f>
        <v>42597</v>
      </c>
      <c r="I4045" s="27">
        <f>WORKDAY(WORKDAY(DATEVALUE("15/"&amp;MONTH(EDATE(C4045,-1))&amp;"/"&amp;YEAR(EDATE(C4045,-1))),-1,Feriados!$A$1:$A$936),1,Feriados!$A$1:$A$936)</f>
        <v>42566</v>
      </c>
      <c r="J4045" s="27">
        <f>WORKDAY(WORKDAY(DATEVALUE("15/"&amp;MONTH(EDATE(C4045,0))&amp;"/"&amp;YEAR(EDATE(C4045,0))-1),-1,Feriados!$A$1:$A$936),1,Feriados!$A$1:$A$936)</f>
        <v>42233</v>
      </c>
      <c r="K4045" s="28">
        <f t="shared" si="122"/>
        <v>8.7357710828335442</v>
      </c>
    </row>
    <row r="4046" spans="1:11" x14ac:dyDescent="0.3">
      <c r="A4046" s="18" t="str">
        <f t="shared" si="123"/>
        <v>72016P</v>
      </c>
      <c r="B4046" s="10">
        <v>760199</v>
      </c>
      <c r="C4046" s="15">
        <v>42600</v>
      </c>
      <c r="D4046" s="16">
        <v>2922.355622</v>
      </c>
      <c r="E4046" s="14">
        <v>0.39</v>
      </c>
      <c r="F4046" s="14" t="s">
        <v>42</v>
      </c>
      <c r="G4046" s="15">
        <v>42598</v>
      </c>
      <c r="H4046" s="27">
        <f>WORKDAY(WORKDAY(DATEVALUE("15/"&amp;MONTH(EDATE(C4046,0))&amp;"/"&amp;YEAR(EDATE(C4046,0))),-1,Feriados!$A$1:$A$936),1,Feriados!$A$1:$A$936)</f>
        <v>42597</v>
      </c>
      <c r="I4046" s="27">
        <f>WORKDAY(WORKDAY(DATEVALUE("15/"&amp;MONTH(EDATE(C4046,-1))&amp;"/"&amp;YEAR(EDATE(C4046,-1))),-1,Feriados!$A$1:$A$936),1,Feriados!$A$1:$A$936)</f>
        <v>42566</v>
      </c>
      <c r="J4046" s="27">
        <f>WORKDAY(WORKDAY(DATEVALUE("15/"&amp;MONTH(EDATE(C4046,0))&amp;"/"&amp;YEAR(EDATE(C4046,0))-1),-1,Feriados!$A$1:$A$936),1,Feriados!$A$1:$A$936)</f>
        <v>42233</v>
      </c>
      <c r="K4046" s="28">
        <f t="shared" si="122"/>
        <v>8.7357710828335442</v>
      </c>
    </row>
    <row r="4047" spans="1:11" x14ac:dyDescent="0.3">
      <c r="A4047" s="18" t="str">
        <f t="shared" si="123"/>
        <v>72016P</v>
      </c>
      <c r="B4047" s="10">
        <v>760199</v>
      </c>
      <c r="C4047" s="15">
        <v>42601</v>
      </c>
      <c r="D4047" s="16">
        <v>2922.8727140000001</v>
      </c>
      <c r="E4047" s="14">
        <v>0.39</v>
      </c>
      <c r="F4047" s="14" t="s">
        <v>42</v>
      </c>
      <c r="G4047" s="15">
        <v>42598</v>
      </c>
      <c r="H4047" s="27">
        <f>WORKDAY(WORKDAY(DATEVALUE("15/"&amp;MONTH(EDATE(C4047,0))&amp;"/"&amp;YEAR(EDATE(C4047,0))),-1,Feriados!$A$1:$A$936),1,Feriados!$A$1:$A$936)</f>
        <v>42597</v>
      </c>
      <c r="I4047" s="27">
        <f>WORKDAY(WORKDAY(DATEVALUE("15/"&amp;MONTH(EDATE(C4047,-1))&amp;"/"&amp;YEAR(EDATE(C4047,-1))),-1,Feriados!$A$1:$A$936),1,Feriados!$A$1:$A$936)</f>
        <v>42566</v>
      </c>
      <c r="J4047" s="27">
        <f>WORKDAY(WORKDAY(DATEVALUE("15/"&amp;MONTH(EDATE(C4047,0))&amp;"/"&amp;YEAR(EDATE(C4047,0))-1),-1,Feriados!$A$1:$A$936),1,Feriados!$A$1:$A$936)</f>
        <v>42233</v>
      </c>
      <c r="K4047" s="28">
        <f t="shared" si="122"/>
        <v>8.7357710828335442</v>
      </c>
    </row>
    <row r="4048" spans="1:11" x14ac:dyDescent="0.3">
      <c r="A4048" s="18" t="str">
        <f t="shared" si="123"/>
        <v>72016P</v>
      </c>
      <c r="B4048" s="10">
        <v>760199</v>
      </c>
      <c r="C4048" s="15">
        <v>42604</v>
      </c>
      <c r="D4048" s="16">
        <v>2923.3898979999999</v>
      </c>
      <c r="E4048" s="14">
        <v>0.39</v>
      </c>
      <c r="F4048" s="14" t="s">
        <v>42</v>
      </c>
      <c r="G4048" s="15">
        <v>42598</v>
      </c>
      <c r="H4048" s="27">
        <f>WORKDAY(WORKDAY(DATEVALUE("15/"&amp;MONTH(EDATE(C4048,0))&amp;"/"&amp;YEAR(EDATE(C4048,0))),-1,Feriados!$A$1:$A$936),1,Feriados!$A$1:$A$936)</f>
        <v>42597</v>
      </c>
      <c r="I4048" s="27">
        <f>WORKDAY(WORKDAY(DATEVALUE("15/"&amp;MONTH(EDATE(C4048,-1))&amp;"/"&amp;YEAR(EDATE(C4048,-1))),-1,Feriados!$A$1:$A$936),1,Feriados!$A$1:$A$936)</f>
        <v>42566</v>
      </c>
      <c r="J4048" s="27">
        <f>WORKDAY(WORKDAY(DATEVALUE("15/"&amp;MONTH(EDATE(C4048,0))&amp;"/"&amp;YEAR(EDATE(C4048,0))-1),-1,Feriados!$A$1:$A$936),1,Feriados!$A$1:$A$936)</f>
        <v>42233</v>
      </c>
      <c r="K4048" s="28">
        <f t="shared" si="122"/>
        <v>8.7357710828335442</v>
      </c>
    </row>
    <row r="4049" spans="1:11" x14ac:dyDescent="0.3">
      <c r="A4049" s="18" t="str">
        <f t="shared" si="123"/>
        <v>72016P</v>
      </c>
      <c r="B4049" s="10">
        <v>760199</v>
      </c>
      <c r="C4049" s="15">
        <v>42605</v>
      </c>
      <c r="D4049" s="16">
        <v>2923.9071730000001</v>
      </c>
      <c r="E4049" s="14">
        <v>0.39</v>
      </c>
      <c r="F4049" s="14" t="s">
        <v>42</v>
      </c>
      <c r="G4049" s="15">
        <v>42598</v>
      </c>
      <c r="H4049" s="27">
        <f>WORKDAY(WORKDAY(DATEVALUE("15/"&amp;MONTH(EDATE(C4049,0))&amp;"/"&amp;YEAR(EDATE(C4049,0))),-1,Feriados!$A$1:$A$936),1,Feriados!$A$1:$A$936)</f>
        <v>42597</v>
      </c>
      <c r="I4049" s="27">
        <f>WORKDAY(WORKDAY(DATEVALUE("15/"&amp;MONTH(EDATE(C4049,-1))&amp;"/"&amp;YEAR(EDATE(C4049,-1))),-1,Feriados!$A$1:$A$936),1,Feriados!$A$1:$A$936)</f>
        <v>42566</v>
      </c>
      <c r="J4049" s="27">
        <f>WORKDAY(WORKDAY(DATEVALUE("15/"&amp;MONTH(EDATE(C4049,0))&amp;"/"&amp;YEAR(EDATE(C4049,0))-1),-1,Feriados!$A$1:$A$936),1,Feriados!$A$1:$A$936)</f>
        <v>42233</v>
      </c>
      <c r="K4049" s="28">
        <f t="shared" si="122"/>
        <v>8.7357710828335442</v>
      </c>
    </row>
    <row r="4050" spans="1:11" x14ac:dyDescent="0.3">
      <c r="A4050" s="18" t="str">
        <f t="shared" si="123"/>
        <v>72016P</v>
      </c>
      <c r="B4050" s="10">
        <v>760199</v>
      </c>
      <c r="C4050" s="15">
        <v>42606</v>
      </c>
      <c r="D4050" s="16">
        <v>2924.4245390000001</v>
      </c>
      <c r="E4050" s="14">
        <v>0.39</v>
      </c>
      <c r="F4050" s="14" t="s">
        <v>42</v>
      </c>
      <c r="G4050" s="15">
        <v>42598</v>
      </c>
      <c r="H4050" s="27">
        <f>WORKDAY(WORKDAY(DATEVALUE("15/"&amp;MONTH(EDATE(C4050,0))&amp;"/"&amp;YEAR(EDATE(C4050,0))),-1,Feriados!$A$1:$A$936),1,Feriados!$A$1:$A$936)</f>
        <v>42597</v>
      </c>
      <c r="I4050" s="27">
        <f>WORKDAY(WORKDAY(DATEVALUE("15/"&amp;MONTH(EDATE(C4050,-1))&amp;"/"&amp;YEAR(EDATE(C4050,-1))),-1,Feriados!$A$1:$A$936),1,Feriados!$A$1:$A$936)</f>
        <v>42566</v>
      </c>
      <c r="J4050" s="27">
        <f>WORKDAY(WORKDAY(DATEVALUE("15/"&amp;MONTH(EDATE(C4050,0))&amp;"/"&amp;YEAR(EDATE(C4050,0))-1),-1,Feriados!$A$1:$A$936),1,Feriados!$A$1:$A$936)</f>
        <v>42233</v>
      </c>
      <c r="K4050" s="28">
        <f t="shared" si="122"/>
        <v>8.7357710828335442</v>
      </c>
    </row>
    <row r="4051" spans="1:11" x14ac:dyDescent="0.3">
      <c r="A4051" s="18" t="str">
        <f t="shared" si="123"/>
        <v>72016P</v>
      </c>
      <c r="B4051" s="10">
        <v>760199</v>
      </c>
      <c r="C4051" s="15">
        <v>42607</v>
      </c>
      <c r="D4051" s="16">
        <v>2925.3657370000001</v>
      </c>
      <c r="E4051" s="14">
        <v>0.43</v>
      </c>
      <c r="F4051" s="14" t="s">
        <v>42</v>
      </c>
      <c r="G4051" s="15">
        <v>42607</v>
      </c>
      <c r="H4051" s="27">
        <f>WORKDAY(WORKDAY(DATEVALUE("15/"&amp;MONTH(EDATE(C4051,0))&amp;"/"&amp;YEAR(EDATE(C4051,0))),-1,Feriados!$A$1:$A$936),1,Feriados!$A$1:$A$936)</f>
        <v>42597</v>
      </c>
      <c r="I4051" s="27">
        <f>WORKDAY(WORKDAY(DATEVALUE("15/"&amp;MONTH(EDATE(C4051,-1))&amp;"/"&amp;YEAR(EDATE(C4051,-1))),-1,Feriados!$A$1:$A$936),1,Feriados!$A$1:$A$936)</f>
        <v>42566</v>
      </c>
      <c r="J4051" s="27">
        <f>WORKDAY(WORKDAY(DATEVALUE("15/"&amp;MONTH(EDATE(C4051,0))&amp;"/"&amp;YEAR(EDATE(C4051,0))-1),-1,Feriados!$A$1:$A$936),1,Feriados!$A$1:$A$936)</f>
        <v>42233</v>
      </c>
      <c r="K4051" s="28">
        <f t="shared" si="122"/>
        <v>8.7357710828335442</v>
      </c>
    </row>
    <row r="4052" spans="1:11" x14ac:dyDescent="0.3">
      <c r="A4052" s="18" t="str">
        <f t="shared" si="123"/>
        <v>72016P</v>
      </c>
      <c r="B4052" s="10">
        <v>760199</v>
      </c>
      <c r="C4052" s="15">
        <v>42608</v>
      </c>
      <c r="D4052" s="16">
        <v>2925.9363429999999</v>
      </c>
      <c r="E4052" s="14">
        <v>0.43</v>
      </c>
      <c r="F4052" s="14" t="s">
        <v>42</v>
      </c>
      <c r="G4052" s="15">
        <v>42607</v>
      </c>
      <c r="H4052" s="27">
        <f>WORKDAY(WORKDAY(DATEVALUE("15/"&amp;MONTH(EDATE(C4052,0))&amp;"/"&amp;YEAR(EDATE(C4052,0))),-1,Feriados!$A$1:$A$936),1,Feriados!$A$1:$A$936)</f>
        <v>42597</v>
      </c>
      <c r="I4052" s="27">
        <f>WORKDAY(WORKDAY(DATEVALUE("15/"&amp;MONTH(EDATE(C4052,-1))&amp;"/"&amp;YEAR(EDATE(C4052,-1))),-1,Feriados!$A$1:$A$936),1,Feriados!$A$1:$A$936)</f>
        <v>42566</v>
      </c>
      <c r="J4052" s="27">
        <f>WORKDAY(WORKDAY(DATEVALUE("15/"&amp;MONTH(EDATE(C4052,0))&amp;"/"&amp;YEAR(EDATE(C4052,0))-1),-1,Feriados!$A$1:$A$936),1,Feriados!$A$1:$A$936)</f>
        <v>42233</v>
      </c>
      <c r="K4052" s="28">
        <f t="shared" si="122"/>
        <v>8.7357710828335442</v>
      </c>
    </row>
    <row r="4053" spans="1:11" x14ac:dyDescent="0.3">
      <c r="A4053" s="18" t="str">
        <f t="shared" si="123"/>
        <v>72016P</v>
      </c>
      <c r="B4053" s="10">
        <v>760199</v>
      </c>
      <c r="C4053" s="15">
        <v>42611</v>
      </c>
      <c r="D4053" s="16">
        <v>2926.5070599999999</v>
      </c>
      <c r="E4053" s="14">
        <v>0.43</v>
      </c>
      <c r="F4053" s="14" t="s">
        <v>42</v>
      </c>
      <c r="G4053" s="15">
        <v>42607</v>
      </c>
      <c r="H4053" s="27">
        <f>WORKDAY(WORKDAY(DATEVALUE("15/"&amp;MONTH(EDATE(C4053,0))&amp;"/"&amp;YEAR(EDATE(C4053,0))),-1,Feriados!$A$1:$A$936),1,Feriados!$A$1:$A$936)</f>
        <v>42597</v>
      </c>
      <c r="I4053" s="27">
        <f>WORKDAY(WORKDAY(DATEVALUE("15/"&amp;MONTH(EDATE(C4053,-1))&amp;"/"&amp;YEAR(EDATE(C4053,-1))),-1,Feriados!$A$1:$A$936),1,Feriados!$A$1:$A$936)</f>
        <v>42566</v>
      </c>
      <c r="J4053" s="27">
        <f>WORKDAY(WORKDAY(DATEVALUE("15/"&amp;MONTH(EDATE(C4053,0))&amp;"/"&amp;YEAR(EDATE(C4053,0))-1),-1,Feriados!$A$1:$A$936),1,Feriados!$A$1:$A$936)</f>
        <v>42233</v>
      </c>
      <c r="K4053" s="28">
        <f t="shared" si="122"/>
        <v>8.7357710828335442</v>
      </c>
    </row>
    <row r="4054" spans="1:11" x14ac:dyDescent="0.3">
      <c r="A4054" s="18" t="str">
        <f t="shared" si="123"/>
        <v>72016P</v>
      </c>
      <c r="B4054" s="10">
        <v>760199</v>
      </c>
      <c r="C4054" s="15">
        <v>42612</v>
      </c>
      <c r="D4054" s="16">
        <v>2927.0778890000001</v>
      </c>
      <c r="E4054" s="14">
        <v>0.43</v>
      </c>
      <c r="F4054" s="14" t="s">
        <v>42</v>
      </c>
      <c r="G4054" s="15">
        <v>42607</v>
      </c>
      <c r="H4054" s="27">
        <f>WORKDAY(WORKDAY(DATEVALUE("15/"&amp;MONTH(EDATE(C4054,0))&amp;"/"&amp;YEAR(EDATE(C4054,0))),-1,Feriados!$A$1:$A$936),1,Feriados!$A$1:$A$936)</f>
        <v>42597</v>
      </c>
      <c r="I4054" s="27">
        <f>WORKDAY(WORKDAY(DATEVALUE("15/"&amp;MONTH(EDATE(C4054,-1))&amp;"/"&amp;YEAR(EDATE(C4054,-1))),-1,Feriados!$A$1:$A$936),1,Feriados!$A$1:$A$936)</f>
        <v>42566</v>
      </c>
      <c r="J4054" s="27">
        <f>WORKDAY(WORKDAY(DATEVALUE("15/"&amp;MONTH(EDATE(C4054,0))&amp;"/"&amp;YEAR(EDATE(C4054,0))-1),-1,Feriados!$A$1:$A$936),1,Feriados!$A$1:$A$936)</f>
        <v>42233</v>
      </c>
      <c r="K4054" s="28">
        <f t="shared" si="122"/>
        <v>8.7357710828335442</v>
      </c>
    </row>
    <row r="4055" spans="1:11" x14ac:dyDescent="0.3">
      <c r="A4055" s="18" t="str">
        <f t="shared" si="123"/>
        <v>72016P</v>
      </c>
      <c r="B4055" s="10">
        <v>760199</v>
      </c>
      <c r="C4055" s="15">
        <v>42613</v>
      </c>
      <c r="D4055" s="16">
        <v>2927.6488290000002</v>
      </c>
      <c r="E4055" s="14">
        <v>0.43</v>
      </c>
      <c r="F4055" s="14" t="s">
        <v>42</v>
      </c>
      <c r="G4055" s="15">
        <v>42607</v>
      </c>
      <c r="H4055" s="27">
        <f>WORKDAY(WORKDAY(DATEVALUE("15/"&amp;MONTH(EDATE(C4055,0))&amp;"/"&amp;YEAR(EDATE(C4055,0))),-1,Feriados!$A$1:$A$936),1,Feriados!$A$1:$A$936)</f>
        <v>42597</v>
      </c>
      <c r="I4055" s="27">
        <f>WORKDAY(WORKDAY(DATEVALUE("15/"&amp;MONTH(EDATE(C4055,-1))&amp;"/"&amp;YEAR(EDATE(C4055,-1))),-1,Feriados!$A$1:$A$936),1,Feriados!$A$1:$A$936)</f>
        <v>42566</v>
      </c>
      <c r="J4055" s="27">
        <f>WORKDAY(WORKDAY(DATEVALUE("15/"&amp;MONTH(EDATE(C4055,0))&amp;"/"&amp;YEAR(EDATE(C4055,0))-1),-1,Feriados!$A$1:$A$936),1,Feriados!$A$1:$A$936)</f>
        <v>42233</v>
      </c>
      <c r="K4055" s="28">
        <f t="shared" si="122"/>
        <v>8.7357710828335442</v>
      </c>
    </row>
    <row r="4056" spans="1:11" x14ac:dyDescent="0.3">
      <c r="A4056" s="18" t="str">
        <f t="shared" si="123"/>
        <v>82016P</v>
      </c>
      <c r="B4056" s="10">
        <v>760199</v>
      </c>
      <c r="C4056" s="15">
        <v>42614</v>
      </c>
      <c r="D4056" s="16">
        <v>2928.2198800000001</v>
      </c>
      <c r="E4056" s="14">
        <v>0.43</v>
      </c>
      <c r="F4056" s="14" t="s">
        <v>42</v>
      </c>
      <c r="G4056" s="15">
        <v>42607</v>
      </c>
      <c r="H4056" s="27">
        <f>WORKDAY(WORKDAY(DATEVALUE("15/"&amp;MONTH(EDATE(C4056,0))&amp;"/"&amp;YEAR(EDATE(C4056,0))),-1,Feriados!$A$1:$A$936),1,Feriados!$A$1:$A$936)</f>
        <v>42628</v>
      </c>
      <c r="I4056" s="27">
        <f>WORKDAY(WORKDAY(DATEVALUE("15/"&amp;MONTH(EDATE(C4056,-1))&amp;"/"&amp;YEAR(EDATE(C4056,-1))),-1,Feriados!$A$1:$A$936),1,Feriados!$A$1:$A$936)</f>
        <v>42597</v>
      </c>
      <c r="J4056" s="27">
        <f>WORKDAY(WORKDAY(DATEVALUE("15/"&amp;MONTH(EDATE(C4056,0))&amp;"/"&amp;YEAR(EDATE(C4056,0))-1),-1,Feriados!$A$1:$A$936),1,Feriados!$A$1:$A$936)</f>
        <v>42262</v>
      </c>
      <c r="K4056" s="28">
        <f t="shared" si="122"/>
        <v>8.9744976267637888</v>
      </c>
    </row>
    <row r="4057" spans="1:11" x14ac:dyDescent="0.3">
      <c r="A4057" s="18" t="str">
        <f t="shared" si="123"/>
        <v>82016P</v>
      </c>
      <c r="B4057" s="10">
        <v>760199</v>
      </c>
      <c r="C4057" s="15">
        <v>42615</v>
      </c>
      <c r="D4057" s="16">
        <v>2928.7910419999998</v>
      </c>
      <c r="E4057" s="14">
        <v>0.43</v>
      </c>
      <c r="F4057" s="14" t="s">
        <v>42</v>
      </c>
      <c r="G4057" s="15">
        <v>42607</v>
      </c>
      <c r="H4057" s="27">
        <f>WORKDAY(WORKDAY(DATEVALUE("15/"&amp;MONTH(EDATE(C4057,0))&amp;"/"&amp;YEAR(EDATE(C4057,0))),-1,Feriados!$A$1:$A$936),1,Feriados!$A$1:$A$936)</f>
        <v>42628</v>
      </c>
      <c r="I4057" s="27">
        <f>WORKDAY(WORKDAY(DATEVALUE("15/"&amp;MONTH(EDATE(C4057,-1))&amp;"/"&amp;YEAR(EDATE(C4057,-1))),-1,Feriados!$A$1:$A$936),1,Feriados!$A$1:$A$936)</f>
        <v>42597</v>
      </c>
      <c r="J4057" s="27">
        <f>WORKDAY(WORKDAY(DATEVALUE("15/"&amp;MONTH(EDATE(C4057,0))&amp;"/"&amp;YEAR(EDATE(C4057,0))-1),-1,Feriados!$A$1:$A$936),1,Feriados!$A$1:$A$936)</f>
        <v>42262</v>
      </c>
      <c r="K4057" s="28">
        <f t="shared" si="122"/>
        <v>8.9744976267637888</v>
      </c>
    </row>
    <row r="4058" spans="1:11" x14ac:dyDescent="0.3">
      <c r="A4058" s="18" t="str">
        <f t="shared" si="123"/>
        <v>82016P</v>
      </c>
      <c r="B4058" s="10">
        <v>760199</v>
      </c>
      <c r="C4058" s="15">
        <v>42618</v>
      </c>
      <c r="D4058" s="16">
        <v>2929.3623160000002</v>
      </c>
      <c r="E4058" s="14">
        <v>0.43</v>
      </c>
      <c r="F4058" s="14" t="s">
        <v>42</v>
      </c>
      <c r="G4058" s="15">
        <v>42607</v>
      </c>
      <c r="H4058" s="27">
        <f>WORKDAY(WORKDAY(DATEVALUE("15/"&amp;MONTH(EDATE(C4058,0))&amp;"/"&amp;YEAR(EDATE(C4058,0))),-1,Feriados!$A$1:$A$936),1,Feriados!$A$1:$A$936)</f>
        <v>42628</v>
      </c>
      <c r="I4058" s="27">
        <f>WORKDAY(WORKDAY(DATEVALUE("15/"&amp;MONTH(EDATE(C4058,-1))&amp;"/"&amp;YEAR(EDATE(C4058,-1))),-1,Feriados!$A$1:$A$936),1,Feriados!$A$1:$A$936)</f>
        <v>42597</v>
      </c>
      <c r="J4058" s="27">
        <f>WORKDAY(WORKDAY(DATEVALUE("15/"&amp;MONTH(EDATE(C4058,0))&amp;"/"&amp;YEAR(EDATE(C4058,0))-1),-1,Feriados!$A$1:$A$936),1,Feriados!$A$1:$A$936)</f>
        <v>42262</v>
      </c>
      <c r="K4058" s="28">
        <f t="shared" si="122"/>
        <v>8.9744976267637888</v>
      </c>
    </row>
    <row r="4059" spans="1:11" x14ac:dyDescent="0.3">
      <c r="A4059" s="18" t="str">
        <f t="shared" si="123"/>
        <v>82016P</v>
      </c>
      <c r="B4059" s="10">
        <v>760199</v>
      </c>
      <c r="C4059" s="15">
        <v>42619</v>
      </c>
      <c r="D4059" s="16">
        <v>2929.9337019999998</v>
      </c>
      <c r="E4059" s="14">
        <v>0.43</v>
      </c>
      <c r="F4059" s="14" t="s">
        <v>42</v>
      </c>
      <c r="G4059" s="15">
        <v>42607</v>
      </c>
      <c r="H4059" s="27">
        <f>WORKDAY(WORKDAY(DATEVALUE("15/"&amp;MONTH(EDATE(C4059,0))&amp;"/"&amp;YEAR(EDATE(C4059,0))),-1,Feriados!$A$1:$A$936),1,Feriados!$A$1:$A$936)</f>
        <v>42628</v>
      </c>
      <c r="I4059" s="27">
        <f>WORKDAY(WORKDAY(DATEVALUE("15/"&amp;MONTH(EDATE(C4059,-1))&amp;"/"&amp;YEAR(EDATE(C4059,-1))),-1,Feriados!$A$1:$A$936),1,Feriados!$A$1:$A$936)</f>
        <v>42597</v>
      </c>
      <c r="J4059" s="27">
        <f>WORKDAY(WORKDAY(DATEVALUE("15/"&amp;MONTH(EDATE(C4059,0))&amp;"/"&amp;YEAR(EDATE(C4059,0))-1),-1,Feriados!$A$1:$A$936),1,Feriados!$A$1:$A$936)</f>
        <v>42262</v>
      </c>
      <c r="K4059" s="28">
        <f t="shared" si="122"/>
        <v>8.9744976267637888</v>
      </c>
    </row>
    <row r="4060" spans="1:11" x14ac:dyDescent="0.3">
      <c r="A4060" s="18" t="str">
        <f t="shared" si="123"/>
        <v>82016P</v>
      </c>
      <c r="B4060" s="10">
        <v>760199</v>
      </c>
      <c r="C4060" s="15">
        <v>42621</v>
      </c>
      <c r="D4060" s="16">
        <v>2930.5051990000002</v>
      </c>
      <c r="E4060" s="14">
        <v>0.43</v>
      </c>
      <c r="F4060" s="14" t="s">
        <v>42</v>
      </c>
      <c r="G4060" s="15">
        <v>42607</v>
      </c>
      <c r="H4060" s="27">
        <f>WORKDAY(WORKDAY(DATEVALUE("15/"&amp;MONTH(EDATE(C4060,0))&amp;"/"&amp;YEAR(EDATE(C4060,0))),-1,Feriados!$A$1:$A$936),1,Feriados!$A$1:$A$936)</f>
        <v>42628</v>
      </c>
      <c r="I4060" s="27">
        <f>WORKDAY(WORKDAY(DATEVALUE("15/"&amp;MONTH(EDATE(C4060,-1))&amp;"/"&amp;YEAR(EDATE(C4060,-1))),-1,Feriados!$A$1:$A$936),1,Feriados!$A$1:$A$936)</f>
        <v>42597</v>
      </c>
      <c r="J4060" s="27">
        <f>WORKDAY(WORKDAY(DATEVALUE("15/"&amp;MONTH(EDATE(C4060,0))&amp;"/"&amp;YEAR(EDATE(C4060,0))-1),-1,Feriados!$A$1:$A$936),1,Feriados!$A$1:$A$936)</f>
        <v>42262</v>
      </c>
      <c r="K4060" s="28">
        <f t="shared" si="122"/>
        <v>8.9744976267637888</v>
      </c>
    </row>
    <row r="4061" spans="1:11" x14ac:dyDescent="0.3">
      <c r="A4061" s="18" t="str">
        <f t="shared" si="123"/>
        <v>82016F</v>
      </c>
      <c r="B4061" s="10">
        <v>760199</v>
      </c>
      <c r="C4061" s="15">
        <v>42622</v>
      </c>
      <c r="D4061" s="16">
        <v>2931.3154129999998</v>
      </c>
      <c r="E4061" s="14">
        <v>0.44</v>
      </c>
      <c r="F4061" s="14" t="s">
        <v>41</v>
      </c>
      <c r="G4061" s="15">
        <v>42622</v>
      </c>
      <c r="H4061" s="27">
        <f>WORKDAY(WORKDAY(DATEVALUE("15/"&amp;MONTH(EDATE(C4061,0))&amp;"/"&amp;YEAR(EDATE(C4061,0))),-1,Feriados!$A$1:$A$936),1,Feriados!$A$1:$A$936)</f>
        <v>42628</v>
      </c>
      <c r="I4061" s="27">
        <f>WORKDAY(WORKDAY(DATEVALUE("15/"&amp;MONTH(EDATE(C4061,-1))&amp;"/"&amp;YEAR(EDATE(C4061,-1))),-1,Feriados!$A$1:$A$936),1,Feriados!$A$1:$A$936)</f>
        <v>42597</v>
      </c>
      <c r="J4061" s="27">
        <f>WORKDAY(WORKDAY(DATEVALUE("15/"&amp;MONTH(EDATE(C4061,0))&amp;"/"&amp;YEAR(EDATE(C4061,0))-1),-1,Feriados!$A$1:$A$936),1,Feriados!$A$1:$A$936)</f>
        <v>42262</v>
      </c>
      <c r="K4061" s="28">
        <f t="shared" si="122"/>
        <v>8.9744976267637888</v>
      </c>
    </row>
    <row r="4062" spans="1:11" x14ac:dyDescent="0.3">
      <c r="A4062" s="18" t="str">
        <f t="shared" si="123"/>
        <v>82016F</v>
      </c>
      <c r="B4062" s="10">
        <v>760199</v>
      </c>
      <c r="C4062" s="15">
        <v>42625</v>
      </c>
      <c r="D4062" s="16">
        <v>2931.900439</v>
      </c>
      <c r="E4062" s="14">
        <v>0.44</v>
      </c>
      <c r="F4062" s="14" t="s">
        <v>41</v>
      </c>
      <c r="G4062" s="15">
        <v>42622</v>
      </c>
      <c r="H4062" s="27">
        <f>WORKDAY(WORKDAY(DATEVALUE("15/"&amp;MONTH(EDATE(C4062,0))&amp;"/"&amp;YEAR(EDATE(C4062,0))),-1,Feriados!$A$1:$A$936),1,Feriados!$A$1:$A$936)</f>
        <v>42628</v>
      </c>
      <c r="I4062" s="27">
        <f>WORKDAY(WORKDAY(DATEVALUE("15/"&amp;MONTH(EDATE(C4062,-1))&amp;"/"&amp;YEAR(EDATE(C4062,-1))),-1,Feriados!$A$1:$A$936),1,Feriados!$A$1:$A$936)</f>
        <v>42597</v>
      </c>
      <c r="J4062" s="27">
        <f>WORKDAY(WORKDAY(DATEVALUE("15/"&amp;MONTH(EDATE(C4062,0))&amp;"/"&amp;YEAR(EDATE(C4062,0))-1),-1,Feriados!$A$1:$A$936),1,Feriados!$A$1:$A$936)</f>
        <v>42262</v>
      </c>
      <c r="K4062" s="28">
        <f t="shared" si="122"/>
        <v>8.9744976267637888</v>
      </c>
    </row>
    <row r="4063" spans="1:11" x14ac:dyDescent="0.3">
      <c r="A4063" s="18" t="str">
        <f t="shared" si="123"/>
        <v>82016F</v>
      </c>
      <c r="B4063" s="10">
        <v>760199</v>
      </c>
      <c r="C4063" s="15">
        <v>42626</v>
      </c>
      <c r="D4063" s="16">
        <v>2932.4855809999999</v>
      </c>
      <c r="E4063" s="14">
        <v>0.44</v>
      </c>
      <c r="F4063" s="14" t="s">
        <v>41</v>
      </c>
      <c r="G4063" s="15">
        <v>42622</v>
      </c>
      <c r="H4063" s="27">
        <f>WORKDAY(WORKDAY(DATEVALUE("15/"&amp;MONTH(EDATE(C4063,0))&amp;"/"&amp;YEAR(EDATE(C4063,0))),-1,Feriados!$A$1:$A$936),1,Feriados!$A$1:$A$936)</f>
        <v>42628</v>
      </c>
      <c r="I4063" s="27">
        <f>WORKDAY(WORKDAY(DATEVALUE("15/"&amp;MONTH(EDATE(C4063,-1))&amp;"/"&amp;YEAR(EDATE(C4063,-1))),-1,Feriados!$A$1:$A$936),1,Feriados!$A$1:$A$936)</f>
        <v>42597</v>
      </c>
      <c r="J4063" s="27">
        <f>WORKDAY(WORKDAY(DATEVALUE("15/"&amp;MONTH(EDATE(C4063,0))&amp;"/"&amp;YEAR(EDATE(C4063,0))-1),-1,Feriados!$A$1:$A$936),1,Feriados!$A$1:$A$936)</f>
        <v>42262</v>
      </c>
      <c r="K4063" s="28">
        <f t="shared" si="122"/>
        <v>8.9744976267637888</v>
      </c>
    </row>
    <row r="4064" spans="1:11" x14ac:dyDescent="0.3">
      <c r="A4064" s="18" t="str">
        <f t="shared" si="123"/>
        <v>82016F</v>
      </c>
      <c r="B4064" s="10">
        <v>760199</v>
      </c>
      <c r="C4064" s="15">
        <v>42627</v>
      </c>
      <c r="D4064" s="16">
        <v>2933.0708399999999</v>
      </c>
      <c r="E4064" s="14">
        <v>0.44</v>
      </c>
      <c r="F4064" s="14" t="s">
        <v>41</v>
      </c>
      <c r="G4064" s="15">
        <v>42622</v>
      </c>
      <c r="H4064" s="27">
        <f>WORKDAY(WORKDAY(DATEVALUE("15/"&amp;MONTH(EDATE(C4064,0))&amp;"/"&amp;YEAR(EDATE(C4064,0))),-1,Feriados!$A$1:$A$936),1,Feriados!$A$1:$A$936)</f>
        <v>42628</v>
      </c>
      <c r="I4064" s="27">
        <f>WORKDAY(WORKDAY(DATEVALUE("15/"&amp;MONTH(EDATE(C4064,-1))&amp;"/"&amp;YEAR(EDATE(C4064,-1))),-1,Feriados!$A$1:$A$936),1,Feriados!$A$1:$A$936)</f>
        <v>42597</v>
      </c>
      <c r="J4064" s="27">
        <f>WORKDAY(WORKDAY(DATEVALUE("15/"&amp;MONTH(EDATE(C4064,0))&amp;"/"&amp;YEAR(EDATE(C4064,0))-1),-1,Feriados!$A$1:$A$936),1,Feriados!$A$1:$A$936)</f>
        <v>42262</v>
      </c>
      <c r="K4064" s="28">
        <f t="shared" si="122"/>
        <v>8.9744976267637888</v>
      </c>
    </row>
    <row r="4065" spans="1:11" x14ac:dyDescent="0.3">
      <c r="A4065" s="18" t="str">
        <f t="shared" si="123"/>
        <v>82016F</v>
      </c>
      <c r="B4065" s="10">
        <v>760199</v>
      </c>
      <c r="C4065" s="15">
        <v>42628</v>
      </c>
      <c r="D4065" s="16">
        <v>2933.6562159999999</v>
      </c>
      <c r="E4065" s="14">
        <v>0.44</v>
      </c>
      <c r="F4065" s="14" t="s">
        <v>41</v>
      </c>
      <c r="G4065" s="15">
        <v>42622</v>
      </c>
      <c r="H4065" s="27">
        <f>WORKDAY(WORKDAY(DATEVALUE("15/"&amp;MONTH(EDATE(C4065,0))&amp;"/"&amp;YEAR(EDATE(C4065,0))),-1,Feriados!$A$1:$A$936),1,Feriados!$A$1:$A$936)</f>
        <v>42628</v>
      </c>
      <c r="I4065" s="27">
        <f>WORKDAY(WORKDAY(DATEVALUE("15/"&amp;MONTH(EDATE(C4065,-1))&amp;"/"&amp;YEAR(EDATE(C4065,-1))),-1,Feriados!$A$1:$A$936),1,Feriados!$A$1:$A$936)</f>
        <v>42597</v>
      </c>
      <c r="J4065" s="27">
        <f>WORKDAY(WORKDAY(DATEVALUE("15/"&amp;MONTH(EDATE(C4065,0))&amp;"/"&amp;YEAR(EDATE(C4065,0))-1),-1,Feriados!$A$1:$A$936),1,Feriados!$A$1:$A$936)</f>
        <v>42262</v>
      </c>
      <c r="K4065" s="28">
        <f t="shared" si="122"/>
        <v>8.9744976267637888</v>
      </c>
    </row>
    <row r="4066" spans="1:11" x14ac:dyDescent="0.3">
      <c r="A4066" s="18" t="str">
        <f t="shared" si="123"/>
        <v>82016P</v>
      </c>
      <c r="B4066" s="10">
        <v>760199</v>
      </c>
      <c r="C4066" s="15">
        <v>42629</v>
      </c>
      <c r="D4066" s="16">
        <v>2934.0886409999998</v>
      </c>
      <c r="E4066" s="14">
        <v>0.31</v>
      </c>
      <c r="F4066" s="14" t="s">
        <v>42</v>
      </c>
      <c r="G4066" s="15">
        <v>42629</v>
      </c>
      <c r="H4066" s="27">
        <f>WORKDAY(WORKDAY(DATEVALUE("15/"&amp;MONTH(EDATE(C4066,0))&amp;"/"&amp;YEAR(EDATE(C4066,0))),-1,Feriados!$A$1:$A$936),1,Feriados!$A$1:$A$936)</f>
        <v>42628</v>
      </c>
      <c r="I4066" s="27">
        <f>WORKDAY(WORKDAY(DATEVALUE("15/"&amp;MONTH(EDATE(C4066,-1))&amp;"/"&amp;YEAR(EDATE(C4066,-1))),-1,Feriados!$A$1:$A$936),1,Feriados!$A$1:$A$936)</f>
        <v>42597</v>
      </c>
      <c r="J4066" s="27">
        <f>WORKDAY(WORKDAY(DATEVALUE("15/"&amp;MONTH(EDATE(C4066,0))&amp;"/"&amp;YEAR(EDATE(C4066,0))-1),-1,Feriados!$A$1:$A$936),1,Feriados!$A$1:$A$936)</f>
        <v>42262</v>
      </c>
      <c r="K4066" s="28">
        <f t="shared" si="122"/>
        <v>8.9744976267637888</v>
      </c>
    </row>
    <row r="4067" spans="1:11" x14ac:dyDescent="0.3">
      <c r="A4067" s="18" t="str">
        <f t="shared" si="123"/>
        <v>82016P</v>
      </c>
      <c r="B4067" s="10">
        <v>760199</v>
      </c>
      <c r="C4067" s="15">
        <v>42632</v>
      </c>
      <c r="D4067" s="16">
        <v>2934.5211300000001</v>
      </c>
      <c r="E4067" s="14">
        <v>0.31</v>
      </c>
      <c r="F4067" s="14" t="s">
        <v>42</v>
      </c>
      <c r="G4067" s="15">
        <v>42629</v>
      </c>
      <c r="H4067" s="27">
        <f>WORKDAY(WORKDAY(DATEVALUE("15/"&amp;MONTH(EDATE(C4067,0))&amp;"/"&amp;YEAR(EDATE(C4067,0))),-1,Feriados!$A$1:$A$936),1,Feriados!$A$1:$A$936)</f>
        <v>42628</v>
      </c>
      <c r="I4067" s="27">
        <f>WORKDAY(WORKDAY(DATEVALUE("15/"&amp;MONTH(EDATE(C4067,-1))&amp;"/"&amp;YEAR(EDATE(C4067,-1))),-1,Feriados!$A$1:$A$936),1,Feriados!$A$1:$A$936)</f>
        <v>42597</v>
      </c>
      <c r="J4067" s="27">
        <f>WORKDAY(WORKDAY(DATEVALUE("15/"&amp;MONTH(EDATE(C4067,0))&amp;"/"&amp;YEAR(EDATE(C4067,0))-1),-1,Feriados!$A$1:$A$936),1,Feriados!$A$1:$A$936)</f>
        <v>42262</v>
      </c>
      <c r="K4067" s="28">
        <f t="shared" si="122"/>
        <v>8.9744976267637888</v>
      </c>
    </row>
    <row r="4068" spans="1:11" x14ac:dyDescent="0.3">
      <c r="A4068" s="18" t="str">
        <f t="shared" si="123"/>
        <v>82016P</v>
      </c>
      <c r="B4068" s="10">
        <v>760199</v>
      </c>
      <c r="C4068" s="15">
        <v>42633</v>
      </c>
      <c r="D4068" s="16">
        <v>2934.9536830000002</v>
      </c>
      <c r="E4068" s="14">
        <v>0.31</v>
      </c>
      <c r="F4068" s="14" t="s">
        <v>42</v>
      </c>
      <c r="G4068" s="15">
        <v>42629</v>
      </c>
      <c r="H4068" s="27">
        <f>WORKDAY(WORKDAY(DATEVALUE("15/"&amp;MONTH(EDATE(C4068,0))&amp;"/"&amp;YEAR(EDATE(C4068,0))),-1,Feriados!$A$1:$A$936),1,Feriados!$A$1:$A$936)</f>
        <v>42628</v>
      </c>
      <c r="I4068" s="27">
        <f>WORKDAY(WORKDAY(DATEVALUE("15/"&amp;MONTH(EDATE(C4068,-1))&amp;"/"&amp;YEAR(EDATE(C4068,-1))),-1,Feriados!$A$1:$A$936),1,Feriados!$A$1:$A$936)</f>
        <v>42597</v>
      </c>
      <c r="J4068" s="27">
        <f>WORKDAY(WORKDAY(DATEVALUE("15/"&amp;MONTH(EDATE(C4068,0))&amp;"/"&amp;YEAR(EDATE(C4068,0))-1),-1,Feriados!$A$1:$A$936),1,Feriados!$A$1:$A$936)</f>
        <v>42262</v>
      </c>
      <c r="K4068" s="28">
        <f t="shared" si="122"/>
        <v>8.9744976267637888</v>
      </c>
    </row>
    <row r="4069" spans="1:11" x14ac:dyDescent="0.3">
      <c r="A4069" s="18" t="str">
        <f t="shared" si="123"/>
        <v>82016P</v>
      </c>
      <c r="B4069" s="10">
        <v>760199</v>
      </c>
      <c r="C4069" s="15">
        <v>42634</v>
      </c>
      <c r="D4069" s="16">
        <v>2935.3863000000001</v>
      </c>
      <c r="E4069" s="14">
        <v>0.31</v>
      </c>
      <c r="F4069" s="14" t="s">
        <v>42</v>
      </c>
      <c r="G4069" s="15">
        <v>42629</v>
      </c>
      <c r="H4069" s="27">
        <f>WORKDAY(WORKDAY(DATEVALUE("15/"&amp;MONTH(EDATE(C4069,0))&amp;"/"&amp;YEAR(EDATE(C4069,0))),-1,Feriados!$A$1:$A$936),1,Feriados!$A$1:$A$936)</f>
        <v>42628</v>
      </c>
      <c r="I4069" s="27">
        <f>WORKDAY(WORKDAY(DATEVALUE("15/"&amp;MONTH(EDATE(C4069,-1))&amp;"/"&amp;YEAR(EDATE(C4069,-1))),-1,Feriados!$A$1:$A$936),1,Feriados!$A$1:$A$936)</f>
        <v>42597</v>
      </c>
      <c r="J4069" s="27">
        <f>WORKDAY(WORKDAY(DATEVALUE("15/"&amp;MONTH(EDATE(C4069,0))&amp;"/"&amp;YEAR(EDATE(C4069,0))-1),-1,Feriados!$A$1:$A$936),1,Feriados!$A$1:$A$936)</f>
        <v>42262</v>
      </c>
      <c r="K4069" s="28">
        <f t="shared" si="122"/>
        <v>8.9744976267637888</v>
      </c>
    </row>
    <row r="4070" spans="1:11" x14ac:dyDescent="0.3">
      <c r="A4070" s="18" t="str">
        <f t="shared" si="123"/>
        <v>82016P</v>
      </c>
      <c r="B4070" s="10">
        <v>760199</v>
      </c>
      <c r="C4070" s="15">
        <v>42635</v>
      </c>
      <c r="D4070" s="16">
        <v>2935.8189809999999</v>
      </c>
      <c r="E4070" s="14">
        <v>0.31</v>
      </c>
      <c r="F4070" s="14" t="s">
        <v>42</v>
      </c>
      <c r="G4070" s="15">
        <v>42629</v>
      </c>
      <c r="H4070" s="27">
        <f>WORKDAY(WORKDAY(DATEVALUE("15/"&amp;MONTH(EDATE(C4070,0))&amp;"/"&amp;YEAR(EDATE(C4070,0))),-1,Feriados!$A$1:$A$936),1,Feriados!$A$1:$A$936)</f>
        <v>42628</v>
      </c>
      <c r="I4070" s="27">
        <f>WORKDAY(WORKDAY(DATEVALUE("15/"&amp;MONTH(EDATE(C4070,-1))&amp;"/"&amp;YEAR(EDATE(C4070,-1))),-1,Feriados!$A$1:$A$936),1,Feriados!$A$1:$A$936)</f>
        <v>42597</v>
      </c>
      <c r="J4070" s="27">
        <f>WORKDAY(WORKDAY(DATEVALUE("15/"&amp;MONTH(EDATE(C4070,0))&amp;"/"&amp;YEAR(EDATE(C4070,0))-1),-1,Feriados!$A$1:$A$936),1,Feriados!$A$1:$A$936)</f>
        <v>42262</v>
      </c>
      <c r="K4070" s="28">
        <f t="shared" si="122"/>
        <v>8.9744976267637888</v>
      </c>
    </row>
    <row r="4071" spans="1:11" x14ac:dyDescent="0.3">
      <c r="A4071" s="18" t="str">
        <f t="shared" si="123"/>
        <v>82016P</v>
      </c>
      <c r="B4071" s="10">
        <v>760199</v>
      </c>
      <c r="C4071" s="15">
        <v>42636</v>
      </c>
      <c r="D4071" s="16">
        <v>2935.3313939999998</v>
      </c>
      <c r="E4071" s="14">
        <v>0.2</v>
      </c>
      <c r="F4071" s="14" t="s">
        <v>42</v>
      </c>
      <c r="G4071" s="15">
        <v>42636</v>
      </c>
      <c r="H4071" s="27">
        <f>WORKDAY(WORKDAY(DATEVALUE("15/"&amp;MONTH(EDATE(C4071,0))&amp;"/"&amp;YEAR(EDATE(C4071,0))),-1,Feriados!$A$1:$A$936),1,Feriados!$A$1:$A$936)</f>
        <v>42628</v>
      </c>
      <c r="I4071" s="27">
        <f>WORKDAY(WORKDAY(DATEVALUE("15/"&amp;MONTH(EDATE(C4071,-1))&amp;"/"&amp;YEAR(EDATE(C4071,-1))),-1,Feriados!$A$1:$A$936),1,Feriados!$A$1:$A$936)</f>
        <v>42597</v>
      </c>
      <c r="J4071" s="27">
        <f>WORKDAY(WORKDAY(DATEVALUE("15/"&amp;MONTH(EDATE(C4071,0))&amp;"/"&amp;YEAR(EDATE(C4071,0))-1),-1,Feriados!$A$1:$A$936),1,Feriados!$A$1:$A$936)</f>
        <v>42262</v>
      </c>
      <c r="K4071" s="28">
        <f t="shared" si="122"/>
        <v>8.9744976267637888</v>
      </c>
    </row>
    <row r="4072" spans="1:11" x14ac:dyDescent="0.3">
      <c r="A4072" s="18" t="str">
        <f t="shared" si="123"/>
        <v>82016P</v>
      </c>
      <c r="B4072" s="10">
        <v>760199</v>
      </c>
      <c r="C4072" s="15">
        <v>42639</v>
      </c>
      <c r="D4072" s="16">
        <v>2935.6106840000002</v>
      </c>
      <c r="E4072" s="14">
        <v>0.2</v>
      </c>
      <c r="F4072" s="14" t="s">
        <v>42</v>
      </c>
      <c r="G4072" s="15">
        <v>42636</v>
      </c>
      <c r="H4072" s="27">
        <f>WORKDAY(WORKDAY(DATEVALUE("15/"&amp;MONTH(EDATE(C4072,0))&amp;"/"&amp;YEAR(EDATE(C4072,0))),-1,Feriados!$A$1:$A$936),1,Feriados!$A$1:$A$936)</f>
        <v>42628</v>
      </c>
      <c r="I4072" s="27">
        <f>WORKDAY(WORKDAY(DATEVALUE("15/"&amp;MONTH(EDATE(C4072,-1))&amp;"/"&amp;YEAR(EDATE(C4072,-1))),-1,Feriados!$A$1:$A$936),1,Feriados!$A$1:$A$936)</f>
        <v>42597</v>
      </c>
      <c r="J4072" s="27">
        <f>WORKDAY(WORKDAY(DATEVALUE("15/"&amp;MONTH(EDATE(C4072,0))&amp;"/"&amp;YEAR(EDATE(C4072,0))-1),-1,Feriados!$A$1:$A$936),1,Feriados!$A$1:$A$936)</f>
        <v>42262</v>
      </c>
      <c r="K4072" s="28">
        <f t="shared" si="122"/>
        <v>8.9744976267637888</v>
      </c>
    </row>
    <row r="4073" spans="1:11" x14ac:dyDescent="0.3">
      <c r="A4073" s="18" t="str">
        <f t="shared" si="123"/>
        <v>82016P</v>
      </c>
      <c r="B4073" s="10">
        <v>760199</v>
      </c>
      <c r="C4073" s="15">
        <v>42640</v>
      </c>
      <c r="D4073" s="16">
        <v>2935.89</v>
      </c>
      <c r="E4073" s="14">
        <v>0.2</v>
      </c>
      <c r="F4073" s="14" t="s">
        <v>42</v>
      </c>
      <c r="G4073" s="15">
        <v>42636</v>
      </c>
      <c r="H4073" s="27">
        <f>WORKDAY(WORKDAY(DATEVALUE("15/"&amp;MONTH(EDATE(C4073,0))&amp;"/"&amp;YEAR(EDATE(C4073,0))),-1,Feriados!$A$1:$A$936),1,Feriados!$A$1:$A$936)</f>
        <v>42628</v>
      </c>
      <c r="I4073" s="27">
        <f>WORKDAY(WORKDAY(DATEVALUE("15/"&amp;MONTH(EDATE(C4073,-1))&amp;"/"&amp;YEAR(EDATE(C4073,-1))),-1,Feriados!$A$1:$A$936),1,Feriados!$A$1:$A$936)</f>
        <v>42597</v>
      </c>
      <c r="J4073" s="27">
        <f>WORKDAY(WORKDAY(DATEVALUE("15/"&amp;MONTH(EDATE(C4073,0))&amp;"/"&amp;YEAR(EDATE(C4073,0))-1),-1,Feriados!$A$1:$A$936),1,Feriados!$A$1:$A$936)</f>
        <v>42262</v>
      </c>
      <c r="K4073" s="28">
        <f t="shared" si="122"/>
        <v>8.9744976267637888</v>
      </c>
    </row>
    <row r="4074" spans="1:11" x14ac:dyDescent="0.3">
      <c r="A4074" s="18" t="str">
        <f t="shared" si="123"/>
        <v>82016P</v>
      </c>
      <c r="B4074" s="10">
        <v>760199</v>
      </c>
      <c r="C4074" s="15">
        <v>42641</v>
      </c>
      <c r="D4074" s="16">
        <v>2936.169343</v>
      </c>
      <c r="E4074" s="14">
        <v>0.2</v>
      </c>
      <c r="F4074" s="14" t="s">
        <v>42</v>
      </c>
      <c r="G4074" s="15">
        <v>42636</v>
      </c>
      <c r="H4074" s="27">
        <f>WORKDAY(WORKDAY(DATEVALUE("15/"&amp;MONTH(EDATE(C4074,0))&amp;"/"&amp;YEAR(EDATE(C4074,0))),-1,Feriados!$A$1:$A$936),1,Feriados!$A$1:$A$936)</f>
        <v>42628</v>
      </c>
      <c r="I4074" s="27">
        <f>WORKDAY(WORKDAY(DATEVALUE("15/"&amp;MONTH(EDATE(C4074,-1))&amp;"/"&amp;YEAR(EDATE(C4074,-1))),-1,Feriados!$A$1:$A$936),1,Feriados!$A$1:$A$936)</f>
        <v>42597</v>
      </c>
      <c r="J4074" s="27">
        <f>WORKDAY(WORKDAY(DATEVALUE("15/"&amp;MONTH(EDATE(C4074,0))&amp;"/"&amp;YEAR(EDATE(C4074,0))-1),-1,Feriados!$A$1:$A$936),1,Feriados!$A$1:$A$936)</f>
        <v>42262</v>
      </c>
      <c r="K4074" s="28">
        <f t="shared" si="122"/>
        <v>8.9744976267637888</v>
      </c>
    </row>
    <row r="4075" spans="1:11" x14ac:dyDescent="0.3">
      <c r="A4075" s="18" t="str">
        <f t="shared" si="123"/>
        <v>82016P</v>
      </c>
      <c r="B4075" s="10">
        <v>760199</v>
      </c>
      <c r="C4075" s="15">
        <v>42642</v>
      </c>
      <c r="D4075" s="16">
        <v>2936.4487119999999</v>
      </c>
      <c r="E4075" s="14">
        <v>0.2</v>
      </c>
      <c r="F4075" s="14" t="s">
        <v>42</v>
      </c>
      <c r="G4075" s="15">
        <v>42636</v>
      </c>
      <c r="H4075" s="27">
        <f>WORKDAY(WORKDAY(DATEVALUE("15/"&amp;MONTH(EDATE(C4075,0))&amp;"/"&amp;YEAR(EDATE(C4075,0))),-1,Feriados!$A$1:$A$936),1,Feriados!$A$1:$A$936)</f>
        <v>42628</v>
      </c>
      <c r="I4075" s="27">
        <f>WORKDAY(WORKDAY(DATEVALUE("15/"&amp;MONTH(EDATE(C4075,-1))&amp;"/"&amp;YEAR(EDATE(C4075,-1))),-1,Feriados!$A$1:$A$936),1,Feriados!$A$1:$A$936)</f>
        <v>42597</v>
      </c>
      <c r="J4075" s="27">
        <f>WORKDAY(WORKDAY(DATEVALUE("15/"&amp;MONTH(EDATE(C4075,0))&amp;"/"&amp;YEAR(EDATE(C4075,0))-1),-1,Feriados!$A$1:$A$936),1,Feriados!$A$1:$A$936)</f>
        <v>42262</v>
      </c>
      <c r="K4075" s="28">
        <f t="shared" si="122"/>
        <v>8.9744976267637888</v>
      </c>
    </row>
    <row r="4076" spans="1:11" x14ac:dyDescent="0.3">
      <c r="A4076" s="18" t="str">
        <f t="shared" si="123"/>
        <v>82016P</v>
      </c>
      <c r="B4076" s="10">
        <v>760199</v>
      </c>
      <c r="C4076" s="15">
        <v>42643</v>
      </c>
      <c r="D4076" s="16">
        <v>2936.7281079999998</v>
      </c>
      <c r="E4076" s="14">
        <v>0.2</v>
      </c>
      <c r="F4076" s="14" t="s">
        <v>42</v>
      </c>
      <c r="G4076" s="15">
        <v>42636</v>
      </c>
      <c r="H4076" s="27">
        <f>WORKDAY(WORKDAY(DATEVALUE("15/"&amp;MONTH(EDATE(C4076,0))&amp;"/"&amp;YEAR(EDATE(C4076,0))),-1,Feriados!$A$1:$A$936),1,Feriados!$A$1:$A$936)</f>
        <v>42628</v>
      </c>
      <c r="I4076" s="27">
        <f>WORKDAY(WORKDAY(DATEVALUE("15/"&amp;MONTH(EDATE(C4076,-1))&amp;"/"&amp;YEAR(EDATE(C4076,-1))),-1,Feriados!$A$1:$A$936),1,Feriados!$A$1:$A$936)</f>
        <v>42597</v>
      </c>
      <c r="J4076" s="27">
        <f>WORKDAY(WORKDAY(DATEVALUE("15/"&amp;MONTH(EDATE(C4076,0))&amp;"/"&amp;YEAR(EDATE(C4076,0))-1),-1,Feriados!$A$1:$A$936),1,Feriados!$A$1:$A$936)</f>
        <v>42262</v>
      </c>
      <c r="K4076" s="28">
        <f t="shared" si="122"/>
        <v>8.9744976267637888</v>
      </c>
    </row>
    <row r="4077" spans="1:11" x14ac:dyDescent="0.3">
      <c r="A4077" s="18" t="str">
        <f t="shared" si="123"/>
        <v>92016P</v>
      </c>
      <c r="B4077" s="10">
        <v>760199</v>
      </c>
      <c r="C4077" s="15">
        <v>42646</v>
      </c>
      <c r="D4077" s="16">
        <v>2937.0075299999999</v>
      </c>
      <c r="E4077" s="14">
        <v>0.2</v>
      </c>
      <c r="F4077" s="14" t="s">
        <v>42</v>
      </c>
      <c r="G4077" s="15">
        <v>42636</v>
      </c>
      <c r="H4077" s="27">
        <f>WORKDAY(WORKDAY(DATEVALUE("15/"&amp;MONTH(EDATE(C4077,0))&amp;"/"&amp;YEAR(EDATE(C4077,0))),-1,Feriados!$A$1:$A$936),1,Feriados!$A$1:$A$936)</f>
        <v>42660</v>
      </c>
      <c r="I4077" s="27">
        <f>WORKDAY(WORKDAY(DATEVALUE("15/"&amp;MONTH(EDATE(C4077,-1))&amp;"/"&amp;YEAR(EDATE(C4077,-1))),-1,Feriados!$A$1:$A$936),1,Feriados!$A$1:$A$936)</f>
        <v>42628</v>
      </c>
      <c r="J4077" s="27">
        <f>WORKDAY(WORKDAY(DATEVALUE("15/"&amp;MONTH(EDATE(C4077,0))&amp;"/"&amp;YEAR(EDATE(C4077,0))-1),-1,Feriados!$A$1:$A$936),1,Feriados!$A$1:$A$936)</f>
        <v>42292</v>
      </c>
      <c r="K4077" s="28">
        <f t="shared" si="122"/>
        <v>8.4759686268085943</v>
      </c>
    </row>
    <row r="4078" spans="1:11" x14ac:dyDescent="0.3">
      <c r="A4078" s="18" t="str">
        <f t="shared" si="123"/>
        <v>92016P</v>
      </c>
      <c r="B4078" s="10">
        <v>760199</v>
      </c>
      <c r="C4078" s="15">
        <v>42647</v>
      </c>
      <c r="D4078" s="16">
        <v>2937.286979</v>
      </c>
      <c r="E4078" s="14">
        <v>0.2</v>
      </c>
      <c r="F4078" s="14" t="s">
        <v>42</v>
      </c>
      <c r="G4078" s="15">
        <v>42636</v>
      </c>
      <c r="H4078" s="27">
        <f>WORKDAY(WORKDAY(DATEVALUE("15/"&amp;MONTH(EDATE(C4078,0))&amp;"/"&amp;YEAR(EDATE(C4078,0))),-1,Feriados!$A$1:$A$936),1,Feriados!$A$1:$A$936)</f>
        <v>42660</v>
      </c>
      <c r="I4078" s="27">
        <f>WORKDAY(WORKDAY(DATEVALUE("15/"&amp;MONTH(EDATE(C4078,-1))&amp;"/"&amp;YEAR(EDATE(C4078,-1))),-1,Feriados!$A$1:$A$936),1,Feriados!$A$1:$A$936)</f>
        <v>42628</v>
      </c>
      <c r="J4078" s="27">
        <f>WORKDAY(WORKDAY(DATEVALUE("15/"&amp;MONTH(EDATE(C4078,0))&amp;"/"&amp;YEAR(EDATE(C4078,0))-1),-1,Feriados!$A$1:$A$936),1,Feriados!$A$1:$A$936)</f>
        <v>42292</v>
      </c>
      <c r="K4078" s="28">
        <f t="shared" si="122"/>
        <v>8.4759686268085943</v>
      </c>
    </row>
    <row r="4079" spans="1:11" x14ac:dyDescent="0.3">
      <c r="A4079" s="18" t="str">
        <f t="shared" si="123"/>
        <v>92016P</v>
      </c>
      <c r="B4079" s="10">
        <v>760199</v>
      </c>
      <c r="C4079" s="15">
        <v>42648</v>
      </c>
      <c r="D4079" s="16">
        <v>2937.5664539999998</v>
      </c>
      <c r="E4079" s="14">
        <v>0.2</v>
      </c>
      <c r="F4079" s="14" t="s">
        <v>42</v>
      </c>
      <c r="G4079" s="15">
        <v>42636</v>
      </c>
      <c r="H4079" s="27">
        <f>WORKDAY(WORKDAY(DATEVALUE("15/"&amp;MONTH(EDATE(C4079,0))&amp;"/"&amp;YEAR(EDATE(C4079,0))),-1,Feriados!$A$1:$A$936),1,Feriados!$A$1:$A$936)</f>
        <v>42660</v>
      </c>
      <c r="I4079" s="27">
        <f>WORKDAY(WORKDAY(DATEVALUE("15/"&amp;MONTH(EDATE(C4079,-1))&amp;"/"&amp;YEAR(EDATE(C4079,-1))),-1,Feriados!$A$1:$A$936),1,Feriados!$A$1:$A$936)</f>
        <v>42628</v>
      </c>
      <c r="J4079" s="27">
        <f>WORKDAY(WORKDAY(DATEVALUE("15/"&amp;MONTH(EDATE(C4079,0))&amp;"/"&amp;YEAR(EDATE(C4079,0))-1),-1,Feriados!$A$1:$A$936),1,Feriados!$A$1:$A$936)</f>
        <v>42292</v>
      </c>
      <c r="K4079" s="28">
        <f t="shared" si="122"/>
        <v>8.4759686268085943</v>
      </c>
    </row>
    <row r="4080" spans="1:11" x14ac:dyDescent="0.3">
      <c r="A4080" s="18" t="str">
        <f t="shared" si="123"/>
        <v>92016P</v>
      </c>
      <c r="B4080" s="10">
        <v>760199</v>
      </c>
      <c r="C4080" s="15">
        <v>42649</v>
      </c>
      <c r="D4080" s="16">
        <v>2937.845957</v>
      </c>
      <c r="E4080" s="14">
        <v>0.2</v>
      </c>
      <c r="F4080" s="14" t="s">
        <v>42</v>
      </c>
      <c r="G4080" s="15">
        <v>42636</v>
      </c>
      <c r="H4080" s="27">
        <f>WORKDAY(WORKDAY(DATEVALUE("15/"&amp;MONTH(EDATE(C4080,0))&amp;"/"&amp;YEAR(EDATE(C4080,0))),-1,Feriados!$A$1:$A$936),1,Feriados!$A$1:$A$936)</f>
        <v>42660</v>
      </c>
      <c r="I4080" s="27">
        <f>WORKDAY(WORKDAY(DATEVALUE("15/"&amp;MONTH(EDATE(C4080,-1))&amp;"/"&amp;YEAR(EDATE(C4080,-1))),-1,Feriados!$A$1:$A$936),1,Feriados!$A$1:$A$936)</f>
        <v>42628</v>
      </c>
      <c r="J4080" s="27">
        <f>WORKDAY(WORKDAY(DATEVALUE("15/"&amp;MONTH(EDATE(C4080,0))&amp;"/"&amp;YEAR(EDATE(C4080,0))-1),-1,Feriados!$A$1:$A$936),1,Feriados!$A$1:$A$936)</f>
        <v>42292</v>
      </c>
      <c r="K4080" s="28">
        <f t="shared" si="122"/>
        <v>8.4759686268085943</v>
      </c>
    </row>
    <row r="4081" spans="1:11" x14ac:dyDescent="0.3">
      <c r="A4081" s="18" t="str">
        <f t="shared" si="123"/>
        <v>92016F</v>
      </c>
      <c r="B4081" s="10">
        <v>760199</v>
      </c>
      <c r="C4081" s="15">
        <v>42650</v>
      </c>
      <c r="D4081" s="16">
        <v>2935.444465</v>
      </c>
      <c r="E4081" s="14">
        <v>0.08</v>
      </c>
      <c r="F4081" s="14" t="s">
        <v>41</v>
      </c>
      <c r="G4081" s="15">
        <v>42650</v>
      </c>
      <c r="H4081" s="27">
        <f>WORKDAY(WORKDAY(DATEVALUE("15/"&amp;MONTH(EDATE(C4081,0))&amp;"/"&amp;YEAR(EDATE(C4081,0))),-1,Feriados!$A$1:$A$936),1,Feriados!$A$1:$A$936)</f>
        <v>42660</v>
      </c>
      <c r="I4081" s="27">
        <f>WORKDAY(WORKDAY(DATEVALUE("15/"&amp;MONTH(EDATE(C4081,-1))&amp;"/"&amp;YEAR(EDATE(C4081,-1))),-1,Feriados!$A$1:$A$936),1,Feriados!$A$1:$A$936)</f>
        <v>42628</v>
      </c>
      <c r="J4081" s="27">
        <f>WORKDAY(WORKDAY(DATEVALUE("15/"&amp;MONTH(EDATE(C4081,0))&amp;"/"&amp;YEAR(EDATE(C4081,0))-1),-1,Feriados!$A$1:$A$936),1,Feriados!$A$1:$A$936)</f>
        <v>42292</v>
      </c>
      <c r="K4081" s="28">
        <f t="shared" si="122"/>
        <v>8.4759686268085943</v>
      </c>
    </row>
    <row r="4082" spans="1:11" x14ac:dyDescent="0.3">
      <c r="A4082" s="18" t="str">
        <f t="shared" si="123"/>
        <v>92016F</v>
      </c>
      <c r="B4082" s="10">
        <v>760199</v>
      </c>
      <c r="C4082" s="15">
        <v>42653</v>
      </c>
      <c r="D4082" s="16">
        <v>2935.5562669999999</v>
      </c>
      <c r="E4082" s="14">
        <v>0.08</v>
      </c>
      <c r="F4082" s="14" t="s">
        <v>41</v>
      </c>
      <c r="G4082" s="15">
        <v>42650</v>
      </c>
      <c r="H4082" s="27">
        <f>WORKDAY(WORKDAY(DATEVALUE("15/"&amp;MONTH(EDATE(C4082,0))&amp;"/"&amp;YEAR(EDATE(C4082,0))),-1,Feriados!$A$1:$A$936),1,Feriados!$A$1:$A$936)</f>
        <v>42660</v>
      </c>
      <c r="I4082" s="27">
        <f>WORKDAY(WORKDAY(DATEVALUE("15/"&amp;MONTH(EDATE(C4082,-1))&amp;"/"&amp;YEAR(EDATE(C4082,-1))),-1,Feriados!$A$1:$A$936),1,Feriados!$A$1:$A$936)</f>
        <v>42628</v>
      </c>
      <c r="J4082" s="27">
        <f>WORKDAY(WORKDAY(DATEVALUE("15/"&amp;MONTH(EDATE(C4082,0))&amp;"/"&amp;YEAR(EDATE(C4082,0))-1),-1,Feriados!$A$1:$A$936),1,Feriados!$A$1:$A$936)</f>
        <v>42292</v>
      </c>
      <c r="K4082" s="28">
        <f t="shared" si="122"/>
        <v>8.4759686268085943</v>
      </c>
    </row>
    <row r="4083" spans="1:11" x14ac:dyDescent="0.3">
      <c r="A4083" s="18" t="str">
        <f t="shared" si="123"/>
        <v>92016F</v>
      </c>
      <c r="B4083" s="10">
        <v>760199</v>
      </c>
      <c r="C4083" s="15">
        <v>42654</v>
      </c>
      <c r="D4083" s="16">
        <v>2935.6680729999998</v>
      </c>
      <c r="E4083" s="14">
        <v>0.08</v>
      </c>
      <c r="F4083" s="14" t="s">
        <v>41</v>
      </c>
      <c r="G4083" s="15">
        <v>42650</v>
      </c>
      <c r="H4083" s="27">
        <f>WORKDAY(WORKDAY(DATEVALUE("15/"&amp;MONTH(EDATE(C4083,0))&amp;"/"&amp;YEAR(EDATE(C4083,0))),-1,Feriados!$A$1:$A$936),1,Feriados!$A$1:$A$936)</f>
        <v>42660</v>
      </c>
      <c r="I4083" s="27">
        <f>WORKDAY(WORKDAY(DATEVALUE("15/"&amp;MONTH(EDATE(C4083,-1))&amp;"/"&amp;YEAR(EDATE(C4083,-1))),-1,Feriados!$A$1:$A$936),1,Feriados!$A$1:$A$936)</f>
        <v>42628</v>
      </c>
      <c r="J4083" s="27">
        <f>WORKDAY(WORKDAY(DATEVALUE("15/"&amp;MONTH(EDATE(C4083,0))&amp;"/"&amp;YEAR(EDATE(C4083,0))-1),-1,Feriados!$A$1:$A$936),1,Feriados!$A$1:$A$936)</f>
        <v>42292</v>
      </c>
      <c r="K4083" s="28">
        <f t="shared" si="122"/>
        <v>8.4759686268085943</v>
      </c>
    </row>
    <row r="4084" spans="1:11" x14ac:dyDescent="0.3">
      <c r="A4084" s="18" t="str">
        <f t="shared" si="123"/>
        <v>92016F</v>
      </c>
      <c r="B4084" s="10">
        <v>760199</v>
      </c>
      <c r="C4084" s="15">
        <v>42656</v>
      </c>
      <c r="D4084" s="16">
        <v>2935.779884</v>
      </c>
      <c r="E4084" s="14">
        <v>0.08</v>
      </c>
      <c r="F4084" s="14" t="s">
        <v>41</v>
      </c>
      <c r="G4084" s="15">
        <v>42650</v>
      </c>
      <c r="H4084" s="27">
        <f>WORKDAY(WORKDAY(DATEVALUE("15/"&amp;MONTH(EDATE(C4084,0))&amp;"/"&amp;YEAR(EDATE(C4084,0))),-1,Feriados!$A$1:$A$936),1,Feriados!$A$1:$A$936)</f>
        <v>42660</v>
      </c>
      <c r="I4084" s="27">
        <f>WORKDAY(WORKDAY(DATEVALUE("15/"&amp;MONTH(EDATE(C4084,-1))&amp;"/"&amp;YEAR(EDATE(C4084,-1))),-1,Feriados!$A$1:$A$936),1,Feriados!$A$1:$A$936)</f>
        <v>42628</v>
      </c>
      <c r="J4084" s="27">
        <f>WORKDAY(WORKDAY(DATEVALUE("15/"&amp;MONTH(EDATE(C4084,0))&amp;"/"&amp;YEAR(EDATE(C4084,0))-1),-1,Feriados!$A$1:$A$936),1,Feriados!$A$1:$A$936)</f>
        <v>42292</v>
      </c>
      <c r="K4084" s="28">
        <f t="shared" si="122"/>
        <v>8.4759686268085943</v>
      </c>
    </row>
    <row r="4085" spans="1:11" x14ac:dyDescent="0.3">
      <c r="A4085" s="18" t="str">
        <f t="shared" si="123"/>
        <v>92016F</v>
      </c>
      <c r="B4085" s="10">
        <v>760199</v>
      </c>
      <c r="C4085" s="15">
        <v>42657</v>
      </c>
      <c r="D4085" s="16">
        <v>2935.8916979999999</v>
      </c>
      <c r="E4085" s="14">
        <v>0.08</v>
      </c>
      <c r="F4085" s="14" t="s">
        <v>41</v>
      </c>
      <c r="G4085" s="15">
        <v>42650</v>
      </c>
      <c r="H4085" s="27">
        <f>WORKDAY(WORKDAY(DATEVALUE("15/"&amp;MONTH(EDATE(C4085,0))&amp;"/"&amp;YEAR(EDATE(C4085,0))),-1,Feriados!$A$1:$A$936),1,Feriados!$A$1:$A$936)</f>
        <v>42660</v>
      </c>
      <c r="I4085" s="27">
        <f>WORKDAY(WORKDAY(DATEVALUE("15/"&amp;MONTH(EDATE(C4085,-1))&amp;"/"&amp;YEAR(EDATE(C4085,-1))),-1,Feriados!$A$1:$A$936),1,Feriados!$A$1:$A$936)</f>
        <v>42628</v>
      </c>
      <c r="J4085" s="27">
        <f>WORKDAY(WORKDAY(DATEVALUE("15/"&amp;MONTH(EDATE(C4085,0))&amp;"/"&amp;YEAR(EDATE(C4085,0))-1),-1,Feriados!$A$1:$A$936),1,Feriados!$A$1:$A$936)</f>
        <v>42292</v>
      </c>
      <c r="K4085" s="28">
        <f t="shared" si="122"/>
        <v>8.4759686268085943</v>
      </c>
    </row>
    <row r="4086" spans="1:11" x14ac:dyDescent="0.3">
      <c r="A4086" s="18" t="str">
        <f t="shared" si="123"/>
        <v>92016F</v>
      </c>
      <c r="B4086" s="10">
        <v>760199</v>
      </c>
      <c r="C4086" s="15">
        <v>42660</v>
      </c>
      <c r="D4086" s="16">
        <v>2936.0035170000001</v>
      </c>
      <c r="E4086" s="14">
        <v>0.08</v>
      </c>
      <c r="F4086" s="14" t="s">
        <v>41</v>
      </c>
      <c r="G4086" s="15">
        <v>42650</v>
      </c>
      <c r="H4086" s="27">
        <f>WORKDAY(WORKDAY(DATEVALUE("15/"&amp;MONTH(EDATE(C4086,0))&amp;"/"&amp;YEAR(EDATE(C4086,0))),-1,Feriados!$A$1:$A$936),1,Feriados!$A$1:$A$936)</f>
        <v>42660</v>
      </c>
      <c r="I4086" s="27">
        <f>WORKDAY(WORKDAY(DATEVALUE("15/"&amp;MONTH(EDATE(C4086,-1))&amp;"/"&amp;YEAR(EDATE(C4086,-1))),-1,Feriados!$A$1:$A$936),1,Feriados!$A$1:$A$936)</f>
        <v>42628</v>
      </c>
      <c r="J4086" s="27">
        <f>WORKDAY(WORKDAY(DATEVALUE("15/"&amp;MONTH(EDATE(C4086,0))&amp;"/"&amp;YEAR(EDATE(C4086,0))-1),-1,Feriados!$A$1:$A$936),1,Feriados!$A$1:$A$936)</f>
        <v>42292</v>
      </c>
      <c r="K4086" s="28">
        <f t="shared" si="122"/>
        <v>8.4759686268085943</v>
      </c>
    </row>
    <row r="4087" spans="1:11" x14ac:dyDescent="0.3">
      <c r="A4087" s="18" t="str">
        <f t="shared" si="123"/>
        <v>92016P</v>
      </c>
      <c r="B4087" s="10">
        <v>760199</v>
      </c>
      <c r="C4087" s="15">
        <v>42661</v>
      </c>
      <c r="D4087" s="16">
        <v>2936.5018329999998</v>
      </c>
      <c r="E4087" s="14">
        <v>0.34</v>
      </c>
      <c r="F4087" s="14" t="s">
        <v>42</v>
      </c>
      <c r="G4087" s="15">
        <v>42661</v>
      </c>
      <c r="H4087" s="27">
        <f>WORKDAY(WORKDAY(DATEVALUE("15/"&amp;MONTH(EDATE(C4087,0))&amp;"/"&amp;YEAR(EDATE(C4087,0))),-1,Feriados!$A$1:$A$936),1,Feriados!$A$1:$A$936)</f>
        <v>42660</v>
      </c>
      <c r="I4087" s="27">
        <f>WORKDAY(WORKDAY(DATEVALUE("15/"&amp;MONTH(EDATE(C4087,-1))&amp;"/"&amp;YEAR(EDATE(C4087,-1))),-1,Feriados!$A$1:$A$936),1,Feriados!$A$1:$A$936)</f>
        <v>42628</v>
      </c>
      <c r="J4087" s="27">
        <f>WORKDAY(WORKDAY(DATEVALUE("15/"&amp;MONTH(EDATE(C4087,0))&amp;"/"&amp;YEAR(EDATE(C4087,0))-1),-1,Feriados!$A$1:$A$936),1,Feriados!$A$1:$A$936)</f>
        <v>42292</v>
      </c>
      <c r="K4087" s="28">
        <f t="shared" si="122"/>
        <v>8.4759686268085943</v>
      </c>
    </row>
    <row r="4088" spans="1:11" x14ac:dyDescent="0.3">
      <c r="A4088" s="18" t="str">
        <f t="shared" si="123"/>
        <v>92016P</v>
      </c>
      <c r="B4088" s="10">
        <v>760199</v>
      </c>
      <c r="C4088" s="15">
        <v>42662</v>
      </c>
      <c r="D4088" s="16">
        <v>2937.0002340000001</v>
      </c>
      <c r="E4088" s="14">
        <v>0.34</v>
      </c>
      <c r="F4088" s="14" t="s">
        <v>42</v>
      </c>
      <c r="G4088" s="15">
        <v>42661</v>
      </c>
      <c r="H4088" s="27">
        <f>WORKDAY(WORKDAY(DATEVALUE("15/"&amp;MONTH(EDATE(C4088,0))&amp;"/"&amp;YEAR(EDATE(C4088,0))),-1,Feriados!$A$1:$A$936),1,Feriados!$A$1:$A$936)</f>
        <v>42660</v>
      </c>
      <c r="I4088" s="27">
        <f>WORKDAY(WORKDAY(DATEVALUE("15/"&amp;MONTH(EDATE(C4088,-1))&amp;"/"&amp;YEAR(EDATE(C4088,-1))),-1,Feriados!$A$1:$A$936),1,Feriados!$A$1:$A$936)</f>
        <v>42628</v>
      </c>
      <c r="J4088" s="27">
        <f>WORKDAY(WORKDAY(DATEVALUE("15/"&amp;MONTH(EDATE(C4088,0))&amp;"/"&amp;YEAR(EDATE(C4088,0))-1),-1,Feriados!$A$1:$A$936),1,Feriados!$A$1:$A$936)</f>
        <v>42292</v>
      </c>
      <c r="K4088" s="28">
        <f t="shared" si="122"/>
        <v>8.4759686268085943</v>
      </c>
    </row>
    <row r="4089" spans="1:11" x14ac:dyDescent="0.3">
      <c r="A4089" s="18" t="str">
        <f t="shared" si="123"/>
        <v>92016P</v>
      </c>
      <c r="B4089" s="10">
        <v>760199</v>
      </c>
      <c r="C4089" s="15">
        <v>42663</v>
      </c>
      <c r="D4089" s="16">
        <v>2937.4987190000002</v>
      </c>
      <c r="E4089" s="14">
        <v>0.34</v>
      </c>
      <c r="F4089" s="14" t="s">
        <v>42</v>
      </c>
      <c r="G4089" s="15">
        <v>42661</v>
      </c>
      <c r="H4089" s="27">
        <f>WORKDAY(WORKDAY(DATEVALUE("15/"&amp;MONTH(EDATE(C4089,0))&amp;"/"&amp;YEAR(EDATE(C4089,0))),-1,Feriados!$A$1:$A$936),1,Feriados!$A$1:$A$936)</f>
        <v>42660</v>
      </c>
      <c r="I4089" s="27">
        <f>WORKDAY(WORKDAY(DATEVALUE("15/"&amp;MONTH(EDATE(C4089,-1))&amp;"/"&amp;YEAR(EDATE(C4089,-1))),-1,Feriados!$A$1:$A$936),1,Feriados!$A$1:$A$936)</f>
        <v>42628</v>
      </c>
      <c r="J4089" s="27">
        <f>WORKDAY(WORKDAY(DATEVALUE("15/"&amp;MONTH(EDATE(C4089,0))&amp;"/"&amp;YEAR(EDATE(C4089,0))-1),-1,Feriados!$A$1:$A$936),1,Feriados!$A$1:$A$936)</f>
        <v>42292</v>
      </c>
      <c r="K4089" s="28">
        <f t="shared" si="122"/>
        <v>8.4759686268085943</v>
      </c>
    </row>
    <row r="4090" spans="1:11" x14ac:dyDescent="0.3">
      <c r="A4090" s="18" t="str">
        <f t="shared" si="123"/>
        <v>92016P</v>
      </c>
      <c r="B4090" s="10">
        <v>760199</v>
      </c>
      <c r="C4090" s="15">
        <v>42664</v>
      </c>
      <c r="D4090" s="16">
        <v>2937.9972889999999</v>
      </c>
      <c r="E4090" s="14">
        <v>0.34</v>
      </c>
      <c r="F4090" s="14" t="s">
        <v>42</v>
      </c>
      <c r="G4090" s="15">
        <v>42661</v>
      </c>
      <c r="H4090" s="27">
        <f>WORKDAY(WORKDAY(DATEVALUE("15/"&amp;MONTH(EDATE(C4090,0))&amp;"/"&amp;YEAR(EDATE(C4090,0))),-1,Feriados!$A$1:$A$936),1,Feriados!$A$1:$A$936)</f>
        <v>42660</v>
      </c>
      <c r="I4090" s="27">
        <f>WORKDAY(WORKDAY(DATEVALUE("15/"&amp;MONTH(EDATE(C4090,-1))&amp;"/"&amp;YEAR(EDATE(C4090,-1))),-1,Feriados!$A$1:$A$936),1,Feriados!$A$1:$A$936)</f>
        <v>42628</v>
      </c>
      <c r="J4090" s="27">
        <f>WORKDAY(WORKDAY(DATEVALUE("15/"&amp;MONTH(EDATE(C4090,0))&amp;"/"&amp;YEAR(EDATE(C4090,0))-1),-1,Feriados!$A$1:$A$936),1,Feriados!$A$1:$A$936)</f>
        <v>42292</v>
      </c>
      <c r="K4090" s="28">
        <f t="shared" si="122"/>
        <v>8.4759686268085943</v>
      </c>
    </row>
    <row r="4091" spans="1:11" x14ac:dyDescent="0.3">
      <c r="A4091" s="18" t="str">
        <f t="shared" si="123"/>
        <v>92016P</v>
      </c>
      <c r="B4091" s="10">
        <v>760199</v>
      </c>
      <c r="C4091" s="15">
        <v>42667</v>
      </c>
      <c r="D4091" s="16">
        <v>2938.1298080000001</v>
      </c>
      <c r="E4091" s="14">
        <v>0.28999999999999998</v>
      </c>
      <c r="F4091" s="14" t="s">
        <v>42</v>
      </c>
      <c r="G4091" s="15">
        <v>42667</v>
      </c>
      <c r="H4091" s="27">
        <f>WORKDAY(WORKDAY(DATEVALUE("15/"&amp;MONTH(EDATE(C4091,0))&amp;"/"&amp;YEAR(EDATE(C4091,0))),-1,Feriados!$A$1:$A$936),1,Feriados!$A$1:$A$936)</f>
        <v>42660</v>
      </c>
      <c r="I4091" s="27">
        <f>WORKDAY(WORKDAY(DATEVALUE("15/"&amp;MONTH(EDATE(C4091,-1))&amp;"/"&amp;YEAR(EDATE(C4091,-1))),-1,Feriados!$A$1:$A$936),1,Feriados!$A$1:$A$936)</f>
        <v>42628</v>
      </c>
      <c r="J4091" s="27">
        <f>WORKDAY(WORKDAY(DATEVALUE("15/"&amp;MONTH(EDATE(C4091,0))&amp;"/"&amp;YEAR(EDATE(C4091,0))-1),-1,Feriados!$A$1:$A$936),1,Feriados!$A$1:$A$936)</f>
        <v>42292</v>
      </c>
      <c r="K4091" s="28">
        <f t="shared" si="122"/>
        <v>8.4759686268085943</v>
      </c>
    </row>
    <row r="4092" spans="1:11" x14ac:dyDescent="0.3">
      <c r="A4092" s="18" t="str">
        <f t="shared" si="123"/>
        <v>92016P</v>
      </c>
      <c r="B4092" s="10">
        <v>760199</v>
      </c>
      <c r="C4092" s="15">
        <v>42668</v>
      </c>
      <c r="D4092" s="16">
        <v>2938.5552510000002</v>
      </c>
      <c r="E4092" s="14">
        <v>0.28999999999999998</v>
      </c>
      <c r="F4092" s="14" t="s">
        <v>42</v>
      </c>
      <c r="G4092" s="15">
        <v>42667</v>
      </c>
      <c r="H4092" s="27">
        <f>WORKDAY(WORKDAY(DATEVALUE("15/"&amp;MONTH(EDATE(C4092,0))&amp;"/"&amp;YEAR(EDATE(C4092,0))),-1,Feriados!$A$1:$A$936),1,Feriados!$A$1:$A$936)</f>
        <v>42660</v>
      </c>
      <c r="I4092" s="27">
        <f>WORKDAY(WORKDAY(DATEVALUE("15/"&amp;MONTH(EDATE(C4092,-1))&amp;"/"&amp;YEAR(EDATE(C4092,-1))),-1,Feriados!$A$1:$A$936),1,Feriados!$A$1:$A$936)</f>
        <v>42628</v>
      </c>
      <c r="J4092" s="27">
        <f>WORKDAY(WORKDAY(DATEVALUE("15/"&amp;MONTH(EDATE(C4092,0))&amp;"/"&amp;YEAR(EDATE(C4092,0))-1),-1,Feriados!$A$1:$A$936),1,Feriados!$A$1:$A$936)</f>
        <v>42292</v>
      </c>
      <c r="K4092" s="28">
        <f t="shared" si="122"/>
        <v>8.4759686268085943</v>
      </c>
    </row>
    <row r="4093" spans="1:11" x14ac:dyDescent="0.3">
      <c r="A4093" s="18" t="str">
        <f t="shared" si="123"/>
        <v>92016P</v>
      </c>
      <c r="B4093" s="10">
        <v>760199</v>
      </c>
      <c r="C4093" s="15">
        <v>42669</v>
      </c>
      <c r="D4093" s="16">
        <v>2938.9807559999999</v>
      </c>
      <c r="E4093" s="14">
        <v>0.28999999999999998</v>
      </c>
      <c r="F4093" s="14" t="s">
        <v>42</v>
      </c>
      <c r="G4093" s="15">
        <v>42667</v>
      </c>
      <c r="H4093" s="27">
        <f>WORKDAY(WORKDAY(DATEVALUE("15/"&amp;MONTH(EDATE(C4093,0))&amp;"/"&amp;YEAR(EDATE(C4093,0))),-1,Feriados!$A$1:$A$936),1,Feriados!$A$1:$A$936)</f>
        <v>42660</v>
      </c>
      <c r="I4093" s="27">
        <f>WORKDAY(WORKDAY(DATEVALUE("15/"&amp;MONTH(EDATE(C4093,-1))&amp;"/"&amp;YEAR(EDATE(C4093,-1))),-1,Feriados!$A$1:$A$936),1,Feriados!$A$1:$A$936)</f>
        <v>42628</v>
      </c>
      <c r="J4093" s="27">
        <f>WORKDAY(WORKDAY(DATEVALUE("15/"&amp;MONTH(EDATE(C4093,0))&amp;"/"&amp;YEAR(EDATE(C4093,0))-1),-1,Feriados!$A$1:$A$936),1,Feriados!$A$1:$A$936)</f>
        <v>42292</v>
      </c>
      <c r="K4093" s="28">
        <f t="shared" ref="K4093:K4156" si="124">+(VLOOKUP(H4093,C:D,2,FALSE)/VLOOKUP(J4093,C:D,2,FALSE)-1)*100</f>
        <v>8.4759686268085943</v>
      </c>
    </row>
    <row r="4094" spans="1:11" x14ac:dyDescent="0.3">
      <c r="A4094" s="18" t="str">
        <f t="shared" si="123"/>
        <v>92016P</v>
      </c>
      <c r="B4094" s="10">
        <v>760199</v>
      </c>
      <c r="C4094" s="15">
        <v>42670</v>
      </c>
      <c r="D4094" s="16">
        <v>2939.4063219999998</v>
      </c>
      <c r="E4094" s="14">
        <v>0.28999999999999998</v>
      </c>
      <c r="F4094" s="14" t="s">
        <v>42</v>
      </c>
      <c r="G4094" s="15">
        <v>42667</v>
      </c>
      <c r="H4094" s="27">
        <f>WORKDAY(WORKDAY(DATEVALUE("15/"&amp;MONTH(EDATE(C4094,0))&amp;"/"&amp;YEAR(EDATE(C4094,0))),-1,Feriados!$A$1:$A$936),1,Feriados!$A$1:$A$936)</f>
        <v>42660</v>
      </c>
      <c r="I4094" s="27">
        <f>WORKDAY(WORKDAY(DATEVALUE("15/"&amp;MONTH(EDATE(C4094,-1))&amp;"/"&amp;YEAR(EDATE(C4094,-1))),-1,Feriados!$A$1:$A$936),1,Feriados!$A$1:$A$936)</f>
        <v>42628</v>
      </c>
      <c r="J4094" s="27">
        <f>WORKDAY(WORKDAY(DATEVALUE("15/"&amp;MONTH(EDATE(C4094,0))&amp;"/"&amp;YEAR(EDATE(C4094,0))-1),-1,Feriados!$A$1:$A$936),1,Feriados!$A$1:$A$936)</f>
        <v>42292</v>
      </c>
      <c r="K4094" s="28">
        <f t="shared" si="124"/>
        <v>8.4759686268085943</v>
      </c>
    </row>
    <row r="4095" spans="1:11" x14ac:dyDescent="0.3">
      <c r="A4095" s="18" t="str">
        <f t="shared" si="123"/>
        <v>92016P</v>
      </c>
      <c r="B4095" s="10">
        <v>760199</v>
      </c>
      <c r="C4095" s="15">
        <v>42671</v>
      </c>
      <c r="D4095" s="16">
        <v>2939.8319499999998</v>
      </c>
      <c r="E4095" s="14">
        <v>0.28999999999999998</v>
      </c>
      <c r="F4095" s="14" t="s">
        <v>42</v>
      </c>
      <c r="G4095" s="15">
        <v>42667</v>
      </c>
      <c r="H4095" s="27">
        <f>WORKDAY(WORKDAY(DATEVALUE("15/"&amp;MONTH(EDATE(C4095,0))&amp;"/"&amp;YEAR(EDATE(C4095,0))),-1,Feriados!$A$1:$A$936),1,Feriados!$A$1:$A$936)</f>
        <v>42660</v>
      </c>
      <c r="I4095" s="27">
        <f>WORKDAY(WORKDAY(DATEVALUE("15/"&amp;MONTH(EDATE(C4095,-1))&amp;"/"&amp;YEAR(EDATE(C4095,-1))),-1,Feriados!$A$1:$A$936),1,Feriados!$A$1:$A$936)</f>
        <v>42628</v>
      </c>
      <c r="J4095" s="27">
        <f>WORKDAY(WORKDAY(DATEVALUE("15/"&amp;MONTH(EDATE(C4095,0))&amp;"/"&amp;YEAR(EDATE(C4095,0))-1),-1,Feriados!$A$1:$A$936),1,Feriados!$A$1:$A$936)</f>
        <v>42292</v>
      </c>
      <c r="K4095" s="28">
        <f t="shared" si="124"/>
        <v>8.4759686268085943</v>
      </c>
    </row>
    <row r="4096" spans="1:11" x14ac:dyDescent="0.3">
      <c r="A4096" s="18" t="str">
        <f t="shared" si="123"/>
        <v>92016P</v>
      </c>
      <c r="B4096" s="10">
        <v>760199</v>
      </c>
      <c r="C4096" s="15">
        <v>42674</v>
      </c>
      <c r="D4096" s="16">
        <v>2940.2576399999998</v>
      </c>
      <c r="E4096" s="14">
        <v>0.28999999999999998</v>
      </c>
      <c r="F4096" s="14" t="s">
        <v>42</v>
      </c>
      <c r="G4096" s="15">
        <v>42667</v>
      </c>
      <c r="H4096" s="27">
        <f>WORKDAY(WORKDAY(DATEVALUE("15/"&amp;MONTH(EDATE(C4096,0))&amp;"/"&amp;YEAR(EDATE(C4096,0))),-1,Feriados!$A$1:$A$936),1,Feriados!$A$1:$A$936)</f>
        <v>42660</v>
      </c>
      <c r="I4096" s="27">
        <f>WORKDAY(WORKDAY(DATEVALUE("15/"&amp;MONTH(EDATE(C4096,-1))&amp;"/"&amp;YEAR(EDATE(C4096,-1))),-1,Feriados!$A$1:$A$936),1,Feriados!$A$1:$A$936)</f>
        <v>42628</v>
      </c>
      <c r="J4096" s="27">
        <f>WORKDAY(WORKDAY(DATEVALUE("15/"&amp;MONTH(EDATE(C4096,0))&amp;"/"&amp;YEAR(EDATE(C4096,0))-1),-1,Feriados!$A$1:$A$936),1,Feriados!$A$1:$A$936)</f>
        <v>42292</v>
      </c>
      <c r="K4096" s="28">
        <f t="shared" si="124"/>
        <v>8.4759686268085943</v>
      </c>
    </row>
    <row r="4097" spans="1:11" x14ac:dyDescent="0.3">
      <c r="A4097" s="18" t="str">
        <f t="shared" si="123"/>
        <v>102016P</v>
      </c>
      <c r="B4097" s="10">
        <v>760199</v>
      </c>
      <c r="C4097" s="15">
        <v>42675</v>
      </c>
      <c r="D4097" s="16">
        <v>2940.683391</v>
      </c>
      <c r="E4097" s="14">
        <v>0.28999999999999998</v>
      </c>
      <c r="F4097" s="14" t="s">
        <v>42</v>
      </c>
      <c r="G4097" s="15">
        <v>42667</v>
      </c>
      <c r="H4097" s="27">
        <f>WORKDAY(WORKDAY(DATEVALUE("15/"&amp;MONTH(EDATE(C4097,0))&amp;"/"&amp;YEAR(EDATE(C4097,0))),-1,Feriados!$A$1:$A$936),1,Feriados!$A$1:$A$936)</f>
        <v>42690</v>
      </c>
      <c r="I4097" s="27">
        <f>WORKDAY(WORKDAY(DATEVALUE("15/"&amp;MONTH(EDATE(C4097,-1))&amp;"/"&amp;YEAR(EDATE(C4097,-1))),-1,Feriados!$A$1:$A$936),1,Feriados!$A$1:$A$936)</f>
        <v>42660</v>
      </c>
      <c r="J4097" s="27">
        <f>WORKDAY(WORKDAY(DATEVALUE("15/"&amp;MONTH(EDATE(C4097,0))&amp;"/"&amp;YEAR(EDATE(C4097,0))-1),-1,Feriados!$A$1:$A$936),1,Feriados!$A$1:$A$936)</f>
        <v>42324</v>
      </c>
      <c r="K4097" s="28">
        <f t="shared" si="124"/>
        <v>7.873670841211422</v>
      </c>
    </row>
    <row r="4098" spans="1:11" x14ac:dyDescent="0.3">
      <c r="A4098" s="18" t="str">
        <f t="shared" si="123"/>
        <v>102016P</v>
      </c>
      <c r="B4098" s="10">
        <v>760199</v>
      </c>
      <c r="C4098" s="15">
        <v>42677</v>
      </c>
      <c r="D4098" s="16">
        <v>2941.1092039999999</v>
      </c>
      <c r="E4098" s="14">
        <v>0.28999999999999998</v>
      </c>
      <c r="F4098" s="14" t="s">
        <v>42</v>
      </c>
      <c r="G4098" s="15">
        <v>42667</v>
      </c>
      <c r="H4098" s="27">
        <f>WORKDAY(WORKDAY(DATEVALUE("15/"&amp;MONTH(EDATE(C4098,0))&amp;"/"&amp;YEAR(EDATE(C4098,0))),-1,Feriados!$A$1:$A$936),1,Feriados!$A$1:$A$936)</f>
        <v>42690</v>
      </c>
      <c r="I4098" s="27">
        <f>WORKDAY(WORKDAY(DATEVALUE("15/"&amp;MONTH(EDATE(C4098,-1))&amp;"/"&amp;YEAR(EDATE(C4098,-1))),-1,Feriados!$A$1:$A$936),1,Feriados!$A$1:$A$936)</f>
        <v>42660</v>
      </c>
      <c r="J4098" s="27">
        <f>WORKDAY(WORKDAY(DATEVALUE("15/"&amp;MONTH(EDATE(C4098,0))&amp;"/"&amp;YEAR(EDATE(C4098,0))-1),-1,Feriados!$A$1:$A$936),1,Feriados!$A$1:$A$936)</f>
        <v>42324</v>
      </c>
      <c r="K4098" s="28">
        <f t="shared" si="124"/>
        <v>7.873670841211422</v>
      </c>
    </row>
    <row r="4099" spans="1:11" x14ac:dyDescent="0.3">
      <c r="A4099" s="18" t="str">
        <f t="shared" ref="A4099:A4162" si="125">MONTH(EDATE(C4099,-1))&amp;YEAR(EDATE(C4099,-1))&amp;F4099</f>
        <v>102016P</v>
      </c>
      <c r="B4099" s="10">
        <v>760199</v>
      </c>
      <c r="C4099" s="15">
        <v>42678</v>
      </c>
      <c r="D4099" s="16">
        <v>2941.5350779999999</v>
      </c>
      <c r="E4099" s="14">
        <v>0.28999999999999998</v>
      </c>
      <c r="F4099" s="14" t="s">
        <v>42</v>
      </c>
      <c r="G4099" s="15">
        <v>42667</v>
      </c>
      <c r="H4099" s="27">
        <f>WORKDAY(WORKDAY(DATEVALUE("15/"&amp;MONTH(EDATE(C4099,0))&amp;"/"&amp;YEAR(EDATE(C4099,0))),-1,Feriados!$A$1:$A$936),1,Feriados!$A$1:$A$936)</f>
        <v>42690</v>
      </c>
      <c r="I4099" s="27">
        <f>WORKDAY(WORKDAY(DATEVALUE("15/"&amp;MONTH(EDATE(C4099,-1))&amp;"/"&amp;YEAR(EDATE(C4099,-1))),-1,Feriados!$A$1:$A$936),1,Feriados!$A$1:$A$936)</f>
        <v>42660</v>
      </c>
      <c r="J4099" s="27">
        <f>WORKDAY(WORKDAY(DATEVALUE("15/"&amp;MONTH(EDATE(C4099,0))&amp;"/"&amp;YEAR(EDATE(C4099,0))-1),-1,Feriados!$A$1:$A$936),1,Feriados!$A$1:$A$936)</f>
        <v>42324</v>
      </c>
      <c r="K4099" s="28">
        <f t="shared" si="124"/>
        <v>7.873670841211422</v>
      </c>
    </row>
    <row r="4100" spans="1:11" x14ac:dyDescent="0.3">
      <c r="A4100" s="18" t="str">
        <f t="shared" si="125"/>
        <v>102016P</v>
      </c>
      <c r="B4100" s="10">
        <v>760199</v>
      </c>
      <c r="C4100" s="15">
        <v>42681</v>
      </c>
      <c r="D4100" s="16">
        <v>2941.961014</v>
      </c>
      <c r="E4100" s="14">
        <v>0.28999999999999998</v>
      </c>
      <c r="F4100" s="14" t="s">
        <v>42</v>
      </c>
      <c r="G4100" s="15">
        <v>42667</v>
      </c>
      <c r="H4100" s="27">
        <f>WORKDAY(WORKDAY(DATEVALUE("15/"&amp;MONTH(EDATE(C4100,0))&amp;"/"&amp;YEAR(EDATE(C4100,0))),-1,Feriados!$A$1:$A$936),1,Feriados!$A$1:$A$936)</f>
        <v>42690</v>
      </c>
      <c r="I4100" s="27">
        <f>WORKDAY(WORKDAY(DATEVALUE("15/"&amp;MONTH(EDATE(C4100,-1))&amp;"/"&amp;YEAR(EDATE(C4100,-1))),-1,Feriados!$A$1:$A$936),1,Feriados!$A$1:$A$936)</f>
        <v>42660</v>
      </c>
      <c r="J4100" s="27">
        <f>WORKDAY(WORKDAY(DATEVALUE("15/"&amp;MONTH(EDATE(C4100,0))&amp;"/"&amp;YEAR(EDATE(C4100,0))-1),-1,Feriados!$A$1:$A$936),1,Feriados!$A$1:$A$936)</f>
        <v>42324</v>
      </c>
      <c r="K4100" s="28">
        <f t="shared" si="124"/>
        <v>7.873670841211422</v>
      </c>
    </row>
    <row r="4101" spans="1:11" x14ac:dyDescent="0.3">
      <c r="A4101" s="18" t="str">
        <f t="shared" si="125"/>
        <v>102016P</v>
      </c>
      <c r="B4101" s="10">
        <v>760199</v>
      </c>
      <c r="C4101" s="15">
        <v>42682</v>
      </c>
      <c r="D4101" s="16">
        <v>2942.3870120000001</v>
      </c>
      <c r="E4101" s="14">
        <v>0.28999999999999998</v>
      </c>
      <c r="F4101" s="14" t="s">
        <v>42</v>
      </c>
      <c r="G4101" s="15">
        <v>42667</v>
      </c>
      <c r="H4101" s="27">
        <f>WORKDAY(WORKDAY(DATEVALUE("15/"&amp;MONTH(EDATE(C4101,0))&amp;"/"&amp;YEAR(EDATE(C4101,0))),-1,Feriados!$A$1:$A$936),1,Feriados!$A$1:$A$936)</f>
        <v>42690</v>
      </c>
      <c r="I4101" s="27">
        <f>WORKDAY(WORKDAY(DATEVALUE("15/"&amp;MONTH(EDATE(C4101,-1))&amp;"/"&amp;YEAR(EDATE(C4101,-1))),-1,Feriados!$A$1:$A$936),1,Feriados!$A$1:$A$936)</f>
        <v>42660</v>
      </c>
      <c r="J4101" s="27">
        <f>WORKDAY(WORKDAY(DATEVALUE("15/"&amp;MONTH(EDATE(C4101,0))&amp;"/"&amp;YEAR(EDATE(C4101,0))-1),-1,Feriados!$A$1:$A$936),1,Feriados!$A$1:$A$936)</f>
        <v>42324</v>
      </c>
      <c r="K4101" s="28">
        <f t="shared" si="124"/>
        <v>7.873670841211422</v>
      </c>
    </row>
    <row r="4102" spans="1:11" x14ac:dyDescent="0.3">
      <c r="A4102" s="18" t="str">
        <f t="shared" si="125"/>
        <v>102016F</v>
      </c>
      <c r="B4102" s="10">
        <v>760199</v>
      </c>
      <c r="C4102" s="15">
        <v>42683</v>
      </c>
      <c r="D4102" s="16">
        <v>2942.1111070000002</v>
      </c>
      <c r="E4102" s="14">
        <v>0.26</v>
      </c>
      <c r="F4102" s="14" t="s">
        <v>41</v>
      </c>
      <c r="G4102" s="15">
        <v>42683</v>
      </c>
      <c r="H4102" s="27">
        <f>WORKDAY(WORKDAY(DATEVALUE("15/"&amp;MONTH(EDATE(C4102,0))&amp;"/"&amp;YEAR(EDATE(C4102,0))),-1,Feriados!$A$1:$A$936),1,Feriados!$A$1:$A$936)</f>
        <v>42690</v>
      </c>
      <c r="I4102" s="27">
        <f>WORKDAY(WORKDAY(DATEVALUE("15/"&amp;MONTH(EDATE(C4102,-1))&amp;"/"&amp;YEAR(EDATE(C4102,-1))),-1,Feriados!$A$1:$A$936),1,Feriados!$A$1:$A$936)</f>
        <v>42660</v>
      </c>
      <c r="J4102" s="27">
        <f>WORKDAY(WORKDAY(DATEVALUE("15/"&amp;MONTH(EDATE(C4102,0))&amp;"/"&amp;YEAR(EDATE(C4102,0))-1),-1,Feriados!$A$1:$A$936),1,Feriados!$A$1:$A$936)</f>
        <v>42324</v>
      </c>
      <c r="K4102" s="28">
        <f t="shared" si="124"/>
        <v>7.873670841211422</v>
      </c>
    </row>
    <row r="4103" spans="1:11" x14ac:dyDescent="0.3">
      <c r="A4103" s="18" t="str">
        <f t="shared" si="125"/>
        <v>102016F</v>
      </c>
      <c r="B4103" s="10">
        <v>760199</v>
      </c>
      <c r="C4103" s="15">
        <v>42684</v>
      </c>
      <c r="D4103" s="16">
        <v>2942.4932530000001</v>
      </c>
      <c r="E4103" s="14">
        <v>0.26</v>
      </c>
      <c r="F4103" s="14" t="s">
        <v>41</v>
      </c>
      <c r="G4103" s="15">
        <v>42683</v>
      </c>
      <c r="H4103" s="27">
        <f>WORKDAY(WORKDAY(DATEVALUE("15/"&amp;MONTH(EDATE(C4103,0))&amp;"/"&amp;YEAR(EDATE(C4103,0))),-1,Feriados!$A$1:$A$936),1,Feriados!$A$1:$A$936)</f>
        <v>42690</v>
      </c>
      <c r="I4103" s="27">
        <f>WORKDAY(WORKDAY(DATEVALUE("15/"&amp;MONTH(EDATE(C4103,-1))&amp;"/"&amp;YEAR(EDATE(C4103,-1))),-1,Feriados!$A$1:$A$936),1,Feriados!$A$1:$A$936)</f>
        <v>42660</v>
      </c>
      <c r="J4103" s="27">
        <f>WORKDAY(WORKDAY(DATEVALUE("15/"&amp;MONTH(EDATE(C4103,0))&amp;"/"&amp;YEAR(EDATE(C4103,0))-1),-1,Feriados!$A$1:$A$936),1,Feriados!$A$1:$A$936)</f>
        <v>42324</v>
      </c>
      <c r="K4103" s="28">
        <f t="shared" si="124"/>
        <v>7.873670841211422</v>
      </c>
    </row>
    <row r="4104" spans="1:11" x14ac:dyDescent="0.3">
      <c r="A4104" s="18" t="str">
        <f t="shared" si="125"/>
        <v>102016F</v>
      </c>
      <c r="B4104" s="10">
        <v>760199</v>
      </c>
      <c r="C4104" s="15">
        <v>42685</v>
      </c>
      <c r="D4104" s="16">
        <v>2942.8754479999998</v>
      </c>
      <c r="E4104" s="14">
        <v>0.26</v>
      </c>
      <c r="F4104" s="14" t="s">
        <v>41</v>
      </c>
      <c r="G4104" s="15">
        <v>42683</v>
      </c>
      <c r="H4104" s="27">
        <f>WORKDAY(WORKDAY(DATEVALUE("15/"&amp;MONTH(EDATE(C4104,0))&amp;"/"&amp;YEAR(EDATE(C4104,0))),-1,Feriados!$A$1:$A$936),1,Feriados!$A$1:$A$936)</f>
        <v>42690</v>
      </c>
      <c r="I4104" s="27">
        <f>WORKDAY(WORKDAY(DATEVALUE("15/"&amp;MONTH(EDATE(C4104,-1))&amp;"/"&amp;YEAR(EDATE(C4104,-1))),-1,Feriados!$A$1:$A$936),1,Feriados!$A$1:$A$936)</f>
        <v>42660</v>
      </c>
      <c r="J4104" s="27">
        <f>WORKDAY(WORKDAY(DATEVALUE("15/"&amp;MONTH(EDATE(C4104,0))&amp;"/"&amp;YEAR(EDATE(C4104,0))-1),-1,Feriados!$A$1:$A$936),1,Feriados!$A$1:$A$936)</f>
        <v>42324</v>
      </c>
      <c r="K4104" s="28">
        <f t="shared" si="124"/>
        <v>7.873670841211422</v>
      </c>
    </row>
    <row r="4105" spans="1:11" x14ac:dyDescent="0.3">
      <c r="A4105" s="18" t="str">
        <f t="shared" si="125"/>
        <v>102016F</v>
      </c>
      <c r="B4105" s="10">
        <v>760199</v>
      </c>
      <c r="C4105" s="15">
        <v>42688</v>
      </c>
      <c r="D4105" s="16">
        <v>2943.257693</v>
      </c>
      <c r="E4105" s="14">
        <v>0.26</v>
      </c>
      <c r="F4105" s="14" t="s">
        <v>41</v>
      </c>
      <c r="G4105" s="15">
        <v>42683</v>
      </c>
      <c r="H4105" s="27">
        <f>WORKDAY(WORKDAY(DATEVALUE("15/"&amp;MONTH(EDATE(C4105,0))&amp;"/"&amp;YEAR(EDATE(C4105,0))),-1,Feriados!$A$1:$A$936),1,Feriados!$A$1:$A$936)</f>
        <v>42690</v>
      </c>
      <c r="I4105" s="27">
        <f>WORKDAY(WORKDAY(DATEVALUE("15/"&amp;MONTH(EDATE(C4105,-1))&amp;"/"&amp;YEAR(EDATE(C4105,-1))),-1,Feriados!$A$1:$A$936),1,Feriados!$A$1:$A$936)</f>
        <v>42660</v>
      </c>
      <c r="J4105" s="27">
        <f>WORKDAY(WORKDAY(DATEVALUE("15/"&amp;MONTH(EDATE(C4105,0))&amp;"/"&amp;YEAR(EDATE(C4105,0))-1),-1,Feriados!$A$1:$A$936),1,Feriados!$A$1:$A$936)</f>
        <v>42324</v>
      </c>
      <c r="K4105" s="28">
        <f t="shared" si="124"/>
        <v>7.873670841211422</v>
      </c>
    </row>
    <row r="4106" spans="1:11" x14ac:dyDescent="0.3">
      <c r="A4106" s="18" t="str">
        <f t="shared" si="125"/>
        <v>102016F</v>
      </c>
      <c r="B4106" s="10">
        <v>760199</v>
      </c>
      <c r="C4106" s="15">
        <v>42690</v>
      </c>
      <c r="D4106" s="16">
        <v>2943.6399889999998</v>
      </c>
      <c r="E4106" s="14">
        <v>0.26</v>
      </c>
      <c r="F4106" s="14" t="s">
        <v>41</v>
      </c>
      <c r="G4106" s="15">
        <v>42683</v>
      </c>
      <c r="H4106" s="27">
        <f>WORKDAY(WORKDAY(DATEVALUE("15/"&amp;MONTH(EDATE(C4106,0))&amp;"/"&amp;YEAR(EDATE(C4106,0))),-1,Feriados!$A$1:$A$936),1,Feriados!$A$1:$A$936)</f>
        <v>42690</v>
      </c>
      <c r="I4106" s="27">
        <f>WORKDAY(WORKDAY(DATEVALUE("15/"&amp;MONTH(EDATE(C4106,-1))&amp;"/"&amp;YEAR(EDATE(C4106,-1))),-1,Feriados!$A$1:$A$936),1,Feriados!$A$1:$A$936)</f>
        <v>42660</v>
      </c>
      <c r="J4106" s="27">
        <f>WORKDAY(WORKDAY(DATEVALUE("15/"&amp;MONTH(EDATE(C4106,0))&amp;"/"&amp;YEAR(EDATE(C4106,0))-1),-1,Feriados!$A$1:$A$936),1,Feriados!$A$1:$A$936)</f>
        <v>42324</v>
      </c>
      <c r="K4106" s="28">
        <f t="shared" si="124"/>
        <v>7.873670841211422</v>
      </c>
    </row>
    <row r="4107" spans="1:11" x14ac:dyDescent="0.3">
      <c r="A4107" s="18" t="str">
        <f t="shared" si="125"/>
        <v>102016P</v>
      </c>
      <c r="B4107" s="10">
        <v>760199</v>
      </c>
      <c r="C4107" s="15">
        <v>42691</v>
      </c>
      <c r="D4107" s="16">
        <v>2944.1856520000001</v>
      </c>
      <c r="E4107" s="14">
        <v>0.39</v>
      </c>
      <c r="F4107" s="14" t="s">
        <v>42</v>
      </c>
      <c r="G4107" s="15">
        <v>42691</v>
      </c>
      <c r="H4107" s="27">
        <f>WORKDAY(WORKDAY(DATEVALUE("15/"&amp;MONTH(EDATE(C4107,0))&amp;"/"&amp;YEAR(EDATE(C4107,0))),-1,Feriados!$A$1:$A$936),1,Feriados!$A$1:$A$936)</f>
        <v>42690</v>
      </c>
      <c r="I4107" s="27">
        <f>WORKDAY(WORKDAY(DATEVALUE("15/"&amp;MONTH(EDATE(C4107,-1))&amp;"/"&amp;YEAR(EDATE(C4107,-1))),-1,Feriados!$A$1:$A$936),1,Feriados!$A$1:$A$936)</f>
        <v>42660</v>
      </c>
      <c r="J4107" s="27">
        <f>WORKDAY(WORKDAY(DATEVALUE("15/"&amp;MONTH(EDATE(C4107,0))&amp;"/"&amp;YEAR(EDATE(C4107,0))-1),-1,Feriados!$A$1:$A$936),1,Feriados!$A$1:$A$936)</f>
        <v>42324</v>
      </c>
      <c r="K4107" s="28">
        <f t="shared" si="124"/>
        <v>7.873670841211422</v>
      </c>
    </row>
    <row r="4108" spans="1:11" x14ac:dyDescent="0.3">
      <c r="A4108" s="18" t="str">
        <f t="shared" si="125"/>
        <v>102016P</v>
      </c>
      <c r="B4108" s="10">
        <v>760199</v>
      </c>
      <c r="C4108" s="15">
        <v>42692</v>
      </c>
      <c r="D4108" s="16">
        <v>2944.7314160000001</v>
      </c>
      <c r="E4108" s="14">
        <v>0.39</v>
      </c>
      <c r="F4108" s="14" t="s">
        <v>42</v>
      </c>
      <c r="G4108" s="15">
        <v>42691</v>
      </c>
      <c r="H4108" s="27">
        <f>WORKDAY(WORKDAY(DATEVALUE("15/"&amp;MONTH(EDATE(C4108,0))&amp;"/"&amp;YEAR(EDATE(C4108,0))),-1,Feriados!$A$1:$A$936),1,Feriados!$A$1:$A$936)</f>
        <v>42690</v>
      </c>
      <c r="I4108" s="27">
        <f>WORKDAY(WORKDAY(DATEVALUE("15/"&amp;MONTH(EDATE(C4108,-1))&amp;"/"&amp;YEAR(EDATE(C4108,-1))),-1,Feriados!$A$1:$A$936),1,Feriados!$A$1:$A$936)</f>
        <v>42660</v>
      </c>
      <c r="J4108" s="27">
        <f>WORKDAY(WORKDAY(DATEVALUE("15/"&amp;MONTH(EDATE(C4108,0))&amp;"/"&amp;YEAR(EDATE(C4108,0))-1),-1,Feriados!$A$1:$A$936),1,Feriados!$A$1:$A$936)</f>
        <v>42324</v>
      </c>
      <c r="K4108" s="28">
        <f t="shared" si="124"/>
        <v>7.873670841211422</v>
      </c>
    </row>
    <row r="4109" spans="1:11" x14ac:dyDescent="0.3">
      <c r="A4109" s="18" t="str">
        <f t="shared" si="125"/>
        <v>102016P</v>
      </c>
      <c r="B4109" s="10">
        <v>760199</v>
      </c>
      <c r="C4109" s="15">
        <v>42695</v>
      </c>
      <c r="D4109" s="16">
        <v>2945.277282</v>
      </c>
      <c r="E4109" s="14">
        <v>0.39</v>
      </c>
      <c r="F4109" s="14" t="s">
        <v>42</v>
      </c>
      <c r="G4109" s="15">
        <v>42691</v>
      </c>
      <c r="H4109" s="27">
        <f>WORKDAY(WORKDAY(DATEVALUE("15/"&amp;MONTH(EDATE(C4109,0))&amp;"/"&amp;YEAR(EDATE(C4109,0))),-1,Feriados!$A$1:$A$936),1,Feriados!$A$1:$A$936)</f>
        <v>42690</v>
      </c>
      <c r="I4109" s="27">
        <f>WORKDAY(WORKDAY(DATEVALUE("15/"&amp;MONTH(EDATE(C4109,-1))&amp;"/"&amp;YEAR(EDATE(C4109,-1))),-1,Feriados!$A$1:$A$936),1,Feriados!$A$1:$A$936)</f>
        <v>42660</v>
      </c>
      <c r="J4109" s="27">
        <f>WORKDAY(WORKDAY(DATEVALUE("15/"&amp;MONTH(EDATE(C4109,0))&amp;"/"&amp;YEAR(EDATE(C4109,0))-1),-1,Feriados!$A$1:$A$936),1,Feriados!$A$1:$A$936)</f>
        <v>42324</v>
      </c>
      <c r="K4109" s="28">
        <f t="shared" si="124"/>
        <v>7.873670841211422</v>
      </c>
    </row>
    <row r="4110" spans="1:11" x14ac:dyDescent="0.3">
      <c r="A4110" s="18" t="str">
        <f t="shared" si="125"/>
        <v>102016P</v>
      </c>
      <c r="B4110" s="10">
        <v>760199</v>
      </c>
      <c r="C4110" s="15">
        <v>42696</v>
      </c>
      <c r="D4110" s="16">
        <v>2945.823249</v>
      </c>
      <c r="E4110" s="14">
        <v>0.39</v>
      </c>
      <c r="F4110" s="14" t="s">
        <v>42</v>
      </c>
      <c r="G4110" s="15">
        <v>42691</v>
      </c>
      <c r="H4110" s="27">
        <f>WORKDAY(WORKDAY(DATEVALUE("15/"&amp;MONTH(EDATE(C4110,0))&amp;"/"&amp;YEAR(EDATE(C4110,0))),-1,Feriados!$A$1:$A$936),1,Feriados!$A$1:$A$936)</f>
        <v>42690</v>
      </c>
      <c r="I4110" s="27">
        <f>WORKDAY(WORKDAY(DATEVALUE("15/"&amp;MONTH(EDATE(C4110,-1))&amp;"/"&amp;YEAR(EDATE(C4110,-1))),-1,Feriados!$A$1:$A$936),1,Feriados!$A$1:$A$936)</f>
        <v>42660</v>
      </c>
      <c r="J4110" s="27">
        <f>WORKDAY(WORKDAY(DATEVALUE("15/"&amp;MONTH(EDATE(C4110,0))&amp;"/"&amp;YEAR(EDATE(C4110,0))-1),-1,Feriados!$A$1:$A$936),1,Feriados!$A$1:$A$936)</f>
        <v>42324</v>
      </c>
      <c r="K4110" s="28">
        <f t="shared" si="124"/>
        <v>7.873670841211422</v>
      </c>
    </row>
    <row r="4111" spans="1:11" x14ac:dyDescent="0.3">
      <c r="A4111" s="18" t="str">
        <f t="shared" si="125"/>
        <v>102016P</v>
      </c>
      <c r="B4111" s="10">
        <v>760199</v>
      </c>
      <c r="C4111" s="15">
        <v>42697</v>
      </c>
      <c r="D4111" s="16">
        <v>2946.3693170000001</v>
      </c>
      <c r="E4111" s="14">
        <v>0.39</v>
      </c>
      <c r="F4111" s="14" t="s">
        <v>42</v>
      </c>
      <c r="G4111" s="15">
        <v>42691</v>
      </c>
      <c r="H4111" s="27">
        <f>WORKDAY(WORKDAY(DATEVALUE("15/"&amp;MONTH(EDATE(C4111,0))&amp;"/"&amp;YEAR(EDATE(C4111,0))),-1,Feriados!$A$1:$A$936),1,Feriados!$A$1:$A$936)</f>
        <v>42690</v>
      </c>
      <c r="I4111" s="27">
        <f>WORKDAY(WORKDAY(DATEVALUE("15/"&amp;MONTH(EDATE(C4111,-1))&amp;"/"&amp;YEAR(EDATE(C4111,-1))),-1,Feriados!$A$1:$A$936),1,Feriados!$A$1:$A$936)</f>
        <v>42660</v>
      </c>
      <c r="J4111" s="27">
        <f>WORKDAY(WORKDAY(DATEVALUE("15/"&amp;MONTH(EDATE(C4111,0))&amp;"/"&amp;YEAR(EDATE(C4111,0))-1),-1,Feriados!$A$1:$A$936),1,Feriados!$A$1:$A$936)</f>
        <v>42324</v>
      </c>
      <c r="K4111" s="28">
        <f t="shared" si="124"/>
        <v>7.873670841211422</v>
      </c>
    </row>
    <row r="4112" spans="1:11" x14ac:dyDescent="0.3">
      <c r="A4112" s="18" t="str">
        <f t="shared" si="125"/>
        <v>102016P</v>
      </c>
      <c r="B4112" s="10">
        <v>760199</v>
      </c>
      <c r="C4112" s="15">
        <v>42698</v>
      </c>
      <c r="D4112" s="16">
        <v>2946.2443309999999</v>
      </c>
      <c r="E4112" s="14">
        <v>0.31</v>
      </c>
      <c r="F4112" s="14" t="s">
        <v>42</v>
      </c>
      <c r="G4112" s="15">
        <v>42698</v>
      </c>
      <c r="H4112" s="27">
        <f>WORKDAY(WORKDAY(DATEVALUE("15/"&amp;MONTH(EDATE(C4112,0))&amp;"/"&amp;YEAR(EDATE(C4112,0))),-1,Feriados!$A$1:$A$936),1,Feriados!$A$1:$A$936)</f>
        <v>42690</v>
      </c>
      <c r="I4112" s="27">
        <f>WORKDAY(WORKDAY(DATEVALUE("15/"&amp;MONTH(EDATE(C4112,-1))&amp;"/"&amp;YEAR(EDATE(C4112,-1))),-1,Feriados!$A$1:$A$936),1,Feriados!$A$1:$A$936)</f>
        <v>42660</v>
      </c>
      <c r="J4112" s="27">
        <f>WORKDAY(WORKDAY(DATEVALUE("15/"&amp;MONTH(EDATE(C4112,0))&amp;"/"&amp;YEAR(EDATE(C4112,0))-1),-1,Feriados!$A$1:$A$936),1,Feriados!$A$1:$A$936)</f>
        <v>42324</v>
      </c>
      <c r="K4112" s="28">
        <f t="shared" si="124"/>
        <v>7.873670841211422</v>
      </c>
    </row>
    <row r="4113" spans="1:11" x14ac:dyDescent="0.3">
      <c r="A4113" s="18" t="str">
        <f t="shared" si="125"/>
        <v>102016P</v>
      </c>
      <c r="B4113" s="10">
        <v>760199</v>
      </c>
      <c r="C4113" s="15">
        <v>42699</v>
      </c>
      <c r="D4113" s="16">
        <v>2946.6786120000002</v>
      </c>
      <c r="E4113" s="14">
        <v>0.31</v>
      </c>
      <c r="F4113" s="14" t="s">
        <v>42</v>
      </c>
      <c r="G4113" s="15">
        <v>42698</v>
      </c>
      <c r="H4113" s="27">
        <f>WORKDAY(WORKDAY(DATEVALUE("15/"&amp;MONTH(EDATE(C4113,0))&amp;"/"&amp;YEAR(EDATE(C4113,0))),-1,Feriados!$A$1:$A$936),1,Feriados!$A$1:$A$936)</f>
        <v>42690</v>
      </c>
      <c r="I4113" s="27">
        <f>WORKDAY(WORKDAY(DATEVALUE("15/"&amp;MONTH(EDATE(C4113,-1))&amp;"/"&amp;YEAR(EDATE(C4113,-1))),-1,Feriados!$A$1:$A$936),1,Feriados!$A$1:$A$936)</f>
        <v>42660</v>
      </c>
      <c r="J4113" s="27">
        <f>WORKDAY(WORKDAY(DATEVALUE("15/"&amp;MONTH(EDATE(C4113,0))&amp;"/"&amp;YEAR(EDATE(C4113,0))-1),-1,Feriados!$A$1:$A$936),1,Feriados!$A$1:$A$936)</f>
        <v>42324</v>
      </c>
      <c r="K4113" s="28">
        <f t="shared" si="124"/>
        <v>7.873670841211422</v>
      </c>
    </row>
    <row r="4114" spans="1:11" x14ac:dyDescent="0.3">
      <c r="A4114" s="18" t="str">
        <f t="shared" si="125"/>
        <v>102016P</v>
      </c>
      <c r="B4114" s="10">
        <v>760199</v>
      </c>
      <c r="C4114" s="15">
        <v>42702</v>
      </c>
      <c r="D4114" s="16">
        <v>2947.1129569999998</v>
      </c>
      <c r="E4114" s="14">
        <v>0.31</v>
      </c>
      <c r="F4114" s="14" t="s">
        <v>42</v>
      </c>
      <c r="G4114" s="15">
        <v>42698</v>
      </c>
      <c r="H4114" s="27">
        <f>WORKDAY(WORKDAY(DATEVALUE("15/"&amp;MONTH(EDATE(C4114,0))&amp;"/"&amp;YEAR(EDATE(C4114,0))),-1,Feriados!$A$1:$A$936),1,Feriados!$A$1:$A$936)</f>
        <v>42690</v>
      </c>
      <c r="I4114" s="27">
        <f>WORKDAY(WORKDAY(DATEVALUE("15/"&amp;MONTH(EDATE(C4114,-1))&amp;"/"&amp;YEAR(EDATE(C4114,-1))),-1,Feriados!$A$1:$A$936),1,Feriados!$A$1:$A$936)</f>
        <v>42660</v>
      </c>
      <c r="J4114" s="27">
        <f>WORKDAY(WORKDAY(DATEVALUE("15/"&amp;MONTH(EDATE(C4114,0))&amp;"/"&amp;YEAR(EDATE(C4114,0))-1),-1,Feriados!$A$1:$A$936),1,Feriados!$A$1:$A$936)</f>
        <v>42324</v>
      </c>
      <c r="K4114" s="28">
        <f t="shared" si="124"/>
        <v>7.873670841211422</v>
      </c>
    </row>
    <row r="4115" spans="1:11" x14ac:dyDescent="0.3">
      <c r="A4115" s="18" t="str">
        <f t="shared" si="125"/>
        <v>102016P</v>
      </c>
      <c r="B4115" s="10">
        <v>760199</v>
      </c>
      <c r="C4115" s="15">
        <v>42703</v>
      </c>
      <c r="D4115" s="16">
        <v>2947.5473659999998</v>
      </c>
      <c r="E4115" s="14">
        <v>0.31</v>
      </c>
      <c r="F4115" s="14" t="s">
        <v>42</v>
      </c>
      <c r="G4115" s="15">
        <v>42698</v>
      </c>
      <c r="H4115" s="27">
        <f>WORKDAY(WORKDAY(DATEVALUE("15/"&amp;MONTH(EDATE(C4115,0))&amp;"/"&amp;YEAR(EDATE(C4115,0))),-1,Feriados!$A$1:$A$936),1,Feriados!$A$1:$A$936)</f>
        <v>42690</v>
      </c>
      <c r="I4115" s="27">
        <f>WORKDAY(WORKDAY(DATEVALUE("15/"&amp;MONTH(EDATE(C4115,-1))&amp;"/"&amp;YEAR(EDATE(C4115,-1))),-1,Feriados!$A$1:$A$936),1,Feriados!$A$1:$A$936)</f>
        <v>42660</v>
      </c>
      <c r="J4115" s="27">
        <f>WORKDAY(WORKDAY(DATEVALUE("15/"&amp;MONTH(EDATE(C4115,0))&amp;"/"&amp;YEAR(EDATE(C4115,0))-1),-1,Feriados!$A$1:$A$936),1,Feriados!$A$1:$A$936)</f>
        <v>42324</v>
      </c>
      <c r="K4115" s="28">
        <f t="shared" si="124"/>
        <v>7.873670841211422</v>
      </c>
    </row>
    <row r="4116" spans="1:11" x14ac:dyDescent="0.3">
      <c r="A4116" s="18" t="str">
        <f t="shared" si="125"/>
        <v>102016P</v>
      </c>
      <c r="B4116" s="10">
        <v>760199</v>
      </c>
      <c r="C4116" s="15">
        <v>42704</v>
      </c>
      <c r="D4116" s="16">
        <v>2947.981839</v>
      </c>
      <c r="E4116" s="14">
        <v>0.31</v>
      </c>
      <c r="F4116" s="14" t="s">
        <v>42</v>
      </c>
      <c r="G4116" s="15">
        <v>42698</v>
      </c>
      <c r="H4116" s="27">
        <f>WORKDAY(WORKDAY(DATEVALUE("15/"&amp;MONTH(EDATE(C4116,0))&amp;"/"&amp;YEAR(EDATE(C4116,0))),-1,Feriados!$A$1:$A$936),1,Feriados!$A$1:$A$936)</f>
        <v>42690</v>
      </c>
      <c r="I4116" s="27">
        <f>WORKDAY(WORKDAY(DATEVALUE("15/"&amp;MONTH(EDATE(C4116,-1))&amp;"/"&amp;YEAR(EDATE(C4116,-1))),-1,Feriados!$A$1:$A$936),1,Feriados!$A$1:$A$936)</f>
        <v>42660</v>
      </c>
      <c r="J4116" s="27">
        <f>WORKDAY(WORKDAY(DATEVALUE("15/"&amp;MONTH(EDATE(C4116,0))&amp;"/"&amp;YEAR(EDATE(C4116,0))-1),-1,Feriados!$A$1:$A$936),1,Feriados!$A$1:$A$936)</f>
        <v>42324</v>
      </c>
      <c r="K4116" s="28">
        <f t="shared" si="124"/>
        <v>7.873670841211422</v>
      </c>
    </row>
    <row r="4117" spans="1:11" x14ac:dyDescent="0.3">
      <c r="A4117" s="18" t="str">
        <f t="shared" si="125"/>
        <v>112016P</v>
      </c>
      <c r="B4117" s="10">
        <v>760199</v>
      </c>
      <c r="C4117" s="15">
        <v>42705</v>
      </c>
      <c r="D4117" s="16">
        <v>2948.4163760000001</v>
      </c>
      <c r="E4117" s="14">
        <v>0.31</v>
      </c>
      <c r="F4117" s="14" t="s">
        <v>42</v>
      </c>
      <c r="G4117" s="15">
        <v>42698</v>
      </c>
      <c r="H4117" s="27">
        <f>WORKDAY(WORKDAY(DATEVALUE("15/"&amp;MONTH(EDATE(C4117,0))&amp;"/"&amp;YEAR(EDATE(C4117,0))),-1,Feriados!$A$1:$A$936),1,Feriados!$A$1:$A$936)</f>
        <v>42719</v>
      </c>
      <c r="I4117" s="27">
        <f>WORKDAY(WORKDAY(DATEVALUE("15/"&amp;MONTH(EDATE(C4117,-1))&amp;"/"&amp;YEAR(EDATE(C4117,-1))),-1,Feriados!$A$1:$A$936),1,Feriados!$A$1:$A$936)</f>
        <v>42690</v>
      </c>
      <c r="J4117" s="27">
        <f>WORKDAY(WORKDAY(DATEVALUE("15/"&amp;MONTH(EDATE(C4117,0))&amp;"/"&amp;YEAR(EDATE(C4117,0))-1),-1,Feriados!$A$1:$A$936),1,Feriados!$A$1:$A$936)</f>
        <v>42353</v>
      </c>
      <c r="K4117" s="28">
        <f t="shared" si="124"/>
        <v>6.987383284691151</v>
      </c>
    </row>
    <row r="4118" spans="1:11" x14ac:dyDescent="0.3">
      <c r="A4118" s="18" t="str">
        <f t="shared" si="125"/>
        <v>112016P</v>
      </c>
      <c r="B4118" s="10">
        <v>760199</v>
      </c>
      <c r="C4118" s="15">
        <v>42706</v>
      </c>
      <c r="D4118" s="16">
        <v>2948.8509779999999</v>
      </c>
      <c r="E4118" s="14">
        <v>0.31</v>
      </c>
      <c r="F4118" s="14" t="s">
        <v>42</v>
      </c>
      <c r="G4118" s="15">
        <v>42698</v>
      </c>
      <c r="H4118" s="27">
        <f>WORKDAY(WORKDAY(DATEVALUE("15/"&amp;MONTH(EDATE(C4118,0))&amp;"/"&amp;YEAR(EDATE(C4118,0))),-1,Feriados!$A$1:$A$936),1,Feriados!$A$1:$A$936)</f>
        <v>42719</v>
      </c>
      <c r="I4118" s="27">
        <f>WORKDAY(WORKDAY(DATEVALUE("15/"&amp;MONTH(EDATE(C4118,-1))&amp;"/"&amp;YEAR(EDATE(C4118,-1))),-1,Feriados!$A$1:$A$936),1,Feriados!$A$1:$A$936)</f>
        <v>42690</v>
      </c>
      <c r="J4118" s="27">
        <f>WORKDAY(WORKDAY(DATEVALUE("15/"&amp;MONTH(EDATE(C4118,0))&amp;"/"&amp;YEAR(EDATE(C4118,0))-1),-1,Feriados!$A$1:$A$936),1,Feriados!$A$1:$A$936)</f>
        <v>42353</v>
      </c>
      <c r="K4118" s="28">
        <f t="shared" si="124"/>
        <v>6.987383284691151</v>
      </c>
    </row>
    <row r="4119" spans="1:11" x14ac:dyDescent="0.3">
      <c r="A4119" s="18" t="str">
        <f t="shared" si="125"/>
        <v>112016P</v>
      </c>
      <c r="B4119" s="10">
        <v>760199</v>
      </c>
      <c r="C4119" s="15">
        <v>42709</v>
      </c>
      <c r="D4119" s="16">
        <v>2949.2856430000002</v>
      </c>
      <c r="E4119" s="14">
        <v>0.31</v>
      </c>
      <c r="F4119" s="14" t="s">
        <v>42</v>
      </c>
      <c r="G4119" s="15">
        <v>42698</v>
      </c>
      <c r="H4119" s="27">
        <f>WORKDAY(WORKDAY(DATEVALUE("15/"&amp;MONTH(EDATE(C4119,0))&amp;"/"&amp;YEAR(EDATE(C4119,0))),-1,Feriados!$A$1:$A$936),1,Feriados!$A$1:$A$936)</f>
        <v>42719</v>
      </c>
      <c r="I4119" s="27">
        <f>WORKDAY(WORKDAY(DATEVALUE("15/"&amp;MONTH(EDATE(C4119,-1))&amp;"/"&amp;YEAR(EDATE(C4119,-1))),-1,Feriados!$A$1:$A$936),1,Feriados!$A$1:$A$936)</f>
        <v>42690</v>
      </c>
      <c r="J4119" s="27">
        <f>WORKDAY(WORKDAY(DATEVALUE("15/"&amp;MONTH(EDATE(C4119,0))&amp;"/"&amp;YEAR(EDATE(C4119,0))-1),-1,Feriados!$A$1:$A$936),1,Feriados!$A$1:$A$936)</f>
        <v>42353</v>
      </c>
      <c r="K4119" s="28">
        <f t="shared" si="124"/>
        <v>6.987383284691151</v>
      </c>
    </row>
    <row r="4120" spans="1:11" x14ac:dyDescent="0.3">
      <c r="A4120" s="18" t="str">
        <f t="shared" si="125"/>
        <v>112016P</v>
      </c>
      <c r="B4120" s="10">
        <v>760199</v>
      </c>
      <c r="C4120" s="15">
        <v>42710</v>
      </c>
      <c r="D4120" s="16">
        <v>2949.7203720000002</v>
      </c>
      <c r="E4120" s="14">
        <v>0.31</v>
      </c>
      <c r="F4120" s="14" t="s">
        <v>42</v>
      </c>
      <c r="G4120" s="15">
        <v>42698</v>
      </c>
      <c r="H4120" s="27">
        <f>WORKDAY(WORKDAY(DATEVALUE("15/"&amp;MONTH(EDATE(C4120,0))&amp;"/"&amp;YEAR(EDATE(C4120,0))),-1,Feriados!$A$1:$A$936),1,Feriados!$A$1:$A$936)</f>
        <v>42719</v>
      </c>
      <c r="I4120" s="27">
        <f>WORKDAY(WORKDAY(DATEVALUE("15/"&amp;MONTH(EDATE(C4120,-1))&amp;"/"&amp;YEAR(EDATE(C4120,-1))),-1,Feriados!$A$1:$A$936),1,Feriados!$A$1:$A$936)</f>
        <v>42690</v>
      </c>
      <c r="J4120" s="27">
        <f>WORKDAY(WORKDAY(DATEVALUE("15/"&amp;MONTH(EDATE(C4120,0))&amp;"/"&amp;YEAR(EDATE(C4120,0))-1),-1,Feriados!$A$1:$A$936),1,Feriados!$A$1:$A$936)</f>
        <v>42353</v>
      </c>
      <c r="K4120" s="28">
        <f t="shared" si="124"/>
        <v>6.987383284691151</v>
      </c>
    </row>
    <row r="4121" spans="1:11" x14ac:dyDescent="0.3">
      <c r="A4121" s="18" t="str">
        <f t="shared" si="125"/>
        <v>112016P</v>
      </c>
      <c r="B4121" s="10">
        <v>760199</v>
      </c>
      <c r="C4121" s="15">
        <v>42711</v>
      </c>
      <c r="D4121" s="16">
        <v>2950.155166</v>
      </c>
      <c r="E4121" s="14">
        <v>0.31</v>
      </c>
      <c r="F4121" s="14" t="s">
        <v>42</v>
      </c>
      <c r="G4121" s="15">
        <v>42698</v>
      </c>
      <c r="H4121" s="27">
        <f>WORKDAY(WORKDAY(DATEVALUE("15/"&amp;MONTH(EDATE(C4121,0))&amp;"/"&amp;YEAR(EDATE(C4121,0))),-1,Feriados!$A$1:$A$936),1,Feriados!$A$1:$A$936)</f>
        <v>42719</v>
      </c>
      <c r="I4121" s="27">
        <f>WORKDAY(WORKDAY(DATEVALUE("15/"&amp;MONTH(EDATE(C4121,-1))&amp;"/"&amp;YEAR(EDATE(C4121,-1))),-1,Feriados!$A$1:$A$936),1,Feriados!$A$1:$A$936)</f>
        <v>42690</v>
      </c>
      <c r="J4121" s="27">
        <f>WORKDAY(WORKDAY(DATEVALUE("15/"&amp;MONTH(EDATE(C4121,0))&amp;"/"&amp;YEAR(EDATE(C4121,0))-1),-1,Feriados!$A$1:$A$936),1,Feriados!$A$1:$A$936)</f>
        <v>42353</v>
      </c>
      <c r="K4121" s="28">
        <f t="shared" si="124"/>
        <v>6.987383284691151</v>
      </c>
    </row>
    <row r="4122" spans="1:11" x14ac:dyDescent="0.3">
      <c r="A4122" s="18" t="str">
        <f t="shared" si="125"/>
        <v>112016P</v>
      </c>
      <c r="B4122" s="10">
        <v>760199</v>
      </c>
      <c r="C4122" s="15">
        <v>42712</v>
      </c>
      <c r="D4122" s="16">
        <v>2950.5900230000002</v>
      </c>
      <c r="E4122" s="14">
        <v>0.31</v>
      </c>
      <c r="F4122" s="14" t="s">
        <v>42</v>
      </c>
      <c r="G4122" s="15">
        <v>42698</v>
      </c>
      <c r="H4122" s="27">
        <f>WORKDAY(WORKDAY(DATEVALUE("15/"&amp;MONTH(EDATE(C4122,0))&amp;"/"&amp;YEAR(EDATE(C4122,0))),-1,Feriados!$A$1:$A$936),1,Feriados!$A$1:$A$936)</f>
        <v>42719</v>
      </c>
      <c r="I4122" s="27">
        <f>WORKDAY(WORKDAY(DATEVALUE("15/"&amp;MONTH(EDATE(C4122,-1))&amp;"/"&amp;YEAR(EDATE(C4122,-1))),-1,Feriados!$A$1:$A$936),1,Feriados!$A$1:$A$936)</f>
        <v>42690</v>
      </c>
      <c r="J4122" s="27">
        <f>WORKDAY(WORKDAY(DATEVALUE("15/"&amp;MONTH(EDATE(C4122,0))&amp;"/"&amp;YEAR(EDATE(C4122,0))-1),-1,Feriados!$A$1:$A$936),1,Feriados!$A$1:$A$936)</f>
        <v>42353</v>
      </c>
      <c r="K4122" s="28">
        <f t="shared" si="124"/>
        <v>6.987383284691151</v>
      </c>
    </row>
    <row r="4123" spans="1:11" x14ac:dyDescent="0.3">
      <c r="A4123" s="18" t="str">
        <f t="shared" si="125"/>
        <v>112016F</v>
      </c>
      <c r="B4123" s="10">
        <v>760199</v>
      </c>
      <c r="C4123" s="15">
        <v>42713</v>
      </c>
      <c r="D4123" s="16">
        <v>2947.9309899999998</v>
      </c>
      <c r="E4123" s="14">
        <v>0.18</v>
      </c>
      <c r="F4123" s="14" t="s">
        <v>41</v>
      </c>
      <c r="G4123" s="15">
        <v>42713</v>
      </c>
      <c r="H4123" s="27">
        <f>WORKDAY(WORKDAY(DATEVALUE("15/"&amp;MONTH(EDATE(C4123,0))&amp;"/"&amp;YEAR(EDATE(C4123,0))),-1,Feriados!$A$1:$A$936),1,Feriados!$A$1:$A$936)</f>
        <v>42719</v>
      </c>
      <c r="I4123" s="27">
        <f>WORKDAY(WORKDAY(DATEVALUE("15/"&amp;MONTH(EDATE(C4123,-1))&amp;"/"&amp;YEAR(EDATE(C4123,-1))),-1,Feriados!$A$1:$A$936),1,Feriados!$A$1:$A$936)</f>
        <v>42690</v>
      </c>
      <c r="J4123" s="27">
        <f>WORKDAY(WORKDAY(DATEVALUE("15/"&amp;MONTH(EDATE(C4123,0))&amp;"/"&amp;YEAR(EDATE(C4123,0))-1),-1,Feriados!$A$1:$A$936),1,Feriados!$A$1:$A$936)</f>
        <v>42353</v>
      </c>
      <c r="K4123" s="28">
        <f t="shared" si="124"/>
        <v>6.987383284691151</v>
      </c>
    </row>
    <row r="4124" spans="1:11" x14ac:dyDescent="0.3">
      <c r="A4124" s="18" t="str">
        <f t="shared" si="125"/>
        <v>112016F</v>
      </c>
      <c r="B4124" s="10">
        <v>760199</v>
      </c>
      <c r="C4124" s="15">
        <v>42716</v>
      </c>
      <c r="D4124" s="16">
        <v>2948.1835959999999</v>
      </c>
      <c r="E4124" s="14">
        <v>0.18</v>
      </c>
      <c r="F4124" s="14" t="s">
        <v>41</v>
      </c>
      <c r="G4124" s="15">
        <v>42713</v>
      </c>
      <c r="H4124" s="27">
        <f>WORKDAY(WORKDAY(DATEVALUE("15/"&amp;MONTH(EDATE(C4124,0))&amp;"/"&amp;YEAR(EDATE(C4124,0))),-1,Feriados!$A$1:$A$936),1,Feriados!$A$1:$A$936)</f>
        <v>42719</v>
      </c>
      <c r="I4124" s="27">
        <f>WORKDAY(WORKDAY(DATEVALUE("15/"&amp;MONTH(EDATE(C4124,-1))&amp;"/"&amp;YEAR(EDATE(C4124,-1))),-1,Feriados!$A$1:$A$936),1,Feriados!$A$1:$A$936)</f>
        <v>42690</v>
      </c>
      <c r="J4124" s="27">
        <f>WORKDAY(WORKDAY(DATEVALUE("15/"&amp;MONTH(EDATE(C4124,0))&amp;"/"&amp;YEAR(EDATE(C4124,0))-1),-1,Feriados!$A$1:$A$936),1,Feriados!$A$1:$A$936)</f>
        <v>42353</v>
      </c>
      <c r="K4124" s="28">
        <f t="shared" si="124"/>
        <v>6.987383284691151</v>
      </c>
    </row>
    <row r="4125" spans="1:11" x14ac:dyDescent="0.3">
      <c r="A4125" s="18" t="str">
        <f t="shared" si="125"/>
        <v>112016F</v>
      </c>
      <c r="B4125" s="10">
        <v>760199</v>
      </c>
      <c r="C4125" s="15">
        <v>42717</v>
      </c>
      <c r="D4125" s="16">
        <v>2948.436224</v>
      </c>
      <c r="E4125" s="14">
        <v>0.18</v>
      </c>
      <c r="F4125" s="14" t="s">
        <v>41</v>
      </c>
      <c r="G4125" s="15">
        <v>42713</v>
      </c>
      <c r="H4125" s="27">
        <f>WORKDAY(WORKDAY(DATEVALUE("15/"&amp;MONTH(EDATE(C4125,0))&amp;"/"&amp;YEAR(EDATE(C4125,0))),-1,Feriados!$A$1:$A$936),1,Feriados!$A$1:$A$936)</f>
        <v>42719</v>
      </c>
      <c r="I4125" s="27">
        <f>WORKDAY(WORKDAY(DATEVALUE("15/"&amp;MONTH(EDATE(C4125,-1))&amp;"/"&amp;YEAR(EDATE(C4125,-1))),-1,Feriados!$A$1:$A$936),1,Feriados!$A$1:$A$936)</f>
        <v>42690</v>
      </c>
      <c r="J4125" s="27">
        <f>WORKDAY(WORKDAY(DATEVALUE("15/"&amp;MONTH(EDATE(C4125,0))&amp;"/"&amp;YEAR(EDATE(C4125,0))-1),-1,Feriados!$A$1:$A$936),1,Feriados!$A$1:$A$936)</f>
        <v>42353</v>
      </c>
      <c r="K4125" s="28">
        <f t="shared" si="124"/>
        <v>6.987383284691151</v>
      </c>
    </row>
    <row r="4126" spans="1:11" x14ac:dyDescent="0.3">
      <c r="A4126" s="18" t="str">
        <f t="shared" si="125"/>
        <v>112016F</v>
      </c>
      <c r="B4126" s="10">
        <v>760199</v>
      </c>
      <c r="C4126" s="15">
        <v>42718</v>
      </c>
      <c r="D4126" s="16">
        <v>2948.6888739999999</v>
      </c>
      <c r="E4126" s="14">
        <v>0.18</v>
      </c>
      <c r="F4126" s="14" t="s">
        <v>41</v>
      </c>
      <c r="G4126" s="15">
        <v>42713</v>
      </c>
      <c r="H4126" s="27">
        <f>WORKDAY(WORKDAY(DATEVALUE("15/"&amp;MONTH(EDATE(C4126,0))&amp;"/"&amp;YEAR(EDATE(C4126,0))),-1,Feriados!$A$1:$A$936),1,Feriados!$A$1:$A$936)</f>
        <v>42719</v>
      </c>
      <c r="I4126" s="27">
        <f>WORKDAY(WORKDAY(DATEVALUE("15/"&amp;MONTH(EDATE(C4126,-1))&amp;"/"&amp;YEAR(EDATE(C4126,-1))),-1,Feriados!$A$1:$A$936),1,Feriados!$A$1:$A$936)</f>
        <v>42690</v>
      </c>
      <c r="J4126" s="27">
        <f>WORKDAY(WORKDAY(DATEVALUE("15/"&amp;MONTH(EDATE(C4126,0))&amp;"/"&amp;YEAR(EDATE(C4126,0))-1),-1,Feriados!$A$1:$A$936),1,Feriados!$A$1:$A$936)</f>
        <v>42353</v>
      </c>
      <c r="K4126" s="28">
        <f t="shared" si="124"/>
        <v>6.987383284691151</v>
      </c>
    </row>
    <row r="4127" spans="1:11" x14ac:dyDescent="0.3">
      <c r="A4127" s="18" t="str">
        <f t="shared" si="125"/>
        <v>112016F</v>
      </c>
      <c r="B4127" s="10">
        <v>760199</v>
      </c>
      <c r="C4127" s="15">
        <v>42719</v>
      </c>
      <c r="D4127" s="16">
        <v>2948.941546</v>
      </c>
      <c r="E4127" s="14">
        <v>0.18</v>
      </c>
      <c r="F4127" s="14" t="s">
        <v>41</v>
      </c>
      <c r="G4127" s="15">
        <v>42713</v>
      </c>
      <c r="H4127" s="27">
        <f>WORKDAY(WORKDAY(DATEVALUE("15/"&amp;MONTH(EDATE(C4127,0))&amp;"/"&amp;YEAR(EDATE(C4127,0))),-1,Feriados!$A$1:$A$936),1,Feriados!$A$1:$A$936)</f>
        <v>42719</v>
      </c>
      <c r="I4127" s="27">
        <f>WORKDAY(WORKDAY(DATEVALUE("15/"&amp;MONTH(EDATE(C4127,-1))&amp;"/"&amp;YEAR(EDATE(C4127,-1))),-1,Feriados!$A$1:$A$936),1,Feriados!$A$1:$A$936)</f>
        <v>42690</v>
      </c>
      <c r="J4127" s="27">
        <f>WORKDAY(WORKDAY(DATEVALUE("15/"&amp;MONTH(EDATE(C4127,0))&amp;"/"&amp;YEAR(EDATE(C4127,0))-1),-1,Feriados!$A$1:$A$936),1,Feriados!$A$1:$A$936)</f>
        <v>42353</v>
      </c>
      <c r="K4127" s="28">
        <f t="shared" si="124"/>
        <v>6.987383284691151</v>
      </c>
    </row>
    <row r="4128" spans="1:11" x14ac:dyDescent="0.3">
      <c r="A4128" s="18" t="str">
        <f t="shared" si="125"/>
        <v>112016P</v>
      </c>
      <c r="B4128" s="10">
        <v>760199</v>
      </c>
      <c r="C4128" s="15">
        <v>42720</v>
      </c>
      <c r="D4128" s="16">
        <v>2949.583482</v>
      </c>
      <c r="E4128" s="14">
        <v>0.48</v>
      </c>
      <c r="F4128" s="14" t="s">
        <v>42</v>
      </c>
      <c r="G4128" s="15">
        <v>42720</v>
      </c>
      <c r="H4128" s="27">
        <f>WORKDAY(WORKDAY(DATEVALUE("15/"&amp;MONTH(EDATE(C4128,0))&amp;"/"&amp;YEAR(EDATE(C4128,0))),-1,Feriados!$A$1:$A$936),1,Feriados!$A$1:$A$936)</f>
        <v>42719</v>
      </c>
      <c r="I4128" s="27">
        <f>WORKDAY(WORKDAY(DATEVALUE("15/"&amp;MONTH(EDATE(C4128,-1))&amp;"/"&amp;YEAR(EDATE(C4128,-1))),-1,Feriados!$A$1:$A$936),1,Feriados!$A$1:$A$936)</f>
        <v>42690</v>
      </c>
      <c r="J4128" s="27">
        <f>WORKDAY(WORKDAY(DATEVALUE("15/"&amp;MONTH(EDATE(C4128,0))&amp;"/"&amp;YEAR(EDATE(C4128,0))-1),-1,Feriados!$A$1:$A$936),1,Feriados!$A$1:$A$936)</f>
        <v>42353</v>
      </c>
      <c r="K4128" s="28">
        <f t="shared" si="124"/>
        <v>6.987383284691151</v>
      </c>
    </row>
    <row r="4129" spans="1:11" x14ac:dyDescent="0.3">
      <c r="A4129" s="18" t="str">
        <f t="shared" si="125"/>
        <v>112016P</v>
      </c>
      <c r="B4129" s="10">
        <v>760199</v>
      </c>
      <c r="C4129" s="15">
        <v>42723</v>
      </c>
      <c r="D4129" s="16">
        <v>2950.2255570000002</v>
      </c>
      <c r="E4129" s="14">
        <v>0.48</v>
      </c>
      <c r="F4129" s="14" t="s">
        <v>42</v>
      </c>
      <c r="G4129" s="15">
        <v>42720</v>
      </c>
      <c r="H4129" s="27">
        <f>WORKDAY(WORKDAY(DATEVALUE("15/"&amp;MONTH(EDATE(C4129,0))&amp;"/"&amp;YEAR(EDATE(C4129,0))),-1,Feriados!$A$1:$A$936),1,Feriados!$A$1:$A$936)</f>
        <v>42719</v>
      </c>
      <c r="I4129" s="27">
        <f>WORKDAY(WORKDAY(DATEVALUE("15/"&amp;MONTH(EDATE(C4129,-1))&amp;"/"&amp;YEAR(EDATE(C4129,-1))),-1,Feriados!$A$1:$A$936),1,Feriados!$A$1:$A$936)</f>
        <v>42690</v>
      </c>
      <c r="J4129" s="27">
        <f>WORKDAY(WORKDAY(DATEVALUE("15/"&amp;MONTH(EDATE(C4129,0))&amp;"/"&amp;YEAR(EDATE(C4129,0))-1),-1,Feriados!$A$1:$A$936),1,Feriados!$A$1:$A$936)</f>
        <v>42353</v>
      </c>
      <c r="K4129" s="28">
        <f t="shared" si="124"/>
        <v>6.987383284691151</v>
      </c>
    </row>
    <row r="4130" spans="1:11" x14ac:dyDescent="0.3">
      <c r="A4130" s="18" t="str">
        <f t="shared" si="125"/>
        <v>112016P</v>
      </c>
      <c r="B4130" s="10">
        <v>760199</v>
      </c>
      <c r="C4130" s="15">
        <v>42724</v>
      </c>
      <c r="D4130" s="16">
        <v>2950.8677729999999</v>
      </c>
      <c r="E4130" s="14">
        <v>0.48</v>
      </c>
      <c r="F4130" s="14" t="s">
        <v>42</v>
      </c>
      <c r="G4130" s="15">
        <v>42720</v>
      </c>
      <c r="H4130" s="27">
        <f>WORKDAY(WORKDAY(DATEVALUE("15/"&amp;MONTH(EDATE(C4130,0))&amp;"/"&amp;YEAR(EDATE(C4130,0))),-1,Feriados!$A$1:$A$936),1,Feriados!$A$1:$A$936)</f>
        <v>42719</v>
      </c>
      <c r="I4130" s="27">
        <f>WORKDAY(WORKDAY(DATEVALUE("15/"&amp;MONTH(EDATE(C4130,-1))&amp;"/"&amp;YEAR(EDATE(C4130,-1))),-1,Feriados!$A$1:$A$936),1,Feriados!$A$1:$A$936)</f>
        <v>42690</v>
      </c>
      <c r="J4130" s="27">
        <f>WORKDAY(WORKDAY(DATEVALUE("15/"&amp;MONTH(EDATE(C4130,0))&amp;"/"&amp;YEAR(EDATE(C4130,0))-1),-1,Feriados!$A$1:$A$936),1,Feriados!$A$1:$A$936)</f>
        <v>42353</v>
      </c>
      <c r="K4130" s="28">
        <f t="shared" si="124"/>
        <v>6.987383284691151</v>
      </c>
    </row>
    <row r="4131" spans="1:11" x14ac:dyDescent="0.3">
      <c r="A4131" s="18" t="str">
        <f t="shared" si="125"/>
        <v>112016P</v>
      </c>
      <c r="B4131" s="10">
        <v>760199</v>
      </c>
      <c r="C4131" s="15">
        <v>42725</v>
      </c>
      <c r="D4131" s="16">
        <v>2951.5101279999999</v>
      </c>
      <c r="E4131" s="14">
        <v>0.48</v>
      </c>
      <c r="F4131" s="14" t="s">
        <v>42</v>
      </c>
      <c r="G4131" s="15">
        <v>42720</v>
      </c>
      <c r="H4131" s="27">
        <f>WORKDAY(WORKDAY(DATEVALUE("15/"&amp;MONTH(EDATE(C4131,0))&amp;"/"&amp;YEAR(EDATE(C4131,0))),-1,Feriados!$A$1:$A$936),1,Feriados!$A$1:$A$936)</f>
        <v>42719</v>
      </c>
      <c r="I4131" s="27">
        <f>WORKDAY(WORKDAY(DATEVALUE("15/"&amp;MONTH(EDATE(C4131,-1))&amp;"/"&amp;YEAR(EDATE(C4131,-1))),-1,Feriados!$A$1:$A$936),1,Feriados!$A$1:$A$936)</f>
        <v>42690</v>
      </c>
      <c r="J4131" s="27">
        <f>WORKDAY(WORKDAY(DATEVALUE("15/"&amp;MONTH(EDATE(C4131,0))&amp;"/"&amp;YEAR(EDATE(C4131,0))-1),-1,Feriados!$A$1:$A$936),1,Feriados!$A$1:$A$936)</f>
        <v>42353</v>
      </c>
      <c r="K4131" s="28">
        <f t="shared" si="124"/>
        <v>6.987383284691151</v>
      </c>
    </row>
    <row r="4132" spans="1:11" x14ac:dyDescent="0.3">
      <c r="A4132" s="18" t="str">
        <f t="shared" si="125"/>
        <v>112016P</v>
      </c>
      <c r="B4132" s="10">
        <v>760199</v>
      </c>
      <c r="C4132" s="15">
        <v>42726</v>
      </c>
      <c r="D4132" s="16">
        <v>2951.016725</v>
      </c>
      <c r="E4132" s="14">
        <v>0.31</v>
      </c>
      <c r="F4132" s="14" t="s">
        <v>42</v>
      </c>
      <c r="G4132" s="15">
        <v>42726</v>
      </c>
      <c r="H4132" s="27">
        <f>WORKDAY(WORKDAY(DATEVALUE("15/"&amp;MONTH(EDATE(C4132,0))&amp;"/"&amp;YEAR(EDATE(C4132,0))),-1,Feriados!$A$1:$A$936),1,Feriados!$A$1:$A$936)</f>
        <v>42719</v>
      </c>
      <c r="I4132" s="27">
        <f>WORKDAY(WORKDAY(DATEVALUE("15/"&amp;MONTH(EDATE(C4132,-1))&amp;"/"&amp;YEAR(EDATE(C4132,-1))),-1,Feriados!$A$1:$A$936),1,Feriados!$A$1:$A$936)</f>
        <v>42690</v>
      </c>
      <c r="J4132" s="27">
        <f>WORKDAY(WORKDAY(DATEVALUE("15/"&amp;MONTH(EDATE(C4132,0))&amp;"/"&amp;YEAR(EDATE(C4132,0))-1),-1,Feriados!$A$1:$A$936),1,Feriados!$A$1:$A$936)</f>
        <v>42353</v>
      </c>
      <c r="K4132" s="28">
        <f t="shared" si="124"/>
        <v>6.987383284691151</v>
      </c>
    </row>
    <row r="4133" spans="1:11" x14ac:dyDescent="0.3">
      <c r="A4133" s="18" t="str">
        <f t="shared" si="125"/>
        <v>112016P</v>
      </c>
      <c r="B4133" s="10">
        <v>760199</v>
      </c>
      <c r="C4133" s="15">
        <v>42727</v>
      </c>
      <c r="D4133" s="16">
        <v>2951.431936</v>
      </c>
      <c r="E4133" s="14">
        <v>0.31</v>
      </c>
      <c r="F4133" s="14" t="s">
        <v>42</v>
      </c>
      <c r="G4133" s="15">
        <v>42726</v>
      </c>
      <c r="H4133" s="27">
        <f>WORKDAY(WORKDAY(DATEVALUE("15/"&amp;MONTH(EDATE(C4133,0))&amp;"/"&amp;YEAR(EDATE(C4133,0))),-1,Feriados!$A$1:$A$936),1,Feriados!$A$1:$A$936)</f>
        <v>42719</v>
      </c>
      <c r="I4133" s="27">
        <f>WORKDAY(WORKDAY(DATEVALUE("15/"&amp;MONTH(EDATE(C4133,-1))&amp;"/"&amp;YEAR(EDATE(C4133,-1))),-1,Feriados!$A$1:$A$936),1,Feriados!$A$1:$A$936)</f>
        <v>42690</v>
      </c>
      <c r="J4133" s="27">
        <f>WORKDAY(WORKDAY(DATEVALUE("15/"&amp;MONTH(EDATE(C4133,0))&amp;"/"&amp;YEAR(EDATE(C4133,0))-1),-1,Feriados!$A$1:$A$936),1,Feriados!$A$1:$A$936)</f>
        <v>42353</v>
      </c>
      <c r="K4133" s="28">
        <f t="shared" si="124"/>
        <v>6.987383284691151</v>
      </c>
    </row>
    <row r="4134" spans="1:11" x14ac:dyDescent="0.3">
      <c r="A4134" s="18" t="str">
        <f t="shared" si="125"/>
        <v>112016P</v>
      </c>
      <c r="B4134" s="10">
        <v>760199</v>
      </c>
      <c r="C4134" s="15">
        <v>42730</v>
      </c>
      <c r="D4134" s="16">
        <v>2951.8472059999999</v>
      </c>
      <c r="E4134" s="14">
        <v>0.31</v>
      </c>
      <c r="F4134" s="14" t="s">
        <v>42</v>
      </c>
      <c r="G4134" s="15">
        <v>42726</v>
      </c>
      <c r="H4134" s="27">
        <f>WORKDAY(WORKDAY(DATEVALUE("15/"&amp;MONTH(EDATE(C4134,0))&amp;"/"&amp;YEAR(EDATE(C4134,0))),-1,Feriados!$A$1:$A$936),1,Feriados!$A$1:$A$936)</f>
        <v>42719</v>
      </c>
      <c r="I4134" s="27">
        <f>WORKDAY(WORKDAY(DATEVALUE("15/"&amp;MONTH(EDATE(C4134,-1))&amp;"/"&amp;YEAR(EDATE(C4134,-1))),-1,Feriados!$A$1:$A$936),1,Feriados!$A$1:$A$936)</f>
        <v>42690</v>
      </c>
      <c r="J4134" s="27">
        <f>WORKDAY(WORKDAY(DATEVALUE("15/"&amp;MONTH(EDATE(C4134,0))&amp;"/"&amp;YEAR(EDATE(C4134,0))-1),-1,Feriados!$A$1:$A$936),1,Feriados!$A$1:$A$936)</f>
        <v>42353</v>
      </c>
      <c r="K4134" s="28">
        <f t="shared" si="124"/>
        <v>6.987383284691151</v>
      </c>
    </row>
    <row r="4135" spans="1:11" x14ac:dyDescent="0.3">
      <c r="A4135" s="18" t="str">
        <f t="shared" si="125"/>
        <v>112016P</v>
      </c>
      <c r="B4135" s="10">
        <v>760199</v>
      </c>
      <c r="C4135" s="15">
        <v>42731</v>
      </c>
      <c r="D4135" s="16">
        <v>2952.2625330000001</v>
      </c>
      <c r="E4135" s="14">
        <v>0.31</v>
      </c>
      <c r="F4135" s="14" t="s">
        <v>42</v>
      </c>
      <c r="G4135" s="15">
        <v>42726</v>
      </c>
      <c r="H4135" s="27">
        <f>WORKDAY(WORKDAY(DATEVALUE("15/"&amp;MONTH(EDATE(C4135,0))&amp;"/"&amp;YEAR(EDATE(C4135,0))),-1,Feriados!$A$1:$A$936),1,Feriados!$A$1:$A$936)</f>
        <v>42719</v>
      </c>
      <c r="I4135" s="27">
        <f>WORKDAY(WORKDAY(DATEVALUE("15/"&amp;MONTH(EDATE(C4135,-1))&amp;"/"&amp;YEAR(EDATE(C4135,-1))),-1,Feriados!$A$1:$A$936),1,Feriados!$A$1:$A$936)</f>
        <v>42690</v>
      </c>
      <c r="J4135" s="27">
        <f>WORKDAY(WORKDAY(DATEVALUE("15/"&amp;MONTH(EDATE(C4135,0))&amp;"/"&amp;YEAR(EDATE(C4135,0))-1),-1,Feriados!$A$1:$A$936),1,Feriados!$A$1:$A$936)</f>
        <v>42353</v>
      </c>
      <c r="K4135" s="28">
        <f t="shared" si="124"/>
        <v>6.987383284691151</v>
      </c>
    </row>
    <row r="4136" spans="1:11" x14ac:dyDescent="0.3">
      <c r="A4136" s="18" t="str">
        <f t="shared" si="125"/>
        <v>112016P</v>
      </c>
      <c r="B4136" s="10">
        <v>760199</v>
      </c>
      <c r="C4136" s="15">
        <v>42732</v>
      </c>
      <c r="D4136" s="16">
        <v>2952.6779200000001</v>
      </c>
      <c r="E4136" s="14">
        <v>0.31</v>
      </c>
      <c r="F4136" s="14" t="s">
        <v>42</v>
      </c>
      <c r="G4136" s="15">
        <v>42726</v>
      </c>
      <c r="H4136" s="27">
        <f>WORKDAY(WORKDAY(DATEVALUE("15/"&amp;MONTH(EDATE(C4136,0))&amp;"/"&amp;YEAR(EDATE(C4136,0))),-1,Feriados!$A$1:$A$936),1,Feriados!$A$1:$A$936)</f>
        <v>42719</v>
      </c>
      <c r="I4136" s="27">
        <f>WORKDAY(WORKDAY(DATEVALUE("15/"&amp;MONTH(EDATE(C4136,-1))&amp;"/"&amp;YEAR(EDATE(C4136,-1))),-1,Feriados!$A$1:$A$936),1,Feriados!$A$1:$A$936)</f>
        <v>42690</v>
      </c>
      <c r="J4136" s="27">
        <f>WORKDAY(WORKDAY(DATEVALUE("15/"&amp;MONTH(EDATE(C4136,0))&amp;"/"&amp;YEAR(EDATE(C4136,0))-1),-1,Feriados!$A$1:$A$936),1,Feriados!$A$1:$A$936)</f>
        <v>42353</v>
      </c>
      <c r="K4136" s="28">
        <f t="shared" si="124"/>
        <v>6.987383284691151</v>
      </c>
    </row>
    <row r="4137" spans="1:11" x14ac:dyDescent="0.3">
      <c r="A4137" s="18" t="str">
        <f t="shared" si="125"/>
        <v>112016P</v>
      </c>
      <c r="B4137" s="10">
        <v>760199</v>
      </c>
      <c r="C4137" s="15">
        <v>42733</v>
      </c>
      <c r="D4137" s="16">
        <v>2953.0933650000002</v>
      </c>
      <c r="E4137" s="14">
        <v>0.31</v>
      </c>
      <c r="F4137" s="14" t="s">
        <v>42</v>
      </c>
      <c r="G4137" s="15">
        <v>42726</v>
      </c>
      <c r="H4137" s="27">
        <f>WORKDAY(WORKDAY(DATEVALUE("15/"&amp;MONTH(EDATE(C4137,0))&amp;"/"&amp;YEAR(EDATE(C4137,0))),-1,Feriados!$A$1:$A$936),1,Feriados!$A$1:$A$936)</f>
        <v>42719</v>
      </c>
      <c r="I4137" s="27">
        <f>WORKDAY(WORKDAY(DATEVALUE("15/"&amp;MONTH(EDATE(C4137,-1))&amp;"/"&amp;YEAR(EDATE(C4137,-1))),-1,Feriados!$A$1:$A$936),1,Feriados!$A$1:$A$936)</f>
        <v>42690</v>
      </c>
      <c r="J4137" s="27">
        <f>WORKDAY(WORKDAY(DATEVALUE("15/"&amp;MONTH(EDATE(C4137,0))&amp;"/"&amp;YEAR(EDATE(C4137,0))-1),-1,Feriados!$A$1:$A$936),1,Feriados!$A$1:$A$936)</f>
        <v>42353</v>
      </c>
      <c r="K4137" s="28">
        <f t="shared" si="124"/>
        <v>6.987383284691151</v>
      </c>
    </row>
    <row r="4138" spans="1:11" x14ac:dyDescent="0.3">
      <c r="A4138" s="18" t="str">
        <f t="shared" si="125"/>
        <v>112016P</v>
      </c>
      <c r="B4138" s="10">
        <v>760199</v>
      </c>
      <c r="C4138" s="15">
        <v>42734</v>
      </c>
      <c r="D4138" s="16">
        <v>2953.5088679999999</v>
      </c>
      <c r="E4138" s="14">
        <v>0.31</v>
      </c>
      <c r="F4138" s="14" t="s">
        <v>42</v>
      </c>
      <c r="G4138" s="15">
        <v>42726</v>
      </c>
      <c r="H4138" s="27">
        <f>WORKDAY(WORKDAY(DATEVALUE("15/"&amp;MONTH(EDATE(C4138,0))&amp;"/"&amp;YEAR(EDATE(C4138,0))),-1,Feriados!$A$1:$A$936),1,Feriados!$A$1:$A$936)</f>
        <v>42719</v>
      </c>
      <c r="I4138" s="27">
        <f>WORKDAY(WORKDAY(DATEVALUE("15/"&amp;MONTH(EDATE(C4138,-1))&amp;"/"&amp;YEAR(EDATE(C4138,-1))),-1,Feriados!$A$1:$A$936),1,Feriados!$A$1:$A$936)</f>
        <v>42690</v>
      </c>
      <c r="J4138" s="27">
        <f>WORKDAY(WORKDAY(DATEVALUE("15/"&amp;MONTH(EDATE(C4138,0))&amp;"/"&amp;YEAR(EDATE(C4138,0))-1),-1,Feriados!$A$1:$A$936),1,Feriados!$A$1:$A$936)</f>
        <v>42353</v>
      </c>
      <c r="K4138" s="28">
        <f t="shared" si="124"/>
        <v>6.987383284691151</v>
      </c>
    </row>
    <row r="4139" spans="1:11" x14ac:dyDescent="0.3">
      <c r="A4139" s="18" t="str">
        <f t="shared" si="125"/>
        <v>122016P</v>
      </c>
      <c r="B4139" s="10">
        <v>760199</v>
      </c>
      <c r="C4139" s="15">
        <v>42737</v>
      </c>
      <c r="D4139" s="16">
        <v>2953.92443</v>
      </c>
      <c r="E4139" s="14">
        <v>0.31</v>
      </c>
      <c r="F4139" s="14" t="s">
        <v>42</v>
      </c>
      <c r="G4139" s="15">
        <v>42726</v>
      </c>
      <c r="H4139" s="27">
        <f>WORKDAY(WORKDAY(DATEVALUE("15/"&amp;MONTH(EDATE(C4139,0))&amp;"/"&amp;YEAR(EDATE(C4139,0))),-1,Feriados!$A$1:$A$936),1,Feriados!$A$1:$A$936)</f>
        <v>42751</v>
      </c>
      <c r="I4139" s="27">
        <f>WORKDAY(WORKDAY(DATEVALUE("15/"&amp;MONTH(EDATE(C4139,-1))&amp;"/"&amp;YEAR(EDATE(C4139,-1))),-1,Feriados!$A$1:$A$936),1,Feriados!$A$1:$A$936)</f>
        <v>42719</v>
      </c>
      <c r="J4139" s="27">
        <f>WORKDAY(WORKDAY(DATEVALUE("15/"&amp;MONTH(EDATE(C4139,0))&amp;"/"&amp;YEAR(EDATE(C4139,0))-1),-1,Feriados!$A$1:$A$936),1,Feriados!$A$1:$A$936)</f>
        <v>42384</v>
      </c>
      <c r="K4139" s="28">
        <f t="shared" si="124"/>
        <v>6.2879881850826491</v>
      </c>
    </row>
    <row r="4140" spans="1:11" x14ac:dyDescent="0.3">
      <c r="A4140" s="18" t="str">
        <f t="shared" si="125"/>
        <v>122016P</v>
      </c>
      <c r="B4140" s="10">
        <v>760199</v>
      </c>
      <c r="C4140" s="15">
        <v>42738</v>
      </c>
      <c r="D4140" s="16">
        <v>2954.3400499999998</v>
      </c>
      <c r="E4140" s="14">
        <v>0.31</v>
      </c>
      <c r="F4140" s="14" t="s">
        <v>42</v>
      </c>
      <c r="G4140" s="15">
        <v>42726</v>
      </c>
      <c r="H4140" s="27">
        <f>WORKDAY(WORKDAY(DATEVALUE("15/"&amp;MONTH(EDATE(C4140,0))&amp;"/"&amp;YEAR(EDATE(C4140,0))),-1,Feriados!$A$1:$A$936),1,Feriados!$A$1:$A$936)</f>
        <v>42751</v>
      </c>
      <c r="I4140" s="27">
        <f>WORKDAY(WORKDAY(DATEVALUE("15/"&amp;MONTH(EDATE(C4140,-1))&amp;"/"&amp;YEAR(EDATE(C4140,-1))),-1,Feriados!$A$1:$A$936),1,Feriados!$A$1:$A$936)</f>
        <v>42719</v>
      </c>
      <c r="J4140" s="27">
        <f>WORKDAY(WORKDAY(DATEVALUE("15/"&amp;MONTH(EDATE(C4140,0))&amp;"/"&amp;YEAR(EDATE(C4140,0))-1),-1,Feriados!$A$1:$A$936),1,Feriados!$A$1:$A$936)</f>
        <v>42384</v>
      </c>
      <c r="K4140" s="28">
        <f t="shared" si="124"/>
        <v>6.2879881850826491</v>
      </c>
    </row>
    <row r="4141" spans="1:11" x14ac:dyDescent="0.3">
      <c r="A4141" s="18" t="str">
        <f t="shared" si="125"/>
        <v>122016P</v>
      </c>
      <c r="B4141" s="10">
        <v>760199</v>
      </c>
      <c r="C4141" s="15">
        <v>42739</v>
      </c>
      <c r="D4141" s="16">
        <v>2954.755729</v>
      </c>
      <c r="E4141" s="14">
        <v>0.31</v>
      </c>
      <c r="F4141" s="14" t="s">
        <v>42</v>
      </c>
      <c r="G4141" s="15">
        <v>42726</v>
      </c>
      <c r="H4141" s="27">
        <f>WORKDAY(WORKDAY(DATEVALUE("15/"&amp;MONTH(EDATE(C4141,0))&amp;"/"&amp;YEAR(EDATE(C4141,0))),-1,Feriados!$A$1:$A$936),1,Feriados!$A$1:$A$936)</f>
        <v>42751</v>
      </c>
      <c r="I4141" s="27">
        <f>WORKDAY(WORKDAY(DATEVALUE("15/"&amp;MONTH(EDATE(C4141,-1))&amp;"/"&amp;YEAR(EDATE(C4141,-1))),-1,Feriados!$A$1:$A$936),1,Feriados!$A$1:$A$936)</f>
        <v>42719</v>
      </c>
      <c r="J4141" s="27">
        <f>WORKDAY(WORKDAY(DATEVALUE("15/"&amp;MONTH(EDATE(C4141,0))&amp;"/"&amp;YEAR(EDATE(C4141,0))-1),-1,Feriados!$A$1:$A$936),1,Feriados!$A$1:$A$936)</f>
        <v>42384</v>
      </c>
      <c r="K4141" s="28">
        <f t="shared" si="124"/>
        <v>6.2879881850826491</v>
      </c>
    </row>
    <row r="4142" spans="1:11" x14ac:dyDescent="0.3">
      <c r="A4142" s="18" t="str">
        <f t="shared" si="125"/>
        <v>122016P</v>
      </c>
      <c r="B4142" s="10">
        <v>760199</v>
      </c>
      <c r="C4142" s="15">
        <v>42740</v>
      </c>
      <c r="D4142" s="16">
        <v>2955.1714659999998</v>
      </c>
      <c r="E4142" s="14">
        <v>0.31</v>
      </c>
      <c r="F4142" s="14" t="s">
        <v>42</v>
      </c>
      <c r="G4142" s="15">
        <v>42726</v>
      </c>
      <c r="H4142" s="27">
        <f>WORKDAY(WORKDAY(DATEVALUE("15/"&amp;MONTH(EDATE(C4142,0))&amp;"/"&amp;YEAR(EDATE(C4142,0))),-1,Feriados!$A$1:$A$936),1,Feriados!$A$1:$A$936)</f>
        <v>42751</v>
      </c>
      <c r="I4142" s="27">
        <f>WORKDAY(WORKDAY(DATEVALUE("15/"&amp;MONTH(EDATE(C4142,-1))&amp;"/"&amp;YEAR(EDATE(C4142,-1))),-1,Feriados!$A$1:$A$936),1,Feriados!$A$1:$A$936)</f>
        <v>42719</v>
      </c>
      <c r="J4142" s="27">
        <f>WORKDAY(WORKDAY(DATEVALUE("15/"&amp;MONTH(EDATE(C4142,0))&amp;"/"&amp;YEAR(EDATE(C4142,0))-1),-1,Feriados!$A$1:$A$936),1,Feriados!$A$1:$A$936)</f>
        <v>42384</v>
      </c>
      <c r="K4142" s="28">
        <f t="shared" si="124"/>
        <v>6.2879881850826491</v>
      </c>
    </row>
    <row r="4143" spans="1:11" x14ac:dyDescent="0.3">
      <c r="A4143" s="18" t="str">
        <f t="shared" si="125"/>
        <v>122016P</v>
      </c>
      <c r="B4143" s="10">
        <v>760199</v>
      </c>
      <c r="C4143" s="15">
        <v>42741</v>
      </c>
      <c r="D4143" s="16">
        <v>2955.5872610000001</v>
      </c>
      <c r="E4143" s="14">
        <v>0.31</v>
      </c>
      <c r="F4143" s="14" t="s">
        <v>42</v>
      </c>
      <c r="G4143" s="15">
        <v>42726</v>
      </c>
      <c r="H4143" s="27">
        <f>WORKDAY(WORKDAY(DATEVALUE("15/"&amp;MONTH(EDATE(C4143,0))&amp;"/"&amp;YEAR(EDATE(C4143,0))),-1,Feriados!$A$1:$A$936),1,Feriados!$A$1:$A$936)</f>
        <v>42751</v>
      </c>
      <c r="I4143" s="27">
        <f>WORKDAY(WORKDAY(DATEVALUE("15/"&amp;MONTH(EDATE(C4143,-1))&amp;"/"&amp;YEAR(EDATE(C4143,-1))),-1,Feriados!$A$1:$A$936),1,Feriados!$A$1:$A$936)</f>
        <v>42719</v>
      </c>
      <c r="J4143" s="27">
        <f>WORKDAY(WORKDAY(DATEVALUE("15/"&amp;MONTH(EDATE(C4143,0))&amp;"/"&amp;YEAR(EDATE(C4143,0))-1),-1,Feriados!$A$1:$A$936),1,Feriados!$A$1:$A$936)</f>
        <v>42384</v>
      </c>
      <c r="K4143" s="28">
        <f t="shared" si="124"/>
        <v>6.2879881850826491</v>
      </c>
    </row>
    <row r="4144" spans="1:11" x14ac:dyDescent="0.3">
      <c r="A4144" s="18" t="str">
        <f t="shared" si="125"/>
        <v>122016P</v>
      </c>
      <c r="B4144" s="10">
        <v>760199</v>
      </c>
      <c r="C4144" s="15">
        <v>42744</v>
      </c>
      <c r="D4144" s="16">
        <v>2956.0031159999999</v>
      </c>
      <c r="E4144" s="14">
        <v>0.31</v>
      </c>
      <c r="F4144" s="14" t="s">
        <v>42</v>
      </c>
      <c r="G4144" s="15">
        <v>42726</v>
      </c>
      <c r="H4144" s="27">
        <f>WORKDAY(WORKDAY(DATEVALUE("15/"&amp;MONTH(EDATE(C4144,0))&amp;"/"&amp;YEAR(EDATE(C4144,0))),-1,Feriados!$A$1:$A$936),1,Feriados!$A$1:$A$936)</f>
        <v>42751</v>
      </c>
      <c r="I4144" s="27">
        <f>WORKDAY(WORKDAY(DATEVALUE("15/"&amp;MONTH(EDATE(C4144,-1))&amp;"/"&amp;YEAR(EDATE(C4144,-1))),-1,Feriados!$A$1:$A$936),1,Feriados!$A$1:$A$936)</f>
        <v>42719</v>
      </c>
      <c r="J4144" s="27">
        <f>WORKDAY(WORKDAY(DATEVALUE("15/"&amp;MONTH(EDATE(C4144,0))&amp;"/"&amp;YEAR(EDATE(C4144,0))-1),-1,Feriados!$A$1:$A$936),1,Feriados!$A$1:$A$936)</f>
        <v>42384</v>
      </c>
      <c r="K4144" s="28">
        <f t="shared" si="124"/>
        <v>6.2879881850826491</v>
      </c>
    </row>
    <row r="4145" spans="1:11" x14ac:dyDescent="0.3">
      <c r="A4145" s="18" t="str">
        <f t="shared" si="125"/>
        <v>122016P</v>
      </c>
      <c r="B4145" s="10">
        <v>760199</v>
      </c>
      <c r="C4145" s="15">
        <v>42745</v>
      </c>
      <c r="D4145" s="16">
        <v>2956.4190279999998</v>
      </c>
      <c r="E4145" s="14">
        <v>0.31</v>
      </c>
      <c r="F4145" s="14" t="s">
        <v>42</v>
      </c>
      <c r="G4145" s="15">
        <v>42726</v>
      </c>
      <c r="H4145" s="27">
        <f>WORKDAY(WORKDAY(DATEVALUE("15/"&amp;MONTH(EDATE(C4145,0))&amp;"/"&amp;YEAR(EDATE(C4145,0))),-1,Feriados!$A$1:$A$936),1,Feriados!$A$1:$A$936)</f>
        <v>42751</v>
      </c>
      <c r="I4145" s="27">
        <f>WORKDAY(WORKDAY(DATEVALUE("15/"&amp;MONTH(EDATE(C4145,-1))&amp;"/"&amp;YEAR(EDATE(C4145,-1))),-1,Feriados!$A$1:$A$936),1,Feriados!$A$1:$A$936)</f>
        <v>42719</v>
      </c>
      <c r="J4145" s="27">
        <f>WORKDAY(WORKDAY(DATEVALUE("15/"&amp;MONTH(EDATE(C4145,0))&amp;"/"&amp;YEAR(EDATE(C4145,0))-1),-1,Feriados!$A$1:$A$936),1,Feriados!$A$1:$A$936)</f>
        <v>42384</v>
      </c>
      <c r="K4145" s="28">
        <f t="shared" si="124"/>
        <v>6.2879881850826491</v>
      </c>
    </row>
    <row r="4146" spans="1:11" x14ac:dyDescent="0.3">
      <c r="A4146" s="18" t="str">
        <f t="shared" si="125"/>
        <v>122016F</v>
      </c>
      <c r="B4146" s="10">
        <v>760199</v>
      </c>
      <c r="C4146" s="15">
        <v>42746</v>
      </c>
      <c r="D4146" s="16">
        <v>2956.5781459999998</v>
      </c>
      <c r="E4146" s="14">
        <v>0.3</v>
      </c>
      <c r="F4146" s="14" t="s">
        <v>41</v>
      </c>
      <c r="G4146" s="15">
        <v>42746</v>
      </c>
      <c r="H4146" s="27">
        <f>WORKDAY(WORKDAY(DATEVALUE("15/"&amp;MONTH(EDATE(C4146,0))&amp;"/"&amp;YEAR(EDATE(C4146,0))),-1,Feriados!$A$1:$A$936),1,Feriados!$A$1:$A$936)</f>
        <v>42751</v>
      </c>
      <c r="I4146" s="27">
        <f>WORKDAY(WORKDAY(DATEVALUE("15/"&amp;MONTH(EDATE(C4146,-1))&amp;"/"&amp;YEAR(EDATE(C4146,-1))),-1,Feriados!$A$1:$A$936),1,Feriados!$A$1:$A$936)</f>
        <v>42719</v>
      </c>
      <c r="J4146" s="27">
        <f>WORKDAY(WORKDAY(DATEVALUE("15/"&amp;MONTH(EDATE(C4146,0))&amp;"/"&amp;YEAR(EDATE(C4146,0))-1),-1,Feriados!$A$1:$A$936),1,Feriados!$A$1:$A$936)</f>
        <v>42384</v>
      </c>
      <c r="K4146" s="28">
        <f t="shared" si="124"/>
        <v>6.2879881850826491</v>
      </c>
    </row>
    <row r="4147" spans="1:11" x14ac:dyDescent="0.3">
      <c r="A4147" s="18" t="str">
        <f t="shared" si="125"/>
        <v>122016F</v>
      </c>
      <c r="B4147" s="10">
        <v>760199</v>
      </c>
      <c r="C4147" s="15">
        <v>42747</v>
      </c>
      <c r="D4147" s="16">
        <v>2956.9806199999998</v>
      </c>
      <c r="E4147" s="14">
        <v>0.3</v>
      </c>
      <c r="F4147" s="14" t="s">
        <v>41</v>
      </c>
      <c r="G4147" s="15">
        <v>42746</v>
      </c>
      <c r="H4147" s="27">
        <f>WORKDAY(WORKDAY(DATEVALUE("15/"&amp;MONTH(EDATE(C4147,0))&amp;"/"&amp;YEAR(EDATE(C4147,0))),-1,Feriados!$A$1:$A$936),1,Feriados!$A$1:$A$936)</f>
        <v>42751</v>
      </c>
      <c r="I4147" s="27">
        <f>WORKDAY(WORKDAY(DATEVALUE("15/"&amp;MONTH(EDATE(C4147,-1))&amp;"/"&amp;YEAR(EDATE(C4147,-1))),-1,Feriados!$A$1:$A$936),1,Feriados!$A$1:$A$936)</f>
        <v>42719</v>
      </c>
      <c r="J4147" s="27">
        <f>WORKDAY(WORKDAY(DATEVALUE("15/"&amp;MONTH(EDATE(C4147,0))&amp;"/"&amp;YEAR(EDATE(C4147,0))-1),-1,Feriados!$A$1:$A$936),1,Feriados!$A$1:$A$936)</f>
        <v>42384</v>
      </c>
      <c r="K4147" s="28">
        <f t="shared" si="124"/>
        <v>6.2879881850826491</v>
      </c>
    </row>
    <row r="4148" spans="1:11" x14ac:dyDescent="0.3">
      <c r="A4148" s="18" t="str">
        <f t="shared" si="125"/>
        <v>122016F</v>
      </c>
      <c r="B4148" s="10">
        <v>760199</v>
      </c>
      <c r="C4148" s="15">
        <v>42748</v>
      </c>
      <c r="D4148" s="16">
        <v>2957.3831479999999</v>
      </c>
      <c r="E4148" s="14">
        <v>0.3</v>
      </c>
      <c r="F4148" s="14" t="s">
        <v>41</v>
      </c>
      <c r="G4148" s="15">
        <v>42746</v>
      </c>
      <c r="H4148" s="27">
        <f>WORKDAY(WORKDAY(DATEVALUE("15/"&amp;MONTH(EDATE(C4148,0))&amp;"/"&amp;YEAR(EDATE(C4148,0))),-1,Feriados!$A$1:$A$936),1,Feriados!$A$1:$A$936)</f>
        <v>42751</v>
      </c>
      <c r="I4148" s="27">
        <f>WORKDAY(WORKDAY(DATEVALUE("15/"&amp;MONTH(EDATE(C4148,-1))&amp;"/"&amp;YEAR(EDATE(C4148,-1))),-1,Feriados!$A$1:$A$936),1,Feriados!$A$1:$A$936)</f>
        <v>42719</v>
      </c>
      <c r="J4148" s="27">
        <f>WORKDAY(WORKDAY(DATEVALUE("15/"&amp;MONTH(EDATE(C4148,0))&amp;"/"&amp;YEAR(EDATE(C4148,0))-1),-1,Feriados!$A$1:$A$936),1,Feriados!$A$1:$A$936)</f>
        <v>42384</v>
      </c>
      <c r="K4148" s="28">
        <f t="shared" si="124"/>
        <v>6.2879881850826491</v>
      </c>
    </row>
    <row r="4149" spans="1:11" x14ac:dyDescent="0.3">
      <c r="A4149" s="18" t="str">
        <f t="shared" si="125"/>
        <v>122016F</v>
      </c>
      <c r="B4149" s="10">
        <v>760199</v>
      </c>
      <c r="C4149" s="15">
        <v>42751</v>
      </c>
      <c r="D4149" s="16">
        <v>2957.7857319999998</v>
      </c>
      <c r="E4149" s="14">
        <v>0.3</v>
      </c>
      <c r="F4149" s="14" t="s">
        <v>41</v>
      </c>
      <c r="G4149" s="15">
        <v>42746</v>
      </c>
      <c r="H4149" s="27">
        <f>WORKDAY(WORKDAY(DATEVALUE("15/"&amp;MONTH(EDATE(C4149,0))&amp;"/"&amp;YEAR(EDATE(C4149,0))),-1,Feriados!$A$1:$A$936),1,Feriados!$A$1:$A$936)</f>
        <v>42751</v>
      </c>
      <c r="I4149" s="27">
        <f>WORKDAY(WORKDAY(DATEVALUE("15/"&amp;MONTH(EDATE(C4149,-1))&amp;"/"&amp;YEAR(EDATE(C4149,-1))),-1,Feriados!$A$1:$A$936),1,Feriados!$A$1:$A$936)</f>
        <v>42719</v>
      </c>
      <c r="J4149" s="27">
        <f>WORKDAY(WORKDAY(DATEVALUE("15/"&amp;MONTH(EDATE(C4149,0))&amp;"/"&amp;YEAR(EDATE(C4149,0))-1),-1,Feriados!$A$1:$A$936),1,Feriados!$A$1:$A$936)</f>
        <v>42384</v>
      </c>
      <c r="K4149" s="28">
        <f t="shared" si="124"/>
        <v>6.2879881850826491</v>
      </c>
    </row>
    <row r="4150" spans="1:11" x14ac:dyDescent="0.3">
      <c r="A4150" s="18" t="str">
        <f t="shared" si="125"/>
        <v>122016P</v>
      </c>
      <c r="B4150" s="10">
        <v>760199</v>
      </c>
      <c r="C4150" s="15">
        <v>42752</v>
      </c>
      <c r="D4150" s="16">
        <v>2958.5366170000002</v>
      </c>
      <c r="E4150" s="14">
        <v>0.56000000000000005</v>
      </c>
      <c r="F4150" s="14" t="s">
        <v>42</v>
      </c>
      <c r="G4150" s="15">
        <v>42752</v>
      </c>
      <c r="H4150" s="27">
        <f>WORKDAY(WORKDAY(DATEVALUE("15/"&amp;MONTH(EDATE(C4150,0))&amp;"/"&amp;YEAR(EDATE(C4150,0))),-1,Feriados!$A$1:$A$936),1,Feriados!$A$1:$A$936)</f>
        <v>42751</v>
      </c>
      <c r="I4150" s="27">
        <f>WORKDAY(WORKDAY(DATEVALUE("15/"&amp;MONTH(EDATE(C4150,-1))&amp;"/"&amp;YEAR(EDATE(C4150,-1))),-1,Feriados!$A$1:$A$936),1,Feriados!$A$1:$A$936)</f>
        <v>42719</v>
      </c>
      <c r="J4150" s="27">
        <f>WORKDAY(WORKDAY(DATEVALUE("15/"&amp;MONTH(EDATE(C4150,0))&amp;"/"&amp;YEAR(EDATE(C4150,0))-1),-1,Feriados!$A$1:$A$936),1,Feriados!$A$1:$A$936)</f>
        <v>42384</v>
      </c>
      <c r="K4150" s="28">
        <f t="shared" si="124"/>
        <v>6.2879881850826491</v>
      </c>
    </row>
    <row r="4151" spans="1:11" x14ac:dyDescent="0.3">
      <c r="A4151" s="18" t="str">
        <f t="shared" si="125"/>
        <v>122016P</v>
      </c>
      <c r="B4151" s="10">
        <v>760199</v>
      </c>
      <c r="C4151" s="15">
        <v>42753</v>
      </c>
      <c r="D4151" s="16">
        <v>2959.2876940000001</v>
      </c>
      <c r="E4151" s="14">
        <v>0.56000000000000005</v>
      </c>
      <c r="F4151" s="14" t="s">
        <v>42</v>
      </c>
      <c r="G4151" s="15">
        <v>42752</v>
      </c>
      <c r="H4151" s="27">
        <f>WORKDAY(WORKDAY(DATEVALUE("15/"&amp;MONTH(EDATE(C4151,0))&amp;"/"&amp;YEAR(EDATE(C4151,0))),-1,Feriados!$A$1:$A$936),1,Feriados!$A$1:$A$936)</f>
        <v>42751</v>
      </c>
      <c r="I4151" s="27">
        <f>WORKDAY(WORKDAY(DATEVALUE("15/"&amp;MONTH(EDATE(C4151,-1))&amp;"/"&amp;YEAR(EDATE(C4151,-1))),-1,Feriados!$A$1:$A$936),1,Feriados!$A$1:$A$936)</f>
        <v>42719</v>
      </c>
      <c r="J4151" s="27">
        <f>WORKDAY(WORKDAY(DATEVALUE("15/"&amp;MONTH(EDATE(C4151,0))&amp;"/"&amp;YEAR(EDATE(C4151,0))-1),-1,Feriados!$A$1:$A$936),1,Feriados!$A$1:$A$936)</f>
        <v>42384</v>
      </c>
      <c r="K4151" s="28">
        <f t="shared" si="124"/>
        <v>6.2879881850826491</v>
      </c>
    </row>
    <row r="4152" spans="1:11" x14ac:dyDescent="0.3">
      <c r="A4152" s="18" t="str">
        <f t="shared" si="125"/>
        <v>122016P</v>
      </c>
      <c r="B4152" s="10">
        <v>760199</v>
      </c>
      <c r="C4152" s="15">
        <v>42754</v>
      </c>
      <c r="D4152" s="16">
        <v>2960.0389610000002</v>
      </c>
      <c r="E4152" s="14">
        <v>0.56000000000000005</v>
      </c>
      <c r="F4152" s="14" t="s">
        <v>42</v>
      </c>
      <c r="G4152" s="15">
        <v>42752</v>
      </c>
      <c r="H4152" s="27">
        <f>WORKDAY(WORKDAY(DATEVALUE("15/"&amp;MONTH(EDATE(C4152,0))&amp;"/"&amp;YEAR(EDATE(C4152,0))),-1,Feriados!$A$1:$A$936),1,Feriados!$A$1:$A$936)</f>
        <v>42751</v>
      </c>
      <c r="I4152" s="27">
        <f>WORKDAY(WORKDAY(DATEVALUE("15/"&amp;MONTH(EDATE(C4152,-1))&amp;"/"&amp;YEAR(EDATE(C4152,-1))),-1,Feriados!$A$1:$A$936),1,Feriados!$A$1:$A$936)</f>
        <v>42719</v>
      </c>
      <c r="J4152" s="27">
        <f>WORKDAY(WORKDAY(DATEVALUE("15/"&amp;MONTH(EDATE(C4152,0))&amp;"/"&amp;YEAR(EDATE(C4152,0))-1),-1,Feriados!$A$1:$A$936),1,Feriados!$A$1:$A$936)</f>
        <v>42384</v>
      </c>
      <c r="K4152" s="28">
        <f t="shared" si="124"/>
        <v>6.2879881850826491</v>
      </c>
    </row>
    <row r="4153" spans="1:11" x14ac:dyDescent="0.3">
      <c r="A4153" s="18" t="str">
        <f t="shared" si="125"/>
        <v>122016P</v>
      </c>
      <c r="B4153" s="10">
        <v>760199</v>
      </c>
      <c r="C4153" s="15">
        <v>42755</v>
      </c>
      <c r="D4153" s="16">
        <v>2960.415583</v>
      </c>
      <c r="E4153" s="14">
        <v>0.49</v>
      </c>
      <c r="F4153" s="14" t="s">
        <v>42</v>
      </c>
      <c r="G4153" s="15">
        <v>42755</v>
      </c>
      <c r="H4153" s="27">
        <f>WORKDAY(WORKDAY(DATEVALUE("15/"&amp;MONTH(EDATE(C4153,0))&amp;"/"&amp;YEAR(EDATE(C4153,0))),-1,Feriados!$A$1:$A$936),1,Feriados!$A$1:$A$936)</f>
        <v>42751</v>
      </c>
      <c r="I4153" s="27">
        <f>WORKDAY(WORKDAY(DATEVALUE("15/"&amp;MONTH(EDATE(C4153,-1))&amp;"/"&amp;YEAR(EDATE(C4153,-1))),-1,Feriados!$A$1:$A$936),1,Feriados!$A$1:$A$936)</f>
        <v>42719</v>
      </c>
      <c r="J4153" s="27">
        <f>WORKDAY(WORKDAY(DATEVALUE("15/"&amp;MONTH(EDATE(C4153,0))&amp;"/"&amp;YEAR(EDATE(C4153,0))-1),-1,Feriados!$A$1:$A$936),1,Feriados!$A$1:$A$936)</f>
        <v>42384</v>
      </c>
      <c r="K4153" s="28">
        <f t="shared" si="124"/>
        <v>6.2879881850826491</v>
      </c>
    </row>
    <row r="4154" spans="1:11" x14ac:dyDescent="0.3">
      <c r="A4154" s="18" t="str">
        <f t="shared" si="125"/>
        <v>122016P</v>
      </c>
      <c r="B4154" s="10">
        <v>760199</v>
      </c>
      <c r="C4154" s="15">
        <v>42758</v>
      </c>
      <c r="D4154" s="16">
        <v>2961.0734109999999</v>
      </c>
      <c r="E4154" s="14">
        <v>0.49</v>
      </c>
      <c r="F4154" s="14" t="s">
        <v>42</v>
      </c>
      <c r="G4154" s="15">
        <v>42755</v>
      </c>
      <c r="H4154" s="27">
        <f>WORKDAY(WORKDAY(DATEVALUE("15/"&amp;MONTH(EDATE(C4154,0))&amp;"/"&amp;YEAR(EDATE(C4154,0))),-1,Feriados!$A$1:$A$936),1,Feriados!$A$1:$A$936)</f>
        <v>42751</v>
      </c>
      <c r="I4154" s="27">
        <f>WORKDAY(WORKDAY(DATEVALUE("15/"&amp;MONTH(EDATE(C4154,-1))&amp;"/"&amp;YEAR(EDATE(C4154,-1))),-1,Feriados!$A$1:$A$936),1,Feriados!$A$1:$A$936)</f>
        <v>42719</v>
      </c>
      <c r="J4154" s="27">
        <f>WORKDAY(WORKDAY(DATEVALUE("15/"&amp;MONTH(EDATE(C4154,0))&amp;"/"&amp;YEAR(EDATE(C4154,0))-1),-1,Feriados!$A$1:$A$936),1,Feriados!$A$1:$A$936)</f>
        <v>42384</v>
      </c>
      <c r="K4154" s="28">
        <f t="shared" si="124"/>
        <v>6.2879881850826491</v>
      </c>
    </row>
    <row r="4155" spans="1:11" x14ac:dyDescent="0.3">
      <c r="A4155" s="18" t="str">
        <f t="shared" si="125"/>
        <v>122016P</v>
      </c>
      <c r="B4155" s="10">
        <v>760199</v>
      </c>
      <c r="C4155" s="15">
        <v>42759</v>
      </c>
      <c r="D4155" s="16">
        <v>2961.7313859999999</v>
      </c>
      <c r="E4155" s="14">
        <v>0.49</v>
      </c>
      <c r="F4155" s="14" t="s">
        <v>42</v>
      </c>
      <c r="G4155" s="15">
        <v>42755</v>
      </c>
      <c r="H4155" s="27">
        <f>WORKDAY(WORKDAY(DATEVALUE("15/"&amp;MONTH(EDATE(C4155,0))&amp;"/"&amp;YEAR(EDATE(C4155,0))),-1,Feriados!$A$1:$A$936),1,Feriados!$A$1:$A$936)</f>
        <v>42751</v>
      </c>
      <c r="I4155" s="27">
        <f>WORKDAY(WORKDAY(DATEVALUE("15/"&amp;MONTH(EDATE(C4155,-1))&amp;"/"&amp;YEAR(EDATE(C4155,-1))),-1,Feriados!$A$1:$A$936),1,Feriados!$A$1:$A$936)</f>
        <v>42719</v>
      </c>
      <c r="J4155" s="27">
        <f>WORKDAY(WORKDAY(DATEVALUE("15/"&amp;MONTH(EDATE(C4155,0))&amp;"/"&amp;YEAR(EDATE(C4155,0))-1),-1,Feriados!$A$1:$A$936),1,Feriados!$A$1:$A$936)</f>
        <v>42384</v>
      </c>
      <c r="K4155" s="28">
        <f t="shared" si="124"/>
        <v>6.2879881850826491</v>
      </c>
    </row>
    <row r="4156" spans="1:11" x14ac:dyDescent="0.3">
      <c r="A4156" s="18" t="str">
        <f t="shared" si="125"/>
        <v>122016P</v>
      </c>
      <c r="B4156" s="10">
        <v>760199</v>
      </c>
      <c r="C4156" s="15">
        <v>42760</v>
      </c>
      <c r="D4156" s="16">
        <v>2962.389506</v>
      </c>
      <c r="E4156" s="14">
        <v>0.49</v>
      </c>
      <c r="F4156" s="14" t="s">
        <v>42</v>
      </c>
      <c r="G4156" s="15">
        <v>42755</v>
      </c>
      <c r="H4156" s="27">
        <f>WORKDAY(WORKDAY(DATEVALUE("15/"&amp;MONTH(EDATE(C4156,0))&amp;"/"&amp;YEAR(EDATE(C4156,0))),-1,Feriados!$A$1:$A$936),1,Feriados!$A$1:$A$936)</f>
        <v>42751</v>
      </c>
      <c r="I4156" s="27">
        <f>WORKDAY(WORKDAY(DATEVALUE("15/"&amp;MONTH(EDATE(C4156,-1))&amp;"/"&amp;YEAR(EDATE(C4156,-1))),-1,Feriados!$A$1:$A$936),1,Feriados!$A$1:$A$936)</f>
        <v>42719</v>
      </c>
      <c r="J4156" s="27">
        <f>WORKDAY(WORKDAY(DATEVALUE("15/"&amp;MONTH(EDATE(C4156,0))&amp;"/"&amp;YEAR(EDATE(C4156,0))-1),-1,Feriados!$A$1:$A$936),1,Feriados!$A$1:$A$936)</f>
        <v>42384</v>
      </c>
      <c r="K4156" s="28">
        <f t="shared" si="124"/>
        <v>6.2879881850826491</v>
      </c>
    </row>
    <row r="4157" spans="1:11" x14ac:dyDescent="0.3">
      <c r="A4157" s="18" t="str">
        <f t="shared" si="125"/>
        <v>122016P</v>
      </c>
      <c r="B4157" s="10">
        <v>760199</v>
      </c>
      <c r="C4157" s="15">
        <v>42761</v>
      </c>
      <c r="D4157" s="16">
        <v>2963.0477729999998</v>
      </c>
      <c r="E4157" s="14">
        <v>0.49</v>
      </c>
      <c r="F4157" s="14" t="s">
        <v>42</v>
      </c>
      <c r="G4157" s="15">
        <v>42755</v>
      </c>
      <c r="H4157" s="27">
        <f>WORKDAY(WORKDAY(DATEVALUE("15/"&amp;MONTH(EDATE(C4157,0))&amp;"/"&amp;YEAR(EDATE(C4157,0))),-1,Feriados!$A$1:$A$936),1,Feriados!$A$1:$A$936)</f>
        <v>42751</v>
      </c>
      <c r="I4157" s="27">
        <f>WORKDAY(WORKDAY(DATEVALUE("15/"&amp;MONTH(EDATE(C4157,-1))&amp;"/"&amp;YEAR(EDATE(C4157,-1))),-1,Feriados!$A$1:$A$936),1,Feriados!$A$1:$A$936)</f>
        <v>42719</v>
      </c>
      <c r="J4157" s="27">
        <f>WORKDAY(WORKDAY(DATEVALUE("15/"&amp;MONTH(EDATE(C4157,0))&amp;"/"&amp;YEAR(EDATE(C4157,0))-1),-1,Feriados!$A$1:$A$936),1,Feriados!$A$1:$A$936)</f>
        <v>42384</v>
      </c>
      <c r="K4157" s="28">
        <f t="shared" ref="K4157:K4220" si="126">+(VLOOKUP(H4157,C:D,2,FALSE)/VLOOKUP(J4157,C:D,2,FALSE)-1)*100</f>
        <v>6.2879881850826491</v>
      </c>
    </row>
    <row r="4158" spans="1:11" x14ac:dyDescent="0.3">
      <c r="A4158" s="18" t="str">
        <f t="shared" si="125"/>
        <v>122016P</v>
      </c>
      <c r="B4158" s="10">
        <v>760199</v>
      </c>
      <c r="C4158" s="15">
        <v>42762</v>
      </c>
      <c r="D4158" s="16">
        <v>2963.7061859999999</v>
      </c>
      <c r="E4158" s="14">
        <v>0.49</v>
      </c>
      <c r="F4158" s="14" t="s">
        <v>42</v>
      </c>
      <c r="G4158" s="15">
        <v>42755</v>
      </c>
      <c r="H4158" s="27">
        <f>WORKDAY(WORKDAY(DATEVALUE("15/"&amp;MONTH(EDATE(C4158,0))&amp;"/"&amp;YEAR(EDATE(C4158,0))),-1,Feriados!$A$1:$A$936),1,Feriados!$A$1:$A$936)</f>
        <v>42751</v>
      </c>
      <c r="I4158" s="27">
        <f>WORKDAY(WORKDAY(DATEVALUE("15/"&amp;MONTH(EDATE(C4158,-1))&amp;"/"&amp;YEAR(EDATE(C4158,-1))),-1,Feriados!$A$1:$A$936),1,Feriados!$A$1:$A$936)</f>
        <v>42719</v>
      </c>
      <c r="J4158" s="27">
        <f>WORKDAY(WORKDAY(DATEVALUE("15/"&amp;MONTH(EDATE(C4158,0))&amp;"/"&amp;YEAR(EDATE(C4158,0))-1),-1,Feriados!$A$1:$A$936),1,Feriados!$A$1:$A$936)</f>
        <v>42384</v>
      </c>
      <c r="K4158" s="28">
        <f t="shared" si="126"/>
        <v>6.2879881850826491</v>
      </c>
    </row>
    <row r="4159" spans="1:11" x14ac:dyDescent="0.3">
      <c r="A4159" s="18" t="str">
        <f t="shared" si="125"/>
        <v>122016P</v>
      </c>
      <c r="B4159" s="10">
        <v>760199</v>
      </c>
      <c r="C4159" s="15">
        <v>42765</v>
      </c>
      <c r="D4159" s="16">
        <v>2964.3647449999999</v>
      </c>
      <c r="E4159" s="14">
        <v>0.49</v>
      </c>
      <c r="F4159" s="14" t="s">
        <v>42</v>
      </c>
      <c r="G4159" s="15">
        <v>42755</v>
      </c>
      <c r="H4159" s="27">
        <f>WORKDAY(WORKDAY(DATEVALUE("15/"&amp;MONTH(EDATE(C4159,0))&amp;"/"&amp;YEAR(EDATE(C4159,0))),-1,Feriados!$A$1:$A$936),1,Feriados!$A$1:$A$936)</f>
        <v>42751</v>
      </c>
      <c r="I4159" s="27">
        <f>WORKDAY(WORKDAY(DATEVALUE("15/"&amp;MONTH(EDATE(C4159,-1))&amp;"/"&amp;YEAR(EDATE(C4159,-1))),-1,Feriados!$A$1:$A$936),1,Feriados!$A$1:$A$936)</f>
        <v>42719</v>
      </c>
      <c r="J4159" s="27">
        <f>WORKDAY(WORKDAY(DATEVALUE("15/"&amp;MONTH(EDATE(C4159,0))&amp;"/"&amp;YEAR(EDATE(C4159,0))-1),-1,Feriados!$A$1:$A$936),1,Feriados!$A$1:$A$936)</f>
        <v>42384</v>
      </c>
      <c r="K4159" s="28">
        <f t="shared" si="126"/>
        <v>6.2879881850826491</v>
      </c>
    </row>
    <row r="4160" spans="1:11" x14ac:dyDescent="0.3">
      <c r="A4160" s="18" t="str">
        <f t="shared" si="125"/>
        <v>122016P</v>
      </c>
      <c r="B4160" s="10">
        <v>760199</v>
      </c>
      <c r="C4160" s="15">
        <v>42766</v>
      </c>
      <c r="D4160" s="16">
        <v>2965.023451</v>
      </c>
      <c r="E4160" s="14">
        <v>0.49</v>
      </c>
      <c r="F4160" s="14" t="s">
        <v>42</v>
      </c>
      <c r="G4160" s="15">
        <v>42755</v>
      </c>
      <c r="H4160" s="27">
        <f>WORKDAY(WORKDAY(DATEVALUE("15/"&amp;MONTH(EDATE(C4160,0))&amp;"/"&amp;YEAR(EDATE(C4160,0))),-1,Feriados!$A$1:$A$936),1,Feriados!$A$1:$A$936)</f>
        <v>42751</v>
      </c>
      <c r="I4160" s="27">
        <f>WORKDAY(WORKDAY(DATEVALUE("15/"&amp;MONTH(EDATE(C4160,-1))&amp;"/"&amp;YEAR(EDATE(C4160,-1))),-1,Feriados!$A$1:$A$936),1,Feriados!$A$1:$A$936)</f>
        <v>42719</v>
      </c>
      <c r="J4160" s="27">
        <f>WORKDAY(WORKDAY(DATEVALUE("15/"&amp;MONTH(EDATE(C4160,0))&amp;"/"&amp;YEAR(EDATE(C4160,0))-1),-1,Feriados!$A$1:$A$936),1,Feriados!$A$1:$A$936)</f>
        <v>42384</v>
      </c>
      <c r="K4160" s="28">
        <f t="shared" si="126"/>
        <v>6.2879881850826491</v>
      </c>
    </row>
    <row r="4161" spans="1:11" x14ac:dyDescent="0.3">
      <c r="A4161" s="18" t="str">
        <f t="shared" si="125"/>
        <v>12017P</v>
      </c>
      <c r="B4161" s="10">
        <v>760199</v>
      </c>
      <c r="C4161" s="15">
        <v>42767</v>
      </c>
      <c r="D4161" s="16">
        <v>2965.682303</v>
      </c>
      <c r="E4161" s="14">
        <v>0.49</v>
      </c>
      <c r="F4161" s="14" t="s">
        <v>42</v>
      </c>
      <c r="G4161" s="15">
        <v>42755</v>
      </c>
      <c r="H4161" s="27">
        <f>WORKDAY(WORKDAY(DATEVALUE("15/"&amp;MONTH(EDATE(C4161,0))&amp;"/"&amp;YEAR(EDATE(C4161,0))),-1,Feriados!$A$1:$A$936),1,Feriados!$A$1:$A$936)</f>
        <v>42781</v>
      </c>
      <c r="I4161" s="27">
        <f>WORKDAY(WORKDAY(DATEVALUE("15/"&amp;MONTH(EDATE(C4161,-1))&amp;"/"&amp;YEAR(EDATE(C4161,-1))),-1,Feriados!$A$1:$A$936),1,Feriados!$A$1:$A$936)</f>
        <v>42751</v>
      </c>
      <c r="J4161" s="27">
        <f>WORKDAY(WORKDAY(DATEVALUE("15/"&amp;MONTH(EDATE(C4161,0))&amp;"/"&amp;YEAR(EDATE(C4161,0))-1),-1,Feriados!$A$1:$A$936),1,Feriados!$A$1:$A$936)</f>
        <v>42415</v>
      </c>
      <c r="K4161" s="28">
        <f t="shared" si="126"/>
        <v>5.3540150628724081</v>
      </c>
    </row>
    <row r="4162" spans="1:11" x14ac:dyDescent="0.3">
      <c r="A4162" s="18" t="str">
        <f t="shared" si="125"/>
        <v>12017P</v>
      </c>
      <c r="B4162" s="10">
        <v>760199</v>
      </c>
      <c r="C4162" s="15">
        <v>42768</v>
      </c>
      <c r="D4162" s="16">
        <v>2966.3413019999998</v>
      </c>
      <c r="E4162" s="14">
        <v>0.49</v>
      </c>
      <c r="F4162" s="14" t="s">
        <v>42</v>
      </c>
      <c r="G4162" s="15">
        <v>42755</v>
      </c>
      <c r="H4162" s="27">
        <f>WORKDAY(WORKDAY(DATEVALUE("15/"&amp;MONTH(EDATE(C4162,0))&amp;"/"&amp;YEAR(EDATE(C4162,0))),-1,Feriados!$A$1:$A$936),1,Feriados!$A$1:$A$936)</f>
        <v>42781</v>
      </c>
      <c r="I4162" s="27">
        <f>WORKDAY(WORKDAY(DATEVALUE("15/"&amp;MONTH(EDATE(C4162,-1))&amp;"/"&amp;YEAR(EDATE(C4162,-1))),-1,Feriados!$A$1:$A$936),1,Feriados!$A$1:$A$936)</f>
        <v>42751</v>
      </c>
      <c r="J4162" s="27">
        <f>WORKDAY(WORKDAY(DATEVALUE("15/"&amp;MONTH(EDATE(C4162,0))&amp;"/"&amp;YEAR(EDATE(C4162,0))-1),-1,Feriados!$A$1:$A$936),1,Feriados!$A$1:$A$936)</f>
        <v>42415</v>
      </c>
      <c r="K4162" s="28">
        <f t="shared" si="126"/>
        <v>5.3540150628724081</v>
      </c>
    </row>
    <row r="4163" spans="1:11" x14ac:dyDescent="0.3">
      <c r="A4163" s="18" t="str">
        <f t="shared" ref="A4163:A4226" si="127">MONTH(EDATE(C4163,-1))&amp;YEAR(EDATE(C4163,-1))&amp;F4163</f>
        <v>12017P</v>
      </c>
      <c r="B4163" s="10">
        <v>760199</v>
      </c>
      <c r="C4163" s="15">
        <v>42769</v>
      </c>
      <c r="D4163" s="16">
        <v>2967.0004469999999</v>
      </c>
      <c r="E4163" s="14">
        <v>0.49</v>
      </c>
      <c r="F4163" s="14" t="s">
        <v>42</v>
      </c>
      <c r="G4163" s="15">
        <v>42755</v>
      </c>
      <c r="H4163" s="27">
        <f>WORKDAY(WORKDAY(DATEVALUE("15/"&amp;MONTH(EDATE(C4163,0))&amp;"/"&amp;YEAR(EDATE(C4163,0))),-1,Feriados!$A$1:$A$936),1,Feriados!$A$1:$A$936)</f>
        <v>42781</v>
      </c>
      <c r="I4163" s="27">
        <f>WORKDAY(WORKDAY(DATEVALUE("15/"&amp;MONTH(EDATE(C4163,-1))&amp;"/"&amp;YEAR(EDATE(C4163,-1))),-1,Feriados!$A$1:$A$936),1,Feriados!$A$1:$A$936)</f>
        <v>42751</v>
      </c>
      <c r="J4163" s="27">
        <f>WORKDAY(WORKDAY(DATEVALUE("15/"&amp;MONTH(EDATE(C4163,0))&amp;"/"&amp;YEAR(EDATE(C4163,0))-1),-1,Feriados!$A$1:$A$936),1,Feriados!$A$1:$A$936)</f>
        <v>42415</v>
      </c>
      <c r="K4163" s="28">
        <f t="shared" si="126"/>
        <v>5.3540150628724081</v>
      </c>
    </row>
    <row r="4164" spans="1:11" x14ac:dyDescent="0.3">
      <c r="A4164" s="18" t="str">
        <f t="shared" si="127"/>
        <v>12017P</v>
      </c>
      <c r="B4164" s="10">
        <v>760199</v>
      </c>
      <c r="C4164" s="15">
        <v>42772</v>
      </c>
      <c r="D4164" s="16">
        <v>2967.6597379999998</v>
      </c>
      <c r="E4164" s="14">
        <v>0.49</v>
      </c>
      <c r="F4164" s="14" t="s">
        <v>42</v>
      </c>
      <c r="G4164" s="15">
        <v>42755</v>
      </c>
      <c r="H4164" s="27">
        <f>WORKDAY(WORKDAY(DATEVALUE("15/"&amp;MONTH(EDATE(C4164,0))&amp;"/"&amp;YEAR(EDATE(C4164,0))),-1,Feriados!$A$1:$A$936),1,Feriados!$A$1:$A$936)</f>
        <v>42781</v>
      </c>
      <c r="I4164" s="27">
        <f>WORKDAY(WORKDAY(DATEVALUE("15/"&amp;MONTH(EDATE(C4164,-1))&amp;"/"&amp;YEAR(EDATE(C4164,-1))),-1,Feriados!$A$1:$A$936),1,Feriados!$A$1:$A$936)</f>
        <v>42751</v>
      </c>
      <c r="J4164" s="27">
        <f>WORKDAY(WORKDAY(DATEVALUE("15/"&amp;MONTH(EDATE(C4164,0))&amp;"/"&amp;YEAR(EDATE(C4164,0))-1),-1,Feriados!$A$1:$A$936),1,Feriados!$A$1:$A$936)</f>
        <v>42415</v>
      </c>
      <c r="K4164" s="28">
        <f t="shared" si="126"/>
        <v>5.3540150628724081</v>
      </c>
    </row>
    <row r="4165" spans="1:11" x14ac:dyDescent="0.3">
      <c r="A4165" s="18" t="str">
        <f t="shared" si="127"/>
        <v>12017P</v>
      </c>
      <c r="B4165" s="10">
        <v>760199</v>
      </c>
      <c r="C4165" s="15">
        <v>42773</v>
      </c>
      <c r="D4165" s="16">
        <v>2968.319176</v>
      </c>
      <c r="E4165" s="14">
        <v>0.49</v>
      </c>
      <c r="F4165" s="14" t="s">
        <v>42</v>
      </c>
      <c r="G4165" s="15">
        <v>42755</v>
      </c>
      <c r="H4165" s="27">
        <f>WORKDAY(WORKDAY(DATEVALUE("15/"&amp;MONTH(EDATE(C4165,0))&amp;"/"&amp;YEAR(EDATE(C4165,0))),-1,Feriados!$A$1:$A$936),1,Feriados!$A$1:$A$936)</f>
        <v>42781</v>
      </c>
      <c r="I4165" s="27">
        <f>WORKDAY(WORKDAY(DATEVALUE("15/"&amp;MONTH(EDATE(C4165,-1))&amp;"/"&amp;YEAR(EDATE(C4165,-1))),-1,Feriados!$A$1:$A$936),1,Feriados!$A$1:$A$936)</f>
        <v>42751</v>
      </c>
      <c r="J4165" s="27">
        <f>WORKDAY(WORKDAY(DATEVALUE("15/"&amp;MONTH(EDATE(C4165,0))&amp;"/"&amp;YEAR(EDATE(C4165,0))-1),-1,Feriados!$A$1:$A$936),1,Feriados!$A$1:$A$936)</f>
        <v>42415</v>
      </c>
      <c r="K4165" s="28">
        <f t="shared" si="126"/>
        <v>5.3540150628724081</v>
      </c>
    </row>
    <row r="4166" spans="1:11" x14ac:dyDescent="0.3">
      <c r="A4166" s="18" t="str">
        <f t="shared" si="127"/>
        <v>12017F</v>
      </c>
      <c r="B4166" s="10">
        <v>760199</v>
      </c>
      <c r="C4166" s="15">
        <v>42774</v>
      </c>
      <c r="D4166" s="16">
        <v>2966.4682400000002</v>
      </c>
      <c r="E4166" s="14">
        <v>0.38</v>
      </c>
      <c r="F4166" s="14" t="s">
        <v>41</v>
      </c>
      <c r="G4166" s="15">
        <v>42774</v>
      </c>
      <c r="H4166" s="27">
        <f>WORKDAY(WORKDAY(DATEVALUE("15/"&amp;MONTH(EDATE(C4166,0))&amp;"/"&amp;YEAR(EDATE(C4166,0))),-1,Feriados!$A$1:$A$936),1,Feriados!$A$1:$A$936)</f>
        <v>42781</v>
      </c>
      <c r="I4166" s="27">
        <f>WORKDAY(WORKDAY(DATEVALUE("15/"&amp;MONTH(EDATE(C4166,-1))&amp;"/"&amp;YEAR(EDATE(C4166,-1))),-1,Feriados!$A$1:$A$936),1,Feriados!$A$1:$A$936)</f>
        <v>42751</v>
      </c>
      <c r="J4166" s="27">
        <f>WORKDAY(WORKDAY(DATEVALUE("15/"&amp;MONTH(EDATE(C4166,0))&amp;"/"&amp;YEAR(EDATE(C4166,0))-1),-1,Feriados!$A$1:$A$936),1,Feriados!$A$1:$A$936)</f>
        <v>42415</v>
      </c>
      <c r="K4166" s="28">
        <f t="shared" si="126"/>
        <v>5.3540150628724081</v>
      </c>
    </row>
    <row r="4167" spans="1:11" x14ac:dyDescent="0.3">
      <c r="A4167" s="18" t="str">
        <f t="shared" si="127"/>
        <v>12017F</v>
      </c>
      <c r="B4167" s="10">
        <v>760199</v>
      </c>
      <c r="C4167" s="15">
        <v>42775</v>
      </c>
      <c r="D4167" s="16">
        <v>2966.979769</v>
      </c>
      <c r="E4167" s="14">
        <v>0.38</v>
      </c>
      <c r="F4167" s="14" t="s">
        <v>41</v>
      </c>
      <c r="G4167" s="15">
        <v>42774</v>
      </c>
      <c r="H4167" s="27">
        <f>WORKDAY(WORKDAY(DATEVALUE("15/"&amp;MONTH(EDATE(C4167,0))&amp;"/"&amp;YEAR(EDATE(C4167,0))),-1,Feriados!$A$1:$A$936),1,Feriados!$A$1:$A$936)</f>
        <v>42781</v>
      </c>
      <c r="I4167" s="27">
        <f>WORKDAY(WORKDAY(DATEVALUE("15/"&amp;MONTH(EDATE(C4167,-1))&amp;"/"&amp;YEAR(EDATE(C4167,-1))),-1,Feriados!$A$1:$A$936),1,Feriados!$A$1:$A$936)</f>
        <v>42751</v>
      </c>
      <c r="J4167" s="27">
        <f>WORKDAY(WORKDAY(DATEVALUE("15/"&amp;MONTH(EDATE(C4167,0))&amp;"/"&amp;YEAR(EDATE(C4167,0))-1),-1,Feriados!$A$1:$A$936),1,Feriados!$A$1:$A$936)</f>
        <v>42415</v>
      </c>
      <c r="K4167" s="28">
        <f t="shared" si="126"/>
        <v>5.3540150628724081</v>
      </c>
    </row>
    <row r="4168" spans="1:11" x14ac:dyDescent="0.3">
      <c r="A4168" s="18" t="str">
        <f t="shared" si="127"/>
        <v>12017F</v>
      </c>
      <c r="B4168" s="10">
        <v>760199</v>
      </c>
      <c r="C4168" s="15">
        <v>42776</v>
      </c>
      <c r="D4168" s="16">
        <v>2967.4913860000001</v>
      </c>
      <c r="E4168" s="14">
        <v>0.38</v>
      </c>
      <c r="F4168" s="14" t="s">
        <v>41</v>
      </c>
      <c r="G4168" s="15">
        <v>42774</v>
      </c>
      <c r="H4168" s="27">
        <f>WORKDAY(WORKDAY(DATEVALUE("15/"&amp;MONTH(EDATE(C4168,0))&amp;"/"&amp;YEAR(EDATE(C4168,0))),-1,Feriados!$A$1:$A$936),1,Feriados!$A$1:$A$936)</f>
        <v>42781</v>
      </c>
      <c r="I4168" s="27">
        <f>WORKDAY(WORKDAY(DATEVALUE("15/"&amp;MONTH(EDATE(C4168,-1))&amp;"/"&amp;YEAR(EDATE(C4168,-1))),-1,Feriados!$A$1:$A$936),1,Feriados!$A$1:$A$936)</f>
        <v>42751</v>
      </c>
      <c r="J4168" s="27">
        <f>WORKDAY(WORKDAY(DATEVALUE("15/"&amp;MONTH(EDATE(C4168,0))&amp;"/"&amp;YEAR(EDATE(C4168,0))-1),-1,Feriados!$A$1:$A$936),1,Feriados!$A$1:$A$936)</f>
        <v>42415</v>
      </c>
      <c r="K4168" s="28">
        <f t="shared" si="126"/>
        <v>5.3540150628724081</v>
      </c>
    </row>
    <row r="4169" spans="1:11" x14ac:dyDescent="0.3">
      <c r="A4169" s="18" t="str">
        <f t="shared" si="127"/>
        <v>12017F</v>
      </c>
      <c r="B4169" s="10">
        <v>760199</v>
      </c>
      <c r="C4169" s="15">
        <v>42779</v>
      </c>
      <c r="D4169" s="16">
        <v>2968.003091</v>
      </c>
      <c r="E4169" s="14">
        <v>0.38</v>
      </c>
      <c r="F4169" s="14" t="s">
        <v>41</v>
      </c>
      <c r="G4169" s="15">
        <v>42774</v>
      </c>
      <c r="H4169" s="27">
        <f>WORKDAY(WORKDAY(DATEVALUE("15/"&amp;MONTH(EDATE(C4169,0))&amp;"/"&amp;YEAR(EDATE(C4169,0))),-1,Feriados!$A$1:$A$936),1,Feriados!$A$1:$A$936)</f>
        <v>42781</v>
      </c>
      <c r="I4169" s="27">
        <f>WORKDAY(WORKDAY(DATEVALUE("15/"&amp;MONTH(EDATE(C4169,-1))&amp;"/"&amp;YEAR(EDATE(C4169,-1))),-1,Feriados!$A$1:$A$936),1,Feriados!$A$1:$A$936)</f>
        <v>42751</v>
      </c>
      <c r="J4169" s="27">
        <f>WORKDAY(WORKDAY(DATEVALUE("15/"&amp;MONTH(EDATE(C4169,0))&amp;"/"&amp;YEAR(EDATE(C4169,0))-1),-1,Feriados!$A$1:$A$936),1,Feriados!$A$1:$A$936)</f>
        <v>42415</v>
      </c>
      <c r="K4169" s="28">
        <f t="shared" si="126"/>
        <v>5.3540150628724081</v>
      </c>
    </row>
    <row r="4170" spans="1:11" x14ac:dyDescent="0.3">
      <c r="A4170" s="18" t="str">
        <f t="shared" si="127"/>
        <v>12017F</v>
      </c>
      <c r="B4170" s="10">
        <v>760199</v>
      </c>
      <c r="C4170" s="15">
        <v>42780</v>
      </c>
      <c r="D4170" s="16">
        <v>2968.514885</v>
      </c>
      <c r="E4170" s="14">
        <v>0.38</v>
      </c>
      <c r="F4170" s="14" t="s">
        <v>41</v>
      </c>
      <c r="G4170" s="15">
        <v>42774</v>
      </c>
      <c r="H4170" s="27">
        <f>WORKDAY(WORKDAY(DATEVALUE("15/"&amp;MONTH(EDATE(C4170,0))&amp;"/"&amp;YEAR(EDATE(C4170,0))),-1,Feriados!$A$1:$A$936),1,Feriados!$A$1:$A$936)</f>
        <v>42781</v>
      </c>
      <c r="I4170" s="27">
        <f>WORKDAY(WORKDAY(DATEVALUE("15/"&amp;MONTH(EDATE(C4170,-1))&amp;"/"&amp;YEAR(EDATE(C4170,-1))),-1,Feriados!$A$1:$A$936),1,Feriados!$A$1:$A$936)</f>
        <v>42751</v>
      </c>
      <c r="J4170" s="27">
        <f>WORKDAY(WORKDAY(DATEVALUE("15/"&amp;MONTH(EDATE(C4170,0))&amp;"/"&amp;YEAR(EDATE(C4170,0))-1),-1,Feriados!$A$1:$A$936),1,Feriados!$A$1:$A$936)</f>
        <v>42415</v>
      </c>
      <c r="K4170" s="28">
        <f t="shared" si="126"/>
        <v>5.3540150628724081</v>
      </c>
    </row>
    <row r="4171" spans="1:11" x14ac:dyDescent="0.3">
      <c r="A4171" s="18" t="str">
        <f t="shared" si="127"/>
        <v>12017F</v>
      </c>
      <c r="B4171" s="10">
        <v>760199</v>
      </c>
      <c r="C4171" s="15">
        <v>42781</v>
      </c>
      <c r="D4171" s="16">
        <v>2969.0267669999998</v>
      </c>
      <c r="E4171" s="14">
        <v>0.38</v>
      </c>
      <c r="F4171" s="14" t="s">
        <v>41</v>
      </c>
      <c r="G4171" s="15">
        <v>42774</v>
      </c>
      <c r="H4171" s="27">
        <f>WORKDAY(WORKDAY(DATEVALUE("15/"&amp;MONTH(EDATE(C4171,0))&amp;"/"&amp;YEAR(EDATE(C4171,0))),-1,Feriados!$A$1:$A$936),1,Feriados!$A$1:$A$936)</f>
        <v>42781</v>
      </c>
      <c r="I4171" s="27">
        <f>WORKDAY(WORKDAY(DATEVALUE("15/"&amp;MONTH(EDATE(C4171,-1))&amp;"/"&amp;YEAR(EDATE(C4171,-1))),-1,Feriados!$A$1:$A$936),1,Feriados!$A$1:$A$936)</f>
        <v>42751</v>
      </c>
      <c r="J4171" s="27">
        <f>WORKDAY(WORKDAY(DATEVALUE("15/"&amp;MONTH(EDATE(C4171,0))&amp;"/"&amp;YEAR(EDATE(C4171,0))-1),-1,Feriados!$A$1:$A$936),1,Feriados!$A$1:$A$936)</f>
        <v>42415</v>
      </c>
      <c r="K4171" s="28">
        <f t="shared" si="126"/>
        <v>5.3540150628724081</v>
      </c>
    </row>
    <row r="4172" spans="1:11" x14ac:dyDescent="0.3">
      <c r="A4172" s="18" t="str">
        <f t="shared" si="127"/>
        <v>12017P</v>
      </c>
      <c r="B4172" s="10">
        <v>760199</v>
      </c>
      <c r="C4172" s="15">
        <v>42782</v>
      </c>
      <c r="D4172" s="16">
        <v>2969.8002969999998</v>
      </c>
      <c r="E4172" s="14">
        <v>0.47</v>
      </c>
      <c r="F4172" s="14" t="s">
        <v>42</v>
      </c>
      <c r="G4172" s="15">
        <v>42782</v>
      </c>
      <c r="H4172" s="27">
        <f>WORKDAY(WORKDAY(DATEVALUE("15/"&amp;MONTH(EDATE(C4172,0))&amp;"/"&amp;YEAR(EDATE(C4172,0))),-1,Feriados!$A$1:$A$936),1,Feriados!$A$1:$A$936)</f>
        <v>42781</v>
      </c>
      <c r="I4172" s="27">
        <f>WORKDAY(WORKDAY(DATEVALUE("15/"&amp;MONTH(EDATE(C4172,-1))&amp;"/"&amp;YEAR(EDATE(C4172,-1))),-1,Feriados!$A$1:$A$936),1,Feriados!$A$1:$A$936)</f>
        <v>42751</v>
      </c>
      <c r="J4172" s="27">
        <f>WORKDAY(WORKDAY(DATEVALUE("15/"&amp;MONTH(EDATE(C4172,0))&amp;"/"&amp;YEAR(EDATE(C4172,0))-1),-1,Feriados!$A$1:$A$936),1,Feriados!$A$1:$A$936)</f>
        <v>42415</v>
      </c>
      <c r="K4172" s="28">
        <f t="shared" si="126"/>
        <v>5.3540150628724081</v>
      </c>
    </row>
    <row r="4173" spans="1:11" x14ac:dyDescent="0.3">
      <c r="A4173" s="18" t="str">
        <f t="shared" si="127"/>
        <v>12017P</v>
      </c>
      <c r="B4173" s="10">
        <v>760199</v>
      </c>
      <c r="C4173" s="15">
        <v>42783</v>
      </c>
      <c r="D4173" s="16">
        <v>2970.5740289999999</v>
      </c>
      <c r="E4173" s="14">
        <v>0.47</v>
      </c>
      <c r="F4173" s="14" t="s">
        <v>42</v>
      </c>
      <c r="G4173" s="15">
        <v>42782</v>
      </c>
      <c r="H4173" s="27">
        <f>WORKDAY(WORKDAY(DATEVALUE("15/"&amp;MONTH(EDATE(C4173,0))&amp;"/"&amp;YEAR(EDATE(C4173,0))),-1,Feriados!$A$1:$A$936),1,Feriados!$A$1:$A$936)</f>
        <v>42781</v>
      </c>
      <c r="I4173" s="27">
        <f>WORKDAY(WORKDAY(DATEVALUE("15/"&amp;MONTH(EDATE(C4173,-1))&amp;"/"&amp;YEAR(EDATE(C4173,-1))),-1,Feriados!$A$1:$A$936),1,Feriados!$A$1:$A$936)</f>
        <v>42751</v>
      </c>
      <c r="J4173" s="27">
        <f>WORKDAY(WORKDAY(DATEVALUE("15/"&amp;MONTH(EDATE(C4173,0))&amp;"/"&amp;YEAR(EDATE(C4173,0))-1),-1,Feriados!$A$1:$A$936),1,Feriados!$A$1:$A$936)</f>
        <v>42415</v>
      </c>
      <c r="K4173" s="28">
        <f t="shared" si="126"/>
        <v>5.3540150628724081</v>
      </c>
    </row>
    <row r="4174" spans="1:11" x14ac:dyDescent="0.3">
      <c r="A4174" s="18" t="str">
        <f t="shared" si="127"/>
        <v>12017P</v>
      </c>
      <c r="B4174" s="10">
        <v>760199</v>
      </c>
      <c r="C4174" s="15">
        <v>42786</v>
      </c>
      <c r="D4174" s="16">
        <v>2971.3479630000002</v>
      </c>
      <c r="E4174" s="14">
        <v>0.47</v>
      </c>
      <c r="F4174" s="14" t="s">
        <v>42</v>
      </c>
      <c r="G4174" s="15">
        <v>42782</v>
      </c>
      <c r="H4174" s="27">
        <f>WORKDAY(WORKDAY(DATEVALUE("15/"&amp;MONTH(EDATE(C4174,0))&amp;"/"&amp;YEAR(EDATE(C4174,0))),-1,Feriados!$A$1:$A$936),1,Feriados!$A$1:$A$936)</f>
        <v>42781</v>
      </c>
      <c r="I4174" s="27">
        <f>WORKDAY(WORKDAY(DATEVALUE("15/"&amp;MONTH(EDATE(C4174,-1))&amp;"/"&amp;YEAR(EDATE(C4174,-1))),-1,Feriados!$A$1:$A$936),1,Feriados!$A$1:$A$936)</f>
        <v>42751</v>
      </c>
      <c r="J4174" s="27">
        <f>WORKDAY(WORKDAY(DATEVALUE("15/"&amp;MONTH(EDATE(C4174,0))&amp;"/"&amp;YEAR(EDATE(C4174,0))-1),-1,Feriados!$A$1:$A$936),1,Feriados!$A$1:$A$936)</f>
        <v>42415</v>
      </c>
      <c r="K4174" s="28">
        <f t="shared" si="126"/>
        <v>5.3540150628724081</v>
      </c>
    </row>
    <row r="4175" spans="1:11" x14ac:dyDescent="0.3">
      <c r="A4175" s="18" t="str">
        <f t="shared" si="127"/>
        <v>12017P</v>
      </c>
      <c r="B4175" s="10">
        <v>760199</v>
      </c>
      <c r="C4175" s="15">
        <v>42787</v>
      </c>
      <c r="D4175" s="16">
        <v>2972.1220979999998</v>
      </c>
      <c r="E4175" s="14">
        <v>0.47</v>
      </c>
      <c r="F4175" s="14" t="s">
        <v>42</v>
      </c>
      <c r="G4175" s="15">
        <v>42782</v>
      </c>
      <c r="H4175" s="27">
        <f>WORKDAY(WORKDAY(DATEVALUE("15/"&amp;MONTH(EDATE(C4175,0))&amp;"/"&amp;YEAR(EDATE(C4175,0))),-1,Feriados!$A$1:$A$936),1,Feriados!$A$1:$A$936)</f>
        <v>42781</v>
      </c>
      <c r="I4175" s="27">
        <f>WORKDAY(WORKDAY(DATEVALUE("15/"&amp;MONTH(EDATE(C4175,-1))&amp;"/"&amp;YEAR(EDATE(C4175,-1))),-1,Feriados!$A$1:$A$936),1,Feriados!$A$1:$A$936)</f>
        <v>42751</v>
      </c>
      <c r="J4175" s="27">
        <f>WORKDAY(WORKDAY(DATEVALUE("15/"&amp;MONTH(EDATE(C4175,0))&amp;"/"&amp;YEAR(EDATE(C4175,0))-1),-1,Feriados!$A$1:$A$936),1,Feriados!$A$1:$A$936)</f>
        <v>42415</v>
      </c>
      <c r="K4175" s="28">
        <f t="shared" si="126"/>
        <v>5.3540150628724081</v>
      </c>
    </row>
    <row r="4176" spans="1:11" x14ac:dyDescent="0.3">
      <c r="A4176" s="18" t="str">
        <f t="shared" si="127"/>
        <v>12017P</v>
      </c>
      <c r="B4176" s="10">
        <v>760199</v>
      </c>
      <c r="C4176" s="15">
        <v>42788</v>
      </c>
      <c r="D4176" s="16">
        <v>2972.8964350000001</v>
      </c>
      <c r="E4176" s="14">
        <v>0.47</v>
      </c>
      <c r="F4176" s="14" t="s">
        <v>42</v>
      </c>
      <c r="G4176" s="15">
        <v>42782</v>
      </c>
      <c r="H4176" s="27">
        <f>WORKDAY(WORKDAY(DATEVALUE("15/"&amp;MONTH(EDATE(C4176,0))&amp;"/"&amp;YEAR(EDATE(C4176,0))),-1,Feriados!$A$1:$A$936),1,Feriados!$A$1:$A$936)</f>
        <v>42781</v>
      </c>
      <c r="I4176" s="27">
        <f>WORKDAY(WORKDAY(DATEVALUE("15/"&amp;MONTH(EDATE(C4176,-1))&amp;"/"&amp;YEAR(EDATE(C4176,-1))),-1,Feriados!$A$1:$A$936),1,Feriados!$A$1:$A$936)</f>
        <v>42751</v>
      </c>
      <c r="J4176" s="27">
        <f>WORKDAY(WORKDAY(DATEVALUE("15/"&amp;MONTH(EDATE(C4176,0))&amp;"/"&amp;YEAR(EDATE(C4176,0))-1),-1,Feriados!$A$1:$A$936),1,Feriados!$A$1:$A$936)</f>
        <v>42415</v>
      </c>
      <c r="K4176" s="28">
        <f t="shared" si="126"/>
        <v>5.3540150628724081</v>
      </c>
    </row>
    <row r="4177" spans="1:11" x14ac:dyDescent="0.3">
      <c r="A4177" s="18" t="str">
        <f t="shared" si="127"/>
        <v>12017P</v>
      </c>
      <c r="B4177" s="10">
        <v>760199</v>
      </c>
      <c r="C4177" s="15">
        <v>42789</v>
      </c>
      <c r="D4177" s="16">
        <v>2973.3749680000001</v>
      </c>
      <c r="E4177" s="14">
        <v>0.44</v>
      </c>
      <c r="F4177" s="14" t="s">
        <v>42</v>
      </c>
      <c r="G4177" s="15">
        <v>42789</v>
      </c>
      <c r="H4177" s="27">
        <f>WORKDAY(WORKDAY(DATEVALUE("15/"&amp;MONTH(EDATE(C4177,0))&amp;"/"&amp;YEAR(EDATE(C4177,0))),-1,Feriados!$A$1:$A$936),1,Feriados!$A$1:$A$936)</f>
        <v>42781</v>
      </c>
      <c r="I4177" s="27">
        <f>WORKDAY(WORKDAY(DATEVALUE("15/"&amp;MONTH(EDATE(C4177,-1))&amp;"/"&amp;YEAR(EDATE(C4177,-1))),-1,Feriados!$A$1:$A$936),1,Feriados!$A$1:$A$936)</f>
        <v>42751</v>
      </c>
      <c r="J4177" s="27">
        <f>WORKDAY(WORKDAY(DATEVALUE("15/"&amp;MONTH(EDATE(C4177,0))&amp;"/"&amp;YEAR(EDATE(C4177,0))-1),-1,Feriados!$A$1:$A$936),1,Feriados!$A$1:$A$936)</f>
        <v>42415</v>
      </c>
      <c r="K4177" s="28">
        <f t="shared" si="126"/>
        <v>5.3540150628724081</v>
      </c>
    </row>
    <row r="4178" spans="1:11" x14ac:dyDescent="0.3">
      <c r="A4178" s="18" t="str">
        <f t="shared" si="127"/>
        <v>12017P</v>
      </c>
      <c r="B4178" s="10">
        <v>760199</v>
      </c>
      <c r="C4178" s="15">
        <v>42790</v>
      </c>
      <c r="D4178" s="16">
        <v>2974.1002870000002</v>
      </c>
      <c r="E4178" s="14">
        <v>0.44</v>
      </c>
      <c r="F4178" s="14" t="s">
        <v>42</v>
      </c>
      <c r="G4178" s="15">
        <v>42789</v>
      </c>
      <c r="H4178" s="27">
        <f>WORKDAY(WORKDAY(DATEVALUE("15/"&amp;MONTH(EDATE(C4178,0))&amp;"/"&amp;YEAR(EDATE(C4178,0))),-1,Feriados!$A$1:$A$936),1,Feriados!$A$1:$A$936)</f>
        <v>42781</v>
      </c>
      <c r="I4178" s="27">
        <f>WORKDAY(WORKDAY(DATEVALUE("15/"&amp;MONTH(EDATE(C4178,-1))&amp;"/"&amp;YEAR(EDATE(C4178,-1))),-1,Feriados!$A$1:$A$936),1,Feriados!$A$1:$A$936)</f>
        <v>42751</v>
      </c>
      <c r="J4178" s="27">
        <f>WORKDAY(WORKDAY(DATEVALUE("15/"&amp;MONTH(EDATE(C4178,0))&amp;"/"&amp;YEAR(EDATE(C4178,0))-1),-1,Feriados!$A$1:$A$936),1,Feriados!$A$1:$A$936)</f>
        <v>42415</v>
      </c>
      <c r="K4178" s="28">
        <f t="shared" si="126"/>
        <v>5.3540150628724081</v>
      </c>
    </row>
    <row r="4179" spans="1:11" x14ac:dyDescent="0.3">
      <c r="A4179" s="18" t="str">
        <f t="shared" si="127"/>
        <v>22017P</v>
      </c>
      <c r="B4179" s="10">
        <v>760199</v>
      </c>
      <c r="C4179" s="15">
        <v>42795</v>
      </c>
      <c r="D4179" s="16">
        <v>2974.8257829999998</v>
      </c>
      <c r="E4179" s="14">
        <v>0.44</v>
      </c>
      <c r="F4179" s="14" t="s">
        <v>42</v>
      </c>
      <c r="G4179" s="15">
        <v>42789</v>
      </c>
      <c r="H4179" s="27">
        <f>WORKDAY(WORKDAY(DATEVALUE("15/"&amp;MONTH(EDATE(C4179,0))&amp;"/"&amp;YEAR(EDATE(C4179,0))),-1,Feriados!$A$1:$A$936),1,Feriados!$A$1:$A$936)</f>
        <v>42809</v>
      </c>
      <c r="I4179" s="27">
        <f>WORKDAY(WORKDAY(DATEVALUE("15/"&amp;MONTH(EDATE(C4179,-1))&amp;"/"&amp;YEAR(EDATE(C4179,-1))),-1,Feriados!$A$1:$A$936),1,Feriados!$A$1:$A$936)</f>
        <v>42781</v>
      </c>
      <c r="J4179" s="27">
        <f>WORKDAY(WORKDAY(DATEVALUE("15/"&amp;MONTH(EDATE(C4179,0))&amp;"/"&amp;YEAR(EDATE(C4179,0))-1),-1,Feriados!$A$1:$A$936),1,Feriados!$A$1:$A$936)</f>
        <v>42444</v>
      </c>
      <c r="K4179" s="28">
        <f t="shared" si="126"/>
        <v>4.7589072741178517</v>
      </c>
    </row>
    <row r="4180" spans="1:11" x14ac:dyDescent="0.3">
      <c r="A4180" s="18" t="str">
        <f t="shared" si="127"/>
        <v>22017P</v>
      </c>
      <c r="B4180" s="10">
        <v>760199</v>
      </c>
      <c r="C4180" s="15">
        <v>42796</v>
      </c>
      <c r="D4180" s="16">
        <v>2975.5514560000001</v>
      </c>
      <c r="E4180" s="14">
        <v>0.44</v>
      </c>
      <c r="F4180" s="14" t="s">
        <v>42</v>
      </c>
      <c r="G4180" s="15">
        <v>42789</v>
      </c>
      <c r="H4180" s="27">
        <f>WORKDAY(WORKDAY(DATEVALUE("15/"&amp;MONTH(EDATE(C4180,0))&amp;"/"&amp;YEAR(EDATE(C4180,0))),-1,Feriados!$A$1:$A$936),1,Feriados!$A$1:$A$936)</f>
        <v>42809</v>
      </c>
      <c r="I4180" s="27">
        <f>WORKDAY(WORKDAY(DATEVALUE("15/"&amp;MONTH(EDATE(C4180,-1))&amp;"/"&amp;YEAR(EDATE(C4180,-1))),-1,Feriados!$A$1:$A$936),1,Feriados!$A$1:$A$936)</f>
        <v>42781</v>
      </c>
      <c r="J4180" s="27">
        <f>WORKDAY(WORKDAY(DATEVALUE("15/"&amp;MONTH(EDATE(C4180,0))&amp;"/"&amp;YEAR(EDATE(C4180,0))-1),-1,Feriados!$A$1:$A$936),1,Feriados!$A$1:$A$936)</f>
        <v>42444</v>
      </c>
      <c r="K4180" s="28">
        <f t="shared" si="126"/>
        <v>4.7589072741178517</v>
      </c>
    </row>
    <row r="4181" spans="1:11" x14ac:dyDescent="0.3">
      <c r="A4181" s="18" t="str">
        <f t="shared" si="127"/>
        <v>22017P</v>
      </c>
      <c r="B4181" s="10">
        <v>760199</v>
      </c>
      <c r="C4181" s="15">
        <v>42797</v>
      </c>
      <c r="D4181" s="16">
        <v>2976.277306</v>
      </c>
      <c r="E4181" s="14">
        <v>0.44</v>
      </c>
      <c r="F4181" s="14" t="s">
        <v>42</v>
      </c>
      <c r="G4181" s="15">
        <v>42789</v>
      </c>
      <c r="H4181" s="27">
        <f>WORKDAY(WORKDAY(DATEVALUE("15/"&amp;MONTH(EDATE(C4181,0))&amp;"/"&amp;YEAR(EDATE(C4181,0))),-1,Feriados!$A$1:$A$936),1,Feriados!$A$1:$A$936)</f>
        <v>42809</v>
      </c>
      <c r="I4181" s="27">
        <f>WORKDAY(WORKDAY(DATEVALUE("15/"&amp;MONTH(EDATE(C4181,-1))&amp;"/"&amp;YEAR(EDATE(C4181,-1))),-1,Feriados!$A$1:$A$936),1,Feriados!$A$1:$A$936)</f>
        <v>42781</v>
      </c>
      <c r="J4181" s="27">
        <f>WORKDAY(WORKDAY(DATEVALUE("15/"&amp;MONTH(EDATE(C4181,0))&amp;"/"&amp;YEAR(EDATE(C4181,0))-1),-1,Feriados!$A$1:$A$936),1,Feriados!$A$1:$A$936)</f>
        <v>42444</v>
      </c>
      <c r="K4181" s="28">
        <f t="shared" si="126"/>
        <v>4.7589072741178517</v>
      </c>
    </row>
    <row r="4182" spans="1:11" x14ac:dyDescent="0.3">
      <c r="A4182" s="18" t="str">
        <f t="shared" si="127"/>
        <v>22017P</v>
      </c>
      <c r="B4182" s="10">
        <v>760199</v>
      </c>
      <c r="C4182" s="15">
        <v>42800</v>
      </c>
      <c r="D4182" s="16">
        <v>2977.0033330000001</v>
      </c>
      <c r="E4182" s="14">
        <v>0.44</v>
      </c>
      <c r="F4182" s="14" t="s">
        <v>42</v>
      </c>
      <c r="G4182" s="15">
        <v>42789</v>
      </c>
      <c r="H4182" s="27">
        <f>WORKDAY(WORKDAY(DATEVALUE("15/"&amp;MONTH(EDATE(C4182,0))&amp;"/"&amp;YEAR(EDATE(C4182,0))),-1,Feriados!$A$1:$A$936),1,Feriados!$A$1:$A$936)</f>
        <v>42809</v>
      </c>
      <c r="I4182" s="27">
        <f>WORKDAY(WORKDAY(DATEVALUE("15/"&amp;MONTH(EDATE(C4182,-1))&amp;"/"&amp;YEAR(EDATE(C4182,-1))),-1,Feriados!$A$1:$A$936),1,Feriados!$A$1:$A$936)</f>
        <v>42781</v>
      </c>
      <c r="J4182" s="27">
        <f>WORKDAY(WORKDAY(DATEVALUE("15/"&amp;MONTH(EDATE(C4182,0))&amp;"/"&amp;YEAR(EDATE(C4182,0))-1),-1,Feriados!$A$1:$A$936),1,Feriados!$A$1:$A$936)</f>
        <v>42444</v>
      </c>
      <c r="K4182" s="28">
        <f t="shared" si="126"/>
        <v>4.7589072741178517</v>
      </c>
    </row>
    <row r="4183" spans="1:11" x14ac:dyDescent="0.3">
      <c r="A4183" s="18" t="str">
        <f t="shared" si="127"/>
        <v>22017P</v>
      </c>
      <c r="B4183" s="10">
        <v>760199</v>
      </c>
      <c r="C4183" s="15">
        <v>42801</v>
      </c>
      <c r="D4183" s="16">
        <v>2977.7295370000002</v>
      </c>
      <c r="E4183" s="14">
        <v>0.44</v>
      </c>
      <c r="F4183" s="14" t="s">
        <v>42</v>
      </c>
      <c r="G4183" s="15">
        <v>42789</v>
      </c>
      <c r="H4183" s="27">
        <f>WORKDAY(WORKDAY(DATEVALUE("15/"&amp;MONTH(EDATE(C4183,0))&amp;"/"&amp;YEAR(EDATE(C4183,0))),-1,Feriados!$A$1:$A$936),1,Feriados!$A$1:$A$936)</f>
        <v>42809</v>
      </c>
      <c r="I4183" s="27">
        <f>WORKDAY(WORKDAY(DATEVALUE("15/"&amp;MONTH(EDATE(C4183,-1))&amp;"/"&amp;YEAR(EDATE(C4183,-1))),-1,Feriados!$A$1:$A$936),1,Feriados!$A$1:$A$936)</f>
        <v>42781</v>
      </c>
      <c r="J4183" s="27">
        <f>WORKDAY(WORKDAY(DATEVALUE("15/"&amp;MONTH(EDATE(C4183,0))&amp;"/"&amp;YEAR(EDATE(C4183,0))-1),-1,Feriados!$A$1:$A$936),1,Feriados!$A$1:$A$936)</f>
        <v>42444</v>
      </c>
      <c r="K4183" s="28">
        <f t="shared" si="126"/>
        <v>4.7589072741178517</v>
      </c>
    </row>
    <row r="4184" spans="1:11" x14ac:dyDescent="0.3">
      <c r="A4184" s="18" t="str">
        <f t="shared" si="127"/>
        <v>22017P</v>
      </c>
      <c r="B4184" s="10">
        <v>760199</v>
      </c>
      <c r="C4184" s="15">
        <v>42802</v>
      </c>
      <c r="D4184" s="16">
        <v>2978.455919</v>
      </c>
      <c r="E4184" s="14">
        <v>0.44</v>
      </c>
      <c r="F4184" s="14" t="s">
        <v>42</v>
      </c>
      <c r="G4184" s="15">
        <v>42789</v>
      </c>
      <c r="H4184" s="27">
        <f>WORKDAY(WORKDAY(DATEVALUE("15/"&amp;MONTH(EDATE(C4184,0))&amp;"/"&amp;YEAR(EDATE(C4184,0))),-1,Feriados!$A$1:$A$936),1,Feriados!$A$1:$A$936)</f>
        <v>42809</v>
      </c>
      <c r="I4184" s="27">
        <f>WORKDAY(WORKDAY(DATEVALUE("15/"&amp;MONTH(EDATE(C4184,-1))&amp;"/"&amp;YEAR(EDATE(C4184,-1))),-1,Feriados!$A$1:$A$936),1,Feriados!$A$1:$A$936)</f>
        <v>42781</v>
      </c>
      <c r="J4184" s="27">
        <f>WORKDAY(WORKDAY(DATEVALUE("15/"&amp;MONTH(EDATE(C4184,0))&amp;"/"&amp;YEAR(EDATE(C4184,0))-1),-1,Feriados!$A$1:$A$936),1,Feriados!$A$1:$A$936)</f>
        <v>42444</v>
      </c>
      <c r="K4184" s="28">
        <f t="shared" si="126"/>
        <v>4.7589072741178517</v>
      </c>
    </row>
    <row r="4185" spans="1:11" x14ac:dyDescent="0.3">
      <c r="A4185" s="18" t="str">
        <f t="shared" si="127"/>
        <v>22017P</v>
      </c>
      <c r="B4185" s="10">
        <v>760199</v>
      </c>
      <c r="C4185" s="15">
        <v>42803</v>
      </c>
      <c r="D4185" s="16">
        <v>2979.1824769999998</v>
      </c>
      <c r="E4185" s="14">
        <v>0.44</v>
      </c>
      <c r="F4185" s="14" t="s">
        <v>42</v>
      </c>
      <c r="G4185" s="15">
        <v>42789</v>
      </c>
      <c r="H4185" s="27">
        <f>WORKDAY(WORKDAY(DATEVALUE("15/"&amp;MONTH(EDATE(C4185,0))&amp;"/"&amp;YEAR(EDATE(C4185,0))),-1,Feriados!$A$1:$A$936),1,Feriados!$A$1:$A$936)</f>
        <v>42809</v>
      </c>
      <c r="I4185" s="27">
        <f>WORKDAY(WORKDAY(DATEVALUE("15/"&amp;MONTH(EDATE(C4185,-1))&amp;"/"&amp;YEAR(EDATE(C4185,-1))),-1,Feriados!$A$1:$A$936),1,Feriados!$A$1:$A$936)</f>
        <v>42781</v>
      </c>
      <c r="J4185" s="27">
        <f>WORKDAY(WORKDAY(DATEVALUE("15/"&amp;MONTH(EDATE(C4185,0))&amp;"/"&amp;YEAR(EDATE(C4185,0))-1),-1,Feriados!$A$1:$A$936),1,Feriados!$A$1:$A$936)</f>
        <v>42444</v>
      </c>
      <c r="K4185" s="28">
        <f t="shared" si="126"/>
        <v>4.7589072741178517</v>
      </c>
    </row>
    <row r="4186" spans="1:11" x14ac:dyDescent="0.3">
      <c r="A4186" s="18" t="str">
        <f t="shared" si="127"/>
        <v>22017F</v>
      </c>
      <c r="B4186" s="10">
        <v>760199</v>
      </c>
      <c r="C4186" s="15">
        <v>42804</v>
      </c>
      <c r="D4186" s="16">
        <v>2977.1895</v>
      </c>
      <c r="E4186" s="14">
        <v>0.33</v>
      </c>
      <c r="F4186" s="14" t="s">
        <v>41</v>
      </c>
      <c r="G4186" s="15">
        <v>42804</v>
      </c>
      <c r="H4186" s="27">
        <f>WORKDAY(WORKDAY(DATEVALUE("15/"&amp;MONTH(EDATE(C4186,0))&amp;"/"&amp;YEAR(EDATE(C4186,0))),-1,Feriados!$A$1:$A$936),1,Feriados!$A$1:$A$936)</f>
        <v>42809</v>
      </c>
      <c r="I4186" s="27">
        <f>WORKDAY(WORKDAY(DATEVALUE("15/"&amp;MONTH(EDATE(C4186,-1))&amp;"/"&amp;YEAR(EDATE(C4186,-1))),-1,Feriados!$A$1:$A$936),1,Feriados!$A$1:$A$936)</f>
        <v>42781</v>
      </c>
      <c r="J4186" s="27">
        <f>WORKDAY(WORKDAY(DATEVALUE("15/"&amp;MONTH(EDATE(C4186,0))&amp;"/"&amp;YEAR(EDATE(C4186,0))-1),-1,Feriados!$A$1:$A$936),1,Feriados!$A$1:$A$936)</f>
        <v>42444</v>
      </c>
      <c r="K4186" s="28">
        <f t="shared" si="126"/>
        <v>4.7589072741178517</v>
      </c>
    </row>
    <row r="4187" spans="1:11" x14ac:dyDescent="0.3">
      <c r="A4187" s="18" t="str">
        <f t="shared" si="127"/>
        <v>22017F</v>
      </c>
      <c r="B4187" s="10">
        <v>760199</v>
      </c>
      <c r="C4187" s="15">
        <v>42807</v>
      </c>
      <c r="D4187" s="16">
        <v>2977.7344790000002</v>
      </c>
      <c r="E4187" s="14">
        <v>0.33</v>
      </c>
      <c r="F4187" s="14" t="s">
        <v>41</v>
      </c>
      <c r="G4187" s="15">
        <v>42804</v>
      </c>
      <c r="H4187" s="27">
        <f>WORKDAY(WORKDAY(DATEVALUE("15/"&amp;MONTH(EDATE(C4187,0))&amp;"/"&amp;YEAR(EDATE(C4187,0))),-1,Feriados!$A$1:$A$936),1,Feriados!$A$1:$A$936)</f>
        <v>42809</v>
      </c>
      <c r="I4187" s="27">
        <f>WORKDAY(WORKDAY(DATEVALUE("15/"&amp;MONTH(EDATE(C4187,-1))&amp;"/"&amp;YEAR(EDATE(C4187,-1))),-1,Feriados!$A$1:$A$936),1,Feriados!$A$1:$A$936)</f>
        <v>42781</v>
      </c>
      <c r="J4187" s="27">
        <f>WORKDAY(WORKDAY(DATEVALUE("15/"&amp;MONTH(EDATE(C4187,0))&amp;"/"&amp;YEAR(EDATE(C4187,0))-1),-1,Feriados!$A$1:$A$936),1,Feriados!$A$1:$A$936)</f>
        <v>42444</v>
      </c>
      <c r="K4187" s="28">
        <f t="shared" si="126"/>
        <v>4.7589072741178517</v>
      </c>
    </row>
    <row r="4188" spans="1:11" x14ac:dyDescent="0.3">
      <c r="A4188" s="18" t="str">
        <f t="shared" si="127"/>
        <v>22017F</v>
      </c>
      <c r="B4188" s="10">
        <v>760199</v>
      </c>
      <c r="C4188" s="15">
        <v>42808</v>
      </c>
      <c r="D4188" s="16">
        <v>2978.2795590000001</v>
      </c>
      <c r="E4188" s="14">
        <v>0.33</v>
      </c>
      <c r="F4188" s="14" t="s">
        <v>41</v>
      </c>
      <c r="G4188" s="15">
        <v>42804</v>
      </c>
      <c r="H4188" s="27">
        <f>WORKDAY(WORKDAY(DATEVALUE("15/"&amp;MONTH(EDATE(C4188,0))&amp;"/"&amp;YEAR(EDATE(C4188,0))),-1,Feriados!$A$1:$A$936),1,Feriados!$A$1:$A$936)</f>
        <v>42809</v>
      </c>
      <c r="I4188" s="27">
        <f>WORKDAY(WORKDAY(DATEVALUE("15/"&amp;MONTH(EDATE(C4188,-1))&amp;"/"&amp;YEAR(EDATE(C4188,-1))),-1,Feriados!$A$1:$A$936),1,Feriados!$A$1:$A$936)</f>
        <v>42781</v>
      </c>
      <c r="J4188" s="27">
        <f>WORKDAY(WORKDAY(DATEVALUE("15/"&amp;MONTH(EDATE(C4188,0))&amp;"/"&amp;YEAR(EDATE(C4188,0))-1),-1,Feriados!$A$1:$A$936),1,Feriados!$A$1:$A$936)</f>
        <v>42444</v>
      </c>
      <c r="K4188" s="28">
        <f t="shared" si="126"/>
        <v>4.7589072741178517</v>
      </c>
    </row>
    <row r="4189" spans="1:11" x14ac:dyDescent="0.3">
      <c r="A4189" s="18" t="str">
        <f t="shared" si="127"/>
        <v>22017F</v>
      </c>
      <c r="B4189" s="10">
        <v>760199</v>
      </c>
      <c r="C4189" s="15">
        <v>42809</v>
      </c>
      <c r="D4189" s="16">
        <v>2978.8247379999998</v>
      </c>
      <c r="E4189" s="14">
        <v>0.33</v>
      </c>
      <c r="F4189" s="14" t="s">
        <v>41</v>
      </c>
      <c r="G4189" s="15">
        <v>42804</v>
      </c>
      <c r="H4189" s="27">
        <f>WORKDAY(WORKDAY(DATEVALUE("15/"&amp;MONTH(EDATE(C4189,0))&amp;"/"&amp;YEAR(EDATE(C4189,0))),-1,Feriados!$A$1:$A$936),1,Feriados!$A$1:$A$936)</f>
        <v>42809</v>
      </c>
      <c r="I4189" s="27">
        <f>WORKDAY(WORKDAY(DATEVALUE("15/"&amp;MONTH(EDATE(C4189,-1))&amp;"/"&amp;YEAR(EDATE(C4189,-1))),-1,Feriados!$A$1:$A$936),1,Feriados!$A$1:$A$936)</f>
        <v>42781</v>
      </c>
      <c r="J4189" s="27">
        <f>WORKDAY(WORKDAY(DATEVALUE("15/"&amp;MONTH(EDATE(C4189,0))&amp;"/"&amp;YEAR(EDATE(C4189,0))-1),-1,Feriados!$A$1:$A$936),1,Feriados!$A$1:$A$936)</f>
        <v>42444</v>
      </c>
      <c r="K4189" s="28">
        <f t="shared" si="126"/>
        <v>4.7589072741178517</v>
      </c>
    </row>
    <row r="4190" spans="1:11" x14ac:dyDescent="0.3">
      <c r="A4190" s="18" t="str">
        <f t="shared" si="127"/>
        <v>22017P</v>
      </c>
      <c r="B4190" s="10">
        <v>760199</v>
      </c>
      <c r="C4190" s="15">
        <v>42810</v>
      </c>
      <c r="D4190" s="16">
        <v>2979.122308</v>
      </c>
      <c r="E4190" s="14">
        <v>0.22</v>
      </c>
      <c r="F4190" s="14" t="s">
        <v>42</v>
      </c>
      <c r="G4190" s="15">
        <v>42810</v>
      </c>
      <c r="H4190" s="27">
        <f>WORKDAY(WORKDAY(DATEVALUE("15/"&amp;MONTH(EDATE(C4190,0))&amp;"/"&amp;YEAR(EDATE(C4190,0))),-1,Feriados!$A$1:$A$936),1,Feriados!$A$1:$A$936)</f>
        <v>42809</v>
      </c>
      <c r="I4190" s="27">
        <f>WORKDAY(WORKDAY(DATEVALUE("15/"&amp;MONTH(EDATE(C4190,-1))&amp;"/"&amp;YEAR(EDATE(C4190,-1))),-1,Feriados!$A$1:$A$936),1,Feriados!$A$1:$A$936)</f>
        <v>42781</v>
      </c>
      <c r="J4190" s="27">
        <f>WORKDAY(WORKDAY(DATEVALUE("15/"&amp;MONTH(EDATE(C4190,0))&amp;"/"&amp;YEAR(EDATE(C4190,0))-1),-1,Feriados!$A$1:$A$936),1,Feriados!$A$1:$A$936)</f>
        <v>42444</v>
      </c>
      <c r="K4190" s="28">
        <f t="shared" si="126"/>
        <v>4.7589072741178517</v>
      </c>
    </row>
    <row r="4191" spans="1:11" x14ac:dyDescent="0.3">
      <c r="A4191" s="18" t="str">
        <f t="shared" si="127"/>
        <v>22017P</v>
      </c>
      <c r="B4191" s="10">
        <v>760199</v>
      </c>
      <c r="C4191" s="15">
        <v>42811</v>
      </c>
      <c r="D4191" s="16">
        <v>2979.4199079999999</v>
      </c>
      <c r="E4191" s="14">
        <v>0.22</v>
      </c>
      <c r="F4191" s="14" t="s">
        <v>42</v>
      </c>
      <c r="G4191" s="15">
        <v>42810</v>
      </c>
      <c r="H4191" s="27">
        <f>WORKDAY(WORKDAY(DATEVALUE("15/"&amp;MONTH(EDATE(C4191,0))&amp;"/"&amp;YEAR(EDATE(C4191,0))),-1,Feriados!$A$1:$A$936),1,Feriados!$A$1:$A$936)</f>
        <v>42809</v>
      </c>
      <c r="I4191" s="27">
        <f>WORKDAY(WORKDAY(DATEVALUE("15/"&amp;MONTH(EDATE(C4191,-1))&amp;"/"&amp;YEAR(EDATE(C4191,-1))),-1,Feriados!$A$1:$A$936),1,Feriados!$A$1:$A$936)</f>
        <v>42781</v>
      </c>
      <c r="J4191" s="27">
        <f>WORKDAY(WORKDAY(DATEVALUE("15/"&amp;MONTH(EDATE(C4191,0))&amp;"/"&amp;YEAR(EDATE(C4191,0))-1),-1,Feriados!$A$1:$A$936),1,Feriados!$A$1:$A$936)</f>
        <v>42444</v>
      </c>
      <c r="K4191" s="28">
        <f t="shared" si="126"/>
        <v>4.7589072741178517</v>
      </c>
    </row>
    <row r="4192" spans="1:11" x14ac:dyDescent="0.3">
      <c r="A4192" s="18" t="str">
        <f t="shared" si="127"/>
        <v>22017P</v>
      </c>
      <c r="B4192" s="10">
        <v>760199</v>
      </c>
      <c r="C4192" s="15">
        <v>42814</v>
      </c>
      <c r="D4192" s="16">
        <v>2979.717537</v>
      </c>
      <c r="E4192" s="14">
        <v>0.22</v>
      </c>
      <c r="F4192" s="14" t="s">
        <v>42</v>
      </c>
      <c r="G4192" s="15">
        <v>42810</v>
      </c>
      <c r="H4192" s="27">
        <f>WORKDAY(WORKDAY(DATEVALUE("15/"&amp;MONTH(EDATE(C4192,0))&amp;"/"&amp;YEAR(EDATE(C4192,0))),-1,Feriados!$A$1:$A$936),1,Feriados!$A$1:$A$936)</f>
        <v>42809</v>
      </c>
      <c r="I4192" s="27">
        <f>WORKDAY(WORKDAY(DATEVALUE("15/"&amp;MONTH(EDATE(C4192,-1))&amp;"/"&amp;YEAR(EDATE(C4192,-1))),-1,Feriados!$A$1:$A$936),1,Feriados!$A$1:$A$936)</f>
        <v>42781</v>
      </c>
      <c r="J4192" s="27">
        <f>WORKDAY(WORKDAY(DATEVALUE("15/"&amp;MONTH(EDATE(C4192,0))&amp;"/"&amp;YEAR(EDATE(C4192,0))-1),-1,Feriados!$A$1:$A$936),1,Feriados!$A$1:$A$936)</f>
        <v>42444</v>
      </c>
      <c r="K4192" s="28">
        <f t="shared" si="126"/>
        <v>4.7589072741178517</v>
      </c>
    </row>
    <row r="4193" spans="1:11" x14ac:dyDescent="0.3">
      <c r="A4193" s="18" t="str">
        <f t="shared" si="127"/>
        <v>22017P</v>
      </c>
      <c r="B4193" s="10">
        <v>760199</v>
      </c>
      <c r="C4193" s="15">
        <v>42815</v>
      </c>
      <c r="D4193" s="16">
        <v>2980.0151959999998</v>
      </c>
      <c r="E4193" s="14">
        <v>0.22</v>
      </c>
      <c r="F4193" s="14" t="s">
        <v>42</v>
      </c>
      <c r="G4193" s="15">
        <v>42810</v>
      </c>
      <c r="H4193" s="27">
        <f>WORKDAY(WORKDAY(DATEVALUE("15/"&amp;MONTH(EDATE(C4193,0))&amp;"/"&amp;YEAR(EDATE(C4193,0))),-1,Feriados!$A$1:$A$936),1,Feriados!$A$1:$A$936)</f>
        <v>42809</v>
      </c>
      <c r="I4193" s="27">
        <f>WORKDAY(WORKDAY(DATEVALUE("15/"&amp;MONTH(EDATE(C4193,-1))&amp;"/"&amp;YEAR(EDATE(C4193,-1))),-1,Feriados!$A$1:$A$936),1,Feriados!$A$1:$A$936)</f>
        <v>42781</v>
      </c>
      <c r="J4193" s="27">
        <f>WORKDAY(WORKDAY(DATEVALUE("15/"&amp;MONTH(EDATE(C4193,0))&amp;"/"&amp;YEAR(EDATE(C4193,0))-1),-1,Feriados!$A$1:$A$936),1,Feriados!$A$1:$A$936)</f>
        <v>42444</v>
      </c>
      <c r="K4193" s="28">
        <f t="shared" si="126"/>
        <v>4.7589072741178517</v>
      </c>
    </row>
    <row r="4194" spans="1:11" x14ac:dyDescent="0.3">
      <c r="A4194" s="18" t="str">
        <f t="shared" si="127"/>
        <v>22017P</v>
      </c>
      <c r="B4194" s="10">
        <v>760199</v>
      </c>
      <c r="C4194" s="15">
        <v>42816</v>
      </c>
      <c r="D4194" s="16">
        <v>2980.3128860000002</v>
      </c>
      <c r="E4194" s="14">
        <v>0.22</v>
      </c>
      <c r="F4194" s="14" t="s">
        <v>42</v>
      </c>
      <c r="G4194" s="15">
        <v>42810</v>
      </c>
      <c r="H4194" s="27">
        <f>WORKDAY(WORKDAY(DATEVALUE("15/"&amp;MONTH(EDATE(C4194,0))&amp;"/"&amp;YEAR(EDATE(C4194,0))),-1,Feriados!$A$1:$A$936),1,Feriados!$A$1:$A$936)</f>
        <v>42809</v>
      </c>
      <c r="I4194" s="27">
        <f>WORKDAY(WORKDAY(DATEVALUE("15/"&amp;MONTH(EDATE(C4194,-1))&amp;"/"&amp;YEAR(EDATE(C4194,-1))),-1,Feriados!$A$1:$A$936),1,Feriados!$A$1:$A$936)</f>
        <v>42781</v>
      </c>
      <c r="J4194" s="27">
        <f>WORKDAY(WORKDAY(DATEVALUE("15/"&amp;MONTH(EDATE(C4194,0))&amp;"/"&amp;YEAR(EDATE(C4194,0))-1),-1,Feriados!$A$1:$A$936),1,Feriados!$A$1:$A$936)</f>
        <v>42444</v>
      </c>
      <c r="K4194" s="28">
        <f t="shared" si="126"/>
        <v>4.7589072741178517</v>
      </c>
    </row>
    <row r="4195" spans="1:11" x14ac:dyDescent="0.3">
      <c r="A4195" s="18" t="str">
        <f t="shared" si="127"/>
        <v>22017P</v>
      </c>
      <c r="B4195" s="10">
        <v>760199</v>
      </c>
      <c r="C4195" s="15">
        <v>42817</v>
      </c>
      <c r="D4195" s="16">
        <v>2980.7728139999999</v>
      </c>
      <c r="E4195" s="14">
        <v>0.24</v>
      </c>
      <c r="F4195" s="14" t="s">
        <v>42</v>
      </c>
      <c r="G4195" s="15">
        <v>42817</v>
      </c>
      <c r="H4195" s="27">
        <f>WORKDAY(WORKDAY(DATEVALUE("15/"&amp;MONTH(EDATE(C4195,0))&amp;"/"&amp;YEAR(EDATE(C4195,0))),-1,Feriados!$A$1:$A$936),1,Feriados!$A$1:$A$936)</f>
        <v>42809</v>
      </c>
      <c r="I4195" s="27">
        <f>WORKDAY(WORKDAY(DATEVALUE("15/"&amp;MONTH(EDATE(C4195,-1))&amp;"/"&amp;YEAR(EDATE(C4195,-1))),-1,Feriados!$A$1:$A$936),1,Feriados!$A$1:$A$936)</f>
        <v>42781</v>
      </c>
      <c r="J4195" s="27">
        <f>WORKDAY(WORKDAY(DATEVALUE("15/"&amp;MONTH(EDATE(C4195,0))&amp;"/"&amp;YEAR(EDATE(C4195,0))-1),-1,Feriados!$A$1:$A$936),1,Feriados!$A$1:$A$936)</f>
        <v>42444</v>
      </c>
      <c r="K4195" s="28">
        <f t="shared" si="126"/>
        <v>4.7589072741178517</v>
      </c>
    </row>
    <row r="4196" spans="1:11" x14ac:dyDescent="0.3">
      <c r="A4196" s="18" t="str">
        <f t="shared" si="127"/>
        <v>22017P</v>
      </c>
      <c r="B4196" s="10">
        <v>760199</v>
      </c>
      <c r="C4196" s="15">
        <v>42818</v>
      </c>
      <c r="D4196" s="16">
        <v>2981.0976179999998</v>
      </c>
      <c r="E4196" s="14">
        <v>0.24</v>
      </c>
      <c r="F4196" s="14" t="s">
        <v>42</v>
      </c>
      <c r="G4196" s="15">
        <v>42817</v>
      </c>
      <c r="H4196" s="27">
        <f>WORKDAY(WORKDAY(DATEVALUE("15/"&amp;MONTH(EDATE(C4196,0))&amp;"/"&amp;YEAR(EDATE(C4196,0))),-1,Feriados!$A$1:$A$936),1,Feriados!$A$1:$A$936)</f>
        <v>42809</v>
      </c>
      <c r="I4196" s="27">
        <f>WORKDAY(WORKDAY(DATEVALUE("15/"&amp;MONTH(EDATE(C4196,-1))&amp;"/"&amp;YEAR(EDATE(C4196,-1))),-1,Feriados!$A$1:$A$936),1,Feriados!$A$1:$A$936)</f>
        <v>42781</v>
      </c>
      <c r="J4196" s="27">
        <f>WORKDAY(WORKDAY(DATEVALUE("15/"&amp;MONTH(EDATE(C4196,0))&amp;"/"&amp;YEAR(EDATE(C4196,0))-1),-1,Feriados!$A$1:$A$936),1,Feriados!$A$1:$A$936)</f>
        <v>42444</v>
      </c>
      <c r="K4196" s="28">
        <f t="shared" si="126"/>
        <v>4.7589072741178517</v>
      </c>
    </row>
    <row r="4197" spans="1:11" x14ac:dyDescent="0.3">
      <c r="A4197" s="18" t="str">
        <f t="shared" si="127"/>
        <v>22017P</v>
      </c>
      <c r="B4197" s="10">
        <v>760199</v>
      </c>
      <c r="C4197" s="15">
        <v>42821</v>
      </c>
      <c r="D4197" s="16">
        <v>2981.4224559999998</v>
      </c>
      <c r="E4197" s="14">
        <v>0.24</v>
      </c>
      <c r="F4197" s="14" t="s">
        <v>42</v>
      </c>
      <c r="G4197" s="15">
        <v>42817</v>
      </c>
      <c r="H4197" s="27">
        <f>WORKDAY(WORKDAY(DATEVALUE("15/"&amp;MONTH(EDATE(C4197,0))&amp;"/"&amp;YEAR(EDATE(C4197,0))),-1,Feriados!$A$1:$A$936),1,Feriados!$A$1:$A$936)</f>
        <v>42809</v>
      </c>
      <c r="I4197" s="27">
        <f>WORKDAY(WORKDAY(DATEVALUE("15/"&amp;MONTH(EDATE(C4197,-1))&amp;"/"&amp;YEAR(EDATE(C4197,-1))),-1,Feriados!$A$1:$A$936),1,Feriados!$A$1:$A$936)</f>
        <v>42781</v>
      </c>
      <c r="J4197" s="27">
        <f>WORKDAY(WORKDAY(DATEVALUE("15/"&amp;MONTH(EDATE(C4197,0))&amp;"/"&amp;YEAR(EDATE(C4197,0))-1),-1,Feriados!$A$1:$A$936),1,Feriados!$A$1:$A$936)</f>
        <v>42444</v>
      </c>
      <c r="K4197" s="28">
        <f t="shared" si="126"/>
        <v>4.7589072741178517</v>
      </c>
    </row>
    <row r="4198" spans="1:11" x14ac:dyDescent="0.3">
      <c r="A4198" s="18" t="str">
        <f t="shared" si="127"/>
        <v>22017P</v>
      </c>
      <c r="B4198" s="10">
        <v>760199</v>
      </c>
      <c r="C4198" s="15">
        <v>42822</v>
      </c>
      <c r="D4198" s="16">
        <v>2981.747331</v>
      </c>
      <c r="E4198" s="14">
        <v>0.24</v>
      </c>
      <c r="F4198" s="14" t="s">
        <v>42</v>
      </c>
      <c r="G4198" s="15">
        <v>42817</v>
      </c>
      <c r="H4198" s="27">
        <f>WORKDAY(WORKDAY(DATEVALUE("15/"&amp;MONTH(EDATE(C4198,0))&amp;"/"&amp;YEAR(EDATE(C4198,0))),-1,Feriados!$A$1:$A$936),1,Feriados!$A$1:$A$936)</f>
        <v>42809</v>
      </c>
      <c r="I4198" s="27">
        <f>WORKDAY(WORKDAY(DATEVALUE("15/"&amp;MONTH(EDATE(C4198,-1))&amp;"/"&amp;YEAR(EDATE(C4198,-1))),-1,Feriados!$A$1:$A$936),1,Feriados!$A$1:$A$936)</f>
        <v>42781</v>
      </c>
      <c r="J4198" s="27">
        <f>WORKDAY(WORKDAY(DATEVALUE("15/"&amp;MONTH(EDATE(C4198,0))&amp;"/"&amp;YEAR(EDATE(C4198,0))-1),-1,Feriados!$A$1:$A$936),1,Feriados!$A$1:$A$936)</f>
        <v>42444</v>
      </c>
      <c r="K4198" s="28">
        <f t="shared" si="126"/>
        <v>4.7589072741178517</v>
      </c>
    </row>
    <row r="4199" spans="1:11" x14ac:dyDescent="0.3">
      <c r="A4199" s="18" t="str">
        <f t="shared" si="127"/>
        <v>22017P</v>
      </c>
      <c r="B4199" s="10">
        <v>760199</v>
      </c>
      <c r="C4199" s="15">
        <v>42823</v>
      </c>
      <c r="D4199" s="16">
        <v>2982.07224</v>
      </c>
      <c r="E4199" s="14">
        <v>0.24</v>
      </c>
      <c r="F4199" s="14" t="s">
        <v>42</v>
      </c>
      <c r="G4199" s="15">
        <v>42817</v>
      </c>
      <c r="H4199" s="27">
        <f>WORKDAY(WORKDAY(DATEVALUE("15/"&amp;MONTH(EDATE(C4199,0))&amp;"/"&amp;YEAR(EDATE(C4199,0))),-1,Feriados!$A$1:$A$936),1,Feriados!$A$1:$A$936)</f>
        <v>42809</v>
      </c>
      <c r="I4199" s="27">
        <f>WORKDAY(WORKDAY(DATEVALUE("15/"&amp;MONTH(EDATE(C4199,-1))&amp;"/"&amp;YEAR(EDATE(C4199,-1))),-1,Feriados!$A$1:$A$936),1,Feriados!$A$1:$A$936)</f>
        <v>42781</v>
      </c>
      <c r="J4199" s="27">
        <f>WORKDAY(WORKDAY(DATEVALUE("15/"&amp;MONTH(EDATE(C4199,0))&amp;"/"&amp;YEAR(EDATE(C4199,0))-1),-1,Feriados!$A$1:$A$936),1,Feriados!$A$1:$A$936)</f>
        <v>42444</v>
      </c>
      <c r="K4199" s="28">
        <f t="shared" si="126"/>
        <v>4.7589072741178517</v>
      </c>
    </row>
    <row r="4200" spans="1:11" x14ac:dyDescent="0.3">
      <c r="A4200" s="18" t="str">
        <f t="shared" si="127"/>
        <v>22017P</v>
      </c>
      <c r="B4200" s="10">
        <v>760199</v>
      </c>
      <c r="C4200" s="15">
        <v>42824</v>
      </c>
      <c r="D4200" s="16">
        <v>2982.3971849999998</v>
      </c>
      <c r="E4200" s="14">
        <v>0.24</v>
      </c>
      <c r="F4200" s="14" t="s">
        <v>42</v>
      </c>
      <c r="G4200" s="15">
        <v>42817</v>
      </c>
      <c r="H4200" s="27">
        <f>WORKDAY(WORKDAY(DATEVALUE("15/"&amp;MONTH(EDATE(C4200,0))&amp;"/"&amp;YEAR(EDATE(C4200,0))),-1,Feriados!$A$1:$A$936),1,Feriados!$A$1:$A$936)</f>
        <v>42809</v>
      </c>
      <c r="I4200" s="27">
        <f>WORKDAY(WORKDAY(DATEVALUE("15/"&amp;MONTH(EDATE(C4200,-1))&amp;"/"&amp;YEAR(EDATE(C4200,-1))),-1,Feriados!$A$1:$A$936),1,Feriados!$A$1:$A$936)</f>
        <v>42781</v>
      </c>
      <c r="J4200" s="27">
        <f>WORKDAY(WORKDAY(DATEVALUE("15/"&amp;MONTH(EDATE(C4200,0))&amp;"/"&amp;YEAR(EDATE(C4200,0))-1),-1,Feriados!$A$1:$A$936),1,Feriados!$A$1:$A$936)</f>
        <v>42444</v>
      </c>
      <c r="K4200" s="28">
        <f t="shared" si="126"/>
        <v>4.7589072741178517</v>
      </c>
    </row>
    <row r="4201" spans="1:11" x14ac:dyDescent="0.3">
      <c r="A4201" s="18" t="str">
        <f t="shared" si="127"/>
        <v>22017P</v>
      </c>
      <c r="B4201" s="10">
        <v>760199</v>
      </c>
      <c r="C4201" s="15">
        <v>42825</v>
      </c>
      <c r="D4201" s="16">
        <v>2982.7221650000001</v>
      </c>
      <c r="E4201" s="14">
        <v>0.24</v>
      </c>
      <c r="F4201" s="14" t="s">
        <v>42</v>
      </c>
      <c r="G4201" s="15">
        <v>42817</v>
      </c>
      <c r="H4201" s="27">
        <f>WORKDAY(WORKDAY(DATEVALUE("15/"&amp;MONTH(EDATE(C4201,0))&amp;"/"&amp;YEAR(EDATE(C4201,0))),-1,Feriados!$A$1:$A$936),1,Feriados!$A$1:$A$936)</f>
        <v>42809</v>
      </c>
      <c r="I4201" s="27">
        <f>WORKDAY(WORKDAY(DATEVALUE("15/"&amp;MONTH(EDATE(C4201,-1))&amp;"/"&amp;YEAR(EDATE(C4201,-1))),-1,Feriados!$A$1:$A$936),1,Feriados!$A$1:$A$936)</f>
        <v>42781</v>
      </c>
      <c r="J4201" s="27">
        <f>WORKDAY(WORKDAY(DATEVALUE("15/"&amp;MONTH(EDATE(C4201,0))&amp;"/"&amp;YEAR(EDATE(C4201,0))-1),-1,Feriados!$A$1:$A$936),1,Feriados!$A$1:$A$936)</f>
        <v>42444</v>
      </c>
      <c r="K4201" s="28">
        <f t="shared" si="126"/>
        <v>4.7589072741178517</v>
      </c>
    </row>
    <row r="4202" spans="1:11" x14ac:dyDescent="0.3">
      <c r="A4202" s="18" t="str">
        <f t="shared" si="127"/>
        <v>32017P</v>
      </c>
      <c r="B4202" s="10">
        <v>760199</v>
      </c>
      <c r="C4202" s="15">
        <v>42828</v>
      </c>
      <c r="D4202" s="16">
        <v>2983.0471809999999</v>
      </c>
      <c r="E4202" s="14">
        <v>0.24</v>
      </c>
      <c r="F4202" s="14" t="s">
        <v>42</v>
      </c>
      <c r="G4202" s="15">
        <v>42817</v>
      </c>
      <c r="H4202" s="27">
        <f>WORKDAY(WORKDAY(DATEVALUE("15/"&amp;MONTH(EDATE(C4202,0))&amp;"/"&amp;YEAR(EDATE(C4202,0))),-1,Feriados!$A$1:$A$936),1,Feriados!$A$1:$A$936)</f>
        <v>42842</v>
      </c>
      <c r="I4202" s="27">
        <f>WORKDAY(WORKDAY(DATEVALUE("15/"&amp;MONTH(EDATE(C4202,-1))&amp;"/"&amp;YEAR(EDATE(C4202,-1))),-1,Feriados!$A$1:$A$936),1,Feriados!$A$1:$A$936)</f>
        <v>42809</v>
      </c>
      <c r="J4202" s="27">
        <f>WORKDAY(WORKDAY(DATEVALUE("15/"&amp;MONTH(EDATE(C4202,0))&amp;"/"&amp;YEAR(EDATE(C4202,0))-1),-1,Feriados!$A$1:$A$936),1,Feriados!$A$1:$A$936)</f>
        <v>42475</v>
      </c>
      <c r="K4202" s="28">
        <f t="shared" si="126"/>
        <v>4.571105120568153</v>
      </c>
    </row>
    <row r="4203" spans="1:11" x14ac:dyDescent="0.3">
      <c r="A4203" s="18" t="str">
        <f t="shared" si="127"/>
        <v>32017P</v>
      </c>
      <c r="B4203" s="10">
        <v>760199</v>
      </c>
      <c r="C4203" s="15">
        <v>42829</v>
      </c>
      <c r="D4203" s="16">
        <v>2983.3722320000002</v>
      </c>
      <c r="E4203" s="14">
        <v>0.24</v>
      </c>
      <c r="F4203" s="14" t="s">
        <v>42</v>
      </c>
      <c r="G4203" s="15">
        <v>42817</v>
      </c>
      <c r="H4203" s="27">
        <f>WORKDAY(WORKDAY(DATEVALUE("15/"&amp;MONTH(EDATE(C4203,0))&amp;"/"&amp;YEAR(EDATE(C4203,0))),-1,Feriados!$A$1:$A$936),1,Feriados!$A$1:$A$936)</f>
        <v>42842</v>
      </c>
      <c r="I4203" s="27">
        <f>WORKDAY(WORKDAY(DATEVALUE("15/"&amp;MONTH(EDATE(C4203,-1))&amp;"/"&amp;YEAR(EDATE(C4203,-1))),-1,Feriados!$A$1:$A$936),1,Feriados!$A$1:$A$936)</f>
        <v>42809</v>
      </c>
      <c r="J4203" s="27">
        <f>WORKDAY(WORKDAY(DATEVALUE("15/"&amp;MONTH(EDATE(C4203,0))&amp;"/"&amp;YEAR(EDATE(C4203,0))-1),-1,Feriados!$A$1:$A$936),1,Feriados!$A$1:$A$936)</f>
        <v>42475</v>
      </c>
      <c r="K4203" s="28">
        <f t="shared" si="126"/>
        <v>4.571105120568153</v>
      </c>
    </row>
    <row r="4204" spans="1:11" x14ac:dyDescent="0.3">
      <c r="A4204" s="18" t="str">
        <f t="shared" si="127"/>
        <v>32017P</v>
      </c>
      <c r="B4204" s="10">
        <v>760199</v>
      </c>
      <c r="C4204" s="15">
        <v>42830</v>
      </c>
      <c r="D4204" s="16">
        <v>2983.6973189999999</v>
      </c>
      <c r="E4204" s="14">
        <v>0.24</v>
      </c>
      <c r="F4204" s="14" t="s">
        <v>42</v>
      </c>
      <c r="G4204" s="15">
        <v>42817</v>
      </c>
      <c r="H4204" s="27">
        <f>WORKDAY(WORKDAY(DATEVALUE("15/"&amp;MONTH(EDATE(C4204,0))&amp;"/"&amp;YEAR(EDATE(C4204,0))),-1,Feriados!$A$1:$A$936),1,Feriados!$A$1:$A$936)</f>
        <v>42842</v>
      </c>
      <c r="I4204" s="27">
        <f>WORKDAY(WORKDAY(DATEVALUE("15/"&amp;MONTH(EDATE(C4204,-1))&amp;"/"&amp;YEAR(EDATE(C4204,-1))),-1,Feriados!$A$1:$A$936),1,Feriados!$A$1:$A$936)</f>
        <v>42809</v>
      </c>
      <c r="J4204" s="27">
        <f>WORKDAY(WORKDAY(DATEVALUE("15/"&amp;MONTH(EDATE(C4204,0))&amp;"/"&amp;YEAR(EDATE(C4204,0))-1),-1,Feriados!$A$1:$A$936),1,Feriados!$A$1:$A$936)</f>
        <v>42475</v>
      </c>
      <c r="K4204" s="28">
        <f t="shared" si="126"/>
        <v>4.571105120568153</v>
      </c>
    </row>
    <row r="4205" spans="1:11" x14ac:dyDescent="0.3">
      <c r="A4205" s="18" t="str">
        <f t="shared" si="127"/>
        <v>32017P</v>
      </c>
      <c r="B4205" s="10">
        <v>760199</v>
      </c>
      <c r="C4205" s="15">
        <v>42831</v>
      </c>
      <c r="D4205" s="16">
        <v>2984.0224410000001</v>
      </c>
      <c r="E4205" s="14">
        <v>0.24</v>
      </c>
      <c r="F4205" s="14" t="s">
        <v>42</v>
      </c>
      <c r="G4205" s="15">
        <v>42817</v>
      </c>
      <c r="H4205" s="27">
        <f>WORKDAY(WORKDAY(DATEVALUE("15/"&amp;MONTH(EDATE(C4205,0))&amp;"/"&amp;YEAR(EDATE(C4205,0))),-1,Feriados!$A$1:$A$936),1,Feriados!$A$1:$A$936)</f>
        <v>42842</v>
      </c>
      <c r="I4205" s="27">
        <f>WORKDAY(WORKDAY(DATEVALUE("15/"&amp;MONTH(EDATE(C4205,-1))&amp;"/"&amp;YEAR(EDATE(C4205,-1))),-1,Feriados!$A$1:$A$936),1,Feriados!$A$1:$A$936)</f>
        <v>42809</v>
      </c>
      <c r="J4205" s="27">
        <f>WORKDAY(WORKDAY(DATEVALUE("15/"&amp;MONTH(EDATE(C4205,0))&amp;"/"&amp;YEAR(EDATE(C4205,0))-1),-1,Feriados!$A$1:$A$936),1,Feriados!$A$1:$A$936)</f>
        <v>42475</v>
      </c>
      <c r="K4205" s="28">
        <f t="shared" si="126"/>
        <v>4.571105120568153</v>
      </c>
    </row>
    <row r="4206" spans="1:11" x14ac:dyDescent="0.3">
      <c r="A4206" s="18" t="str">
        <f t="shared" si="127"/>
        <v>32017F</v>
      </c>
      <c r="B4206" s="10">
        <v>760199</v>
      </c>
      <c r="C4206" s="15">
        <v>42832</v>
      </c>
      <c r="D4206" s="16">
        <v>2984.5756550000001</v>
      </c>
      <c r="E4206" s="14">
        <v>0.25</v>
      </c>
      <c r="F4206" s="14" t="s">
        <v>41</v>
      </c>
      <c r="G4206" s="15">
        <v>42832</v>
      </c>
      <c r="H4206" s="27">
        <f>WORKDAY(WORKDAY(DATEVALUE("15/"&amp;MONTH(EDATE(C4206,0))&amp;"/"&amp;YEAR(EDATE(C4206,0))),-1,Feriados!$A$1:$A$936),1,Feriados!$A$1:$A$936)</f>
        <v>42842</v>
      </c>
      <c r="I4206" s="27">
        <f>WORKDAY(WORKDAY(DATEVALUE("15/"&amp;MONTH(EDATE(C4206,-1))&amp;"/"&amp;YEAR(EDATE(C4206,-1))),-1,Feriados!$A$1:$A$936),1,Feriados!$A$1:$A$936)</f>
        <v>42809</v>
      </c>
      <c r="J4206" s="27">
        <f>WORKDAY(WORKDAY(DATEVALUE("15/"&amp;MONTH(EDATE(C4206,0))&amp;"/"&amp;YEAR(EDATE(C4206,0))-1),-1,Feriados!$A$1:$A$936),1,Feriados!$A$1:$A$936)</f>
        <v>42475</v>
      </c>
      <c r="K4206" s="28">
        <f t="shared" si="126"/>
        <v>4.571105120568153</v>
      </c>
    </row>
    <row r="4207" spans="1:11" x14ac:dyDescent="0.3">
      <c r="A4207" s="18" t="str">
        <f t="shared" si="127"/>
        <v>32017F</v>
      </c>
      <c r="B4207" s="10">
        <v>760199</v>
      </c>
      <c r="C4207" s="15">
        <v>42835</v>
      </c>
      <c r="D4207" s="16">
        <v>2984.9142900000002</v>
      </c>
      <c r="E4207" s="14">
        <v>0.25</v>
      </c>
      <c r="F4207" s="14" t="s">
        <v>41</v>
      </c>
      <c r="G4207" s="15">
        <v>42832</v>
      </c>
      <c r="H4207" s="27">
        <f>WORKDAY(WORKDAY(DATEVALUE("15/"&amp;MONTH(EDATE(C4207,0))&amp;"/"&amp;YEAR(EDATE(C4207,0))),-1,Feriados!$A$1:$A$936),1,Feriados!$A$1:$A$936)</f>
        <v>42842</v>
      </c>
      <c r="I4207" s="27">
        <f>WORKDAY(WORKDAY(DATEVALUE("15/"&amp;MONTH(EDATE(C4207,-1))&amp;"/"&amp;YEAR(EDATE(C4207,-1))),-1,Feriados!$A$1:$A$936),1,Feriados!$A$1:$A$936)</f>
        <v>42809</v>
      </c>
      <c r="J4207" s="27">
        <f>WORKDAY(WORKDAY(DATEVALUE("15/"&amp;MONTH(EDATE(C4207,0))&amp;"/"&amp;YEAR(EDATE(C4207,0))-1),-1,Feriados!$A$1:$A$936),1,Feriados!$A$1:$A$936)</f>
        <v>42475</v>
      </c>
      <c r="K4207" s="28">
        <f t="shared" si="126"/>
        <v>4.571105120568153</v>
      </c>
    </row>
    <row r="4208" spans="1:11" x14ac:dyDescent="0.3">
      <c r="A4208" s="18" t="str">
        <f t="shared" si="127"/>
        <v>32017F</v>
      </c>
      <c r="B4208" s="10">
        <v>760199</v>
      </c>
      <c r="C4208" s="15">
        <v>42836</v>
      </c>
      <c r="D4208" s="16">
        <v>2985.2529629999999</v>
      </c>
      <c r="E4208" s="14">
        <v>0.25</v>
      </c>
      <c r="F4208" s="14" t="s">
        <v>41</v>
      </c>
      <c r="G4208" s="15">
        <v>42832</v>
      </c>
      <c r="H4208" s="27">
        <f>WORKDAY(WORKDAY(DATEVALUE("15/"&amp;MONTH(EDATE(C4208,0))&amp;"/"&amp;YEAR(EDATE(C4208,0))),-1,Feriados!$A$1:$A$936),1,Feriados!$A$1:$A$936)</f>
        <v>42842</v>
      </c>
      <c r="I4208" s="27">
        <f>WORKDAY(WORKDAY(DATEVALUE("15/"&amp;MONTH(EDATE(C4208,-1))&amp;"/"&amp;YEAR(EDATE(C4208,-1))),-1,Feriados!$A$1:$A$936),1,Feriados!$A$1:$A$936)</f>
        <v>42809</v>
      </c>
      <c r="J4208" s="27">
        <f>WORKDAY(WORKDAY(DATEVALUE("15/"&amp;MONTH(EDATE(C4208,0))&amp;"/"&amp;YEAR(EDATE(C4208,0))-1),-1,Feriados!$A$1:$A$936),1,Feriados!$A$1:$A$936)</f>
        <v>42475</v>
      </c>
      <c r="K4208" s="28">
        <f t="shared" si="126"/>
        <v>4.571105120568153</v>
      </c>
    </row>
    <row r="4209" spans="1:11" x14ac:dyDescent="0.3">
      <c r="A4209" s="18" t="str">
        <f t="shared" si="127"/>
        <v>32017F</v>
      </c>
      <c r="B4209" s="10">
        <v>760199</v>
      </c>
      <c r="C4209" s="15">
        <v>42837</v>
      </c>
      <c r="D4209" s="16">
        <v>2985.5916750000001</v>
      </c>
      <c r="E4209" s="14">
        <v>0.25</v>
      </c>
      <c r="F4209" s="14" t="s">
        <v>41</v>
      </c>
      <c r="G4209" s="15">
        <v>42832</v>
      </c>
      <c r="H4209" s="27">
        <f>WORKDAY(WORKDAY(DATEVALUE("15/"&amp;MONTH(EDATE(C4209,0))&amp;"/"&amp;YEAR(EDATE(C4209,0))),-1,Feriados!$A$1:$A$936),1,Feriados!$A$1:$A$936)</f>
        <v>42842</v>
      </c>
      <c r="I4209" s="27">
        <f>WORKDAY(WORKDAY(DATEVALUE("15/"&amp;MONTH(EDATE(C4209,-1))&amp;"/"&amp;YEAR(EDATE(C4209,-1))),-1,Feriados!$A$1:$A$936),1,Feriados!$A$1:$A$936)</f>
        <v>42809</v>
      </c>
      <c r="J4209" s="27">
        <f>WORKDAY(WORKDAY(DATEVALUE("15/"&amp;MONTH(EDATE(C4209,0))&amp;"/"&amp;YEAR(EDATE(C4209,0))-1),-1,Feriados!$A$1:$A$936),1,Feriados!$A$1:$A$936)</f>
        <v>42475</v>
      </c>
      <c r="K4209" s="28">
        <f t="shared" si="126"/>
        <v>4.571105120568153</v>
      </c>
    </row>
    <row r="4210" spans="1:11" x14ac:dyDescent="0.3">
      <c r="A4210" s="18" t="str">
        <f t="shared" si="127"/>
        <v>32017F</v>
      </c>
      <c r="B4210" s="10">
        <v>760199</v>
      </c>
      <c r="C4210" s="15">
        <v>42838</v>
      </c>
      <c r="D4210" s="16">
        <v>2985.930425</v>
      </c>
      <c r="E4210" s="14">
        <v>0.25</v>
      </c>
      <c r="F4210" s="14" t="s">
        <v>41</v>
      </c>
      <c r="G4210" s="15">
        <v>42832</v>
      </c>
      <c r="H4210" s="27">
        <f>WORKDAY(WORKDAY(DATEVALUE("15/"&amp;MONTH(EDATE(C4210,0))&amp;"/"&amp;YEAR(EDATE(C4210,0))),-1,Feriados!$A$1:$A$936),1,Feriados!$A$1:$A$936)</f>
        <v>42842</v>
      </c>
      <c r="I4210" s="27">
        <f>WORKDAY(WORKDAY(DATEVALUE("15/"&amp;MONTH(EDATE(C4210,-1))&amp;"/"&amp;YEAR(EDATE(C4210,-1))),-1,Feriados!$A$1:$A$936),1,Feriados!$A$1:$A$936)</f>
        <v>42809</v>
      </c>
      <c r="J4210" s="27">
        <f>WORKDAY(WORKDAY(DATEVALUE("15/"&amp;MONTH(EDATE(C4210,0))&amp;"/"&amp;YEAR(EDATE(C4210,0))-1),-1,Feriados!$A$1:$A$936),1,Feriados!$A$1:$A$936)</f>
        <v>42475</v>
      </c>
      <c r="K4210" s="28">
        <f t="shared" si="126"/>
        <v>4.571105120568153</v>
      </c>
    </row>
    <row r="4211" spans="1:11" x14ac:dyDescent="0.3">
      <c r="A4211" s="18" t="str">
        <f t="shared" si="127"/>
        <v>32017F</v>
      </c>
      <c r="B4211" s="10">
        <v>760199</v>
      </c>
      <c r="C4211" s="15">
        <v>42842</v>
      </c>
      <c r="D4211" s="16">
        <v>2986.2692149999998</v>
      </c>
      <c r="E4211" s="14">
        <v>0.25</v>
      </c>
      <c r="F4211" s="14" t="s">
        <v>41</v>
      </c>
      <c r="G4211" s="15">
        <v>42832</v>
      </c>
      <c r="H4211" s="27">
        <f>WORKDAY(WORKDAY(DATEVALUE("15/"&amp;MONTH(EDATE(C4211,0))&amp;"/"&amp;YEAR(EDATE(C4211,0))),-1,Feriados!$A$1:$A$936),1,Feriados!$A$1:$A$936)</f>
        <v>42842</v>
      </c>
      <c r="I4211" s="27">
        <f>WORKDAY(WORKDAY(DATEVALUE("15/"&amp;MONTH(EDATE(C4211,-1))&amp;"/"&amp;YEAR(EDATE(C4211,-1))),-1,Feriados!$A$1:$A$936),1,Feriados!$A$1:$A$936)</f>
        <v>42809</v>
      </c>
      <c r="J4211" s="27">
        <f>WORKDAY(WORKDAY(DATEVALUE("15/"&amp;MONTH(EDATE(C4211,0))&amp;"/"&amp;YEAR(EDATE(C4211,0))-1),-1,Feriados!$A$1:$A$936),1,Feriados!$A$1:$A$936)</f>
        <v>42475</v>
      </c>
      <c r="K4211" s="28">
        <f t="shared" si="126"/>
        <v>4.571105120568153</v>
      </c>
    </row>
    <row r="4212" spans="1:11" x14ac:dyDescent="0.3">
      <c r="A4212" s="18" t="str">
        <f t="shared" si="127"/>
        <v>32017P</v>
      </c>
      <c r="B4212" s="10">
        <v>760199</v>
      </c>
      <c r="C4212" s="15">
        <v>42843</v>
      </c>
      <c r="D4212" s="16">
        <v>2986.633824</v>
      </c>
      <c r="E4212" s="14">
        <v>0.22</v>
      </c>
      <c r="F4212" s="14" t="s">
        <v>42</v>
      </c>
      <c r="G4212" s="15">
        <v>42843</v>
      </c>
      <c r="H4212" s="27">
        <f>WORKDAY(WORKDAY(DATEVALUE("15/"&amp;MONTH(EDATE(C4212,0))&amp;"/"&amp;YEAR(EDATE(C4212,0))),-1,Feriados!$A$1:$A$936),1,Feriados!$A$1:$A$936)</f>
        <v>42842</v>
      </c>
      <c r="I4212" s="27">
        <f>WORKDAY(WORKDAY(DATEVALUE("15/"&amp;MONTH(EDATE(C4212,-1))&amp;"/"&amp;YEAR(EDATE(C4212,-1))),-1,Feriados!$A$1:$A$936),1,Feriados!$A$1:$A$936)</f>
        <v>42809</v>
      </c>
      <c r="J4212" s="27">
        <f>WORKDAY(WORKDAY(DATEVALUE("15/"&amp;MONTH(EDATE(C4212,0))&amp;"/"&amp;YEAR(EDATE(C4212,0))-1),-1,Feriados!$A$1:$A$936),1,Feriados!$A$1:$A$936)</f>
        <v>42475</v>
      </c>
      <c r="K4212" s="28">
        <f t="shared" si="126"/>
        <v>4.571105120568153</v>
      </c>
    </row>
    <row r="4213" spans="1:11" x14ac:dyDescent="0.3">
      <c r="A4213" s="18" t="str">
        <f t="shared" si="127"/>
        <v>32017P</v>
      </c>
      <c r="B4213" s="10">
        <v>760199</v>
      </c>
      <c r="C4213" s="15">
        <v>42844</v>
      </c>
      <c r="D4213" s="16">
        <v>2986.9984789999999</v>
      </c>
      <c r="E4213" s="14">
        <v>0.22</v>
      </c>
      <c r="F4213" s="14" t="s">
        <v>42</v>
      </c>
      <c r="G4213" s="15">
        <v>42843</v>
      </c>
      <c r="H4213" s="27">
        <f>WORKDAY(WORKDAY(DATEVALUE("15/"&amp;MONTH(EDATE(C4213,0))&amp;"/"&amp;YEAR(EDATE(C4213,0))),-1,Feriados!$A$1:$A$936),1,Feriados!$A$1:$A$936)</f>
        <v>42842</v>
      </c>
      <c r="I4213" s="27">
        <f>WORKDAY(WORKDAY(DATEVALUE("15/"&amp;MONTH(EDATE(C4213,-1))&amp;"/"&amp;YEAR(EDATE(C4213,-1))),-1,Feriados!$A$1:$A$936),1,Feriados!$A$1:$A$936)</f>
        <v>42809</v>
      </c>
      <c r="J4213" s="27">
        <f>WORKDAY(WORKDAY(DATEVALUE("15/"&amp;MONTH(EDATE(C4213,0))&amp;"/"&amp;YEAR(EDATE(C4213,0))-1),-1,Feriados!$A$1:$A$936),1,Feriados!$A$1:$A$936)</f>
        <v>42475</v>
      </c>
      <c r="K4213" s="28">
        <f t="shared" si="126"/>
        <v>4.571105120568153</v>
      </c>
    </row>
    <row r="4214" spans="1:11" x14ac:dyDescent="0.3">
      <c r="A4214" s="18" t="str">
        <f t="shared" si="127"/>
        <v>32017P</v>
      </c>
      <c r="B4214" s="10">
        <v>760199</v>
      </c>
      <c r="C4214" s="15">
        <v>42845</v>
      </c>
      <c r="D4214" s="16">
        <v>2987.3631780000001</v>
      </c>
      <c r="E4214" s="14">
        <v>0.22</v>
      </c>
      <c r="F4214" s="14" t="s">
        <v>42</v>
      </c>
      <c r="G4214" s="15">
        <v>42843</v>
      </c>
      <c r="H4214" s="27">
        <f>WORKDAY(WORKDAY(DATEVALUE("15/"&amp;MONTH(EDATE(C4214,0))&amp;"/"&amp;YEAR(EDATE(C4214,0))),-1,Feriados!$A$1:$A$936),1,Feriados!$A$1:$A$936)</f>
        <v>42842</v>
      </c>
      <c r="I4214" s="27">
        <f>WORKDAY(WORKDAY(DATEVALUE("15/"&amp;MONTH(EDATE(C4214,-1))&amp;"/"&amp;YEAR(EDATE(C4214,-1))),-1,Feriados!$A$1:$A$936),1,Feriados!$A$1:$A$936)</f>
        <v>42809</v>
      </c>
      <c r="J4214" s="27">
        <f>WORKDAY(WORKDAY(DATEVALUE("15/"&amp;MONTH(EDATE(C4214,0))&amp;"/"&amp;YEAR(EDATE(C4214,0))-1),-1,Feriados!$A$1:$A$936),1,Feriados!$A$1:$A$936)</f>
        <v>42475</v>
      </c>
      <c r="K4214" s="28">
        <f t="shared" si="126"/>
        <v>4.571105120568153</v>
      </c>
    </row>
    <row r="4215" spans="1:11" x14ac:dyDescent="0.3">
      <c r="A4215" s="18" t="str">
        <f t="shared" si="127"/>
        <v>32017P</v>
      </c>
      <c r="B4215" s="10">
        <v>760199</v>
      </c>
      <c r="C4215" s="15">
        <v>42849</v>
      </c>
      <c r="D4215" s="16">
        <v>2987.3303390000001</v>
      </c>
      <c r="E4215" s="14">
        <v>0.16</v>
      </c>
      <c r="F4215" s="14" t="s">
        <v>42</v>
      </c>
      <c r="G4215" s="15">
        <v>42849</v>
      </c>
      <c r="H4215" s="27">
        <f>WORKDAY(WORKDAY(DATEVALUE("15/"&amp;MONTH(EDATE(C4215,0))&amp;"/"&amp;YEAR(EDATE(C4215,0))),-1,Feriados!$A$1:$A$936),1,Feriados!$A$1:$A$936)</f>
        <v>42842</v>
      </c>
      <c r="I4215" s="27">
        <f>WORKDAY(WORKDAY(DATEVALUE("15/"&amp;MONTH(EDATE(C4215,-1))&amp;"/"&amp;YEAR(EDATE(C4215,-1))),-1,Feriados!$A$1:$A$936),1,Feriados!$A$1:$A$936)</f>
        <v>42809</v>
      </c>
      <c r="J4215" s="27">
        <f>WORKDAY(WORKDAY(DATEVALUE("15/"&amp;MONTH(EDATE(C4215,0))&amp;"/"&amp;YEAR(EDATE(C4215,0))-1),-1,Feriados!$A$1:$A$936),1,Feriados!$A$1:$A$936)</f>
        <v>42475</v>
      </c>
      <c r="K4215" s="28">
        <f t="shared" si="126"/>
        <v>4.571105120568153</v>
      </c>
    </row>
    <row r="4216" spans="1:11" x14ac:dyDescent="0.3">
      <c r="A4216" s="18" t="str">
        <f t="shared" si="127"/>
        <v>32017P</v>
      </c>
      <c r="B4216" s="10">
        <v>760199</v>
      </c>
      <c r="C4216" s="15">
        <v>42850</v>
      </c>
      <c r="D4216" s="16">
        <v>2987.595679</v>
      </c>
      <c r="E4216" s="14">
        <v>0.16</v>
      </c>
      <c r="F4216" s="14" t="s">
        <v>42</v>
      </c>
      <c r="G4216" s="15">
        <v>42849</v>
      </c>
      <c r="H4216" s="27">
        <f>WORKDAY(WORKDAY(DATEVALUE("15/"&amp;MONTH(EDATE(C4216,0))&amp;"/"&amp;YEAR(EDATE(C4216,0))),-1,Feriados!$A$1:$A$936),1,Feriados!$A$1:$A$936)</f>
        <v>42842</v>
      </c>
      <c r="I4216" s="27">
        <f>WORKDAY(WORKDAY(DATEVALUE("15/"&amp;MONTH(EDATE(C4216,-1))&amp;"/"&amp;YEAR(EDATE(C4216,-1))),-1,Feriados!$A$1:$A$936),1,Feriados!$A$1:$A$936)</f>
        <v>42809</v>
      </c>
      <c r="J4216" s="27">
        <f>WORKDAY(WORKDAY(DATEVALUE("15/"&amp;MONTH(EDATE(C4216,0))&amp;"/"&amp;YEAR(EDATE(C4216,0))-1),-1,Feriados!$A$1:$A$936),1,Feriados!$A$1:$A$936)</f>
        <v>42475</v>
      </c>
      <c r="K4216" s="28">
        <f t="shared" si="126"/>
        <v>4.571105120568153</v>
      </c>
    </row>
    <row r="4217" spans="1:11" x14ac:dyDescent="0.3">
      <c r="A4217" s="18" t="str">
        <f t="shared" si="127"/>
        <v>32017P</v>
      </c>
      <c r="B4217" s="10">
        <v>760199</v>
      </c>
      <c r="C4217" s="15">
        <v>42851</v>
      </c>
      <c r="D4217" s="16">
        <v>2987.8610429999999</v>
      </c>
      <c r="E4217" s="14">
        <v>0.16</v>
      </c>
      <c r="F4217" s="14" t="s">
        <v>42</v>
      </c>
      <c r="G4217" s="15">
        <v>42849</v>
      </c>
      <c r="H4217" s="27">
        <f>WORKDAY(WORKDAY(DATEVALUE("15/"&amp;MONTH(EDATE(C4217,0))&amp;"/"&amp;YEAR(EDATE(C4217,0))),-1,Feriados!$A$1:$A$936),1,Feriados!$A$1:$A$936)</f>
        <v>42842</v>
      </c>
      <c r="I4217" s="27">
        <f>WORKDAY(WORKDAY(DATEVALUE("15/"&amp;MONTH(EDATE(C4217,-1))&amp;"/"&amp;YEAR(EDATE(C4217,-1))),-1,Feriados!$A$1:$A$936),1,Feriados!$A$1:$A$936)</f>
        <v>42809</v>
      </c>
      <c r="J4217" s="27">
        <f>WORKDAY(WORKDAY(DATEVALUE("15/"&amp;MONTH(EDATE(C4217,0))&amp;"/"&amp;YEAR(EDATE(C4217,0))-1),-1,Feriados!$A$1:$A$936),1,Feriados!$A$1:$A$936)</f>
        <v>42475</v>
      </c>
      <c r="K4217" s="28">
        <f t="shared" si="126"/>
        <v>4.571105120568153</v>
      </c>
    </row>
    <row r="4218" spans="1:11" x14ac:dyDescent="0.3">
      <c r="A4218" s="18" t="str">
        <f t="shared" si="127"/>
        <v>32017P</v>
      </c>
      <c r="B4218" s="10">
        <v>760199</v>
      </c>
      <c r="C4218" s="15">
        <v>42852</v>
      </c>
      <c r="D4218" s="16">
        <v>2988.1264299999998</v>
      </c>
      <c r="E4218" s="14">
        <v>0.16</v>
      </c>
      <c r="F4218" s="14" t="s">
        <v>42</v>
      </c>
      <c r="G4218" s="15">
        <v>42849</v>
      </c>
      <c r="H4218" s="27">
        <f>WORKDAY(WORKDAY(DATEVALUE("15/"&amp;MONTH(EDATE(C4218,0))&amp;"/"&amp;YEAR(EDATE(C4218,0))),-1,Feriados!$A$1:$A$936),1,Feriados!$A$1:$A$936)</f>
        <v>42842</v>
      </c>
      <c r="I4218" s="27">
        <f>WORKDAY(WORKDAY(DATEVALUE("15/"&amp;MONTH(EDATE(C4218,-1))&amp;"/"&amp;YEAR(EDATE(C4218,-1))),-1,Feriados!$A$1:$A$936),1,Feriados!$A$1:$A$936)</f>
        <v>42809</v>
      </c>
      <c r="J4218" s="27">
        <f>WORKDAY(WORKDAY(DATEVALUE("15/"&amp;MONTH(EDATE(C4218,0))&amp;"/"&amp;YEAR(EDATE(C4218,0))-1),-1,Feriados!$A$1:$A$936),1,Feriados!$A$1:$A$936)</f>
        <v>42475</v>
      </c>
      <c r="K4218" s="28">
        <f t="shared" si="126"/>
        <v>4.571105120568153</v>
      </c>
    </row>
    <row r="4219" spans="1:11" x14ac:dyDescent="0.3">
      <c r="A4219" s="18" t="str">
        <f t="shared" si="127"/>
        <v>32017P</v>
      </c>
      <c r="B4219" s="10">
        <v>760199</v>
      </c>
      <c r="C4219" s="15">
        <v>42853</v>
      </c>
      <c r="D4219" s="16">
        <v>2988.3918410000001</v>
      </c>
      <c r="E4219" s="14">
        <v>0.16</v>
      </c>
      <c r="F4219" s="14" t="s">
        <v>42</v>
      </c>
      <c r="G4219" s="15">
        <v>42849</v>
      </c>
      <c r="H4219" s="27">
        <f>WORKDAY(WORKDAY(DATEVALUE("15/"&amp;MONTH(EDATE(C4219,0))&amp;"/"&amp;YEAR(EDATE(C4219,0))),-1,Feriados!$A$1:$A$936),1,Feriados!$A$1:$A$936)</f>
        <v>42842</v>
      </c>
      <c r="I4219" s="27">
        <f>WORKDAY(WORKDAY(DATEVALUE("15/"&amp;MONTH(EDATE(C4219,-1))&amp;"/"&amp;YEAR(EDATE(C4219,-1))),-1,Feriados!$A$1:$A$936),1,Feriados!$A$1:$A$936)</f>
        <v>42809</v>
      </c>
      <c r="J4219" s="27">
        <f>WORKDAY(WORKDAY(DATEVALUE("15/"&amp;MONTH(EDATE(C4219,0))&amp;"/"&amp;YEAR(EDATE(C4219,0))-1),-1,Feriados!$A$1:$A$936),1,Feriados!$A$1:$A$936)</f>
        <v>42475</v>
      </c>
      <c r="K4219" s="28">
        <f t="shared" si="126"/>
        <v>4.571105120568153</v>
      </c>
    </row>
    <row r="4220" spans="1:11" x14ac:dyDescent="0.3">
      <c r="A4220" s="18" t="str">
        <f t="shared" si="127"/>
        <v>42017P</v>
      </c>
      <c r="B4220" s="10">
        <v>760199</v>
      </c>
      <c r="C4220" s="15">
        <v>42857</v>
      </c>
      <c r="D4220" s="16">
        <v>2988.657275</v>
      </c>
      <c r="E4220" s="14">
        <v>0.16</v>
      </c>
      <c r="F4220" s="14" t="s">
        <v>42</v>
      </c>
      <c r="G4220" s="15">
        <v>42849</v>
      </c>
      <c r="H4220" s="27">
        <f>WORKDAY(WORKDAY(DATEVALUE("15/"&amp;MONTH(EDATE(C4220,0))&amp;"/"&amp;YEAR(EDATE(C4220,0))),-1,Feriados!$A$1:$A$936),1,Feriados!$A$1:$A$936)</f>
        <v>42870</v>
      </c>
      <c r="I4220" s="27">
        <f>WORKDAY(WORKDAY(DATEVALUE("15/"&amp;MONTH(EDATE(C4220,-1))&amp;"/"&amp;YEAR(EDATE(C4220,-1))),-1,Feriados!$A$1:$A$936),1,Feriados!$A$1:$A$936)</f>
        <v>42842</v>
      </c>
      <c r="J4220" s="27">
        <f>WORKDAY(WORKDAY(DATEVALUE("15/"&amp;MONTH(EDATE(C4220,0))&amp;"/"&amp;YEAR(EDATE(C4220,0))-1),-1,Feriados!$A$1:$A$936),1,Feriados!$A$1:$A$936)</f>
        <v>42506</v>
      </c>
      <c r="K4220" s="28">
        <f t="shared" si="126"/>
        <v>4.0825168903929177</v>
      </c>
    </row>
    <row r="4221" spans="1:11" x14ac:dyDescent="0.3">
      <c r="A4221" s="18" t="str">
        <f t="shared" si="127"/>
        <v>42017P</v>
      </c>
      <c r="B4221" s="10">
        <v>760199</v>
      </c>
      <c r="C4221" s="15">
        <v>42858</v>
      </c>
      <c r="D4221" s="16">
        <v>2988.9227329999999</v>
      </c>
      <c r="E4221" s="14">
        <v>0.16</v>
      </c>
      <c r="F4221" s="14" t="s">
        <v>42</v>
      </c>
      <c r="G4221" s="15">
        <v>42849</v>
      </c>
      <c r="H4221" s="27">
        <f>WORKDAY(WORKDAY(DATEVALUE("15/"&amp;MONTH(EDATE(C4221,0))&amp;"/"&amp;YEAR(EDATE(C4221,0))),-1,Feriados!$A$1:$A$936),1,Feriados!$A$1:$A$936)</f>
        <v>42870</v>
      </c>
      <c r="I4221" s="27">
        <f>WORKDAY(WORKDAY(DATEVALUE("15/"&amp;MONTH(EDATE(C4221,-1))&amp;"/"&amp;YEAR(EDATE(C4221,-1))),-1,Feriados!$A$1:$A$936),1,Feriados!$A$1:$A$936)</f>
        <v>42842</v>
      </c>
      <c r="J4221" s="27">
        <f>WORKDAY(WORKDAY(DATEVALUE("15/"&amp;MONTH(EDATE(C4221,0))&amp;"/"&amp;YEAR(EDATE(C4221,0))-1),-1,Feriados!$A$1:$A$936),1,Feriados!$A$1:$A$936)</f>
        <v>42506</v>
      </c>
      <c r="K4221" s="28">
        <f t="shared" ref="K4221:K4284" si="128">+(VLOOKUP(H4221,C:D,2,FALSE)/VLOOKUP(J4221,C:D,2,FALSE)-1)*100</f>
        <v>4.0825168903929177</v>
      </c>
    </row>
    <row r="4222" spans="1:11" x14ac:dyDescent="0.3">
      <c r="A4222" s="18" t="str">
        <f t="shared" si="127"/>
        <v>42017P</v>
      </c>
      <c r="B4222" s="10">
        <v>760199</v>
      </c>
      <c r="C4222" s="15">
        <v>42859</v>
      </c>
      <c r="D4222" s="16">
        <v>2989.1882139999998</v>
      </c>
      <c r="E4222" s="14">
        <v>0.16</v>
      </c>
      <c r="F4222" s="14" t="s">
        <v>42</v>
      </c>
      <c r="G4222" s="15">
        <v>42849</v>
      </c>
      <c r="H4222" s="27">
        <f>WORKDAY(WORKDAY(DATEVALUE("15/"&amp;MONTH(EDATE(C4222,0))&amp;"/"&amp;YEAR(EDATE(C4222,0))),-1,Feriados!$A$1:$A$936),1,Feriados!$A$1:$A$936)</f>
        <v>42870</v>
      </c>
      <c r="I4222" s="27">
        <f>WORKDAY(WORKDAY(DATEVALUE("15/"&amp;MONTH(EDATE(C4222,-1))&amp;"/"&amp;YEAR(EDATE(C4222,-1))),-1,Feriados!$A$1:$A$936),1,Feriados!$A$1:$A$936)</f>
        <v>42842</v>
      </c>
      <c r="J4222" s="27">
        <f>WORKDAY(WORKDAY(DATEVALUE("15/"&amp;MONTH(EDATE(C4222,0))&amp;"/"&amp;YEAR(EDATE(C4222,0))-1),-1,Feriados!$A$1:$A$936),1,Feriados!$A$1:$A$936)</f>
        <v>42506</v>
      </c>
      <c r="K4222" s="28">
        <f t="shared" si="128"/>
        <v>4.0825168903929177</v>
      </c>
    </row>
    <row r="4223" spans="1:11" x14ac:dyDescent="0.3">
      <c r="A4223" s="18" t="str">
        <f t="shared" si="127"/>
        <v>42017P</v>
      </c>
      <c r="B4223" s="10">
        <v>760199</v>
      </c>
      <c r="C4223" s="15">
        <v>42860</v>
      </c>
      <c r="D4223" s="16">
        <v>2989.45372</v>
      </c>
      <c r="E4223" s="14">
        <v>0.16</v>
      </c>
      <c r="F4223" s="14" t="s">
        <v>42</v>
      </c>
      <c r="G4223" s="15">
        <v>42849</v>
      </c>
      <c r="H4223" s="27">
        <f>WORKDAY(WORKDAY(DATEVALUE("15/"&amp;MONTH(EDATE(C4223,0))&amp;"/"&amp;YEAR(EDATE(C4223,0))),-1,Feriados!$A$1:$A$936),1,Feriados!$A$1:$A$936)</f>
        <v>42870</v>
      </c>
      <c r="I4223" s="27">
        <f>WORKDAY(WORKDAY(DATEVALUE("15/"&amp;MONTH(EDATE(C4223,-1))&amp;"/"&amp;YEAR(EDATE(C4223,-1))),-1,Feriados!$A$1:$A$936),1,Feriados!$A$1:$A$936)</f>
        <v>42842</v>
      </c>
      <c r="J4223" s="27">
        <f>WORKDAY(WORKDAY(DATEVALUE("15/"&amp;MONTH(EDATE(C4223,0))&amp;"/"&amp;YEAR(EDATE(C4223,0))-1),-1,Feriados!$A$1:$A$936),1,Feriados!$A$1:$A$936)</f>
        <v>42506</v>
      </c>
      <c r="K4223" s="28">
        <f t="shared" si="128"/>
        <v>4.0825168903929177</v>
      </c>
    </row>
    <row r="4224" spans="1:11" x14ac:dyDescent="0.3">
      <c r="A4224" s="18" t="str">
        <f t="shared" si="127"/>
        <v>42017P</v>
      </c>
      <c r="B4224" s="10">
        <v>760199</v>
      </c>
      <c r="C4224" s="15">
        <v>42863</v>
      </c>
      <c r="D4224" s="16">
        <v>2989.7192479999999</v>
      </c>
      <c r="E4224" s="14">
        <v>0.16</v>
      </c>
      <c r="F4224" s="14" t="s">
        <v>42</v>
      </c>
      <c r="G4224" s="15">
        <v>42849</v>
      </c>
      <c r="H4224" s="27">
        <f>WORKDAY(WORKDAY(DATEVALUE("15/"&amp;MONTH(EDATE(C4224,0))&amp;"/"&amp;YEAR(EDATE(C4224,0))),-1,Feriados!$A$1:$A$936),1,Feriados!$A$1:$A$936)</f>
        <v>42870</v>
      </c>
      <c r="I4224" s="27">
        <f>WORKDAY(WORKDAY(DATEVALUE("15/"&amp;MONTH(EDATE(C4224,-1))&amp;"/"&amp;YEAR(EDATE(C4224,-1))),-1,Feriados!$A$1:$A$936),1,Feriados!$A$1:$A$936)</f>
        <v>42842</v>
      </c>
      <c r="J4224" s="27">
        <f>WORKDAY(WORKDAY(DATEVALUE("15/"&amp;MONTH(EDATE(C4224,0))&amp;"/"&amp;YEAR(EDATE(C4224,0))-1),-1,Feriados!$A$1:$A$936),1,Feriados!$A$1:$A$936)</f>
        <v>42506</v>
      </c>
      <c r="K4224" s="28">
        <f t="shared" si="128"/>
        <v>4.0825168903929177</v>
      </c>
    </row>
    <row r="4225" spans="1:11" x14ac:dyDescent="0.3">
      <c r="A4225" s="18" t="str">
        <f t="shared" si="127"/>
        <v>42017P</v>
      </c>
      <c r="B4225" s="10">
        <v>760199</v>
      </c>
      <c r="C4225" s="15">
        <v>42864</v>
      </c>
      <c r="D4225" s="16">
        <v>2989.9848000000002</v>
      </c>
      <c r="E4225" s="14">
        <v>0.16</v>
      </c>
      <c r="F4225" s="14" t="s">
        <v>42</v>
      </c>
      <c r="G4225" s="15">
        <v>42849</v>
      </c>
      <c r="H4225" s="27">
        <f>WORKDAY(WORKDAY(DATEVALUE("15/"&amp;MONTH(EDATE(C4225,0))&amp;"/"&amp;YEAR(EDATE(C4225,0))),-1,Feriados!$A$1:$A$936),1,Feriados!$A$1:$A$936)</f>
        <v>42870</v>
      </c>
      <c r="I4225" s="27">
        <f>WORKDAY(WORKDAY(DATEVALUE("15/"&amp;MONTH(EDATE(C4225,-1))&amp;"/"&amp;YEAR(EDATE(C4225,-1))),-1,Feriados!$A$1:$A$936),1,Feriados!$A$1:$A$936)</f>
        <v>42842</v>
      </c>
      <c r="J4225" s="27">
        <f>WORKDAY(WORKDAY(DATEVALUE("15/"&amp;MONTH(EDATE(C4225,0))&amp;"/"&amp;YEAR(EDATE(C4225,0))-1),-1,Feriados!$A$1:$A$936),1,Feriados!$A$1:$A$936)</f>
        <v>42506</v>
      </c>
      <c r="K4225" s="28">
        <f t="shared" si="128"/>
        <v>4.0825168903929177</v>
      </c>
    </row>
    <row r="4226" spans="1:11" x14ac:dyDescent="0.3">
      <c r="A4226" s="18" t="str">
        <f t="shared" si="127"/>
        <v>42017F</v>
      </c>
      <c r="B4226" s="10">
        <v>760199</v>
      </c>
      <c r="C4226" s="15">
        <v>42865</v>
      </c>
      <c r="D4226" s="16">
        <v>2989.7525999999998</v>
      </c>
      <c r="E4226" s="14">
        <v>0.14000000000000001</v>
      </c>
      <c r="F4226" s="14" t="s">
        <v>41</v>
      </c>
      <c r="G4226" s="15">
        <v>42865</v>
      </c>
      <c r="H4226" s="27">
        <f>WORKDAY(WORKDAY(DATEVALUE("15/"&amp;MONTH(EDATE(C4226,0))&amp;"/"&amp;YEAR(EDATE(C4226,0))),-1,Feriados!$A$1:$A$936),1,Feriados!$A$1:$A$936)</f>
        <v>42870</v>
      </c>
      <c r="I4226" s="27">
        <f>WORKDAY(WORKDAY(DATEVALUE("15/"&amp;MONTH(EDATE(C4226,-1))&amp;"/"&amp;YEAR(EDATE(C4226,-1))),-1,Feriados!$A$1:$A$936),1,Feriados!$A$1:$A$936)</f>
        <v>42842</v>
      </c>
      <c r="J4226" s="27">
        <f>WORKDAY(WORKDAY(DATEVALUE("15/"&amp;MONTH(EDATE(C4226,0))&amp;"/"&amp;YEAR(EDATE(C4226,0))-1),-1,Feriados!$A$1:$A$936),1,Feriados!$A$1:$A$936)</f>
        <v>42506</v>
      </c>
      <c r="K4226" s="28">
        <f t="shared" si="128"/>
        <v>4.0825168903929177</v>
      </c>
    </row>
    <row r="4227" spans="1:11" x14ac:dyDescent="0.3">
      <c r="A4227" s="18" t="str">
        <f t="shared" ref="A4227:A4290" si="129">MONTH(EDATE(C4227,-1))&amp;YEAR(EDATE(C4227,-1))&amp;F4227</f>
        <v>42017F</v>
      </c>
      <c r="B4227" s="10">
        <v>760199</v>
      </c>
      <c r="C4227" s="15">
        <v>42866</v>
      </c>
      <c r="D4227" s="16">
        <v>2989.98497</v>
      </c>
      <c r="E4227" s="14">
        <v>0.14000000000000001</v>
      </c>
      <c r="F4227" s="14" t="s">
        <v>41</v>
      </c>
      <c r="G4227" s="15">
        <v>42865</v>
      </c>
      <c r="H4227" s="27">
        <f>WORKDAY(WORKDAY(DATEVALUE("15/"&amp;MONTH(EDATE(C4227,0))&amp;"/"&amp;YEAR(EDATE(C4227,0))),-1,Feriados!$A$1:$A$936),1,Feriados!$A$1:$A$936)</f>
        <v>42870</v>
      </c>
      <c r="I4227" s="27">
        <f>WORKDAY(WORKDAY(DATEVALUE("15/"&amp;MONTH(EDATE(C4227,-1))&amp;"/"&amp;YEAR(EDATE(C4227,-1))),-1,Feriados!$A$1:$A$936),1,Feriados!$A$1:$A$936)</f>
        <v>42842</v>
      </c>
      <c r="J4227" s="27">
        <f>WORKDAY(WORKDAY(DATEVALUE("15/"&amp;MONTH(EDATE(C4227,0))&amp;"/"&amp;YEAR(EDATE(C4227,0))-1),-1,Feriados!$A$1:$A$936),1,Feriados!$A$1:$A$936)</f>
        <v>42506</v>
      </c>
      <c r="K4227" s="28">
        <f t="shared" si="128"/>
        <v>4.0825168903929177</v>
      </c>
    </row>
    <row r="4228" spans="1:11" x14ac:dyDescent="0.3">
      <c r="A4228" s="18" t="str">
        <f t="shared" si="129"/>
        <v>42017F</v>
      </c>
      <c r="B4228" s="10">
        <v>760199</v>
      </c>
      <c r="C4228" s="15">
        <v>42867</v>
      </c>
      <c r="D4228" s="16">
        <v>2990.2173579999999</v>
      </c>
      <c r="E4228" s="14">
        <v>0.14000000000000001</v>
      </c>
      <c r="F4228" s="14" t="s">
        <v>41</v>
      </c>
      <c r="G4228" s="15">
        <v>42865</v>
      </c>
      <c r="H4228" s="27">
        <f>WORKDAY(WORKDAY(DATEVALUE("15/"&amp;MONTH(EDATE(C4228,0))&amp;"/"&amp;YEAR(EDATE(C4228,0))),-1,Feriados!$A$1:$A$936),1,Feriados!$A$1:$A$936)</f>
        <v>42870</v>
      </c>
      <c r="I4228" s="27">
        <f>WORKDAY(WORKDAY(DATEVALUE("15/"&amp;MONTH(EDATE(C4228,-1))&amp;"/"&amp;YEAR(EDATE(C4228,-1))),-1,Feriados!$A$1:$A$936),1,Feriados!$A$1:$A$936)</f>
        <v>42842</v>
      </c>
      <c r="J4228" s="27">
        <f>WORKDAY(WORKDAY(DATEVALUE("15/"&amp;MONTH(EDATE(C4228,0))&amp;"/"&amp;YEAR(EDATE(C4228,0))-1),-1,Feriados!$A$1:$A$936),1,Feriados!$A$1:$A$936)</f>
        <v>42506</v>
      </c>
      <c r="K4228" s="28">
        <f t="shared" si="128"/>
        <v>4.0825168903929177</v>
      </c>
    </row>
    <row r="4229" spans="1:11" x14ac:dyDescent="0.3">
      <c r="A4229" s="18" t="str">
        <f t="shared" si="129"/>
        <v>42017F</v>
      </c>
      <c r="B4229" s="10">
        <v>760199</v>
      </c>
      <c r="C4229" s="15">
        <v>42870</v>
      </c>
      <c r="D4229" s="16">
        <v>2990.4497649999998</v>
      </c>
      <c r="E4229" s="14">
        <v>0.14000000000000001</v>
      </c>
      <c r="F4229" s="14" t="s">
        <v>41</v>
      </c>
      <c r="G4229" s="15">
        <v>42865</v>
      </c>
      <c r="H4229" s="27">
        <f>WORKDAY(WORKDAY(DATEVALUE("15/"&amp;MONTH(EDATE(C4229,0))&amp;"/"&amp;YEAR(EDATE(C4229,0))),-1,Feriados!$A$1:$A$936),1,Feriados!$A$1:$A$936)</f>
        <v>42870</v>
      </c>
      <c r="I4229" s="27">
        <f>WORKDAY(WORKDAY(DATEVALUE("15/"&amp;MONTH(EDATE(C4229,-1))&amp;"/"&amp;YEAR(EDATE(C4229,-1))),-1,Feriados!$A$1:$A$936),1,Feriados!$A$1:$A$936)</f>
        <v>42842</v>
      </c>
      <c r="J4229" s="27">
        <f>WORKDAY(WORKDAY(DATEVALUE("15/"&amp;MONTH(EDATE(C4229,0))&amp;"/"&amp;YEAR(EDATE(C4229,0))-1),-1,Feriados!$A$1:$A$936),1,Feriados!$A$1:$A$936)</f>
        <v>42506</v>
      </c>
      <c r="K4229" s="28">
        <f t="shared" si="128"/>
        <v>4.0825168903929177</v>
      </c>
    </row>
    <row r="4230" spans="1:11" x14ac:dyDescent="0.3">
      <c r="A4230" s="18" t="str">
        <f t="shared" si="129"/>
        <v>42017P</v>
      </c>
      <c r="B4230" s="10">
        <v>760199</v>
      </c>
      <c r="C4230" s="15">
        <v>42871</v>
      </c>
      <c r="D4230" s="16">
        <v>2991.098313</v>
      </c>
      <c r="E4230" s="14">
        <v>0.5</v>
      </c>
      <c r="F4230" s="14" t="s">
        <v>42</v>
      </c>
      <c r="G4230" s="15">
        <v>42871</v>
      </c>
      <c r="H4230" s="27">
        <f>WORKDAY(WORKDAY(DATEVALUE("15/"&amp;MONTH(EDATE(C4230,0))&amp;"/"&amp;YEAR(EDATE(C4230,0))),-1,Feriados!$A$1:$A$936),1,Feriados!$A$1:$A$936)</f>
        <v>42870</v>
      </c>
      <c r="I4230" s="27">
        <f>WORKDAY(WORKDAY(DATEVALUE("15/"&amp;MONTH(EDATE(C4230,-1))&amp;"/"&amp;YEAR(EDATE(C4230,-1))),-1,Feriados!$A$1:$A$936),1,Feriados!$A$1:$A$936)</f>
        <v>42842</v>
      </c>
      <c r="J4230" s="27">
        <f>WORKDAY(WORKDAY(DATEVALUE("15/"&amp;MONTH(EDATE(C4230,0))&amp;"/"&amp;YEAR(EDATE(C4230,0))-1),-1,Feriados!$A$1:$A$936),1,Feriados!$A$1:$A$936)</f>
        <v>42506</v>
      </c>
      <c r="K4230" s="28">
        <f t="shared" si="128"/>
        <v>4.0825168903929177</v>
      </c>
    </row>
    <row r="4231" spans="1:11" x14ac:dyDescent="0.3">
      <c r="A4231" s="18" t="str">
        <f t="shared" si="129"/>
        <v>42017P</v>
      </c>
      <c r="B4231" s="10">
        <v>760199</v>
      </c>
      <c r="C4231" s="15">
        <v>42872</v>
      </c>
      <c r="D4231" s="16">
        <v>2991.7470020000001</v>
      </c>
      <c r="E4231" s="14">
        <v>0.5</v>
      </c>
      <c r="F4231" s="14" t="s">
        <v>42</v>
      </c>
      <c r="G4231" s="15">
        <v>42871</v>
      </c>
      <c r="H4231" s="27">
        <f>WORKDAY(WORKDAY(DATEVALUE("15/"&amp;MONTH(EDATE(C4231,0))&amp;"/"&amp;YEAR(EDATE(C4231,0))),-1,Feriados!$A$1:$A$936),1,Feriados!$A$1:$A$936)</f>
        <v>42870</v>
      </c>
      <c r="I4231" s="27">
        <f>WORKDAY(WORKDAY(DATEVALUE("15/"&amp;MONTH(EDATE(C4231,-1))&amp;"/"&amp;YEAR(EDATE(C4231,-1))),-1,Feriados!$A$1:$A$936),1,Feriados!$A$1:$A$936)</f>
        <v>42842</v>
      </c>
      <c r="J4231" s="27">
        <f>WORKDAY(WORKDAY(DATEVALUE("15/"&amp;MONTH(EDATE(C4231,0))&amp;"/"&amp;YEAR(EDATE(C4231,0))-1),-1,Feriados!$A$1:$A$936),1,Feriados!$A$1:$A$936)</f>
        <v>42506</v>
      </c>
      <c r="K4231" s="28">
        <f t="shared" si="128"/>
        <v>4.0825168903929177</v>
      </c>
    </row>
    <row r="4232" spans="1:11" x14ac:dyDescent="0.3">
      <c r="A4232" s="18" t="str">
        <f t="shared" si="129"/>
        <v>42017P</v>
      </c>
      <c r="B4232" s="10">
        <v>760199</v>
      </c>
      <c r="C4232" s="15">
        <v>42873</v>
      </c>
      <c r="D4232" s="16">
        <v>2992.3958309999998</v>
      </c>
      <c r="E4232" s="14">
        <v>0.5</v>
      </c>
      <c r="F4232" s="14" t="s">
        <v>42</v>
      </c>
      <c r="G4232" s="15">
        <v>42871</v>
      </c>
      <c r="H4232" s="27">
        <f>WORKDAY(WORKDAY(DATEVALUE("15/"&amp;MONTH(EDATE(C4232,0))&amp;"/"&amp;YEAR(EDATE(C4232,0))),-1,Feriados!$A$1:$A$936),1,Feriados!$A$1:$A$936)</f>
        <v>42870</v>
      </c>
      <c r="I4232" s="27">
        <f>WORKDAY(WORKDAY(DATEVALUE("15/"&amp;MONTH(EDATE(C4232,-1))&amp;"/"&amp;YEAR(EDATE(C4232,-1))),-1,Feriados!$A$1:$A$936),1,Feriados!$A$1:$A$936)</f>
        <v>42842</v>
      </c>
      <c r="J4232" s="27">
        <f>WORKDAY(WORKDAY(DATEVALUE("15/"&amp;MONTH(EDATE(C4232,0))&amp;"/"&amp;YEAR(EDATE(C4232,0))-1),-1,Feriados!$A$1:$A$936),1,Feriados!$A$1:$A$936)</f>
        <v>42506</v>
      </c>
      <c r="K4232" s="28">
        <f t="shared" si="128"/>
        <v>4.0825168903929177</v>
      </c>
    </row>
    <row r="4233" spans="1:11" x14ac:dyDescent="0.3">
      <c r="A4233" s="18" t="str">
        <f t="shared" si="129"/>
        <v>42017P</v>
      </c>
      <c r="B4233" s="10">
        <v>760199</v>
      </c>
      <c r="C4233" s="15">
        <v>42874</v>
      </c>
      <c r="D4233" s="16">
        <v>2993.0448019999999</v>
      </c>
      <c r="E4233" s="14">
        <v>0.5</v>
      </c>
      <c r="F4233" s="14" t="s">
        <v>42</v>
      </c>
      <c r="G4233" s="15">
        <v>42871</v>
      </c>
      <c r="H4233" s="27">
        <f>WORKDAY(WORKDAY(DATEVALUE("15/"&amp;MONTH(EDATE(C4233,0))&amp;"/"&amp;YEAR(EDATE(C4233,0))),-1,Feriados!$A$1:$A$936),1,Feriados!$A$1:$A$936)</f>
        <v>42870</v>
      </c>
      <c r="I4233" s="27">
        <f>WORKDAY(WORKDAY(DATEVALUE("15/"&amp;MONTH(EDATE(C4233,-1))&amp;"/"&amp;YEAR(EDATE(C4233,-1))),-1,Feriados!$A$1:$A$936),1,Feriados!$A$1:$A$936)</f>
        <v>42842</v>
      </c>
      <c r="J4233" s="27">
        <f>WORKDAY(WORKDAY(DATEVALUE("15/"&amp;MONTH(EDATE(C4233,0))&amp;"/"&amp;YEAR(EDATE(C4233,0))-1),-1,Feriados!$A$1:$A$936),1,Feriados!$A$1:$A$936)</f>
        <v>42506</v>
      </c>
      <c r="K4233" s="28">
        <f t="shared" si="128"/>
        <v>4.0825168903929177</v>
      </c>
    </row>
    <row r="4234" spans="1:11" x14ac:dyDescent="0.3">
      <c r="A4234" s="18" t="str">
        <f t="shared" si="129"/>
        <v>42017P</v>
      </c>
      <c r="B4234" s="10">
        <v>760199</v>
      </c>
      <c r="C4234" s="15">
        <v>42877</v>
      </c>
      <c r="D4234" s="16">
        <v>2993.6939130000001</v>
      </c>
      <c r="E4234" s="14">
        <v>0.5</v>
      </c>
      <c r="F4234" s="14" t="s">
        <v>42</v>
      </c>
      <c r="G4234" s="15">
        <v>42871</v>
      </c>
      <c r="H4234" s="27">
        <f>WORKDAY(WORKDAY(DATEVALUE("15/"&amp;MONTH(EDATE(C4234,0))&amp;"/"&amp;YEAR(EDATE(C4234,0))),-1,Feriados!$A$1:$A$936),1,Feriados!$A$1:$A$936)</f>
        <v>42870</v>
      </c>
      <c r="I4234" s="27">
        <f>WORKDAY(WORKDAY(DATEVALUE("15/"&amp;MONTH(EDATE(C4234,-1))&amp;"/"&amp;YEAR(EDATE(C4234,-1))),-1,Feriados!$A$1:$A$936),1,Feriados!$A$1:$A$936)</f>
        <v>42842</v>
      </c>
      <c r="J4234" s="27">
        <f>WORKDAY(WORKDAY(DATEVALUE("15/"&amp;MONTH(EDATE(C4234,0))&amp;"/"&amp;YEAR(EDATE(C4234,0))-1),-1,Feriados!$A$1:$A$936),1,Feriados!$A$1:$A$936)</f>
        <v>42506</v>
      </c>
      <c r="K4234" s="28">
        <f t="shared" si="128"/>
        <v>4.0825168903929177</v>
      </c>
    </row>
    <row r="4235" spans="1:11" x14ac:dyDescent="0.3">
      <c r="A4235" s="18" t="str">
        <f t="shared" si="129"/>
        <v>42017P</v>
      </c>
      <c r="B4235" s="10">
        <v>760199</v>
      </c>
      <c r="C4235" s="15">
        <v>42878</v>
      </c>
      <c r="D4235" s="16">
        <v>2994.3431639999999</v>
      </c>
      <c r="E4235" s="14">
        <v>0.5</v>
      </c>
      <c r="F4235" s="14" t="s">
        <v>42</v>
      </c>
      <c r="G4235" s="15">
        <v>42871</v>
      </c>
      <c r="H4235" s="27">
        <f>WORKDAY(WORKDAY(DATEVALUE("15/"&amp;MONTH(EDATE(C4235,0))&amp;"/"&amp;YEAR(EDATE(C4235,0))),-1,Feriados!$A$1:$A$936),1,Feriados!$A$1:$A$936)</f>
        <v>42870</v>
      </c>
      <c r="I4235" s="27">
        <f>WORKDAY(WORKDAY(DATEVALUE("15/"&amp;MONTH(EDATE(C4235,-1))&amp;"/"&amp;YEAR(EDATE(C4235,-1))),-1,Feriados!$A$1:$A$936),1,Feriados!$A$1:$A$936)</f>
        <v>42842</v>
      </c>
      <c r="J4235" s="27">
        <f>WORKDAY(WORKDAY(DATEVALUE("15/"&amp;MONTH(EDATE(C4235,0))&amp;"/"&amp;YEAR(EDATE(C4235,0))-1),-1,Feriados!$A$1:$A$936),1,Feriados!$A$1:$A$936)</f>
        <v>42506</v>
      </c>
      <c r="K4235" s="28">
        <f t="shared" si="128"/>
        <v>4.0825168903929177</v>
      </c>
    </row>
    <row r="4236" spans="1:11" x14ac:dyDescent="0.3">
      <c r="A4236" s="18" t="str">
        <f t="shared" si="129"/>
        <v>42017P</v>
      </c>
      <c r="B4236" s="10">
        <v>760199</v>
      </c>
      <c r="C4236" s="15">
        <v>42879</v>
      </c>
      <c r="D4236" s="16">
        <v>2994.8111479999998</v>
      </c>
      <c r="E4236" s="14">
        <v>0.48</v>
      </c>
      <c r="F4236" s="14" t="s">
        <v>42</v>
      </c>
      <c r="G4236" s="15">
        <v>42879</v>
      </c>
      <c r="H4236" s="27">
        <f>WORKDAY(WORKDAY(DATEVALUE("15/"&amp;MONTH(EDATE(C4236,0))&amp;"/"&amp;YEAR(EDATE(C4236,0))),-1,Feriados!$A$1:$A$936),1,Feriados!$A$1:$A$936)</f>
        <v>42870</v>
      </c>
      <c r="I4236" s="27">
        <f>WORKDAY(WORKDAY(DATEVALUE("15/"&amp;MONTH(EDATE(C4236,-1))&amp;"/"&amp;YEAR(EDATE(C4236,-1))),-1,Feriados!$A$1:$A$936),1,Feriados!$A$1:$A$936)</f>
        <v>42842</v>
      </c>
      <c r="J4236" s="27">
        <f>WORKDAY(WORKDAY(DATEVALUE("15/"&amp;MONTH(EDATE(C4236,0))&amp;"/"&amp;YEAR(EDATE(C4236,0))-1),-1,Feriados!$A$1:$A$936),1,Feriados!$A$1:$A$936)</f>
        <v>42506</v>
      </c>
      <c r="K4236" s="28">
        <f t="shared" si="128"/>
        <v>4.0825168903929177</v>
      </c>
    </row>
    <row r="4237" spans="1:11" x14ac:dyDescent="0.3">
      <c r="A4237" s="18" t="str">
        <f t="shared" si="129"/>
        <v>42017P</v>
      </c>
      <c r="B4237" s="10">
        <v>760199</v>
      </c>
      <c r="C4237" s="15">
        <v>42880</v>
      </c>
      <c r="D4237" s="16">
        <v>2995.4347210000001</v>
      </c>
      <c r="E4237" s="14">
        <v>0.48</v>
      </c>
      <c r="F4237" s="14" t="s">
        <v>42</v>
      </c>
      <c r="G4237" s="15">
        <v>42879</v>
      </c>
      <c r="H4237" s="27">
        <f>WORKDAY(WORKDAY(DATEVALUE("15/"&amp;MONTH(EDATE(C4237,0))&amp;"/"&amp;YEAR(EDATE(C4237,0))),-1,Feriados!$A$1:$A$936),1,Feriados!$A$1:$A$936)</f>
        <v>42870</v>
      </c>
      <c r="I4237" s="27">
        <f>WORKDAY(WORKDAY(DATEVALUE("15/"&amp;MONTH(EDATE(C4237,-1))&amp;"/"&amp;YEAR(EDATE(C4237,-1))),-1,Feriados!$A$1:$A$936),1,Feriados!$A$1:$A$936)</f>
        <v>42842</v>
      </c>
      <c r="J4237" s="27">
        <f>WORKDAY(WORKDAY(DATEVALUE("15/"&amp;MONTH(EDATE(C4237,0))&amp;"/"&amp;YEAR(EDATE(C4237,0))-1),-1,Feriados!$A$1:$A$936),1,Feriados!$A$1:$A$936)</f>
        <v>42506</v>
      </c>
      <c r="K4237" s="28">
        <f t="shared" si="128"/>
        <v>4.0825168903929177</v>
      </c>
    </row>
    <row r="4238" spans="1:11" x14ac:dyDescent="0.3">
      <c r="A4238" s="18" t="str">
        <f t="shared" si="129"/>
        <v>42017P</v>
      </c>
      <c r="B4238" s="10">
        <v>760199</v>
      </c>
      <c r="C4238" s="15">
        <v>42881</v>
      </c>
      <c r="D4238" s="16">
        <v>2996.0584250000002</v>
      </c>
      <c r="E4238" s="14">
        <v>0.48</v>
      </c>
      <c r="F4238" s="14" t="s">
        <v>42</v>
      </c>
      <c r="G4238" s="15">
        <v>42879</v>
      </c>
      <c r="H4238" s="27">
        <f>WORKDAY(WORKDAY(DATEVALUE("15/"&amp;MONTH(EDATE(C4238,0))&amp;"/"&amp;YEAR(EDATE(C4238,0))),-1,Feriados!$A$1:$A$936),1,Feriados!$A$1:$A$936)</f>
        <v>42870</v>
      </c>
      <c r="I4238" s="27">
        <f>WORKDAY(WORKDAY(DATEVALUE("15/"&amp;MONTH(EDATE(C4238,-1))&amp;"/"&amp;YEAR(EDATE(C4238,-1))),-1,Feriados!$A$1:$A$936),1,Feriados!$A$1:$A$936)</f>
        <v>42842</v>
      </c>
      <c r="J4238" s="27">
        <f>WORKDAY(WORKDAY(DATEVALUE("15/"&amp;MONTH(EDATE(C4238,0))&amp;"/"&amp;YEAR(EDATE(C4238,0))-1),-1,Feriados!$A$1:$A$936),1,Feriados!$A$1:$A$936)</f>
        <v>42506</v>
      </c>
      <c r="K4238" s="28">
        <f t="shared" si="128"/>
        <v>4.0825168903929177</v>
      </c>
    </row>
    <row r="4239" spans="1:11" x14ac:dyDescent="0.3">
      <c r="A4239" s="18" t="str">
        <f t="shared" si="129"/>
        <v>42017P</v>
      </c>
      <c r="B4239" s="10">
        <v>760199</v>
      </c>
      <c r="C4239" s="15">
        <v>42884</v>
      </c>
      <c r="D4239" s="16">
        <v>2996.6822579999998</v>
      </c>
      <c r="E4239" s="14">
        <v>0.48</v>
      </c>
      <c r="F4239" s="14" t="s">
        <v>42</v>
      </c>
      <c r="G4239" s="15">
        <v>42879</v>
      </c>
      <c r="H4239" s="27">
        <f>WORKDAY(WORKDAY(DATEVALUE("15/"&amp;MONTH(EDATE(C4239,0))&amp;"/"&amp;YEAR(EDATE(C4239,0))),-1,Feriados!$A$1:$A$936),1,Feriados!$A$1:$A$936)</f>
        <v>42870</v>
      </c>
      <c r="I4239" s="27">
        <f>WORKDAY(WORKDAY(DATEVALUE("15/"&amp;MONTH(EDATE(C4239,-1))&amp;"/"&amp;YEAR(EDATE(C4239,-1))),-1,Feriados!$A$1:$A$936),1,Feriados!$A$1:$A$936)</f>
        <v>42842</v>
      </c>
      <c r="J4239" s="27">
        <f>WORKDAY(WORKDAY(DATEVALUE("15/"&amp;MONTH(EDATE(C4239,0))&amp;"/"&amp;YEAR(EDATE(C4239,0))-1),-1,Feriados!$A$1:$A$936),1,Feriados!$A$1:$A$936)</f>
        <v>42506</v>
      </c>
      <c r="K4239" s="28">
        <f t="shared" si="128"/>
        <v>4.0825168903929177</v>
      </c>
    </row>
    <row r="4240" spans="1:11" x14ac:dyDescent="0.3">
      <c r="A4240" s="18" t="str">
        <f t="shared" si="129"/>
        <v>42017P</v>
      </c>
      <c r="B4240" s="10">
        <v>760199</v>
      </c>
      <c r="C4240" s="15">
        <v>42885</v>
      </c>
      <c r="D4240" s="16">
        <v>2997.3062220000002</v>
      </c>
      <c r="E4240" s="14">
        <v>0.48</v>
      </c>
      <c r="F4240" s="14" t="s">
        <v>42</v>
      </c>
      <c r="G4240" s="15">
        <v>42879</v>
      </c>
      <c r="H4240" s="27">
        <f>WORKDAY(WORKDAY(DATEVALUE("15/"&amp;MONTH(EDATE(C4240,0))&amp;"/"&amp;YEAR(EDATE(C4240,0))),-1,Feriados!$A$1:$A$936),1,Feriados!$A$1:$A$936)</f>
        <v>42870</v>
      </c>
      <c r="I4240" s="27">
        <f>WORKDAY(WORKDAY(DATEVALUE("15/"&amp;MONTH(EDATE(C4240,-1))&amp;"/"&amp;YEAR(EDATE(C4240,-1))),-1,Feriados!$A$1:$A$936),1,Feriados!$A$1:$A$936)</f>
        <v>42842</v>
      </c>
      <c r="J4240" s="27">
        <f>WORKDAY(WORKDAY(DATEVALUE("15/"&amp;MONTH(EDATE(C4240,0))&amp;"/"&amp;YEAR(EDATE(C4240,0))-1),-1,Feriados!$A$1:$A$936),1,Feriados!$A$1:$A$936)</f>
        <v>42506</v>
      </c>
      <c r="K4240" s="28">
        <f t="shared" si="128"/>
        <v>4.0825168903929177</v>
      </c>
    </row>
    <row r="4241" spans="1:11" x14ac:dyDescent="0.3">
      <c r="A4241" s="18" t="str">
        <f t="shared" si="129"/>
        <v>42017P</v>
      </c>
      <c r="B4241" s="10">
        <v>760199</v>
      </c>
      <c r="C4241" s="15">
        <v>42886</v>
      </c>
      <c r="D4241" s="16">
        <v>2997.9303150000001</v>
      </c>
      <c r="E4241" s="14">
        <v>0.48</v>
      </c>
      <c r="F4241" s="14" t="s">
        <v>42</v>
      </c>
      <c r="G4241" s="15">
        <v>42879</v>
      </c>
      <c r="H4241" s="27">
        <f>WORKDAY(WORKDAY(DATEVALUE("15/"&amp;MONTH(EDATE(C4241,0))&amp;"/"&amp;YEAR(EDATE(C4241,0))),-1,Feriados!$A$1:$A$936),1,Feriados!$A$1:$A$936)</f>
        <v>42870</v>
      </c>
      <c r="I4241" s="27">
        <f>WORKDAY(WORKDAY(DATEVALUE("15/"&amp;MONTH(EDATE(C4241,-1))&amp;"/"&amp;YEAR(EDATE(C4241,-1))),-1,Feriados!$A$1:$A$936),1,Feriados!$A$1:$A$936)</f>
        <v>42842</v>
      </c>
      <c r="J4241" s="27">
        <f>WORKDAY(WORKDAY(DATEVALUE("15/"&amp;MONTH(EDATE(C4241,0))&amp;"/"&amp;YEAR(EDATE(C4241,0))-1),-1,Feriados!$A$1:$A$936),1,Feriados!$A$1:$A$936)</f>
        <v>42506</v>
      </c>
      <c r="K4241" s="28">
        <f t="shared" si="128"/>
        <v>4.0825168903929177</v>
      </c>
    </row>
    <row r="4242" spans="1:11" x14ac:dyDescent="0.3">
      <c r="A4242" s="18" t="str">
        <f t="shared" si="129"/>
        <v>52017P</v>
      </c>
      <c r="B4242" s="10">
        <v>760199</v>
      </c>
      <c r="C4242" s="15">
        <v>42887</v>
      </c>
      <c r="D4242" s="16">
        <v>2998.5545379999999</v>
      </c>
      <c r="E4242" s="14">
        <v>0.48</v>
      </c>
      <c r="F4242" s="14" t="s">
        <v>42</v>
      </c>
      <c r="G4242" s="15">
        <v>42879</v>
      </c>
      <c r="H4242" s="27">
        <f>WORKDAY(WORKDAY(DATEVALUE("15/"&amp;MONTH(EDATE(C4242,0))&amp;"/"&amp;YEAR(EDATE(C4242,0))),-1,Feriados!$A$1:$A$936),1,Feriados!$A$1:$A$936)</f>
        <v>42902</v>
      </c>
      <c r="I4242" s="27">
        <f>WORKDAY(WORKDAY(DATEVALUE("15/"&amp;MONTH(EDATE(C4242,-1))&amp;"/"&amp;YEAR(EDATE(C4242,-1))),-1,Feriados!$A$1:$A$936),1,Feriados!$A$1:$A$936)</f>
        <v>42870</v>
      </c>
      <c r="J4242" s="27">
        <f>WORKDAY(WORKDAY(DATEVALUE("15/"&amp;MONTH(EDATE(C4242,0))&amp;"/"&amp;YEAR(EDATE(C4242,0))-1),-1,Feriados!$A$1:$A$936),1,Feriados!$A$1:$A$936)</f>
        <v>42536</v>
      </c>
      <c r="K4242" s="28">
        <f t="shared" si="128"/>
        <v>3.5972561672181769</v>
      </c>
    </row>
    <row r="4243" spans="1:11" x14ac:dyDescent="0.3">
      <c r="A4243" s="18" t="str">
        <f t="shared" si="129"/>
        <v>52017P</v>
      </c>
      <c r="B4243" s="10">
        <v>760199</v>
      </c>
      <c r="C4243" s="15">
        <v>42888</v>
      </c>
      <c r="D4243" s="16">
        <v>2999.178891</v>
      </c>
      <c r="E4243" s="14">
        <v>0.48</v>
      </c>
      <c r="F4243" s="14" t="s">
        <v>42</v>
      </c>
      <c r="G4243" s="15">
        <v>42879</v>
      </c>
      <c r="H4243" s="27">
        <f>WORKDAY(WORKDAY(DATEVALUE("15/"&amp;MONTH(EDATE(C4243,0))&amp;"/"&amp;YEAR(EDATE(C4243,0))),-1,Feriados!$A$1:$A$936),1,Feriados!$A$1:$A$936)</f>
        <v>42902</v>
      </c>
      <c r="I4243" s="27">
        <f>WORKDAY(WORKDAY(DATEVALUE("15/"&amp;MONTH(EDATE(C4243,-1))&amp;"/"&amp;YEAR(EDATE(C4243,-1))),-1,Feriados!$A$1:$A$936),1,Feriados!$A$1:$A$936)</f>
        <v>42870</v>
      </c>
      <c r="J4243" s="27">
        <f>WORKDAY(WORKDAY(DATEVALUE("15/"&amp;MONTH(EDATE(C4243,0))&amp;"/"&amp;YEAR(EDATE(C4243,0))-1),-1,Feriados!$A$1:$A$936),1,Feriados!$A$1:$A$936)</f>
        <v>42536</v>
      </c>
      <c r="K4243" s="28">
        <f t="shared" si="128"/>
        <v>3.5972561672181769</v>
      </c>
    </row>
    <row r="4244" spans="1:11" x14ac:dyDescent="0.3">
      <c r="A4244" s="18" t="str">
        <f t="shared" si="129"/>
        <v>52017P</v>
      </c>
      <c r="B4244" s="10">
        <v>760199</v>
      </c>
      <c r="C4244" s="15">
        <v>42891</v>
      </c>
      <c r="D4244" s="16">
        <v>2999.803375</v>
      </c>
      <c r="E4244" s="14">
        <v>0.48</v>
      </c>
      <c r="F4244" s="14" t="s">
        <v>42</v>
      </c>
      <c r="G4244" s="15">
        <v>42879</v>
      </c>
      <c r="H4244" s="27">
        <f>WORKDAY(WORKDAY(DATEVALUE("15/"&amp;MONTH(EDATE(C4244,0))&amp;"/"&amp;YEAR(EDATE(C4244,0))),-1,Feriados!$A$1:$A$936),1,Feriados!$A$1:$A$936)</f>
        <v>42902</v>
      </c>
      <c r="I4244" s="27">
        <f>WORKDAY(WORKDAY(DATEVALUE("15/"&amp;MONTH(EDATE(C4244,-1))&amp;"/"&amp;YEAR(EDATE(C4244,-1))),-1,Feriados!$A$1:$A$936),1,Feriados!$A$1:$A$936)</f>
        <v>42870</v>
      </c>
      <c r="J4244" s="27">
        <f>WORKDAY(WORKDAY(DATEVALUE("15/"&amp;MONTH(EDATE(C4244,0))&amp;"/"&amp;YEAR(EDATE(C4244,0))-1),-1,Feriados!$A$1:$A$936),1,Feriados!$A$1:$A$936)</f>
        <v>42536</v>
      </c>
      <c r="K4244" s="28">
        <f t="shared" si="128"/>
        <v>3.5972561672181769</v>
      </c>
    </row>
    <row r="4245" spans="1:11" x14ac:dyDescent="0.3">
      <c r="A4245" s="18" t="str">
        <f t="shared" si="129"/>
        <v>52017P</v>
      </c>
      <c r="B4245" s="10">
        <v>760199</v>
      </c>
      <c r="C4245" s="15">
        <v>42892</v>
      </c>
      <c r="D4245" s="16">
        <v>3000.4279879999999</v>
      </c>
      <c r="E4245" s="14">
        <v>0.48</v>
      </c>
      <c r="F4245" s="14" t="s">
        <v>42</v>
      </c>
      <c r="G4245" s="15">
        <v>42879</v>
      </c>
      <c r="H4245" s="27">
        <f>WORKDAY(WORKDAY(DATEVALUE("15/"&amp;MONTH(EDATE(C4245,0))&amp;"/"&amp;YEAR(EDATE(C4245,0))),-1,Feriados!$A$1:$A$936),1,Feriados!$A$1:$A$936)</f>
        <v>42902</v>
      </c>
      <c r="I4245" s="27">
        <f>WORKDAY(WORKDAY(DATEVALUE("15/"&amp;MONTH(EDATE(C4245,-1))&amp;"/"&amp;YEAR(EDATE(C4245,-1))),-1,Feriados!$A$1:$A$936),1,Feriados!$A$1:$A$936)</f>
        <v>42870</v>
      </c>
      <c r="J4245" s="27">
        <f>WORKDAY(WORKDAY(DATEVALUE("15/"&amp;MONTH(EDATE(C4245,0))&amp;"/"&amp;YEAR(EDATE(C4245,0))-1),-1,Feriados!$A$1:$A$936),1,Feriados!$A$1:$A$936)</f>
        <v>42536</v>
      </c>
      <c r="K4245" s="28">
        <f t="shared" si="128"/>
        <v>3.5972561672181769</v>
      </c>
    </row>
    <row r="4246" spans="1:11" x14ac:dyDescent="0.3">
      <c r="A4246" s="18" t="str">
        <f t="shared" si="129"/>
        <v>52017P</v>
      </c>
      <c r="B4246" s="10">
        <v>760199</v>
      </c>
      <c r="C4246" s="15">
        <v>42893</v>
      </c>
      <c r="D4246" s="16">
        <v>3001.0527310000002</v>
      </c>
      <c r="E4246" s="14">
        <v>0.48</v>
      </c>
      <c r="F4246" s="14" t="s">
        <v>42</v>
      </c>
      <c r="G4246" s="15">
        <v>42879</v>
      </c>
      <c r="H4246" s="27">
        <f>WORKDAY(WORKDAY(DATEVALUE("15/"&amp;MONTH(EDATE(C4246,0))&amp;"/"&amp;YEAR(EDATE(C4246,0))),-1,Feriados!$A$1:$A$936),1,Feriados!$A$1:$A$936)</f>
        <v>42902</v>
      </c>
      <c r="I4246" s="27">
        <f>WORKDAY(WORKDAY(DATEVALUE("15/"&amp;MONTH(EDATE(C4246,-1))&amp;"/"&amp;YEAR(EDATE(C4246,-1))),-1,Feriados!$A$1:$A$936),1,Feriados!$A$1:$A$936)</f>
        <v>42870</v>
      </c>
      <c r="J4246" s="27">
        <f>WORKDAY(WORKDAY(DATEVALUE("15/"&amp;MONTH(EDATE(C4246,0))&amp;"/"&amp;YEAR(EDATE(C4246,0))-1),-1,Feriados!$A$1:$A$936),1,Feriados!$A$1:$A$936)</f>
        <v>42536</v>
      </c>
      <c r="K4246" s="28">
        <f t="shared" si="128"/>
        <v>3.5972561672181769</v>
      </c>
    </row>
    <row r="4247" spans="1:11" x14ac:dyDescent="0.3">
      <c r="A4247" s="18" t="str">
        <f t="shared" si="129"/>
        <v>52017P</v>
      </c>
      <c r="B4247" s="10">
        <v>760199</v>
      </c>
      <c r="C4247" s="15">
        <v>42894</v>
      </c>
      <c r="D4247" s="16">
        <v>3001.677604</v>
      </c>
      <c r="E4247" s="14">
        <v>0.48</v>
      </c>
      <c r="F4247" s="14" t="s">
        <v>42</v>
      </c>
      <c r="G4247" s="15">
        <v>42879</v>
      </c>
      <c r="H4247" s="27">
        <f>WORKDAY(WORKDAY(DATEVALUE("15/"&amp;MONTH(EDATE(C4247,0))&amp;"/"&amp;YEAR(EDATE(C4247,0))),-1,Feriados!$A$1:$A$936),1,Feriados!$A$1:$A$936)</f>
        <v>42902</v>
      </c>
      <c r="I4247" s="27">
        <f>WORKDAY(WORKDAY(DATEVALUE("15/"&amp;MONTH(EDATE(C4247,-1))&amp;"/"&amp;YEAR(EDATE(C4247,-1))),-1,Feriados!$A$1:$A$936),1,Feriados!$A$1:$A$936)</f>
        <v>42870</v>
      </c>
      <c r="J4247" s="27">
        <f>WORKDAY(WORKDAY(DATEVALUE("15/"&amp;MONTH(EDATE(C4247,0))&amp;"/"&amp;YEAR(EDATE(C4247,0))-1),-1,Feriados!$A$1:$A$936),1,Feriados!$A$1:$A$936)</f>
        <v>42536</v>
      </c>
      <c r="K4247" s="28">
        <f t="shared" si="128"/>
        <v>3.5972561672181769</v>
      </c>
    </row>
    <row r="4248" spans="1:11" x14ac:dyDescent="0.3">
      <c r="A4248" s="18" t="str">
        <f t="shared" si="129"/>
        <v>52017F</v>
      </c>
      <c r="B4248" s="10">
        <v>760199</v>
      </c>
      <c r="C4248" s="15">
        <v>42895</v>
      </c>
      <c r="D4248" s="16">
        <v>2998.1067929999999</v>
      </c>
      <c r="E4248" s="14">
        <v>0.31</v>
      </c>
      <c r="F4248" s="14" t="s">
        <v>41</v>
      </c>
      <c r="G4248" s="15">
        <v>42895</v>
      </c>
      <c r="H4248" s="27">
        <f>WORKDAY(WORKDAY(DATEVALUE("15/"&amp;MONTH(EDATE(C4248,0))&amp;"/"&amp;YEAR(EDATE(C4248,0))),-1,Feriados!$A$1:$A$936),1,Feriados!$A$1:$A$936)</f>
        <v>42902</v>
      </c>
      <c r="I4248" s="27">
        <f>WORKDAY(WORKDAY(DATEVALUE("15/"&amp;MONTH(EDATE(C4248,-1))&amp;"/"&amp;YEAR(EDATE(C4248,-1))),-1,Feriados!$A$1:$A$936),1,Feriados!$A$1:$A$936)</f>
        <v>42870</v>
      </c>
      <c r="J4248" s="27">
        <f>WORKDAY(WORKDAY(DATEVALUE("15/"&amp;MONTH(EDATE(C4248,0))&amp;"/"&amp;YEAR(EDATE(C4248,0))-1),-1,Feriados!$A$1:$A$936),1,Feriados!$A$1:$A$936)</f>
        <v>42536</v>
      </c>
      <c r="K4248" s="28">
        <f t="shared" si="128"/>
        <v>3.5972561672181769</v>
      </c>
    </row>
    <row r="4249" spans="1:11" x14ac:dyDescent="0.3">
      <c r="A4249" s="18" t="str">
        <f t="shared" si="129"/>
        <v>52017F</v>
      </c>
      <c r="B4249" s="10">
        <v>760199</v>
      </c>
      <c r="C4249" s="15">
        <v>42898</v>
      </c>
      <c r="D4249" s="16">
        <v>2998.5103370000002</v>
      </c>
      <c r="E4249" s="14">
        <v>0.31</v>
      </c>
      <c r="F4249" s="14" t="s">
        <v>41</v>
      </c>
      <c r="G4249" s="15">
        <v>42895</v>
      </c>
      <c r="H4249" s="27">
        <f>WORKDAY(WORKDAY(DATEVALUE("15/"&amp;MONTH(EDATE(C4249,0))&amp;"/"&amp;YEAR(EDATE(C4249,0))),-1,Feriados!$A$1:$A$936),1,Feriados!$A$1:$A$936)</f>
        <v>42902</v>
      </c>
      <c r="I4249" s="27">
        <f>WORKDAY(WORKDAY(DATEVALUE("15/"&amp;MONTH(EDATE(C4249,-1))&amp;"/"&amp;YEAR(EDATE(C4249,-1))),-1,Feriados!$A$1:$A$936),1,Feriados!$A$1:$A$936)</f>
        <v>42870</v>
      </c>
      <c r="J4249" s="27">
        <f>WORKDAY(WORKDAY(DATEVALUE("15/"&amp;MONTH(EDATE(C4249,0))&amp;"/"&amp;YEAR(EDATE(C4249,0))-1),-1,Feriados!$A$1:$A$936),1,Feriados!$A$1:$A$936)</f>
        <v>42536</v>
      </c>
      <c r="K4249" s="28">
        <f t="shared" si="128"/>
        <v>3.5972561672181769</v>
      </c>
    </row>
    <row r="4250" spans="1:11" x14ac:dyDescent="0.3">
      <c r="A4250" s="18" t="str">
        <f t="shared" si="129"/>
        <v>52017F</v>
      </c>
      <c r="B4250" s="10">
        <v>760199</v>
      </c>
      <c r="C4250" s="15">
        <v>42899</v>
      </c>
      <c r="D4250" s="16">
        <v>2998.9139359999999</v>
      </c>
      <c r="E4250" s="14">
        <v>0.31</v>
      </c>
      <c r="F4250" s="14" t="s">
        <v>41</v>
      </c>
      <c r="G4250" s="15">
        <v>42895</v>
      </c>
      <c r="H4250" s="27">
        <f>WORKDAY(WORKDAY(DATEVALUE("15/"&amp;MONTH(EDATE(C4250,0))&amp;"/"&amp;YEAR(EDATE(C4250,0))),-1,Feriados!$A$1:$A$936),1,Feriados!$A$1:$A$936)</f>
        <v>42902</v>
      </c>
      <c r="I4250" s="27">
        <f>WORKDAY(WORKDAY(DATEVALUE("15/"&amp;MONTH(EDATE(C4250,-1))&amp;"/"&amp;YEAR(EDATE(C4250,-1))),-1,Feriados!$A$1:$A$936),1,Feriados!$A$1:$A$936)</f>
        <v>42870</v>
      </c>
      <c r="J4250" s="27">
        <f>WORKDAY(WORKDAY(DATEVALUE("15/"&amp;MONTH(EDATE(C4250,0))&amp;"/"&amp;YEAR(EDATE(C4250,0))-1),-1,Feriados!$A$1:$A$936),1,Feriados!$A$1:$A$936)</f>
        <v>42536</v>
      </c>
      <c r="K4250" s="28">
        <f t="shared" si="128"/>
        <v>3.5972561672181769</v>
      </c>
    </row>
    <row r="4251" spans="1:11" x14ac:dyDescent="0.3">
      <c r="A4251" s="18" t="str">
        <f t="shared" si="129"/>
        <v>52017F</v>
      </c>
      <c r="B4251" s="10">
        <v>760199</v>
      </c>
      <c r="C4251" s="15">
        <v>42900</v>
      </c>
      <c r="D4251" s="16">
        <v>2999.3175890000002</v>
      </c>
      <c r="E4251" s="14">
        <v>0.31</v>
      </c>
      <c r="F4251" s="14" t="s">
        <v>41</v>
      </c>
      <c r="G4251" s="15">
        <v>42895</v>
      </c>
      <c r="H4251" s="27">
        <f>WORKDAY(WORKDAY(DATEVALUE("15/"&amp;MONTH(EDATE(C4251,0))&amp;"/"&amp;YEAR(EDATE(C4251,0))),-1,Feriados!$A$1:$A$936),1,Feriados!$A$1:$A$936)</f>
        <v>42902</v>
      </c>
      <c r="I4251" s="27">
        <f>WORKDAY(WORKDAY(DATEVALUE("15/"&amp;MONTH(EDATE(C4251,-1))&amp;"/"&amp;YEAR(EDATE(C4251,-1))),-1,Feriados!$A$1:$A$936),1,Feriados!$A$1:$A$936)</f>
        <v>42870</v>
      </c>
      <c r="J4251" s="27">
        <f>WORKDAY(WORKDAY(DATEVALUE("15/"&amp;MONTH(EDATE(C4251,0))&amp;"/"&amp;YEAR(EDATE(C4251,0))-1),-1,Feriados!$A$1:$A$936),1,Feriados!$A$1:$A$936)</f>
        <v>42536</v>
      </c>
      <c r="K4251" s="28">
        <f t="shared" si="128"/>
        <v>3.5972561672181769</v>
      </c>
    </row>
    <row r="4252" spans="1:11" x14ac:dyDescent="0.3">
      <c r="A4252" s="18" t="str">
        <f t="shared" si="129"/>
        <v>52017F</v>
      </c>
      <c r="B4252" s="10">
        <v>760199</v>
      </c>
      <c r="C4252" s="15">
        <v>42902</v>
      </c>
      <c r="D4252" s="16">
        <v>2999.7212960000002</v>
      </c>
      <c r="E4252" s="14">
        <v>0.31</v>
      </c>
      <c r="F4252" s="14" t="s">
        <v>41</v>
      </c>
      <c r="G4252" s="15">
        <v>42895</v>
      </c>
      <c r="H4252" s="27">
        <f>WORKDAY(WORKDAY(DATEVALUE("15/"&amp;MONTH(EDATE(C4252,0))&amp;"/"&amp;YEAR(EDATE(C4252,0))),-1,Feriados!$A$1:$A$936),1,Feriados!$A$1:$A$936)</f>
        <v>42902</v>
      </c>
      <c r="I4252" s="27">
        <f>WORKDAY(WORKDAY(DATEVALUE("15/"&amp;MONTH(EDATE(C4252,-1))&amp;"/"&amp;YEAR(EDATE(C4252,-1))),-1,Feriados!$A$1:$A$936),1,Feriados!$A$1:$A$936)</f>
        <v>42870</v>
      </c>
      <c r="J4252" s="27">
        <f>WORKDAY(WORKDAY(DATEVALUE("15/"&amp;MONTH(EDATE(C4252,0))&amp;"/"&amp;YEAR(EDATE(C4252,0))-1),-1,Feriados!$A$1:$A$936),1,Feriados!$A$1:$A$936)</f>
        <v>42536</v>
      </c>
      <c r="K4252" s="28">
        <f t="shared" si="128"/>
        <v>3.5972561672181769</v>
      </c>
    </row>
    <row r="4253" spans="1:11" x14ac:dyDescent="0.3">
      <c r="A4253" s="18" t="str">
        <f t="shared" si="129"/>
        <v>52017P</v>
      </c>
      <c r="B4253" s="10">
        <v>760199</v>
      </c>
      <c r="C4253" s="15">
        <v>42905</v>
      </c>
      <c r="D4253" s="16">
        <v>2999.5497850000002</v>
      </c>
      <c r="E4253" s="14">
        <v>-0.12</v>
      </c>
      <c r="F4253" s="14" t="s">
        <v>42</v>
      </c>
      <c r="G4253" s="15">
        <v>42905</v>
      </c>
      <c r="H4253" s="27">
        <f>WORKDAY(WORKDAY(DATEVALUE("15/"&amp;MONTH(EDATE(C4253,0))&amp;"/"&amp;YEAR(EDATE(C4253,0))),-1,Feriados!$A$1:$A$936),1,Feriados!$A$1:$A$936)</f>
        <v>42902</v>
      </c>
      <c r="I4253" s="27">
        <f>WORKDAY(WORKDAY(DATEVALUE("15/"&amp;MONTH(EDATE(C4253,-1))&amp;"/"&amp;YEAR(EDATE(C4253,-1))),-1,Feriados!$A$1:$A$936),1,Feriados!$A$1:$A$936)</f>
        <v>42870</v>
      </c>
      <c r="J4253" s="27">
        <f>WORKDAY(WORKDAY(DATEVALUE("15/"&amp;MONTH(EDATE(C4253,0))&amp;"/"&amp;YEAR(EDATE(C4253,0))-1),-1,Feriados!$A$1:$A$936),1,Feriados!$A$1:$A$936)</f>
        <v>42536</v>
      </c>
      <c r="K4253" s="28">
        <f t="shared" si="128"/>
        <v>3.5972561672181769</v>
      </c>
    </row>
    <row r="4254" spans="1:11" x14ac:dyDescent="0.3">
      <c r="A4254" s="18" t="str">
        <f t="shared" si="129"/>
        <v>52017P</v>
      </c>
      <c r="B4254" s="10">
        <v>760199</v>
      </c>
      <c r="C4254" s="15">
        <v>42906</v>
      </c>
      <c r="D4254" s="16">
        <v>2999.3782839999999</v>
      </c>
      <c r="E4254" s="14">
        <v>-0.12</v>
      </c>
      <c r="F4254" s="14" t="s">
        <v>42</v>
      </c>
      <c r="G4254" s="15">
        <v>42905</v>
      </c>
      <c r="H4254" s="27">
        <f>WORKDAY(WORKDAY(DATEVALUE("15/"&amp;MONTH(EDATE(C4254,0))&amp;"/"&amp;YEAR(EDATE(C4254,0))),-1,Feriados!$A$1:$A$936),1,Feriados!$A$1:$A$936)</f>
        <v>42902</v>
      </c>
      <c r="I4254" s="27">
        <f>WORKDAY(WORKDAY(DATEVALUE("15/"&amp;MONTH(EDATE(C4254,-1))&amp;"/"&amp;YEAR(EDATE(C4254,-1))),-1,Feriados!$A$1:$A$936),1,Feriados!$A$1:$A$936)</f>
        <v>42870</v>
      </c>
      <c r="J4254" s="27">
        <f>WORKDAY(WORKDAY(DATEVALUE("15/"&amp;MONTH(EDATE(C4254,0))&amp;"/"&amp;YEAR(EDATE(C4254,0))-1),-1,Feriados!$A$1:$A$936),1,Feriados!$A$1:$A$936)</f>
        <v>42536</v>
      </c>
      <c r="K4254" s="28">
        <f t="shared" si="128"/>
        <v>3.5972561672181769</v>
      </c>
    </row>
    <row r="4255" spans="1:11" x14ac:dyDescent="0.3">
      <c r="A4255" s="18" t="str">
        <f t="shared" si="129"/>
        <v>52017P</v>
      </c>
      <c r="B4255" s="10">
        <v>760199</v>
      </c>
      <c r="C4255" s="15">
        <v>42907</v>
      </c>
      <c r="D4255" s="16">
        <v>2999.2067929999998</v>
      </c>
      <c r="E4255" s="14">
        <v>-0.12</v>
      </c>
      <c r="F4255" s="14" t="s">
        <v>42</v>
      </c>
      <c r="G4255" s="15">
        <v>42905</v>
      </c>
      <c r="H4255" s="27">
        <f>WORKDAY(WORKDAY(DATEVALUE("15/"&amp;MONTH(EDATE(C4255,0))&amp;"/"&amp;YEAR(EDATE(C4255,0))),-1,Feriados!$A$1:$A$936),1,Feriados!$A$1:$A$936)</f>
        <v>42902</v>
      </c>
      <c r="I4255" s="27">
        <f>WORKDAY(WORKDAY(DATEVALUE("15/"&amp;MONTH(EDATE(C4255,-1))&amp;"/"&amp;YEAR(EDATE(C4255,-1))),-1,Feriados!$A$1:$A$936),1,Feriados!$A$1:$A$936)</f>
        <v>42870</v>
      </c>
      <c r="J4255" s="27">
        <f>WORKDAY(WORKDAY(DATEVALUE("15/"&amp;MONTH(EDATE(C4255,0))&amp;"/"&amp;YEAR(EDATE(C4255,0))-1),-1,Feriados!$A$1:$A$936),1,Feriados!$A$1:$A$936)</f>
        <v>42536</v>
      </c>
      <c r="K4255" s="28">
        <f t="shared" si="128"/>
        <v>3.5972561672181769</v>
      </c>
    </row>
    <row r="4256" spans="1:11" x14ac:dyDescent="0.3">
      <c r="A4256" s="18" t="str">
        <f t="shared" si="129"/>
        <v>52017P</v>
      </c>
      <c r="B4256" s="10">
        <v>760199</v>
      </c>
      <c r="C4256" s="15">
        <v>42908</v>
      </c>
      <c r="D4256" s="16">
        <v>2999.035312</v>
      </c>
      <c r="E4256" s="14">
        <v>-0.12</v>
      </c>
      <c r="F4256" s="14" t="s">
        <v>42</v>
      </c>
      <c r="G4256" s="15">
        <v>42905</v>
      </c>
      <c r="H4256" s="27">
        <f>WORKDAY(WORKDAY(DATEVALUE("15/"&amp;MONTH(EDATE(C4256,0))&amp;"/"&amp;YEAR(EDATE(C4256,0))),-1,Feriados!$A$1:$A$936),1,Feriados!$A$1:$A$936)</f>
        <v>42902</v>
      </c>
      <c r="I4256" s="27">
        <f>WORKDAY(WORKDAY(DATEVALUE("15/"&amp;MONTH(EDATE(C4256,-1))&amp;"/"&amp;YEAR(EDATE(C4256,-1))),-1,Feriados!$A$1:$A$936),1,Feriados!$A$1:$A$936)</f>
        <v>42870</v>
      </c>
      <c r="J4256" s="27">
        <f>WORKDAY(WORKDAY(DATEVALUE("15/"&amp;MONTH(EDATE(C4256,0))&amp;"/"&amp;YEAR(EDATE(C4256,0))-1),-1,Feriados!$A$1:$A$936),1,Feriados!$A$1:$A$936)</f>
        <v>42536</v>
      </c>
      <c r="K4256" s="28">
        <f t="shared" si="128"/>
        <v>3.5972561672181769</v>
      </c>
    </row>
    <row r="4257" spans="1:11" x14ac:dyDescent="0.3">
      <c r="A4257" s="18" t="str">
        <f t="shared" si="129"/>
        <v>52017P</v>
      </c>
      <c r="B4257" s="10">
        <v>760199</v>
      </c>
      <c r="C4257" s="15">
        <v>42909</v>
      </c>
      <c r="D4257" s="16">
        <v>2998.86384</v>
      </c>
      <c r="E4257" s="14">
        <v>-0.12</v>
      </c>
      <c r="F4257" s="14" t="s">
        <v>42</v>
      </c>
      <c r="G4257" s="15">
        <v>42905</v>
      </c>
      <c r="H4257" s="27">
        <f>WORKDAY(WORKDAY(DATEVALUE("15/"&amp;MONTH(EDATE(C4257,0))&amp;"/"&amp;YEAR(EDATE(C4257,0))),-1,Feriados!$A$1:$A$936),1,Feriados!$A$1:$A$936)</f>
        <v>42902</v>
      </c>
      <c r="I4257" s="27">
        <f>WORKDAY(WORKDAY(DATEVALUE("15/"&amp;MONTH(EDATE(C4257,-1))&amp;"/"&amp;YEAR(EDATE(C4257,-1))),-1,Feriados!$A$1:$A$936),1,Feriados!$A$1:$A$936)</f>
        <v>42870</v>
      </c>
      <c r="J4257" s="27">
        <f>WORKDAY(WORKDAY(DATEVALUE("15/"&amp;MONTH(EDATE(C4257,0))&amp;"/"&amp;YEAR(EDATE(C4257,0))-1),-1,Feriados!$A$1:$A$936),1,Feriados!$A$1:$A$936)</f>
        <v>42536</v>
      </c>
      <c r="K4257" s="28">
        <f t="shared" si="128"/>
        <v>3.5972561672181769</v>
      </c>
    </row>
    <row r="4258" spans="1:11" x14ac:dyDescent="0.3">
      <c r="A4258" s="18" t="str">
        <f t="shared" si="129"/>
        <v>52017P</v>
      </c>
      <c r="B4258" s="10">
        <v>760199</v>
      </c>
      <c r="C4258" s="15">
        <v>42912</v>
      </c>
      <c r="D4258" s="16">
        <v>2998.2634029999999</v>
      </c>
      <c r="E4258" s="14">
        <v>-0.17</v>
      </c>
      <c r="F4258" s="14" t="s">
        <v>42</v>
      </c>
      <c r="G4258" s="15">
        <v>42912</v>
      </c>
      <c r="H4258" s="27">
        <f>WORKDAY(WORKDAY(DATEVALUE("15/"&amp;MONTH(EDATE(C4258,0))&amp;"/"&amp;YEAR(EDATE(C4258,0))),-1,Feriados!$A$1:$A$936),1,Feriados!$A$1:$A$936)</f>
        <v>42902</v>
      </c>
      <c r="I4258" s="27">
        <f>WORKDAY(WORKDAY(DATEVALUE("15/"&amp;MONTH(EDATE(C4258,-1))&amp;"/"&amp;YEAR(EDATE(C4258,-1))),-1,Feriados!$A$1:$A$936),1,Feriados!$A$1:$A$936)</f>
        <v>42870</v>
      </c>
      <c r="J4258" s="27">
        <f>WORKDAY(WORKDAY(DATEVALUE("15/"&amp;MONTH(EDATE(C4258,0))&amp;"/"&amp;YEAR(EDATE(C4258,0))-1),-1,Feriados!$A$1:$A$936),1,Feriados!$A$1:$A$936)</f>
        <v>42536</v>
      </c>
      <c r="K4258" s="28">
        <f t="shared" si="128"/>
        <v>3.5972561672181769</v>
      </c>
    </row>
    <row r="4259" spans="1:11" x14ac:dyDescent="0.3">
      <c r="A4259" s="18" t="str">
        <f t="shared" si="129"/>
        <v>52017P</v>
      </c>
      <c r="B4259" s="10">
        <v>760199</v>
      </c>
      <c r="C4259" s="15">
        <v>42913</v>
      </c>
      <c r="D4259" s="16">
        <v>2998.020489</v>
      </c>
      <c r="E4259" s="14">
        <v>-0.17</v>
      </c>
      <c r="F4259" s="14" t="s">
        <v>42</v>
      </c>
      <c r="G4259" s="15">
        <v>42912</v>
      </c>
      <c r="H4259" s="27">
        <f>WORKDAY(WORKDAY(DATEVALUE("15/"&amp;MONTH(EDATE(C4259,0))&amp;"/"&amp;YEAR(EDATE(C4259,0))),-1,Feriados!$A$1:$A$936),1,Feriados!$A$1:$A$936)</f>
        <v>42902</v>
      </c>
      <c r="I4259" s="27">
        <f>WORKDAY(WORKDAY(DATEVALUE("15/"&amp;MONTH(EDATE(C4259,-1))&amp;"/"&amp;YEAR(EDATE(C4259,-1))),-1,Feriados!$A$1:$A$936),1,Feriados!$A$1:$A$936)</f>
        <v>42870</v>
      </c>
      <c r="J4259" s="27">
        <f>WORKDAY(WORKDAY(DATEVALUE("15/"&amp;MONTH(EDATE(C4259,0))&amp;"/"&amp;YEAR(EDATE(C4259,0))-1),-1,Feriados!$A$1:$A$936),1,Feriados!$A$1:$A$936)</f>
        <v>42536</v>
      </c>
      <c r="K4259" s="28">
        <f t="shared" si="128"/>
        <v>3.5972561672181769</v>
      </c>
    </row>
    <row r="4260" spans="1:11" x14ac:dyDescent="0.3">
      <c r="A4260" s="18" t="str">
        <f t="shared" si="129"/>
        <v>52017P</v>
      </c>
      <c r="B4260" s="10">
        <v>760199</v>
      </c>
      <c r="C4260" s="15">
        <v>42914</v>
      </c>
      <c r="D4260" s="16">
        <v>2997.7775959999999</v>
      </c>
      <c r="E4260" s="14">
        <v>-0.17</v>
      </c>
      <c r="F4260" s="14" t="s">
        <v>42</v>
      </c>
      <c r="G4260" s="15">
        <v>42912</v>
      </c>
      <c r="H4260" s="27">
        <f>WORKDAY(WORKDAY(DATEVALUE("15/"&amp;MONTH(EDATE(C4260,0))&amp;"/"&amp;YEAR(EDATE(C4260,0))),-1,Feriados!$A$1:$A$936),1,Feriados!$A$1:$A$936)</f>
        <v>42902</v>
      </c>
      <c r="I4260" s="27">
        <f>WORKDAY(WORKDAY(DATEVALUE("15/"&amp;MONTH(EDATE(C4260,-1))&amp;"/"&amp;YEAR(EDATE(C4260,-1))),-1,Feriados!$A$1:$A$936),1,Feriados!$A$1:$A$936)</f>
        <v>42870</v>
      </c>
      <c r="J4260" s="27">
        <f>WORKDAY(WORKDAY(DATEVALUE("15/"&amp;MONTH(EDATE(C4260,0))&amp;"/"&amp;YEAR(EDATE(C4260,0))-1),-1,Feriados!$A$1:$A$936),1,Feriados!$A$1:$A$936)</f>
        <v>42536</v>
      </c>
      <c r="K4260" s="28">
        <f t="shared" si="128"/>
        <v>3.5972561672181769</v>
      </c>
    </row>
    <row r="4261" spans="1:11" x14ac:dyDescent="0.3">
      <c r="A4261" s="18" t="str">
        <f t="shared" si="129"/>
        <v>52017P</v>
      </c>
      <c r="B4261" s="10">
        <v>760199</v>
      </c>
      <c r="C4261" s="15">
        <v>42915</v>
      </c>
      <c r="D4261" s="16">
        <v>2997.5347219999999</v>
      </c>
      <c r="E4261" s="14">
        <v>-0.17</v>
      </c>
      <c r="F4261" s="14" t="s">
        <v>42</v>
      </c>
      <c r="G4261" s="15">
        <v>42912</v>
      </c>
      <c r="H4261" s="27">
        <f>WORKDAY(WORKDAY(DATEVALUE("15/"&amp;MONTH(EDATE(C4261,0))&amp;"/"&amp;YEAR(EDATE(C4261,0))),-1,Feriados!$A$1:$A$936),1,Feriados!$A$1:$A$936)</f>
        <v>42902</v>
      </c>
      <c r="I4261" s="27">
        <f>WORKDAY(WORKDAY(DATEVALUE("15/"&amp;MONTH(EDATE(C4261,-1))&amp;"/"&amp;YEAR(EDATE(C4261,-1))),-1,Feriados!$A$1:$A$936),1,Feriados!$A$1:$A$936)</f>
        <v>42870</v>
      </c>
      <c r="J4261" s="27">
        <f>WORKDAY(WORKDAY(DATEVALUE("15/"&amp;MONTH(EDATE(C4261,0))&amp;"/"&amp;YEAR(EDATE(C4261,0))-1),-1,Feriados!$A$1:$A$936),1,Feriados!$A$1:$A$936)</f>
        <v>42536</v>
      </c>
      <c r="K4261" s="28">
        <f t="shared" si="128"/>
        <v>3.5972561672181769</v>
      </c>
    </row>
    <row r="4262" spans="1:11" x14ac:dyDescent="0.3">
      <c r="A4262" s="18" t="str">
        <f t="shared" si="129"/>
        <v>52017P</v>
      </c>
      <c r="B4262" s="10">
        <v>760199</v>
      </c>
      <c r="C4262" s="15">
        <v>42916</v>
      </c>
      <c r="D4262" s="16">
        <v>2997.2918679999998</v>
      </c>
      <c r="E4262" s="14">
        <v>-0.17</v>
      </c>
      <c r="F4262" s="14" t="s">
        <v>42</v>
      </c>
      <c r="G4262" s="15">
        <v>42912</v>
      </c>
      <c r="H4262" s="27">
        <f>WORKDAY(WORKDAY(DATEVALUE("15/"&amp;MONTH(EDATE(C4262,0))&amp;"/"&amp;YEAR(EDATE(C4262,0))),-1,Feriados!$A$1:$A$936),1,Feriados!$A$1:$A$936)</f>
        <v>42902</v>
      </c>
      <c r="I4262" s="27">
        <f>WORKDAY(WORKDAY(DATEVALUE("15/"&amp;MONTH(EDATE(C4262,-1))&amp;"/"&amp;YEAR(EDATE(C4262,-1))),-1,Feriados!$A$1:$A$936),1,Feriados!$A$1:$A$936)</f>
        <v>42870</v>
      </c>
      <c r="J4262" s="27">
        <f>WORKDAY(WORKDAY(DATEVALUE("15/"&amp;MONTH(EDATE(C4262,0))&amp;"/"&amp;YEAR(EDATE(C4262,0))-1),-1,Feriados!$A$1:$A$936),1,Feriados!$A$1:$A$936)</f>
        <v>42536</v>
      </c>
      <c r="K4262" s="28">
        <f t="shared" si="128"/>
        <v>3.5972561672181769</v>
      </c>
    </row>
    <row r="4263" spans="1:11" x14ac:dyDescent="0.3">
      <c r="A4263" s="18" t="str">
        <f t="shared" si="129"/>
        <v>62017P</v>
      </c>
      <c r="B4263" s="10">
        <v>760199</v>
      </c>
      <c r="C4263" s="15">
        <v>42919</v>
      </c>
      <c r="D4263" s="16">
        <v>2997.0490329999998</v>
      </c>
      <c r="E4263" s="14">
        <v>-0.17</v>
      </c>
      <c r="F4263" s="14" t="s">
        <v>42</v>
      </c>
      <c r="G4263" s="15">
        <v>42912</v>
      </c>
      <c r="H4263" s="27">
        <f>WORKDAY(WORKDAY(DATEVALUE("15/"&amp;MONTH(EDATE(C4263,0))&amp;"/"&amp;YEAR(EDATE(C4263,0))),-1,Feriados!$A$1:$A$936),1,Feriados!$A$1:$A$936)</f>
        <v>42933</v>
      </c>
      <c r="I4263" s="27">
        <f>WORKDAY(WORKDAY(DATEVALUE("15/"&amp;MONTH(EDATE(C4263,-1))&amp;"/"&amp;YEAR(EDATE(C4263,-1))),-1,Feriados!$A$1:$A$936),1,Feriados!$A$1:$A$936)</f>
        <v>42902</v>
      </c>
      <c r="J4263" s="27">
        <f>WORKDAY(WORKDAY(DATEVALUE("15/"&amp;MONTH(EDATE(C4263,0))&amp;"/"&amp;YEAR(EDATE(C4263,0))-1),-1,Feriados!$A$1:$A$936),1,Feriados!$A$1:$A$936)</f>
        <v>42566</v>
      </c>
      <c r="K4263" s="28">
        <f t="shared" si="128"/>
        <v>2.9985569913859367</v>
      </c>
    </row>
    <row r="4264" spans="1:11" x14ac:dyDescent="0.3">
      <c r="A4264" s="18" t="str">
        <f t="shared" si="129"/>
        <v>62017P</v>
      </c>
      <c r="B4264" s="10">
        <v>760199</v>
      </c>
      <c r="C4264" s="15">
        <v>42920</v>
      </c>
      <c r="D4264" s="16">
        <v>2996.8062180000002</v>
      </c>
      <c r="E4264" s="14">
        <v>-0.17</v>
      </c>
      <c r="F4264" s="14" t="s">
        <v>42</v>
      </c>
      <c r="G4264" s="15">
        <v>42912</v>
      </c>
      <c r="H4264" s="27">
        <f>WORKDAY(WORKDAY(DATEVALUE("15/"&amp;MONTH(EDATE(C4264,0))&amp;"/"&amp;YEAR(EDATE(C4264,0))),-1,Feriados!$A$1:$A$936),1,Feriados!$A$1:$A$936)</f>
        <v>42933</v>
      </c>
      <c r="I4264" s="27">
        <f>WORKDAY(WORKDAY(DATEVALUE("15/"&amp;MONTH(EDATE(C4264,-1))&amp;"/"&amp;YEAR(EDATE(C4264,-1))),-1,Feriados!$A$1:$A$936),1,Feriados!$A$1:$A$936)</f>
        <v>42902</v>
      </c>
      <c r="J4264" s="27">
        <f>WORKDAY(WORKDAY(DATEVALUE("15/"&amp;MONTH(EDATE(C4264,0))&amp;"/"&amp;YEAR(EDATE(C4264,0))-1),-1,Feriados!$A$1:$A$936),1,Feriados!$A$1:$A$936)</f>
        <v>42566</v>
      </c>
      <c r="K4264" s="28">
        <f t="shared" si="128"/>
        <v>2.9985569913859367</v>
      </c>
    </row>
    <row r="4265" spans="1:11" x14ac:dyDescent="0.3">
      <c r="A4265" s="18" t="str">
        <f t="shared" si="129"/>
        <v>62017P</v>
      </c>
      <c r="B4265" s="10">
        <v>760199</v>
      </c>
      <c r="C4265" s="15">
        <v>42921</v>
      </c>
      <c r="D4265" s="16">
        <v>2996.5634230000001</v>
      </c>
      <c r="E4265" s="14">
        <v>-0.17</v>
      </c>
      <c r="F4265" s="14" t="s">
        <v>42</v>
      </c>
      <c r="G4265" s="15">
        <v>42912</v>
      </c>
      <c r="H4265" s="27">
        <f>WORKDAY(WORKDAY(DATEVALUE("15/"&amp;MONTH(EDATE(C4265,0))&amp;"/"&amp;YEAR(EDATE(C4265,0))),-1,Feriados!$A$1:$A$936),1,Feriados!$A$1:$A$936)</f>
        <v>42933</v>
      </c>
      <c r="I4265" s="27">
        <f>WORKDAY(WORKDAY(DATEVALUE("15/"&amp;MONTH(EDATE(C4265,-1))&amp;"/"&amp;YEAR(EDATE(C4265,-1))),-1,Feriados!$A$1:$A$936),1,Feriados!$A$1:$A$936)</f>
        <v>42902</v>
      </c>
      <c r="J4265" s="27">
        <f>WORKDAY(WORKDAY(DATEVALUE("15/"&amp;MONTH(EDATE(C4265,0))&amp;"/"&amp;YEAR(EDATE(C4265,0))-1),-1,Feriados!$A$1:$A$936),1,Feriados!$A$1:$A$936)</f>
        <v>42566</v>
      </c>
      <c r="K4265" s="28">
        <f t="shared" si="128"/>
        <v>2.9985569913859367</v>
      </c>
    </row>
    <row r="4266" spans="1:11" x14ac:dyDescent="0.3">
      <c r="A4266" s="18" t="str">
        <f t="shared" si="129"/>
        <v>62017P</v>
      </c>
      <c r="B4266" s="10">
        <v>760199</v>
      </c>
      <c r="C4266" s="15">
        <v>42922</v>
      </c>
      <c r="D4266" s="16">
        <v>2996.320647</v>
      </c>
      <c r="E4266" s="14">
        <v>-0.17</v>
      </c>
      <c r="F4266" s="14" t="s">
        <v>42</v>
      </c>
      <c r="G4266" s="15">
        <v>42912</v>
      </c>
      <c r="H4266" s="27">
        <f>WORKDAY(WORKDAY(DATEVALUE("15/"&amp;MONTH(EDATE(C4266,0))&amp;"/"&amp;YEAR(EDATE(C4266,0))),-1,Feriados!$A$1:$A$936),1,Feriados!$A$1:$A$936)</f>
        <v>42933</v>
      </c>
      <c r="I4266" s="27">
        <f>WORKDAY(WORKDAY(DATEVALUE("15/"&amp;MONTH(EDATE(C4266,-1))&amp;"/"&amp;YEAR(EDATE(C4266,-1))),-1,Feriados!$A$1:$A$936),1,Feriados!$A$1:$A$936)</f>
        <v>42902</v>
      </c>
      <c r="J4266" s="27">
        <f>WORKDAY(WORKDAY(DATEVALUE("15/"&amp;MONTH(EDATE(C4266,0))&amp;"/"&amp;YEAR(EDATE(C4266,0))-1),-1,Feriados!$A$1:$A$936),1,Feriados!$A$1:$A$936)</f>
        <v>42566</v>
      </c>
      <c r="K4266" s="28">
        <f t="shared" si="128"/>
        <v>2.9985569913859367</v>
      </c>
    </row>
    <row r="4267" spans="1:11" x14ac:dyDescent="0.3">
      <c r="A4267" s="18" t="str">
        <f t="shared" si="129"/>
        <v>62017F</v>
      </c>
      <c r="B4267" s="10">
        <v>760199</v>
      </c>
      <c r="C4267" s="15">
        <v>42923</v>
      </c>
      <c r="D4267" s="16">
        <v>2994.7914919999998</v>
      </c>
      <c r="E4267" s="14">
        <v>-0.23</v>
      </c>
      <c r="F4267" s="14" t="s">
        <v>41</v>
      </c>
      <c r="G4267" s="15">
        <v>42923</v>
      </c>
      <c r="H4267" s="27">
        <f>WORKDAY(WORKDAY(DATEVALUE("15/"&amp;MONTH(EDATE(C4267,0))&amp;"/"&amp;YEAR(EDATE(C4267,0))),-1,Feriados!$A$1:$A$936),1,Feriados!$A$1:$A$936)</f>
        <v>42933</v>
      </c>
      <c r="I4267" s="27">
        <f>WORKDAY(WORKDAY(DATEVALUE("15/"&amp;MONTH(EDATE(C4267,-1))&amp;"/"&amp;YEAR(EDATE(C4267,-1))),-1,Feriados!$A$1:$A$936),1,Feriados!$A$1:$A$936)</f>
        <v>42902</v>
      </c>
      <c r="J4267" s="27">
        <f>WORKDAY(WORKDAY(DATEVALUE("15/"&amp;MONTH(EDATE(C4267,0))&amp;"/"&amp;YEAR(EDATE(C4267,0))-1),-1,Feriados!$A$1:$A$936),1,Feriados!$A$1:$A$936)</f>
        <v>42566</v>
      </c>
      <c r="K4267" s="28">
        <f t="shared" si="128"/>
        <v>2.9985569913859367</v>
      </c>
    </row>
    <row r="4268" spans="1:11" x14ac:dyDescent="0.3">
      <c r="A4268" s="18" t="str">
        <f t="shared" si="129"/>
        <v>62017F</v>
      </c>
      <c r="B4268" s="10">
        <v>760199</v>
      </c>
      <c r="C4268" s="15">
        <v>42926</v>
      </c>
      <c r="D4268" s="16">
        <v>2994.4631260000001</v>
      </c>
      <c r="E4268" s="14">
        <v>-0.23</v>
      </c>
      <c r="F4268" s="14" t="s">
        <v>41</v>
      </c>
      <c r="G4268" s="15">
        <v>42923</v>
      </c>
      <c r="H4268" s="27">
        <f>WORKDAY(WORKDAY(DATEVALUE("15/"&amp;MONTH(EDATE(C4268,0))&amp;"/"&amp;YEAR(EDATE(C4268,0))),-1,Feriados!$A$1:$A$936),1,Feriados!$A$1:$A$936)</f>
        <v>42933</v>
      </c>
      <c r="I4268" s="27">
        <f>WORKDAY(WORKDAY(DATEVALUE("15/"&amp;MONTH(EDATE(C4268,-1))&amp;"/"&amp;YEAR(EDATE(C4268,-1))),-1,Feriados!$A$1:$A$936),1,Feriados!$A$1:$A$936)</f>
        <v>42902</v>
      </c>
      <c r="J4268" s="27">
        <f>WORKDAY(WORKDAY(DATEVALUE("15/"&amp;MONTH(EDATE(C4268,0))&amp;"/"&amp;YEAR(EDATE(C4268,0))-1),-1,Feriados!$A$1:$A$936),1,Feriados!$A$1:$A$936)</f>
        <v>42566</v>
      </c>
      <c r="K4268" s="28">
        <f t="shared" si="128"/>
        <v>2.9985569913859367</v>
      </c>
    </row>
    <row r="4269" spans="1:11" x14ac:dyDescent="0.3">
      <c r="A4269" s="18" t="str">
        <f t="shared" si="129"/>
        <v>62017F</v>
      </c>
      <c r="B4269" s="10">
        <v>760199</v>
      </c>
      <c r="C4269" s="15">
        <v>42927</v>
      </c>
      <c r="D4269" s="16">
        <v>2994.1347970000002</v>
      </c>
      <c r="E4269" s="14">
        <v>-0.23</v>
      </c>
      <c r="F4269" s="14" t="s">
        <v>41</v>
      </c>
      <c r="G4269" s="15">
        <v>42923</v>
      </c>
      <c r="H4269" s="27">
        <f>WORKDAY(WORKDAY(DATEVALUE("15/"&amp;MONTH(EDATE(C4269,0))&amp;"/"&amp;YEAR(EDATE(C4269,0))),-1,Feriados!$A$1:$A$936),1,Feriados!$A$1:$A$936)</f>
        <v>42933</v>
      </c>
      <c r="I4269" s="27">
        <f>WORKDAY(WORKDAY(DATEVALUE("15/"&amp;MONTH(EDATE(C4269,-1))&amp;"/"&amp;YEAR(EDATE(C4269,-1))),-1,Feriados!$A$1:$A$936),1,Feriados!$A$1:$A$936)</f>
        <v>42902</v>
      </c>
      <c r="J4269" s="27">
        <f>WORKDAY(WORKDAY(DATEVALUE("15/"&amp;MONTH(EDATE(C4269,0))&amp;"/"&amp;YEAR(EDATE(C4269,0))-1),-1,Feriados!$A$1:$A$936),1,Feriados!$A$1:$A$936)</f>
        <v>42566</v>
      </c>
      <c r="K4269" s="28">
        <f t="shared" si="128"/>
        <v>2.9985569913859367</v>
      </c>
    </row>
    <row r="4270" spans="1:11" x14ac:dyDescent="0.3">
      <c r="A4270" s="18" t="str">
        <f t="shared" si="129"/>
        <v>62017F</v>
      </c>
      <c r="B4270" s="10">
        <v>760199</v>
      </c>
      <c r="C4270" s="15">
        <v>42928</v>
      </c>
      <c r="D4270" s="16">
        <v>2993.8065029999998</v>
      </c>
      <c r="E4270" s="14">
        <v>-0.23</v>
      </c>
      <c r="F4270" s="14" t="s">
        <v>41</v>
      </c>
      <c r="G4270" s="15">
        <v>42923</v>
      </c>
      <c r="H4270" s="27">
        <f>WORKDAY(WORKDAY(DATEVALUE("15/"&amp;MONTH(EDATE(C4270,0))&amp;"/"&amp;YEAR(EDATE(C4270,0))),-1,Feriados!$A$1:$A$936),1,Feriados!$A$1:$A$936)</f>
        <v>42933</v>
      </c>
      <c r="I4270" s="27">
        <f>WORKDAY(WORKDAY(DATEVALUE("15/"&amp;MONTH(EDATE(C4270,-1))&amp;"/"&amp;YEAR(EDATE(C4270,-1))),-1,Feriados!$A$1:$A$936),1,Feriados!$A$1:$A$936)</f>
        <v>42902</v>
      </c>
      <c r="J4270" s="27">
        <f>WORKDAY(WORKDAY(DATEVALUE("15/"&amp;MONTH(EDATE(C4270,0))&amp;"/"&amp;YEAR(EDATE(C4270,0))-1),-1,Feriados!$A$1:$A$936),1,Feriados!$A$1:$A$936)</f>
        <v>42566</v>
      </c>
      <c r="K4270" s="28">
        <f t="shared" si="128"/>
        <v>2.9985569913859367</v>
      </c>
    </row>
    <row r="4271" spans="1:11" x14ac:dyDescent="0.3">
      <c r="A4271" s="18" t="str">
        <f t="shared" si="129"/>
        <v>62017F</v>
      </c>
      <c r="B4271" s="10">
        <v>760199</v>
      </c>
      <c r="C4271" s="15">
        <v>42929</v>
      </c>
      <c r="D4271" s="16">
        <v>2993.4782460000001</v>
      </c>
      <c r="E4271" s="14">
        <v>-0.23</v>
      </c>
      <c r="F4271" s="14" t="s">
        <v>41</v>
      </c>
      <c r="G4271" s="15">
        <v>42923</v>
      </c>
      <c r="H4271" s="27">
        <f>WORKDAY(WORKDAY(DATEVALUE("15/"&amp;MONTH(EDATE(C4271,0))&amp;"/"&amp;YEAR(EDATE(C4271,0))),-1,Feriados!$A$1:$A$936),1,Feriados!$A$1:$A$936)</f>
        <v>42933</v>
      </c>
      <c r="I4271" s="27">
        <f>WORKDAY(WORKDAY(DATEVALUE("15/"&amp;MONTH(EDATE(C4271,-1))&amp;"/"&amp;YEAR(EDATE(C4271,-1))),-1,Feriados!$A$1:$A$936),1,Feriados!$A$1:$A$936)</f>
        <v>42902</v>
      </c>
      <c r="J4271" s="27">
        <f>WORKDAY(WORKDAY(DATEVALUE("15/"&amp;MONTH(EDATE(C4271,0))&amp;"/"&amp;YEAR(EDATE(C4271,0))-1),-1,Feriados!$A$1:$A$936),1,Feriados!$A$1:$A$936)</f>
        <v>42566</v>
      </c>
      <c r="K4271" s="28">
        <f t="shared" si="128"/>
        <v>2.9985569913859367</v>
      </c>
    </row>
    <row r="4272" spans="1:11" x14ac:dyDescent="0.3">
      <c r="A4272" s="18" t="str">
        <f t="shared" si="129"/>
        <v>62017F</v>
      </c>
      <c r="B4272" s="10">
        <v>760199</v>
      </c>
      <c r="C4272" s="15">
        <v>42930</v>
      </c>
      <c r="D4272" s="16">
        <v>2993.1500249999999</v>
      </c>
      <c r="E4272" s="14">
        <v>-0.23</v>
      </c>
      <c r="F4272" s="14" t="s">
        <v>41</v>
      </c>
      <c r="G4272" s="15">
        <v>42923</v>
      </c>
      <c r="H4272" s="27">
        <f>WORKDAY(WORKDAY(DATEVALUE("15/"&amp;MONTH(EDATE(C4272,0))&amp;"/"&amp;YEAR(EDATE(C4272,0))),-1,Feriados!$A$1:$A$936),1,Feriados!$A$1:$A$936)</f>
        <v>42933</v>
      </c>
      <c r="I4272" s="27">
        <f>WORKDAY(WORKDAY(DATEVALUE("15/"&amp;MONTH(EDATE(C4272,-1))&amp;"/"&amp;YEAR(EDATE(C4272,-1))),-1,Feriados!$A$1:$A$936),1,Feriados!$A$1:$A$936)</f>
        <v>42902</v>
      </c>
      <c r="J4272" s="27">
        <f>WORKDAY(WORKDAY(DATEVALUE("15/"&amp;MONTH(EDATE(C4272,0))&amp;"/"&amp;YEAR(EDATE(C4272,0))-1),-1,Feriados!$A$1:$A$936),1,Feriados!$A$1:$A$936)</f>
        <v>42566</v>
      </c>
      <c r="K4272" s="28">
        <f t="shared" si="128"/>
        <v>2.9985569913859367</v>
      </c>
    </row>
    <row r="4273" spans="1:11" x14ac:dyDescent="0.3">
      <c r="A4273" s="18" t="str">
        <f t="shared" si="129"/>
        <v>62017F</v>
      </c>
      <c r="B4273" s="10">
        <v>760199</v>
      </c>
      <c r="C4273" s="15">
        <v>42933</v>
      </c>
      <c r="D4273" s="16">
        <v>2992.8218400000001</v>
      </c>
      <c r="E4273" s="14">
        <v>-0.23</v>
      </c>
      <c r="F4273" s="14" t="s">
        <v>41</v>
      </c>
      <c r="G4273" s="15">
        <v>42923</v>
      </c>
      <c r="H4273" s="27">
        <f>WORKDAY(WORKDAY(DATEVALUE("15/"&amp;MONTH(EDATE(C4273,0))&amp;"/"&amp;YEAR(EDATE(C4273,0))),-1,Feriados!$A$1:$A$936),1,Feriados!$A$1:$A$936)</f>
        <v>42933</v>
      </c>
      <c r="I4273" s="27">
        <f>WORKDAY(WORKDAY(DATEVALUE("15/"&amp;MONTH(EDATE(C4273,-1))&amp;"/"&amp;YEAR(EDATE(C4273,-1))),-1,Feriados!$A$1:$A$936),1,Feriados!$A$1:$A$936)</f>
        <v>42902</v>
      </c>
      <c r="J4273" s="27">
        <f>WORKDAY(WORKDAY(DATEVALUE("15/"&amp;MONTH(EDATE(C4273,0))&amp;"/"&amp;YEAR(EDATE(C4273,0))-1),-1,Feriados!$A$1:$A$936),1,Feriados!$A$1:$A$936)</f>
        <v>42566</v>
      </c>
      <c r="K4273" s="28">
        <f t="shared" si="128"/>
        <v>2.9985569913859367</v>
      </c>
    </row>
    <row r="4274" spans="1:11" x14ac:dyDescent="0.3">
      <c r="A4274" s="18" t="str">
        <f t="shared" si="129"/>
        <v>62017P</v>
      </c>
      <c r="B4274" s="10">
        <v>760199</v>
      </c>
      <c r="C4274" s="15">
        <v>42934</v>
      </c>
      <c r="D4274" s="16">
        <v>2993.0781470000002</v>
      </c>
      <c r="E4274" s="14">
        <v>0.18</v>
      </c>
      <c r="F4274" s="14" t="s">
        <v>42</v>
      </c>
      <c r="G4274" s="15">
        <v>42934</v>
      </c>
      <c r="H4274" s="27">
        <f>WORKDAY(WORKDAY(DATEVALUE("15/"&amp;MONTH(EDATE(C4274,0))&amp;"/"&amp;YEAR(EDATE(C4274,0))),-1,Feriados!$A$1:$A$936),1,Feriados!$A$1:$A$936)</f>
        <v>42933</v>
      </c>
      <c r="I4274" s="27">
        <f>WORKDAY(WORKDAY(DATEVALUE("15/"&amp;MONTH(EDATE(C4274,-1))&amp;"/"&amp;YEAR(EDATE(C4274,-1))),-1,Feriados!$A$1:$A$936),1,Feriados!$A$1:$A$936)</f>
        <v>42902</v>
      </c>
      <c r="J4274" s="27">
        <f>WORKDAY(WORKDAY(DATEVALUE("15/"&amp;MONTH(EDATE(C4274,0))&amp;"/"&amp;YEAR(EDATE(C4274,0))-1),-1,Feriados!$A$1:$A$936),1,Feriados!$A$1:$A$936)</f>
        <v>42566</v>
      </c>
      <c r="K4274" s="28">
        <f t="shared" si="128"/>
        <v>2.9985569913859367</v>
      </c>
    </row>
    <row r="4275" spans="1:11" x14ac:dyDescent="0.3">
      <c r="A4275" s="18" t="str">
        <f t="shared" si="129"/>
        <v>62017P</v>
      </c>
      <c r="B4275" s="10">
        <v>760199</v>
      </c>
      <c r="C4275" s="15">
        <v>42935</v>
      </c>
      <c r="D4275" s="16">
        <v>2993.3344769999999</v>
      </c>
      <c r="E4275" s="14">
        <v>0.18</v>
      </c>
      <c r="F4275" s="14" t="s">
        <v>42</v>
      </c>
      <c r="G4275" s="15">
        <v>42934</v>
      </c>
      <c r="H4275" s="27">
        <f>WORKDAY(WORKDAY(DATEVALUE("15/"&amp;MONTH(EDATE(C4275,0))&amp;"/"&amp;YEAR(EDATE(C4275,0))),-1,Feriados!$A$1:$A$936),1,Feriados!$A$1:$A$936)</f>
        <v>42933</v>
      </c>
      <c r="I4275" s="27">
        <f>WORKDAY(WORKDAY(DATEVALUE("15/"&amp;MONTH(EDATE(C4275,-1))&amp;"/"&amp;YEAR(EDATE(C4275,-1))),-1,Feriados!$A$1:$A$936),1,Feriados!$A$1:$A$936)</f>
        <v>42902</v>
      </c>
      <c r="J4275" s="27">
        <f>WORKDAY(WORKDAY(DATEVALUE("15/"&amp;MONTH(EDATE(C4275,0))&amp;"/"&amp;YEAR(EDATE(C4275,0))-1),-1,Feriados!$A$1:$A$936),1,Feriados!$A$1:$A$936)</f>
        <v>42566</v>
      </c>
      <c r="K4275" s="28">
        <f t="shared" si="128"/>
        <v>2.9985569913859367</v>
      </c>
    </row>
    <row r="4276" spans="1:11" x14ac:dyDescent="0.3">
      <c r="A4276" s="18" t="str">
        <f t="shared" si="129"/>
        <v>62017P</v>
      </c>
      <c r="B4276" s="10">
        <v>760199</v>
      </c>
      <c r="C4276" s="15">
        <v>42936</v>
      </c>
      <c r="D4276" s="16">
        <v>2993.5908290000002</v>
      </c>
      <c r="E4276" s="14">
        <v>0.18</v>
      </c>
      <c r="F4276" s="14" t="s">
        <v>42</v>
      </c>
      <c r="G4276" s="15">
        <v>42934</v>
      </c>
      <c r="H4276" s="27">
        <f>WORKDAY(WORKDAY(DATEVALUE("15/"&amp;MONTH(EDATE(C4276,0))&amp;"/"&amp;YEAR(EDATE(C4276,0))),-1,Feriados!$A$1:$A$936),1,Feriados!$A$1:$A$936)</f>
        <v>42933</v>
      </c>
      <c r="I4276" s="27">
        <f>WORKDAY(WORKDAY(DATEVALUE("15/"&amp;MONTH(EDATE(C4276,-1))&amp;"/"&amp;YEAR(EDATE(C4276,-1))),-1,Feriados!$A$1:$A$936),1,Feriados!$A$1:$A$936)</f>
        <v>42902</v>
      </c>
      <c r="J4276" s="27">
        <f>WORKDAY(WORKDAY(DATEVALUE("15/"&amp;MONTH(EDATE(C4276,0))&amp;"/"&amp;YEAR(EDATE(C4276,0))-1),-1,Feriados!$A$1:$A$936),1,Feriados!$A$1:$A$936)</f>
        <v>42566</v>
      </c>
      <c r="K4276" s="28">
        <f t="shared" si="128"/>
        <v>2.9985569913859367</v>
      </c>
    </row>
    <row r="4277" spans="1:11" x14ac:dyDescent="0.3">
      <c r="A4277" s="18" t="str">
        <f t="shared" si="129"/>
        <v>62017P</v>
      </c>
      <c r="B4277" s="10">
        <v>760199</v>
      </c>
      <c r="C4277" s="15">
        <v>42937</v>
      </c>
      <c r="D4277" s="16">
        <v>2993.39167</v>
      </c>
      <c r="E4277" s="14">
        <v>0.1</v>
      </c>
      <c r="F4277" s="14" t="s">
        <v>42</v>
      </c>
      <c r="G4277" s="15">
        <v>42937</v>
      </c>
      <c r="H4277" s="27">
        <f>WORKDAY(WORKDAY(DATEVALUE("15/"&amp;MONTH(EDATE(C4277,0))&amp;"/"&amp;YEAR(EDATE(C4277,0))),-1,Feriados!$A$1:$A$936),1,Feriados!$A$1:$A$936)</f>
        <v>42933</v>
      </c>
      <c r="I4277" s="27">
        <f>WORKDAY(WORKDAY(DATEVALUE("15/"&amp;MONTH(EDATE(C4277,-1))&amp;"/"&amp;YEAR(EDATE(C4277,-1))),-1,Feriados!$A$1:$A$936),1,Feriados!$A$1:$A$936)</f>
        <v>42902</v>
      </c>
      <c r="J4277" s="27">
        <f>WORKDAY(WORKDAY(DATEVALUE("15/"&amp;MONTH(EDATE(C4277,0))&amp;"/"&amp;YEAR(EDATE(C4277,0))-1),-1,Feriados!$A$1:$A$936),1,Feriados!$A$1:$A$936)</f>
        <v>42566</v>
      </c>
      <c r="K4277" s="28">
        <f t="shared" si="128"/>
        <v>2.9985569913859367</v>
      </c>
    </row>
    <row r="4278" spans="1:11" x14ac:dyDescent="0.3">
      <c r="A4278" s="18" t="str">
        <f t="shared" si="129"/>
        <v>62017P</v>
      </c>
      <c r="B4278" s="10">
        <v>760199</v>
      </c>
      <c r="C4278" s="15">
        <v>42940</v>
      </c>
      <c r="D4278" s="16">
        <v>2993.5341450000001</v>
      </c>
      <c r="E4278" s="14">
        <v>0.1</v>
      </c>
      <c r="F4278" s="14" t="s">
        <v>42</v>
      </c>
      <c r="G4278" s="15">
        <v>42937</v>
      </c>
      <c r="H4278" s="27">
        <f>WORKDAY(WORKDAY(DATEVALUE("15/"&amp;MONTH(EDATE(C4278,0))&amp;"/"&amp;YEAR(EDATE(C4278,0))),-1,Feriados!$A$1:$A$936),1,Feriados!$A$1:$A$936)</f>
        <v>42933</v>
      </c>
      <c r="I4278" s="27">
        <f>WORKDAY(WORKDAY(DATEVALUE("15/"&amp;MONTH(EDATE(C4278,-1))&amp;"/"&amp;YEAR(EDATE(C4278,-1))),-1,Feriados!$A$1:$A$936),1,Feriados!$A$1:$A$936)</f>
        <v>42902</v>
      </c>
      <c r="J4278" s="27">
        <f>WORKDAY(WORKDAY(DATEVALUE("15/"&amp;MONTH(EDATE(C4278,0))&amp;"/"&amp;YEAR(EDATE(C4278,0))-1),-1,Feriados!$A$1:$A$936),1,Feriados!$A$1:$A$936)</f>
        <v>42566</v>
      </c>
      <c r="K4278" s="28">
        <f t="shared" si="128"/>
        <v>2.9985569913859367</v>
      </c>
    </row>
    <row r="4279" spans="1:11" x14ac:dyDescent="0.3">
      <c r="A4279" s="18" t="str">
        <f t="shared" si="129"/>
        <v>62017P</v>
      </c>
      <c r="B4279" s="10">
        <v>760199</v>
      </c>
      <c r="C4279" s="15">
        <v>42941</v>
      </c>
      <c r="D4279" s="16">
        <v>2993.6766259999999</v>
      </c>
      <c r="E4279" s="14">
        <v>0.1</v>
      </c>
      <c r="F4279" s="14" t="s">
        <v>42</v>
      </c>
      <c r="G4279" s="15">
        <v>42937</v>
      </c>
      <c r="H4279" s="27">
        <f>WORKDAY(WORKDAY(DATEVALUE("15/"&amp;MONTH(EDATE(C4279,0))&amp;"/"&amp;YEAR(EDATE(C4279,0))),-1,Feriados!$A$1:$A$936),1,Feriados!$A$1:$A$936)</f>
        <v>42933</v>
      </c>
      <c r="I4279" s="27">
        <f>WORKDAY(WORKDAY(DATEVALUE("15/"&amp;MONTH(EDATE(C4279,-1))&amp;"/"&amp;YEAR(EDATE(C4279,-1))),-1,Feriados!$A$1:$A$936),1,Feriados!$A$1:$A$936)</f>
        <v>42902</v>
      </c>
      <c r="J4279" s="27">
        <f>WORKDAY(WORKDAY(DATEVALUE("15/"&amp;MONTH(EDATE(C4279,0))&amp;"/"&amp;YEAR(EDATE(C4279,0))-1),-1,Feriados!$A$1:$A$936),1,Feriados!$A$1:$A$936)</f>
        <v>42566</v>
      </c>
      <c r="K4279" s="28">
        <f t="shared" si="128"/>
        <v>2.9985569913859367</v>
      </c>
    </row>
    <row r="4280" spans="1:11" x14ac:dyDescent="0.3">
      <c r="A4280" s="18" t="str">
        <f t="shared" si="129"/>
        <v>62017P</v>
      </c>
      <c r="B4280" s="10">
        <v>760199</v>
      </c>
      <c r="C4280" s="15">
        <v>42942</v>
      </c>
      <c r="D4280" s="16">
        <v>2993.8191139999999</v>
      </c>
      <c r="E4280" s="14">
        <v>0.1</v>
      </c>
      <c r="F4280" s="14" t="s">
        <v>42</v>
      </c>
      <c r="G4280" s="15">
        <v>42937</v>
      </c>
      <c r="H4280" s="27">
        <f>WORKDAY(WORKDAY(DATEVALUE("15/"&amp;MONTH(EDATE(C4280,0))&amp;"/"&amp;YEAR(EDATE(C4280,0))),-1,Feriados!$A$1:$A$936),1,Feriados!$A$1:$A$936)</f>
        <v>42933</v>
      </c>
      <c r="I4280" s="27">
        <f>WORKDAY(WORKDAY(DATEVALUE("15/"&amp;MONTH(EDATE(C4280,-1))&amp;"/"&amp;YEAR(EDATE(C4280,-1))),-1,Feriados!$A$1:$A$936),1,Feriados!$A$1:$A$936)</f>
        <v>42902</v>
      </c>
      <c r="J4280" s="27">
        <f>WORKDAY(WORKDAY(DATEVALUE("15/"&amp;MONTH(EDATE(C4280,0))&amp;"/"&amp;YEAR(EDATE(C4280,0))-1),-1,Feriados!$A$1:$A$936),1,Feriados!$A$1:$A$936)</f>
        <v>42566</v>
      </c>
      <c r="K4280" s="28">
        <f t="shared" si="128"/>
        <v>2.9985569913859367</v>
      </c>
    </row>
    <row r="4281" spans="1:11" x14ac:dyDescent="0.3">
      <c r="A4281" s="18" t="str">
        <f t="shared" si="129"/>
        <v>62017P</v>
      </c>
      <c r="B4281" s="10">
        <v>760199</v>
      </c>
      <c r="C4281" s="15">
        <v>42943</v>
      </c>
      <c r="D4281" s="16">
        <v>2993.961609</v>
      </c>
      <c r="E4281" s="14">
        <v>0.1</v>
      </c>
      <c r="F4281" s="14" t="s">
        <v>42</v>
      </c>
      <c r="G4281" s="15">
        <v>42937</v>
      </c>
      <c r="H4281" s="27">
        <f>WORKDAY(WORKDAY(DATEVALUE("15/"&amp;MONTH(EDATE(C4281,0))&amp;"/"&amp;YEAR(EDATE(C4281,0))),-1,Feriados!$A$1:$A$936),1,Feriados!$A$1:$A$936)</f>
        <v>42933</v>
      </c>
      <c r="I4281" s="27">
        <f>WORKDAY(WORKDAY(DATEVALUE("15/"&amp;MONTH(EDATE(C4281,-1))&amp;"/"&amp;YEAR(EDATE(C4281,-1))),-1,Feriados!$A$1:$A$936),1,Feriados!$A$1:$A$936)</f>
        <v>42902</v>
      </c>
      <c r="J4281" s="27">
        <f>WORKDAY(WORKDAY(DATEVALUE("15/"&amp;MONTH(EDATE(C4281,0))&amp;"/"&amp;YEAR(EDATE(C4281,0))-1),-1,Feriados!$A$1:$A$936),1,Feriados!$A$1:$A$936)</f>
        <v>42566</v>
      </c>
      <c r="K4281" s="28">
        <f t="shared" si="128"/>
        <v>2.9985569913859367</v>
      </c>
    </row>
    <row r="4282" spans="1:11" x14ac:dyDescent="0.3">
      <c r="A4282" s="18" t="str">
        <f t="shared" si="129"/>
        <v>62017P</v>
      </c>
      <c r="B4282" s="10">
        <v>760199</v>
      </c>
      <c r="C4282" s="15">
        <v>42944</v>
      </c>
      <c r="D4282" s="16">
        <v>2994.1041110000001</v>
      </c>
      <c r="E4282" s="14">
        <v>0.1</v>
      </c>
      <c r="F4282" s="14" t="s">
        <v>42</v>
      </c>
      <c r="G4282" s="15">
        <v>42937</v>
      </c>
      <c r="H4282" s="27">
        <f>WORKDAY(WORKDAY(DATEVALUE("15/"&amp;MONTH(EDATE(C4282,0))&amp;"/"&amp;YEAR(EDATE(C4282,0))),-1,Feriados!$A$1:$A$936),1,Feriados!$A$1:$A$936)</f>
        <v>42933</v>
      </c>
      <c r="I4282" s="27">
        <f>WORKDAY(WORKDAY(DATEVALUE("15/"&amp;MONTH(EDATE(C4282,-1))&amp;"/"&amp;YEAR(EDATE(C4282,-1))),-1,Feriados!$A$1:$A$936),1,Feriados!$A$1:$A$936)</f>
        <v>42902</v>
      </c>
      <c r="J4282" s="27">
        <f>WORKDAY(WORKDAY(DATEVALUE("15/"&amp;MONTH(EDATE(C4282,0))&amp;"/"&amp;YEAR(EDATE(C4282,0))-1),-1,Feriados!$A$1:$A$936),1,Feriados!$A$1:$A$936)</f>
        <v>42566</v>
      </c>
      <c r="K4282" s="28">
        <f t="shared" si="128"/>
        <v>2.9985569913859367</v>
      </c>
    </row>
    <row r="4283" spans="1:11" x14ac:dyDescent="0.3">
      <c r="A4283" s="18" t="str">
        <f t="shared" si="129"/>
        <v>62017P</v>
      </c>
      <c r="B4283" s="10">
        <v>760199</v>
      </c>
      <c r="C4283" s="15">
        <v>42947</v>
      </c>
      <c r="D4283" s="16">
        <v>2994.2466199999999</v>
      </c>
      <c r="E4283" s="14">
        <v>0.1</v>
      </c>
      <c r="F4283" s="14" t="s">
        <v>42</v>
      </c>
      <c r="G4283" s="15">
        <v>42937</v>
      </c>
      <c r="H4283" s="27">
        <f>WORKDAY(WORKDAY(DATEVALUE("15/"&amp;MONTH(EDATE(C4283,0))&amp;"/"&amp;YEAR(EDATE(C4283,0))),-1,Feriados!$A$1:$A$936),1,Feriados!$A$1:$A$936)</f>
        <v>42933</v>
      </c>
      <c r="I4283" s="27">
        <f>WORKDAY(WORKDAY(DATEVALUE("15/"&amp;MONTH(EDATE(C4283,-1))&amp;"/"&amp;YEAR(EDATE(C4283,-1))),-1,Feriados!$A$1:$A$936),1,Feriados!$A$1:$A$936)</f>
        <v>42902</v>
      </c>
      <c r="J4283" s="27">
        <f>WORKDAY(WORKDAY(DATEVALUE("15/"&amp;MONTH(EDATE(C4283,0))&amp;"/"&amp;YEAR(EDATE(C4283,0))-1),-1,Feriados!$A$1:$A$936),1,Feriados!$A$1:$A$936)</f>
        <v>42566</v>
      </c>
      <c r="K4283" s="28">
        <f t="shared" si="128"/>
        <v>2.9985569913859367</v>
      </c>
    </row>
    <row r="4284" spans="1:11" x14ac:dyDescent="0.3">
      <c r="A4284" s="18" t="str">
        <f t="shared" si="129"/>
        <v>72017P</v>
      </c>
      <c r="B4284" s="10">
        <v>760199</v>
      </c>
      <c r="C4284" s="15">
        <v>42948</v>
      </c>
      <c r="D4284" s="16">
        <v>2994.3891349999999</v>
      </c>
      <c r="E4284" s="14">
        <v>0.1</v>
      </c>
      <c r="F4284" s="14" t="s">
        <v>42</v>
      </c>
      <c r="G4284" s="15">
        <v>42937</v>
      </c>
      <c r="H4284" s="27">
        <f>WORKDAY(WORKDAY(DATEVALUE("15/"&amp;MONTH(EDATE(C4284,0))&amp;"/"&amp;YEAR(EDATE(C4284,0))),-1,Feriados!$A$1:$A$936),1,Feriados!$A$1:$A$936)</f>
        <v>42962</v>
      </c>
      <c r="I4284" s="27">
        <f>WORKDAY(WORKDAY(DATEVALUE("15/"&amp;MONTH(EDATE(C4284,-1))&amp;"/"&amp;YEAR(EDATE(C4284,-1))),-1,Feriados!$A$1:$A$936),1,Feriados!$A$1:$A$936)</f>
        <v>42933</v>
      </c>
      <c r="J4284" s="27">
        <f>WORKDAY(WORKDAY(DATEVALUE("15/"&amp;MONTH(EDATE(C4284,0))&amp;"/"&amp;YEAR(EDATE(C4284,0))-1),-1,Feriados!$A$1:$A$936),1,Feriados!$A$1:$A$936)</f>
        <v>42597</v>
      </c>
      <c r="K4284" s="28">
        <f t="shared" si="128"/>
        <v>2.7116257623226225</v>
      </c>
    </row>
    <row r="4285" spans="1:11" x14ac:dyDescent="0.3">
      <c r="A4285" s="18" t="str">
        <f t="shared" si="129"/>
        <v>72017P</v>
      </c>
      <c r="B4285" s="10">
        <v>760199</v>
      </c>
      <c r="C4285" s="15">
        <v>42949</v>
      </c>
      <c r="D4285" s="16">
        <v>2994.531657</v>
      </c>
      <c r="E4285" s="14">
        <v>0.1</v>
      </c>
      <c r="F4285" s="14" t="s">
        <v>42</v>
      </c>
      <c r="G4285" s="15">
        <v>42937</v>
      </c>
      <c r="H4285" s="27">
        <f>WORKDAY(WORKDAY(DATEVALUE("15/"&amp;MONTH(EDATE(C4285,0))&amp;"/"&amp;YEAR(EDATE(C4285,0))),-1,Feriados!$A$1:$A$936),1,Feriados!$A$1:$A$936)</f>
        <v>42962</v>
      </c>
      <c r="I4285" s="27">
        <f>WORKDAY(WORKDAY(DATEVALUE("15/"&amp;MONTH(EDATE(C4285,-1))&amp;"/"&amp;YEAR(EDATE(C4285,-1))),-1,Feriados!$A$1:$A$936),1,Feriados!$A$1:$A$936)</f>
        <v>42933</v>
      </c>
      <c r="J4285" s="27">
        <f>WORKDAY(WORKDAY(DATEVALUE("15/"&amp;MONTH(EDATE(C4285,0))&amp;"/"&amp;YEAR(EDATE(C4285,0))-1),-1,Feriados!$A$1:$A$936),1,Feriados!$A$1:$A$936)</f>
        <v>42597</v>
      </c>
      <c r="K4285" s="28">
        <f t="shared" ref="K4285:K4348" si="130">+(VLOOKUP(H4285,C:D,2,FALSE)/VLOOKUP(J4285,C:D,2,FALSE)-1)*100</f>
        <v>2.7116257623226225</v>
      </c>
    </row>
    <row r="4286" spans="1:11" x14ac:dyDescent="0.3">
      <c r="A4286" s="18" t="str">
        <f t="shared" si="129"/>
        <v>72017P</v>
      </c>
      <c r="B4286" s="10">
        <v>760199</v>
      </c>
      <c r="C4286" s="15">
        <v>42950</v>
      </c>
      <c r="D4286" s="16">
        <v>2994.6741860000002</v>
      </c>
      <c r="E4286" s="14">
        <v>0.1</v>
      </c>
      <c r="F4286" s="14" t="s">
        <v>42</v>
      </c>
      <c r="G4286" s="15">
        <v>42937</v>
      </c>
      <c r="H4286" s="27">
        <f>WORKDAY(WORKDAY(DATEVALUE("15/"&amp;MONTH(EDATE(C4286,0))&amp;"/"&amp;YEAR(EDATE(C4286,0))),-1,Feriados!$A$1:$A$936),1,Feriados!$A$1:$A$936)</f>
        <v>42962</v>
      </c>
      <c r="I4286" s="27">
        <f>WORKDAY(WORKDAY(DATEVALUE("15/"&amp;MONTH(EDATE(C4286,-1))&amp;"/"&amp;YEAR(EDATE(C4286,-1))),-1,Feriados!$A$1:$A$936),1,Feriados!$A$1:$A$936)</f>
        <v>42933</v>
      </c>
      <c r="J4286" s="27">
        <f>WORKDAY(WORKDAY(DATEVALUE("15/"&amp;MONTH(EDATE(C4286,0))&amp;"/"&amp;YEAR(EDATE(C4286,0))-1),-1,Feriados!$A$1:$A$936),1,Feriados!$A$1:$A$936)</f>
        <v>42597</v>
      </c>
      <c r="K4286" s="28">
        <f t="shared" si="130"/>
        <v>2.7116257623226225</v>
      </c>
    </row>
    <row r="4287" spans="1:11" x14ac:dyDescent="0.3">
      <c r="A4287" s="18" t="str">
        <f t="shared" si="129"/>
        <v>72017P</v>
      </c>
      <c r="B4287" s="10">
        <v>760199</v>
      </c>
      <c r="C4287" s="15">
        <v>42951</v>
      </c>
      <c r="D4287" s="16">
        <v>2994.816722</v>
      </c>
      <c r="E4287" s="14">
        <v>0.1</v>
      </c>
      <c r="F4287" s="14" t="s">
        <v>42</v>
      </c>
      <c r="G4287" s="15">
        <v>42937</v>
      </c>
      <c r="H4287" s="27">
        <f>WORKDAY(WORKDAY(DATEVALUE("15/"&amp;MONTH(EDATE(C4287,0))&amp;"/"&amp;YEAR(EDATE(C4287,0))),-1,Feriados!$A$1:$A$936),1,Feriados!$A$1:$A$936)</f>
        <v>42962</v>
      </c>
      <c r="I4287" s="27">
        <f>WORKDAY(WORKDAY(DATEVALUE("15/"&amp;MONTH(EDATE(C4287,-1))&amp;"/"&amp;YEAR(EDATE(C4287,-1))),-1,Feriados!$A$1:$A$936),1,Feriados!$A$1:$A$936)</f>
        <v>42933</v>
      </c>
      <c r="J4287" s="27">
        <f>WORKDAY(WORKDAY(DATEVALUE("15/"&amp;MONTH(EDATE(C4287,0))&amp;"/"&amp;YEAR(EDATE(C4287,0))-1),-1,Feriados!$A$1:$A$936),1,Feriados!$A$1:$A$936)</f>
        <v>42597</v>
      </c>
      <c r="K4287" s="28">
        <f t="shared" si="130"/>
        <v>2.7116257623226225</v>
      </c>
    </row>
    <row r="4288" spans="1:11" x14ac:dyDescent="0.3">
      <c r="A4288" s="18" t="str">
        <f t="shared" si="129"/>
        <v>72017P</v>
      </c>
      <c r="B4288" s="10">
        <v>760199</v>
      </c>
      <c r="C4288" s="15">
        <v>42954</v>
      </c>
      <c r="D4288" s="16">
        <v>2994.9592640000001</v>
      </c>
      <c r="E4288" s="14">
        <v>0.1</v>
      </c>
      <c r="F4288" s="14" t="s">
        <v>42</v>
      </c>
      <c r="G4288" s="15">
        <v>42937</v>
      </c>
      <c r="H4288" s="27">
        <f>WORKDAY(WORKDAY(DATEVALUE("15/"&amp;MONTH(EDATE(C4288,0))&amp;"/"&amp;YEAR(EDATE(C4288,0))),-1,Feriados!$A$1:$A$936),1,Feriados!$A$1:$A$936)</f>
        <v>42962</v>
      </c>
      <c r="I4288" s="27">
        <f>WORKDAY(WORKDAY(DATEVALUE("15/"&amp;MONTH(EDATE(C4288,-1))&amp;"/"&amp;YEAR(EDATE(C4288,-1))),-1,Feriados!$A$1:$A$936),1,Feriados!$A$1:$A$936)</f>
        <v>42933</v>
      </c>
      <c r="J4288" s="27">
        <f>WORKDAY(WORKDAY(DATEVALUE("15/"&amp;MONTH(EDATE(C4288,0))&amp;"/"&amp;YEAR(EDATE(C4288,0))-1),-1,Feriados!$A$1:$A$936),1,Feriados!$A$1:$A$936)</f>
        <v>42597</v>
      </c>
      <c r="K4288" s="28">
        <f t="shared" si="130"/>
        <v>2.7116257623226225</v>
      </c>
    </row>
    <row r="4289" spans="1:11" x14ac:dyDescent="0.3">
      <c r="A4289" s="18" t="str">
        <f t="shared" si="129"/>
        <v>72017P</v>
      </c>
      <c r="B4289" s="10">
        <v>760199</v>
      </c>
      <c r="C4289" s="15">
        <v>42955</v>
      </c>
      <c r="D4289" s="16">
        <v>2995.1018130000002</v>
      </c>
      <c r="E4289" s="14">
        <v>0.1</v>
      </c>
      <c r="F4289" s="14" t="s">
        <v>42</v>
      </c>
      <c r="G4289" s="15">
        <v>42937</v>
      </c>
      <c r="H4289" s="27">
        <f>WORKDAY(WORKDAY(DATEVALUE("15/"&amp;MONTH(EDATE(C4289,0))&amp;"/"&amp;YEAR(EDATE(C4289,0))),-1,Feriados!$A$1:$A$936),1,Feriados!$A$1:$A$936)</f>
        <v>42962</v>
      </c>
      <c r="I4289" s="27">
        <f>WORKDAY(WORKDAY(DATEVALUE("15/"&amp;MONTH(EDATE(C4289,-1))&amp;"/"&amp;YEAR(EDATE(C4289,-1))),-1,Feriados!$A$1:$A$936),1,Feriados!$A$1:$A$936)</f>
        <v>42933</v>
      </c>
      <c r="J4289" s="27">
        <f>WORKDAY(WORKDAY(DATEVALUE("15/"&amp;MONTH(EDATE(C4289,0))&amp;"/"&amp;YEAR(EDATE(C4289,0))-1),-1,Feriados!$A$1:$A$936),1,Feriados!$A$1:$A$936)</f>
        <v>42597</v>
      </c>
      <c r="K4289" s="28">
        <f t="shared" si="130"/>
        <v>2.7116257623226225</v>
      </c>
    </row>
    <row r="4290" spans="1:11" x14ac:dyDescent="0.3">
      <c r="A4290" s="18" t="str">
        <f t="shared" si="129"/>
        <v>72017F</v>
      </c>
      <c r="B4290" s="10">
        <v>760199</v>
      </c>
      <c r="C4290" s="15">
        <v>42956</v>
      </c>
      <c r="D4290" s="16">
        <v>2998.6364159999998</v>
      </c>
      <c r="E4290" s="14">
        <v>0.24</v>
      </c>
      <c r="F4290" s="14" t="s">
        <v>41</v>
      </c>
      <c r="G4290" s="15">
        <v>42956</v>
      </c>
      <c r="H4290" s="27">
        <f>WORKDAY(WORKDAY(DATEVALUE("15/"&amp;MONTH(EDATE(C4290,0))&amp;"/"&amp;YEAR(EDATE(C4290,0))),-1,Feriados!$A$1:$A$936),1,Feriados!$A$1:$A$936)</f>
        <v>42962</v>
      </c>
      <c r="I4290" s="27">
        <f>WORKDAY(WORKDAY(DATEVALUE("15/"&amp;MONTH(EDATE(C4290,-1))&amp;"/"&amp;YEAR(EDATE(C4290,-1))),-1,Feriados!$A$1:$A$936),1,Feriados!$A$1:$A$936)</f>
        <v>42933</v>
      </c>
      <c r="J4290" s="27">
        <f>WORKDAY(WORKDAY(DATEVALUE("15/"&amp;MONTH(EDATE(C4290,0))&amp;"/"&amp;YEAR(EDATE(C4290,0))-1),-1,Feriados!$A$1:$A$936),1,Feriados!$A$1:$A$936)</f>
        <v>42597</v>
      </c>
      <c r="K4290" s="28">
        <f t="shared" si="130"/>
        <v>2.7116257623226225</v>
      </c>
    </row>
    <row r="4291" spans="1:11" x14ac:dyDescent="0.3">
      <c r="A4291" s="18" t="str">
        <f t="shared" ref="A4291:A4354" si="131">MONTH(EDATE(C4291,-1))&amp;YEAR(EDATE(C4291,-1))&amp;F4291</f>
        <v>72017F</v>
      </c>
      <c r="B4291" s="10">
        <v>760199</v>
      </c>
      <c r="C4291" s="15">
        <v>42957</v>
      </c>
      <c r="D4291" s="16">
        <v>2998.9788010000002</v>
      </c>
      <c r="E4291" s="14">
        <v>0.24</v>
      </c>
      <c r="F4291" s="14" t="s">
        <v>41</v>
      </c>
      <c r="G4291" s="15">
        <v>42956</v>
      </c>
      <c r="H4291" s="27">
        <f>WORKDAY(WORKDAY(DATEVALUE("15/"&amp;MONTH(EDATE(C4291,0))&amp;"/"&amp;YEAR(EDATE(C4291,0))),-1,Feriados!$A$1:$A$936),1,Feriados!$A$1:$A$936)</f>
        <v>42962</v>
      </c>
      <c r="I4291" s="27">
        <f>WORKDAY(WORKDAY(DATEVALUE("15/"&amp;MONTH(EDATE(C4291,-1))&amp;"/"&amp;YEAR(EDATE(C4291,-1))),-1,Feriados!$A$1:$A$936),1,Feriados!$A$1:$A$936)</f>
        <v>42933</v>
      </c>
      <c r="J4291" s="27">
        <f>WORKDAY(WORKDAY(DATEVALUE("15/"&amp;MONTH(EDATE(C4291,0))&amp;"/"&amp;YEAR(EDATE(C4291,0))-1),-1,Feriados!$A$1:$A$936),1,Feriados!$A$1:$A$936)</f>
        <v>42597</v>
      </c>
      <c r="K4291" s="28">
        <f t="shared" si="130"/>
        <v>2.7116257623226225</v>
      </c>
    </row>
    <row r="4292" spans="1:11" x14ac:dyDescent="0.3">
      <c r="A4292" s="18" t="str">
        <f t="shared" si="131"/>
        <v>72017F</v>
      </c>
      <c r="B4292" s="10">
        <v>760199</v>
      </c>
      <c r="C4292" s="15">
        <v>42958</v>
      </c>
      <c r="D4292" s="16">
        <v>2999.321226</v>
      </c>
      <c r="E4292" s="14">
        <v>0.24</v>
      </c>
      <c r="F4292" s="14" t="s">
        <v>41</v>
      </c>
      <c r="G4292" s="15">
        <v>42956</v>
      </c>
      <c r="H4292" s="27">
        <f>WORKDAY(WORKDAY(DATEVALUE("15/"&amp;MONTH(EDATE(C4292,0))&amp;"/"&amp;YEAR(EDATE(C4292,0))),-1,Feriados!$A$1:$A$936),1,Feriados!$A$1:$A$936)</f>
        <v>42962</v>
      </c>
      <c r="I4292" s="27">
        <f>WORKDAY(WORKDAY(DATEVALUE("15/"&amp;MONTH(EDATE(C4292,-1))&amp;"/"&amp;YEAR(EDATE(C4292,-1))),-1,Feriados!$A$1:$A$936),1,Feriados!$A$1:$A$936)</f>
        <v>42933</v>
      </c>
      <c r="J4292" s="27">
        <f>WORKDAY(WORKDAY(DATEVALUE("15/"&amp;MONTH(EDATE(C4292,0))&amp;"/"&amp;YEAR(EDATE(C4292,0))-1),-1,Feriados!$A$1:$A$936),1,Feriados!$A$1:$A$936)</f>
        <v>42597</v>
      </c>
      <c r="K4292" s="28">
        <f t="shared" si="130"/>
        <v>2.7116257623226225</v>
      </c>
    </row>
    <row r="4293" spans="1:11" x14ac:dyDescent="0.3">
      <c r="A4293" s="18" t="str">
        <f t="shared" si="131"/>
        <v>72017F</v>
      </c>
      <c r="B4293" s="10">
        <v>760199</v>
      </c>
      <c r="C4293" s="15">
        <v>42961</v>
      </c>
      <c r="D4293" s="16">
        <v>2999.6636899999999</v>
      </c>
      <c r="E4293" s="14">
        <v>0.24</v>
      </c>
      <c r="F4293" s="14" t="s">
        <v>41</v>
      </c>
      <c r="G4293" s="15">
        <v>42956</v>
      </c>
      <c r="H4293" s="27">
        <f>WORKDAY(WORKDAY(DATEVALUE("15/"&amp;MONTH(EDATE(C4293,0))&amp;"/"&amp;YEAR(EDATE(C4293,0))),-1,Feriados!$A$1:$A$936),1,Feriados!$A$1:$A$936)</f>
        <v>42962</v>
      </c>
      <c r="I4293" s="27">
        <f>WORKDAY(WORKDAY(DATEVALUE("15/"&amp;MONTH(EDATE(C4293,-1))&amp;"/"&amp;YEAR(EDATE(C4293,-1))),-1,Feriados!$A$1:$A$936),1,Feriados!$A$1:$A$936)</f>
        <v>42933</v>
      </c>
      <c r="J4293" s="27">
        <f>WORKDAY(WORKDAY(DATEVALUE("15/"&amp;MONTH(EDATE(C4293,0))&amp;"/"&amp;YEAR(EDATE(C4293,0))-1),-1,Feriados!$A$1:$A$936),1,Feriados!$A$1:$A$936)</f>
        <v>42597</v>
      </c>
      <c r="K4293" s="28">
        <f t="shared" si="130"/>
        <v>2.7116257623226225</v>
      </c>
    </row>
    <row r="4294" spans="1:11" x14ac:dyDescent="0.3">
      <c r="A4294" s="18" t="str">
        <f t="shared" si="131"/>
        <v>72017F</v>
      </c>
      <c r="B4294" s="10">
        <v>760199</v>
      </c>
      <c r="C4294" s="15">
        <v>42962</v>
      </c>
      <c r="D4294" s="16">
        <v>3000.0061930000002</v>
      </c>
      <c r="E4294" s="14">
        <v>0.24</v>
      </c>
      <c r="F4294" s="14" t="s">
        <v>41</v>
      </c>
      <c r="G4294" s="15">
        <v>42956</v>
      </c>
      <c r="H4294" s="27">
        <f>WORKDAY(WORKDAY(DATEVALUE("15/"&amp;MONTH(EDATE(C4294,0))&amp;"/"&amp;YEAR(EDATE(C4294,0))),-1,Feriados!$A$1:$A$936),1,Feriados!$A$1:$A$936)</f>
        <v>42962</v>
      </c>
      <c r="I4294" s="27">
        <f>WORKDAY(WORKDAY(DATEVALUE("15/"&amp;MONTH(EDATE(C4294,-1))&amp;"/"&amp;YEAR(EDATE(C4294,-1))),-1,Feriados!$A$1:$A$936),1,Feriados!$A$1:$A$936)</f>
        <v>42933</v>
      </c>
      <c r="J4294" s="27">
        <f>WORKDAY(WORKDAY(DATEVALUE("15/"&amp;MONTH(EDATE(C4294,0))&amp;"/"&amp;YEAR(EDATE(C4294,0))-1),-1,Feriados!$A$1:$A$936),1,Feriados!$A$1:$A$936)</f>
        <v>42597</v>
      </c>
      <c r="K4294" s="28">
        <f t="shared" si="130"/>
        <v>2.7116257623226225</v>
      </c>
    </row>
    <row r="4295" spans="1:11" x14ac:dyDescent="0.3">
      <c r="A4295" s="18" t="str">
        <f t="shared" si="131"/>
        <v>72017P</v>
      </c>
      <c r="B4295" s="10">
        <v>760199</v>
      </c>
      <c r="C4295" s="15">
        <v>42963</v>
      </c>
      <c r="D4295" s="16">
        <v>3000.7270990000002</v>
      </c>
      <c r="E4295" s="14">
        <v>0.53</v>
      </c>
      <c r="F4295" s="14" t="s">
        <v>42</v>
      </c>
      <c r="G4295" s="15">
        <v>42963</v>
      </c>
      <c r="H4295" s="27">
        <f>WORKDAY(WORKDAY(DATEVALUE("15/"&amp;MONTH(EDATE(C4295,0))&amp;"/"&amp;YEAR(EDATE(C4295,0))),-1,Feriados!$A$1:$A$936),1,Feriados!$A$1:$A$936)</f>
        <v>42962</v>
      </c>
      <c r="I4295" s="27">
        <f>WORKDAY(WORKDAY(DATEVALUE("15/"&amp;MONTH(EDATE(C4295,-1))&amp;"/"&amp;YEAR(EDATE(C4295,-1))),-1,Feriados!$A$1:$A$936),1,Feriados!$A$1:$A$936)</f>
        <v>42933</v>
      </c>
      <c r="J4295" s="27">
        <f>WORKDAY(WORKDAY(DATEVALUE("15/"&amp;MONTH(EDATE(C4295,0))&amp;"/"&amp;YEAR(EDATE(C4295,0))-1),-1,Feriados!$A$1:$A$936),1,Feriados!$A$1:$A$936)</f>
        <v>42597</v>
      </c>
      <c r="K4295" s="28">
        <f t="shared" si="130"/>
        <v>2.7116257623226225</v>
      </c>
    </row>
    <row r="4296" spans="1:11" x14ac:dyDescent="0.3">
      <c r="A4296" s="18" t="str">
        <f t="shared" si="131"/>
        <v>72017P</v>
      </c>
      <c r="B4296" s="10">
        <v>760199</v>
      </c>
      <c r="C4296" s="15">
        <v>42964</v>
      </c>
      <c r="D4296" s="16">
        <v>3001.448179</v>
      </c>
      <c r="E4296" s="14">
        <v>0.53</v>
      </c>
      <c r="F4296" s="14" t="s">
        <v>42</v>
      </c>
      <c r="G4296" s="15">
        <v>42963</v>
      </c>
      <c r="H4296" s="27">
        <f>WORKDAY(WORKDAY(DATEVALUE("15/"&amp;MONTH(EDATE(C4296,0))&amp;"/"&amp;YEAR(EDATE(C4296,0))),-1,Feriados!$A$1:$A$936),1,Feriados!$A$1:$A$936)</f>
        <v>42962</v>
      </c>
      <c r="I4296" s="27">
        <f>WORKDAY(WORKDAY(DATEVALUE("15/"&amp;MONTH(EDATE(C4296,-1))&amp;"/"&amp;YEAR(EDATE(C4296,-1))),-1,Feriados!$A$1:$A$936),1,Feriados!$A$1:$A$936)</f>
        <v>42933</v>
      </c>
      <c r="J4296" s="27">
        <f>WORKDAY(WORKDAY(DATEVALUE("15/"&amp;MONTH(EDATE(C4296,0))&amp;"/"&amp;YEAR(EDATE(C4296,0))-1),-1,Feriados!$A$1:$A$936),1,Feriados!$A$1:$A$936)</f>
        <v>42597</v>
      </c>
      <c r="K4296" s="28">
        <f t="shared" si="130"/>
        <v>2.7116257623226225</v>
      </c>
    </row>
    <row r="4297" spans="1:11" x14ac:dyDescent="0.3">
      <c r="A4297" s="18" t="str">
        <f t="shared" si="131"/>
        <v>72017P</v>
      </c>
      <c r="B4297" s="10">
        <v>760199</v>
      </c>
      <c r="C4297" s="15">
        <v>42965</v>
      </c>
      <c r="D4297" s="16">
        <v>3002.169433</v>
      </c>
      <c r="E4297" s="14">
        <v>0.53</v>
      </c>
      <c r="F4297" s="14" t="s">
        <v>42</v>
      </c>
      <c r="G4297" s="15">
        <v>42963</v>
      </c>
      <c r="H4297" s="27">
        <f>WORKDAY(WORKDAY(DATEVALUE("15/"&amp;MONTH(EDATE(C4297,0))&amp;"/"&amp;YEAR(EDATE(C4297,0))),-1,Feriados!$A$1:$A$936),1,Feriados!$A$1:$A$936)</f>
        <v>42962</v>
      </c>
      <c r="I4297" s="27">
        <f>WORKDAY(WORKDAY(DATEVALUE("15/"&amp;MONTH(EDATE(C4297,-1))&amp;"/"&amp;YEAR(EDATE(C4297,-1))),-1,Feriados!$A$1:$A$936),1,Feriados!$A$1:$A$936)</f>
        <v>42933</v>
      </c>
      <c r="J4297" s="27">
        <f>WORKDAY(WORKDAY(DATEVALUE("15/"&amp;MONTH(EDATE(C4297,0))&amp;"/"&amp;YEAR(EDATE(C4297,0))-1),-1,Feriados!$A$1:$A$936),1,Feriados!$A$1:$A$936)</f>
        <v>42597</v>
      </c>
      <c r="K4297" s="28">
        <f t="shared" si="130"/>
        <v>2.7116257623226225</v>
      </c>
    </row>
    <row r="4298" spans="1:11" x14ac:dyDescent="0.3">
      <c r="A4298" s="18" t="str">
        <f t="shared" si="131"/>
        <v>72017P</v>
      </c>
      <c r="B4298" s="10">
        <v>760199</v>
      </c>
      <c r="C4298" s="15">
        <v>42968</v>
      </c>
      <c r="D4298" s="16">
        <v>3002.89086</v>
      </c>
      <c r="E4298" s="14">
        <v>0.53</v>
      </c>
      <c r="F4298" s="14" t="s">
        <v>42</v>
      </c>
      <c r="G4298" s="15">
        <v>42963</v>
      </c>
      <c r="H4298" s="27">
        <f>WORKDAY(WORKDAY(DATEVALUE("15/"&amp;MONTH(EDATE(C4298,0))&amp;"/"&amp;YEAR(EDATE(C4298,0))),-1,Feriados!$A$1:$A$936),1,Feriados!$A$1:$A$936)</f>
        <v>42962</v>
      </c>
      <c r="I4298" s="27">
        <f>WORKDAY(WORKDAY(DATEVALUE("15/"&amp;MONTH(EDATE(C4298,-1))&amp;"/"&amp;YEAR(EDATE(C4298,-1))),-1,Feriados!$A$1:$A$936),1,Feriados!$A$1:$A$936)</f>
        <v>42933</v>
      </c>
      <c r="J4298" s="27">
        <f>WORKDAY(WORKDAY(DATEVALUE("15/"&amp;MONTH(EDATE(C4298,0))&amp;"/"&amp;YEAR(EDATE(C4298,0))-1),-1,Feriados!$A$1:$A$936),1,Feriados!$A$1:$A$936)</f>
        <v>42597</v>
      </c>
      <c r="K4298" s="28">
        <f t="shared" si="130"/>
        <v>2.7116257623226225</v>
      </c>
    </row>
    <row r="4299" spans="1:11" x14ac:dyDescent="0.3">
      <c r="A4299" s="18" t="str">
        <f t="shared" si="131"/>
        <v>72017P</v>
      </c>
      <c r="B4299" s="10">
        <v>760199</v>
      </c>
      <c r="C4299" s="15">
        <v>42969</v>
      </c>
      <c r="D4299" s="16">
        <v>3003.6124599999998</v>
      </c>
      <c r="E4299" s="14">
        <v>0.53</v>
      </c>
      <c r="F4299" s="14" t="s">
        <v>42</v>
      </c>
      <c r="G4299" s="15">
        <v>42963</v>
      </c>
      <c r="H4299" s="27">
        <f>WORKDAY(WORKDAY(DATEVALUE("15/"&amp;MONTH(EDATE(C4299,0))&amp;"/"&amp;YEAR(EDATE(C4299,0))),-1,Feriados!$A$1:$A$936),1,Feriados!$A$1:$A$936)</f>
        <v>42962</v>
      </c>
      <c r="I4299" s="27">
        <f>WORKDAY(WORKDAY(DATEVALUE("15/"&amp;MONTH(EDATE(C4299,-1))&amp;"/"&amp;YEAR(EDATE(C4299,-1))),-1,Feriados!$A$1:$A$936),1,Feriados!$A$1:$A$936)</f>
        <v>42933</v>
      </c>
      <c r="J4299" s="27">
        <f>WORKDAY(WORKDAY(DATEVALUE("15/"&amp;MONTH(EDATE(C4299,0))&amp;"/"&amp;YEAR(EDATE(C4299,0))-1),-1,Feriados!$A$1:$A$936),1,Feriados!$A$1:$A$936)</f>
        <v>42597</v>
      </c>
      <c r="K4299" s="28">
        <f t="shared" si="130"/>
        <v>2.7116257623226225</v>
      </c>
    </row>
    <row r="4300" spans="1:11" x14ac:dyDescent="0.3">
      <c r="A4300" s="18" t="str">
        <f t="shared" si="131"/>
        <v>72017P</v>
      </c>
      <c r="B4300" s="10">
        <v>760199</v>
      </c>
      <c r="C4300" s="15">
        <v>42970</v>
      </c>
      <c r="D4300" s="16">
        <v>3004.334233</v>
      </c>
      <c r="E4300" s="14">
        <v>0.53</v>
      </c>
      <c r="F4300" s="14" t="s">
        <v>42</v>
      </c>
      <c r="G4300" s="15">
        <v>42963</v>
      </c>
      <c r="H4300" s="27">
        <f>WORKDAY(WORKDAY(DATEVALUE("15/"&amp;MONTH(EDATE(C4300,0))&amp;"/"&amp;YEAR(EDATE(C4300,0))),-1,Feriados!$A$1:$A$936),1,Feriados!$A$1:$A$936)</f>
        <v>42962</v>
      </c>
      <c r="I4300" s="27">
        <f>WORKDAY(WORKDAY(DATEVALUE("15/"&amp;MONTH(EDATE(C4300,-1))&amp;"/"&amp;YEAR(EDATE(C4300,-1))),-1,Feriados!$A$1:$A$936),1,Feriados!$A$1:$A$936)</f>
        <v>42933</v>
      </c>
      <c r="J4300" s="27">
        <f>WORKDAY(WORKDAY(DATEVALUE("15/"&amp;MONTH(EDATE(C4300,0))&amp;"/"&amp;YEAR(EDATE(C4300,0))-1),-1,Feriados!$A$1:$A$936),1,Feriados!$A$1:$A$936)</f>
        <v>42597</v>
      </c>
      <c r="K4300" s="28">
        <f t="shared" si="130"/>
        <v>2.7116257623226225</v>
      </c>
    </row>
    <row r="4301" spans="1:11" x14ac:dyDescent="0.3">
      <c r="A4301" s="18" t="str">
        <f t="shared" si="131"/>
        <v>72017P</v>
      </c>
      <c r="B4301" s="10">
        <v>760199</v>
      </c>
      <c r="C4301" s="15">
        <v>42971</v>
      </c>
      <c r="D4301" s="16">
        <v>3003.7239890000001</v>
      </c>
      <c r="E4301" s="14">
        <v>0.39</v>
      </c>
      <c r="F4301" s="14" t="s">
        <v>42</v>
      </c>
      <c r="G4301" s="15">
        <v>42971</v>
      </c>
      <c r="H4301" s="27">
        <f>WORKDAY(WORKDAY(DATEVALUE("15/"&amp;MONTH(EDATE(C4301,0))&amp;"/"&amp;YEAR(EDATE(C4301,0))),-1,Feriados!$A$1:$A$936),1,Feriados!$A$1:$A$936)</f>
        <v>42962</v>
      </c>
      <c r="I4301" s="27">
        <f>WORKDAY(WORKDAY(DATEVALUE("15/"&amp;MONTH(EDATE(C4301,-1))&amp;"/"&amp;YEAR(EDATE(C4301,-1))),-1,Feriados!$A$1:$A$936),1,Feriados!$A$1:$A$936)</f>
        <v>42933</v>
      </c>
      <c r="J4301" s="27">
        <f>WORKDAY(WORKDAY(DATEVALUE("15/"&amp;MONTH(EDATE(C4301,0))&amp;"/"&amp;YEAR(EDATE(C4301,0))-1),-1,Feriados!$A$1:$A$936),1,Feriados!$A$1:$A$936)</f>
        <v>42597</v>
      </c>
      <c r="K4301" s="28">
        <f t="shared" si="130"/>
        <v>2.7116257623226225</v>
      </c>
    </row>
    <row r="4302" spans="1:11" x14ac:dyDescent="0.3">
      <c r="A4302" s="18" t="str">
        <f t="shared" si="131"/>
        <v>72017P</v>
      </c>
      <c r="B4302" s="10">
        <v>760199</v>
      </c>
      <c r="C4302" s="15">
        <v>42972</v>
      </c>
      <c r="D4302" s="16">
        <v>3004.255478</v>
      </c>
      <c r="E4302" s="14">
        <v>0.39</v>
      </c>
      <c r="F4302" s="14" t="s">
        <v>42</v>
      </c>
      <c r="G4302" s="15">
        <v>42971</v>
      </c>
      <c r="H4302" s="27">
        <f>WORKDAY(WORKDAY(DATEVALUE("15/"&amp;MONTH(EDATE(C4302,0))&amp;"/"&amp;YEAR(EDATE(C4302,0))),-1,Feriados!$A$1:$A$936),1,Feriados!$A$1:$A$936)</f>
        <v>42962</v>
      </c>
      <c r="I4302" s="27">
        <f>WORKDAY(WORKDAY(DATEVALUE("15/"&amp;MONTH(EDATE(C4302,-1))&amp;"/"&amp;YEAR(EDATE(C4302,-1))),-1,Feriados!$A$1:$A$936),1,Feriados!$A$1:$A$936)</f>
        <v>42933</v>
      </c>
      <c r="J4302" s="27">
        <f>WORKDAY(WORKDAY(DATEVALUE("15/"&amp;MONTH(EDATE(C4302,0))&amp;"/"&amp;YEAR(EDATE(C4302,0))-1),-1,Feriados!$A$1:$A$936),1,Feriados!$A$1:$A$936)</f>
        <v>42597</v>
      </c>
      <c r="K4302" s="28">
        <f t="shared" si="130"/>
        <v>2.7116257623226225</v>
      </c>
    </row>
    <row r="4303" spans="1:11" x14ac:dyDescent="0.3">
      <c r="A4303" s="18" t="str">
        <f t="shared" si="131"/>
        <v>72017P</v>
      </c>
      <c r="B4303" s="10">
        <v>760199</v>
      </c>
      <c r="C4303" s="15">
        <v>42975</v>
      </c>
      <c r="D4303" s="16">
        <v>3004.7870619999999</v>
      </c>
      <c r="E4303" s="14">
        <v>0.39</v>
      </c>
      <c r="F4303" s="14" t="s">
        <v>42</v>
      </c>
      <c r="G4303" s="15">
        <v>42971</v>
      </c>
      <c r="H4303" s="27">
        <f>WORKDAY(WORKDAY(DATEVALUE("15/"&amp;MONTH(EDATE(C4303,0))&amp;"/"&amp;YEAR(EDATE(C4303,0))),-1,Feriados!$A$1:$A$936),1,Feriados!$A$1:$A$936)</f>
        <v>42962</v>
      </c>
      <c r="I4303" s="27">
        <f>WORKDAY(WORKDAY(DATEVALUE("15/"&amp;MONTH(EDATE(C4303,-1))&amp;"/"&amp;YEAR(EDATE(C4303,-1))),-1,Feriados!$A$1:$A$936),1,Feriados!$A$1:$A$936)</f>
        <v>42933</v>
      </c>
      <c r="J4303" s="27">
        <f>WORKDAY(WORKDAY(DATEVALUE("15/"&amp;MONTH(EDATE(C4303,0))&amp;"/"&amp;YEAR(EDATE(C4303,0))-1),-1,Feriados!$A$1:$A$936),1,Feriados!$A$1:$A$936)</f>
        <v>42597</v>
      </c>
      <c r="K4303" s="28">
        <f t="shared" si="130"/>
        <v>2.7116257623226225</v>
      </c>
    </row>
    <row r="4304" spans="1:11" x14ac:dyDescent="0.3">
      <c r="A4304" s="18" t="str">
        <f t="shared" si="131"/>
        <v>72017P</v>
      </c>
      <c r="B4304" s="10">
        <v>760199</v>
      </c>
      <c r="C4304" s="15">
        <v>42976</v>
      </c>
      <c r="D4304" s="16">
        <v>3005.3187400000002</v>
      </c>
      <c r="E4304" s="14">
        <v>0.39</v>
      </c>
      <c r="F4304" s="14" t="s">
        <v>42</v>
      </c>
      <c r="G4304" s="15">
        <v>42971</v>
      </c>
      <c r="H4304" s="27">
        <f>WORKDAY(WORKDAY(DATEVALUE("15/"&amp;MONTH(EDATE(C4304,0))&amp;"/"&amp;YEAR(EDATE(C4304,0))),-1,Feriados!$A$1:$A$936),1,Feriados!$A$1:$A$936)</f>
        <v>42962</v>
      </c>
      <c r="I4304" s="27">
        <f>WORKDAY(WORKDAY(DATEVALUE("15/"&amp;MONTH(EDATE(C4304,-1))&amp;"/"&amp;YEAR(EDATE(C4304,-1))),-1,Feriados!$A$1:$A$936),1,Feriados!$A$1:$A$936)</f>
        <v>42933</v>
      </c>
      <c r="J4304" s="27">
        <f>WORKDAY(WORKDAY(DATEVALUE("15/"&amp;MONTH(EDATE(C4304,0))&amp;"/"&amp;YEAR(EDATE(C4304,0))-1),-1,Feriados!$A$1:$A$936),1,Feriados!$A$1:$A$936)</f>
        <v>42597</v>
      </c>
      <c r="K4304" s="28">
        <f t="shared" si="130"/>
        <v>2.7116257623226225</v>
      </c>
    </row>
    <row r="4305" spans="1:11" x14ac:dyDescent="0.3">
      <c r="A4305" s="18" t="str">
        <f t="shared" si="131"/>
        <v>72017P</v>
      </c>
      <c r="B4305" s="10">
        <v>760199</v>
      </c>
      <c r="C4305" s="15">
        <v>42977</v>
      </c>
      <c r="D4305" s="16">
        <v>3005.850512</v>
      </c>
      <c r="E4305" s="14">
        <v>0.39</v>
      </c>
      <c r="F4305" s="14" t="s">
        <v>42</v>
      </c>
      <c r="G4305" s="15">
        <v>42971</v>
      </c>
      <c r="H4305" s="27">
        <f>WORKDAY(WORKDAY(DATEVALUE("15/"&amp;MONTH(EDATE(C4305,0))&amp;"/"&amp;YEAR(EDATE(C4305,0))),-1,Feriados!$A$1:$A$936),1,Feriados!$A$1:$A$936)</f>
        <v>42962</v>
      </c>
      <c r="I4305" s="27">
        <f>WORKDAY(WORKDAY(DATEVALUE("15/"&amp;MONTH(EDATE(C4305,-1))&amp;"/"&amp;YEAR(EDATE(C4305,-1))),-1,Feriados!$A$1:$A$936),1,Feriados!$A$1:$A$936)</f>
        <v>42933</v>
      </c>
      <c r="J4305" s="27">
        <f>WORKDAY(WORKDAY(DATEVALUE("15/"&amp;MONTH(EDATE(C4305,0))&amp;"/"&amp;YEAR(EDATE(C4305,0))-1),-1,Feriados!$A$1:$A$936),1,Feriados!$A$1:$A$936)</f>
        <v>42597</v>
      </c>
      <c r="K4305" s="28">
        <f t="shared" si="130"/>
        <v>2.7116257623226225</v>
      </c>
    </row>
    <row r="4306" spans="1:11" x14ac:dyDescent="0.3">
      <c r="A4306" s="18" t="str">
        <f t="shared" si="131"/>
        <v>72017P</v>
      </c>
      <c r="B4306" s="10">
        <v>760199</v>
      </c>
      <c r="C4306" s="15">
        <v>42978</v>
      </c>
      <c r="D4306" s="16">
        <v>3006.3823779999998</v>
      </c>
      <c r="E4306" s="14">
        <v>0.39</v>
      </c>
      <c r="F4306" s="14" t="s">
        <v>42</v>
      </c>
      <c r="G4306" s="15">
        <v>42971</v>
      </c>
      <c r="H4306" s="27">
        <f>WORKDAY(WORKDAY(DATEVALUE("15/"&amp;MONTH(EDATE(C4306,0))&amp;"/"&amp;YEAR(EDATE(C4306,0))),-1,Feriados!$A$1:$A$936),1,Feriados!$A$1:$A$936)</f>
        <v>42962</v>
      </c>
      <c r="I4306" s="27">
        <f>WORKDAY(WORKDAY(DATEVALUE("15/"&amp;MONTH(EDATE(C4306,-1))&amp;"/"&amp;YEAR(EDATE(C4306,-1))),-1,Feriados!$A$1:$A$936),1,Feriados!$A$1:$A$936)</f>
        <v>42933</v>
      </c>
      <c r="J4306" s="27">
        <f>WORKDAY(WORKDAY(DATEVALUE("15/"&amp;MONTH(EDATE(C4306,0))&amp;"/"&amp;YEAR(EDATE(C4306,0))-1),-1,Feriados!$A$1:$A$936),1,Feriados!$A$1:$A$936)</f>
        <v>42597</v>
      </c>
      <c r="K4306" s="28">
        <f t="shared" si="130"/>
        <v>2.7116257623226225</v>
      </c>
    </row>
    <row r="4307" spans="1:11" x14ac:dyDescent="0.3">
      <c r="A4307" s="18" t="str">
        <f t="shared" si="131"/>
        <v>82017P</v>
      </c>
      <c r="B4307" s="10">
        <v>760199</v>
      </c>
      <c r="C4307" s="15">
        <v>42979</v>
      </c>
      <c r="D4307" s="16">
        <v>3006.914338</v>
      </c>
      <c r="E4307" s="14">
        <v>0.39</v>
      </c>
      <c r="F4307" s="14" t="s">
        <v>42</v>
      </c>
      <c r="G4307" s="15">
        <v>42971</v>
      </c>
      <c r="H4307" s="27">
        <f>WORKDAY(WORKDAY(DATEVALUE("15/"&amp;MONTH(EDATE(C4307,0))&amp;"/"&amp;YEAR(EDATE(C4307,0))),-1,Feriados!$A$1:$A$936),1,Feriados!$A$1:$A$936)</f>
        <v>42993</v>
      </c>
      <c r="I4307" s="27">
        <f>WORKDAY(WORKDAY(DATEVALUE("15/"&amp;MONTH(EDATE(C4307,-1))&amp;"/"&amp;YEAR(EDATE(C4307,-1))),-1,Feriados!$A$1:$A$936),1,Feriados!$A$1:$A$936)</f>
        <v>42962</v>
      </c>
      <c r="J4307" s="27">
        <f>WORKDAY(WORKDAY(DATEVALUE("15/"&amp;MONTH(EDATE(C4307,0))&amp;"/"&amp;YEAR(EDATE(C4307,0))-1),-1,Feriados!$A$1:$A$936),1,Feriados!$A$1:$A$936)</f>
        <v>42628</v>
      </c>
      <c r="K4307" s="28">
        <f t="shared" si="130"/>
        <v>2.4559084874040238</v>
      </c>
    </row>
    <row r="4308" spans="1:11" x14ac:dyDescent="0.3">
      <c r="A4308" s="18" t="str">
        <f t="shared" si="131"/>
        <v>82017P</v>
      </c>
      <c r="B4308" s="10">
        <v>760199</v>
      </c>
      <c r="C4308" s="15">
        <v>42982</v>
      </c>
      <c r="D4308" s="16">
        <v>3007.4463919999998</v>
      </c>
      <c r="E4308" s="14">
        <v>0.39</v>
      </c>
      <c r="F4308" s="14" t="s">
        <v>42</v>
      </c>
      <c r="G4308" s="15">
        <v>42971</v>
      </c>
      <c r="H4308" s="27">
        <f>WORKDAY(WORKDAY(DATEVALUE("15/"&amp;MONTH(EDATE(C4308,0))&amp;"/"&amp;YEAR(EDATE(C4308,0))),-1,Feriados!$A$1:$A$936),1,Feriados!$A$1:$A$936)</f>
        <v>42993</v>
      </c>
      <c r="I4308" s="27">
        <f>WORKDAY(WORKDAY(DATEVALUE("15/"&amp;MONTH(EDATE(C4308,-1))&amp;"/"&amp;YEAR(EDATE(C4308,-1))),-1,Feriados!$A$1:$A$936),1,Feriados!$A$1:$A$936)</f>
        <v>42962</v>
      </c>
      <c r="J4308" s="27">
        <f>WORKDAY(WORKDAY(DATEVALUE("15/"&amp;MONTH(EDATE(C4308,0))&amp;"/"&amp;YEAR(EDATE(C4308,0))-1),-1,Feriados!$A$1:$A$936),1,Feriados!$A$1:$A$936)</f>
        <v>42628</v>
      </c>
      <c r="K4308" s="28">
        <f t="shared" si="130"/>
        <v>2.4559084874040238</v>
      </c>
    </row>
    <row r="4309" spans="1:11" x14ac:dyDescent="0.3">
      <c r="A4309" s="18" t="str">
        <f t="shared" si="131"/>
        <v>82017P</v>
      </c>
      <c r="B4309" s="10">
        <v>760199</v>
      </c>
      <c r="C4309" s="15">
        <v>42983</v>
      </c>
      <c r="D4309" s="16">
        <v>3007.978541</v>
      </c>
      <c r="E4309" s="14">
        <v>0.39</v>
      </c>
      <c r="F4309" s="14" t="s">
        <v>42</v>
      </c>
      <c r="G4309" s="15">
        <v>42971</v>
      </c>
      <c r="H4309" s="27">
        <f>WORKDAY(WORKDAY(DATEVALUE("15/"&amp;MONTH(EDATE(C4309,0))&amp;"/"&amp;YEAR(EDATE(C4309,0))),-1,Feriados!$A$1:$A$936),1,Feriados!$A$1:$A$936)</f>
        <v>42993</v>
      </c>
      <c r="I4309" s="27">
        <f>WORKDAY(WORKDAY(DATEVALUE("15/"&amp;MONTH(EDATE(C4309,-1))&amp;"/"&amp;YEAR(EDATE(C4309,-1))),-1,Feriados!$A$1:$A$936),1,Feriados!$A$1:$A$936)</f>
        <v>42962</v>
      </c>
      <c r="J4309" s="27">
        <f>WORKDAY(WORKDAY(DATEVALUE("15/"&amp;MONTH(EDATE(C4309,0))&amp;"/"&amp;YEAR(EDATE(C4309,0))-1),-1,Feriados!$A$1:$A$936),1,Feriados!$A$1:$A$936)</f>
        <v>42628</v>
      </c>
      <c r="K4309" s="28">
        <f t="shared" si="130"/>
        <v>2.4559084874040238</v>
      </c>
    </row>
    <row r="4310" spans="1:11" x14ac:dyDescent="0.3">
      <c r="A4310" s="18" t="str">
        <f t="shared" si="131"/>
        <v>82017F</v>
      </c>
      <c r="B4310" s="10">
        <v>760199</v>
      </c>
      <c r="C4310" s="15">
        <v>42984</v>
      </c>
      <c r="D4310" s="16">
        <v>3004.149073</v>
      </c>
      <c r="E4310" s="14">
        <v>0.19</v>
      </c>
      <c r="F4310" s="14" t="s">
        <v>41</v>
      </c>
      <c r="G4310" s="15">
        <v>42984</v>
      </c>
      <c r="H4310" s="27">
        <f>WORKDAY(WORKDAY(DATEVALUE("15/"&amp;MONTH(EDATE(C4310,0))&amp;"/"&amp;YEAR(EDATE(C4310,0))),-1,Feriados!$A$1:$A$936),1,Feriados!$A$1:$A$936)</f>
        <v>42993</v>
      </c>
      <c r="I4310" s="27">
        <f>WORKDAY(WORKDAY(DATEVALUE("15/"&amp;MONTH(EDATE(C4310,-1))&amp;"/"&amp;YEAR(EDATE(C4310,-1))),-1,Feriados!$A$1:$A$936),1,Feriados!$A$1:$A$936)</f>
        <v>42962</v>
      </c>
      <c r="J4310" s="27">
        <f>WORKDAY(WORKDAY(DATEVALUE("15/"&amp;MONTH(EDATE(C4310,0))&amp;"/"&amp;YEAR(EDATE(C4310,0))-1),-1,Feriados!$A$1:$A$936),1,Feriados!$A$1:$A$936)</f>
        <v>42628</v>
      </c>
      <c r="K4310" s="28">
        <f t="shared" si="130"/>
        <v>2.4559084874040238</v>
      </c>
    </row>
    <row r="4311" spans="1:11" x14ac:dyDescent="0.3">
      <c r="A4311" s="18" t="str">
        <f t="shared" si="131"/>
        <v>82017F</v>
      </c>
      <c r="B4311" s="10">
        <v>760199</v>
      </c>
      <c r="C4311" s="15">
        <v>42986</v>
      </c>
      <c r="D4311" s="16">
        <v>3004.4081930000002</v>
      </c>
      <c r="E4311" s="14">
        <v>0.19</v>
      </c>
      <c r="F4311" s="14" t="s">
        <v>41</v>
      </c>
      <c r="G4311" s="15">
        <v>42984</v>
      </c>
      <c r="H4311" s="27">
        <f>WORKDAY(WORKDAY(DATEVALUE("15/"&amp;MONTH(EDATE(C4311,0))&amp;"/"&amp;YEAR(EDATE(C4311,0))),-1,Feriados!$A$1:$A$936),1,Feriados!$A$1:$A$936)</f>
        <v>42993</v>
      </c>
      <c r="I4311" s="27">
        <f>WORKDAY(WORKDAY(DATEVALUE("15/"&amp;MONTH(EDATE(C4311,-1))&amp;"/"&amp;YEAR(EDATE(C4311,-1))),-1,Feriados!$A$1:$A$936),1,Feriados!$A$1:$A$936)</f>
        <v>42962</v>
      </c>
      <c r="J4311" s="27">
        <f>WORKDAY(WORKDAY(DATEVALUE("15/"&amp;MONTH(EDATE(C4311,0))&amp;"/"&amp;YEAR(EDATE(C4311,0))-1),-1,Feriados!$A$1:$A$936),1,Feriados!$A$1:$A$936)</f>
        <v>42628</v>
      </c>
      <c r="K4311" s="28">
        <f t="shared" si="130"/>
        <v>2.4559084874040238</v>
      </c>
    </row>
    <row r="4312" spans="1:11" x14ac:dyDescent="0.3">
      <c r="A4312" s="18" t="str">
        <f t="shared" si="131"/>
        <v>82017F</v>
      </c>
      <c r="B4312" s="10">
        <v>760199</v>
      </c>
      <c r="C4312" s="15">
        <v>42989</v>
      </c>
      <c r="D4312" s="16">
        <v>3004.6673350000001</v>
      </c>
      <c r="E4312" s="14">
        <v>0.19</v>
      </c>
      <c r="F4312" s="14" t="s">
        <v>41</v>
      </c>
      <c r="G4312" s="15">
        <v>42984</v>
      </c>
      <c r="H4312" s="27">
        <f>WORKDAY(WORKDAY(DATEVALUE("15/"&amp;MONTH(EDATE(C4312,0))&amp;"/"&amp;YEAR(EDATE(C4312,0))),-1,Feriados!$A$1:$A$936),1,Feriados!$A$1:$A$936)</f>
        <v>42993</v>
      </c>
      <c r="I4312" s="27">
        <f>WORKDAY(WORKDAY(DATEVALUE("15/"&amp;MONTH(EDATE(C4312,-1))&amp;"/"&amp;YEAR(EDATE(C4312,-1))),-1,Feriados!$A$1:$A$936),1,Feriados!$A$1:$A$936)</f>
        <v>42962</v>
      </c>
      <c r="J4312" s="27">
        <f>WORKDAY(WORKDAY(DATEVALUE("15/"&amp;MONTH(EDATE(C4312,0))&amp;"/"&amp;YEAR(EDATE(C4312,0))-1),-1,Feriados!$A$1:$A$936),1,Feriados!$A$1:$A$936)</f>
        <v>42628</v>
      </c>
      <c r="K4312" s="28">
        <f t="shared" si="130"/>
        <v>2.4559084874040238</v>
      </c>
    </row>
    <row r="4313" spans="1:11" x14ac:dyDescent="0.3">
      <c r="A4313" s="18" t="str">
        <f t="shared" si="131"/>
        <v>82017F</v>
      </c>
      <c r="B4313" s="10">
        <v>760199</v>
      </c>
      <c r="C4313" s="15">
        <v>42990</v>
      </c>
      <c r="D4313" s="16">
        <v>3004.9265</v>
      </c>
      <c r="E4313" s="14">
        <v>0.19</v>
      </c>
      <c r="F4313" s="14" t="s">
        <v>41</v>
      </c>
      <c r="G4313" s="15">
        <v>42984</v>
      </c>
      <c r="H4313" s="27">
        <f>WORKDAY(WORKDAY(DATEVALUE("15/"&amp;MONTH(EDATE(C4313,0))&amp;"/"&amp;YEAR(EDATE(C4313,0))),-1,Feriados!$A$1:$A$936),1,Feriados!$A$1:$A$936)</f>
        <v>42993</v>
      </c>
      <c r="I4313" s="27">
        <f>WORKDAY(WORKDAY(DATEVALUE("15/"&amp;MONTH(EDATE(C4313,-1))&amp;"/"&amp;YEAR(EDATE(C4313,-1))),-1,Feriados!$A$1:$A$936),1,Feriados!$A$1:$A$936)</f>
        <v>42962</v>
      </c>
      <c r="J4313" s="27">
        <f>WORKDAY(WORKDAY(DATEVALUE("15/"&amp;MONTH(EDATE(C4313,0))&amp;"/"&amp;YEAR(EDATE(C4313,0))-1),-1,Feriados!$A$1:$A$936),1,Feriados!$A$1:$A$936)</f>
        <v>42628</v>
      </c>
      <c r="K4313" s="28">
        <f t="shared" si="130"/>
        <v>2.4559084874040238</v>
      </c>
    </row>
    <row r="4314" spans="1:11" x14ac:dyDescent="0.3">
      <c r="A4314" s="18" t="str">
        <f t="shared" si="131"/>
        <v>82017F</v>
      </c>
      <c r="B4314" s="10">
        <v>760199</v>
      </c>
      <c r="C4314" s="15">
        <v>42991</v>
      </c>
      <c r="D4314" s="16">
        <v>3005.1856870000001</v>
      </c>
      <c r="E4314" s="14">
        <v>0.19</v>
      </c>
      <c r="F4314" s="14" t="s">
        <v>41</v>
      </c>
      <c r="G4314" s="15">
        <v>42984</v>
      </c>
      <c r="H4314" s="27">
        <f>WORKDAY(WORKDAY(DATEVALUE("15/"&amp;MONTH(EDATE(C4314,0))&amp;"/"&amp;YEAR(EDATE(C4314,0))),-1,Feriados!$A$1:$A$936),1,Feriados!$A$1:$A$936)</f>
        <v>42993</v>
      </c>
      <c r="I4314" s="27">
        <f>WORKDAY(WORKDAY(DATEVALUE("15/"&amp;MONTH(EDATE(C4314,-1))&amp;"/"&amp;YEAR(EDATE(C4314,-1))),-1,Feriados!$A$1:$A$936),1,Feriados!$A$1:$A$936)</f>
        <v>42962</v>
      </c>
      <c r="J4314" s="27">
        <f>WORKDAY(WORKDAY(DATEVALUE("15/"&amp;MONTH(EDATE(C4314,0))&amp;"/"&amp;YEAR(EDATE(C4314,0))-1),-1,Feriados!$A$1:$A$936),1,Feriados!$A$1:$A$936)</f>
        <v>42628</v>
      </c>
      <c r="K4314" s="28">
        <f t="shared" si="130"/>
        <v>2.4559084874040238</v>
      </c>
    </row>
    <row r="4315" spans="1:11" x14ac:dyDescent="0.3">
      <c r="A4315" s="18" t="str">
        <f t="shared" si="131"/>
        <v>82017F</v>
      </c>
      <c r="B4315" s="10">
        <v>760199</v>
      </c>
      <c r="C4315" s="15">
        <v>42992</v>
      </c>
      <c r="D4315" s="16">
        <v>3005.444896</v>
      </c>
      <c r="E4315" s="14">
        <v>0.19</v>
      </c>
      <c r="F4315" s="14" t="s">
        <v>41</v>
      </c>
      <c r="G4315" s="15">
        <v>42984</v>
      </c>
      <c r="H4315" s="27">
        <f>WORKDAY(WORKDAY(DATEVALUE("15/"&amp;MONTH(EDATE(C4315,0))&amp;"/"&amp;YEAR(EDATE(C4315,0))),-1,Feriados!$A$1:$A$936),1,Feriados!$A$1:$A$936)</f>
        <v>42993</v>
      </c>
      <c r="I4315" s="27">
        <f>WORKDAY(WORKDAY(DATEVALUE("15/"&amp;MONTH(EDATE(C4315,-1))&amp;"/"&amp;YEAR(EDATE(C4315,-1))),-1,Feriados!$A$1:$A$936),1,Feriados!$A$1:$A$936)</f>
        <v>42962</v>
      </c>
      <c r="J4315" s="27">
        <f>WORKDAY(WORKDAY(DATEVALUE("15/"&amp;MONTH(EDATE(C4315,0))&amp;"/"&amp;YEAR(EDATE(C4315,0))-1),-1,Feriados!$A$1:$A$936),1,Feriados!$A$1:$A$936)</f>
        <v>42628</v>
      </c>
      <c r="K4315" s="28">
        <f t="shared" si="130"/>
        <v>2.4559084874040238</v>
      </c>
    </row>
    <row r="4316" spans="1:11" x14ac:dyDescent="0.3">
      <c r="A4316" s="18" t="str">
        <f t="shared" si="131"/>
        <v>82017F</v>
      </c>
      <c r="B4316" s="10">
        <v>760199</v>
      </c>
      <c r="C4316" s="15">
        <v>42993</v>
      </c>
      <c r="D4316" s="16">
        <v>3005.7041279999999</v>
      </c>
      <c r="E4316" s="14">
        <v>0.19</v>
      </c>
      <c r="F4316" s="14" t="s">
        <v>41</v>
      </c>
      <c r="G4316" s="15">
        <v>42984</v>
      </c>
      <c r="H4316" s="27">
        <f>WORKDAY(WORKDAY(DATEVALUE("15/"&amp;MONTH(EDATE(C4316,0))&amp;"/"&amp;YEAR(EDATE(C4316,0))),-1,Feriados!$A$1:$A$936),1,Feriados!$A$1:$A$936)</f>
        <v>42993</v>
      </c>
      <c r="I4316" s="27">
        <f>WORKDAY(WORKDAY(DATEVALUE("15/"&amp;MONTH(EDATE(C4316,-1))&amp;"/"&amp;YEAR(EDATE(C4316,-1))),-1,Feriados!$A$1:$A$936),1,Feriados!$A$1:$A$936)</f>
        <v>42962</v>
      </c>
      <c r="J4316" s="27">
        <f>WORKDAY(WORKDAY(DATEVALUE("15/"&amp;MONTH(EDATE(C4316,0))&amp;"/"&amp;YEAR(EDATE(C4316,0))-1),-1,Feriados!$A$1:$A$936),1,Feriados!$A$1:$A$936)</f>
        <v>42628</v>
      </c>
      <c r="K4316" s="28">
        <f t="shared" si="130"/>
        <v>2.4559084874040238</v>
      </c>
    </row>
    <row r="4317" spans="1:11" x14ac:dyDescent="0.3">
      <c r="A4317" s="18" t="str">
        <f t="shared" si="131"/>
        <v>82017P</v>
      </c>
      <c r="B4317" s="10">
        <v>760199</v>
      </c>
      <c r="C4317" s="15">
        <v>42996</v>
      </c>
      <c r="D4317" s="16">
        <v>3006.0644010000001</v>
      </c>
      <c r="E4317" s="14">
        <v>0.24</v>
      </c>
      <c r="F4317" s="14" t="s">
        <v>42</v>
      </c>
      <c r="G4317" s="15">
        <v>42996</v>
      </c>
      <c r="H4317" s="27">
        <f>WORKDAY(WORKDAY(DATEVALUE("15/"&amp;MONTH(EDATE(C4317,0))&amp;"/"&amp;YEAR(EDATE(C4317,0))),-1,Feriados!$A$1:$A$936),1,Feriados!$A$1:$A$936)</f>
        <v>42993</v>
      </c>
      <c r="I4317" s="27">
        <f>WORKDAY(WORKDAY(DATEVALUE("15/"&amp;MONTH(EDATE(C4317,-1))&amp;"/"&amp;YEAR(EDATE(C4317,-1))),-1,Feriados!$A$1:$A$936),1,Feriados!$A$1:$A$936)</f>
        <v>42962</v>
      </c>
      <c r="J4317" s="27">
        <f>WORKDAY(WORKDAY(DATEVALUE("15/"&amp;MONTH(EDATE(C4317,0))&amp;"/"&amp;YEAR(EDATE(C4317,0))-1),-1,Feriados!$A$1:$A$936),1,Feriados!$A$1:$A$936)</f>
        <v>42628</v>
      </c>
      <c r="K4317" s="28">
        <f t="shared" si="130"/>
        <v>2.4559084874040238</v>
      </c>
    </row>
    <row r="4318" spans="1:11" x14ac:dyDescent="0.3">
      <c r="A4318" s="18" t="str">
        <f t="shared" si="131"/>
        <v>82017P</v>
      </c>
      <c r="B4318" s="10">
        <v>760199</v>
      </c>
      <c r="C4318" s="15">
        <v>42997</v>
      </c>
      <c r="D4318" s="16">
        <v>3006.4247190000001</v>
      </c>
      <c r="E4318" s="14">
        <v>0.24</v>
      </c>
      <c r="F4318" s="14" t="s">
        <v>42</v>
      </c>
      <c r="G4318" s="15">
        <v>42996</v>
      </c>
      <c r="H4318" s="27">
        <f>WORKDAY(WORKDAY(DATEVALUE("15/"&amp;MONTH(EDATE(C4318,0))&amp;"/"&amp;YEAR(EDATE(C4318,0))),-1,Feriados!$A$1:$A$936),1,Feriados!$A$1:$A$936)</f>
        <v>42993</v>
      </c>
      <c r="I4318" s="27">
        <f>WORKDAY(WORKDAY(DATEVALUE("15/"&amp;MONTH(EDATE(C4318,-1))&amp;"/"&amp;YEAR(EDATE(C4318,-1))),-1,Feriados!$A$1:$A$936),1,Feriados!$A$1:$A$936)</f>
        <v>42962</v>
      </c>
      <c r="J4318" s="27">
        <f>WORKDAY(WORKDAY(DATEVALUE("15/"&amp;MONTH(EDATE(C4318,0))&amp;"/"&amp;YEAR(EDATE(C4318,0))-1),-1,Feriados!$A$1:$A$936),1,Feriados!$A$1:$A$936)</f>
        <v>42628</v>
      </c>
      <c r="K4318" s="28">
        <f t="shared" si="130"/>
        <v>2.4559084874040238</v>
      </c>
    </row>
    <row r="4319" spans="1:11" x14ac:dyDescent="0.3">
      <c r="A4319" s="18" t="str">
        <f t="shared" si="131"/>
        <v>82017P</v>
      </c>
      <c r="B4319" s="10">
        <v>760199</v>
      </c>
      <c r="C4319" s="15">
        <v>42998</v>
      </c>
      <c r="D4319" s="16">
        <v>3006.7850790000002</v>
      </c>
      <c r="E4319" s="14">
        <v>0.24</v>
      </c>
      <c r="F4319" s="14" t="s">
        <v>42</v>
      </c>
      <c r="G4319" s="15">
        <v>42996</v>
      </c>
      <c r="H4319" s="27">
        <f>WORKDAY(WORKDAY(DATEVALUE("15/"&amp;MONTH(EDATE(C4319,0))&amp;"/"&amp;YEAR(EDATE(C4319,0))),-1,Feriados!$A$1:$A$936),1,Feriados!$A$1:$A$936)</f>
        <v>42993</v>
      </c>
      <c r="I4319" s="27">
        <f>WORKDAY(WORKDAY(DATEVALUE("15/"&amp;MONTH(EDATE(C4319,-1))&amp;"/"&amp;YEAR(EDATE(C4319,-1))),-1,Feriados!$A$1:$A$936),1,Feriados!$A$1:$A$936)</f>
        <v>42962</v>
      </c>
      <c r="J4319" s="27">
        <f>WORKDAY(WORKDAY(DATEVALUE("15/"&amp;MONTH(EDATE(C4319,0))&amp;"/"&amp;YEAR(EDATE(C4319,0))-1),-1,Feriados!$A$1:$A$936),1,Feriados!$A$1:$A$936)</f>
        <v>42628</v>
      </c>
      <c r="K4319" s="28">
        <f t="shared" si="130"/>
        <v>2.4559084874040238</v>
      </c>
    </row>
    <row r="4320" spans="1:11" x14ac:dyDescent="0.3">
      <c r="A4320" s="18" t="str">
        <f t="shared" si="131"/>
        <v>82017P</v>
      </c>
      <c r="B4320" s="10">
        <v>760199</v>
      </c>
      <c r="C4320" s="15">
        <v>42999</v>
      </c>
      <c r="D4320" s="16">
        <v>3007.1454819999999</v>
      </c>
      <c r="E4320" s="14">
        <v>0.24</v>
      </c>
      <c r="F4320" s="14" t="s">
        <v>42</v>
      </c>
      <c r="G4320" s="15">
        <v>42996</v>
      </c>
      <c r="H4320" s="27">
        <f>WORKDAY(WORKDAY(DATEVALUE("15/"&amp;MONTH(EDATE(C4320,0))&amp;"/"&amp;YEAR(EDATE(C4320,0))),-1,Feriados!$A$1:$A$936),1,Feriados!$A$1:$A$936)</f>
        <v>42993</v>
      </c>
      <c r="I4320" s="27">
        <f>WORKDAY(WORKDAY(DATEVALUE("15/"&amp;MONTH(EDATE(C4320,-1))&amp;"/"&amp;YEAR(EDATE(C4320,-1))),-1,Feriados!$A$1:$A$936),1,Feriados!$A$1:$A$936)</f>
        <v>42962</v>
      </c>
      <c r="J4320" s="27">
        <f>WORKDAY(WORKDAY(DATEVALUE("15/"&amp;MONTH(EDATE(C4320,0))&amp;"/"&amp;YEAR(EDATE(C4320,0))-1),-1,Feriados!$A$1:$A$936),1,Feriados!$A$1:$A$936)</f>
        <v>42628</v>
      </c>
      <c r="K4320" s="28">
        <f t="shared" si="130"/>
        <v>2.4559084874040238</v>
      </c>
    </row>
    <row r="4321" spans="1:11" x14ac:dyDescent="0.3">
      <c r="A4321" s="18" t="str">
        <f t="shared" si="131"/>
        <v>82017P</v>
      </c>
      <c r="B4321" s="10">
        <v>760199</v>
      </c>
      <c r="C4321" s="15">
        <v>43000</v>
      </c>
      <c r="D4321" s="16">
        <v>3006.3801830000002</v>
      </c>
      <c r="E4321" s="14">
        <v>0.09</v>
      </c>
      <c r="F4321" s="14" t="s">
        <v>42</v>
      </c>
      <c r="G4321" s="15">
        <v>43000</v>
      </c>
      <c r="H4321" s="27">
        <f>WORKDAY(WORKDAY(DATEVALUE("15/"&amp;MONTH(EDATE(C4321,0))&amp;"/"&amp;YEAR(EDATE(C4321,0))),-1,Feriados!$A$1:$A$936),1,Feriados!$A$1:$A$936)</f>
        <v>42993</v>
      </c>
      <c r="I4321" s="27">
        <f>WORKDAY(WORKDAY(DATEVALUE("15/"&amp;MONTH(EDATE(C4321,-1))&amp;"/"&amp;YEAR(EDATE(C4321,-1))),-1,Feriados!$A$1:$A$936),1,Feriados!$A$1:$A$936)</f>
        <v>42962</v>
      </c>
      <c r="J4321" s="27">
        <f>WORKDAY(WORKDAY(DATEVALUE("15/"&amp;MONTH(EDATE(C4321,0))&amp;"/"&amp;YEAR(EDATE(C4321,0))-1),-1,Feriados!$A$1:$A$936),1,Feriados!$A$1:$A$936)</f>
        <v>42628</v>
      </c>
      <c r="K4321" s="28">
        <f t="shared" si="130"/>
        <v>2.4559084874040238</v>
      </c>
    </row>
    <row r="4322" spans="1:11" x14ac:dyDescent="0.3">
      <c r="A4322" s="18" t="str">
        <f t="shared" si="131"/>
        <v>82017P</v>
      </c>
      <c r="B4322" s="10">
        <v>760199</v>
      </c>
      <c r="C4322" s="15">
        <v>43003</v>
      </c>
      <c r="D4322" s="16">
        <v>3006.5154120000002</v>
      </c>
      <c r="E4322" s="14">
        <v>0.09</v>
      </c>
      <c r="F4322" s="14" t="s">
        <v>42</v>
      </c>
      <c r="G4322" s="15">
        <v>43000</v>
      </c>
      <c r="H4322" s="27">
        <f>WORKDAY(WORKDAY(DATEVALUE("15/"&amp;MONTH(EDATE(C4322,0))&amp;"/"&amp;YEAR(EDATE(C4322,0))),-1,Feriados!$A$1:$A$936),1,Feriados!$A$1:$A$936)</f>
        <v>42993</v>
      </c>
      <c r="I4322" s="27">
        <f>WORKDAY(WORKDAY(DATEVALUE("15/"&amp;MONTH(EDATE(C4322,-1))&amp;"/"&amp;YEAR(EDATE(C4322,-1))),-1,Feriados!$A$1:$A$936),1,Feriados!$A$1:$A$936)</f>
        <v>42962</v>
      </c>
      <c r="J4322" s="27">
        <f>WORKDAY(WORKDAY(DATEVALUE("15/"&amp;MONTH(EDATE(C4322,0))&amp;"/"&amp;YEAR(EDATE(C4322,0))-1),-1,Feriados!$A$1:$A$936),1,Feriados!$A$1:$A$936)</f>
        <v>42628</v>
      </c>
      <c r="K4322" s="28">
        <f t="shared" si="130"/>
        <v>2.4559084874040238</v>
      </c>
    </row>
    <row r="4323" spans="1:11" x14ac:dyDescent="0.3">
      <c r="A4323" s="18" t="str">
        <f t="shared" si="131"/>
        <v>82017P</v>
      </c>
      <c r="B4323" s="10">
        <v>760199</v>
      </c>
      <c r="C4323" s="15">
        <v>43004</v>
      </c>
      <c r="D4323" s="16">
        <v>3006.6506469999999</v>
      </c>
      <c r="E4323" s="14">
        <v>0.09</v>
      </c>
      <c r="F4323" s="14" t="s">
        <v>42</v>
      </c>
      <c r="G4323" s="15">
        <v>43000</v>
      </c>
      <c r="H4323" s="27">
        <f>WORKDAY(WORKDAY(DATEVALUE("15/"&amp;MONTH(EDATE(C4323,0))&amp;"/"&amp;YEAR(EDATE(C4323,0))),-1,Feriados!$A$1:$A$936),1,Feriados!$A$1:$A$936)</f>
        <v>42993</v>
      </c>
      <c r="I4323" s="27">
        <f>WORKDAY(WORKDAY(DATEVALUE("15/"&amp;MONTH(EDATE(C4323,-1))&amp;"/"&amp;YEAR(EDATE(C4323,-1))),-1,Feriados!$A$1:$A$936),1,Feriados!$A$1:$A$936)</f>
        <v>42962</v>
      </c>
      <c r="J4323" s="27">
        <f>WORKDAY(WORKDAY(DATEVALUE("15/"&amp;MONTH(EDATE(C4323,0))&amp;"/"&amp;YEAR(EDATE(C4323,0))-1),-1,Feriados!$A$1:$A$936),1,Feriados!$A$1:$A$936)</f>
        <v>42628</v>
      </c>
      <c r="K4323" s="28">
        <f t="shared" si="130"/>
        <v>2.4559084874040238</v>
      </c>
    </row>
    <row r="4324" spans="1:11" x14ac:dyDescent="0.3">
      <c r="A4324" s="18" t="str">
        <f t="shared" si="131"/>
        <v>82017P</v>
      </c>
      <c r="B4324" s="10">
        <v>760199</v>
      </c>
      <c r="C4324" s="15">
        <v>43005</v>
      </c>
      <c r="D4324" s="16">
        <v>3006.7858890000002</v>
      </c>
      <c r="E4324" s="14">
        <v>0.09</v>
      </c>
      <c r="F4324" s="14" t="s">
        <v>42</v>
      </c>
      <c r="G4324" s="15">
        <v>43000</v>
      </c>
      <c r="H4324" s="27">
        <f>WORKDAY(WORKDAY(DATEVALUE("15/"&amp;MONTH(EDATE(C4324,0))&amp;"/"&amp;YEAR(EDATE(C4324,0))),-1,Feriados!$A$1:$A$936),1,Feriados!$A$1:$A$936)</f>
        <v>42993</v>
      </c>
      <c r="I4324" s="27">
        <f>WORKDAY(WORKDAY(DATEVALUE("15/"&amp;MONTH(EDATE(C4324,-1))&amp;"/"&amp;YEAR(EDATE(C4324,-1))),-1,Feriados!$A$1:$A$936),1,Feriados!$A$1:$A$936)</f>
        <v>42962</v>
      </c>
      <c r="J4324" s="27">
        <f>WORKDAY(WORKDAY(DATEVALUE("15/"&amp;MONTH(EDATE(C4324,0))&amp;"/"&amp;YEAR(EDATE(C4324,0))-1),-1,Feriados!$A$1:$A$936),1,Feriados!$A$1:$A$936)</f>
        <v>42628</v>
      </c>
      <c r="K4324" s="28">
        <f t="shared" si="130"/>
        <v>2.4559084874040238</v>
      </c>
    </row>
    <row r="4325" spans="1:11" x14ac:dyDescent="0.3">
      <c r="A4325" s="18" t="str">
        <f t="shared" si="131"/>
        <v>82017P</v>
      </c>
      <c r="B4325" s="10">
        <v>760199</v>
      </c>
      <c r="C4325" s="15">
        <v>43006</v>
      </c>
      <c r="D4325" s="16">
        <v>3006.9211369999998</v>
      </c>
      <c r="E4325" s="14">
        <v>0.09</v>
      </c>
      <c r="F4325" s="14" t="s">
        <v>42</v>
      </c>
      <c r="G4325" s="15">
        <v>43000</v>
      </c>
      <c r="H4325" s="27">
        <f>WORKDAY(WORKDAY(DATEVALUE("15/"&amp;MONTH(EDATE(C4325,0))&amp;"/"&amp;YEAR(EDATE(C4325,0))),-1,Feriados!$A$1:$A$936),1,Feriados!$A$1:$A$936)</f>
        <v>42993</v>
      </c>
      <c r="I4325" s="27">
        <f>WORKDAY(WORKDAY(DATEVALUE("15/"&amp;MONTH(EDATE(C4325,-1))&amp;"/"&amp;YEAR(EDATE(C4325,-1))),-1,Feriados!$A$1:$A$936),1,Feriados!$A$1:$A$936)</f>
        <v>42962</v>
      </c>
      <c r="J4325" s="27">
        <f>WORKDAY(WORKDAY(DATEVALUE("15/"&amp;MONTH(EDATE(C4325,0))&amp;"/"&amp;YEAR(EDATE(C4325,0))-1),-1,Feriados!$A$1:$A$936),1,Feriados!$A$1:$A$936)</f>
        <v>42628</v>
      </c>
      <c r="K4325" s="28">
        <f t="shared" si="130"/>
        <v>2.4559084874040238</v>
      </c>
    </row>
    <row r="4326" spans="1:11" x14ac:dyDescent="0.3">
      <c r="A4326" s="18" t="str">
        <f t="shared" si="131"/>
        <v>82017P</v>
      </c>
      <c r="B4326" s="10">
        <v>760199</v>
      </c>
      <c r="C4326" s="15">
        <v>43007</v>
      </c>
      <c r="D4326" s="16">
        <v>3007.0563900000002</v>
      </c>
      <c r="E4326" s="14">
        <v>0.09</v>
      </c>
      <c r="F4326" s="14" t="s">
        <v>42</v>
      </c>
      <c r="G4326" s="15">
        <v>43000</v>
      </c>
      <c r="H4326" s="27">
        <f>WORKDAY(WORKDAY(DATEVALUE("15/"&amp;MONTH(EDATE(C4326,0))&amp;"/"&amp;YEAR(EDATE(C4326,0))),-1,Feriados!$A$1:$A$936),1,Feriados!$A$1:$A$936)</f>
        <v>42993</v>
      </c>
      <c r="I4326" s="27">
        <f>WORKDAY(WORKDAY(DATEVALUE("15/"&amp;MONTH(EDATE(C4326,-1))&amp;"/"&amp;YEAR(EDATE(C4326,-1))),-1,Feriados!$A$1:$A$936),1,Feriados!$A$1:$A$936)</f>
        <v>42962</v>
      </c>
      <c r="J4326" s="27">
        <f>WORKDAY(WORKDAY(DATEVALUE("15/"&amp;MONTH(EDATE(C4326,0))&amp;"/"&amp;YEAR(EDATE(C4326,0))-1),-1,Feriados!$A$1:$A$936),1,Feriados!$A$1:$A$936)</f>
        <v>42628</v>
      </c>
      <c r="K4326" s="28">
        <f t="shared" si="130"/>
        <v>2.4559084874040238</v>
      </c>
    </row>
    <row r="4327" spans="1:11" x14ac:dyDescent="0.3">
      <c r="A4327" s="18" t="str">
        <f t="shared" si="131"/>
        <v>92017P</v>
      </c>
      <c r="B4327" s="10">
        <v>760199</v>
      </c>
      <c r="C4327" s="15">
        <v>43010</v>
      </c>
      <c r="D4327" s="16">
        <v>3007.1916500000002</v>
      </c>
      <c r="E4327" s="14">
        <v>0.09</v>
      </c>
      <c r="F4327" s="14" t="s">
        <v>42</v>
      </c>
      <c r="G4327" s="15">
        <v>43000</v>
      </c>
      <c r="H4327" s="27">
        <f>WORKDAY(WORKDAY(DATEVALUE("15/"&amp;MONTH(EDATE(C4327,0))&amp;"/"&amp;YEAR(EDATE(C4327,0))),-1,Feriados!$A$1:$A$936),1,Feriados!$A$1:$A$936)</f>
        <v>43024</v>
      </c>
      <c r="I4327" s="27">
        <f>WORKDAY(WORKDAY(DATEVALUE("15/"&amp;MONTH(EDATE(C4327,-1))&amp;"/"&amp;YEAR(EDATE(C4327,-1))),-1,Feriados!$A$1:$A$936),1,Feriados!$A$1:$A$936)</f>
        <v>42993</v>
      </c>
      <c r="J4327" s="27">
        <f>WORKDAY(WORKDAY(DATEVALUE("15/"&amp;MONTH(EDATE(C4327,0))&amp;"/"&amp;YEAR(EDATE(C4327,0))-1),-1,Feriados!$A$1:$A$936),1,Feriados!$A$1:$A$936)</f>
        <v>42660</v>
      </c>
      <c r="K4327" s="28">
        <f t="shared" si="130"/>
        <v>2.5376909315194096</v>
      </c>
    </row>
    <row r="4328" spans="1:11" x14ac:dyDescent="0.3">
      <c r="A4328" s="18" t="str">
        <f t="shared" si="131"/>
        <v>92017P</v>
      </c>
      <c r="B4328" s="10">
        <v>760199</v>
      </c>
      <c r="C4328" s="15">
        <v>43011</v>
      </c>
      <c r="D4328" s="16">
        <v>3007.326916</v>
      </c>
      <c r="E4328" s="14">
        <v>0.09</v>
      </c>
      <c r="F4328" s="14" t="s">
        <v>42</v>
      </c>
      <c r="G4328" s="15">
        <v>43000</v>
      </c>
      <c r="H4328" s="27">
        <f>WORKDAY(WORKDAY(DATEVALUE("15/"&amp;MONTH(EDATE(C4328,0))&amp;"/"&amp;YEAR(EDATE(C4328,0))),-1,Feriados!$A$1:$A$936),1,Feriados!$A$1:$A$936)</f>
        <v>43024</v>
      </c>
      <c r="I4328" s="27">
        <f>WORKDAY(WORKDAY(DATEVALUE("15/"&amp;MONTH(EDATE(C4328,-1))&amp;"/"&amp;YEAR(EDATE(C4328,-1))),-1,Feriados!$A$1:$A$936),1,Feriados!$A$1:$A$936)</f>
        <v>42993</v>
      </c>
      <c r="J4328" s="27">
        <f>WORKDAY(WORKDAY(DATEVALUE("15/"&amp;MONTH(EDATE(C4328,0))&amp;"/"&amp;YEAR(EDATE(C4328,0))-1),-1,Feriados!$A$1:$A$936),1,Feriados!$A$1:$A$936)</f>
        <v>42660</v>
      </c>
      <c r="K4328" s="28">
        <f t="shared" si="130"/>
        <v>2.5376909315194096</v>
      </c>
    </row>
    <row r="4329" spans="1:11" x14ac:dyDescent="0.3">
      <c r="A4329" s="18" t="str">
        <f t="shared" si="131"/>
        <v>92017P</v>
      </c>
      <c r="B4329" s="10">
        <v>760199</v>
      </c>
      <c r="C4329" s="15">
        <v>43012</v>
      </c>
      <c r="D4329" s="16">
        <v>3007.462188</v>
      </c>
      <c r="E4329" s="14">
        <v>0.09</v>
      </c>
      <c r="F4329" s="14" t="s">
        <v>42</v>
      </c>
      <c r="G4329" s="15">
        <v>43000</v>
      </c>
      <c r="H4329" s="27">
        <f>WORKDAY(WORKDAY(DATEVALUE("15/"&amp;MONTH(EDATE(C4329,0))&amp;"/"&amp;YEAR(EDATE(C4329,0))),-1,Feriados!$A$1:$A$936),1,Feriados!$A$1:$A$936)</f>
        <v>43024</v>
      </c>
      <c r="I4329" s="27">
        <f>WORKDAY(WORKDAY(DATEVALUE("15/"&amp;MONTH(EDATE(C4329,-1))&amp;"/"&amp;YEAR(EDATE(C4329,-1))),-1,Feriados!$A$1:$A$936),1,Feriados!$A$1:$A$936)</f>
        <v>42993</v>
      </c>
      <c r="J4329" s="27">
        <f>WORKDAY(WORKDAY(DATEVALUE("15/"&amp;MONTH(EDATE(C4329,0))&amp;"/"&amp;YEAR(EDATE(C4329,0))-1),-1,Feriados!$A$1:$A$936),1,Feriados!$A$1:$A$936)</f>
        <v>42660</v>
      </c>
      <c r="K4329" s="28">
        <f t="shared" si="130"/>
        <v>2.5376909315194096</v>
      </c>
    </row>
    <row r="4330" spans="1:11" x14ac:dyDescent="0.3">
      <c r="A4330" s="18" t="str">
        <f t="shared" si="131"/>
        <v>92017P</v>
      </c>
      <c r="B4330" s="10">
        <v>760199</v>
      </c>
      <c r="C4330" s="15">
        <v>43013</v>
      </c>
      <c r="D4330" s="16">
        <v>3007.5974660000002</v>
      </c>
      <c r="E4330" s="14">
        <v>0.09</v>
      </c>
      <c r="F4330" s="14" t="s">
        <v>42</v>
      </c>
      <c r="G4330" s="15">
        <v>43000</v>
      </c>
      <c r="H4330" s="27">
        <f>WORKDAY(WORKDAY(DATEVALUE("15/"&amp;MONTH(EDATE(C4330,0))&amp;"/"&amp;YEAR(EDATE(C4330,0))),-1,Feriados!$A$1:$A$936),1,Feriados!$A$1:$A$936)</f>
        <v>43024</v>
      </c>
      <c r="I4330" s="27">
        <f>WORKDAY(WORKDAY(DATEVALUE("15/"&amp;MONTH(EDATE(C4330,-1))&amp;"/"&amp;YEAR(EDATE(C4330,-1))),-1,Feriados!$A$1:$A$936),1,Feriados!$A$1:$A$936)</f>
        <v>42993</v>
      </c>
      <c r="J4330" s="27">
        <f>WORKDAY(WORKDAY(DATEVALUE("15/"&amp;MONTH(EDATE(C4330,0))&amp;"/"&amp;YEAR(EDATE(C4330,0))-1),-1,Feriados!$A$1:$A$936),1,Feriados!$A$1:$A$936)</f>
        <v>42660</v>
      </c>
      <c r="K4330" s="28">
        <f t="shared" si="130"/>
        <v>2.5376909315194096</v>
      </c>
    </row>
    <row r="4331" spans="1:11" x14ac:dyDescent="0.3">
      <c r="A4331" s="18" t="str">
        <f t="shared" si="131"/>
        <v>92017F</v>
      </c>
      <c r="B4331" s="10">
        <v>760199</v>
      </c>
      <c r="C4331" s="15">
        <v>43014</v>
      </c>
      <c r="D4331" s="16">
        <v>3009.3079710000002</v>
      </c>
      <c r="E4331" s="14">
        <v>0.16</v>
      </c>
      <c r="F4331" s="14" t="s">
        <v>41</v>
      </c>
      <c r="G4331" s="15">
        <v>43014</v>
      </c>
      <c r="H4331" s="27">
        <f>WORKDAY(WORKDAY(DATEVALUE("15/"&amp;MONTH(EDATE(C4331,0))&amp;"/"&amp;YEAR(EDATE(C4331,0))),-1,Feriados!$A$1:$A$936),1,Feriados!$A$1:$A$936)</f>
        <v>43024</v>
      </c>
      <c r="I4331" s="27">
        <f>WORKDAY(WORKDAY(DATEVALUE("15/"&amp;MONTH(EDATE(C4331,-1))&amp;"/"&amp;YEAR(EDATE(C4331,-1))),-1,Feriados!$A$1:$A$936),1,Feriados!$A$1:$A$936)</f>
        <v>42993</v>
      </c>
      <c r="J4331" s="27">
        <f>WORKDAY(WORKDAY(DATEVALUE("15/"&amp;MONTH(EDATE(C4331,0))&amp;"/"&amp;YEAR(EDATE(C4331,0))-1),-1,Feriados!$A$1:$A$936),1,Feriados!$A$1:$A$936)</f>
        <v>42660</v>
      </c>
      <c r="K4331" s="28">
        <f t="shared" si="130"/>
        <v>2.5376909315194096</v>
      </c>
    </row>
    <row r="4332" spans="1:11" x14ac:dyDescent="0.3">
      <c r="A4332" s="18" t="str">
        <f t="shared" si="131"/>
        <v>92017F</v>
      </c>
      <c r="B4332" s="10">
        <v>760199</v>
      </c>
      <c r="C4332" s="15">
        <v>43017</v>
      </c>
      <c r="D4332" s="16">
        <v>3009.5483810000001</v>
      </c>
      <c r="E4332" s="14">
        <v>0.16</v>
      </c>
      <c r="F4332" s="14" t="s">
        <v>41</v>
      </c>
      <c r="G4332" s="15">
        <v>43014</v>
      </c>
      <c r="H4332" s="27">
        <f>WORKDAY(WORKDAY(DATEVALUE("15/"&amp;MONTH(EDATE(C4332,0))&amp;"/"&amp;YEAR(EDATE(C4332,0))),-1,Feriados!$A$1:$A$936),1,Feriados!$A$1:$A$936)</f>
        <v>43024</v>
      </c>
      <c r="I4332" s="27">
        <f>WORKDAY(WORKDAY(DATEVALUE("15/"&amp;MONTH(EDATE(C4332,-1))&amp;"/"&amp;YEAR(EDATE(C4332,-1))),-1,Feriados!$A$1:$A$936),1,Feriados!$A$1:$A$936)</f>
        <v>42993</v>
      </c>
      <c r="J4332" s="27">
        <f>WORKDAY(WORKDAY(DATEVALUE("15/"&amp;MONTH(EDATE(C4332,0))&amp;"/"&amp;YEAR(EDATE(C4332,0))-1),-1,Feriados!$A$1:$A$936),1,Feriados!$A$1:$A$936)</f>
        <v>42660</v>
      </c>
      <c r="K4332" s="28">
        <f t="shared" si="130"/>
        <v>2.5376909315194096</v>
      </c>
    </row>
    <row r="4333" spans="1:11" x14ac:dyDescent="0.3">
      <c r="A4333" s="18" t="str">
        <f t="shared" si="131"/>
        <v>92017F</v>
      </c>
      <c r="B4333" s="10">
        <v>760199</v>
      </c>
      <c r="C4333" s="15">
        <v>43018</v>
      </c>
      <c r="D4333" s="16">
        <v>3009.78881</v>
      </c>
      <c r="E4333" s="14">
        <v>0.16</v>
      </c>
      <c r="F4333" s="14" t="s">
        <v>41</v>
      </c>
      <c r="G4333" s="15">
        <v>43014</v>
      </c>
      <c r="H4333" s="27">
        <f>WORKDAY(WORKDAY(DATEVALUE("15/"&amp;MONTH(EDATE(C4333,0))&amp;"/"&amp;YEAR(EDATE(C4333,0))),-1,Feriados!$A$1:$A$936),1,Feriados!$A$1:$A$936)</f>
        <v>43024</v>
      </c>
      <c r="I4333" s="27">
        <f>WORKDAY(WORKDAY(DATEVALUE("15/"&amp;MONTH(EDATE(C4333,-1))&amp;"/"&amp;YEAR(EDATE(C4333,-1))),-1,Feriados!$A$1:$A$936),1,Feriados!$A$1:$A$936)</f>
        <v>42993</v>
      </c>
      <c r="J4333" s="27">
        <f>WORKDAY(WORKDAY(DATEVALUE("15/"&amp;MONTH(EDATE(C4333,0))&amp;"/"&amp;YEAR(EDATE(C4333,0))-1),-1,Feriados!$A$1:$A$936),1,Feriados!$A$1:$A$936)</f>
        <v>42660</v>
      </c>
      <c r="K4333" s="28">
        <f t="shared" si="130"/>
        <v>2.5376909315194096</v>
      </c>
    </row>
    <row r="4334" spans="1:11" x14ac:dyDescent="0.3">
      <c r="A4334" s="18" t="str">
        <f t="shared" si="131"/>
        <v>92017F</v>
      </c>
      <c r="B4334" s="10">
        <v>760199</v>
      </c>
      <c r="C4334" s="15">
        <v>43019</v>
      </c>
      <c r="D4334" s="16">
        <v>3010.029258</v>
      </c>
      <c r="E4334" s="14">
        <v>0.16</v>
      </c>
      <c r="F4334" s="14" t="s">
        <v>41</v>
      </c>
      <c r="G4334" s="15">
        <v>43014</v>
      </c>
      <c r="H4334" s="27">
        <f>WORKDAY(WORKDAY(DATEVALUE("15/"&amp;MONTH(EDATE(C4334,0))&amp;"/"&amp;YEAR(EDATE(C4334,0))),-1,Feriados!$A$1:$A$936),1,Feriados!$A$1:$A$936)</f>
        <v>43024</v>
      </c>
      <c r="I4334" s="27">
        <f>WORKDAY(WORKDAY(DATEVALUE("15/"&amp;MONTH(EDATE(C4334,-1))&amp;"/"&amp;YEAR(EDATE(C4334,-1))),-1,Feriados!$A$1:$A$936),1,Feriados!$A$1:$A$936)</f>
        <v>42993</v>
      </c>
      <c r="J4334" s="27">
        <f>WORKDAY(WORKDAY(DATEVALUE("15/"&amp;MONTH(EDATE(C4334,0))&amp;"/"&amp;YEAR(EDATE(C4334,0))-1),-1,Feriados!$A$1:$A$936),1,Feriados!$A$1:$A$936)</f>
        <v>42660</v>
      </c>
      <c r="K4334" s="28">
        <f t="shared" si="130"/>
        <v>2.5376909315194096</v>
      </c>
    </row>
    <row r="4335" spans="1:11" x14ac:dyDescent="0.3">
      <c r="A4335" s="18" t="str">
        <f t="shared" si="131"/>
        <v>92017F</v>
      </c>
      <c r="B4335" s="10">
        <v>760199</v>
      </c>
      <c r="C4335" s="15">
        <v>43021</v>
      </c>
      <c r="D4335" s="16">
        <v>3010.2697250000001</v>
      </c>
      <c r="E4335" s="14">
        <v>0.16</v>
      </c>
      <c r="F4335" s="14" t="s">
        <v>41</v>
      </c>
      <c r="G4335" s="15">
        <v>43014</v>
      </c>
      <c r="H4335" s="27">
        <f>WORKDAY(WORKDAY(DATEVALUE("15/"&amp;MONTH(EDATE(C4335,0))&amp;"/"&amp;YEAR(EDATE(C4335,0))),-1,Feriados!$A$1:$A$936),1,Feriados!$A$1:$A$936)</f>
        <v>43024</v>
      </c>
      <c r="I4335" s="27">
        <f>WORKDAY(WORKDAY(DATEVALUE("15/"&amp;MONTH(EDATE(C4335,-1))&amp;"/"&amp;YEAR(EDATE(C4335,-1))),-1,Feriados!$A$1:$A$936),1,Feriados!$A$1:$A$936)</f>
        <v>42993</v>
      </c>
      <c r="J4335" s="27">
        <f>WORKDAY(WORKDAY(DATEVALUE("15/"&amp;MONTH(EDATE(C4335,0))&amp;"/"&amp;YEAR(EDATE(C4335,0))-1),-1,Feriados!$A$1:$A$936),1,Feriados!$A$1:$A$936)</f>
        <v>42660</v>
      </c>
      <c r="K4335" s="28">
        <f t="shared" si="130"/>
        <v>2.5376909315194096</v>
      </c>
    </row>
    <row r="4336" spans="1:11" x14ac:dyDescent="0.3">
      <c r="A4336" s="18" t="str">
        <f t="shared" si="131"/>
        <v>92017F</v>
      </c>
      <c r="B4336" s="10">
        <v>760199</v>
      </c>
      <c r="C4336" s="15">
        <v>43024</v>
      </c>
      <c r="D4336" s="16">
        <v>3010.5102120000001</v>
      </c>
      <c r="E4336" s="14">
        <v>0.16</v>
      </c>
      <c r="F4336" s="14" t="s">
        <v>41</v>
      </c>
      <c r="G4336" s="15">
        <v>43014</v>
      </c>
      <c r="H4336" s="27">
        <f>WORKDAY(WORKDAY(DATEVALUE("15/"&amp;MONTH(EDATE(C4336,0))&amp;"/"&amp;YEAR(EDATE(C4336,0))),-1,Feriados!$A$1:$A$936),1,Feriados!$A$1:$A$936)</f>
        <v>43024</v>
      </c>
      <c r="I4336" s="27">
        <f>WORKDAY(WORKDAY(DATEVALUE("15/"&amp;MONTH(EDATE(C4336,-1))&amp;"/"&amp;YEAR(EDATE(C4336,-1))),-1,Feriados!$A$1:$A$936),1,Feriados!$A$1:$A$936)</f>
        <v>42993</v>
      </c>
      <c r="J4336" s="27">
        <f>WORKDAY(WORKDAY(DATEVALUE("15/"&amp;MONTH(EDATE(C4336,0))&amp;"/"&amp;YEAR(EDATE(C4336,0))-1),-1,Feriados!$A$1:$A$936),1,Feriados!$A$1:$A$936)</f>
        <v>42660</v>
      </c>
      <c r="K4336" s="28">
        <f t="shared" si="130"/>
        <v>2.5376909315194096</v>
      </c>
    </row>
    <row r="4337" spans="1:11" x14ac:dyDescent="0.3">
      <c r="A4337" s="18" t="str">
        <f t="shared" si="131"/>
        <v>92017P</v>
      </c>
      <c r="B4337" s="10">
        <v>760199</v>
      </c>
      <c r="C4337" s="15">
        <v>43025</v>
      </c>
      <c r="D4337" s="16">
        <v>3011.1539419999999</v>
      </c>
      <c r="E4337" s="14">
        <v>0.45</v>
      </c>
      <c r="F4337" s="14" t="s">
        <v>42</v>
      </c>
      <c r="G4337" s="15">
        <v>43025</v>
      </c>
      <c r="H4337" s="27">
        <f>WORKDAY(WORKDAY(DATEVALUE("15/"&amp;MONTH(EDATE(C4337,0))&amp;"/"&amp;YEAR(EDATE(C4337,0))),-1,Feriados!$A$1:$A$936),1,Feriados!$A$1:$A$936)</f>
        <v>43024</v>
      </c>
      <c r="I4337" s="27">
        <f>WORKDAY(WORKDAY(DATEVALUE("15/"&amp;MONTH(EDATE(C4337,-1))&amp;"/"&amp;YEAR(EDATE(C4337,-1))),-1,Feriados!$A$1:$A$936),1,Feriados!$A$1:$A$936)</f>
        <v>42993</v>
      </c>
      <c r="J4337" s="27">
        <f>WORKDAY(WORKDAY(DATEVALUE("15/"&amp;MONTH(EDATE(C4337,0))&amp;"/"&amp;YEAR(EDATE(C4337,0))-1),-1,Feriados!$A$1:$A$936),1,Feriados!$A$1:$A$936)</f>
        <v>42660</v>
      </c>
      <c r="K4337" s="28">
        <f t="shared" si="130"/>
        <v>2.5376909315194096</v>
      </c>
    </row>
    <row r="4338" spans="1:11" x14ac:dyDescent="0.3">
      <c r="A4338" s="18" t="str">
        <f t="shared" si="131"/>
        <v>92017P</v>
      </c>
      <c r="B4338" s="10">
        <v>760199</v>
      </c>
      <c r="C4338" s="15">
        <v>43026</v>
      </c>
      <c r="D4338" s="16">
        <v>3011.7978109999999</v>
      </c>
      <c r="E4338" s="14">
        <v>0.45</v>
      </c>
      <c r="F4338" s="14" t="s">
        <v>42</v>
      </c>
      <c r="G4338" s="15">
        <v>43025</v>
      </c>
      <c r="H4338" s="27">
        <f>WORKDAY(WORKDAY(DATEVALUE("15/"&amp;MONTH(EDATE(C4338,0))&amp;"/"&amp;YEAR(EDATE(C4338,0))),-1,Feriados!$A$1:$A$936),1,Feriados!$A$1:$A$936)</f>
        <v>43024</v>
      </c>
      <c r="I4338" s="27">
        <f>WORKDAY(WORKDAY(DATEVALUE("15/"&amp;MONTH(EDATE(C4338,-1))&amp;"/"&amp;YEAR(EDATE(C4338,-1))),-1,Feriados!$A$1:$A$936),1,Feriados!$A$1:$A$936)</f>
        <v>42993</v>
      </c>
      <c r="J4338" s="27">
        <f>WORKDAY(WORKDAY(DATEVALUE("15/"&amp;MONTH(EDATE(C4338,0))&amp;"/"&amp;YEAR(EDATE(C4338,0))-1),-1,Feriados!$A$1:$A$936),1,Feriados!$A$1:$A$936)</f>
        <v>42660</v>
      </c>
      <c r="K4338" s="28">
        <f t="shared" si="130"/>
        <v>2.5376909315194096</v>
      </c>
    </row>
    <row r="4339" spans="1:11" x14ac:dyDescent="0.3">
      <c r="A4339" s="18" t="str">
        <f t="shared" si="131"/>
        <v>92017P</v>
      </c>
      <c r="B4339" s="10">
        <v>760199</v>
      </c>
      <c r="C4339" s="15">
        <v>43027</v>
      </c>
      <c r="D4339" s="16">
        <v>3012.4418169999999</v>
      </c>
      <c r="E4339" s="14">
        <v>0.45</v>
      </c>
      <c r="F4339" s="14" t="s">
        <v>42</v>
      </c>
      <c r="G4339" s="15">
        <v>43025</v>
      </c>
      <c r="H4339" s="27">
        <f>WORKDAY(WORKDAY(DATEVALUE("15/"&amp;MONTH(EDATE(C4339,0))&amp;"/"&amp;YEAR(EDATE(C4339,0))),-1,Feriados!$A$1:$A$936),1,Feriados!$A$1:$A$936)</f>
        <v>43024</v>
      </c>
      <c r="I4339" s="27">
        <f>WORKDAY(WORKDAY(DATEVALUE("15/"&amp;MONTH(EDATE(C4339,-1))&amp;"/"&amp;YEAR(EDATE(C4339,-1))),-1,Feriados!$A$1:$A$936),1,Feriados!$A$1:$A$936)</f>
        <v>42993</v>
      </c>
      <c r="J4339" s="27">
        <f>WORKDAY(WORKDAY(DATEVALUE("15/"&amp;MONTH(EDATE(C4339,0))&amp;"/"&amp;YEAR(EDATE(C4339,0))-1),-1,Feriados!$A$1:$A$936),1,Feriados!$A$1:$A$936)</f>
        <v>42660</v>
      </c>
      <c r="K4339" s="28">
        <f t="shared" si="130"/>
        <v>2.5376909315194096</v>
      </c>
    </row>
    <row r="4340" spans="1:11" x14ac:dyDescent="0.3">
      <c r="A4340" s="18" t="str">
        <f t="shared" si="131"/>
        <v>92017P</v>
      </c>
      <c r="B4340" s="10">
        <v>760199</v>
      </c>
      <c r="C4340" s="15">
        <v>43028</v>
      </c>
      <c r="D4340" s="16">
        <v>3013.0859610000002</v>
      </c>
      <c r="E4340" s="14">
        <v>0.45</v>
      </c>
      <c r="F4340" s="14" t="s">
        <v>42</v>
      </c>
      <c r="G4340" s="15">
        <v>43025</v>
      </c>
      <c r="H4340" s="27">
        <f>WORKDAY(WORKDAY(DATEVALUE("15/"&amp;MONTH(EDATE(C4340,0))&amp;"/"&amp;YEAR(EDATE(C4340,0))),-1,Feriados!$A$1:$A$936),1,Feriados!$A$1:$A$936)</f>
        <v>43024</v>
      </c>
      <c r="I4340" s="27">
        <f>WORKDAY(WORKDAY(DATEVALUE("15/"&amp;MONTH(EDATE(C4340,-1))&amp;"/"&amp;YEAR(EDATE(C4340,-1))),-1,Feriados!$A$1:$A$936),1,Feriados!$A$1:$A$936)</f>
        <v>42993</v>
      </c>
      <c r="J4340" s="27">
        <f>WORKDAY(WORKDAY(DATEVALUE("15/"&amp;MONTH(EDATE(C4340,0))&amp;"/"&amp;YEAR(EDATE(C4340,0))-1),-1,Feriados!$A$1:$A$936),1,Feriados!$A$1:$A$936)</f>
        <v>42660</v>
      </c>
      <c r="K4340" s="28">
        <f t="shared" si="130"/>
        <v>2.5376909315194096</v>
      </c>
    </row>
    <row r="4341" spans="1:11" x14ac:dyDescent="0.3">
      <c r="A4341" s="18" t="str">
        <f t="shared" si="131"/>
        <v>92017P</v>
      </c>
      <c r="B4341" s="10">
        <v>760199</v>
      </c>
      <c r="C4341" s="15">
        <v>43031</v>
      </c>
      <c r="D4341" s="16">
        <v>3013.9445209999999</v>
      </c>
      <c r="E4341" s="14">
        <v>0.48</v>
      </c>
      <c r="F4341" s="14" t="s">
        <v>42</v>
      </c>
      <c r="G4341" s="15">
        <v>43031</v>
      </c>
      <c r="H4341" s="27">
        <f>WORKDAY(WORKDAY(DATEVALUE("15/"&amp;MONTH(EDATE(C4341,0))&amp;"/"&amp;YEAR(EDATE(C4341,0))),-1,Feriados!$A$1:$A$936),1,Feriados!$A$1:$A$936)</f>
        <v>43024</v>
      </c>
      <c r="I4341" s="27">
        <f>WORKDAY(WORKDAY(DATEVALUE("15/"&amp;MONTH(EDATE(C4341,-1))&amp;"/"&amp;YEAR(EDATE(C4341,-1))),-1,Feriados!$A$1:$A$936),1,Feriados!$A$1:$A$936)</f>
        <v>42993</v>
      </c>
      <c r="J4341" s="27">
        <f>WORKDAY(WORKDAY(DATEVALUE("15/"&amp;MONTH(EDATE(C4341,0))&amp;"/"&amp;YEAR(EDATE(C4341,0))-1),-1,Feriados!$A$1:$A$936),1,Feriados!$A$1:$A$936)</f>
        <v>42660</v>
      </c>
      <c r="K4341" s="28">
        <f t="shared" si="130"/>
        <v>2.5376909315194096</v>
      </c>
    </row>
    <row r="4342" spans="1:11" x14ac:dyDescent="0.3">
      <c r="A4342" s="18" t="str">
        <f t="shared" si="131"/>
        <v>92017P</v>
      </c>
      <c r="B4342" s="10">
        <v>760199</v>
      </c>
      <c r="C4342" s="15">
        <v>43032</v>
      </c>
      <c r="D4342" s="16">
        <v>3014.6318529999999</v>
      </c>
      <c r="E4342" s="14">
        <v>0.48</v>
      </c>
      <c r="F4342" s="14" t="s">
        <v>42</v>
      </c>
      <c r="G4342" s="15">
        <v>43031</v>
      </c>
      <c r="H4342" s="27">
        <f>WORKDAY(WORKDAY(DATEVALUE("15/"&amp;MONTH(EDATE(C4342,0))&amp;"/"&amp;YEAR(EDATE(C4342,0))),-1,Feriados!$A$1:$A$936),1,Feriados!$A$1:$A$936)</f>
        <v>43024</v>
      </c>
      <c r="I4342" s="27">
        <f>WORKDAY(WORKDAY(DATEVALUE("15/"&amp;MONTH(EDATE(C4342,-1))&amp;"/"&amp;YEAR(EDATE(C4342,-1))),-1,Feriados!$A$1:$A$936),1,Feriados!$A$1:$A$936)</f>
        <v>42993</v>
      </c>
      <c r="J4342" s="27">
        <f>WORKDAY(WORKDAY(DATEVALUE("15/"&amp;MONTH(EDATE(C4342,0))&amp;"/"&amp;YEAR(EDATE(C4342,0))-1),-1,Feriados!$A$1:$A$936),1,Feriados!$A$1:$A$936)</f>
        <v>42660</v>
      </c>
      <c r="K4342" s="28">
        <f t="shared" si="130"/>
        <v>2.5376909315194096</v>
      </c>
    </row>
    <row r="4343" spans="1:11" x14ac:dyDescent="0.3">
      <c r="A4343" s="18" t="str">
        <f t="shared" si="131"/>
        <v>92017P</v>
      </c>
      <c r="B4343" s="10">
        <v>760199</v>
      </c>
      <c r="C4343" s="15">
        <v>43033</v>
      </c>
      <c r="D4343" s="16">
        <v>3015.3193409999999</v>
      </c>
      <c r="E4343" s="14">
        <v>0.48</v>
      </c>
      <c r="F4343" s="14" t="s">
        <v>42</v>
      </c>
      <c r="G4343" s="15">
        <v>43031</v>
      </c>
      <c r="H4343" s="27">
        <f>WORKDAY(WORKDAY(DATEVALUE("15/"&amp;MONTH(EDATE(C4343,0))&amp;"/"&amp;YEAR(EDATE(C4343,0))),-1,Feriados!$A$1:$A$936),1,Feriados!$A$1:$A$936)</f>
        <v>43024</v>
      </c>
      <c r="I4343" s="27">
        <f>WORKDAY(WORKDAY(DATEVALUE("15/"&amp;MONTH(EDATE(C4343,-1))&amp;"/"&amp;YEAR(EDATE(C4343,-1))),-1,Feriados!$A$1:$A$936),1,Feriados!$A$1:$A$936)</f>
        <v>42993</v>
      </c>
      <c r="J4343" s="27">
        <f>WORKDAY(WORKDAY(DATEVALUE("15/"&amp;MONTH(EDATE(C4343,0))&amp;"/"&amp;YEAR(EDATE(C4343,0))-1),-1,Feriados!$A$1:$A$936),1,Feriados!$A$1:$A$936)</f>
        <v>42660</v>
      </c>
      <c r="K4343" s="28">
        <f t="shared" si="130"/>
        <v>2.5376909315194096</v>
      </c>
    </row>
    <row r="4344" spans="1:11" x14ac:dyDescent="0.3">
      <c r="A4344" s="18" t="str">
        <f t="shared" si="131"/>
        <v>92017P</v>
      </c>
      <c r="B4344" s="10">
        <v>760199</v>
      </c>
      <c r="C4344" s="15">
        <v>43034</v>
      </c>
      <c r="D4344" s="16">
        <v>3016.0069870000002</v>
      </c>
      <c r="E4344" s="14">
        <v>0.48</v>
      </c>
      <c r="F4344" s="14" t="s">
        <v>42</v>
      </c>
      <c r="G4344" s="15">
        <v>43031</v>
      </c>
      <c r="H4344" s="27">
        <f>WORKDAY(WORKDAY(DATEVALUE("15/"&amp;MONTH(EDATE(C4344,0))&amp;"/"&amp;YEAR(EDATE(C4344,0))),-1,Feriados!$A$1:$A$936),1,Feriados!$A$1:$A$936)</f>
        <v>43024</v>
      </c>
      <c r="I4344" s="27">
        <f>WORKDAY(WORKDAY(DATEVALUE("15/"&amp;MONTH(EDATE(C4344,-1))&amp;"/"&amp;YEAR(EDATE(C4344,-1))),-1,Feriados!$A$1:$A$936),1,Feriados!$A$1:$A$936)</f>
        <v>42993</v>
      </c>
      <c r="J4344" s="27">
        <f>WORKDAY(WORKDAY(DATEVALUE("15/"&amp;MONTH(EDATE(C4344,0))&amp;"/"&amp;YEAR(EDATE(C4344,0))-1),-1,Feriados!$A$1:$A$936),1,Feriados!$A$1:$A$936)</f>
        <v>42660</v>
      </c>
      <c r="K4344" s="28">
        <f t="shared" si="130"/>
        <v>2.5376909315194096</v>
      </c>
    </row>
    <row r="4345" spans="1:11" x14ac:dyDescent="0.3">
      <c r="A4345" s="18" t="str">
        <f t="shared" si="131"/>
        <v>92017P</v>
      </c>
      <c r="B4345" s="10">
        <v>760199</v>
      </c>
      <c r="C4345" s="15">
        <v>43035</v>
      </c>
      <c r="D4345" s="16">
        <v>3016.6947890000001</v>
      </c>
      <c r="E4345" s="14">
        <v>0.48</v>
      </c>
      <c r="F4345" s="14" t="s">
        <v>42</v>
      </c>
      <c r="G4345" s="15">
        <v>43031</v>
      </c>
      <c r="H4345" s="27">
        <f>WORKDAY(WORKDAY(DATEVALUE("15/"&amp;MONTH(EDATE(C4345,0))&amp;"/"&amp;YEAR(EDATE(C4345,0))),-1,Feriados!$A$1:$A$936),1,Feriados!$A$1:$A$936)</f>
        <v>43024</v>
      </c>
      <c r="I4345" s="27">
        <f>WORKDAY(WORKDAY(DATEVALUE("15/"&amp;MONTH(EDATE(C4345,-1))&amp;"/"&amp;YEAR(EDATE(C4345,-1))),-1,Feriados!$A$1:$A$936),1,Feriados!$A$1:$A$936)</f>
        <v>42993</v>
      </c>
      <c r="J4345" s="27">
        <f>WORKDAY(WORKDAY(DATEVALUE("15/"&amp;MONTH(EDATE(C4345,0))&amp;"/"&amp;YEAR(EDATE(C4345,0))-1),-1,Feriados!$A$1:$A$936),1,Feriados!$A$1:$A$936)</f>
        <v>42660</v>
      </c>
      <c r="K4345" s="28">
        <f t="shared" si="130"/>
        <v>2.5376909315194096</v>
      </c>
    </row>
    <row r="4346" spans="1:11" x14ac:dyDescent="0.3">
      <c r="A4346" s="18" t="str">
        <f t="shared" si="131"/>
        <v>92017P</v>
      </c>
      <c r="B4346" s="10">
        <v>760199</v>
      </c>
      <c r="C4346" s="15">
        <v>43038</v>
      </c>
      <c r="D4346" s="16">
        <v>3017.382748</v>
      </c>
      <c r="E4346" s="14">
        <v>0.48</v>
      </c>
      <c r="F4346" s="14" t="s">
        <v>42</v>
      </c>
      <c r="G4346" s="15">
        <v>43031</v>
      </c>
      <c r="H4346" s="27">
        <f>WORKDAY(WORKDAY(DATEVALUE("15/"&amp;MONTH(EDATE(C4346,0))&amp;"/"&amp;YEAR(EDATE(C4346,0))),-1,Feriados!$A$1:$A$936),1,Feriados!$A$1:$A$936)</f>
        <v>43024</v>
      </c>
      <c r="I4346" s="27">
        <f>WORKDAY(WORKDAY(DATEVALUE("15/"&amp;MONTH(EDATE(C4346,-1))&amp;"/"&amp;YEAR(EDATE(C4346,-1))),-1,Feriados!$A$1:$A$936),1,Feriados!$A$1:$A$936)</f>
        <v>42993</v>
      </c>
      <c r="J4346" s="27">
        <f>WORKDAY(WORKDAY(DATEVALUE("15/"&amp;MONTH(EDATE(C4346,0))&amp;"/"&amp;YEAR(EDATE(C4346,0))-1),-1,Feriados!$A$1:$A$936),1,Feriados!$A$1:$A$936)</f>
        <v>42660</v>
      </c>
      <c r="K4346" s="28">
        <f t="shared" si="130"/>
        <v>2.5376909315194096</v>
      </c>
    </row>
    <row r="4347" spans="1:11" x14ac:dyDescent="0.3">
      <c r="A4347" s="18" t="str">
        <f t="shared" si="131"/>
        <v>92017P</v>
      </c>
      <c r="B4347" s="10">
        <v>760199</v>
      </c>
      <c r="C4347" s="15">
        <v>43039</v>
      </c>
      <c r="D4347" s="16">
        <v>3018.0708639999998</v>
      </c>
      <c r="E4347" s="14">
        <v>0.48</v>
      </c>
      <c r="F4347" s="14" t="s">
        <v>42</v>
      </c>
      <c r="G4347" s="15">
        <v>43031</v>
      </c>
      <c r="H4347" s="27">
        <f>WORKDAY(WORKDAY(DATEVALUE("15/"&amp;MONTH(EDATE(C4347,0))&amp;"/"&amp;YEAR(EDATE(C4347,0))),-1,Feriados!$A$1:$A$936),1,Feriados!$A$1:$A$936)</f>
        <v>43024</v>
      </c>
      <c r="I4347" s="27">
        <f>WORKDAY(WORKDAY(DATEVALUE("15/"&amp;MONTH(EDATE(C4347,-1))&amp;"/"&amp;YEAR(EDATE(C4347,-1))),-1,Feriados!$A$1:$A$936),1,Feriados!$A$1:$A$936)</f>
        <v>42993</v>
      </c>
      <c r="J4347" s="27">
        <f>WORKDAY(WORKDAY(DATEVALUE("15/"&amp;MONTH(EDATE(C4347,0))&amp;"/"&amp;YEAR(EDATE(C4347,0))-1),-1,Feriados!$A$1:$A$936),1,Feriados!$A$1:$A$936)</f>
        <v>42660</v>
      </c>
      <c r="K4347" s="28">
        <f t="shared" si="130"/>
        <v>2.5376909315194096</v>
      </c>
    </row>
    <row r="4348" spans="1:11" x14ac:dyDescent="0.3">
      <c r="A4348" s="18" t="str">
        <f t="shared" si="131"/>
        <v>102017P</v>
      </c>
      <c r="B4348" s="10">
        <v>760199</v>
      </c>
      <c r="C4348" s="15">
        <v>43040</v>
      </c>
      <c r="D4348" s="16">
        <v>3018.759137</v>
      </c>
      <c r="E4348" s="14">
        <v>0.48</v>
      </c>
      <c r="F4348" s="14" t="s">
        <v>42</v>
      </c>
      <c r="G4348" s="15">
        <v>43031</v>
      </c>
      <c r="H4348" s="27">
        <f>WORKDAY(WORKDAY(DATEVALUE("15/"&amp;MONTH(EDATE(C4348,0))&amp;"/"&amp;YEAR(EDATE(C4348,0))),-1,Feriados!$A$1:$A$936),1,Feriados!$A$1:$A$936)</f>
        <v>43055</v>
      </c>
      <c r="I4348" s="27">
        <f>WORKDAY(WORKDAY(DATEVALUE("15/"&amp;MONTH(EDATE(C4348,-1))&amp;"/"&amp;YEAR(EDATE(C4348,-1))),-1,Feriados!$A$1:$A$936),1,Feriados!$A$1:$A$936)</f>
        <v>43024</v>
      </c>
      <c r="J4348" s="27">
        <f>WORKDAY(WORKDAY(DATEVALUE("15/"&amp;MONTH(EDATE(C4348,0))&amp;"/"&amp;YEAR(EDATE(C4348,0))-1),-1,Feriados!$A$1:$A$936),1,Feriados!$A$1:$A$936)</f>
        <v>42690</v>
      </c>
      <c r="K4348" s="28">
        <f t="shared" si="130"/>
        <v>2.701320891724035</v>
      </c>
    </row>
    <row r="4349" spans="1:11" x14ac:dyDescent="0.3">
      <c r="A4349" s="18" t="str">
        <f t="shared" si="131"/>
        <v>102017P</v>
      </c>
      <c r="B4349" s="10">
        <v>760199</v>
      </c>
      <c r="C4349" s="15">
        <v>43042</v>
      </c>
      <c r="D4349" s="16">
        <v>3019.4475670000002</v>
      </c>
      <c r="E4349" s="14">
        <v>0.48</v>
      </c>
      <c r="F4349" s="14" t="s">
        <v>42</v>
      </c>
      <c r="G4349" s="15">
        <v>43031</v>
      </c>
      <c r="H4349" s="27">
        <f>WORKDAY(WORKDAY(DATEVALUE("15/"&amp;MONTH(EDATE(C4349,0))&amp;"/"&amp;YEAR(EDATE(C4349,0))),-1,Feriados!$A$1:$A$936),1,Feriados!$A$1:$A$936)</f>
        <v>43055</v>
      </c>
      <c r="I4349" s="27">
        <f>WORKDAY(WORKDAY(DATEVALUE("15/"&amp;MONTH(EDATE(C4349,-1))&amp;"/"&amp;YEAR(EDATE(C4349,-1))),-1,Feriados!$A$1:$A$936),1,Feriados!$A$1:$A$936)</f>
        <v>43024</v>
      </c>
      <c r="J4349" s="27">
        <f>WORKDAY(WORKDAY(DATEVALUE("15/"&amp;MONTH(EDATE(C4349,0))&amp;"/"&amp;YEAR(EDATE(C4349,0))-1),-1,Feriados!$A$1:$A$936),1,Feriados!$A$1:$A$936)</f>
        <v>42690</v>
      </c>
      <c r="K4349" s="28">
        <f t="shared" ref="K4349:K4412" si="132">+(VLOOKUP(H4349,C:D,2,FALSE)/VLOOKUP(J4349,C:D,2,FALSE)-1)*100</f>
        <v>2.701320891724035</v>
      </c>
    </row>
    <row r="4350" spans="1:11" x14ac:dyDescent="0.3">
      <c r="A4350" s="18" t="str">
        <f t="shared" si="131"/>
        <v>102017P</v>
      </c>
      <c r="B4350" s="10">
        <v>760199</v>
      </c>
      <c r="C4350" s="15">
        <v>43045</v>
      </c>
      <c r="D4350" s="16">
        <v>3020.1361539999998</v>
      </c>
      <c r="E4350" s="14">
        <v>0.48</v>
      </c>
      <c r="F4350" s="14" t="s">
        <v>42</v>
      </c>
      <c r="G4350" s="15">
        <v>43031</v>
      </c>
      <c r="H4350" s="27">
        <f>WORKDAY(WORKDAY(DATEVALUE("15/"&amp;MONTH(EDATE(C4350,0))&amp;"/"&amp;YEAR(EDATE(C4350,0))),-1,Feriados!$A$1:$A$936),1,Feriados!$A$1:$A$936)</f>
        <v>43055</v>
      </c>
      <c r="I4350" s="27">
        <f>WORKDAY(WORKDAY(DATEVALUE("15/"&amp;MONTH(EDATE(C4350,-1))&amp;"/"&amp;YEAR(EDATE(C4350,-1))),-1,Feriados!$A$1:$A$936),1,Feriados!$A$1:$A$936)</f>
        <v>43024</v>
      </c>
      <c r="J4350" s="27">
        <f>WORKDAY(WORKDAY(DATEVALUE("15/"&amp;MONTH(EDATE(C4350,0))&amp;"/"&amp;YEAR(EDATE(C4350,0))-1),-1,Feriados!$A$1:$A$936),1,Feriados!$A$1:$A$936)</f>
        <v>42690</v>
      </c>
      <c r="K4350" s="28">
        <f t="shared" si="132"/>
        <v>2.701320891724035</v>
      </c>
    </row>
    <row r="4351" spans="1:11" x14ac:dyDescent="0.3">
      <c r="A4351" s="18" t="str">
        <f t="shared" si="131"/>
        <v>102017P</v>
      </c>
      <c r="B4351" s="10">
        <v>760199</v>
      </c>
      <c r="C4351" s="15">
        <v>43046</v>
      </c>
      <c r="D4351" s="16">
        <v>3020.8248979999998</v>
      </c>
      <c r="E4351" s="14">
        <v>0.48</v>
      </c>
      <c r="F4351" s="14" t="s">
        <v>42</v>
      </c>
      <c r="G4351" s="15">
        <v>43031</v>
      </c>
      <c r="H4351" s="27">
        <f>WORKDAY(WORKDAY(DATEVALUE("15/"&amp;MONTH(EDATE(C4351,0))&amp;"/"&amp;YEAR(EDATE(C4351,0))),-1,Feriados!$A$1:$A$936),1,Feriados!$A$1:$A$936)</f>
        <v>43055</v>
      </c>
      <c r="I4351" s="27">
        <f>WORKDAY(WORKDAY(DATEVALUE("15/"&amp;MONTH(EDATE(C4351,-1))&amp;"/"&amp;YEAR(EDATE(C4351,-1))),-1,Feriados!$A$1:$A$936),1,Feriados!$A$1:$A$936)</f>
        <v>43024</v>
      </c>
      <c r="J4351" s="27">
        <f>WORKDAY(WORKDAY(DATEVALUE("15/"&amp;MONTH(EDATE(C4351,0))&amp;"/"&amp;YEAR(EDATE(C4351,0))-1),-1,Feriados!$A$1:$A$936),1,Feriados!$A$1:$A$936)</f>
        <v>42690</v>
      </c>
      <c r="K4351" s="28">
        <f t="shared" si="132"/>
        <v>2.701320891724035</v>
      </c>
    </row>
    <row r="4352" spans="1:11" x14ac:dyDescent="0.3">
      <c r="A4352" s="18" t="str">
        <f t="shared" si="131"/>
        <v>102017P</v>
      </c>
      <c r="B4352" s="10">
        <v>760199</v>
      </c>
      <c r="C4352" s="15">
        <v>43047</v>
      </c>
      <c r="D4352" s="16">
        <v>3021.513798</v>
      </c>
      <c r="E4352" s="14">
        <v>0.48</v>
      </c>
      <c r="F4352" s="14" t="s">
        <v>42</v>
      </c>
      <c r="G4352" s="15">
        <v>43031</v>
      </c>
      <c r="H4352" s="27">
        <f>WORKDAY(WORKDAY(DATEVALUE("15/"&amp;MONTH(EDATE(C4352,0))&amp;"/"&amp;YEAR(EDATE(C4352,0))),-1,Feriados!$A$1:$A$936),1,Feriados!$A$1:$A$936)</f>
        <v>43055</v>
      </c>
      <c r="I4352" s="27">
        <f>WORKDAY(WORKDAY(DATEVALUE("15/"&amp;MONTH(EDATE(C4352,-1))&amp;"/"&amp;YEAR(EDATE(C4352,-1))),-1,Feriados!$A$1:$A$936),1,Feriados!$A$1:$A$936)</f>
        <v>43024</v>
      </c>
      <c r="J4352" s="27">
        <f>WORKDAY(WORKDAY(DATEVALUE("15/"&amp;MONTH(EDATE(C4352,0))&amp;"/"&amp;YEAR(EDATE(C4352,0))-1),-1,Feriados!$A$1:$A$936),1,Feriados!$A$1:$A$936)</f>
        <v>42690</v>
      </c>
      <c r="K4352" s="28">
        <f t="shared" si="132"/>
        <v>2.701320891724035</v>
      </c>
    </row>
    <row r="4353" spans="1:11" x14ac:dyDescent="0.3">
      <c r="A4353" s="18" t="str">
        <f t="shared" si="131"/>
        <v>102017P</v>
      </c>
      <c r="B4353" s="10">
        <v>760199</v>
      </c>
      <c r="C4353" s="15">
        <v>43048</v>
      </c>
      <c r="D4353" s="16">
        <v>3022.2028570000002</v>
      </c>
      <c r="E4353" s="14">
        <v>0.48</v>
      </c>
      <c r="F4353" s="14" t="s">
        <v>42</v>
      </c>
      <c r="G4353" s="15">
        <v>43031</v>
      </c>
      <c r="H4353" s="27">
        <f>WORKDAY(WORKDAY(DATEVALUE("15/"&amp;MONTH(EDATE(C4353,0))&amp;"/"&amp;YEAR(EDATE(C4353,0))),-1,Feriados!$A$1:$A$936),1,Feriados!$A$1:$A$936)</f>
        <v>43055</v>
      </c>
      <c r="I4353" s="27">
        <f>WORKDAY(WORKDAY(DATEVALUE("15/"&amp;MONTH(EDATE(C4353,-1))&amp;"/"&amp;YEAR(EDATE(C4353,-1))),-1,Feriados!$A$1:$A$936),1,Feriados!$A$1:$A$936)</f>
        <v>43024</v>
      </c>
      <c r="J4353" s="27">
        <f>WORKDAY(WORKDAY(DATEVALUE("15/"&amp;MONTH(EDATE(C4353,0))&amp;"/"&amp;YEAR(EDATE(C4353,0))-1),-1,Feriados!$A$1:$A$936),1,Feriados!$A$1:$A$936)</f>
        <v>42690</v>
      </c>
      <c r="K4353" s="28">
        <f t="shared" si="132"/>
        <v>2.701320891724035</v>
      </c>
    </row>
    <row r="4354" spans="1:11" x14ac:dyDescent="0.3">
      <c r="A4354" s="18" t="str">
        <f t="shared" si="131"/>
        <v>102017F</v>
      </c>
      <c r="B4354" s="10">
        <v>760199</v>
      </c>
      <c r="C4354" s="15">
        <v>43049</v>
      </c>
      <c r="D4354" s="16">
        <v>3021.3471970000001</v>
      </c>
      <c r="E4354" s="14">
        <v>0.42</v>
      </c>
      <c r="F4354" s="14" t="s">
        <v>41</v>
      </c>
      <c r="G4354" s="15">
        <v>43049</v>
      </c>
      <c r="H4354" s="27">
        <f>WORKDAY(WORKDAY(DATEVALUE("15/"&amp;MONTH(EDATE(C4354,0))&amp;"/"&amp;YEAR(EDATE(C4354,0))),-1,Feriados!$A$1:$A$936),1,Feriados!$A$1:$A$936)</f>
        <v>43055</v>
      </c>
      <c r="I4354" s="27">
        <f>WORKDAY(WORKDAY(DATEVALUE("15/"&amp;MONTH(EDATE(C4354,-1))&amp;"/"&amp;YEAR(EDATE(C4354,-1))),-1,Feriados!$A$1:$A$936),1,Feriados!$A$1:$A$936)</f>
        <v>43024</v>
      </c>
      <c r="J4354" s="27">
        <f>WORKDAY(WORKDAY(DATEVALUE("15/"&amp;MONTH(EDATE(C4354,0))&amp;"/"&amp;YEAR(EDATE(C4354,0))-1),-1,Feriados!$A$1:$A$936),1,Feriados!$A$1:$A$936)</f>
        <v>42690</v>
      </c>
      <c r="K4354" s="28">
        <f t="shared" si="132"/>
        <v>2.701320891724035</v>
      </c>
    </row>
    <row r="4355" spans="1:11" x14ac:dyDescent="0.3">
      <c r="A4355" s="18" t="str">
        <f t="shared" ref="A4355:A4418" si="133">MONTH(EDATE(C4355,-1))&amp;YEAR(EDATE(C4355,-1))&amp;F4355</f>
        <v>102017F</v>
      </c>
      <c r="B4355" s="10">
        <v>760199</v>
      </c>
      <c r="C4355" s="15">
        <v>43052</v>
      </c>
      <c r="D4355" s="16">
        <v>3021.950394</v>
      </c>
      <c r="E4355" s="14">
        <v>0.42</v>
      </c>
      <c r="F4355" s="14" t="s">
        <v>41</v>
      </c>
      <c r="G4355" s="15">
        <v>43049</v>
      </c>
      <c r="H4355" s="27">
        <f>WORKDAY(WORKDAY(DATEVALUE("15/"&amp;MONTH(EDATE(C4355,0))&amp;"/"&amp;YEAR(EDATE(C4355,0))),-1,Feriados!$A$1:$A$936),1,Feriados!$A$1:$A$936)</f>
        <v>43055</v>
      </c>
      <c r="I4355" s="27">
        <f>WORKDAY(WORKDAY(DATEVALUE("15/"&amp;MONTH(EDATE(C4355,-1))&amp;"/"&amp;YEAR(EDATE(C4355,-1))),-1,Feriados!$A$1:$A$936),1,Feriados!$A$1:$A$936)</f>
        <v>43024</v>
      </c>
      <c r="J4355" s="27">
        <f>WORKDAY(WORKDAY(DATEVALUE("15/"&amp;MONTH(EDATE(C4355,0))&amp;"/"&amp;YEAR(EDATE(C4355,0))-1),-1,Feriados!$A$1:$A$936),1,Feriados!$A$1:$A$936)</f>
        <v>42690</v>
      </c>
      <c r="K4355" s="28">
        <f t="shared" si="132"/>
        <v>2.701320891724035</v>
      </c>
    </row>
    <row r="4356" spans="1:11" x14ac:dyDescent="0.3">
      <c r="A4356" s="18" t="str">
        <f t="shared" si="133"/>
        <v>102017F</v>
      </c>
      <c r="B4356" s="10">
        <v>760199</v>
      </c>
      <c r="C4356" s="15">
        <v>43053</v>
      </c>
      <c r="D4356" s="16">
        <v>3022.5537119999999</v>
      </c>
      <c r="E4356" s="14">
        <v>0.42</v>
      </c>
      <c r="F4356" s="14" t="s">
        <v>41</v>
      </c>
      <c r="G4356" s="15">
        <v>43049</v>
      </c>
      <c r="H4356" s="27">
        <f>WORKDAY(WORKDAY(DATEVALUE("15/"&amp;MONTH(EDATE(C4356,0))&amp;"/"&amp;YEAR(EDATE(C4356,0))),-1,Feriados!$A$1:$A$936),1,Feriados!$A$1:$A$936)</f>
        <v>43055</v>
      </c>
      <c r="I4356" s="27">
        <f>WORKDAY(WORKDAY(DATEVALUE("15/"&amp;MONTH(EDATE(C4356,-1))&amp;"/"&amp;YEAR(EDATE(C4356,-1))),-1,Feriados!$A$1:$A$936),1,Feriados!$A$1:$A$936)</f>
        <v>43024</v>
      </c>
      <c r="J4356" s="27">
        <f>WORKDAY(WORKDAY(DATEVALUE("15/"&amp;MONTH(EDATE(C4356,0))&amp;"/"&amp;YEAR(EDATE(C4356,0))-1),-1,Feriados!$A$1:$A$936),1,Feriados!$A$1:$A$936)</f>
        <v>42690</v>
      </c>
      <c r="K4356" s="28">
        <f t="shared" si="132"/>
        <v>2.701320891724035</v>
      </c>
    </row>
    <row r="4357" spans="1:11" x14ac:dyDescent="0.3">
      <c r="A4357" s="18" t="str">
        <f t="shared" si="133"/>
        <v>102017F</v>
      </c>
      <c r="B4357" s="10">
        <v>760199</v>
      </c>
      <c r="C4357" s="15">
        <v>43055</v>
      </c>
      <c r="D4357" s="16">
        <v>3023.1571509999999</v>
      </c>
      <c r="E4357" s="14">
        <v>0.42</v>
      </c>
      <c r="F4357" s="14" t="s">
        <v>41</v>
      </c>
      <c r="G4357" s="15">
        <v>43049</v>
      </c>
      <c r="H4357" s="27">
        <f>WORKDAY(WORKDAY(DATEVALUE("15/"&amp;MONTH(EDATE(C4357,0))&amp;"/"&amp;YEAR(EDATE(C4357,0))),-1,Feriados!$A$1:$A$936),1,Feriados!$A$1:$A$936)</f>
        <v>43055</v>
      </c>
      <c r="I4357" s="27">
        <f>WORKDAY(WORKDAY(DATEVALUE("15/"&amp;MONTH(EDATE(C4357,-1))&amp;"/"&amp;YEAR(EDATE(C4357,-1))),-1,Feriados!$A$1:$A$936),1,Feriados!$A$1:$A$936)</f>
        <v>43024</v>
      </c>
      <c r="J4357" s="27">
        <f>WORKDAY(WORKDAY(DATEVALUE("15/"&amp;MONTH(EDATE(C4357,0))&amp;"/"&amp;YEAR(EDATE(C4357,0))-1),-1,Feriados!$A$1:$A$936),1,Feriados!$A$1:$A$936)</f>
        <v>42690</v>
      </c>
      <c r="K4357" s="28">
        <f t="shared" si="132"/>
        <v>2.701320891724035</v>
      </c>
    </row>
    <row r="4358" spans="1:11" x14ac:dyDescent="0.3">
      <c r="A4358" s="18" t="str">
        <f t="shared" si="133"/>
        <v>102017P</v>
      </c>
      <c r="B4358" s="10">
        <v>760199</v>
      </c>
      <c r="C4358" s="15">
        <v>43056</v>
      </c>
      <c r="D4358" s="16">
        <v>3023.860913</v>
      </c>
      <c r="E4358" s="14">
        <v>0.49</v>
      </c>
      <c r="F4358" s="14" t="s">
        <v>42</v>
      </c>
      <c r="G4358" s="15">
        <v>43056</v>
      </c>
      <c r="H4358" s="27">
        <f>WORKDAY(WORKDAY(DATEVALUE("15/"&amp;MONTH(EDATE(C4358,0))&amp;"/"&amp;YEAR(EDATE(C4358,0))),-1,Feriados!$A$1:$A$936),1,Feriados!$A$1:$A$936)</f>
        <v>43055</v>
      </c>
      <c r="I4358" s="27">
        <f>WORKDAY(WORKDAY(DATEVALUE("15/"&amp;MONTH(EDATE(C4358,-1))&amp;"/"&amp;YEAR(EDATE(C4358,-1))),-1,Feriados!$A$1:$A$936),1,Feriados!$A$1:$A$936)</f>
        <v>43024</v>
      </c>
      <c r="J4358" s="27">
        <f>WORKDAY(WORKDAY(DATEVALUE("15/"&amp;MONTH(EDATE(C4358,0))&amp;"/"&amp;YEAR(EDATE(C4358,0))-1),-1,Feriados!$A$1:$A$936),1,Feriados!$A$1:$A$936)</f>
        <v>42690</v>
      </c>
      <c r="K4358" s="28">
        <f t="shared" si="132"/>
        <v>2.701320891724035</v>
      </c>
    </row>
    <row r="4359" spans="1:11" x14ac:dyDescent="0.3">
      <c r="A4359" s="18" t="str">
        <f t="shared" si="133"/>
        <v>102017P</v>
      </c>
      <c r="B4359" s="10">
        <v>760199</v>
      </c>
      <c r="C4359" s="15">
        <v>43059</v>
      </c>
      <c r="D4359" s="16">
        <v>3024.56484</v>
      </c>
      <c r="E4359" s="14">
        <v>0.49</v>
      </c>
      <c r="F4359" s="14" t="s">
        <v>42</v>
      </c>
      <c r="G4359" s="15">
        <v>43056</v>
      </c>
      <c r="H4359" s="27">
        <f>WORKDAY(WORKDAY(DATEVALUE("15/"&amp;MONTH(EDATE(C4359,0))&amp;"/"&amp;YEAR(EDATE(C4359,0))),-1,Feriados!$A$1:$A$936),1,Feriados!$A$1:$A$936)</f>
        <v>43055</v>
      </c>
      <c r="I4359" s="27">
        <f>WORKDAY(WORKDAY(DATEVALUE("15/"&amp;MONTH(EDATE(C4359,-1))&amp;"/"&amp;YEAR(EDATE(C4359,-1))),-1,Feriados!$A$1:$A$936),1,Feriados!$A$1:$A$936)</f>
        <v>43024</v>
      </c>
      <c r="J4359" s="27">
        <f>WORKDAY(WORKDAY(DATEVALUE("15/"&amp;MONTH(EDATE(C4359,0))&amp;"/"&amp;YEAR(EDATE(C4359,0))-1),-1,Feriados!$A$1:$A$936),1,Feriados!$A$1:$A$936)</f>
        <v>42690</v>
      </c>
      <c r="K4359" s="28">
        <f t="shared" si="132"/>
        <v>2.701320891724035</v>
      </c>
    </row>
    <row r="4360" spans="1:11" x14ac:dyDescent="0.3">
      <c r="A4360" s="18" t="str">
        <f t="shared" si="133"/>
        <v>102017P</v>
      </c>
      <c r="B4360" s="10">
        <v>760199</v>
      </c>
      <c r="C4360" s="15">
        <v>43060</v>
      </c>
      <c r="D4360" s="16">
        <v>3025.2689300000002</v>
      </c>
      <c r="E4360" s="14">
        <v>0.49</v>
      </c>
      <c r="F4360" s="14" t="s">
        <v>42</v>
      </c>
      <c r="G4360" s="15">
        <v>43056</v>
      </c>
      <c r="H4360" s="27">
        <f>WORKDAY(WORKDAY(DATEVALUE("15/"&amp;MONTH(EDATE(C4360,0))&amp;"/"&amp;YEAR(EDATE(C4360,0))),-1,Feriados!$A$1:$A$936),1,Feriados!$A$1:$A$936)</f>
        <v>43055</v>
      </c>
      <c r="I4360" s="27">
        <f>WORKDAY(WORKDAY(DATEVALUE("15/"&amp;MONTH(EDATE(C4360,-1))&amp;"/"&amp;YEAR(EDATE(C4360,-1))),-1,Feriados!$A$1:$A$936),1,Feriados!$A$1:$A$936)</f>
        <v>43024</v>
      </c>
      <c r="J4360" s="27">
        <f>WORKDAY(WORKDAY(DATEVALUE("15/"&amp;MONTH(EDATE(C4360,0))&amp;"/"&amp;YEAR(EDATE(C4360,0))-1),-1,Feriados!$A$1:$A$936),1,Feriados!$A$1:$A$936)</f>
        <v>42690</v>
      </c>
      <c r="K4360" s="28">
        <f t="shared" si="132"/>
        <v>2.701320891724035</v>
      </c>
    </row>
    <row r="4361" spans="1:11" x14ac:dyDescent="0.3">
      <c r="A4361" s="18" t="str">
        <f t="shared" si="133"/>
        <v>102017P</v>
      </c>
      <c r="B4361" s="10">
        <v>760199</v>
      </c>
      <c r="C4361" s="15">
        <v>43061</v>
      </c>
      <c r="D4361" s="16">
        <v>3025.9731839999999</v>
      </c>
      <c r="E4361" s="14">
        <v>0.49</v>
      </c>
      <c r="F4361" s="14" t="s">
        <v>42</v>
      </c>
      <c r="G4361" s="15">
        <v>43056</v>
      </c>
      <c r="H4361" s="27">
        <f>WORKDAY(WORKDAY(DATEVALUE("15/"&amp;MONTH(EDATE(C4361,0))&amp;"/"&amp;YEAR(EDATE(C4361,0))),-1,Feriados!$A$1:$A$936),1,Feriados!$A$1:$A$936)</f>
        <v>43055</v>
      </c>
      <c r="I4361" s="27">
        <f>WORKDAY(WORKDAY(DATEVALUE("15/"&amp;MONTH(EDATE(C4361,-1))&amp;"/"&amp;YEAR(EDATE(C4361,-1))),-1,Feriados!$A$1:$A$936),1,Feriados!$A$1:$A$936)</f>
        <v>43024</v>
      </c>
      <c r="J4361" s="27">
        <f>WORKDAY(WORKDAY(DATEVALUE("15/"&amp;MONTH(EDATE(C4361,0))&amp;"/"&amp;YEAR(EDATE(C4361,0))-1),-1,Feriados!$A$1:$A$936),1,Feriados!$A$1:$A$936)</f>
        <v>42690</v>
      </c>
      <c r="K4361" s="28">
        <f t="shared" si="132"/>
        <v>2.701320891724035</v>
      </c>
    </row>
    <row r="4362" spans="1:11" x14ac:dyDescent="0.3">
      <c r="A4362" s="18" t="str">
        <f t="shared" si="133"/>
        <v>102017P</v>
      </c>
      <c r="B4362" s="10">
        <v>760199</v>
      </c>
      <c r="C4362" s="15">
        <v>43062</v>
      </c>
      <c r="D4362" s="16">
        <v>3026.6776020000002</v>
      </c>
      <c r="E4362" s="14">
        <v>0.49</v>
      </c>
      <c r="F4362" s="14" t="s">
        <v>42</v>
      </c>
      <c r="G4362" s="15">
        <v>43056</v>
      </c>
      <c r="H4362" s="27">
        <f>WORKDAY(WORKDAY(DATEVALUE("15/"&amp;MONTH(EDATE(C4362,0))&amp;"/"&amp;YEAR(EDATE(C4362,0))),-1,Feriados!$A$1:$A$936),1,Feriados!$A$1:$A$936)</f>
        <v>43055</v>
      </c>
      <c r="I4362" s="27">
        <f>WORKDAY(WORKDAY(DATEVALUE("15/"&amp;MONTH(EDATE(C4362,-1))&amp;"/"&amp;YEAR(EDATE(C4362,-1))),-1,Feriados!$A$1:$A$936),1,Feriados!$A$1:$A$936)</f>
        <v>43024</v>
      </c>
      <c r="J4362" s="27">
        <f>WORKDAY(WORKDAY(DATEVALUE("15/"&amp;MONTH(EDATE(C4362,0))&amp;"/"&amp;YEAR(EDATE(C4362,0))-1),-1,Feriados!$A$1:$A$936),1,Feriados!$A$1:$A$936)</f>
        <v>42690</v>
      </c>
      <c r="K4362" s="28">
        <f t="shared" si="132"/>
        <v>2.701320891724035</v>
      </c>
    </row>
    <row r="4363" spans="1:11" x14ac:dyDescent="0.3">
      <c r="A4363" s="18" t="str">
        <f t="shared" si="133"/>
        <v>102017P</v>
      </c>
      <c r="B4363" s="10">
        <v>760199</v>
      </c>
      <c r="C4363" s="15">
        <v>43063</v>
      </c>
      <c r="D4363" s="16">
        <v>3026.348845</v>
      </c>
      <c r="E4363" s="14">
        <v>0.37</v>
      </c>
      <c r="F4363" s="14" t="s">
        <v>42</v>
      </c>
      <c r="G4363" s="15">
        <v>43063</v>
      </c>
      <c r="H4363" s="27">
        <f>WORKDAY(WORKDAY(DATEVALUE("15/"&amp;MONTH(EDATE(C4363,0))&amp;"/"&amp;YEAR(EDATE(C4363,0))),-1,Feriados!$A$1:$A$936),1,Feriados!$A$1:$A$936)</f>
        <v>43055</v>
      </c>
      <c r="I4363" s="27">
        <f>WORKDAY(WORKDAY(DATEVALUE("15/"&amp;MONTH(EDATE(C4363,-1))&amp;"/"&amp;YEAR(EDATE(C4363,-1))),-1,Feriados!$A$1:$A$936),1,Feriados!$A$1:$A$936)</f>
        <v>43024</v>
      </c>
      <c r="J4363" s="27">
        <f>WORKDAY(WORKDAY(DATEVALUE("15/"&amp;MONTH(EDATE(C4363,0))&amp;"/"&amp;YEAR(EDATE(C4363,0))-1),-1,Feriados!$A$1:$A$936),1,Feriados!$A$1:$A$936)</f>
        <v>42690</v>
      </c>
      <c r="K4363" s="28">
        <f t="shared" si="132"/>
        <v>2.701320891724035</v>
      </c>
    </row>
    <row r="4364" spans="1:11" x14ac:dyDescent="0.3">
      <c r="A4364" s="18" t="str">
        <f t="shared" si="133"/>
        <v>102017P</v>
      </c>
      <c r="B4364" s="10">
        <v>760199</v>
      </c>
      <c r="C4364" s="15">
        <v>43066</v>
      </c>
      <c r="D4364" s="16">
        <v>3026.8811219999998</v>
      </c>
      <c r="E4364" s="14">
        <v>0.37</v>
      </c>
      <c r="F4364" s="14" t="s">
        <v>42</v>
      </c>
      <c r="G4364" s="15">
        <v>43063</v>
      </c>
      <c r="H4364" s="27">
        <f>WORKDAY(WORKDAY(DATEVALUE("15/"&amp;MONTH(EDATE(C4364,0))&amp;"/"&amp;YEAR(EDATE(C4364,0))),-1,Feriados!$A$1:$A$936),1,Feriados!$A$1:$A$936)</f>
        <v>43055</v>
      </c>
      <c r="I4364" s="27">
        <f>WORKDAY(WORKDAY(DATEVALUE("15/"&amp;MONTH(EDATE(C4364,-1))&amp;"/"&amp;YEAR(EDATE(C4364,-1))),-1,Feriados!$A$1:$A$936),1,Feriados!$A$1:$A$936)</f>
        <v>43024</v>
      </c>
      <c r="J4364" s="27">
        <f>WORKDAY(WORKDAY(DATEVALUE("15/"&amp;MONTH(EDATE(C4364,0))&amp;"/"&amp;YEAR(EDATE(C4364,0))-1),-1,Feriados!$A$1:$A$936),1,Feriados!$A$1:$A$936)</f>
        <v>42690</v>
      </c>
      <c r="K4364" s="28">
        <f t="shared" si="132"/>
        <v>2.701320891724035</v>
      </c>
    </row>
    <row r="4365" spans="1:11" x14ac:dyDescent="0.3">
      <c r="A4365" s="18" t="str">
        <f t="shared" si="133"/>
        <v>102017P</v>
      </c>
      <c r="B4365" s="10">
        <v>760199</v>
      </c>
      <c r="C4365" s="15">
        <v>43067</v>
      </c>
      <c r="D4365" s="16">
        <v>3027.4134920000001</v>
      </c>
      <c r="E4365" s="14">
        <v>0.37</v>
      </c>
      <c r="F4365" s="14" t="s">
        <v>42</v>
      </c>
      <c r="G4365" s="15">
        <v>43063</v>
      </c>
      <c r="H4365" s="27">
        <f>WORKDAY(WORKDAY(DATEVALUE("15/"&amp;MONTH(EDATE(C4365,0))&amp;"/"&amp;YEAR(EDATE(C4365,0))),-1,Feriados!$A$1:$A$936),1,Feriados!$A$1:$A$936)</f>
        <v>43055</v>
      </c>
      <c r="I4365" s="27">
        <f>WORKDAY(WORKDAY(DATEVALUE("15/"&amp;MONTH(EDATE(C4365,-1))&amp;"/"&amp;YEAR(EDATE(C4365,-1))),-1,Feriados!$A$1:$A$936),1,Feriados!$A$1:$A$936)</f>
        <v>43024</v>
      </c>
      <c r="J4365" s="27">
        <f>WORKDAY(WORKDAY(DATEVALUE("15/"&amp;MONTH(EDATE(C4365,0))&amp;"/"&amp;YEAR(EDATE(C4365,0))-1),-1,Feriados!$A$1:$A$936),1,Feriados!$A$1:$A$936)</f>
        <v>42690</v>
      </c>
      <c r="K4365" s="28">
        <f t="shared" si="132"/>
        <v>2.701320891724035</v>
      </c>
    </row>
    <row r="4366" spans="1:11" x14ac:dyDescent="0.3">
      <c r="A4366" s="18" t="str">
        <f t="shared" si="133"/>
        <v>102017P</v>
      </c>
      <c r="B4366" s="10">
        <v>760199</v>
      </c>
      <c r="C4366" s="15">
        <v>43068</v>
      </c>
      <c r="D4366" s="16">
        <v>3027.945956</v>
      </c>
      <c r="E4366" s="14">
        <v>0.37</v>
      </c>
      <c r="F4366" s="14" t="s">
        <v>42</v>
      </c>
      <c r="G4366" s="15">
        <v>43063</v>
      </c>
      <c r="H4366" s="27">
        <f>WORKDAY(WORKDAY(DATEVALUE("15/"&amp;MONTH(EDATE(C4366,0))&amp;"/"&amp;YEAR(EDATE(C4366,0))),-1,Feriados!$A$1:$A$936),1,Feriados!$A$1:$A$936)</f>
        <v>43055</v>
      </c>
      <c r="I4366" s="27">
        <f>WORKDAY(WORKDAY(DATEVALUE("15/"&amp;MONTH(EDATE(C4366,-1))&amp;"/"&amp;YEAR(EDATE(C4366,-1))),-1,Feriados!$A$1:$A$936),1,Feriados!$A$1:$A$936)</f>
        <v>43024</v>
      </c>
      <c r="J4366" s="27">
        <f>WORKDAY(WORKDAY(DATEVALUE("15/"&amp;MONTH(EDATE(C4366,0))&amp;"/"&amp;YEAR(EDATE(C4366,0))-1),-1,Feriados!$A$1:$A$936),1,Feriados!$A$1:$A$936)</f>
        <v>42690</v>
      </c>
      <c r="K4366" s="28">
        <f t="shared" si="132"/>
        <v>2.701320891724035</v>
      </c>
    </row>
    <row r="4367" spans="1:11" x14ac:dyDescent="0.3">
      <c r="A4367" s="18" t="str">
        <f t="shared" si="133"/>
        <v>102017P</v>
      </c>
      <c r="B4367" s="10">
        <v>760199</v>
      </c>
      <c r="C4367" s="15">
        <v>43069</v>
      </c>
      <c r="D4367" s="16">
        <v>3028.4785139999999</v>
      </c>
      <c r="E4367" s="14">
        <v>0.37</v>
      </c>
      <c r="F4367" s="14" t="s">
        <v>42</v>
      </c>
      <c r="G4367" s="15">
        <v>43063</v>
      </c>
      <c r="H4367" s="27">
        <f>WORKDAY(WORKDAY(DATEVALUE("15/"&amp;MONTH(EDATE(C4367,0))&amp;"/"&amp;YEAR(EDATE(C4367,0))),-1,Feriados!$A$1:$A$936),1,Feriados!$A$1:$A$936)</f>
        <v>43055</v>
      </c>
      <c r="I4367" s="27">
        <f>WORKDAY(WORKDAY(DATEVALUE("15/"&amp;MONTH(EDATE(C4367,-1))&amp;"/"&amp;YEAR(EDATE(C4367,-1))),-1,Feriados!$A$1:$A$936),1,Feriados!$A$1:$A$936)</f>
        <v>43024</v>
      </c>
      <c r="J4367" s="27">
        <f>WORKDAY(WORKDAY(DATEVALUE("15/"&amp;MONTH(EDATE(C4367,0))&amp;"/"&amp;YEAR(EDATE(C4367,0))-1),-1,Feriados!$A$1:$A$936),1,Feriados!$A$1:$A$936)</f>
        <v>42690</v>
      </c>
      <c r="K4367" s="28">
        <f t="shared" si="132"/>
        <v>2.701320891724035</v>
      </c>
    </row>
    <row r="4368" spans="1:11" x14ac:dyDescent="0.3">
      <c r="A4368" s="18" t="str">
        <f t="shared" si="133"/>
        <v>112017P</v>
      </c>
      <c r="B4368" s="10">
        <v>760199</v>
      </c>
      <c r="C4368" s="15">
        <v>43070</v>
      </c>
      <c r="D4368" s="16">
        <v>3029.0111649999999</v>
      </c>
      <c r="E4368" s="14">
        <v>0.37</v>
      </c>
      <c r="F4368" s="14" t="s">
        <v>42</v>
      </c>
      <c r="G4368" s="15">
        <v>43063</v>
      </c>
      <c r="H4368" s="27">
        <f>WORKDAY(WORKDAY(DATEVALUE("15/"&amp;MONTH(EDATE(C4368,0))&amp;"/"&amp;YEAR(EDATE(C4368,0))),-1,Feriados!$A$1:$A$936),1,Feriados!$A$1:$A$936)</f>
        <v>43084</v>
      </c>
      <c r="I4368" s="27">
        <f>WORKDAY(WORKDAY(DATEVALUE("15/"&amp;MONTH(EDATE(C4368,-1))&amp;"/"&amp;YEAR(EDATE(C4368,-1))),-1,Feriados!$A$1:$A$936),1,Feriados!$A$1:$A$936)</f>
        <v>43055</v>
      </c>
      <c r="J4368" s="27">
        <f>WORKDAY(WORKDAY(DATEVALUE("15/"&amp;MONTH(EDATE(C4368,0))&amp;"/"&amp;YEAR(EDATE(C4368,0))-1),-1,Feriados!$A$1:$A$936),1,Feriados!$A$1:$A$936)</f>
        <v>42719</v>
      </c>
      <c r="K4368" s="28">
        <f t="shared" si="132"/>
        <v>2.8037854162335396</v>
      </c>
    </row>
    <row r="4369" spans="1:11" x14ac:dyDescent="0.3">
      <c r="A4369" s="18" t="str">
        <f t="shared" si="133"/>
        <v>112017P</v>
      </c>
      <c r="B4369" s="10">
        <v>760199</v>
      </c>
      <c r="C4369" s="15">
        <v>43073</v>
      </c>
      <c r="D4369" s="16">
        <v>3029.5439099999999</v>
      </c>
      <c r="E4369" s="14">
        <v>0.37</v>
      </c>
      <c r="F4369" s="14" t="s">
        <v>42</v>
      </c>
      <c r="G4369" s="15">
        <v>43063</v>
      </c>
      <c r="H4369" s="27">
        <f>WORKDAY(WORKDAY(DATEVALUE("15/"&amp;MONTH(EDATE(C4369,0))&amp;"/"&amp;YEAR(EDATE(C4369,0))),-1,Feriados!$A$1:$A$936),1,Feriados!$A$1:$A$936)</f>
        <v>43084</v>
      </c>
      <c r="I4369" s="27">
        <f>WORKDAY(WORKDAY(DATEVALUE("15/"&amp;MONTH(EDATE(C4369,-1))&amp;"/"&amp;YEAR(EDATE(C4369,-1))),-1,Feriados!$A$1:$A$936),1,Feriados!$A$1:$A$936)</f>
        <v>43055</v>
      </c>
      <c r="J4369" s="27">
        <f>WORKDAY(WORKDAY(DATEVALUE("15/"&amp;MONTH(EDATE(C4369,0))&amp;"/"&amp;YEAR(EDATE(C4369,0))-1),-1,Feriados!$A$1:$A$936),1,Feriados!$A$1:$A$936)</f>
        <v>42719</v>
      </c>
      <c r="K4369" s="28">
        <f t="shared" si="132"/>
        <v>2.8037854162335396</v>
      </c>
    </row>
    <row r="4370" spans="1:11" x14ac:dyDescent="0.3">
      <c r="A4370" s="18" t="str">
        <f t="shared" si="133"/>
        <v>112017P</v>
      </c>
      <c r="B4370" s="10">
        <v>760199</v>
      </c>
      <c r="C4370" s="15">
        <v>43074</v>
      </c>
      <c r="D4370" s="16">
        <v>3030.076748</v>
      </c>
      <c r="E4370" s="14">
        <v>0.37</v>
      </c>
      <c r="F4370" s="14" t="s">
        <v>42</v>
      </c>
      <c r="G4370" s="15">
        <v>43063</v>
      </c>
      <c r="H4370" s="27">
        <f>WORKDAY(WORKDAY(DATEVALUE("15/"&amp;MONTH(EDATE(C4370,0))&amp;"/"&amp;YEAR(EDATE(C4370,0))),-1,Feriados!$A$1:$A$936),1,Feriados!$A$1:$A$936)</f>
        <v>43084</v>
      </c>
      <c r="I4370" s="27">
        <f>WORKDAY(WORKDAY(DATEVALUE("15/"&amp;MONTH(EDATE(C4370,-1))&amp;"/"&amp;YEAR(EDATE(C4370,-1))),-1,Feriados!$A$1:$A$936),1,Feriados!$A$1:$A$936)</f>
        <v>43055</v>
      </c>
      <c r="J4370" s="27">
        <f>WORKDAY(WORKDAY(DATEVALUE("15/"&amp;MONTH(EDATE(C4370,0))&amp;"/"&amp;YEAR(EDATE(C4370,0))-1),-1,Feriados!$A$1:$A$936),1,Feriados!$A$1:$A$936)</f>
        <v>42719</v>
      </c>
      <c r="K4370" s="28">
        <f t="shared" si="132"/>
        <v>2.8037854162335396</v>
      </c>
    </row>
    <row r="4371" spans="1:11" x14ac:dyDescent="0.3">
      <c r="A4371" s="18" t="str">
        <f t="shared" si="133"/>
        <v>112017P</v>
      </c>
      <c r="B4371" s="10">
        <v>760199</v>
      </c>
      <c r="C4371" s="15">
        <v>43075</v>
      </c>
      <c r="D4371" s="16">
        <v>3030.60968</v>
      </c>
      <c r="E4371" s="14">
        <v>0.37</v>
      </c>
      <c r="F4371" s="14" t="s">
        <v>42</v>
      </c>
      <c r="G4371" s="15">
        <v>43063</v>
      </c>
      <c r="H4371" s="27">
        <f>WORKDAY(WORKDAY(DATEVALUE("15/"&amp;MONTH(EDATE(C4371,0))&amp;"/"&amp;YEAR(EDATE(C4371,0))),-1,Feriados!$A$1:$A$936),1,Feriados!$A$1:$A$936)</f>
        <v>43084</v>
      </c>
      <c r="I4371" s="27">
        <f>WORKDAY(WORKDAY(DATEVALUE("15/"&amp;MONTH(EDATE(C4371,-1))&amp;"/"&amp;YEAR(EDATE(C4371,-1))),-1,Feriados!$A$1:$A$936),1,Feriados!$A$1:$A$936)</f>
        <v>43055</v>
      </c>
      <c r="J4371" s="27">
        <f>WORKDAY(WORKDAY(DATEVALUE("15/"&amp;MONTH(EDATE(C4371,0))&amp;"/"&amp;YEAR(EDATE(C4371,0))-1),-1,Feriados!$A$1:$A$936),1,Feriados!$A$1:$A$936)</f>
        <v>42719</v>
      </c>
      <c r="K4371" s="28">
        <f t="shared" si="132"/>
        <v>2.8037854162335396</v>
      </c>
    </row>
    <row r="4372" spans="1:11" x14ac:dyDescent="0.3">
      <c r="A4372" s="18" t="str">
        <f t="shared" si="133"/>
        <v>112017P</v>
      </c>
      <c r="B4372" s="10">
        <v>760199</v>
      </c>
      <c r="C4372" s="15">
        <v>43076</v>
      </c>
      <c r="D4372" s="16">
        <v>3031.1427060000001</v>
      </c>
      <c r="E4372" s="14">
        <v>0.37</v>
      </c>
      <c r="F4372" s="14" t="s">
        <v>42</v>
      </c>
      <c r="G4372" s="15">
        <v>43063</v>
      </c>
      <c r="H4372" s="27">
        <f>WORKDAY(WORKDAY(DATEVALUE("15/"&amp;MONTH(EDATE(C4372,0))&amp;"/"&amp;YEAR(EDATE(C4372,0))),-1,Feriados!$A$1:$A$936),1,Feriados!$A$1:$A$936)</f>
        <v>43084</v>
      </c>
      <c r="I4372" s="27">
        <f>WORKDAY(WORKDAY(DATEVALUE("15/"&amp;MONTH(EDATE(C4372,-1))&amp;"/"&amp;YEAR(EDATE(C4372,-1))),-1,Feriados!$A$1:$A$936),1,Feriados!$A$1:$A$936)</f>
        <v>43055</v>
      </c>
      <c r="J4372" s="27">
        <f>WORKDAY(WORKDAY(DATEVALUE("15/"&amp;MONTH(EDATE(C4372,0))&amp;"/"&amp;YEAR(EDATE(C4372,0))-1),-1,Feriados!$A$1:$A$936),1,Feriados!$A$1:$A$936)</f>
        <v>42719</v>
      </c>
      <c r="K4372" s="28">
        <f t="shared" si="132"/>
        <v>2.8037854162335396</v>
      </c>
    </row>
    <row r="4373" spans="1:11" x14ac:dyDescent="0.3">
      <c r="A4373" s="18" t="str">
        <f t="shared" si="133"/>
        <v>112017F</v>
      </c>
      <c r="B4373" s="10">
        <v>760199</v>
      </c>
      <c r="C4373" s="15">
        <v>43077</v>
      </c>
      <c r="D4373" s="16">
        <v>3029.6055839999999</v>
      </c>
      <c r="E4373" s="14">
        <v>0.28000000000000003</v>
      </c>
      <c r="F4373" s="14" t="s">
        <v>41</v>
      </c>
      <c r="G4373" s="15">
        <v>43077</v>
      </c>
      <c r="H4373" s="27">
        <f>WORKDAY(WORKDAY(DATEVALUE("15/"&amp;MONTH(EDATE(C4373,0))&amp;"/"&amp;YEAR(EDATE(C4373,0))),-1,Feriados!$A$1:$A$936),1,Feriados!$A$1:$A$936)</f>
        <v>43084</v>
      </c>
      <c r="I4373" s="27">
        <f>WORKDAY(WORKDAY(DATEVALUE("15/"&amp;MONTH(EDATE(C4373,-1))&amp;"/"&amp;YEAR(EDATE(C4373,-1))),-1,Feriados!$A$1:$A$936),1,Feriados!$A$1:$A$936)</f>
        <v>43055</v>
      </c>
      <c r="J4373" s="27">
        <f>WORKDAY(WORKDAY(DATEVALUE("15/"&amp;MONTH(EDATE(C4373,0))&amp;"/"&amp;YEAR(EDATE(C4373,0))-1),-1,Feriados!$A$1:$A$936),1,Feriados!$A$1:$A$936)</f>
        <v>42719</v>
      </c>
      <c r="K4373" s="28">
        <f t="shared" si="132"/>
        <v>2.8037854162335396</v>
      </c>
    </row>
    <row r="4374" spans="1:11" x14ac:dyDescent="0.3">
      <c r="A4374" s="18" t="str">
        <f t="shared" si="133"/>
        <v>112017F</v>
      </c>
      <c r="B4374" s="10">
        <v>760199</v>
      </c>
      <c r="C4374" s="15">
        <v>43080</v>
      </c>
      <c r="D4374" s="16">
        <v>3030.009067</v>
      </c>
      <c r="E4374" s="14">
        <v>0.28000000000000003</v>
      </c>
      <c r="F4374" s="14" t="s">
        <v>41</v>
      </c>
      <c r="G4374" s="15">
        <v>43077</v>
      </c>
      <c r="H4374" s="27">
        <f>WORKDAY(WORKDAY(DATEVALUE("15/"&amp;MONTH(EDATE(C4374,0))&amp;"/"&amp;YEAR(EDATE(C4374,0))),-1,Feriados!$A$1:$A$936),1,Feriados!$A$1:$A$936)</f>
        <v>43084</v>
      </c>
      <c r="I4374" s="27">
        <f>WORKDAY(WORKDAY(DATEVALUE("15/"&amp;MONTH(EDATE(C4374,-1))&amp;"/"&amp;YEAR(EDATE(C4374,-1))),-1,Feriados!$A$1:$A$936),1,Feriados!$A$1:$A$936)</f>
        <v>43055</v>
      </c>
      <c r="J4374" s="27">
        <f>WORKDAY(WORKDAY(DATEVALUE("15/"&amp;MONTH(EDATE(C4374,0))&amp;"/"&amp;YEAR(EDATE(C4374,0))-1),-1,Feriados!$A$1:$A$936),1,Feriados!$A$1:$A$936)</f>
        <v>42719</v>
      </c>
      <c r="K4374" s="28">
        <f t="shared" si="132"/>
        <v>2.8037854162335396</v>
      </c>
    </row>
    <row r="4375" spans="1:11" x14ac:dyDescent="0.3">
      <c r="A4375" s="18" t="str">
        <f t="shared" si="133"/>
        <v>112017F</v>
      </c>
      <c r="B4375" s="10">
        <v>760199</v>
      </c>
      <c r="C4375" s="15">
        <v>43081</v>
      </c>
      <c r="D4375" s="16">
        <v>3030.412605</v>
      </c>
      <c r="E4375" s="14">
        <v>0.28000000000000003</v>
      </c>
      <c r="F4375" s="14" t="s">
        <v>41</v>
      </c>
      <c r="G4375" s="15">
        <v>43077</v>
      </c>
      <c r="H4375" s="27">
        <f>WORKDAY(WORKDAY(DATEVALUE("15/"&amp;MONTH(EDATE(C4375,0))&amp;"/"&amp;YEAR(EDATE(C4375,0))),-1,Feriados!$A$1:$A$936),1,Feriados!$A$1:$A$936)</f>
        <v>43084</v>
      </c>
      <c r="I4375" s="27">
        <f>WORKDAY(WORKDAY(DATEVALUE("15/"&amp;MONTH(EDATE(C4375,-1))&amp;"/"&amp;YEAR(EDATE(C4375,-1))),-1,Feriados!$A$1:$A$936),1,Feriados!$A$1:$A$936)</f>
        <v>43055</v>
      </c>
      <c r="J4375" s="27">
        <f>WORKDAY(WORKDAY(DATEVALUE("15/"&amp;MONTH(EDATE(C4375,0))&amp;"/"&amp;YEAR(EDATE(C4375,0))-1),-1,Feriados!$A$1:$A$936),1,Feriados!$A$1:$A$936)</f>
        <v>42719</v>
      </c>
      <c r="K4375" s="28">
        <f t="shared" si="132"/>
        <v>2.8037854162335396</v>
      </c>
    </row>
    <row r="4376" spans="1:11" x14ac:dyDescent="0.3">
      <c r="A4376" s="18" t="str">
        <f t="shared" si="133"/>
        <v>112017F</v>
      </c>
      <c r="B4376" s="10">
        <v>760199</v>
      </c>
      <c r="C4376" s="15">
        <v>43082</v>
      </c>
      <c r="D4376" s="16">
        <v>3030.8161960000002</v>
      </c>
      <c r="E4376" s="14">
        <v>0.28000000000000003</v>
      </c>
      <c r="F4376" s="14" t="s">
        <v>41</v>
      </c>
      <c r="G4376" s="15">
        <v>43077</v>
      </c>
      <c r="H4376" s="27">
        <f>WORKDAY(WORKDAY(DATEVALUE("15/"&amp;MONTH(EDATE(C4376,0))&amp;"/"&amp;YEAR(EDATE(C4376,0))),-1,Feriados!$A$1:$A$936),1,Feriados!$A$1:$A$936)</f>
        <v>43084</v>
      </c>
      <c r="I4376" s="27">
        <f>WORKDAY(WORKDAY(DATEVALUE("15/"&amp;MONTH(EDATE(C4376,-1))&amp;"/"&amp;YEAR(EDATE(C4376,-1))),-1,Feriados!$A$1:$A$936),1,Feriados!$A$1:$A$936)</f>
        <v>43055</v>
      </c>
      <c r="J4376" s="27">
        <f>WORKDAY(WORKDAY(DATEVALUE("15/"&amp;MONTH(EDATE(C4376,0))&amp;"/"&amp;YEAR(EDATE(C4376,0))-1),-1,Feriados!$A$1:$A$936),1,Feriados!$A$1:$A$936)</f>
        <v>42719</v>
      </c>
      <c r="K4376" s="28">
        <f t="shared" si="132"/>
        <v>2.8037854162335396</v>
      </c>
    </row>
    <row r="4377" spans="1:11" x14ac:dyDescent="0.3">
      <c r="A4377" s="18" t="str">
        <f t="shared" si="133"/>
        <v>112017F</v>
      </c>
      <c r="B4377" s="10">
        <v>760199</v>
      </c>
      <c r="C4377" s="15">
        <v>43083</v>
      </c>
      <c r="D4377" s="16">
        <v>3031.2198400000002</v>
      </c>
      <c r="E4377" s="14">
        <v>0.28000000000000003</v>
      </c>
      <c r="F4377" s="14" t="s">
        <v>41</v>
      </c>
      <c r="G4377" s="15">
        <v>43077</v>
      </c>
      <c r="H4377" s="27">
        <f>WORKDAY(WORKDAY(DATEVALUE("15/"&amp;MONTH(EDATE(C4377,0))&amp;"/"&amp;YEAR(EDATE(C4377,0))),-1,Feriados!$A$1:$A$936),1,Feriados!$A$1:$A$936)</f>
        <v>43084</v>
      </c>
      <c r="I4377" s="27">
        <f>WORKDAY(WORKDAY(DATEVALUE("15/"&amp;MONTH(EDATE(C4377,-1))&amp;"/"&amp;YEAR(EDATE(C4377,-1))),-1,Feriados!$A$1:$A$936),1,Feriados!$A$1:$A$936)</f>
        <v>43055</v>
      </c>
      <c r="J4377" s="27">
        <f>WORKDAY(WORKDAY(DATEVALUE("15/"&amp;MONTH(EDATE(C4377,0))&amp;"/"&amp;YEAR(EDATE(C4377,0))-1),-1,Feriados!$A$1:$A$936),1,Feriados!$A$1:$A$936)</f>
        <v>42719</v>
      </c>
      <c r="K4377" s="28">
        <f t="shared" si="132"/>
        <v>2.8037854162335396</v>
      </c>
    </row>
    <row r="4378" spans="1:11" x14ac:dyDescent="0.3">
      <c r="A4378" s="18" t="str">
        <f t="shared" si="133"/>
        <v>112017F</v>
      </c>
      <c r="B4378" s="10">
        <v>760199</v>
      </c>
      <c r="C4378" s="15">
        <v>43084</v>
      </c>
      <c r="D4378" s="16">
        <v>3031.6235390000002</v>
      </c>
      <c r="E4378" s="14">
        <v>0.28000000000000003</v>
      </c>
      <c r="F4378" s="14" t="s">
        <v>41</v>
      </c>
      <c r="G4378" s="15">
        <v>43077</v>
      </c>
      <c r="H4378" s="27">
        <f>WORKDAY(WORKDAY(DATEVALUE("15/"&amp;MONTH(EDATE(C4378,0))&amp;"/"&amp;YEAR(EDATE(C4378,0))),-1,Feriados!$A$1:$A$936),1,Feriados!$A$1:$A$936)</f>
        <v>43084</v>
      </c>
      <c r="I4378" s="27">
        <f>WORKDAY(WORKDAY(DATEVALUE("15/"&amp;MONTH(EDATE(C4378,-1))&amp;"/"&amp;YEAR(EDATE(C4378,-1))),-1,Feriados!$A$1:$A$936),1,Feriados!$A$1:$A$936)</f>
        <v>43055</v>
      </c>
      <c r="J4378" s="27">
        <f>WORKDAY(WORKDAY(DATEVALUE("15/"&amp;MONTH(EDATE(C4378,0))&amp;"/"&amp;YEAR(EDATE(C4378,0))-1),-1,Feriados!$A$1:$A$936),1,Feriados!$A$1:$A$936)</f>
        <v>42719</v>
      </c>
      <c r="K4378" s="28">
        <f t="shared" si="132"/>
        <v>2.8037854162335396</v>
      </c>
    </row>
    <row r="4379" spans="1:11" x14ac:dyDescent="0.3">
      <c r="A4379" s="18" t="str">
        <f t="shared" si="133"/>
        <v>112017P</v>
      </c>
      <c r="B4379" s="10">
        <v>760199</v>
      </c>
      <c r="C4379" s="15">
        <v>43087</v>
      </c>
      <c r="D4379" s="16">
        <v>3032.0537979999999</v>
      </c>
      <c r="E4379" s="14">
        <v>0.27</v>
      </c>
      <c r="F4379" s="14" t="s">
        <v>42</v>
      </c>
      <c r="G4379" s="15">
        <v>43087</v>
      </c>
      <c r="H4379" s="27">
        <f>WORKDAY(WORKDAY(DATEVALUE("15/"&amp;MONTH(EDATE(C4379,0))&amp;"/"&amp;YEAR(EDATE(C4379,0))),-1,Feriados!$A$1:$A$936),1,Feriados!$A$1:$A$936)</f>
        <v>43084</v>
      </c>
      <c r="I4379" s="27">
        <f>WORKDAY(WORKDAY(DATEVALUE("15/"&amp;MONTH(EDATE(C4379,-1))&amp;"/"&amp;YEAR(EDATE(C4379,-1))),-1,Feriados!$A$1:$A$936),1,Feriados!$A$1:$A$936)</f>
        <v>43055</v>
      </c>
      <c r="J4379" s="27">
        <f>WORKDAY(WORKDAY(DATEVALUE("15/"&amp;MONTH(EDATE(C4379,0))&amp;"/"&amp;YEAR(EDATE(C4379,0))-1),-1,Feriados!$A$1:$A$936),1,Feriados!$A$1:$A$936)</f>
        <v>42719</v>
      </c>
      <c r="K4379" s="28">
        <f t="shared" si="132"/>
        <v>2.8037854162335396</v>
      </c>
    </row>
    <row r="4380" spans="1:11" x14ac:dyDescent="0.3">
      <c r="A4380" s="18" t="str">
        <f t="shared" si="133"/>
        <v>112017P</v>
      </c>
      <c r="B4380" s="10">
        <v>760199</v>
      </c>
      <c r="C4380" s="15">
        <v>43088</v>
      </c>
      <c r="D4380" s="16">
        <v>3032.4841190000002</v>
      </c>
      <c r="E4380" s="14">
        <v>0.27</v>
      </c>
      <c r="F4380" s="14" t="s">
        <v>42</v>
      </c>
      <c r="G4380" s="15">
        <v>43087</v>
      </c>
      <c r="H4380" s="27">
        <f>WORKDAY(WORKDAY(DATEVALUE("15/"&amp;MONTH(EDATE(C4380,0))&amp;"/"&amp;YEAR(EDATE(C4380,0))),-1,Feriados!$A$1:$A$936),1,Feriados!$A$1:$A$936)</f>
        <v>43084</v>
      </c>
      <c r="I4380" s="27">
        <f>WORKDAY(WORKDAY(DATEVALUE("15/"&amp;MONTH(EDATE(C4380,-1))&amp;"/"&amp;YEAR(EDATE(C4380,-1))),-1,Feriados!$A$1:$A$936),1,Feriados!$A$1:$A$936)</f>
        <v>43055</v>
      </c>
      <c r="J4380" s="27">
        <f>WORKDAY(WORKDAY(DATEVALUE("15/"&amp;MONTH(EDATE(C4380,0))&amp;"/"&amp;YEAR(EDATE(C4380,0))-1),-1,Feriados!$A$1:$A$936),1,Feriados!$A$1:$A$936)</f>
        <v>42719</v>
      </c>
      <c r="K4380" s="28">
        <f t="shared" si="132"/>
        <v>2.8037854162335396</v>
      </c>
    </row>
    <row r="4381" spans="1:11" x14ac:dyDescent="0.3">
      <c r="A4381" s="18" t="str">
        <f t="shared" si="133"/>
        <v>112017P</v>
      </c>
      <c r="B4381" s="10">
        <v>760199</v>
      </c>
      <c r="C4381" s="15">
        <v>43089</v>
      </c>
      <c r="D4381" s="16">
        <v>3032.9145010000002</v>
      </c>
      <c r="E4381" s="14">
        <v>0.27</v>
      </c>
      <c r="F4381" s="14" t="s">
        <v>42</v>
      </c>
      <c r="G4381" s="15">
        <v>43087</v>
      </c>
      <c r="H4381" s="27">
        <f>WORKDAY(WORKDAY(DATEVALUE("15/"&amp;MONTH(EDATE(C4381,0))&amp;"/"&amp;YEAR(EDATE(C4381,0))),-1,Feriados!$A$1:$A$936),1,Feriados!$A$1:$A$936)</f>
        <v>43084</v>
      </c>
      <c r="I4381" s="27">
        <f>WORKDAY(WORKDAY(DATEVALUE("15/"&amp;MONTH(EDATE(C4381,-1))&amp;"/"&amp;YEAR(EDATE(C4381,-1))),-1,Feriados!$A$1:$A$936),1,Feriados!$A$1:$A$936)</f>
        <v>43055</v>
      </c>
      <c r="J4381" s="27">
        <f>WORKDAY(WORKDAY(DATEVALUE("15/"&amp;MONTH(EDATE(C4381,0))&amp;"/"&amp;YEAR(EDATE(C4381,0))-1),-1,Feriados!$A$1:$A$936),1,Feriados!$A$1:$A$936)</f>
        <v>42719</v>
      </c>
      <c r="K4381" s="28">
        <f t="shared" si="132"/>
        <v>2.8037854162335396</v>
      </c>
    </row>
    <row r="4382" spans="1:11" x14ac:dyDescent="0.3">
      <c r="A4382" s="18" t="str">
        <f t="shared" si="133"/>
        <v>112017P</v>
      </c>
      <c r="B4382" s="10">
        <v>760199</v>
      </c>
      <c r="C4382" s="15">
        <v>43090</v>
      </c>
      <c r="D4382" s="16">
        <v>3033.3449430000001</v>
      </c>
      <c r="E4382" s="14">
        <v>0.27</v>
      </c>
      <c r="F4382" s="14" t="s">
        <v>42</v>
      </c>
      <c r="G4382" s="15">
        <v>43087</v>
      </c>
      <c r="H4382" s="27">
        <f>WORKDAY(WORKDAY(DATEVALUE("15/"&amp;MONTH(EDATE(C4382,0))&amp;"/"&amp;YEAR(EDATE(C4382,0))),-1,Feriados!$A$1:$A$936),1,Feriados!$A$1:$A$936)</f>
        <v>43084</v>
      </c>
      <c r="I4382" s="27">
        <f>WORKDAY(WORKDAY(DATEVALUE("15/"&amp;MONTH(EDATE(C4382,-1))&amp;"/"&amp;YEAR(EDATE(C4382,-1))),-1,Feriados!$A$1:$A$936),1,Feriados!$A$1:$A$936)</f>
        <v>43055</v>
      </c>
      <c r="J4382" s="27">
        <f>WORKDAY(WORKDAY(DATEVALUE("15/"&amp;MONTH(EDATE(C4382,0))&amp;"/"&amp;YEAR(EDATE(C4382,0))-1),-1,Feriados!$A$1:$A$936),1,Feriados!$A$1:$A$936)</f>
        <v>42719</v>
      </c>
      <c r="K4382" s="28">
        <f t="shared" si="132"/>
        <v>2.8037854162335396</v>
      </c>
    </row>
    <row r="4383" spans="1:11" x14ac:dyDescent="0.3">
      <c r="A4383" s="18" t="str">
        <f t="shared" si="133"/>
        <v>112017P</v>
      </c>
      <c r="B4383" s="10">
        <v>760199</v>
      </c>
      <c r="C4383" s="15">
        <v>43091</v>
      </c>
      <c r="D4383" s="16">
        <v>3033.695823</v>
      </c>
      <c r="E4383" s="14">
        <v>0.26</v>
      </c>
      <c r="F4383" s="14" t="s">
        <v>42</v>
      </c>
      <c r="G4383" s="15">
        <v>43091</v>
      </c>
      <c r="H4383" s="27">
        <f>WORKDAY(WORKDAY(DATEVALUE("15/"&amp;MONTH(EDATE(C4383,0))&amp;"/"&amp;YEAR(EDATE(C4383,0))),-1,Feriados!$A$1:$A$936),1,Feriados!$A$1:$A$936)</f>
        <v>43084</v>
      </c>
      <c r="I4383" s="27">
        <f>WORKDAY(WORKDAY(DATEVALUE("15/"&amp;MONTH(EDATE(C4383,-1))&amp;"/"&amp;YEAR(EDATE(C4383,-1))),-1,Feriados!$A$1:$A$936),1,Feriados!$A$1:$A$936)</f>
        <v>43055</v>
      </c>
      <c r="J4383" s="27">
        <f>WORKDAY(WORKDAY(DATEVALUE("15/"&amp;MONTH(EDATE(C4383,0))&amp;"/"&amp;YEAR(EDATE(C4383,0))-1),-1,Feriados!$A$1:$A$936),1,Feriados!$A$1:$A$936)</f>
        <v>42719</v>
      </c>
      <c r="K4383" s="28">
        <f t="shared" si="132"/>
        <v>2.8037854162335396</v>
      </c>
    </row>
    <row r="4384" spans="1:11" x14ac:dyDescent="0.3">
      <c r="A4384" s="18" t="str">
        <f t="shared" si="133"/>
        <v>112017P</v>
      </c>
      <c r="B4384" s="10">
        <v>760199</v>
      </c>
      <c r="C4384" s="15">
        <v>43095</v>
      </c>
      <c r="D4384" s="16">
        <v>3034.1104500000001</v>
      </c>
      <c r="E4384" s="14">
        <v>0.26</v>
      </c>
      <c r="F4384" s="14" t="s">
        <v>42</v>
      </c>
      <c r="G4384" s="15">
        <v>43091</v>
      </c>
      <c r="H4384" s="27">
        <f>WORKDAY(WORKDAY(DATEVALUE("15/"&amp;MONTH(EDATE(C4384,0))&amp;"/"&amp;YEAR(EDATE(C4384,0))),-1,Feriados!$A$1:$A$936),1,Feriados!$A$1:$A$936)</f>
        <v>43084</v>
      </c>
      <c r="I4384" s="27">
        <f>WORKDAY(WORKDAY(DATEVALUE("15/"&amp;MONTH(EDATE(C4384,-1))&amp;"/"&amp;YEAR(EDATE(C4384,-1))),-1,Feriados!$A$1:$A$936),1,Feriados!$A$1:$A$936)</f>
        <v>43055</v>
      </c>
      <c r="J4384" s="27">
        <f>WORKDAY(WORKDAY(DATEVALUE("15/"&amp;MONTH(EDATE(C4384,0))&amp;"/"&amp;YEAR(EDATE(C4384,0))-1),-1,Feriados!$A$1:$A$936),1,Feriados!$A$1:$A$936)</f>
        <v>42719</v>
      </c>
      <c r="K4384" s="28">
        <f t="shared" si="132"/>
        <v>2.8037854162335396</v>
      </c>
    </row>
    <row r="4385" spans="1:11" x14ac:dyDescent="0.3">
      <c r="A4385" s="18" t="str">
        <f t="shared" si="133"/>
        <v>112017P</v>
      </c>
      <c r="B4385" s="10">
        <v>760199</v>
      </c>
      <c r="C4385" s="15">
        <v>43096</v>
      </c>
      <c r="D4385" s="16">
        <v>3034.525134</v>
      </c>
      <c r="E4385" s="14">
        <v>0.26</v>
      </c>
      <c r="F4385" s="14" t="s">
        <v>42</v>
      </c>
      <c r="G4385" s="15">
        <v>43091</v>
      </c>
      <c r="H4385" s="27">
        <f>WORKDAY(WORKDAY(DATEVALUE("15/"&amp;MONTH(EDATE(C4385,0))&amp;"/"&amp;YEAR(EDATE(C4385,0))),-1,Feriados!$A$1:$A$936),1,Feriados!$A$1:$A$936)</f>
        <v>43084</v>
      </c>
      <c r="I4385" s="27">
        <f>WORKDAY(WORKDAY(DATEVALUE("15/"&amp;MONTH(EDATE(C4385,-1))&amp;"/"&amp;YEAR(EDATE(C4385,-1))),-1,Feriados!$A$1:$A$936),1,Feriados!$A$1:$A$936)</f>
        <v>43055</v>
      </c>
      <c r="J4385" s="27">
        <f>WORKDAY(WORKDAY(DATEVALUE("15/"&amp;MONTH(EDATE(C4385,0))&amp;"/"&amp;YEAR(EDATE(C4385,0))-1),-1,Feriados!$A$1:$A$936),1,Feriados!$A$1:$A$936)</f>
        <v>42719</v>
      </c>
      <c r="K4385" s="28">
        <f t="shared" si="132"/>
        <v>2.8037854162335396</v>
      </c>
    </row>
    <row r="4386" spans="1:11" x14ac:dyDescent="0.3">
      <c r="A4386" s="18" t="str">
        <f t="shared" si="133"/>
        <v>112017P</v>
      </c>
      <c r="B4386" s="10">
        <v>760199</v>
      </c>
      <c r="C4386" s="15">
        <v>43097</v>
      </c>
      <c r="D4386" s="16">
        <v>3034.9398740000001</v>
      </c>
      <c r="E4386" s="14">
        <v>0.26</v>
      </c>
      <c r="F4386" s="14" t="s">
        <v>42</v>
      </c>
      <c r="G4386" s="15">
        <v>43091</v>
      </c>
      <c r="H4386" s="27">
        <f>WORKDAY(WORKDAY(DATEVALUE("15/"&amp;MONTH(EDATE(C4386,0))&amp;"/"&amp;YEAR(EDATE(C4386,0))),-1,Feriados!$A$1:$A$936),1,Feriados!$A$1:$A$936)</f>
        <v>43084</v>
      </c>
      <c r="I4386" s="27">
        <f>WORKDAY(WORKDAY(DATEVALUE("15/"&amp;MONTH(EDATE(C4386,-1))&amp;"/"&amp;YEAR(EDATE(C4386,-1))),-1,Feriados!$A$1:$A$936),1,Feriados!$A$1:$A$936)</f>
        <v>43055</v>
      </c>
      <c r="J4386" s="27">
        <f>WORKDAY(WORKDAY(DATEVALUE("15/"&amp;MONTH(EDATE(C4386,0))&amp;"/"&amp;YEAR(EDATE(C4386,0))-1),-1,Feriados!$A$1:$A$936),1,Feriados!$A$1:$A$936)</f>
        <v>42719</v>
      </c>
      <c r="K4386" s="28">
        <f t="shared" si="132"/>
        <v>2.8037854162335396</v>
      </c>
    </row>
    <row r="4387" spans="1:11" x14ac:dyDescent="0.3">
      <c r="A4387" s="18" t="str">
        <f t="shared" si="133"/>
        <v>112017P</v>
      </c>
      <c r="B4387" s="10">
        <v>760199</v>
      </c>
      <c r="C4387" s="15">
        <v>43098</v>
      </c>
      <c r="D4387" s="16">
        <v>3035.3546710000001</v>
      </c>
      <c r="E4387" s="14">
        <v>0.26</v>
      </c>
      <c r="F4387" s="14" t="s">
        <v>42</v>
      </c>
      <c r="G4387" s="15">
        <v>43091</v>
      </c>
      <c r="H4387" s="27">
        <f>WORKDAY(WORKDAY(DATEVALUE("15/"&amp;MONTH(EDATE(C4387,0))&amp;"/"&amp;YEAR(EDATE(C4387,0))),-1,Feriados!$A$1:$A$936),1,Feriados!$A$1:$A$936)</f>
        <v>43084</v>
      </c>
      <c r="I4387" s="27">
        <f>WORKDAY(WORKDAY(DATEVALUE("15/"&amp;MONTH(EDATE(C4387,-1))&amp;"/"&amp;YEAR(EDATE(C4387,-1))),-1,Feriados!$A$1:$A$936),1,Feriados!$A$1:$A$936)</f>
        <v>43055</v>
      </c>
      <c r="J4387" s="27">
        <f>WORKDAY(WORKDAY(DATEVALUE("15/"&amp;MONTH(EDATE(C4387,0))&amp;"/"&amp;YEAR(EDATE(C4387,0))-1),-1,Feriados!$A$1:$A$936),1,Feriados!$A$1:$A$936)</f>
        <v>42719</v>
      </c>
      <c r="K4387" s="28">
        <f t="shared" si="132"/>
        <v>2.8037854162335396</v>
      </c>
    </row>
    <row r="4388" spans="1:11" x14ac:dyDescent="0.3">
      <c r="A4388" s="18" t="str">
        <f t="shared" si="133"/>
        <v>122017P</v>
      </c>
      <c r="B4388" s="10">
        <v>760199</v>
      </c>
      <c r="C4388" s="15">
        <v>43102</v>
      </c>
      <c r="D4388" s="16">
        <v>3035.7695250000002</v>
      </c>
      <c r="E4388" s="14">
        <v>0.26</v>
      </c>
      <c r="F4388" s="14" t="s">
        <v>42</v>
      </c>
      <c r="G4388" s="15">
        <v>43091</v>
      </c>
      <c r="H4388" s="27">
        <f>WORKDAY(WORKDAY(DATEVALUE("15/"&amp;MONTH(EDATE(C4388,0))&amp;"/"&amp;YEAR(EDATE(C4388,0))),-1,Feriados!$A$1:$A$936),1,Feriados!$A$1:$A$936)</f>
        <v>43115</v>
      </c>
      <c r="I4388" s="27">
        <f>WORKDAY(WORKDAY(DATEVALUE("15/"&amp;MONTH(EDATE(C4388,-1))&amp;"/"&amp;YEAR(EDATE(C4388,-1))),-1,Feriados!$A$1:$A$936),1,Feriados!$A$1:$A$936)</f>
        <v>43084</v>
      </c>
      <c r="J4388" s="27">
        <f>WORKDAY(WORKDAY(DATEVALUE("15/"&amp;MONTH(EDATE(C4388,0))&amp;"/"&amp;YEAR(EDATE(C4388,0))-1),-1,Feriados!$A$1:$A$936),1,Feriados!$A$1:$A$936)</f>
        <v>42751</v>
      </c>
      <c r="K4388" s="28">
        <f t="shared" si="132"/>
        <v>2.9474213448535291</v>
      </c>
    </row>
    <row r="4389" spans="1:11" x14ac:dyDescent="0.3">
      <c r="A4389" s="18" t="str">
        <f t="shared" si="133"/>
        <v>122017P</v>
      </c>
      <c r="B4389" s="10">
        <v>760199</v>
      </c>
      <c r="C4389" s="15">
        <v>43103</v>
      </c>
      <c r="D4389" s="16">
        <v>3036.1844350000001</v>
      </c>
      <c r="E4389" s="14">
        <v>0.26</v>
      </c>
      <c r="F4389" s="14" t="s">
        <v>42</v>
      </c>
      <c r="G4389" s="15">
        <v>43091</v>
      </c>
      <c r="H4389" s="27">
        <f>WORKDAY(WORKDAY(DATEVALUE("15/"&amp;MONTH(EDATE(C4389,0))&amp;"/"&amp;YEAR(EDATE(C4389,0))),-1,Feriados!$A$1:$A$936),1,Feriados!$A$1:$A$936)</f>
        <v>43115</v>
      </c>
      <c r="I4389" s="27">
        <f>WORKDAY(WORKDAY(DATEVALUE("15/"&amp;MONTH(EDATE(C4389,-1))&amp;"/"&amp;YEAR(EDATE(C4389,-1))),-1,Feriados!$A$1:$A$936),1,Feriados!$A$1:$A$936)</f>
        <v>43084</v>
      </c>
      <c r="J4389" s="27">
        <f>WORKDAY(WORKDAY(DATEVALUE("15/"&amp;MONTH(EDATE(C4389,0))&amp;"/"&amp;YEAR(EDATE(C4389,0))-1),-1,Feriados!$A$1:$A$936),1,Feriados!$A$1:$A$936)</f>
        <v>42751</v>
      </c>
      <c r="K4389" s="28">
        <f t="shared" si="132"/>
        <v>2.9474213448535291</v>
      </c>
    </row>
    <row r="4390" spans="1:11" x14ac:dyDescent="0.3">
      <c r="A4390" s="18" t="str">
        <f t="shared" si="133"/>
        <v>122017P</v>
      </c>
      <c r="B4390" s="10">
        <v>760199</v>
      </c>
      <c r="C4390" s="15">
        <v>43104</v>
      </c>
      <c r="D4390" s="16">
        <v>3036.5994019999998</v>
      </c>
      <c r="E4390" s="14">
        <v>0.26</v>
      </c>
      <c r="F4390" s="14" t="s">
        <v>42</v>
      </c>
      <c r="G4390" s="15">
        <v>43091</v>
      </c>
      <c r="H4390" s="27">
        <f>WORKDAY(WORKDAY(DATEVALUE("15/"&amp;MONTH(EDATE(C4390,0))&amp;"/"&amp;YEAR(EDATE(C4390,0))),-1,Feriados!$A$1:$A$936),1,Feriados!$A$1:$A$936)</f>
        <v>43115</v>
      </c>
      <c r="I4390" s="27">
        <f>WORKDAY(WORKDAY(DATEVALUE("15/"&amp;MONTH(EDATE(C4390,-1))&amp;"/"&amp;YEAR(EDATE(C4390,-1))),-1,Feriados!$A$1:$A$936),1,Feriados!$A$1:$A$936)</f>
        <v>43084</v>
      </c>
      <c r="J4390" s="27">
        <f>WORKDAY(WORKDAY(DATEVALUE("15/"&amp;MONTH(EDATE(C4390,0))&amp;"/"&amp;YEAR(EDATE(C4390,0))-1),-1,Feriados!$A$1:$A$936),1,Feriados!$A$1:$A$936)</f>
        <v>42751</v>
      </c>
      <c r="K4390" s="28">
        <f t="shared" si="132"/>
        <v>2.9474213448535291</v>
      </c>
    </row>
    <row r="4391" spans="1:11" x14ac:dyDescent="0.3">
      <c r="A4391" s="18" t="str">
        <f t="shared" si="133"/>
        <v>122017P</v>
      </c>
      <c r="B4391" s="10">
        <v>760199</v>
      </c>
      <c r="C4391" s="15">
        <v>43105</v>
      </c>
      <c r="D4391" s="16">
        <v>3037.0144260000002</v>
      </c>
      <c r="E4391" s="14">
        <v>0.26</v>
      </c>
      <c r="F4391" s="14" t="s">
        <v>42</v>
      </c>
      <c r="G4391" s="15">
        <v>43091</v>
      </c>
      <c r="H4391" s="27">
        <f>WORKDAY(WORKDAY(DATEVALUE("15/"&amp;MONTH(EDATE(C4391,0))&amp;"/"&amp;YEAR(EDATE(C4391,0))),-1,Feriados!$A$1:$A$936),1,Feriados!$A$1:$A$936)</f>
        <v>43115</v>
      </c>
      <c r="I4391" s="27">
        <f>WORKDAY(WORKDAY(DATEVALUE("15/"&amp;MONTH(EDATE(C4391,-1))&amp;"/"&amp;YEAR(EDATE(C4391,-1))),-1,Feriados!$A$1:$A$936),1,Feriados!$A$1:$A$936)</f>
        <v>43084</v>
      </c>
      <c r="J4391" s="27">
        <f>WORKDAY(WORKDAY(DATEVALUE("15/"&amp;MONTH(EDATE(C4391,0))&amp;"/"&amp;YEAR(EDATE(C4391,0))-1),-1,Feriados!$A$1:$A$936),1,Feriados!$A$1:$A$936)</f>
        <v>42751</v>
      </c>
      <c r="K4391" s="28">
        <f t="shared" si="132"/>
        <v>2.9474213448535291</v>
      </c>
    </row>
    <row r="4392" spans="1:11" x14ac:dyDescent="0.3">
      <c r="A4392" s="18" t="str">
        <f t="shared" si="133"/>
        <v>122017P</v>
      </c>
      <c r="B4392" s="10">
        <v>760199</v>
      </c>
      <c r="C4392" s="15">
        <v>43108</v>
      </c>
      <c r="D4392" s="16">
        <v>3037.4295059999999</v>
      </c>
      <c r="E4392" s="14">
        <v>0.26</v>
      </c>
      <c r="F4392" s="14" t="s">
        <v>42</v>
      </c>
      <c r="G4392" s="15">
        <v>43091</v>
      </c>
      <c r="H4392" s="27">
        <f>WORKDAY(WORKDAY(DATEVALUE("15/"&amp;MONTH(EDATE(C4392,0))&amp;"/"&amp;YEAR(EDATE(C4392,0))),-1,Feriados!$A$1:$A$936),1,Feriados!$A$1:$A$936)</f>
        <v>43115</v>
      </c>
      <c r="I4392" s="27">
        <f>WORKDAY(WORKDAY(DATEVALUE("15/"&amp;MONTH(EDATE(C4392,-1))&amp;"/"&amp;YEAR(EDATE(C4392,-1))),-1,Feriados!$A$1:$A$936),1,Feriados!$A$1:$A$936)</f>
        <v>43084</v>
      </c>
      <c r="J4392" s="27">
        <f>WORKDAY(WORKDAY(DATEVALUE("15/"&amp;MONTH(EDATE(C4392,0))&amp;"/"&amp;YEAR(EDATE(C4392,0))-1),-1,Feriados!$A$1:$A$936),1,Feriados!$A$1:$A$936)</f>
        <v>42751</v>
      </c>
      <c r="K4392" s="28">
        <f t="shared" si="132"/>
        <v>2.9474213448535291</v>
      </c>
    </row>
    <row r="4393" spans="1:11" x14ac:dyDescent="0.3">
      <c r="A4393" s="18" t="str">
        <f t="shared" si="133"/>
        <v>122017P</v>
      </c>
      <c r="B4393" s="10">
        <v>760199</v>
      </c>
      <c r="C4393" s="15">
        <v>43109</v>
      </c>
      <c r="D4393" s="16">
        <v>3037.8446429999999</v>
      </c>
      <c r="E4393" s="14">
        <v>0.26</v>
      </c>
      <c r="F4393" s="14" t="s">
        <v>42</v>
      </c>
      <c r="G4393" s="15">
        <v>43091</v>
      </c>
      <c r="H4393" s="27">
        <f>WORKDAY(WORKDAY(DATEVALUE("15/"&amp;MONTH(EDATE(C4393,0))&amp;"/"&amp;YEAR(EDATE(C4393,0))),-1,Feriados!$A$1:$A$936),1,Feriados!$A$1:$A$936)</f>
        <v>43115</v>
      </c>
      <c r="I4393" s="27">
        <f>WORKDAY(WORKDAY(DATEVALUE("15/"&amp;MONTH(EDATE(C4393,-1))&amp;"/"&amp;YEAR(EDATE(C4393,-1))),-1,Feriados!$A$1:$A$936),1,Feriados!$A$1:$A$936)</f>
        <v>43084</v>
      </c>
      <c r="J4393" s="27">
        <f>WORKDAY(WORKDAY(DATEVALUE("15/"&amp;MONTH(EDATE(C4393,0))&amp;"/"&amp;YEAR(EDATE(C4393,0))-1),-1,Feriados!$A$1:$A$936),1,Feriados!$A$1:$A$936)</f>
        <v>42751</v>
      </c>
      <c r="K4393" s="28">
        <f t="shared" si="132"/>
        <v>2.9474213448535291</v>
      </c>
    </row>
    <row r="4394" spans="1:11" x14ac:dyDescent="0.3">
      <c r="A4394" s="18" t="str">
        <f t="shared" si="133"/>
        <v>122017F</v>
      </c>
      <c r="B4394" s="10">
        <v>760199</v>
      </c>
      <c r="C4394" s="15">
        <v>43110</v>
      </c>
      <c r="D4394" s="16">
        <v>3042.8538319999998</v>
      </c>
      <c r="E4394" s="14">
        <v>0.44</v>
      </c>
      <c r="F4394" s="14" t="s">
        <v>41</v>
      </c>
      <c r="G4394" s="15">
        <v>43110</v>
      </c>
      <c r="H4394" s="27">
        <f>WORKDAY(WORKDAY(DATEVALUE("15/"&amp;MONTH(EDATE(C4394,0))&amp;"/"&amp;YEAR(EDATE(C4394,0))),-1,Feriados!$A$1:$A$936),1,Feriados!$A$1:$A$936)</f>
        <v>43115</v>
      </c>
      <c r="I4394" s="27">
        <f>WORKDAY(WORKDAY(DATEVALUE("15/"&amp;MONTH(EDATE(C4394,-1))&amp;"/"&amp;YEAR(EDATE(C4394,-1))),-1,Feriados!$A$1:$A$936),1,Feriados!$A$1:$A$936)</f>
        <v>43084</v>
      </c>
      <c r="J4394" s="27">
        <f>WORKDAY(WORKDAY(DATEVALUE("15/"&amp;MONTH(EDATE(C4394,0))&amp;"/"&amp;YEAR(EDATE(C4394,0))-1),-1,Feriados!$A$1:$A$936),1,Feriados!$A$1:$A$936)</f>
        <v>42751</v>
      </c>
      <c r="K4394" s="28">
        <f t="shared" si="132"/>
        <v>2.9474213448535291</v>
      </c>
    </row>
    <row r="4395" spans="1:11" x14ac:dyDescent="0.3">
      <c r="A4395" s="18" t="str">
        <f t="shared" si="133"/>
        <v>122017F</v>
      </c>
      <c r="B4395" s="10">
        <v>760199</v>
      </c>
      <c r="C4395" s="15">
        <v>43111</v>
      </c>
      <c r="D4395" s="16">
        <v>3043.5571049999999</v>
      </c>
      <c r="E4395" s="14">
        <v>0.44</v>
      </c>
      <c r="F4395" s="14" t="s">
        <v>41</v>
      </c>
      <c r="G4395" s="15">
        <v>43110</v>
      </c>
      <c r="H4395" s="27">
        <f>WORKDAY(WORKDAY(DATEVALUE("15/"&amp;MONTH(EDATE(C4395,0))&amp;"/"&amp;YEAR(EDATE(C4395,0))),-1,Feriados!$A$1:$A$936),1,Feriados!$A$1:$A$936)</f>
        <v>43115</v>
      </c>
      <c r="I4395" s="27">
        <f>WORKDAY(WORKDAY(DATEVALUE("15/"&amp;MONTH(EDATE(C4395,-1))&amp;"/"&amp;YEAR(EDATE(C4395,-1))),-1,Feriados!$A$1:$A$936),1,Feriados!$A$1:$A$936)</f>
        <v>43084</v>
      </c>
      <c r="J4395" s="27">
        <f>WORKDAY(WORKDAY(DATEVALUE("15/"&amp;MONTH(EDATE(C4395,0))&amp;"/"&amp;YEAR(EDATE(C4395,0))-1),-1,Feriados!$A$1:$A$936),1,Feriados!$A$1:$A$936)</f>
        <v>42751</v>
      </c>
      <c r="K4395" s="28">
        <f t="shared" si="132"/>
        <v>2.9474213448535291</v>
      </c>
    </row>
    <row r="4396" spans="1:11" x14ac:dyDescent="0.3">
      <c r="A4396" s="18" t="str">
        <f t="shared" si="133"/>
        <v>122017F</v>
      </c>
      <c r="B4396" s="10">
        <v>760199</v>
      </c>
      <c r="C4396" s="15">
        <v>43112</v>
      </c>
      <c r="D4396" s="16">
        <v>3044.2605410000001</v>
      </c>
      <c r="E4396" s="14">
        <v>0.44</v>
      </c>
      <c r="F4396" s="14" t="s">
        <v>41</v>
      </c>
      <c r="G4396" s="15">
        <v>43110</v>
      </c>
      <c r="H4396" s="27">
        <f>WORKDAY(WORKDAY(DATEVALUE("15/"&amp;MONTH(EDATE(C4396,0))&amp;"/"&amp;YEAR(EDATE(C4396,0))),-1,Feriados!$A$1:$A$936),1,Feriados!$A$1:$A$936)</f>
        <v>43115</v>
      </c>
      <c r="I4396" s="27">
        <f>WORKDAY(WORKDAY(DATEVALUE("15/"&amp;MONTH(EDATE(C4396,-1))&amp;"/"&amp;YEAR(EDATE(C4396,-1))),-1,Feriados!$A$1:$A$936),1,Feriados!$A$1:$A$936)</f>
        <v>43084</v>
      </c>
      <c r="J4396" s="27">
        <f>WORKDAY(WORKDAY(DATEVALUE("15/"&amp;MONTH(EDATE(C4396,0))&amp;"/"&amp;YEAR(EDATE(C4396,0))-1),-1,Feriados!$A$1:$A$936),1,Feriados!$A$1:$A$936)</f>
        <v>42751</v>
      </c>
      <c r="K4396" s="28">
        <f t="shared" si="132"/>
        <v>2.9474213448535291</v>
      </c>
    </row>
    <row r="4397" spans="1:11" x14ac:dyDescent="0.3">
      <c r="A4397" s="18" t="str">
        <f t="shared" si="133"/>
        <v>122017F</v>
      </c>
      <c r="B4397" s="10">
        <v>760199</v>
      </c>
      <c r="C4397" s="15">
        <v>43115</v>
      </c>
      <c r="D4397" s="16">
        <v>3044.96414</v>
      </c>
      <c r="E4397" s="14">
        <v>0.44</v>
      </c>
      <c r="F4397" s="14" t="s">
        <v>41</v>
      </c>
      <c r="G4397" s="15">
        <v>43110</v>
      </c>
      <c r="H4397" s="27">
        <f>WORKDAY(WORKDAY(DATEVALUE("15/"&amp;MONTH(EDATE(C4397,0))&amp;"/"&amp;YEAR(EDATE(C4397,0))),-1,Feriados!$A$1:$A$936),1,Feriados!$A$1:$A$936)</f>
        <v>43115</v>
      </c>
      <c r="I4397" s="27">
        <f>WORKDAY(WORKDAY(DATEVALUE("15/"&amp;MONTH(EDATE(C4397,-1))&amp;"/"&amp;YEAR(EDATE(C4397,-1))),-1,Feriados!$A$1:$A$936),1,Feriados!$A$1:$A$936)</f>
        <v>43084</v>
      </c>
      <c r="J4397" s="27">
        <f>WORKDAY(WORKDAY(DATEVALUE("15/"&amp;MONTH(EDATE(C4397,0))&amp;"/"&amp;YEAR(EDATE(C4397,0))-1),-1,Feriados!$A$1:$A$936),1,Feriados!$A$1:$A$936)</f>
        <v>42751</v>
      </c>
      <c r="K4397" s="28">
        <f t="shared" si="132"/>
        <v>2.9474213448535291</v>
      </c>
    </row>
    <row r="4398" spans="1:11" x14ac:dyDescent="0.3">
      <c r="A4398" s="18" t="str">
        <f t="shared" si="133"/>
        <v>122017P</v>
      </c>
      <c r="B4398" s="10">
        <v>760199</v>
      </c>
      <c r="C4398" s="15">
        <v>43116</v>
      </c>
      <c r="D4398" s="16">
        <v>3045.4707899999999</v>
      </c>
      <c r="E4398" s="14">
        <v>0.35</v>
      </c>
      <c r="F4398" s="14" t="s">
        <v>42</v>
      </c>
      <c r="G4398" s="15">
        <v>43116</v>
      </c>
      <c r="H4398" s="27">
        <f>WORKDAY(WORKDAY(DATEVALUE("15/"&amp;MONTH(EDATE(C4398,0))&amp;"/"&amp;YEAR(EDATE(C4398,0))),-1,Feriados!$A$1:$A$936),1,Feriados!$A$1:$A$936)</f>
        <v>43115</v>
      </c>
      <c r="I4398" s="27">
        <f>WORKDAY(WORKDAY(DATEVALUE("15/"&amp;MONTH(EDATE(C4398,-1))&amp;"/"&amp;YEAR(EDATE(C4398,-1))),-1,Feriados!$A$1:$A$936),1,Feriados!$A$1:$A$936)</f>
        <v>43084</v>
      </c>
      <c r="J4398" s="27">
        <f>WORKDAY(WORKDAY(DATEVALUE("15/"&amp;MONTH(EDATE(C4398,0))&amp;"/"&amp;YEAR(EDATE(C4398,0))-1),-1,Feriados!$A$1:$A$936),1,Feriados!$A$1:$A$936)</f>
        <v>42751</v>
      </c>
      <c r="K4398" s="28">
        <f t="shared" si="132"/>
        <v>2.9474213448535291</v>
      </c>
    </row>
    <row r="4399" spans="1:11" x14ac:dyDescent="0.3">
      <c r="A4399" s="18" t="str">
        <f t="shared" si="133"/>
        <v>122017P</v>
      </c>
      <c r="B4399" s="10">
        <v>760199</v>
      </c>
      <c r="C4399" s="15">
        <v>43117</v>
      </c>
      <c r="D4399" s="16">
        <v>3045.9775239999999</v>
      </c>
      <c r="E4399" s="14">
        <v>0.35</v>
      </c>
      <c r="F4399" s="14" t="s">
        <v>42</v>
      </c>
      <c r="G4399" s="15">
        <v>43116</v>
      </c>
      <c r="H4399" s="27">
        <f>WORKDAY(WORKDAY(DATEVALUE("15/"&amp;MONTH(EDATE(C4399,0))&amp;"/"&amp;YEAR(EDATE(C4399,0))),-1,Feriados!$A$1:$A$936),1,Feriados!$A$1:$A$936)</f>
        <v>43115</v>
      </c>
      <c r="I4399" s="27">
        <f>WORKDAY(WORKDAY(DATEVALUE("15/"&amp;MONTH(EDATE(C4399,-1))&amp;"/"&amp;YEAR(EDATE(C4399,-1))),-1,Feriados!$A$1:$A$936),1,Feriados!$A$1:$A$936)</f>
        <v>43084</v>
      </c>
      <c r="J4399" s="27">
        <f>WORKDAY(WORKDAY(DATEVALUE("15/"&amp;MONTH(EDATE(C4399,0))&amp;"/"&amp;YEAR(EDATE(C4399,0))-1),-1,Feriados!$A$1:$A$936),1,Feriados!$A$1:$A$936)</f>
        <v>42751</v>
      </c>
      <c r="K4399" s="28">
        <f t="shared" si="132"/>
        <v>2.9474213448535291</v>
      </c>
    </row>
    <row r="4400" spans="1:11" x14ac:dyDescent="0.3">
      <c r="A4400" s="18" t="str">
        <f t="shared" si="133"/>
        <v>122017P</v>
      </c>
      <c r="B4400" s="10">
        <v>760199</v>
      </c>
      <c r="C4400" s="15">
        <v>43118</v>
      </c>
      <c r="D4400" s="16">
        <v>3046.4843430000001</v>
      </c>
      <c r="E4400" s="14">
        <v>0.35</v>
      </c>
      <c r="F4400" s="14" t="s">
        <v>42</v>
      </c>
      <c r="G4400" s="15">
        <v>43116</v>
      </c>
      <c r="H4400" s="27">
        <f>WORKDAY(WORKDAY(DATEVALUE("15/"&amp;MONTH(EDATE(C4400,0))&amp;"/"&amp;YEAR(EDATE(C4400,0))),-1,Feriados!$A$1:$A$936),1,Feriados!$A$1:$A$936)</f>
        <v>43115</v>
      </c>
      <c r="I4400" s="27">
        <f>WORKDAY(WORKDAY(DATEVALUE("15/"&amp;MONTH(EDATE(C4400,-1))&amp;"/"&amp;YEAR(EDATE(C4400,-1))),-1,Feriados!$A$1:$A$936),1,Feriados!$A$1:$A$936)</f>
        <v>43084</v>
      </c>
      <c r="J4400" s="27">
        <f>WORKDAY(WORKDAY(DATEVALUE("15/"&amp;MONTH(EDATE(C4400,0))&amp;"/"&amp;YEAR(EDATE(C4400,0))-1),-1,Feriados!$A$1:$A$936),1,Feriados!$A$1:$A$936)</f>
        <v>42751</v>
      </c>
      <c r="K4400" s="28">
        <f t="shared" si="132"/>
        <v>2.9474213448535291</v>
      </c>
    </row>
    <row r="4401" spans="1:11" x14ac:dyDescent="0.3">
      <c r="A4401" s="18" t="str">
        <f t="shared" si="133"/>
        <v>122017P</v>
      </c>
      <c r="B4401" s="10">
        <v>760199</v>
      </c>
      <c r="C4401" s="15">
        <v>43119</v>
      </c>
      <c r="D4401" s="16">
        <v>3046.991246</v>
      </c>
      <c r="E4401" s="14">
        <v>0.35</v>
      </c>
      <c r="F4401" s="14" t="s">
        <v>42</v>
      </c>
      <c r="G4401" s="15">
        <v>43116</v>
      </c>
      <c r="H4401" s="27">
        <f>WORKDAY(WORKDAY(DATEVALUE("15/"&amp;MONTH(EDATE(C4401,0))&amp;"/"&amp;YEAR(EDATE(C4401,0))),-1,Feriados!$A$1:$A$936),1,Feriados!$A$1:$A$936)</f>
        <v>43115</v>
      </c>
      <c r="I4401" s="27">
        <f>WORKDAY(WORKDAY(DATEVALUE("15/"&amp;MONTH(EDATE(C4401,-1))&amp;"/"&amp;YEAR(EDATE(C4401,-1))),-1,Feriados!$A$1:$A$936),1,Feriados!$A$1:$A$936)</f>
        <v>43084</v>
      </c>
      <c r="J4401" s="27">
        <f>WORKDAY(WORKDAY(DATEVALUE("15/"&amp;MONTH(EDATE(C4401,0))&amp;"/"&amp;YEAR(EDATE(C4401,0))-1),-1,Feriados!$A$1:$A$936),1,Feriados!$A$1:$A$936)</f>
        <v>42751</v>
      </c>
      <c r="K4401" s="28">
        <f t="shared" si="132"/>
        <v>2.9474213448535291</v>
      </c>
    </row>
    <row r="4402" spans="1:11" x14ac:dyDescent="0.3">
      <c r="A4402" s="18" t="str">
        <f t="shared" si="133"/>
        <v>122017P</v>
      </c>
      <c r="B4402" s="10">
        <v>760199</v>
      </c>
      <c r="C4402" s="15">
        <v>43122</v>
      </c>
      <c r="D4402" s="16">
        <v>3047.4982329999998</v>
      </c>
      <c r="E4402" s="14">
        <v>0.35</v>
      </c>
      <c r="F4402" s="14" t="s">
        <v>42</v>
      </c>
      <c r="G4402" s="15">
        <v>43116</v>
      </c>
      <c r="H4402" s="27">
        <f>WORKDAY(WORKDAY(DATEVALUE("15/"&amp;MONTH(EDATE(C4402,0))&amp;"/"&amp;YEAR(EDATE(C4402,0))),-1,Feriados!$A$1:$A$936),1,Feriados!$A$1:$A$936)</f>
        <v>43115</v>
      </c>
      <c r="I4402" s="27">
        <f>WORKDAY(WORKDAY(DATEVALUE("15/"&amp;MONTH(EDATE(C4402,-1))&amp;"/"&amp;YEAR(EDATE(C4402,-1))),-1,Feriados!$A$1:$A$936),1,Feriados!$A$1:$A$936)</f>
        <v>43084</v>
      </c>
      <c r="J4402" s="27">
        <f>WORKDAY(WORKDAY(DATEVALUE("15/"&amp;MONTH(EDATE(C4402,0))&amp;"/"&amp;YEAR(EDATE(C4402,0))-1),-1,Feriados!$A$1:$A$936),1,Feriados!$A$1:$A$936)</f>
        <v>42751</v>
      </c>
      <c r="K4402" s="28">
        <f t="shared" si="132"/>
        <v>2.9474213448535291</v>
      </c>
    </row>
    <row r="4403" spans="1:11" x14ac:dyDescent="0.3">
      <c r="A4403" s="18" t="str">
        <f t="shared" si="133"/>
        <v>122017P</v>
      </c>
      <c r="B4403" s="10">
        <v>760199</v>
      </c>
      <c r="C4403" s="15">
        <v>43123</v>
      </c>
      <c r="D4403" s="16">
        <v>3048.0053050000001</v>
      </c>
      <c r="E4403" s="14">
        <v>0.35</v>
      </c>
      <c r="F4403" s="14" t="s">
        <v>42</v>
      </c>
      <c r="G4403" s="15">
        <v>43116</v>
      </c>
      <c r="H4403" s="27">
        <f>WORKDAY(WORKDAY(DATEVALUE("15/"&amp;MONTH(EDATE(C4403,0))&amp;"/"&amp;YEAR(EDATE(C4403,0))),-1,Feriados!$A$1:$A$936),1,Feriados!$A$1:$A$936)</f>
        <v>43115</v>
      </c>
      <c r="I4403" s="27">
        <f>WORKDAY(WORKDAY(DATEVALUE("15/"&amp;MONTH(EDATE(C4403,-1))&amp;"/"&amp;YEAR(EDATE(C4403,-1))),-1,Feriados!$A$1:$A$936),1,Feriados!$A$1:$A$936)</f>
        <v>43084</v>
      </c>
      <c r="J4403" s="27">
        <f>WORKDAY(WORKDAY(DATEVALUE("15/"&amp;MONTH(EDATE(C4403,0))&amp;"/"&amp;YEAR(EDATE(C4403,0))-1),-1,Feriados!$A$1:$A$936),1,Feriados!$A$1:$A$936)</f>
        <v>42751</v>
      </c>
      <c r="K4403" s="28">
        <f t="shared" si="132"/>
        <v>2.9474213448535291</v>
      </c>
    </row>
    <row r="4404" spans="1:11" x14ac:dyDescent="0.3">
      <c r="A4404" s="18" t="str">
        <f t="shared" si="133"/>
        <v>122017P</v>
      </c>
      <c r="B4404" s="10">
        <v>760199</v>
      </c>
      <c r="C4404" s="15">
        <v>43124</v>
      </c>
      <c r="D4404" s="16">
        <v>3048.9174579999999</v>
      </c>
      <c r="E4404" s="14">
        <v>0.39</v>
      </c>
      <c r="F4404" s="14" t="s">
        <v>42</v>
      </c>
      <c r="G4404" s="15">
        <v>43124</v>
      </c>
      <c r="H4404" s="27">
        <f>WORKDAY(WORKDAY(DATEVALUE("15/"&amp;MONTH(EDATE(C4404,0))&amp;"/"&amp;YEAR(EDATE(C4404,0))),-1,Feriados!$A$1:$A$936),1,Feriados!$A$1:$A$936)</f>
        <v>43115</v>
      </c>
      <c r="I4404" s="27">
        <f>WORKDAY(WORKDAY(DATEVALUE("15/"&amp;MONTH(EDATE(C4404,-1))&amp;"/"&amp;YEAR(EDATE(C4404,-1))),-1,Feriados!$A$1:$A$936),1,Feriados!$A$1:$A$936)</f>
        <v>43084</v>
      </c>
      <c r="J4404" s="27">
        <f>WORKDAY(WORKDAY(DATEVALUE("15/"&amp;MONTH(EDATE(C4404,0))&amp;"/"&amp;YEAR(EDATE(C4404,0))-1),-1,Feriados!$A$1:$A$936),1,Feriados!$A$1:$A$936)</f>
        <v>42751</v>
      </c>
      <c r="K4404" s="28">
        <f t="shared" si="132"/>
        <v>2.9474213448535291</v>
      </c>
    </row>
    <row r="4405" spans="1:11" x14ac:dyDescent="0.3">
      <c r="A4405" s="18" t="str">
        <f t="shared" si="133"/>
        <v>122017P</v>
      </c>
      <c r="B4405" s="10">
        <v>760199</v>
      </c>
      <c r="C4405" s="15">
        <v>43125</v>
      </c>
      <c r="D4405" s="16">
        <v>3049.4826370000001</v>
      </c>
      <c r="E4405" s="14">
        <v>0.39</v>
      </c>
      <c r="F4405" s="14" t="s">
        <v>42</v>
      </c>
      <c r="G4405" s="15">
        <v>43124</v>
      </c>
      <c r="H4405" s="27">
        <f>WORKDAY(WORKDAY(DATEVALUE("15/"&amp;MONTH(EDATE(C4405,0))&amp;"/"&amp;YEAR(EDATE(C4405,0))),-1,Feriados!$A$1:$A$936),1,Feriados!$A$1:$A$936)</f>
        <v>43115</v>
      </c>
      <c r="I4405" s="27">
        <f>WORKDAY(WORKDAY(DATEVALUE("15/"&amp;MONTH(EDATE(C4405,-1))&amp;"/"&amp;YEAR(EDATE(C4405,-1))),-1,Feriados!$A$1:$A$936),1,Feriados!$A$1:$A$936)</f>
        <v>43084</v>
      </c>
      <c r="J4405" s="27">
        <f>WORKDAY(WORKDAY(DATEVALUE("15/"&amp;MONTH(EDATE(C4405,0))&amp;"/"&amp;YEAR(EDATE(C4405,0))-1),-1,Feriados!$A$1:$A$936),1,Feriados!$A$1:$A$936)</f>
        <v>42751</v>
      </c>
      <c r="K4405" s="28">
        <f t="shared" si="132"/>
        <v>2.9474213448535291</v>
      </c>
    </row>
    <row r="4406" spans="1:11" x14ac:dyDescent="0.3">
      <c r="A4406" s="18" t="str">
        <f t="shared" si="133"/>
        <v>122017P</v>
      </c>
      <c r="B4406" s="10">
        <v>760199</v>
      </c>
      <c r="C4406" s="15">
        <v>43126</v>
      </c>
      <c r="D4406" s="16">
        <v>3050.04792</v>
      </c>
      <c r="E4406" s="14">
        <v>0.39</v>
      </c>
      <c r="F4406" s="14" t="s">
        <v>42</v>
      </c>
      <c r="G4406" s="15">
        <v>43124</v>
      </c>
      <c r="H4406" s="27">
        <f>WORKDAY(WORKDAY(DATEVALUE("15/"&amp;MONTH(EDATE(C4406,0))&amp;"/"&amp;YEAR(EDATE(C4406,0))),-1,Feriados!$A$1:$A$936),1,Feriados!$A$1:$A$936)</f>
        <v>43115</v>
      </c>
      <c r="I4406" s="27">
        <f>WORKDAY(WORKDAY(DATEVALUE("15/"&amp;MONTH(EDATE(C4406,-1))&amp;"/"&amp;YEAR(EDATE(C4406,-1))),-1,Feriados!$A$1:$A$936),1,Feriados!$A$1:$A$936)</f>
        <v>43084</v>
      </c>
      <c r="J4406" s="27">
        <f>WORKDAY(WORKDAY(DATEVALUE("15/"&amp;MONTH(EDATE(C4406,0))&amp;"/"&amp;YEAR(EDATE(C4406,0))-1),-1,Feriados!$A$1:$A$936),1,Feriados!$A$1:$A$936)</f>
        <v>42751</v>
      </c>
      <c r="K4406" s="28">
        <f t="shared" si="132"/>
        <v>2.9474213448535291</v>
      </c>
    </row>
    <row r="4407" spans="1:11" x14ac:dyDescent="0.3">
      <c r="A4407" s="18" t="str">
        <f t="shared" si="133"/>
        <v>122017P</v>
      </c>
      <c r="B4407" s="10">
        <v>760199</v>
      </c>
      <c r="C4407" s="15">
        <v>43129</v>
      </c>
      <c r="D4407" s="16">
        <v>3050.613308</v>
      </c>
      <c r="E4407" s="14">
        <v>0.39</v>
      </c>
      <c r="F4407" s="14" t="s">
        <v>42</v>
      </c>
      <c r="G4407" s="15">
        <v>43124</v>
      </c>
      <c r="H4407" s="27">
        <f>WORKDAY(WORKDAY(DATEVALUE("15/"&amp;MONTH(EDATE(C4407,0))&amp;"/"&amp;YEAR(EDATE(C4407,0))),-1,Feriados!$A$1:$A$936),1,Feriados!$A$1:$A$936)</f>
        <v>43115</v>
      </c>
      <c r="I4407" s="27">
        <f>WORKDAY(WORKDAY(DATEVALUE("15/"&amp;MONTH(EDATE(C4407,-1))&amp;"/"&amp;YEAR(EDATE(C4407,-1))),-1,Feriados!$A$1:$A$936),1,Feriados!$A$1:$A$936)</f>
        <v>43084</v>
      </c>
      <c r="J4407" s="27">
        <f>WORKDAY(WORKDAY(DATEVALUE("15/"&amp;MONTH(EDATE(C4407,0))&amp;"/"&amp;YEAR(EDATE(C4407,0))-1),-1,Feriados!$A$1:$A$936),1,Feriados!$A$1:$A$936)</f>
        <v>42751</v>
      </c>
      <c r="K4407" s="28">
        <f t="shared" si="132"/>
        <v>2.9474213448535291</v>
      </c>
    </row>
    <row r="4408" spans="1:11" x14ac:dyDescent="0.3">
      <c r="A4408" s="18" t="str">
        <f t="shared" si="133"/>
        <v>122017P</v>
      </c>
      <c r="B4408" s="10">
        <v>760199</v>
      </c>
      <c r="C4408" s="15">
        <v>43130</v>
      </c>
      <c r="D4408" s="16">
        <v>3051.178801</v>
      </c>
      <c r="E4408" s="14">
        <v>0.39</v>
      </c>
      <c r="F4408" s="14" t="s">
        <v>42</v>
      </c>
      <c r="G4408" s="15">
        <v>43124</v>
      </c>
      <c r="H4408" s="27">
        <f>WORKDAY(WORKDAY(DATEVALUE("15/"&amp;MONTH(EDATE(C4408,0))&amp;"/"&amp;YEAR(EDATE(C4408,0))),-1,Feriados!$A$1:$A$936),1,Feriados!$A$1:$A$936)</f>
        <v>43115</v>
      </c>
      <c r="I4408" s="27">
        <f>WORKDAY(WORKDAY(DATEVALUE("15/"&amp;MONTH(EDATE(C4408,-1))&amp;"/"&amp;YEAR(EDATE(C4408,-1))),-1,Feriados!$A$1:$A$936),1,Feriados!$A$1:$A$936)</f>
        <v>43084</v>
      </c>
      <c r="J4408" s="27">
        <f>WORKDAY(WORKDAY(DATEVALUE("15/"&amp;MONTH(EDATE(C4408,0))&amp;"/"&amp;YEAR(EDATE(C4408,0))-1),-1,Feriados!$A$1:$A$936),1,Feriados!$A$1:$A$936)</f>
        <v>42751</v>
      </c>
      <c r="K4408" s="28">
        <f t="shared" si="132"/>
        <v>2.9474213448535291</v>
      </c>
    </row>
    <row r="4409" spans="1:11" x14ac:dyDescent="0.3">
      <c r="A4409" s="18" t="str">
        <f t="shared" si="133"/>
        <v>122017P</v>
      </c>
      <c r="B4409" s="10">
        <v>760199</v>
      </c>
      <c r="C4409" s="15">
        <v>43131</v>
      </c>
      <c r="D4409" s="16">
        <v>3051.7443990000002</v>
      </c>
      <c r="E4409" s="14">
        <v>0.39</v>
      </c>
      <c r="F4409" s="14" t="s">
        <v>42</v>
      </c>
      <c r="G4409" s="15">
        <v>43124</v>
      </c>
      <c r="H4409" s="27">
        <f>WORKDAY(WORKDAY(DATEVALUE("15/"&amp;MONTH(EDATE(C4409,0))&amp;"/"&amp;YEAR(EDATE(C4409,0))),-1,Feriados!$A$1:$A$936),1,Feriados!$A$1:$A$936)</f>
        <v>43115</v>
      </c>
      <c r="I4409" s="27">
        <f>WORKDAY(WORKDAY(DATEVALUE("15/"&amp;MONTH(EDATE(C4409,-1))&amp;"/"&amp;YEAR(EDATE(C4409,-1))),-1,Feriados!$A$1:$A$936),1,Feriados!$A$1:$A$936)</f>
        <v>43084</v>
      </c>
      <c r="J4409" s="27">
        <f>WORKDAY(WORKDAY(DATEVALUE("15/"&amp;MONTH(EDATE(C4409,0))&amp;"/"&amp;YEAR(EDATE(C4409,0))-1),-1,Feriados!$A$1:$A$936),1,Feriados!$A$1:$A$936)</f>
        <v>42751</v>
      </c>
      <c r="K4409" s="28">
        <f t="shared" si="132"/>
        <v>2.9474213448535291</v>
      </c>
    </row>
    <row r="4410" spans="1:11" x14ac:dyDescent="0.3">
      <c r="A4410" s="18" t="str">
        <f t="shared" si="133"/>
        <v>12018P</v>
      </c>
      <c r="B4410" s="10">
        <v>760199</v>
      </c>
      <c r="C4410" s="15">
        <v>43132</v>
      </c>
      <c r="D4410" s="16">
        <v>3052.3101019999999</v>
      </c>
      <c r="E4410" s="14">
        <v>0.39</v>
      </c>
      <c r="F4410" s="14" t="s">
        <v>42</v>
      </c>
      <c r="G4410" s="15">
        <v>43124</v>
      </c>
      <c r="H4410" s="27">
        <f>WORKDAY(WORKDAY(DATEVALUE("15/"&amp;MONTH(EDATE(C4410,0))&amp;"/"&amp;YEAR(EDATE(C4410,0))),-1,Feriados!$A$1:$A$936),1,Feriados!$A$1:$A$936)</f>
        <v>43146</v>
      </c>
      <c r="I4410" s="27">
        <f>WORKDAY(WORKDAY(DATEVALUE("15/"&amp;MONTH(EDATE(C4410,-1))&amp;"/"&amp;YEAR(EDATE(C4410,-1))),-1,Feriados!$A$1:$A$936),1,Feriados!$A$1:$A$936)</f>
        <v>43115</v>
      </c>
      <c r="J4410" s="27">
        <f>WORKDAY(WORKDAY(DATEVALUE("15/"&amp;MONTH(EDATE(C4410,0))&amp;"/"&amp;YEAR(EDATE(C4410,0))-1),-1,Feriados!$A$1:$A$936),1,Feriados!$A$1:$A$936)</f>
        <v>42781</v>
      </c>
      <c r="K4410" s="28">
        <f t="shared" si="132"/>
        <v>2.8551164624781578</v>
      </c>
    </row>
    <row r="4411" spans="1:11" x14ac:dyDescent="0.3">
      <c r="A4411" s="18" t="str">
        <f t="shared" si="133"/>
        <v>12018P</v>
      </c>
      <c r="B4411" s="10">
        <v>760199</v>
      </c>
      <c r="C4411" s="15">
        <v>43133</v>
      </c>
      <c r="D4411" s="16">
        <v>3052.8759089999999</v>
      </c>
      <c r="E4411" s="14">
        <v>0.39</v>
      </c>
      <c r="F4411" s="14" t="s">
        <v>42</v>
      </c>
      <c r="G4411" s="15">
        <v>43124</v>
      </c>
      <c r="H4411" s="27">
        <f>WORKDAY(WORKDAY(DATEVALUE("15/"&amp;MONTH(EDATE(C4411,0))&amp;"/"&amp;YEAR(EDATE(C4411,0))),-1,Feriados!$A$1:$A$936),1,Feriados!$A$1:$A$936)</f>
        <v>43146</v>
      </c>
      <c r="I4411" s="27">
        <f>WORKDAY(WORKDAY(DATEVALUE("15/"&amp;MONTH(EDATE(C4411,-1))&amp;"/"&amp;YEAR(EDATE(C4411,-1))),-1,Feriados!$A$1:$A$936),1,Feriados!$A$1:$A$936)</f>
        <v>43115</v>
      </c>
      <c r="J4411" s="27">
        <f>WORKDAY(WORKDAY(DATEVALUE("15/"&amp;MONTH(EDATE(C4411,0))&amp;"/"&amp;YEAR(EDATE(C4411,0))-1),-1,Feriados!$A$1:$A$936),1,Feriados!$A$1:$A$936)</f>
        <v>42781</v>
      </c>
      <c r="K4411" s="28">
        <f t="shared" si="132"/>
        <v>2.8551164624781578</v>
      </c>
    </row>
    <row r="4412" spans="1:11" x14ac:dyDescent="0.3">
      <c r="A4412" s="18" t="str">
        <f t="shared" si="133"/>
        <v>12018P</v>
      </c>
      <c r="B4412" s="10">
        <v>760199</v>
      </c>
      <c r="C4412" s="15">
        <v>43136</v>
      </c>
      <c r="D4412" s="16">
        <v>3053.4418219999998</v>
      </c>
      <c r="E4412" s="14">
        <v>0.39</v>
      </c>
      <c r="F4412" s="14" t="s">
        <v>42</v>
      </c>
      <c r="G4412" s="15">
        <v>43124</v>
      </c>
      <c r="H4412" s="27">
        <f>WORKDAY(WORKDAY(DATEVALUE("15/"&amp;MONTH(EDATE(C4412,0))&amp;"/"&amp;YEAR(EDATE(C4412,0))),-1,Feriados!$A$1:$A$936),1,Feriados!$A$1:$A$936)</f>
        <v>43146</v>
      </c>
      <c r="I4412" s="27">
        <f>WORKDAY(WORKDAY(DATEVALUE("15/"&amp;MONTH(EDATE(C4412,-1))&amp;"/"&amp;YEAR(EDATE(C4412,-1))),-1,Feriados!$A$1:$A$936),1,Feriados!$A$1:$A$936)</f>
        <v>43115</v>
      </c>
      <c r="J4412" s="27">
        <f>WORKDAY(WORKDAY(DATEVALUE("15/"&amp;MONTH(EDATE(C4412,0))&amp;"/"&amp;YEAR(EDATE(C4412,0))-1),-1,Feriados!$A$1:$A$936),1,Feriados!$A$1:$A$936)</f>
        <v>42781</v>
      </c>
      <c r="K4412" s="28">
        <f t="shared" si="132"/>
        <v>2.8551164624781578</v>
      </c>
    </row>
    <row r="4413" spans="1:11" x14ac:dyDescent="0.3">
      <c r="A4413" s="18" t="str">
        <f t="shared" si="133"/>
        <v>12018P</v>
      </c>
      <c r="B4413" s="10">
        <v>760199</v>
      </c>
      <c r="C4413" s="15">
        <v>43137</v>
      </c>
      <c r="D4413" s="16">
        <v>3054.0078389999999</v>
      </c>
      <c r="E4413" s="14">
        <v>0.39</v>
      </c>
      <c r="F4413" s="14" t="s">
        <v>42</v>
      </c>
      <c r="G4413" s="15">
        <v>43124</v>
      </c>
      <c r="H4413" s="27">
        <f>WORKDAY(WORKDAY(DATEVALUE("15/"&amp;MONTH(EDATE(C4413,0))&amp;"/"&amp;YEAR(EDATE(C4413,0))),-1,Feriados!$A$1:$A$936),1,Feriados!$A$1:$A$936)</f>
        <v>43146</v>
      </c>
      <c r="I4413" s="27">
        <f>WORKDAY(WORKDAY(DATEVALUE("15/"&amp;MONTH(EDATE(C4413,-1))&amp;"/"&amp;YEAR(EDATE(C4413,-1))),-1,Feriados!$A$1:$A$936),1,Feriados!$A$1:$A$936)</f>
        <v>43115</v>
      </c>
      <c r="J4413" s="27">
        <f>WORKDAY(WORKDAY(DATEVALUE("15/"&amp;MONTH(EDATE(C4413,0))&amp;"/"&amp;YEAR(EDATE(C4413,0))-1),-1,Feriados!$A$1:$A$936),1,Feriados!$A$1:$A$936)</f>
        <v>42781</v>
      </c>
      <c r="K4413" s="28">
        <f t="shared" ref="K4413:K4476" si="134">+(VLOOKUP(H4413,C:D,2,FALSE)/VLOOKUP(J4413,C:D,2,FALSE)-1)*100</f>
        <v>2.8551164624781578</v>
      </c>
    </row>
    <row r="4414" spans="1:11" x14ac:dyDescent="0.3">
      <c r="A4414" s="18" t="str">
        <f t="shared" si="133"/>
        <v>12018P</v>
      </c>
      <c r="B4414" s="10">
        <v>760199</v>
      </c>
      <c r="C4414" s="15">
        <v>43138</v>
      </c>
      <c r="D4414" s="16">
        <v>3054.5739610000001</v>
      </c>
      <c r="E4414" s="14">
        <v>0.39</v>
      </c>
      <c r="F4414" s="14" t="s">
        <v>42</v>
      </c>
      <c r="G4414" s="15">
        <v>43124</v>
      </c>
      <c r="H4414" s="27">
        <f>WORKDAY(WORKDAY(DATEVALUE("15/"&amp;MONTH(EDATE(C4414,0))&amp;"/"&amp;YEAR(EDATE(C4414,0))),-1,Feriados!$A$1:$A$936),1,Feriados!$A$1:$A$936)</f>
        <v>43146</v>
      </c>
      <c r="I4414" s="27">
        <f>WORKDAY(WORKDAY(DATEVALUE("15/"&amp;MONTH(EDATE(C4414,-1))&amp;"/"&amp;YEAR(EDATE(C4414,-1))),-1,Feriados!$A$1:$A$936),1,Feriados!$A$1:$A$936)</f>
        <v>43115</v>
      </c>
      <c r="J4414" s="27">
        <f>WORKDAY(WORKDAY(DATEVALUE("15/"&amp;MONTH(EDATE(C4414,0))&amp;"/"&amp;YEAR(EDATE(C4414,0))-1),-1,Feriados!$A$1:$A$936),1,Feriados!$A$1:$A$936)</f>
        <v>42781</v>
      </c>
      <c r="K4414" s="28">
        <f t="shared" si="134"/>
        <v>2.8551164624781578</v>
      </c>
    </row>
    <row r="4415" spans="1:11" x14ac:dyDescent="0.3">
      <c r="A4415" s="18" t="str">
        <f t="shared" si="133"/>
        <v>12018F</v>
      </c>
      <c r="B4415" s="10">
        <v>760199</v>
      </c>
      <c r="C4415" s="15">
        <v>43139</v>
      </c>
      <c r="D4415" s="16">
        <v>3052.5326869999999</v>
      </c>
      <c r="E4415" s="14">
        <v>0.28999999999999998</v>
      </c>
      <c r="F4415" s="14" t="s">
        <v>41</v>
      </c>
      <c r="G4415" s="15">
        <v>43139</v>
      </c>
      <c r="H4415" s="27">
        <f>WORKDAY(WORKDAY(DATEVALUE("15/"&amp;MONTH(EDATE(C4415,0))&amp;"/"&amp;YEAR(EDATE(C4415,0))),-1,Feriados!$A$1:$A$936),1,Feriados!$A$1:$A$936)</f>
        <v>43146</v>
      </c>
      <c r="I4415" s="27">
        <f>WORKDAY(WORKDAY(DATEVALUE("15/"&amp;MONTH(EDATE(C4415,-1))&amp;"/"&amp;YEAR(EDATE(C4415,-1))),-1,Feriados!$A$1:$A$936),1,Feriados!$A$1:$A$936)</f>
        <v>43115</v>
      </c>
      <c r="J4415" s="27">
        <f>WORKDAY(WORKDAY(DATEVALUE("15/"&amp;MONTH(EDATE(C4415,0))&amp;"/"&amp;YEAR(EDATE(C4415,0))-1),-1,Feriados!$A$1:$A$936),1,Feriados!$A$1:$A$936)</f>
        <v>42781</v>
      </c>
      <c r="K4415" s="28">
        <f t="shared" si="134"/>
        <v>2.8551164624781578</v>
      </c>
    </row>
    <row r="4416" spans="1:11" x14ac:dyDescent="0.3">
      <c r="A4416" s="18" t="str">
        <f t="shared" si="133"/>
        <v>12018F</v>
      </c>
      <c r="B4416" s="10">
        <v>760199</v>
      </c>
      <c r="C4416" s="15">
        <v>43140</v>
      </c>
      <c r="D4416" s="16">
        <v>3052.9537129999999</v>
      </c>
      <c r="E4416" s="14">
        <v>0.28999999999999998</v>
      </c>
      <c r="F4416" s="14" t="s">
        <v>41</v>
      </c>
      <c r="G4416" s="15">
        <v>43139</v>
      </c>
      <c r="H4416" s="27">
        <f>WORKDAY(WORKDAY(DATEVALUE("15/"&amp;MONTH(EDATE(C4416,0))&amp;"/"&amp;YEAR(EDATE(C4416,0))),-1,Feriados!$A$1:$A$936),1,Feriados!$A$1:$A$936)</f>
        <v>43146</v>
      </c>
      <c r="I4416" s="27">
        <f>WORKDAY(WORKDAY(DATEVALUE("15/"&amp;MONTH(EDATE(C4416,-1))&amp;"/"&amp;YEAR(EDATE(C4416,-1))),-1,Feriados!$A$1:$A$936),1,Feriados!$A$1:$A$936)</f>
        <v>43115</v>
      </c>
      <c r="J4416" s="27">
        <f>WORKDAY(WORKDAY(DATEVALUE("15/"&amp;MONTH(EDATE(C4416,0))&amp;"/"&amp;YEAR(EDATE(C4416,0))-1),-1,Feriados!$A$1:$A$936),1,Feriados!$A$1:$A$936)</f>
        <v>42781</v>
      </c>
      <c r="K4416" s="28">
        <f t="shared" si="134"/>
        <v>2.8551164624781578</v>
      </c>
    </row>
    <row r="4417" spans="1:11" x14ac:dyDescent="0.3">
      <c r="A4417" s="18" t="str">
        <f t="shared" si="133"/>
        <v>12018F</v>
      </c>
      <c r="B4417" s="10">
        <v>760199</v>
      </c>
      <c r="C4417" s="15">
        <v>43145</v>
      </c>
      <c r="D4417" s="16">
        <v>3053.3747969999999</v>
      </c>
      <c r="E4417" s="14">
        <v>0.28999999999999998</v>
      </c>
      <c r="F4417" s="14" t="s">
        <v>41</v>
      </c>
      <c r="G4417" s="15">
        <v>43139</v>
      </c>
      <c r="H4417" s="27">
        <f>WORKDAY(WORKDAY(DATEVALUE("15/"&amp;MONTH(EDATE(C4417,0))&amp;"/"&amp;YEAR(EDATE(C4417,0))),-1,Feriados!$A$1:$A$936),1,Feriados!$A$1:$A$936)</f>
        <v>43146</v>
      </c>
      <c r="I4417" s="27">
        <f>WORKDAY(WORKDAY(DATEVALUE("15/"&amp;MONTH(EDATE(C4417,-1))&amp;"/"&amp;YEAR(EDATE(C4417,-1))),-1,Feriados!$A$1:$A$936),1,Feriados!$A$1:$A$936)</f>
        <v>43115</v>
      </c>
      <c r="J4417" s="27">
        <f>WORKDAY(WORKDAY(DATEVALUE("15/"&amp;MONTH(EDATE(C4417,0))&amp;"/"&amp;YEAR(EDATE(C4417,0))-1),-1,Feriados!$A$1:$A$936),1,Feriados!$A$1:$A$936)</f>
        <v>42781</v>
      </c>
      <c r="K4417" s="28">
        <f t="shared" si="134"/>
        <v>2.8551164624781578</v>
      </c>
    </row>
    <row r="4418" spans="1:11" x14ac:dyDescent="0.3">
      <c r="A4418" s="18" t="str">
        <f t="shared" si="133"/>
        <v>12018F</v>
      </c>
      <c r="B4418" s="10">
        <v>760199</v>
      </c>
      <c r="C4418" s="15">
        <v>43146</v>
      </c>
      <c r="D4418" s="16">
        <v>3053.7959390000001</v>
      </c>
      <c r="E4418" s="14">
        <v>0.28999999999999998</v>
      </c>
      <c r="F4418" s="14" t="s">
        <v>41</v>
      </c>
      <c r="G4418" s="15">
        <v>43139</v>
      </c>
      <c r="H4418" s="27">
        <f>WORKDAY(WORKDAY(DATEVALUE("15/"&amp;MONTH(EDATE(C4418,0))&amp;"/"&amp;YEAR(EDATE(C4418,0))),-1,Feriados!$A$1:$A$936),1,Feriados!$A$1:$A$936)</f>
        <v>43146</v>
      </c>
      <c r="I4418" s="27">
        <f>WORKDAY(WORKDAY(DATEVALUE("15/"&amp;MONTH(EDATE(C4418,-1))&amp;"/"&amp;YEAR(EDATE(C4418,-1))),-1,Feriados!$A$1:$A$936),1,Feriados!$A$1:$A$936)</f>
        <v>43115</v>
      </c>
      <c r="J4418" s="27">
        <f>WORKDAY(WORKDAY(DATEVALUE("15/"&amp;MONTH(EDATE(C4418,0))&amp;"/"&amp;YEAR(EDATE(C4418,0))-1),-1,Feriados!$A$1:$A$936),1,Feriados!$A$1:$A$936)</f>
        <v>42781</v>
      </c>
      <c r="K4418" s="28">
        <f t="shared" si="134"/>
        <v>2.8551164624781578</v>
      </c>
    </row>
    <row r="4419" spans="1:11" x14ac:dyDescent="0.3">
      <c r="A4419" s="18" t="str">
        <f t="shared" ref="A4419:A4482" si="135">MONTH(EDATE(C4419,-1))&amp;YEAR(EDATE(C4419,-1))&amp;F4419</f>
        <v>12018P</v>
      </c>
      <c r="B4419" s="10">
        <v>760199</v>
      </c>
      <c r="C4419" s="15">
        <v>43147</v>
      </c>
      <c r="D4419" s="16">
        <v>3054.4055400000002</v>
      </c>
      <c r="E4419" s="14">
        <v>0.4</v>
      </c>
      <c r="F4419" s="14" t="s">
        <v>42</v>
      </c>
      <c r="G4419" s="15">
        <v>43147</v>
      </c>
      <c r="H4419" s="27">
        <f>WORKDAY(WORKDAY(DATEVALUE("15/"&amp;MONTH(EDATE(C4419,0))&amp;"/"&amp;YEAR(EDATE(C4419,0))),-1,Feriados!$A$1:$A$936),1,Feriados!$A$1:$A$936)</f>
        <v>43146</v>
      </c>
      <c r="I4419" s="27">
        <f>WORKDAY(WORKDAY(DATEVALUE("15/"&amp;MONTH(EDATE(C4419,-1))&amp;"/"&amp;YEAR(EDATE(C4419,-1))),-1,Feriados!$A$1:$A$936),1,Feriados!$A$1:$A$936)</f>
        <v>43115</v>
      </c>
      <c r="J4419" s="27">
        <f>WORKDAY(WORKDAY(DATEVALUE("15/"&amp;MONTH(EDATE(C4419,0))&amp;"/"&amp;YEAR(EDATE(C4419,0))-1),-1,Feriados!$A$1:$A$936),1,Feriados!$A$1:$A$936)</f>
        <v>42781</v>
      </c>
      <c r="K4419" s="28">
        <f t="shared" si="134"/>
        <v>2.8551164624781578</v>
      </c>
    </row>
    <row r="4420" spans="1:11" x14ac:dyDescent="0.3">
      <c r="A4420" s="18" t="str">
        <f t="shared" si="135"/>
        <v>12018P</v>
      </c>
      <c r="B4420" s="10">
        <v>760199</v>
      </c>
      <c r="C4420" s="15">
        <v>43150</v>
      </c>
      <c r="D4420" s="16">
        <v>3055.0152640000001</v>
      </c>
      <c r="E4420" s="14">
        <v>0.4</v>
      </c>
      <c r="F4420" s="14" t="s">
        <v>42</v>
      </c>
      <c r="G4420" s="15">
        <v>43147</v>
      </c>
      <c r="H4420" s="27">
        <f>WORKDAY(WORKDAY(DATEVALUE("15/"&amp;MONTH(EDATE(C4420,0))&amp;"/"&amp;YEAR(EDATE(C4420,0))),-1,Feriados!$A$1:$A$936),1,Feriados!$A$1:$A$936)</f>
        <v>43146</v>
      </c>
      <c r="I4420" s="27">
        <f>WORKDAY(WORKDAY(DATEVALUE("15/"&amp;MONTH(EDATE(C4420,-1))&amp;"/"&amp;YEAR(EDATE(C4420,-1))),-1,Feriados!$A$1:$A$936),1,Feriados!$A$1:$A$936)</f>
        <v>43115</v>
      </c>
      <c r="J4420" s="27">
        <f>WORKDAY(WORKDAY(DATEVALUE("15/"&amp;MONTH(EDATE(C4420,0))&amp;"/"&amp;YEAR(EDATE(C4420,0))-1),-1,Feriados!$A$1:$A$936),1,Feriados!$A$1:$A$936)</f>
        <v>42781</v>
      </c>
      <c r="K4420" s="28">
        <f t="shared" si="134"/>
        <v>2.8551164624781578</v>
      </c>
    </row>
    <row r="4421" spans="1:11" x14ac:dyDescent="0.3">
      <c r="A4421" s="18" t="str">
        <f t="shared" si="135"/>
        <v>12018P</v>
      </c>
      <c r="B4421" s="10">
        <v>760199</v>
      </c>
      <c r="C4421" s="15">
        <v>43151</v>
      </c>
      <c r="D4421" s="16">
        <v>3055.6251090000001</v>
      </c>
      <c r="E4421" s="14">
        <v>0.4</v>
      </c>
      <c r="F4421" s="14" t="s">
        <v>42</v>
      </c>
      <c r="G4421" s="15">
        <v>43147</v>
      </c>
      <c r="H4421" s="27">
        <f>WORKDAY(WORKDAY(DATEVALUE("15/"&amp;MONTH(EDATE(C4421,0))&amp;"/"&amp;YEAR(EDATE(C4421,0))),-1,Feriados!$A$1:$A$936),1,Feriados!$A$1:$A$936)</f>
        <v>43146</v>
      </c>
      <c r="I4421" s="27">
        <f>WORKDAY(WORKDAY(DATEVALUE("15/"&amp;MONTH(EDATE(C4421,-1))&amp;"/"&amp;YEAR(EDATE(C4421,-1))),-1,Feriados!$A$1:$A$936),1,Feriados!$A$1:$A$936)</f>
        <v>43115</v>
      </c>
      <c r="J4421" s="27">
        <f>WORKDAY(WORKDAY(DATEVALUE("15/"&amp;MONTH(EDATE(C4421,0))&amp;"/"&amp;YEAR(EDATE(C4421,0))-1),-1,Feriados!$A$1:$A$936),1,Feriados!$A$1:$A$936)</f>
        <v>42781</v>
      </c>
      <c r="K4421" s="28">
        <f t="shared" si="134"/>
        <v>2.8551164624781578</v>
      </c>
    </row>
    <row r="4422" spans="1:11" x14ac:dyDescent="0.3">
      <c r="A4422" s="18" t="str">
        <f t="shared" si="135"/>
        <v>12018P</v>
      </c>
      <c r="B4422" s="10">
        <v>760199</v>
      </c>
      <c r="C4422" s="15">
        <v>43152</v>
      </c>
      <c r="D4422" s="16">
        <v>3056.2350759999999</v>
      </c>
      <c r="E4422" s="14">
        <v>0.4</v>
      </c>
      <c r="F4422" s="14" t="s">
        <v>42</v>
      </c>
      <c r="G4422" s="15">
        <v>43147</v>
      </c>
      <c r="H4422" s="27">
        <f>WORKDAY(WORKDAY(DATEVALUE("15/"&amp;MONTH(EDATE(C4422,0))&amp;"/"&amp;YEAR(EDATE(C4422,0))),-1,Feriados!$A$1:$A$936),1,Feriados!$A$1:$A$936)</f>
        <v>43146</v>
      </c>
      <c r="I4422" s="27">
        <f>WORKDAY(WORKDAY(DATEVALUE("15/"&amp;MONTH(EDATE(C4422,-1))&amp;"/"&amp;YEAR(EDATE(C4422,-1))),-1,Feriados!$A$1:$A$936),1,Feriados!$A$1:$A$936)</f>
        <v>43115</v>
      </c>
      <c r="J4422" s="27">
        <f>WORKDAY(WORKDAY(DATEVALUE("15/"&amp;MONTH(EDATE(C4422,0))&amp;"/"&amp;YEAR(EDATE(C4422,0))-1),-1,Feriados!$A$1:$A$936),1,Feriados!$A$1:$A$936)</f>
        <v>42781</v>
      </c>
      <c r="K4422" s="28">
        <f t="shared" si="134"/>
        <v>2.8551164624781578</v>
      </c>
    </row>
    <row r="4423" spans="1:11" x14ac:dyDescent="0.3">
      <c r="A4423" s="18" t="str">
        <f t="shared" si="135"/>
        <v>12018P</v>
      </c>
      <c r="B4423" s="10">
        <v>760199</v>
      </c>
      <c r="C4423" s="15">
        <v>43153</v>
      </c>
      <c r="D4423" s="16">
        <v>3056.8451639999998</v>
      </c>
      <c r="E4423" s="14">
        <v>0.4</v>
      </c>
      <c r="F4423" s="14" t="s">
        <v>42</v>
      </c>
      <c r="G4423" s="15">
        <v>43147</v>
      </c>
      <c r="H4423" s="27">
        <f>WORKDAY(WORKDAY(DATEVALUE("15/"&amp;MONTH(EDATE(C4423,0))&amp;"/"&amp;YEAR(EDATE(C4423,0))),-1,Feriados!$A$1:$A$936),1,Feriados!$A$1:$A$936)</f>
        <v>43146</v>
      </c>
      <c r="I4423" s="27">
        <f>WORKDAY(WORKDAY(DATEVALUE("15/"&amp;MONTH(EDATE(C4423,-1))&amp;"/"&amp;YEAR(EDATE(C4423,-1))),-1,Feriados!$A$1:$A$936),1,Feriados!$A$1:$A$936)</f>
        <v>43115</v>
      </c>
      <c r="J4423" s="27">
        <f>WORKDAY(WORKDAY(DATEVALUE("15/"&amp;MONTH(EDATE(C4423,0))&amp;"/"&amp;YEAR(EDATE(C4423,0))-1),-1,Feriados!$A$1:$A$936),1,Feriados!$A$1:$A$936)</f>
        <v>42781</v>
      </c>
      <c r="K4423" s="28">
        <f t="shared" si="134"/>
        <v>2.8551164624781578</v>
      </c>
    </row>
    <row r="4424" spans="1:11" x14ac:dyDescent="0.3">
      <c r="A4424" s="18" t="str">
        <f t="shared" si="135"/>
        <v>12018P</v>
      </c>
      <c r="B4424" s="10">
        <v>760199</v>
      </c>
      <c r="C4424" s="15">
        <v>43154</v>
      </c>
      <c r="D4424" s="16">
        <v>3057.455375</v>
      </c>
      <c r="E4424" s="14">
        <v>0.4</v>
      </c>
      <c r="F4424" s="14" t="s">
        <v>42</v>
      </c>
      <c r="G4424" s="15">
        <v>43147</v>
      </c>
      <c r="H4424" s="27">
        <f>WORKDAY(WORKDAY(DATEVALUE("15/"&amp;MONTH(EDATE(C4424,0))&amp;"/"&amp;YEAR(EDATE(C4424,0))),-1,Feriados!$A$1:$A$936),1,Feriados!$A$1:$A$936)</f>
        <v>43146</v>
      </c>
      <c r="I4424" s="27">
        <f>WORKDAY(WORKDAY(DATEVALUE("15/"&amp;MONTH(EDATE(C4424,-1))&amp;"/"&amp;YEAR(EDATE(C4424,-1))),-1,Feriados!$A$1:$A$936),1,Feriados!$A$1:$A$936)</f>
        <v>43115</v>
      </c>
      <c r="J4424" s="27">
        <f>WORKDAY(WORKDAY(DATEVALUE("15/"&amp;MONTH(EDATE(C4424,0))&amp;"/"&amp;YEAR(EDATE(C4424,0))-1),-1,Feriados!$A$1:$A$936),1,Feriados!$A$1:$A$936)</f>
        <v>42781</v>
      </c>
      <c r="K4424" s="28">
        <f t="shared" si="134"/>
        <v>2.8551164624781578</v>
      </c>
    </row>
    <row r="4425" spans="1:11" x14ac:dyDescent="0.3">
      <c r="A4425" s="18" t="str">
        <f t="shared" si="135"/>
        <v>12018P</v>
      </c>
      <c r="B4425" s="10">
        <v>760199</v>
      </c>
      <c r="C4425" s="15">
        <v>43157</v>
      </c>
      <c r="D4425" s="16">
        <v>3057.319297</v>
      </c>
      <c r="E4425" s="14">
        <v>0.33</v>
      </c>
      <c r="F4425" s="14" t="s">
        <v>42</v>
      </c>
      <c r="G4425" s="15">
        <v>43157</v>
      </c>
      <c r="H4425" s="27">
        <f>WORKDAY(WORKDAY(DATEVALUE("15/"&amp;MONTH(EDATE(C4425,0))&amp;"/"&amp;YEAR(EDATE(C4425,0))),-1,Feriados!$A$1:$A$936),1,Feriados!$A$1:$A$936)</f>
        <v>43146</v>
      </c>
      <c r="I4425" s="27">
        <f>WORKDAY(WORKDAY(DATEVALUE("15/"&amp;MONTH(EDATE(C4425,-1))&amp;"/"&amp;YEAR(EDATE(C4425,-1))),-1,Feriados!$A$1:$A$936),1,Feriados!$A$1:$A$936)</f>
        <v>43115</v>
      </c>
      <c r="J4425" s="27">
        <f>WORKDAY(WORKDAY(DATEVALUE("15/"&amp;MONTH(EDATE(C4425,0))&amp;"/"&amp;YEAR(EDATE(C4425,0))-1),-1,Feriados!$A$1:$A$936),1,Feriados!$A$1:$A$936)</f>
        <v>42781</v>
      </c>
      <c r="K4425" s="28">
        <f t="shared" si="134"/>
        <v>2.8551164624781578</v>
      </c>
    </row>
    <row r="4426" spans="1:11" x14ac:dyDescent="0.3">
      <c r="A4426" s="18" t="str">
        <f t="shared" si="135"/>
        <v>12018P</v>
      </c>
      <c r="B4426" s="10">
        <v>760199</v>
      </c>
      <c r="C4426" s="15">
        <v>43158</v>
      </c>
      <c r="D4426" s="16">
        <v>3057.8229649999998</v>
      </c>
      <c r="E4426" s="14">
        <v>0.33</v>
      </c>
      <c r="F4426" s="14" t="s">
        <v>42</v>
      </c>
      <c r="G4426" s="15">
        <v>43157</v>
      </c>
      <c r="H4426" s="27">
        <f>WORKDAY(WORKDAY(DATEVALUE("15/"&amp;MONTH(EDATE(C4426,0))&amp;"/"&amp;YEAR(EDATE(C4426,0))),-1,Feriados!$A$1:$A$936),1,Feriados!$A$1:$A$936)</f>
        <v>43146</v>
      </c>
      <c r="I4426" s="27">
        <f>WORKDAY(WORKDAY(DATEVALUE("15/"&amp;MONTH(EDATE(C4426,-1))&amp;"/"&amp;YEAR(EDATE(C4426,-1))),-1,Feriados!$A$1:$A$936),1,Feriados!$A$1:$A$936)</f>
        <v>43115</v>
      </c>
      <c r="J4426" s="27">
        <f>WORKDAY(WORKDAY(DATEVALUE("15/"&amp;MONTH(EDATE(C4426,0))&amp;"/"&amp;YEAR(EDATE(C4426,0))-1),-1,Feriados!$A$1:$A$936),1,Feriados!$A$1:$A$936)</f>
        <v>42781</v>
      </c>
      <c r="K4426" s="28">
        <f t="shared" si="134"/>
        <v>2.8551164624781578</v>
      </c>
    </row>
    <row r="4427" spans="1:11" x14ac:dyDescent="0.3">
      <c r="A4427" s="18" t="str">
        <f t="shared" si="135"/>
        <v>12018P</v>
      </c>
      <c r="B4427" s="10">
        <v>760199</v>
      </c>
      <c r="C4427" s="15">
        <v>43159</v>
      </c>
      <c r="D4427" s="16">
        <v>3058.3267169999999</v>
      </c>
      <c r="E4427" s="14">
        <v>0.33</v>
      </c>
      <c r="F4427" s="14" t="s">
        <v>42</v>
      </c>
      <c r="G4427" s="15">
        <v>43157</v>
      </c>
      <c r="H4427" s="27">
        <f>WORKDAY(WORKDAY(DATEVALUE("15/"&amp;MONTH(EDATE(C4427,0))&amp;"/"&amp;YEAR(EDATE(C4427,0))),-1,Feriados!$A$1:$A$936),1,Feriados!$A$1:$A$936)</f>
        <v>43146</v>
      </c>
      <c r="I4427" s="27">
        <f>WORKDAY(WORKDAY(DATEVALUE("15/"&amp;MONTH(EDATE(C4427,-1))&amp;"/"&amp;YEAR(EDATE(C4427,-1))),-1,Feriados!$A$1:$A$936),1,Feriados!$A$1:$A$936)</f>
        <v>43115</v>
      </c>
      <c r="J4427" s="27">
        <f>WORKDAY(WORKDAY(DATEVALUE("15/"&amp;MONTH(EDATE(C4427,0))&amp;"/"&amp;YEAR(EDATE(C4427,0))-1),-1,Feriados!$A$1:$A$936),1,Feriados!$A$1:$A$936)</f>
        <v>42781</v>
      </c>
      <c r="K4427" s="28">
        <f t="shared" si="134"/>
        <v>2.8551164624781578</v>
      </c>
    </row>
    <row r="4428" spans="1:11" x14ac:dyDescent="0.3">
      <c r="A4428" s="18" t="str">
        <f t="shared" si="135"/>
        <v>22018P</v>
      </c>
      <c r="B4428" s="10">
        <v>760199</v>
      </c>
      <c r="C4428" s="15">
        <v>43160</v>
      </c>
      <c r="D4428" s="16">
        <v>3058.8305519999999</v>
      </c>
      <c r="E4428" s="14">
        <v>0.33</v>
      </c>
      <c r="F4428" s="14" t="s">
        <v>42</v>
      </c>
      <c r="G4428" s="15">
        <v>43157</v>
      </c>
      <c r="H4428" s="27">
        <f>WORKDAY(WORKDAY(DATEVALUE("15/"&amp;MONTH(EDATE(C4428,0))&amp;"/"&amp;YEAR(EDATE(C4428,0))),-1,Feriados!$A$1:$A$936),1,Feriados!$A$1:$A$936)</f>
        <v>43174</v>
      </c>
      <c r="I4428" s="27">
        <f>WORKDAY(WORKDAY(DATEVALUE("15/"&amp;MONTH(EDATE(C4428,-1))&amp;"/"&amp;YEAR(EDATE(C4428,-1))),-1,Feriados!$A$1:$A$936),1,Feriados!$A$1:$A$936)</f>
        <v>43146</v>
      </c>
      <c r="J4428" s="27">
        <f>WORKDAY(WORKDAY(DATEVALUE("15/"&amp;MONTH(EDATE(C4428,0))&amp;"/"&amp;YEAR(EDATE(C4428,0))-1),-1,Feriados!$A$1:$A$936),1,Feriados!$A$1:$A$936)</f>
        <v>42809</v>
      </c>
      <c r="K4428" s="28">
        <f t="shared" si="134"/>
        <v>2.8448937568881005</v>
      </c>
    </row>
    <row r="4429" spans="1:11" x14ac:dyDescent="0.3">
      <c r="A4429" s="18" t="str">
        <f t="shared" si="135"/>
        <v>22018P</v>
      </c>
      <c r="B4429" s="10">
        <v>760199</v>
      </c>
      <c r="C4429" s="15">
        <v>43161</v>
      </c>
      <c r="D4429" s="16">
        <v>3059.3344689999999</v>
      </c>
      <c r="E4429" s="14">
        <v>0.33</v>
      </c>
      <c r="F4429" s="14" t="s">
        <v>42</v>
      </c>
      <c r="G4429" s="15">
        <v>43157</v>
      </c>
      <c r="H4429" s="27">
        <f>WORKDAY(WORKDAY(DATEVALUE("15/"&amp;MONTH(EDATE(C4429,0))&amp;"/"&amp;YEAR(EDATE(C4429,0))),-1,Feriados!$A$1:$A$936),1,Feriados!$A$1:$A$936)</f>
        <v>43174</v>
      </c>
      <c r="I4429" s="27">
        <f>WORKDAY(WORKDAY(DATEVALUE("15/"&amp;MONTH(EDATE(C4429,-1))&amp;"/"&amp;YEAR(EDATE(C4429,-1))),-1,Feriados!$A$1:$A$936),1,Feriados!$A$1:$A$936)</f>
        <v>43146</v>
      </c>
      <c r="J4429" s="27">
        <f>WORKDAY(WORKDAY(DATEVALUE("15/"&amp;MONTH(EDATE(C4429,0))&amp;"/"&amp;YEAR(EDATE(C4429,0))-1),-1,Feriados!$A$1:$A$936),1,Feriados!$A$1:$A$936)</f>
        <v>42809</v>
      </c>
      <c r="K4429" s="28">
        <f t="shared" si="134"/>
        <v>2.8448937568881005</v>
      </c>
    </row>
    <row r="4430" spans="1:11" x14ac:dyDescent="0.3">
      <c r="A4430" s="18" t="str">
        <f t="shared" si="135"/>
        <v>22018P</v>
      </c>
      <c r="B4430" s="10">
        <v>760199</v>
      </c>
      <c r="C4430" s="15">
        <v>43164</v>
      </c>
      <c r="D4430" s="16">
        <v>3059.8384700000001</v>
      </c>
      <c r="E4430" s="14">
        <v>0.33</v>
      </c>
      <c r="F4430" s="14" t="s">
        <v>42</v>
      </c>
      <c r="G4430" s="15">
        <v>43157</v>
      </c>
      <c r="H4430" s="27">
        <f>WORKDAY(WORKDAY(DATEVALUE("15/"&amp;MONTH(EDATE(C4430,0))&amp;"/"&amp;YEAR(EDATE(C4430,0))),-1,Feriados!$A$1:$A$936),1,Feriados!$A$1:$A$936)</f>
        <v>43174</v>
      </c>
      <c r="I4430" s="27">
        <f>WORKDAY(WORKDAY(DATEVALUE("15/"&amp;MONTH(EDATE(C4430,-1))&amp;"/"&amp;YEAR(EDATE(C4430,-1))),-1,Feriados!$A$1:$A$936),1,Feriados!$A$1:$A$936)</f>
        <v>43146</v>
      </c>
      <c r="J4430" s="27">
        <f>WORKDAY(WORKDAY(DATEVALUE("15/"&amp;MONTH(EDATE(C4430,0))&amp;"/"&amp;YEAR(EDATE(C4430,0))-1),-1,Feriados!$A$1:$A$936),1,Feriados!$A$1:$A$936)</f>
        <v>42809</v>
      </c>
      <c r="K4430" s="28">
        <f t="shared" si="134"/>
        <v>2.8448937568881005</v>
      </c>
    </row>
    <row r="4431" spans="1:11" x14ac:dyDescent="0.3">
      <c r="A4431" s="18" t="str">
        <f t="shared" si="135"/>
        <v>22018P</v>
      </c>
      <c r="B4431" s="10">
        <v>760199</v>
      </c>
      <c r="C4431" s="15">
        <v>43165</v>
      </c>
      <c r="D4431" s="16">
        <v>3060.3425539999998</v>
      </c>
      <c r="E4431" s="14">
        <v>0.33</v>
      </c>
      <c r="F4431" s="14" t="s">
        <v>42</v>
      </c>
      <c r="G4431" s="15">
        <v>43157</v>
      </c>
      <c r="H4431" s="27">
        <f>WORKDAY(WORKDAY(DATEVALUE("15/"&amp;MONTH(EDATE(C4431,0))&amp;"/"&amp;YEAR(EDATE(C4431,0))),-1,Feriados!$A$1:$A$936),1,Feriados!$A$1:$A$936)</f>
        <v>43174</v>
      </c>
      <c r="I4431" s="27">
        <f>WORKDAY(WORKDAY(DATEVALUE("15/"&amp;MONTH(EDATE(C4431,-1))&amp;"/"&amp;YEAR(EDATE(C4431,-1))),-1,Feriados!$A$1:$A$936),1,Feriados!$A$1:$A$936)</f>
        <v>43146</v>
      </c>
      <c r="J4431" s="27">
        <f>WORKDAY(WORKDAY(DATEVALUE("15/"&amp;MONTH(EDATE(C4431,0))&amp;"/"&amp;YEAR(EDATE(C4431,0))-1),-1,Feriados!$A$1:$A$936),1,Feriados!$A$1:$A$936)</f>
        <v>42809</v>
      </c>
      <c r="K4431" s="28">
        <f t="shared" si="134"/>
        <v>2.8448937568881005</v>
      </c>
    </row>
    <row r="4432" spans="1:11" x14ac:dyDescent="0.3">
      <c r="A4432" s="18" t="str">
        <f t="shared" si="135"/>
        <v>22018P</v>
      </c>
      <c r="B4432" s="10">
        <v>760199</v>
      </c>
      <c r="C4432" s="15">
        <v>43166</v>
      </c>
      <c r="D4432" s="16">
        <v>3060.84672</v>
      </c>
      <c r="E4432" s="14">
        <v>0.33</v>
      </c>
      <c r="F4432" s="14" t="s">
        <v>42</v>
      </c>
      <c r="G4432" s="15">
        <v>43157</v>
      </c>
      <c r="H4432" s="27">
        <f>WORKDAY(WORKDAY(DATEVALUE("15/"&amp;MONTH(EDATE(C4432,0))&amp;"/"&amp;YEAR(EDATE(C4432,0))),-1,Feriados!$A$1:$A$936),1,Feriados!$A$1:$A$936)</f>
        <v>43174</v>
      </c>
      <c r="I4432" s="27">
        <f>WORKDAY(WORKDAY(DATEVALUE("15/"&amp;MONTH(EDATE(C4432,-1))&amp;"/"&amp;YEAR(EDATE(C4432,-1))),-1,Feriados!$A$1:$A$936),1,Feriados!$A$1:$A$936)</f>
        <v>43146</v>
      </c>
      <c r="J4432" s="27">
        <f>WORKDAY(WORKDAY(DATEVALUE("15/"&amp;MONTH(EDATE(C4432,0))&amp;"/"&amp;YEAR(EDATE(C4432,0))-1),-1,Feriados!$A$1:$A$936),1,Feriados!$A$1:$A$936)</f>
        <v>42809</v>
      </c>
      <c r="K4432" s="28">
        <f t="shared" si="134"/>
        <v>2.8448937568881005</v>
      </c>
    </row>
    <row r="4433" spans="1:11" x14ac:dyDescent="0.3">
      <c r="A4433" s="18" t="str">
        <f t="shared" si="135"/>
        <v>22018P</v>
      </c>
      <c r="B4433" s="10">
        <v>760199</v>
      </c>
      <c r="C4433" s="15">
        <v>43167</v>
      </c>
      <c r="D4433" s="16">
        <v>3061.35097</v>
      </c>
      <c r="E4433" s="14">
        <v>0.33</v>
      </c>
      <c r="F4433" s="14" t="s">
        <v>42</v>
      </c>
      <c r="G4433" s="15">
        <v>43157</v>
      </c>
      <c r="H4433" s="27">
        <f>WORKDAY(WORKDAY(DATEVALUE("15/"&amp;MONTH(EDATE(C4433,0))&amp;"/"&amp;YEAR(EDATE(C4433,0))),-1,Feriados!$A$1:$A$936),1,Feriados!$A$1:$A$936)</f>
        <v>43174</v>
      </c>
      <c r="I4433" s="27">
        <f>WORKDAY(WORKDAY(DATEVALUE("15/"&amp;MONTH(EDATE(C4433,-1))&amp;"/"&amp;YEAR(EDATE(C4433,-1))),-1,Feriados!$A$1:$A$936),1,Feriados!$A$1:$A$936)</f>
        <v>43146</v>
      </c>
      <c r="J4433" s="27">
        <f>WORKDAY(WORKDAY(DATEVALUE("15/"&amp;MONTH(EDATE(C4433,0))&amp;"/"&amp;YEAR(EDATE(C4433,0))-1),-1,Feriados!$A$1:$A$936),1,Feriados!$A$1:$A$936)</f>
        <v>42809</v>
      </c>
      <c r="K4433" s="28">
        <f t="shared" si="134"/>
        <v>2.8448937568881005</v>
      </c>
    </row>
    <row r="4434" spans="1:11" x14ac:dyDescent="0.3">
      <c r="A4434" s="18" t="str">
        <f t="shared" si="135"/>
        <v>22018F</v>
      </c>
      <c r="B4434" s="10">
        <v>760199</v>
      </c>
      <c r="C4434" s="15">
        <v>43168</v>
      </c>
      <c r="D4434" s="16">
        <v>3061.611997</v>
      </c>
      <c r="E4434" s="14">
        <v>0.32</v>
      </c>
      <c r="F4434" s="14" t="s">
        <v>41</v>
      </c>
      <c r="G4434" s="15">
        <v>43168</v>
      </c>
      <c r="H4434" s="27">
        <f>WORKDAY(WORKDAY(DATEVALUE("15/"&amp;MONTH(EDATE(C4434,0))&amp;"/"&amp;YEAR(EDATE(C4434,0))),-1,Feriados!$A$1:$A$936),1,Feriados!$A$1:$A$936)</f>
        <v>43174</v>
      </c>
      <c r="I4434" s="27">
        <f>WORKDAY(WORKDAY(DATEVALUE("15/"&amp;MONTH(EDATE(C4434,-1))&amp;"/"&amp;YEAR(EDATE(C4434,-1))),-1,Feriados!$A$1:$A$936),1,Feriados!$A$1:$A$936)</f>
        <v>43146</v>
      </c>
      <c r="J4434" s="27">
        <f>WORKDAY(WORKDAY(DATEVALUE("15/"&amp;MONTH(EDATE(C4434,0))&amp;"/"&amp;YEAR(EDATE(C4434,0))-1),-1,Feriados!$A$1:$A$936),1,Feriados!$A$1:$A$936)</f>
        <v>42809</v>
      </c>
      <c r="K4434" s="28">
        <f t="shared" si="134"/>
        <v>2.8448937568881005</v>
      </c>
    </row>
    <row r="4435" spans="1:11" x14ac:dyDescent="0.3">
      <c r="A4435" s="18" t="str">
        <f t="shared" si="135"/>
        <v>22018F</v>
      </c>
      <c r="B4435" s="10">
        <v>760199</v>
      </c>
      <c r="C4435" s="15">
        <v>43171</v>
      </c>
      <c r="D4435" s="16">
        <v>3062.101165</v>
      </c>
      <c r="E4435" s="14">
        <v>0.32</v>
      </c>
      <c r="F4435" s="14" t="s">
        <v>41</v>
      </c>
      <c r="G4435" s="15">
        <v>43168</v>
      </c>
      <c r="H4435" s="27">
        <f>WORKDAY(WORKDAY(DATEVALUE("15/"&amp;MONTH(EDATE(C4435,0))&amp;"/"&amp;YEAR(EDATE(C4435,0))),-1,Feriados!$A$1:$A$936),1,Feriados!$A$1:$A$936)</f>
        <v>43174</v>
      </c>
      <c r="I4435" s="27">
        <f>WORKDAY(WORKDAY(DATEVALUE("15/"&amp;MONTH(EDATE(C4435,-1))&amp;"/"&amp;YEAR(EDATE(C4435,-1))),-1,Feriados!$A$1:$A$936),1,Feriados!$A$1:$A$936)</f>
        <v>43146</v>
      </c>
      <c r="J4435" s="27">
        <f>WORKDAY(WORKDAY(DATEVALUE("15/"&amp;MONTH(EDATE(C4435,0))&amp;"/"&amp;YEAR(EDATE(C4435,0))-1),-1,Feriados!$A$1:$A$936),1,Feriados!$A$1:$A$936)</f>
        <v>42809</v>
      </c>
      <c r="K4435" s="28">
        <f t="shared" si="134"/>
        <v>2.8448937568881005</v>
      </c>
    </row>
    <row r="4436" spans="1:11" x14ac:dyDescent="0.3">
      <c r="A4436" s="18" t="str">
        <f t="shared" si="135"/>
        <v>22018F</v>
      </c>
      <c r="B4436" s="10">
        <v>760199</v>
      </c>
      <c r="C4436" s="15">
        <v>43172</v>
      </c>
      <c r="D4436" s="16">
        <v>3062.5904099999998</v>
      </c>
      <c r="E4436" s="14">
        <v>0.32</v>
      </c>
      <c r="F4436" s="14" t="s">
        <v>41</v>
      </c>
      <c r="G4436" s="15">
        <v>43168</v>
      </c>
      <c r="H4436" s="27">
        <f>WORKDAY(WORKDAY(DATEVALUE("15/"&amp;MONTH(EDATE(C4436,0))&amp;"/"&amp;YEAR(EDATE(C4436,0))),-1,Feriados!$A$1:$A$936),1,Feriados!$A$1:$A$936)</f>
        <v>43174</v>
      </c>
      <c r="I4436" s="27">
        <f>WORKDAY(WORKDAY(DATEVALUE("15/"&amp;MONTH(EDATE(C4436,-1))&amp;"/"&amp;YEAR(EDATE(C4436,-1))),-1,Feriados!$A$1:$A$936),1,Feriados!$A$1:$A$936)</f>
        <v>43146</v>
      </c>
      <c r="J4436" s="27">
        <f>WORKDAY(WORKDAY(DATEVALUE("15/"&amp;MONTH(EDATE(C4436,0))&amp;"/"&amp;YEAR(EDATE(C4436,0))-1),-1,Feriados!$A$1:$A$936),1,Feriados!$A$1:$A$936)</f>
        <v>42809</v>
      </c>
      <c r="K4436" s="28">
        <f t="shared" si="134"/>
        <v>2.8448937568881005</v>
      </c>
    </row>
    <row r="4437" spans="1:11" x14ac:dyDescent="0.3">
      <c r="A4437" s="18" t="str">
        <f t="shared" si="135"/>
        <v>22018F</v>
      </c>
      <c r="B4437" s="10">
        <v>760199</v>
      </c>
      <c r="C4437" s="15">
        <v>43173</v>
      </c>
      <c r="D4437" s="16">
        <v>3063.0797339999999</v>
      </c>
      <c r="E4437" s="14">
        <v>0.32</v>
      </c>
      <c r="F4437" s="14" t="s">
        <v>41</v>
      </c>
      <c r="G4437" s="15">
        <v>43168</v>
      </c>
      <c r="H4437" s="27">
        <f>WORKDAY(WORKDAY(DATEVALUE("15/"&amp;MONTH(EDATE(C4437,0))&amp;"/"&amp;YEAR(EDATE(C4437,0))),-1,Feriados!$A$1:$A$936),1,Feriados!$A$1:$A$936)</f>
        <v>43174</v>
      </c>
      <c r="I4437" s="27">
        <f>WORKDAY(WORKDAY(DATEVALUE("15/"&amp;MONTH(EDATE(C4437,-1))&amp;"/"&amp;YEAR(EDATE(C4437,-1))),-1,Feriados!$A$1:$A$936),1,Feriados!$A$1:$A$936)</f>
        <v>43146</v>
      </c>
      <c r="J4437" s="27">
        <f>WORKDAY(WORKDAY(DATEVALUE("15/"&amp;MONTH(EDATE(C4437,0))&amp;"/"&amp;YEAR(EDATE(C4437,0))-1),-1,Feriados!$A$1:$A$936),1,Feriados!$A$1:$A$936)</f>
        <v>42809</v>
      </c>
      <c r="K4437" s="28">
        <f t="shared" si="134"/>
        <v>2.8448937568881005</v>
      </c>
    </row>
    <row r="4438" spans="1:11" x14ac:dyDescent="0.3">
      <c r="A4438" s="18" t="str">
        <f t="shared" si="135"/>
        <v>22018F</v>
      </c>
      <c r="B4438" s="10">
        <v>760199</v>
      </c>
      <c r="C4438" s="15">
        <v>43174</v>
      </c>
      <c r="D4438" s="16">
        <v>3063.569137</v>
      </c>
      <c r="E4438" s="14">
        <v>0.32</v>
      </c>
      <c r="F4438" s="14" t="s">
        <v>41</v>
      </c>
      <c r="G4438" s="15">
        <v>43168</v>
      </c>
      <c r="H4438" s="27">
        <f>WORKDAY(WORKDAY(DATEVALUE("15/"&amp;MONTH(EDATE(C4438,0))&amp;"/"&amp;YEAR(EDATE(C4438,0))),-1,Feriados!$A$1:$A$936),1,Feriados!$A$1:$A$936)</f>
        <v>43174</v>
      </c>
      <c r="I4438" s="27">
        <f>WORKDAY(WORKDAY(DATEVALUE("15/"&amp;MONTH(EDATE(C4438,-1))&amp;"/"&amp;YEAR(EDATE(C4438,-1))),-1,Feriados!$A$1:$A$936),1,Feriados!$A$1:$A$936)</f>
        <v>43146</v>
      </c>
      <c r="J4438" s="27">
        <f>WORKDAY(WORKDAY(DATEVALUE("15/"&amp;MONTH(EDATE(C4438,0))&amp;"/"&amp;YEAR(EDATE(C4438,0))-1),-1,Feriados!$A$1:$A$936),1,Feriados!$A$1:$A$936)</f>
        <v>42809</v>
      </c>
      <c r="K4438" s="28">
        <f t="shared" si="134"/>
        <v>2.8448937568881005</v>
      </c>
    </row>
    <row r="4439" spans="1:11" x14ac:dyDescent="0.3">
      <c r="A4439" s="18" t="str">
        <f t="shared" si="135"/>
        <v>22018P</v>
      </c>
      <c r="B4439" s="10">
        <v>760199</v>
      </c>
      <c r="C4439" s="15">
        <v>43175</v>
      </c>
      <c r="D4439" s="16">
        <v>3063.7732380000002</v>
      </c>
      <c r="E4439" s="14">
        <v>0.14000000000000001</v>
      </c>
      <c r="F4439" s="14" t="s">
        <v>42</v>
      </c>
      <c r="G4439" s="15">
        <v>43175</v>
      </c>
      <c r="H4439" s="27">
        <f>WORKDAY(WORKDAY(DATEVALUE("15/"&amp;MONTH(EDATE(C4439,0))&amp;"/"&amp;YEAR(EDATE(C4439,0))),-1,Feriados!$A$1:$A$936),1,Feriados!$A$1:$A$936)</f>
        <v>43174</v>
      </c>
      <c r="I4439" s="27">
        <f>WORKDAY(WORKDAY(DATEVALUE("15/"&amp;MONTH(EDATE(C4439,-1))&amp;"/"&amp;YEAR(EDATE(C4439,-1))),-1,Feriados!$A$1:$A$936),1,Feriados!$A$1:$A$936)</f>
        <v>43146</v>
      </c>
      <c r="J4439" s="27">
        <f>WORKDAY(WORKDAY(DATEVALUE("15/"&amp;MONTH(EDATE(C4439,0))&amp;"/"&amp;YEAR(EDATE(C4439,0))-1),-1,Feriados!$A$1:$A$936),1,Feriados!$A$1:$A$936)</f>
        <v>42809</v>
      </c>
      <c r="K4439" s="28">
        <f t="shared" si="134"/>
        <v>2.8448937568881005</v>
      </c>
    </row>
    <row r="4440" spans="1:11" x14ac:dyDescent="0.3">
      <c r="A4440" s="18" t="str">
        <f t="shared" si="135"/>
        <v>22018P</v>
      </c>
      <c r="B4440" s="10">
        <v>760199</v>
      </c>
      <c r="C4440" s="15">
        <v>43178</v>
      </c>
      <c r="D4440" s="16">
        <v>3063.9773540000001</v>
      </c>
      <c r="E4440" s="14">
        <v>0.14000000000000001</v>
      </c>
      <c r="F4440" s="14" t="s">
        <v>42</v>
      </c>
      <c r="G4440" s="15">
        <v>43175</v>
      </c>
      <c r="H4440" s="27">
        <f>WORKDAY(WORKDAY(DATEVALUE("15/"&amp;MONTH(EDATE(C4440,0))&amp;"/"&amp;YEAR(EDATE(C4440,0))),-1,Feriados!$A$1:$A$936),1,Feriados!$A$1:$A$936)</f>
        <v>43174</v>
      </c>
      <c r="I4440" s="27">
        <f>WORKDAY(WORKDAY(DATEVALUE("15/"&amp;MONTH(EDATE(C4440,-1))&amp;"/"&amp;YEAR(EDATE(C4440,-1))),-1,Feriados!$A$1:$A$936),1,Feriados!$A$1:$A$936)</f>
        <v>43146</v>
      </c>
      <c r="J4440" s="27">
        <f>WORKDAY(WORKDAY(DATEVALUE("15/"&amp;MONTH(EDATE(C4440,0))&amp;"/"&amp;YEAR(EDATE(C4440,0))-1),-1,Feriados!$A$1:$A$936),1,Feriados!$A$1:$A$936)</f>
        <v>42809</v>
      </c>
      <c r="K4440" s="28">
        <f t="shared" si="134"/>
        <v>2.8448937568881005</v>
      </c>
    </row>
    <row r="4441" spans="1:11" x14ac:dyDescent="0.3">
      <c r="A4441" s="18" t="str">
        <f t="shared" si="135"/>
        <v>22018P</v>
      </c>
      <c r="B4441" s="10">
        <v>760199</v>
      </c>
      <c r="C4441" s="15">
        <v>43179</v>
      </c>
      <c r="D4441" s="16">
        <v>3064.1814829999998</v>
      </c>
      <c r="E4441" s="14">
        <v>0.14000000000000001</v>
      </c>
      <c r="F4441" s="14" t="s">
        <v>42</v>
      </c>
      <c r="G4441" s="15">
        <v>43175</v>
      </c>
      <c r="H4441" s="27">
        <f>WORKDAY(WORKDAY(DATEVALUE("15/"&amp;MONTH(EDATE(C4441,0))&amp;"/"&amp;YEAR(EDATE(C4441,0))),-1,Feriados!$A$1:$A$936),1,Feriados!$A$1:$A$936)</f>
        <v>43174</v>
      </c>
      <c r="I4441" s="27">
        <f>WORKDAY(WORKDAY(DATEVALUE("15/"&amp;MONTH(EDATE(C4441,-1))&amp;"/"&amp;YEAR(EDATE(C4441,-1))),-1,Feriados!$A$1:$A$936),1,Feriados!$A$1:$A$936)</f>
        <v>43146</v>
      </c>
      <c r="J4441" s="27">
        <f>WORKDAY(WORKDAY(DATEVALUE("15/"&amp;MONTH(EDATE(C4441,0))&amp;"/"&amp;YEAR(EDATE(C4441,0))-1),-1,Feriados!$A$1:$A$936),1,Feriados!$A$1:$A$936)</f>
        <v>42809</v>
      </c>
      <c r="K4441" s="28">
        <f t="shared" si="134"/>
        <v>2.8448937568881005</v>
      </c>
    </row>
    <row r="4442" spans="1:11" x14ac:dyDescent="0.3">
      <c r="A4442" s="18" t="str">
        <f t="shared" si="135"/>
        <v>22018P</v>
      </c>
      <c r="B4442" s="10">
        <v>760199</v>
      </c>
      <c r="C4442" s="15">
        <v>43180</v>
      </c>
      <c r="D4442" s="16">
        <v>3064.3856259999998</v>
      </c>
      <c r="E4442" s="14">
        <v>0.14000000000000001</v>
      </c>
      <c r="F4442" s="14" t="s">
        <v>42</v>
      </c>
      <c r="G4442" s="15">
        <v>43175</v>
      </c>
      <c r="H4442" s="27">
        <f>WORKDAY(WORKDAY(DATEVALUE("15/"&amp;MONTH(EDATE(C4442,0))&amp;"/"&amp;YEAR(EDATE(C4442,0))),-1,Feriados!$A$1:$A$936),1,Feriados!$A$1:$A$936)</f>
        <v>43174</v>
      </c>
      <c r="I4442" s="27">
        <f>WORKDAY(WORKDAY(DATEVALUE("15/"&amp;MONTH(EDATE(C4442,-1))&amp;"/"&amp;YEAR(EDATE(C4442,-1))),-1,Feriados!$A$1:$A$936),1,Feriados!$A$1:$A$936)</f>
        <v>43146</v>
      </c>
      <c r="J4442" s="27">
        <f>WORKDAY(WORKDAY(DATEVALUE("15/"&amp;MONTH(EDATE(C4442,0))&amp;"/"&amp;YEAR(EDATE(C4442,0))-1),-1,Feriados!$A$1:$A$936),1,Feriados!$A$1:$A$936)</f>
        <v>42809</v>
      </c>
      <c r="K4442" s="28">
        <f t="shared" si="134"/>
        <v>2.8448937568881005</v>
      </c>
    </row>
    <row r="4443" spans="1:11" x14ac:dyDescent="0.3">
      <c r="A4443" s="18" t="str">
        <f t="shared" si="135"/>
        <v>22018P</v>
      </c>
      <c r="B4443" s="10">
        <v>760199</v>
      </c>
      <c r="C4443" s="15">
        <v>43181</v>
      </c>
      <c r="D4443" s="16">
        <v>3064.589782</v>
      </c>
      <c r="E4443" s="14">
        <v>0.14000000000000001</v>
      </c>
      <c r="F4443" s="14" t="s">
        <v>42</v>
      </c>
      <c r="G4443" s="15">
        <v>43175</v>
      </c>
      <c r="H4443" s="27">
        <f>WORKDAY(WORKDAY(DATEVALUE("15/"&amp;MONTH(EDATE(C4443,0))&amp;"/"&amp;YEAR(EDATE(C4443,0))),-1,Feriados!$A$1:$A$936),1,Feriados!$A$1:$A$936)</f>
        <v>43174</v>
      </c>
      <c r="I4443" s="27">
        <f>WORKDAY(WORKDAY(DATEVALUE("15/"&amp;MONTH(EDATE(C4443,-1))&amp;"/"&amp;YEAR(EDATE(C4443,-1))),-1,Feriados!$A$1:$A$936),1,Feriados!$A$1:$A$936)</f>
        <v>43146</v>
      </c>
      <c r="J4443" s="27">
        <f>WORKDAY(WORKDAY(DATEVALUE("15/"&amp;MONTH(EDATE(C4443,0))&amp;"/"&amp;YEAR(EDATE(C4443,0))-1),-1,Feriados!$A$1:$A$936),1,Feriados!$A$1:$A$936)</f>
        <v>42809</v>
      </c>
      <c r="K4443" s="28">
        <f t="shared" si="134"/>
        <v>2.8448937568881005</v>
      </c>
    </row>
    <row r="4444" spans="1:11" x14ac:dyDescent="0.3">
      <c r="A4444" s="18" t="str">
        <f t="shared" si="135"/>
        <v>22018P</v>
      </c>
      <c r="B4444" s="10">
        <v>760199</v>
      </c>
      <c r="C4444" s="15">
        <v>43182</v>
      </c>
      <c r="D4444" s="16">
        <v>3064.793952</v>
      </c>
      <c r="E4444" s="14">
        <v>0.14000000000000001</v>
      </c>
      <c r="F4444" s="14" t="s">
        <v>42</v>
      </c>
      <c r="G4444" s="15">
        <v>43175</v>
      </c>
      <c r="H4444" s="27">
        <f>WORKDAY(WORKDAY(DATEVALUE("15/"&amp;MONTH(EDATE(C4444,0))&amp;"/"&amp;YEAR(EDATE(C4444,0))),-1,Feriados!$A$1:$A$936),1,Feriados!$A$1:$A$936)</f>
        <v>43174</v>
      </c>
      <c r="I4444" s="27">
        <f>WORKDAY(WORKDAY(DATEVALUE("15/"&amp;MONTH(EDATE(C4444,-1))&amp;"/"&amp;YEAR(EDATE(C4444,-1))),-1,Feriados!$A$1:$A$936),1,Feriados!$A$1:$A$936)</f>
        <v>43146</v>
      </c>
      <c r="J4444" s="27">
        <f>WORKDAY(WORKDAY(DATEVALUE("15/"&amp;MONTH(EDATE(C4444,0))&amp;"/"&amp;YEAR(EDATE(C4444,0))-1),-1,Feriados!$A$1:$A$936),1,Feriados!$A$1:$A$936)</f>
        <v>42809</v>
      </c>
      <c r="K4444" s="28">
        <f t="shared" si="134"/>
        <v>2.8448937568881005</v>
      </c>
    </row>
    <row r="4445" spans="1:11" x14ac:dyDescent="0.3">
      <c r="A4445" s="18" t="str">
        <f t="shared" si="135"/>
        <v>22018P</v>
      </c>
      <c r="B4445" s="10">
        <v>760199</v>
      </c>
      <c r="C4445" s="15">
        <v>43185</v>
      </c>
      <c r="D4445" s="16">
        <v>3064.8961079999999</v>
      </c>
      <c r="E4445" s="14">
        <v>0.13</v>
      </c>
      <c r="F4445" s="14" t="s">
        <v>42</v>
      </c>
      <c r="G4445" s="15">
        <v>43185</v>
      </c>
      <c r="H4445" s="27">
        <f>WORKDAY(WORKDAY(DATEVALUE("15/"&amp;MONTH(EDATE(C4445,0))&amp;"/"&amp;YEAR(EDATE(C4445,0))),-1,Feriados!$A$1:$A$936),1,Feriados!$A$1:$A$936)</f>
        <v>43174</v>
      </c>
      <c r="I4445" s="27">
        <f>WORKDAY(WORKDAY(DATEVALUE("15/"&amp;MONTH(EDATE(C4445,-1))&amp;"/"&amp;YEAR(EDATE(C4445,-1))),-1,Feriados!$A$1:$A$936),1,Feriados!$A$1:$A$936)</f>
        <v>43146</v>
      </c>
      <c r="J4445" s="27">
        <f>WORKDAY(WORKDAY(DATEVALUE("15/"&amp;MONTH(EDATE(C4445,0))&amp;"/"&amp;YEAR(EDATE(C4445,0))-1),-1,Feriados!$A$1:$A$936),1,Feriados!$A$1:$A$936)</f>
        <v>42809</v>
      </c>
      <c r="K4445" s="28">
        <f t="shared" si="134"/>
        <v>2.8448937568881005</v>
      </c>
    </row>
    <row r="4446" spans="1:11" x14ac:dyDescent="0.3">
      <c r="A4446" s="18" t="str">
        <f t="shared" si="135"/>
        <v>22018P</v>
      </c>
      <c r="B4446" s="10">
        <v>760199</v>
      </c>
      <c r="C4446" s="15">
        <v>43186</v>
      </c>
      <c r="D4446" s="16">
        <v>3065.0857230000001</v>
      </c>
      <c r="E4446" s="14">
        <v>0.13</v>
      </c>
      <c r="F4446" s="14" t="s">
        <v>42</v>
      </c>
      <c r="G4446" s="15">
        <v>43185</v>
      </c>
      <c r="H4446" s="27">
        <f>WORKDAY(WORKDAY(DATEVALUE("15/"&amp;MONTH(EDATE(C4446,0))&amp;"/"&amp;YEAR(EDATE(C4446,0))),-1,Feriados!$A$1:$A$936),1,Feriados!$A$1:$A$936)</f>
        <v>43174</v>
      </c>
      <c r="I4446" s="27">
        <f>WORKDAY(WORKDAY(DATEVALUE("15/"&amp;MONTH(EDATE(C4446,-1))&amp;"/"&amp;YEAR(EDATE(C4446,-1))),-1,Feriados!$A$1:$A$936),1,Feriados!$A$1:$A$936)</f>
        <v>43146</v>
      </c>
      <c r="J4446" s="27">
        <f>WORKDAY(WORKDAY(DATEVALUE("15/"&amp;MONTH(EDATE(C4446,0))&amp;"/"&amp;YEAR(EDATE(C4446,0))-1),-1,Feriados!$A$1:$A$936),1,Feriados!$A$1:$A$936)</f>
        <v>42809</v>
      </c>
      <c r="K4446" s="28">
        <f t="shared" si="134"/>
        <v>2.8448937568881005</v>
      </c>
    </row>
    <row r="4447" spans="1:11" x14ac:dyDescent="0.3">
      <c r="A4447" s="18" t="str">
        <f t="shared" si="135"/>
        <v>22018P</v>
      </c>
      <c r="B4447" s="10">
        <v>760199</v>
      </c>
      <c r="C4447" s="15">
        <v>43187</v>
      </c>
      <c r="D4447" s="16">
        <v>3065.275349</v>
      </c>
      <c r="E4447" s="14">
        <v>0.13</v>
      </c>
      <c r="F4447" s="14" t="s">
        <v>42</v>
      </c>
      <c r="G4447" s="15">
        <v>43185</v>
      </c>
      <c r="H4447" s="27">
        <f>WORKDAY(WORKDAY(DATEVALUE("15/"&amp;MONTH(EDATE(C4447,0))&amp;"/"&amp;YEAR(EDATE(C4447,0))),-1,Feriados!$A$1:$A$936),1,Feriados!$A$1:$A$936)</f>
        <v>43174</v>
      </c>
      <c r="I4447" s="27">
        <f>WORKDAY(WORKDAY(DATEVALUE("15/"&amp;MONTH(EDATE(C4447,-1))&amp;"/"&amp;YEAR(EDATE(C4447,-1))),-1,Feriados!$A$1:$A$936),1,Feriados!$A$1:$A$936)</f>
        <v>43146</v>
      </c>
      <c r="J4447" s="27">
        <f>WORKDAY(WORKDAY(DATEVALUE("15/"&amp;MONTH(EDATE(C4447,0))&amp;"/"&amp;YEAR(EDATE(C4447,0))-1),-1,Feriados!$A$1:$A$936),1,Feriados!$A$1:$A$936)</f>
        <v>42809</v>
      </c>
      <c r="K4447" s="28">
        <f t="shared" si="134"/>
        <v>2.8448937568881005</v>
      </c>
    </row>
    <row r="4448" spans="1:11" x14ac:dyDescent="0.3">
      <c r="A4448" s="18" t="str">
        <f t="shared" si="135"/>
        <v>22018P</v>
      </c>
      <c r="B4448" s="10">
        <v>760199</v>
      </c>
      <c r="C4448" s="15">
        <v>43188</v>
      </c>
      <c r="D4448" s="16">
        <v>3065.464986</v>
      </c>
      <c r="E4448" s="14">
        <v>0.13</v>
      </c>
      <c r="F4448" s="14" t="s">
        <v>42</v>
      </c>
      <c r="G4448" s="15">
        <v>43185</v>
      </c>
      <c r="H4448" s="27">
        <f>WORKDAY(WORKDAY(DATEVALUE("15/"&amp;MONTH(EDATE(C4448,0))&amp;"/"&amp;YEAR(EDATE(C4448,0))),-1,Feriados!$A$1:$A$936),1,Feriados!$A$1:$A$936)</f>
        <v>43174</v>
      </c>
      <c r="I4448" s="27">
        <f>WORKDAY(WORKDAY(DATEVALUE("15/"&amp;MONTH(EDATE(C4448,-1))&amp;"/"&amp;YEAR(EDATE(C4448,-1))),-1,Feriados!$A$1:$A$936),1,Feriados!$A$1:$A$936)</f>
        <v>43146</v>
      </c>
      <c r="J4448" s="27">
        <f>WORKDAY(WORKDAY(DATEVALUE("15/"&amp;MONTH(EDATE(C4448,0))&amp;"/"&amp;YEAR(EDATE(C4448,0))-1),-1,Feriados!$A$1:$A$936),1,Feriados!$A$1:$A$936)</f>
        <v>42809</v>
      </c>
      <c r="K4448" s="28">
        <f t="shared" si="134"/>
        <v>2.8448937568881005</v>
      </c>
    </row>
    <row r="4449" spans="1:11" x14ac:dyDescent="0.3">
      <c r="A4449" s="18" t="str">
        <f t="shared" si="135"/>
        <v>32018P</v>
      </c>
      <c r="B4449" s="10">
        <v>760199</v>
      </c>
      <c r="C4449" s="15">
        <v>43192</v>
      </c>
      <c r="D4449" s="16">
        <v>3065.6546360000002</v>
      </c>
      <c r="E4449" s="14">
        <v>0.13</v>
      </c>
      <c r="F4449" s="14" t="s">
        <v>42</v>
      </c>
      <c r="G4449" s="15">
        <v>43185</v>
      </c>
      <c r="H4449" s="27">
        <f>WORKDAY(WORKDAY(DATEVALUE("15/"&amp;MONTH(EDATE(C4449,0))&amp;"/"&amp;YEAR(EDATE(C4449,0))),-1,Feriados!$A$1:$A$936),1,Feriados!$A$1:$A$936)</f>
        <v>43206</v>
      </c>
      <c r="I4449" s="27">
        <f>WORKDAY(WORKDAY(DATEVALUE("15/"&amp;MONTH(EDATE(C4449,-1))&amp;"/"&amp;YEAR(EDATE(C4449,-1))),-1,Feriados!$A$1:$A$936),1,Feriados!$A$1:$A$936)</f>
        <v>43174</v>
      </c>
      <c r="J4449" s="27">
        <f>WORKDAY(WORKDAY(DATEVALUE("15/"&amp;MONTH(EDATE(C4449,0))&amp;"/"&amp;YEAR(EDATE(C4449,0))-1),-1,Feriados!$A$1:$A$936),1,Feriados!$A$1:$A$936)</f>
        <v>42842</v>
      </c>
      <c r="K4449" s="28">
        <f t="shared" si="134"/>
        <v>2.6808027755126584</v>
      </c>
    </row>
    <row r="4450" spans="1:11" x14ac:dyDescent="0.3">
      <c r="A4450" s="18" t="str">
        <f t="shared" si="135"/>
        <v>32018P</v>
      </c>
      <c r="B4450" s="10">
        <v>760199</v>
      </c>
      <c r="C4450" s="15">
        <v>43193</v>
      </c>
      <c r="D4450" s="16">
        <v>3065.8442970000001</v>
      </c>
      <c r="E4450" s="14">
        <v>0.13</v>
      </c>
      <c r="F4450" s="14" t="s">
        <v>42</v>
      </c>
      <c r="G4450" s="15">
        <v>43185</v>
      </c>
      <c r="H4450" s="27">
        <f>WORKDAY(WORKDAY(DATEVALUE("15/"&amp;MONTH(EDATE(C4450,0))&amp;"/"&amp;YEAR(EDATE(C4450,0))),-1,Feriados!$A$1:$A$936),1,Feriados!$A$1:$A$936)</f>
        <v>43206</v>
      </c>
      <c r="I4450" s="27">
        <f>WORKDAY(WORKDAY(DATEVALUE("15/"&amp;MONTH(EDATE(C4450,-1))&amp;"/"&amp;YEAR(EDATE(C4450,-1))),-1,Feriados!$A$1:$A$936),1,Feriados!$A$1:$A$936)</f>
        <v>43174</v>
      </c>
      <c r="J4450" s="27">
        <f>WORKDAY(WORKDAY(DATEVALUE("15/"&amp;MONTH(EDATE(C4450,0))&amp;"/"&amp;YEAR(EDATE(C4450,0))-1),-1,Feriados!$A$1:$A$936),1,Feriados!$A$1:$A$936)</f>
        <v>42842</v>
      </c>
      <c r="K4450" s="28">
        <f t="shared" si="134"/>
        <v>2.6808027755126584</v>
      </c>
    </row>
    <row r="4451" spans="1:11" x14ac:dyDescent="0.3">
      <c r="A4451" s="18" t="str">
        <f t="shared" si="135"/>
        <v>32018P</v>
      </c>
      <c r="B4451" s="10">
        <v>760199</v>
      </c>
      <c r="C4451" s="15">
        <v>43194</v>
      </c>
      <c r="D4451" s="16">
        <v>3066.03397</v>
      </c>
      <c r="E4451" s="14">
        <v>0.13</v>
      </c>
      <c r="F4451" s="14" t="s">
        <v>42</v>
      </c>
      <c r="G4451" s="15">
        <v>43185</v>
      </c>
      <c r="H4451" s="27">
        <f>WORKDAY(WORKDAY(DATEVALUE("15/"&amp;MONTH(EDATE(C4451,0))&amp;"/"&amp;YEAR(EDATE(C4451,0))),-1,Feriados!$A$1:$A$936),1,Feriados!$A$1:$A$936)</f>
        <v>43206</v>
      </c>
      <c r="I4451" s="27">
        <f>WORKDAY(WORKDAY(DATEVALUE("15/"&amp;MONTH(EDATE(C4451,-1))&amp;"/"&amp;YEAR(EDATE(C4451,-1))),-1,Feriados!$A$1:$A$936),1,Feriados!$A$1:$A$936)</f>
        <v>43174</v>
      </c>
      <c r="J4451" s="27">
        <f>WORKDAY(WORKDAY(DATEVALUE("15/"&amp;MONTH(EDATE(C4451,0))&amp;"/"&amp;YEAR(EDATE(C4451,0))-1),-1,Feriados!$A$1:$A$936),1,Feriados!$A$1:$A$936)</f>
        <v>42842</v>
      </c>
      <c r="K4451" s="28">
        <f t="shared" si="134"/>
        <v>2.6808027755126584</v>
      </c>
    </row>
    <row r="4452" spans="1:11" x14ac:dyDescent="0.3">
      <c r="A4452" s="18" t="str">
        <f t="shared" si="135"/>
        <v>32018P</v>
      </c>
      <c r="B4452" s="10">
        <v>760199</v>
      </c>
      <c r="C4452" s="15">
        <v>43195</v>
      </c>
      <c r="D4452" s="16">
        <v>3066.2236549999998</v>
      </c>
      <c r="E4452" s="14">
        <v>0.13</v>
      </c>
      <c r="F4452" s="14" t="s">
        <v>42</v>
      </c>
      <c r="G4452" s="15">
        <v>43185</v>
      </c>
      <c r="H4452" s="27">
        <f>WORKDAY(WORKDAY(DATEVALUE("15/"&amp;MONTH(EDATE(C4452,0))&amp;"/"&amp;YEAR(EDATE(C4452,0))),-1,Feriados!$A$1:$A$936),1,Feriados!$A$1:$A$936)</f>
        <v>43206</v>
      </c>
      <c r="I4452" s="27">
        <f>WORKDAY(WORKDAY(DATEVALUE("15/"&amp;MONTH(EDATE(C4452,-1))&amp;"/"&amp;YEAR(EDATE(C4452,-1))),-1,Feriados!$A$1:$A$936),1,Feriados!$A$1:$A$936)</f>
        <v>43174</v>
      </c>
      <c r="J4452" s="27">
        <f>WORKDAY(WORKDAY(DATEVALUE("15/"&amp;MONTH(EDATE(C4452,0))&amp;"/"&amp;YEAR(EDATE(C4452,0))-1),-1,Feriados!$A$1:$A$936),1,Feriados!$A$1:$A$936)</f>
        <v>42842</v>
      </c>
      <c r="K4452" s="28">
        <f t="shared" si="134"/>
        <v>2.6808027755126584</v>
      </c>
    </row>
    <row r="4453" spans="1:11" x14ac:dyDescent="0.3">
      <c r="A4453" s="18" t="str">
        <f t="shared" si="135"/>
        <v>32018P</v>
      </c>
      <c r="B4453" s="10">
        <v>760199</v>
      </c>
      <c r="C4453" s="15">
        <v>43196</v>
      </c>
      <c r="D4453" s="16">
        <v>3066.4133510000001</v>
      </c>
      <c r="E4453" s="14">
        <v>0.13</v>
      </c>
      <c r="F4453" s="14" t="s">
        <v>42</v>
      </c>
      <c r="G4453" s="15">
        <v>43185</v>
      </c>
      <c r="H4453" s="27">
        <f>WORKDAY(WORKDAY(DATEVALUE("15/"&amp;MONTH(EDATE(C4453,0))&amp;"/"&amp;YEAR(EDATE(C4453,0))),-1,Feriados!$A$1:$A$936),1,Feriados!$A$1:$A$936)</f>
        <v>43206</v>
      </c>
      <c r="I4453" s="27">
        <f>WORKDAY(WORKDAY(DATEVALUE("15/"&amp;MONTH(EDATE(C4453,-1))&amp;"/"&amp;YEAR(EDATE(C4453,-1))),-1,Feriados!$A$1:$A$936),1,Feriados!$A$1:$A$936)</f>
        <v>43174</v>
      </c>
      <c r="J4453" s="27">
        <f>WORKDAY(WORKDAY(DATEVALUE("15/"&amp;MONTH(EDATE(C4453,0))&amp;"/"&amp;YEAR(EDATE(C4453,0))-1),-1,Feriados!$A$1:$A$936),1,Feriados!$A$1:$A$936)</f>
        <v>42842</v>
      </c>
      <c r="K4453" s="28">
        <f t="shared" si="134"/>
        <v>2.6808027755126584</v>
      </c>
    </row>
    <row r="4454" spans="1:11" x14ac:dyDescent="0.3">
      <c r="A4454" s="18" t="str">
        <f t="shared" si="135"/>
        <v>32018P</v>
      </c>
      <c r="B4454" s="10">
        <v>760199</v>
      </c>
      <c r="C4454" s="15">
        <v>43199</v>
      </c>
      <c r="D4454" s="16">
        <v>3066.603059</v>
      </c>
      <c r="E4454" s="14">
        <v>0.13</v>
      </c>
      <c r="F4454" s="14" t="s">
        <v>42</v>
      </c>
      <c r="G4454" s="15">
        <v>43185</v>
      </c>
      <c r="H4454" s="27">
        <f>WORKDAY(WORKDAY(DATEVALUE("15/"&amp;MONTH(EDATE(C4454,0))&amp;"/"&amp;YEAR(EDATE(C4454,0))),-1,Feriados!$A$1:$A$936),1,Feriados!$A$1:$A$936)</f>
        <v>43206</v>
      </c>
      <c r="I4454" s="27">
        <f>WORKDAY(WORKDAY(DATEVALUE("15/"&amp;MONTH(EDATE(C4454,-1))&amp;"/"&amp;YEAR(EDATE(C4454,-1))),-1,Feriados!$A$1:$A$936),1,Feriados!$A$1:$A$936)</f>
        <v>43174</v>
      </c>
      <c r="J4454" s="27">
        <f>WORKDAY(WORKDAY(DATEVALUE("15/"&amp;MONTH(EDATE(C4454,0))&amp;"/"&amp;YEAR(EDATE(C4454,0))-1),-1,Feriados!$A$1:$A$936),1,Feriados!$A$1:$A$936)</f>
        <v>42842</v>
      </c>
      <c r="K4454" s="28">
        <f t="shared" si="134"/>
        <v>2.6808027755126584</v>
      </c>
    </row>
    <row r="4455" spans="1:11" x14ac:dyDescent="0.3">
      <c r="A4455" s="18" t="str">
        <f t="shared" si="135"/>
        <v>32018F</v>
      </c>
      <c r="B4455" s="10">
        <v>760199</v>
      </c>
      <c r="C4455" s="15">
        <v>43200</v>
      </c>
      <c r="D4455" s="16">
        <v>3065.8000470000002</v>
      </c>
      <c r="E4455" s="14">
        <v>0.09</v>
      </c>
      <c r="F4455" s="14" t="s">
        <v>41</v>
      </c>
      <c r="G4455" s="15">
        <v>43200</v>
      </c>
      <c r="H4455" s="27">
        <f>WORKDAY(WORKDAY(DATEVALUE("15/"&amp;MONTH(EDATE(C4455,0))&amp;"/"&amp;YEAR(EDATE(C4455,0))),-1,Feriados!$A$1:$A$936),1,Feriados!$A$1:$A$936)</f>
        <v>43206</v>
      </c>
      <c r="I4455" s="27">
        <f>WORKDAY(WORKDAY(DATEVALUE("15/"&amp;MONTH(EDATE(C4455,-1))&amp;"/"&amp;YEAR(EDATE(C4455,-1))),-1,Feriados!$A$1:$A$936),1,Feriados!$A$1:$A$936)</f>
        <v>43174</v>
      </c>
      <c r="J4455" s="27">
        <f>WORKDAY(WORKDAY(DATEVALUE("15/"&amp;MONTH(EDATE(C4455,0))&amp;"/"&amp;YEAR(EDATE(C4455,0))-1),-1,Feriados!$A$1:$A$936),1,Feriados!$A$1:$A$936)</f>
        <v>42842</v>
      </c>
      <c r="K4455" s="28">
        <f t="shared" si="134"/>
        <v>2.6808027755126584</v>
      </c>
    </row>
    <row r="4456" spans="1:11" x14ac:dyDescent="0.3">
      <c r="A4456" s="18" t="str">
        <f t="shared" si="135"/>
        <v>32018F</v>
      </c>
      <c r="B4456" s="10">
        <v>760199</v>
      </c>
      <c r="C4456" s="15">
        <v>43201</v>
      </c>
      <c r="D4456" s="16">
        <v>3065.9313269999998</v>
      </c>
      <c r="E4456" s="14">
        <v>0.09</v>
      </c>
      <c r="F4456" s="14" t="s">
        <v>41</v>
      </c>
      <c r="G4456" s="15">
        <v>43200</v>
      </c>
      <c r="H4456" s="27">
        <f>WORKDAY(WORKDAY(DATEVALUE("15/"&amp;MONTH(EDATE(C4456,0))&amp;"/"&amp;YEAR(EDATE(C4456,0))),-1,Feriados!$A$1:$A$936),1,Feriados!$A$1:$A$936)</f>
        <v>43206</v>
      </c>
      <c r="I4456" s="27">
        <f>WORKDAY(WORKDAY(DATEVALUE("15/"&amp;MONTH(EDATE(C4456,-1))&amp;"/"&amp;YEAR(EDATE(C4456,-1))),-1,Feriados!$A$1:$A$936),1,Feriados!$A$1:$A$936)</f>
        <v>43174</v>
      </c>
      <c r="J4456" s="27">
        <f>WORKDAY(WORKDAY(DATEVALUE("15/"&amp;MONTH(EDATE(C4456,0))&amp;"/"&amp;YEAR(EDATE(C4456,0))-1),-1,Feriados!$A$1:$A$936),1,Feriados!$A$1:$A$936)</f>
        <v>42842</v>
      </c>
      <c r="K4456" s="28">
        <f t="shared" si="134"/>
        <v>2.6808027755126584</v>
      </c>
    </row>
    <row r="4457" spans="1:11" x14ac:dyDescent="0.3">
      <c r="A4457" s="18" t="str">
        <f t="shared" si="135"/>
        <v>32018F</v>
      </c>
      <c r="B4457" s="10">
        <v>760199</v>
      </c>
      <c r="C4457" s="15">
        <v>43202</v>
      </c>
      <c r="D4457" s="16">
        <v>3066.0626139999999</v>
      </c>
      <c r="E4457" s="14">
        <v>0.09</v>
      </c>
      <c r="F4457" s="14" t="s">
        <v>41</v>
      </c>
      <c r="G4457" s="15">
        <v>43200</v>
      </c>
      <c r="H4457" s="27">
        <f>WORKDAY(WORKDAY(DATEVALUE("15/"&amp;MONTH(EDATE(C4457,0))&amp;"/"&amp;YEAR(EDATE(C4457,0))),-1,Feriados!$A$1:$A$936),1,Feriados!$A$1:$A$936)</f>
        <v>43206</v>
      </c>
      <c r="I4457" s="27">
        <f>WORKDAY(WORKDAY(DATEVALUE("15/"&amp;MONTH(EDATE(C4457,-1))&amp;"/"&amp;YEAR(EDATE(C4457,-1))),-1,Feriados!$A$1:$A$936),1,Feriados!$A$1:$A$936)</f>
        <v>43174</v>
      </c>
      <c r="J4457" s="27">
        <f>WORKDAY(WORKDAY(DATEVALUE("15/"&amp;MONTH(EDATE(C4457,0))&amp;"/"&amp;YEAR(EDATE(C4457,0))-1),-1,Feriados!$A$1:$A$936),1,Feriados!$A$1:$A$936)</f>
        <v>42842</v>
      </c>
      <c r="K4457" s="28">
        <f t="shared" si="134"/>
        <v>2.6808027755126584</v>
      </c>
    </row>
    <row r="4458" spans="1:11" x14ac:dyDescent="0.3">
      <c r="A4458" s="18" t="str">
        <f t="shared" si="135"/>
        <v>32018F</v>
      </c>
      <c r="B4458" s="10">
        <v>760199</v>
      </c>
      <c r="C4458" s="15">
        <v>43203</v>
      </c>
      <c r="D4458" s="16">
        <v>3066.1939050000001</v>
      </c>
      <c r="E4458" s="14">
        <v>0.09</v>
      </c>
      <c r="F4458" s="14" t="s">
        <v>41</v>
      </c>
      <c r="G4458" s="15">
        <v>43200</v>
      </c>
      <c r="H4458" s="27">
        <f>WORKDAY(WORKDAY(DATEVALUE("15/"&amp;MONTH(EDATE(C4458,0))&amp;"/"&amp;YEAR(EDATE(C4458,0))),-1,Feriados!$A$1:$A$936),1,Feriados!$A$1:$A$936)</f>
        <v>43206</v>
      </c>
      <c r="I4458" s="27">
        <f>WORKDAY(WORKDAY(DATEVALUE("15/"&amp;MONTH(EDATE(C4458,-1))&amp;"/"&amp;YEAR(EDATE(C4458,-1))),-1,Feriados!$A$1:$A$936),1,Feriados!$A$1:$A$936)</f>
        <v>43174</v>
      </c>
      <c r="J4458" s="27">
        <f>WORKDAY(WORKDAY(DATEVALUE("15/"&amp;MONTH(EDATE(C4458,0))&amp;"/"&amp;YEAR(EDATE(C4458,0))-1),-1,Feriados!$A$1:$A$936),1,Feriados!$A$1:$A$936)</f>
        <v>42842</v>
      </c>
      <c r="K4458" s="28">
        <f t="shared" si="134"/>
        <v>2.6808027755126584</v>
      </c>
    </row>
    <row r="4459" spans="1:11" x14ac:dyDescent="0.3">
      <c r="A4459" s="18" t="str">
        <f t="shared" si="135"/>
        <v>32018F</v>
      </c>
      <c r="B4459" s="10">
        <v>760199</v>
      </c>
      <c r="C4459" s="15">
        <v>43206</v>
      </c>
      <c r="D4459" s="16">
        <v>3066.3252029999999</v>
      </c>
      <c r="E4459" s="14">
        <v>0.09</v>
      </c>
      <c r="F4459" s="14" t="s">
        <v>41</v>
      </c>
      <c r="G4459" s="15">
        <v>43200</v>
      </c>
      <c r="H4459" s="27">
        <f>WORKDAY(WORKDAY(DATEVALUE("15/"&amp;MONTH(EDATE(C4459,0))&amp;"/"&amp;YEAR(EDATE(C4459,0))),-1,Feriados!$A$1:$A$936),1,Feriados!$A$1:$A$936)</f>
        <v>43206</v>
      </c>
      <c r="I4459" s="27">
        <f>WORKDAY(WORKDAY(DATEVALUE("15/"&amp;MONTH(EDATE(C4459,-1))&amp;"/"&amp;YEAR(EDATE(C4459,-1))),-1,Feriados!$A$1:$A$936),1,Feriados!$A$1:$A$936)</f>
        <v>43174</v>
      </c>
      <c r="J4459" s="27">
        <f>WORKDAY(WORKDAY(DATEVALUE("15/"&amp;MONTH(EDATE(C4459,0))&amp;"/"&amp;YEAR(EDATE(C4459,0))-1),-1,Feriados!$A$1:$A$936),1,Feriados!$A$1:$A$936)</f>
        <v>42842</v>
      </c>
      <c r="K4459" s="28">
        <f t="shared" si="134"/>
        <v>2.6808027755126584</v>
      </c>
    </row>
    <row r="4460" spans="1:11" x14ac:dyDescent="0.3">
      <c r="A4460" s="18" t="str">
        <f t="shared" si="135"/>
        <v>32018P</v>
      </c>
      <c r="B4460" s="10">
        <v>760199</v>
      </c>
      <c r="C4460" s="15">
        <v>43207</v>
      </c>
      <c r="D4460" s="16">
        <v>3066.8150700000001</v>
      </c>
      <c r="E4460" s="14">
        <v>0.32</v>
      </c>
      <c r="F4460" s="14" t="s">
        <v>42</v>
      </c>
      <c r="G4460" s="15">
        <v>43207</v>
      </c>
      <c r="H4460" s="27">
        <f>WORKDAY(WORKDAY(DATEVALUE("15/"&amp;MONTH(EDATE(C4460,0))&amp;"/"&amp;YEAR(EDATE(C4460,0))),-1,Feriados!$A$1:$A$936),1,Feriados!$A$1:$A$936)</f>
        <v>43206</v>
      </c>
      <c r="I4460" s="27">
        <f>WORKDAY(WORKDAY(DATEVALUE("15/"&amp;MONTH(EDATE(C4460,-1))&amp;"/"&amp;YEAR(EDATE(C4460,-1))),-1,Feriados!$A$1:$A$936),1,Feriados!$A$1:$A$936)</f>
        <v>43174</v>
      </c>
      <c r="J4460" s="27">
        <f>WORKDAY(WORKDAY(DATEVALUE("15/"&amp;MONTH(EDATE(C4460,0))&amp;"/"&amp;YEAR(EDATE(C4460,0))-1),-1,Feriados!$A$1:$A$936),1,Feriados!$A$1:$A$936)</f>
        <v>42842</v>
      </c>
      <c r="K4460" s="28">
        <f t="shared" si="134"/>
        <v>2.6808027755126584</v>
      </c>
    </row>
    <row r="4461" spans="1:11" x14ac:dyDescent="0.3">
      <c r="A4461" s="18" t="str">
        <f t="shared" si="135"/>
        <v>32018P</v>
      </c>
      <c r="B4461" s="10">
        <v>760199</v>
      </c>
      <c r="C4461" s="15">
        <v>43208</v>
      </c>
      <c r="D4461" s="16">
        <v>3067.3050159999998</v>
      </c>
      <c r="E4461" s="14">
        <v>0.32</v>
      </c>
      <c r="F4461" s="14" t="s">
        <v>42</v>
      </c>
      <c r="G4461" s="15">
        <v>43207</v>
      </c>
      <c r="H4461" s="27">
        <f>WORKDAY(WORKDAY(DATEVALUE("15/"&amp;MONTH(EDATE(C4461,0))&amp;"/"&amp;YEAR(EDATE(C4461,0))),-1,Feriados!$A$1:$A$936),1,Feriados!$A$1:$A$936)</f>
        <v>43206</v>
      </c>
      <c r="I4461" s="27">
        <f>WORKDAY(WORKDAY(DATEVALUE("15/"&amp;MONTH(EDATE(C4461,-1))&amp;"/"&amp;YEAR(EDATE(C4461,-1))),-1,Feriados!$A$1:$A$936),1,Feriados!$A$1:$A$936)</f>
        <v>43174</v>
      </c>
      <c r="J4461" s="27">
        <f>WORKDAY(WORKDAY(DATEVALUE("15/"&amp;MONTH(EDATE(C4461,0))&amp;"/"&amp;YEAR(EDATE(C4461,0))-1),-1,Feriados!$A$1:$A$936),1,Feriados!$A$1:$A$936)</f>
        <v>42842</v>
      </c>
      <c r="K4461" s="28">
        <f t="shared" si="134"/>
        <v>2.6808027755126584</v>
      </c>
    </row>
    <row r="4462" spans="1:11" x14ac:dyDescent="0.3">
      <c r="A4462" s="18" t="str">
        <f t="shared" si="135"/>
        <v>32018P</v>
      </c>
      <c r="B4462" s="10">
        <v>760199</v>
      </c>
      <c r="C4462" s="15">
        <v>43209</v>
      </c>
      <c r="D4462" s="16">
        <v>3067.7950409999999</v>
      </c>
      <c r="E4462" s="14">
        <v>0.32</v>
      </c>
      <c r="F4462" s="14" t="s">
        <v>42</v>
      </c>
      <c r="G4462" s="15">
        <v>43207</v>
      </c>
      <c r="H4462" s="27">
        <f>WORKDAY(WORKDAY(DATEVALUE("15/"&amp;MONTH(EDATE(C4462,0))&amp;"/"&amp;YEAR(EDATE(C4462,0))),-1,Feriados!$A$1:$A$936),1,Feriados!$A$1:$A$936)</f>
        <v>43206</v>
      </c>
      <c r="I4462" s="27">
        <f>WORKDAY(WORKDAY(DATEVALUE("15/"&amp;MONTH(EDATE(C4462,-1))&amp;"/"&amp;YEAR(EDATE(C4462,-1))),-1,Feriados!$A$1:$A$936),1,Feriados!$A$1:$A$936)</f>
        <v>43174</v>
      </c>
      <c r="J4462" s="27">
        <f>WORKDAY(WORKDAY(DATEVALUE("15/"&amp;MONTH(EDATE(C4462,0))&amp;"/"&amp;YEAR(EDATE(C4462,0))-1),-1,Feriados!$A$1:$A$936),1,Feriados!$A$1:$A$936)</f>
        <v>42842</v>
      </c>
      <c r="K4462" s="28">
        <f t="shared" si="134"/>
        <v>2.6808027755126584</v>
      </c>
    </row>
    <row r="4463" spans="1:11" x14ac:dyDescent="0.3">
      <c r="A4463" s="18" t="str">
        <f t="shared" si="135"/>
        <v>32018P</v>
      </c>
      <c r="B4463" s="10">
        <v>760199</v>
      </c>
      <c r="C4463" s="15">
        <v>43210</v>
      </c>
      <c r="D4463" s="16">
        <v>3068.2851439999999</v>
      </c>
      <c r="E4463" s="14">
        <v>0.32</v>
      </c>
      <c r="F4463" s="14" t="s">
        <v>42</v>
      </c>
      <c r="G4463" s="15">
        <v>43207</v>
      </c>
      <c r="H4463" s="27">
        <f>WORKDAY(WORKDAY(DATEVALUE("15/"&amp;MONTH(EDATE(C4463,0))&amp;"/"&amp;YEAR(EDATE(C4463,0))),-1,Feriados!$A$1:$A$936),1,Feriados!$A$1:$A$936)</f>
        <v>43206</v>
      </c>
      <c r="I4463" s="27">
        <f>WORKDAY(WORKDAY(DATEVALUE("15/"&amp;MONTH(EDATE(C4463,-1))&amp;"/"&amp;YEAR(EDATE(C4463,-1))),-1,Feriados!$A$1:$A$936),1,Feriados!$A$1:$A$936)</f>
        <v>43174</v>
      </c>
      <c r="J4463" s="27">
        <f>WORKDAY(WORKDAY(DATEVALUE("15/"&amp;MONTH(EDATE(C4463,0))&amp;"/"&amp;YEAR(EDATE(C4463,0))-1),-1,Feriados!$A$1:$A$936),1,Feriados!$A$1:$A$936)</f>
        <v>42842</v>
      </c>
      <c r="K4463" s="28">
        <f t="shared" si="134"/>
        <v>2.6808027755126584</v>
      </c>
    </row>
    <row r="4464" spans="1:11" x14ac:dyDescent="0.3">
      <c r="A4464" s="18" t="str">
        <f t="shared" si="135"/>
        <v>32018P</v>
      </c>
      <c r="B4464" s="10">
        <v>760199</v>
      </c>
      <c r="C4464" s="15">
        <v>43213</v>
      </c>
      <c r="D4464" s="16">
        <v>3068.46938</v>
      </c>
      <c r="E4464" s="14">
        <v>0.28000000000000003</v>
      </c>
      <c r="F4464" s="14" t="s">
        <v>42</v>
      </c>
      <c r="G4464" s="15">
        <v>43213</v>
      </c>
      <c r="H4464" s="27">
        <f>WORKDAY(WORKDAY(DATEVALUE("15/"&amp;MONTH(EDATE(C4464,0))&amp;"/"&amp;YEAR(EDATE(C4464,0))),-1,Feriados!$A$1:$A$936),1,Feriados!$A$1:$A$936)</f>
        <v>43206</v>
      </c>
      <c r="I4464" s="27">
        <f>WORKDAY(WORKDAY(DATEVALUE("15/"&amp;MONTH(EDATE(C4464,-1))&amp;"/"&amp;YEAR(EDATE(C4464,-1))),-1,Feriados!$A$1:$A$936),1,Feriados!$A$1:$A$936)</f>
        <v>43174</v>
      </c>
      <c r="J4464" s="27">
        <f>WORKDAY(WORKDAY(DATEVALUE("15/"&amp;MONTH(EDATE(C4464,0))&amp;"/"&amp;YEAR(EDATE(C4464,0))-1),-1,Feriados!$A$1:$A$936),1,Feriados!$A$1:$A$936)</f>
        <v>42842</v>
      </c>
      <c r="K4464" s="28">
        <f t="shared" si="134"/>
        <v>2.6808027755126584</v>
      </c>
    </row>
    <row r="4465" spans="1:11" x14ac:dyDescent="0.3">
      <c r="A4465" s="18" t="str">
        <f t="shared" si="135"/>
        <v>32018P</v>
      </c>
      <c r="B4465" s="10">
        <v>760199</v>
      </c>
      <c r="C4465" s="15">
        <v>43214</v>
      </c>
      <c r="D4465" s="16">
        <v>3068.8983950000002</v>
      </c>
      <c r="E4465" s="14">
        <v>0.28000000000000003</v>
      </c>
      <c r="F4465" s="14" t="s">
        <v>42</v>
      </c>
      <c r="G4465" s="15">
        <v>43213</v>
      </c>
      <c r="H4465" s="27">
        <f>WORKDAY(WORKDAY(DATEVALUE("15/"&amp;MONTH(EDATE(C4465,0))&amp;"/"&amp;YEAR(EDATE(C4465,0))),-1,Feriados!$A$1:$A$936),1,Feriados!$A$1:$A$936)</f>
        <v>43206</v>
      </c>
      <c r="I4465" s="27">
        <f>WORKDAY(WORKDAY(DATEVALUE("15/"&amp;MONTH(EDATE(C4465,-1))&amp;"/"&amp;YEAR(EDATE(C4465,-1))),-1,Feriados!$A$1:$A$936),1,Feriados!$A$1:$A$936)</f>
        <v>43174</v>
      </c>
      <c r="J4465" s="27">
        <f>WORKDAY(WORKDAY(DATEVALUE("15/"&amp;MONTH(EDATE(C4465,0))&amp;"/"&amp;YEAR(EDATE(C4465,0))-1),-1,Feriados!$A$1:$A$936),1,Feriados!$A$1:$A$936)</f>
        <v>42842</v>
      </c>
      <c r="K4465" s="28">
        <f t="shared" si="134"/>
        <v>2.6808027755126584</v>
      </c>
    </row>
    <row r="4466" spans="1:11" x14ac:dyDescent="0.3">
      <c r="A4466" s="18" t="str">
        <f t="shared" si="135"/>
        <v>32018P</v>
      </c>
      <c r="B4466" s="10">
        <v>760199</v>
      </c>
      <c r="C4466" s="15">
        <v>43215</v>
      </c>
      <c r="D4466" s="16">
        <v>3069.3274710000001</v>
      </c>
      <c r="E4466" s="14">
        <v>0.28000000000000003</v>
      </c>
      <c r="F4466" s="14" t="s">
        <v>42</v>
      </c>
      <c r="G4466" s="15">
        <v>43213</v>
      </c>
      <c r="H4466" s="27">
        <f>WORKDAY(WORKDAY(DATEVALUE("15/"&amp;MONTH(EDATE(C4466,0))&amp;"/"&amp;YEAR(EDATE(C4466,0))),-1,Feriados!$A$1:$A$936),1,Feriados!$A$1:$A$936)</f>
        <v>43206</v>
      </c>
      <c r="I4466" s="27">
        <f>WORKDAY(WORKDAY(DATEVALUE("15/"&amp;MONTH(EDATE(C4466,-1))&amp;"/"&amp;YEAR(EDATE(C4466,-1))),-1,Feriados!$A$1:$A$936),1,Feriados!$A$1:$A$936)</f>
        <v>43174</v>
      </c>
      <c r="J4466" s="27">
        <f>WORKDAY(WORKDAY(DATEVALUE("15/"&amp;MONTH(EDATE(C4466,0))&amp;"/"&amp;YEAR(EDATE(C4466,0))-1),-1,Feriados!$A$1:$A$936),1,Feriados!$A$1:$A$936)</f>
        <v>42842</v>
      </c>
      <c r="K4466" s="28">
        <f t="shared" si="134"/>
        <v>2.6808027755126584</v>
      </c>
    </row>
    <row r="4467" spans="1:11" x14ac:dyDescent="0.3">
      <c r="A4467" s="18" t="str">
        <f t="shared" si="135"/>
        <v>32018P</v>
      </c>
      <c r="B4467" s="10">
        <v>760199</v>
      </c>
      <c r="C4467" s="15">
        <v>43216</v>
      </c>
      <c r="D4467" s="16">
        <v>3069.7566059999999</v>
      </c>
      <c r="E4467" s="14">
        <v>0.28000000000000003</v>
      </c>
      <c r="F4467" s="14" t="s">
        <v>42</v>
      </c>
      <c r="G4467" s="15">
        <v>43213</v>
      </c>
      <c r="H4467" s="27">
        <f>WORKDAY(WORKDAY(DATEVALUE("15/"&amp;MONTH(EDATE(C4467,0))&amp;"/"&amp;YEAR(EDATE(C4467,0))),-1,Feriados!$A$1:$A$936),1,Feriados!$A$1:$A$936)</f>
        <v>43206</v>
      </c>
      <c r="I4467" s="27">
        <f>WORKDAY(WORKDAY(DATEVALUE("15/"&amp;MONTH(EDATE(C4467,-1))&amp;"/"&amp;YEAR(EDATE(C4467,-1))),-1,Feriados!$A$1:$A$936),1,Feriados!$A$1:$A$936)</f>
        <v>43174</v>
      </c>
      <c r="J4467" s="27">
        <f>WORKDAY(WORKDAY(DATEVALUE("15/"&amp;MONTH(EDATE(C4467,0))&amp;"/"&amp;YEAR(EDATE(C4467,0))-1),-1,Feriados!$A$1:$A$936),1,Feriados!$A$1:$A$936)</f>
        <v>42842</v>
      </c>
      <c r="K4467" s="28">
        <f t="shared" si="134"/>
        <v>2.6808027755126584</v>
      </c>
    </row>
    <row r="4468" spans="1:11" x14ac:dyDescent="0.3">
      <c r="A4468" s="18" t="str">
        <f t="shared" si="135"/>
        <v>32018P</v>
      </c>
      <c r="B4468" s="10">
        <v>760199</v>
      </c>
      <c r="C4468" s="15">
        <v>43217</v>
      </c>
      <c r="D4468" s="16">
        <v>3070.185802</v>
      </c>
      <c r="E4468" s="14">
        <v>0.28000000000000003</v>
      </c>
      <c r="F4468" s="14" t="s">
        <v>42</v>
      </c>
      <c r="G4468" s="15">
        <v>43213</v>
      </c>
      <c r="H4468" s="27">
        <f>WORKDAY(WORKDAY(DATEVALUE("15/"&amp;MONTH(EDATE(C4468,0))&amp;"/"&amp;YEAR(EDATE(C4468,0))),-1,Feriados!$A$1:$A$936),1,Feriados!$A$1:$A$936)</f>
        <v>43206</v>
      </c>
      <c r="I4468" s="27">
        <f>WORKDAY(WORKDAY(DATEVALUE("15/"&amp;MONTH(EDATE(C4468,-1))&amp;"/"&amp;YEAR(EDATE(C4468,-1))),-1,Feriados!$A$1:$A$936),1,Feriados!$A$1:$A$936)</f>
        <v>43174</v>
      </c>
      <c r="J4468" s="27">
        <f>WORKDAY(WORKDAY(DATEVALUE("15/"&amp;MONTH(EDATE(C4468,0))&amp;"/"&amp;YEAR(EDATE(C4468,0))-1),-1,Feriados!$A$1:$A$936),1,Feriados!$A$1:$A$936)</f>
        <v>42842</v>
      </c>
      <c r="K4468" s="28">
        <f t="shared" si="134"/>
        <v>2.6808027755126584</v>
      </c>
    </row>
    <row r="4469" spans="1:11" x14ac:dyDescent="0.3">
      <c r="A4469" s="18" t="str">
        <f t="shared" si="135"/>
        <v>32018P</v>
      </c>
      <c r="B4469" s="10">
        <v>760199</v>
      </c>
      <c r="C4469" s="15">
        <v>43220</v>
      </c>
      <c r="D4469" s="16">
        <v>3070.615057</v>
      </c>
      <c r="E4469" s="14">
        <v>0.28000000000000003</v>
      </c>
      <c r="F4469" s="14" t="s">
        <v>42</v>
      </c>
      <c r="G4469" s="15">
        <v>43213</v>
      </c>
      <c r="H4469" s="27">
        <f>WORKDAY(WORKDAY(DATEVALUE("15/"&amp;MONTH(EDATE(C4469,0))&amp;"/"&amp;YEAR(EDATE(C4469,0))),-1,Feriados!$A$1:$A$936),1,Feriados!$A$1:$A$936)</f>
        <v>43206</v>
      </c>
      <c r="I4469" s="27">
        <f>WORKDAY(WORKDAY(DATEVALUE("15/"&amp;MONTH(EDATE(C4469,-1))&amp;"/"&amp;YEAR(EDATE(C4469,-1))),-1,Feriados!$A$1:$A$936),1,Feriados!$A$1:$A$936)</f>
        <v>43174</v>
      </c>
      <c r="J4469" s="27">
        <f>WORKDAY(WORKDAY(DATEVALUE("15/"&amp;MONTH(EDATE(C4469,0))&amp;"/"&amp;YEAR(EDATE(C4469,0))-1),-1,Feriados!$A$1:$A$936),1,Feriados!$A$1:$A$936)</f>
        <v>42842</v>
      </c>
      <c r="K4469" s="28">
        <f t="shared" si="134"/>
        <v>2.6808027755126584</v>
      </c>
    </row>
    <row r="4470" spans="1:11" x14ac:dyDescent="0.3">
      <c r="A4470" s="18" t="str">
        <f t="shared" si="135"/>
        <v>42018P</v>
      </c>
      <c r="B4470" s="10">
        <v>760199</v>
      </c>
      <c r="C4470" s="15">
        <v>43222</v>
      </c>
      <c r="D4470" s="16">
        <v>3071.0443719999998</v>
      </c>
      <c r="E4470" s="14">
        <v>0.28000000000000003</v>
      </c>
      <c r="F4470" s="14" t="s">
        <v>42</v>
      </c>
      <c r="G4470" s="15">
        <v>43213</v>
      </c>
      <c r="H4470" s="27">
        <f>WORKDAY(WORKDAY(DATEVALUE("15/"&amp;MONTH(EDATE(C4470,0))&amp;"/"&amp;YEAR(EDATE(C4470,0))),-1,Feriados!$A$1:$A$936),1,Feriados!$A$1:$A$936)</f>
        <v>43235</v>
      </c>
      <c r="I4470" s="27">
        <f>WORKDAY(WORKDAY(DATEVALUE("15/"&amp;MONTH(EDATE(C4470,-1))&amp;"/"&amp;YEAR(EDATE(C4470,-1))),-1,Feriados!$A$1:$A$936),1,Feriados!$A$1:$A$936)</f>
        <v>43206</v>
      </c>
      <c r="J4470" s="27">
        <f>WORKDAY(WORKDAY(DATEVALUE("15/"&amp;MONTH(EDATE(C4470,0))&amp;"/"&amp;YEAR(EDATE(C4470,0))-1),-1,Feriados!$A$1:$A$936),1,Feriados!$A$1:$A$936)</f>
        <v>42870</v>
      </c>
      <c r="K4470" s="28">
        <f t="shared" si="134"/>
        <v>2.7627970871465291</v>
      </c>
    </row>
    <row r="4471" spans="1:11" x14ac:dyDescent="0.3">
      <c r="A4471" s="18" t="str">
        <f t="shared" si="135"/>
        <v>42018P</v>
      </c>
      <c r="B4471" s="10">
        <v>760199</v>
      </c>
      <c r="C4471" s="15">
        <v>43223</v>
      </c>
      <c r="D4471" s="16">
        <v>3071.4737479999999</v>
      </c>
      <c r="E4471" s="14">
        <v>0.28000000000000003</v>
      </c>
      <c r="F4471" s="14" t="s">
        <v>42</v>
      </c>
      <c r="G4471" s="15">
        <v>43213</v>
      </c>
      <c r="H4471" s="27">
        <f>WORKDAY(WORKDAY(DATEVALUE("15/"&amp;MONTH(EDATE(C4471,0))&amp;"/"&amp;YEAR(EDATE(C4471,0))),-1,Feriados!$A$1:$A$936),1,Feriados!$A$1:$A$936)</f>
        <v>43235</v>
      </c>
      <c r="I4471" s="27">
        <f>WORKDAY(WORKDAY(DATEVALUE("15/"&amp;MONTH(EDATE(C4471,-1))&amp;"/"&amp;YEAR(EDATE(C4471,-1))),-1,Feriados!$A$1:$A$936),1,Feriados!$A$1:$A$936)</f>
        <v>43206</v>
      </c>
      <c r="J4471" s="27">
        <f>WORKDAY(WORKDAY(DATEVALUE("15/"&amp;MONTH(EDATE(C4471,0))&amp;"/"&amp;YEAR(EDATE(C4471,0))-1),-1,Feriados!$A$1:$A$936),1,Feriados!$A$1:$A$936)</f>
        <v>42870</v>
      </c>
      <c r="K4471" s="28">
        <f t="shared" si="134"/>
        <v>2.7627970871465291</v>
      </c>
    </row>
    <row r="4472" spans="1:11" x14ac:dyDescent="0.3">
      <c r="A4472" s="18" t="str">
        <f t="shared" si="135"/>
        <v>42018P</v>
      </c>
      <c r="B4472" s="10">
        <v>760199</v>
      </c>
      <c r="C4472" s="15">
        <v>43224</v>
      </c>
      <c r="D4472" s="16">
        <v>3071.9031829999999</v>
      </c>
      <c r="E4472" s="14">
        <v>0.28000000000000003</v>
      </c>
      <c r="F4472" s="14" t="s">
        <v>42</v>
      </c>
      <c r="G4472" s="15">
        <v>43213</v>
      </c>
      <c r="H4472" s="27">
        <f>WORKDAY(WORKDAY(DATEVALUE("15/"&amp;MONTH(EDATE(C4472,0))&amp;"/"&amp;YEAR(EDATE(C4472,0))),-1,Feriados!$A$1:$A$936),1,Feriados!$A$1:$A$936)</f>
        <v>43235</v>
      </c>
      <c r="I4472" s="27">
        <f>WORKDAY(WORKDAY(DATEVALUE("15/"&amp;MONTH(EDATE(C4472,-1))&amp;"/"&amp;YEAR(EDATE(C4472,-1))),-1,Feriados!$A$1:$A$936),1,Feriados!$A$1:$A$936)</f>
        <v>43206</v>
      </c>
      <c r="J4472" s="27">
        <f>WORKDAY(WORKDAY(DATEVALUE("15/"&amp;MONTH(EDATE(C4472,0))&amp;"/"&amp;YEAR(EDATE(C4472,0))-1),-1,Feriados!$A$1:$A$936),1,Feriados!$A$1:$A$936)</f>
        <v>42870</v>
      </c>
      <c r="K4472" s="28">
        <f t="shared" si="134"/>
        <v>2.7627970871465291</v>
      </c>
    </row>
    <row r="4473" spans="1:11" x14ac:dyDescent="0.3">
      <c r="A4473" s="18" t="str">
        <f t="shared" si="135"/>
        <v>42018P</v>
      </c>
      <c r="B4473" s="10">
        <v>760199</v>
      </c>
      <c r="C4473" s="15">
        <v>43227</v>
      </c>
      <c r="D4473" s="16">
        <v>3072.3326790000001</v>
      </c>
      <c r="E4473" s="14">
        <v>0.28000000000000003</v>
      </c>
      <c r="F4473" s="14" t="s">
        <v>42</v>
      </c>
      <c r="G4473" s="15">
        <v>43213</v>
      </c>
      <c r="H4473" s="27">
        <f>WORKDAY(WORKDAY(DATEVALUE("15/"&amp;MONTH(EDATE(C4473,0))&amp;"/"&amp;YEAR(EDATE(C4473,0))),-1,Feriados!$A$1:$A$936),1,Feriados!$A$1:$A$936)</f>
        <v>43235</v>
      </c>
      <c r="I4473" s="27">
        <f>WORKDAY(WORKDAY(DATEVALUE("15/"&amp;MONTH(EDATE(C4473,-1))&amp;"/"&amp;YEAR(EDATE(C4473,-1))),-1,Feriados!$A$1:$A$936),1,Feriados!$A$1:$A$936)</f>
        <v>43206</v>
      </c>
      <c r="J4473" s="27">
        <f>WORKDAY(WORKDAY(DATEVALUE("15/"&amp;MONTH(EDATE(C4473,0))&amp;"/"&amp;YEAR(EDATE(C4473,0))-1),-1,Feriados!$A$1:$A$936),1,Feriados!$A$1:$A$936)</f>
        <v>42870</v>
      </c>
      <c r="K4473" s="28">
        <f t="shared" si="134"/>
        <v>2.7627970871465291</v>
      </c>
    </row>
    <row r="4474" spans="1:11" x14ac:dyDescent="0.3">
      <c r="A4474" s="18" t="str">
        <f t="shared" si="135"/>
        <v>42018P</v>
      </c>
      <c r="B4474" s="10">
        <v>760199</v>
      </c>
      <c r="C4474" s="15">
        <v>43228</v>
      </c>
      <c r="D4474" s="16">
        <v>3072.7622339999998</v>
      </c>
      <c r="E4474" s="14">
        <v>0.28000000000000003</v>
      </c>
      <c r="F4474" s="14" t="s">
        <v>42</v>
      </c>
      <c r="G4474" s="15">
        <v>43213</v>
      </c>
      <c r="H4474" s="27">
        <f>WORKDAY(WORKDAY(DATEVALUE("15/"&amp;MONTH(EDATE(C4474,0))&amp;"/"&amp;YEAR(EDATE(C4474,0))),-1,Feriados!$A$1:$A$936),1,Feriados!$A$1:$A$936)</f>
        <v>43235</v>
      </c>
      <c r="I4474" s="27">
        <f>WORKDAY(WORKDAY(DATEVALUE("15/"&amp;MONTH(EDATE(C4474,-1))&amp;"/"&amp;YEAR(EDATE(C4474,-1))),-1,Feriados!$A$1:$A$936),1,Feriados!$A$1:$A$936)</f>
        <v>43206</v>
      </c>
      <c r="J4474" s="27">
        <f>WORKDAY(WORKDAY(DATEVALUE("15/"&amp;MONTH(EDATE(C4474,0))&amp;"/"&amp;YEAR(EDATE(C4474,0))-1),-1,Feriados!$A$1:$A$936),1,Feriados!$A$1:$A$936)</f>
        <v>42870</v>
      </c>
      <c r="K4474" s="28">
        <f t="shared" si="134"/>
        <v>2.7627970871465291</v>
      </c>
    </row>
    <row r="4475" spans="1:11" x14ac:dyDescent="0.3">
      <c r="A4475" s="18" t="str">
        <f t="shared" si="135"/>
        <v>42018P</v>
      </c>
      <c r="B4475" s="10">
        <v>760199</v>
      </c>
      <c r="C4475" s="15">
        <v>43229</v>
      </c>
      <c r="D4475" s="16">
        <v>3073.1918500000002</v>
      </c>
      <c r="E4475" s="14">
        <v>0.28000000000000003</v>
      </c>
      <c r="F4475" s="14" t="s">
        <v>42</v>
      </c>
      <c r="G4475" s="15">
        <v>43213</v>
      </c>
      <c r="H4475" s="27">
        <f>WORKDAY(WORKDAY(DATEVALUE("15/"&amp;MONTH(EDATE(C4475,0))&amp;"/"&amp;YEAR(EDATE(C4475,0))),-1,Feriados!$A$1:$A$936),1,Feriados!$A$1:$A$936)</f>
        <v>43235</v>
      </c>
      <c r="I4475" s="27">
        <f>WORKDAY(WORKDAY(DATEVALUE("15/"&amp;MONTH(EDATE(C4475,-1))&amp;"/"&amp;YEAR(EDATE(C4475,-1))),-1,Feriados!$A$1:$A$936),1,Feriados!$A$1:$A$936)</f>
        <v>43206</v>
      </c>
      <c r="J4475" s="27">
        <f>WORKDAY(WORKDAY(DATEVALUE("15/"&amp;MONTH(EDATE(C4475,0))&amp;"/"&amp;YEAR(EDATE(C4475,0))-1),-1,Feriados!$A$1:$A$936),1,Feriados!$A$1:$A$936)</f>
        <v>42870</v>
      </c>
      <c r="K4475" s="28">
        <f t="shared" si="134"/>
        <v>2.7627970871465291</v>
      </c>
    </row>
    <row r="4476" spans="1:11" x14ac:dyDescent="0.3">
      <c r="A4476" s="18" t="str">
        <f t="shared" si="135"/>
        <v>42018F</v>
      </c>
      <c r="B4476" s="10">
        <v>760199</v>
      </c>
      <c r="C4476" s="15">
        <v>43230</v>
      </c>
      <c r="D4476" s="16">
        <v>3072.0571850000001</v>
      </c>
      <c r="E4476" s="14">
        <v>0.22</v>
      </c>
      <c r="F4476" s="14" t="s">
        <v>41</v>
      </c>
      <c r="G4476" s="15">
        <v>43230</v>
      </c>
      <c r="H4476" s="27">
        <f>WORKDAY(WORKDAY(DATEVALUE("15/"&amp;MONTH(EDATE(C4476,0))&amp;"/"&amp;YEAR(EDATE(C4476,0))),-1,Feriados!$A$1:$A$936),1,Feriados!$A$1:$A$936)</f>
        <v>43235</v>
      </c>
      <c r="I4476" s="27">
        <f>WORKDAY(WORKDAY(DATEVALUE("15/"&amp;MONTH(EDATE(C4476,-1))&amp;"/"&amp;YEAR(EDATE(C4476,-1))),-1,Feriados!$A$1:$A$936),1,Feriados!$A$1:$A$936)</f>
        <v>43206</v>
      </c>
      <c r="J4476" s="27">
        <f>WORKDAY(WORKDAY(DATEVALUE("15/"&amp;MONTH(EDATE(C4476,0))&amp;"/"&amp;YEAR(EDATE(C4476,0))-1),-1,Feriados!$A$1:$A$936),1,Feriados!$A$1:$A$936)</f>
        <v>42870</v>
      </c>
      <c r="K4476" s="28">
        <f t="shared" si="134"/>
        <v>2.7627970871465291</v>
      </c>
    </row>
    <row r="4477" spans="1:11" x14ac:dyDescent="0.3">
      <c r="A4477" s="18" t="str">
        <f t="shared" si="135"/>
        <v>42018F</v>
      </c>
      <c r="B4477" s="10">
        <v>760199</v>
      </c>
      <c r="C4477" s="15">
        <v>43231</v>
      </c>
      <c r="D4477" s="16">
        <v>3072.3946940000001</v>
      </c>
      <c r="E4477" s="14">
        <v>0.22</v>
      </c>
      <c r="F4477" s="14" t="s">
        <v>41</v>
      </c>
      <c r="G4477" s="15">
        <v>43230</v>
      </c>
      <c r="H4477" s="27">
        <f>WORKDAY(WORKDAY(DATEVALUE("15/"&amp;MONTH(EDATE(C4477,0))&amp;"/"&amp;YEAR(EDATE(C4477,0))),-1,Feriados!$A$1:$A$936),1,Feriados!$A$1:$A$936)</f>
        <v>43235</v>
      </c>
      <c r="I4477" s="27">
        <f>WORKDAY(WORKDAY(DATEVALUE("15/"&amp;MONTH(EDATE(C4477,-1))&amp;"/"&amp;YEAR(EDATE(C4477,-1))),-1,Feriados!$A$1:$A$936),1,Feriados!$A$1:$A$936)</f>
        <v>43206</v>
      </c>
      <c r="J4477" s="27">
        <f>WORKDAY(WORKDAY(DATEVALUE("15/"&amp;MONTH(EDATE(C4477,0))&amp;"/"&amp;YEAR(EDATE(C4477,0))-1),-1,Feriados!$A$1:$A$936),1,Feriados!$A$1:$A$936)</f>
        <v>42870</v>
      </c>
      <c r="K4477" s="28">
        <f t="shared" ref="K4477:K4540" si="136">+(VLOOKUP(H4477,C:D,2,FALSE)/VLOOKUP(J4477,C:D,2,FALSE)-1)*100</f>
        <v>2.7627970871465291</v>
      </c>
    </row>
    <row r="4478" spans="1:11" x14ac:dyDescent="0.3">
      <c r="A4478" s="18" t="str">
        <f t="shared" si="135"/>
        <v>42018F</v>
      </c>
      <c r="B4478" s="10">
        <v>760199</v>
      </c>
      <c r="C4478" s="15">
        <v>43234</v>
      </c>
      <c r="D4478" s="16">
        <v>3072.7322399999998</v>
      </c>
      <c r="E4478" s="14">
        <v>0.22</v>
      </c>
      <c r="F4478" s="14" t="s">
        <v>41</v>
      </c>
      <c r="G4478" s="15">
        <v>43230</v>
      </c>
      <c r="H4478" s="27">
        <f>WORKDAY(WORKDAY(DATEVALUE("15/"&amp;MONTH(EDATE(C4478,0))&amp;"/"&amp;YEAR(EDATE(C4478,0))),-1,Feriados!$A$1:$A$936),1,Feriados!$A$1:$A$936)</f>
        <v>43235</v>
      </c>
      <c r="I4478" s="27">
        <f>WORKDAY(WORKDAY(DATEVALUE("15/"&amp;MONTH(EDATE(C4478,-1))&amp;"/"&amp;YEAR(EDATE(C4478,-1))),-1,Feriados!$A$1:$A$936),1,Feriados!$A$1:$A$936)</f>
        <v>43206</v>
      </c>
      <c r="J4478" s="27">
        <f>WORKDAY(WORKDAY(DATEVALUE("15/"&amp;MONTH(EDATE(C4478,0))&amp;"/"&amp;YEAR(EDATE(C4478,0))-1),-1,Feriados!$A$1:$A$936),1,Feriados!$A$1:$A$936)</f>
        <v>42870</v>
      </c>
      <c r="K4478" s="28">
        <f t="shared" si="136"/>
        <v>2.7627970871465291</v>
      </c>
    </row>
    <row r="4479" spans="1:11" x14ac:dyDescent="0.3">
      <c r="A4479" s="18" t="str">
        <f t="shared" si="135"/>
        <v>42018F</v>
      </c>
      <c r="B4479" s="10">
        <v>760199</v>
      </c>
      <c r="C4479" s="15">
        <v>43235</v>
      </c>
      <c r="D4479" s="16">
        <v>3073.0698240000002</v>
      </c>
      <c r="E4479" s="14">
        <v>0.22</v>
      </c>
      <c r="F4479" s="14" t="s">
        <v>41</v>
      </c>
      <c r="G4479" s="15">
        <v>43230</v>
      </c>
      <c r="H4479" s="27">
        <f>WORKDAY(WORKDAY(DATEVALUE("15/"&amp;MONTH(EDATE(C4479,0))&amp;"/"&amp;YEAR(EDATE(C4479,0))),-1,Feriados!$A$1:$A$936),1,Feriados!$A$1:$A$936)</f>
        <v>43235</v>
      </c>
      <c r="I4479" s="27">
        <f>WORKDAY(WORKDAY(DATEVALUE("15/"&amp;MONTH(EDATE(C4479,-1))&amp;"/"&amp;YEAR(EDATE(C4479,-1))),-1,Feriados!$A$1:$A$936),1,Feriados!$A$1:$A$936)</f>
        <v>43206</v>
      </c>
      <c r="J4479" s="27">
        <f>WORKDAY(WORKDAY(DATEVALUE("15/"&amp;MONTH(EDATE(C4479,0))&amp;"/"&amp;YEAR(EDATE(C4479,0))-1),-1,Feriados!$A$1:$A$936),1,Feriados!$A$1:$A$936)</f>
        <v>42870</v>
      </c>
      <c r="K4479" s="28">
        <f t="shared" si="136"/>
        <v>2.7627970871465291</v>
      </c>
    </row>
    <row r="4480" spans="1:11" x14ac:dyDescent="0.3">
      <c r="A4480" s="18" t="str">
        <f t="shared" si="135"/>
        <v>42018P</v>
      </c>
      <c r="B4480" s="10">
        <v>760199</v>
      </c>
      <c r="C4480" s="15">
        <v>43236</v>
      </c>
      <c r="D4480" s="16">
        <v>3073.5857470000001</v>
      </c>
      <c r="E4480" s="14">
        <v>0.37</v>
      </c>
      <c r="F4480" s="14" t="s">
        <v>42</v>
      </c>
      <c r="G4480" s="15">
        <v>43236</v>
      </c>
      <c r="H4480" s="27">
        <f>WORKDAY(WORKDAY(DATEVALUE("15/"&amp;MONTH(EDATE(C4480,0))&amp;"/"&amp;YEAR(EDATE(C4480,0))),-1,Feriados!$A$1:$A$936),1,Feriados!$A$1:$A$936)</f>
        <v>43235</v>
      </c>
      <c r="I4480" s="27">
        <f>WORKDAY(WORKDAY(DATEVALUE("15/"&amp;MONTH(EDATE(C4480,-1))&amp;"/"&amp;YEAR(EDATE(C4480,-1))),-1,Feriados!$A$1:$A$936),1,Feriados!$A$1:$A$936)</f>
        <v>43206</v>
      </c>
      <c r="J4480" s="27">
        <f>WORKDAY(WORKDAY(DATEVALUE("15/"&amp;MONTH(EDATE(C4480,0))&amp;"/"&amp;YEAR(EDATE(C4480,0))-1),-1,Feriados!$A$1:$A$936),1,Feriados!$A$1:$A$936)</f>
        <v>42870</v>
      </c>
      <c r="K4480" s="28">
        <f t="shared" si="136"/>
        <v>2.7627970871465291</v>
      </c>
    </row>
    <row r="4481" spans="1:11" x14ac:dyDescent="0.3">
      <c r="A4481" s="18" t="str">
        <f t="shared" si="135"/>
        <v>42018P</v>
      </c>
      <c r="B4481" s="10">
        <v>760199</v>
      </c>
      <c r="C4481" s="15">
        <v>43237</v>
      </c>
      <c r="D4481" s="16">
        <v>3074.1017579999998</v>
      </c>
      <c r="E4481" s="14">
        <v>0.37</v>
      </c>
      <c r="F4481" s="14" t="s">
        <v>42</v>
      </c>
      <c r="G4481" s="15">
        <v>43236</v>
      </c>
      <c r="H4481" s="27">
        <f>WORKDAY(WORKDAY(DATEVALUE("15/"&amp;MONTH(EDATE(C4481,0))&amp;"/"&amp;YEAR(EDATE(C4481,0))),-1,Feriados!$A$1:$A$936),1,Feriados!$A$1:$A$936)</f>
        <v>43235</v>
      </c>
      <c r="I4481" s="27">
        <f>WORKDAY(WORKDAY(DATEVALUE("15/"&amp;MONTH(EDATE(C4481,-1))&amp;"/"&amp;YEAR(EDATE(C4481,-1))),-1,Feriados!$A$1:$A$936),1,Feriados!$A$1:$A$936)</f>
        <v>43206</v>
      </c>
      <c r="J4481" s="27">
        <f>WORKDAY(WORKDAY(DATEVALUE("15/"&amp;MONTH(EDATE(C4481,0))&amp;"/"&amp;YEAR(EDATE(C4481,0))-1),-1,Feriados!$A$1:$A$936),1,Feriados!$A$1:$A$936)</f>
        <v>42870</v>
      </c>
      <c r="K4481" s="28">
        <f t="shared" si="136"/>
        <v>2.7627970871465291</v>
      </c>
    </row>
    <row r="4482" spans="1:11" x14ac:dyDescent="0.3">
      <c r="A4482" s="18" t="str">
        <f t="shared" si="135"/>
        <v>42018P</v>
      </c>
      <c r="B4482" s="10">
        <v>760199</v>
      </c>
      <c r="C4482" s="15">
        <v>43238</v>
      </c>
      <c r="D4482" s="16">
        <v>3074.617855</v>
      </c>
      <c r="E4482" s="14">
        <v>0.37</v>
      </c>
      <c r="F4482" s="14" t="s">
        <v>42</v>
      </c>
      <c r="G4482" s="15">
        <v>43236</v>
      </c>
      <c r="H4482" s="27">
        <f>WORKDAY(WORKDAY(DATEVALUE("15/"&amp;MONTH(EDATE(C4482,0))&amp;"/"&amp;YEAR(EDATE(C4482,0))),-1,Feriados!$A$1:$A$936),1,Feriados!$A$1:$A$936)</f>
        <v>43235</v>
      </c>
      <c r="I4482" s="27">
        <f>WORKDAY(WORKDAY(DATEVALUE("15/"&amp;MONTH(EDATE(C4482,-1))&amp;"/"&amp;YEAR(EDATE(C4482,-1))),-1,Feriados!$A$1:$A$936),1,Feriados!$A$1:$A$936)</f>
        <v>43206</v>
      </c>
      <c r="J4482" s="27">
        <f>WORKDAY(WORKDAY(DATEVALUE("15/"&amp;MONTH(EDATE(C4482,0))&amp;"/"&amp;YEAR(EDATE(C4482,0))-1),-1,Feriados!$A$1:$A$936),1,Feriados!$A$1:$A$936)</f>
        <v>42870</v>
      </c>
      <c r="K4482" s="28">
        <f t="shared" si="136"/>
        <v>2.7627970871465291</v>
      </c>
    </row>
    <row r="4483" spans="1:11" x14ac:dyDescent="0.3">
      <c r="A4483" s="18" t="str">
        <f t="shared" ref="A4483:A4546" si="137">MONTH(EDATE(C4483,-1))&amp;YEAR(EDATE(C4483,-1))&amp;F4483</f>
        <v>42018P</v>
      </c>
      <c r="B4483" s="10">
        <v>760199</v>
      </c>
      <c r="C4483" s="15">
        <v>43241</v>
      </c>
      <c r="D4483" s="16">
        <v>3075.134039</v>
      </c>
      <c r="E4483" s="14">
        <v>0.37</v>
      </c>
      <c r="F4483" s="14" t="s">
        <v>42</v>
      </c>
      <c r="G4483" s="15">
        <v>43236</v>
      </c>
      <c r="H4483" s="27">
        <f>WORKDAY(WORKDAY(DATEVALUE("15/"&amp;MONTH(EDATE(C4483,0))&amp;"/"&amp;YEAR(EDATE(C4483,0))),-1,Feriados!$A$1:$A$936),1,Feriados!$A$1:$A$936)</f>
        <v>43235</v>
      </c>
      <c r="I4483" s="27">
        <f>WORKDAY(WORKDAY(DATEVALUE("15/"&amp;MONTH(EDATE(C4483,-1))&amp;"/"&amp;YEAR(EDATE(C4483,-1))),-1,Feriados!$A$1:$A$936),1,Feriados!$A$1:$A$936)</f>
        <v>43206</v>
      </c>
      <c r="J4483" s="27">
        <f>WORKDAY(WORKDAY(DATEVALUE("15/"&amp;MONTH(EDATE(C4483,0))&amp;"/"&amp;YEAR(EDATE(C4483,0))-1),-1,Feriados!$A$1:$A$936),1,Feriados!$A$1:$A$936)</f>
        <v>42870</v>
      </c>
      <c r="K4483" s="28">
        <f t="shared" si="136"/>
        <v>2.7627970871465291</v>
      </c>
    </row>
    <row r="4484" spans="1:11" x14ac:dyDescent="0.3">
      <c r="A4484" s="18" t="str">
        <f t="shared" si="137"/>
        <v>42018P</v>
      </c>
      <c r="B4484" s="10">
        <v>760199</v>
      </c>
      <c r="C4484" s="15">
        <v>43242</v>
      </c>
      <c r="D4484" s="16">
        <v>3075.65031</v>
      </c>
      <c r="E4484" s="14">
        <v>0.37</v>
      </c>
      <c r="F4484" s="14" t="s">
        <v>42</v>
      </c>
      <c r="G4484" s="15">
        <v>43236</v>
      </c>
      <c r="H4484" s="27">
        <f>WORKDAY(WORKDAY(DATEVALUE("15/"&amp;MONTH(EDATE(C4484,0))&amp;"/"&amp;YEAR(EDATE(C4484,0))),-1,Feriados!$A$1:$A$936),1,Feriados!$A$1:$A$936)</f>
        <v>43235</v>
      </c>
      <c r="I4484" s="27">
        <f>WORKDAY(WORKDAY(DATEVALUE("15/"&amp;MONTH(EDATE(C4484,-1))&amp;"/"&amp;YEAR(EDATE(C4484,-1))),-1,Feriados!$A$1:$A$936),1,Feriados!$A$1:$A$936)</f>
        <v>43206</v>
      </c>
      <c r="J4484" s="27">
        <f>WORKDAY(WORKDAY(DATEVALUE("15/"&amp;MONTH(EDATE(C4484,0))&amp;"/"&amp;YEAR(EDATE(C4484,0))-1),-1,Feriados!$A$1:$A$936),1,Feriados!$A$1:$A$936)</f>
        <v>42870</v>
      </c>
      <c r="K4484" s="28">
        <f t="shared" si="136"/>
        <v>2.7627970871465291</v>
      </c>
    </row>
    <row r="4485" spans="1:11" x14ac:dyDescent="0.3">
      <c r="A4485" s="18" t="str">
        <f t="shared" si="137"/>
        <v>42018P</v>
      </c>
      <c r="B4485" s="10">
        <v>760199</v>
      </c>
      <c r="C4485" s="15">
        <v>43243</v>
      </c>
      <c r="D4485" s="16">
        <v>3076.166667</v>
      </c>
      <c r="E4485" s="14">
        <v>0.37</v>
      </c>
      <c r="F4485" s="14" t="s">
        <v>42</v>
      </c>
      <c r="G4485" s="15">
        <v>43236</v>
      </c>
      <c r="H4485" s="27">
        <f>WORKDAY(WORKDAY(DATEVALUE("15/"&amp;MONTH(EDATE(C4485,0))&amp;"/"&amp;YEAR(EDATE(C4485,0))),-1,Feriados!$A$1:$A$936),1,Feriados!$A$1:$A$936)</f>
        <v>43235</v>
      </c>
      <c r="I4485" s="27">
        <f>WORKDAY(WORKDAY(DATEVALUE("15/"&amp;MONTH(EDATE(C4485,-1))&amp;"/"&amp;YEAR(EDATE(C4485,-1))),-1,Feriados!$A$1:$A$936),1,Feriados!$A$1:$A$936)</f>
        <v>43206</v>
      </c>
      <c r="J4485" s="27">
        <f>WORKDAY(WORKDAY(DATEVALUE("15/"&amp;MONTH(EDATE(C4485,0))&amp;"/"&amp;YEAR(EDATE(C4485,0))-1),-1,Feriados!$A$1:$A$936),1,Feriados!$A$1:$A$936)</f>
        <v>42870</v>
      </c>
      <c r="K4485" s="28">
        <f t="shared" si="136"/>
        <v>2.7627970871465291</v>
      </c>
    </row>
    <row r="4486" spans="1:11" x14ac:dyDescent="0.3">
      <c r="A4486" s="18" t="str">
        <f t="shared" si="137"/>
        <v>42018P</v>
      </c>
      <c r="B4486" s="10">
        <v>760199</v>
      </c>
      <c r="C4486" s="15">
        <v>43244</v>
      </c>
      <c r="D4486" s="16">
        <v>3075.3169910000001</v>
      </c>
      <c r="E4486" s="14">
        <v>0.23</v>
      </c>
      <c r="F4486" s="14" t="s">
        <v>42</v>
      </c>
      <c r="G4486" s="15">
        <v>43244</v>
      </c>
      <c r="H4486" s="27">
        <f>WORKDAY(WORKDAY(DATEVALUE("15/"&amp;MONTH(EDATE(C4486,0))&amp;"/"&amp;YEAR(EDATE(C4486,0))),-1,Feriados!$A$1:$A$936),1,Feriados!$A$1:$A$936)</f>
        <v>43235</v>
      </c>
      <c r="I4486" s="27">
        <f>WORKDAY(WORKDAY(DATEVALUE("15/"&amp;MONTH(EDATE(C4486,-1))&amp;"/"&amp;YEAR(EDATE(C4486,-1))),-1,Feriados!$A$1:$A$936),1,Feriados!$A$1:$A$936)</f>
        <v>43206</v>
      </c>
      <c r="J4486" s="27">
        <f>WORKDAY(WORKDAY(DATEVALUE("15/"&amp;MONTH(EDATE(C4486,0))&amp;"/"&amp;YEAR(EDATE(C4486,0))-1),-1,Feriados!$A$1:$A$936),1,Feriados!$A$1:$A$936)</f>
        <v>42870</v>
      </c>
      <c r="K4486" s="28">
        <f t="shared" si="136"/>
        <v>2.7627970871465291</v>
      </c>
    </row>
    <row r="4487" spans="1:11" x14ac:dyDescent="0.3">
      <c r="A4487" s="18" t="str">
        <f t="shared" si="137"/>
        <v>42018P</v>
      </c>
      <c r="B4487" s="10">
        <v>760199</v>
      </c>
      <c r="C4487" s="15">
        <v>43245</v>
      </c>
      <c r="D4487" s="16">
        <v>3075.6381489999999</v>
      </c>
      <c r="E4487" s="14">
        <v>0.23</v>
      </c>
      <c r="F4487" s="14" t="s">
        <v>42</v>
      </c>
      <c r="G4487" s="15">
        <v>43244</v>
      </c>
      <c r="H4487" s="27">
        <f>WORKDAY(WORKDAY(DATEVALUE("15/"&amp;MONTH(EDATE(C4487,0))&amp;"/"&amp;YEAR(EDATE(C4487,0))),-1,Feriados!$A$1:$A$936),1,Feriados!$A$1:$A$936)</f>
        <v>43235</v>
      </c>
      <c r="I4487" s="27">
        <f>WORKDAY(WORKDAY(DATEVALUE("15/"&amp;MONTH(EDATE(C4487,-1))&amp;"/"&amp;YEAR(EDATE(C4487,-1))),-1,Feriados!$A$1:$A$936),1,Feriados!$A$1:$A$936)</f>
        <v>43206</v>
      </c>
      <c r="J4487" s="27">
        <f>WORKDAY(WORKDAY(DATEVALUE("15/"&amp;MONTH(EDATE(C4487,0))&amp;"/"&amp;YEAR(EDATE(C4487,0))-1),-1,Feriados!$A$1:$A$936),1,Feriados!$A$1:$A$936)</f>
        <v>42870</v>
      </c>
      <c r="K4487" s="28">
        <f t="shared" si="136"/>
        <v>2.7627970871465291</v>
      </c>
    </row>
    <row r="4488" spans="1:11" x14ac:dyDescent="0.3">
      <c r="A4488" s="18" t="str">
        <f t="shared" si="137"/>
        <v>42018P</v>
      </c>
      <c r="B4488" s="10">
        <v>760199</v>
      </c>
      <c r="C4488" s="15">
        <v>43248</v>
      </c>
      <c r="D4488" s="16">
        <v>3075.9593399999999</v>
      </c>
      <c r="E4488" s="14">
        <v>0.23</v>
      </c>
      <c r="F4488" s="14" t="s">
        <v>42</v>
      </c>
      <c r="G4488" s="15">
        <v>43244</v>
      </c>
      <c r="H4488" s="27">
        <f>WORKDAY(WORKDAY(DATEVALUE("15/"&amp;MONTH(EDATE(C4488,0))&amp;"/"&amp;YEAR(EDATE(C4488,0))),-1,Feriados!$A$1:$A$936),1,Feriados!$A$1:$A$936)</f>
        <v>43235</v>
      </c>
      <c r="I4488" s="27">
        <f>WORKDAY(WORKDAY(DATEVALUE("15/"&amp;MONTH(EDATE(C4488,-1))&amp;"/"&amp;YEAR(EDATE(C4488,-1))),-1,Feriados!$A$1:$A$936),1,Feriados!$A$1:$A$936)</f>
        <v>43206</v>
      </c>
      <c r="J4488" s="27">
        <f>WORKDAY(WORKDAY(DATEVALUE("15/"&amp;MONTH(EDATE(C4488,0))&amp;"/"&amp;YEAR(EDATE(C4488,0))-1),-1,Feriados!$A$1:$A$936),1,Feriados!$A$1:$A$936)</f>
        <v>42870</v>
      </c>
      <c r="K4488" s="28">
        <f t="shared" si="136"/>
        <v>2.7627970871465291</v>
      </c>
    </row>
    <row r="4489" spans="1:11" x14ac:dyDescent="0.3">
      <c r="A4489" s="18" t="str">
        <f t="shared" si="137"/>
        <v>42018P</v>
      </c>
      <c r="B4489" s="10">
        <v>760199</v>
      </c>
      <c r="C4489" s="15">
        <v>43249</v>
      </c>
      <c r="D4489" s="16">
        <v>3076.280565</v>
      </c>
      <c r="E4489" s="14">
        <v>0.23</v>
      </c>
      <c r="F4489" s="14" t="s">
        <v>42</v>
      </c>
      <c r="G4489" s="15">
        <v>43244</v>
      </c>
      <c r="H4489" s="27">
        <f>WORKDAY(WORKDAY(DATEVALUE("15/"&amp;MONTH(EDATE(C4489,0))&amp;"/"&amp;YEAR(EDATE(C4489,0))),-1,Feriados!$A$1:$A$936),1,Feriados!$A$1:$A$936)</f>
        <v>43235</v>
      </c>
      <c r="I4489" s="27">
        <f>WORKDAY(WORKDAY(DATEVALUE("15/"&amp;MONTH(EDATE(C4489,-1))&amp;"/"&amp;YEAR(EDATE(C4489,-1))),-1,Feriados!$A$1:$A$936),1,Feriados!$A$1:$A$936)</f>
        <v>43206</v>
      </c>
      <c r="J4489" s="27">
        <f>WORKDAY(WORKDAY(DATEVALUE("15/"&amp;MONTH(EDATE(C4489,0))&amp;"/"&amp;YEAR(EDATE(C4489,0))-1),-1,Feriados!$A$1:$A$936),1,Feriados!$A$1:$A$936)</f>
        <v>42870</v>
      </c>
      <c r="K4489" s="28">
        <f t="shared" si="136"/>
        <v>2.7627970871465291</v>
      </c>
    </row>
    <row r="4490" spans="1:11" x14ac:dyDescent="0.3">
      <c r="A4490" s="18" t="str">
        <f t="shared" si="137"/>
        <v>42018P</v>
      </c>
      <c r="B4490" s="10">
        <v>760199</v>
      </c>
      <c r="C4490" s="15">
        <v>43250</v>
      </c>
      <c r="D4490" s="16">
        <v>3076.6018239999999</v>
      </c>
      <c r="E4490" s="14">
        <v>0.23</v>
      </c>
      <c r="F4490" s="14" t="s">
        <v>42</v>
      </c>
      <c r="G4490" s="15">
        <v>43244</v>
      </c>
      <c r="H4490" s="27">
        <f>WORKDAY(WORKDAY(DATEVALUE("15/"&amp;MONTH(EDATE(C4490,0))&amp;"/"&amp;YEAR(EDATE(C4490,0))),-1,Feriados!$A$1:$A$936),1,Feriados!$A$1:$A$936)</f>
        <v>43235</v>
      </c>
      <c r="I4490" s="27">
        <f>WORKDAY(WORKDAY(DATEVALUE("15/"&amp;MONTH(EDATE(C4490,-1))&amp;"/"&amp;YEAR(EDATE(C4490,-1))),-1,Feriados!$A$1:$A$936),1,Feriados!$A$1:$A$936)</f>
        <v>43206</v>
      </c>
      <c r="J4490" s="27">
        <f>WORKDAY(WORKDAY(DATEVALUE("15/"&amp;MONTH(EDATE(C4490,0))&amp;"/"&amp;YEAR(EDATE(C4490,0))-1),-1,Feriados!$A$1:$A$936),1,Feriados!$A$1:$A$936)</f>
        <v>42870</v>
      </c>
      <c r="K4490" s="28">
        <f t="shared" si="136"/>
        <v>2.7627970871465291</v>
      </c>
    </row>
    <row r="4491" spans="1:11" x14ac:dyDescent="0.3">
      <c r="A4491" s="18" t="str">
        <f t="shared" si="137"/>
        <v>52018P</v>
      </c>
      <c r="B4491" s="10">
        <v>760199</v>
      </c>
      <c r="C4491" s="15">
        <v>43252</v>
      </c>
      <c r="D4491" s="16">
        <v>3076.9231159999999</v>
      </c>
      <c r="E4491" s="14">
        <v>0.23</v>
      </c>
      <c r="F4491" s="14" t="s">
        <v>42</v>
      </c>
      <c r="G4491" s="15">
        <v>43244</v>
      </c>
      <c r="H4491" s="27">
        <f>WORKDAY(WORKDAY(DATEVALUE("15/"&amp;MONTH(EDATE(C4491,0))&amp;"/"&amp;YEAR(EDATE(C4491,0))),-1,Feriados!$A$1:$A$936),1,Feriados!$A$1:$A$936)</f>
        <v>43266</v>
      </c>
      <c r="I4491" s="27">
        <f>WORKDAY(WORKDAY(DATEVALUE("15/"&amp;MONTH(EDATE(C4491,-1))&amp;"/"&amp;YEAR(EDATE(C4491,-1))),-1,Feriados!$A$1:$A$936),1,Feriados!$A$1:$A$936)</f>
        <v>43235</v>
      </c>
      <c r="J4491" s="27">
        <f>WORKDAY(WORKDAY(DATEVALUE("15/"&amp;MONTH(EDATE(C4491,0))&amp;"/"&amp;YEAR(EDATE(C4491,0))-1),-1,Feriados!$A$1:$A$936),1,Feriados!$A$1:$A$936)</f>
        <v>42902</v>
      </c>
      <c r="K4491" s="28">
        <f t="shared" si="136"/>
        <v>2.8550133012090306</v>
      </c>
    </row>
    <row r="4492" spans="1:11" x14ac:dyDescent="0.3">
      <c r="A4492" s="18" t="str">
        <f t="shared" si="137"/>
        <v>52018P</v>
      </c>
      <c r="B4492" s="10">
        <v>760199</v>
      </c>
      <c r="C4492" s="15">
        <v>43255</v>
      </c>
      <c r="D4492" s="16">
        <v>3077.2444420000002</v>
      </c>
      <c r="E4492" s="14">
        <v>0.23</v>
      </c>
      <c r="F4492" s="14" t="s">
        <v>42</v>
      </c>
      <c r="G4492" s="15">
        <v>43244</v>
      </c>
      <c r="H4492" s="27">
        <f>WORKDAY(WORKDAY(DATEVALUE("15/"&amp;MONTH(EDATE(C4492,0))&amp;"/"&amp;YEAR(EDATE(C4492,0))),-1,Feriados!$A$1:$A$936),1,Feriados!$A$1:$A$936)</f>
        <v>43266</v>
      </c>
      <c r="I4492" s="27">
        <f>WORKDAY(WORKDAY(DATEVALUE("15/"&amp;MONTH(EDATE(C4492,-1))&amp;"/"&amp;YEAR(EDATE(C4492,-1))),-1,Feriados!$A$1:$A$936),1,Feriados!$A$1:$A$936)</f>
        <v>43235</v>
      </c>
      <c r="J4492" s="27">
        <f>WORKDAY(WORKDAY(DATEVALUE("15/"&amp;MONTH(EDATE(C4492,0))&amp;"/"&amp;YEAR(EDATE(C4492,0))-1),-1,Feriados!$A$1:$A$936),1,Feriados!$A$1:$A$936)</f>
        <v>42902</v>
      </c>
      <c r="K4492" s="28">
        <f t="shared" si="136"/>
        <v>2.8550133012090306</v>
      </c>
    </row>
    <row r="4493" spans="1:11" x14ac:dyDescent="0.3">
      <c r="A4493" s="18" t="str">
        <f t="shared" si="137"/>
        <v>52018P</v>
      </c>
      <c r="B4493" s="10">
        <v>760199</v>
      </c>
      <c r="C4493" s="15">
        <v>43256</v>
      </c>
      <c r="D4493" s="16">
        <v>3077.5658010000002</v>
      </c>
      <c r="E4493" s="14">
        <v>0.23</v>
      </c>
      <c r="F4493" s="14" t="s">
        <v>42</v>
      </c>
      <c r="G4493" s="15">
        <v>43244</v>
      </c>
      <c r="H4493" s="27">
        <f>WORKDAY(WORKDAY(DATEVALUE("15/"&amp;MONTH(EDATE(C4493,0))&amp;"/"&amp;YEAR(EDATE(C4493,0))),-1,Feriados!$A$1:$A$936),1,Feriados!$A$1:$A$936)</f>
        <v>43266</v>
      </c>
      <c r="I4493" s="27">
        <f>WORKDAY(WORKDAY(DATEVALUE("15/"&amp;MONTH(EDATE(C4493,-1))&amp;"/"&amp;YEAR(EDATE(C4493,-1))),-1,Feriados!$A$1:$A$936),1,Feriados!$A$1:$A$936)</f>
        <v>43235</v>
      </c>
      <c r="J4493" s="27">
        <f>WORKDAY(WORKDAY(DATEVALUE("15/"&amp;MONTH(EDATE(C4493,0))&amp;"/"&amp;YEAR(EDATE(C4493,0))-1),-1,Feriados!$A$1:$A$936),1,Feriados!$A$1:$A$936)</f>
        <v>42902</v>
      </c>
      <c r="K4493" s="28">
        <f t="shared" si="136"/>
        <v>2.8550133012090306</v>
      </c>
    </row>
    <row r="4494" spans="1:11" x14ac:dyDescent="0.3">
      <c r="A4494" s="18" t="str">
        <f t="shared" si="137"/>
        <v>52018P</v>
      </c>
      <c r="B4494" s="10">
        <v>760199</v>
      </c>
      <c r="C4494" s="15">
        <v>43257</v>
      </c>
      <c r="D4494" s="16">
        <v>3077.8871939999999</v>
      </c>
      <c r="E4494" s="14">
        <v>0.23</v>
      </c>
      <c r="F4494" s="14" t="s">
        <v>42</v>
      </c>
      <c r="G4494" s="15">
        <v>43244</v>
      </c>
      <c r="H4494" s="27">
        <f>WORKDAY(WORKDAY(DATEVALUE("15/"&amp;MONTH(EDATE(C4494,0))&amp;"/"&amp;YEAR(EDATE(C4494,0))),-1,Feriados!$A$1:$A$936),1,Feriados!$A$1:$A$936)</f>
        <v>43266</v>
      </c>
      <c r="I4494" s="27">
        <f>WORKDAY(WORKDAY(DATEVALUE("15/"&amp;MONTH(EDATE(C4494,-1))&amp;"/"&amp;YEAR(EDATE(C4494,-1))),-1,Feriados!$A$1:$A$936),1,Feriados!$A$1:$A$936)</f>
        <v>43235</v>
      </c>
      <c r="J4494" s="27">
        <f>WORKDAY(WORKDAY(DATEVALUE("15/"&amp;MONTH(EDATE(C4494,0))&amp;"/"&amp;YEAR(EDATE(C4494,0))-1),-1,Feriados!$A$1:$A$936),1,Feriados!$A$1:$A$936)</f>
        <v>42902</v>
      </c>
      <c r="K4494" s="28">
        <f t="shared" si="136"/>
        <v>2.8550133012090306</v>
      </c>
    </row>
    <row r="4495" spans="1:11" x14ac:dyDescent="0.3">
      <c r="A4495" s="18" t="str">
        <f t="shared" si="137"/>
        <v>52018P</v>
      </c>
      <c r="B4495" s="10">
        <v>760199</v>
      </c>
      <c r="C4495" s="15">
        <v>43258</v>
      </c>
      <c r="D4495" s="16">
        <v>3078.2086210000002</v>
      </c>
      <c r="E4495" s="14">
        <v>0.23</v>
      </c>
      <c r="F4495" s="14" t="s">
        <v>42</v>
      </c>
      <c r="G4495" s="15">
        <v>43244</v>
      </c>
      <c r="H4495" s="27">
        <f>WORKDAY(WORKDAY(DATEVALUE("15/"&amp;MONTH(EDATE(C4495,0))&amp;"/"&amp;YEAR(EDATE(C4495,0))),-1,Feriados!$A$1:$A$936),1,Feriados!$A$1:$A$936)</f>
        <v>43266</v>
      </c>
      <c r="I4495" s="27">
        <f>WORKDAY(WORKDAY(DATEVALUE("15/"&amp;MONTH(EDATE(C4495,-1))&amp;"/"&amp;YEAR(EDATE(C4495,-1))),-1,Feriados!$A$1:$A$936),1,Feriados!$A$1:$A$936)</f>
        <v>43235</v>
      </c>
      <c r="J4495" s="27">
        <f>WORKDAY(WORKDAY(DATEVALUE("15/"&amp;MONTH(EDATE(C4495,0))&amp;"/"&amp;YEAR(EDATE(C4495,0))-1),-1,Feriados!$A$1:$A$936),1,Feriados!$A$1:$A$936)</f>
        <v>42902</v>
      </c>
      <c r="K4495" s="28">
        <f t="shared" si="136"/>
        <v>2.8550133012090306</v>
      </c>
    </row>
    <row r="4496" spans="1:11" x14ac:dyDescent="0.3">
      <c r="A4496" s="18" t="str">
        <f t="shared" si="137"/>
        <v>52018F</v>
      </c>
      <c r="B4496" s="10">
        <v>760199</v>
      </c>
      <c r="C4496" s="15">
        <v>43259</v>
      </c>
      <c r="D4496" s="16">
        <v>3082.5653550000002</v>
      </c>
      <c r="E4496" s="14">
        <v>0.4</v>
      </c>
      <c r="F4496" s="14" t="s">
        <v>41</v>
      </c>
      <c r="G4496" s="15">
        <v>43259</v>
      </c>
      <c r="H4496" s="27">
        <f>WORKDAY(WORKDAY(DATEVALUE("15/"&amp;MONTH(EDATE(C4496,0))&amp;"/"&amp;YEAR(EDATE(C4496,0))),-1,Feriados!$A$1:$A$936),1,Feriados!$A$1:$A$936)</f>
        <v>43266</v>
      </c>
      <c r="I4496" s="27">
        <f>WORKDAY(WORKDAY(DATEVALUE("15/"&amp;MONTH(EDATE(C4496,-1))&amp;"/"&amp;YEAR(EDATE(C4496,-1))),-1,Feriados!$A$1:$A$936),1,Feriados!$A$1:$A$936)</f>
        <v>43235</v>
      </c>
      <c r="J4496" s="27">
        <f>WORKDAY(WORKDAY(DATEVALUE("15/"&amp;MONTH(EDATE(C4496,0))&amp;"/"&amp;YEAR(EDATE(C4496,0))-1),-1,Feriados!$A$1:$A$936),1,Feriados!$A$1:$A$936)</f>
        <v>42902</v>
      </c>
      <c r="K4496" s="28">
        <f t="shared" si="136"/>
        <v>2.8550133012090306</v>
      </c>
    </row>
    <row r="4497" spans="1:11" x14ac:dyDescent="0.3">
      <c r="A4497" s="18" t="str">
        <f t="shared" si="137"/>
        <v>52018F</v>
      </c>
      <c r="B4497" s="10">
        <v>760199</v>
      </c>
      <c r="C4497" s="15">
        <v>43262</v>
      </c>
      <c r="D4497" s="16">
        <v>3083.124828</v>
      </c>
      <c r="E4497" s="14">
        <v>0.4</v>
      </c>
      <c r="F4497" s="14" t="s">
        <v>41</v>
      </c>
      <c r="G4497" s="15">
        <v>43259</v>
      </c>
      <c r="H4497" s="27">
        <f>WORKDAY(WORKDAY(DATEVALUE("15/"&amp;MONTH(EDATE(C4497,0))&amp;"/"&amp;YEAR(EDATE(C4497,0))),-1,Feriados!$A$1:$A$936),1,Feriados!$A$1:$A$936)</f>
        <v>43266</v>
      </c>
      <c r="I4497" s="27">
        <f>WORKDAY(WORKDAY(DATEVALUE("15/"&amp;MONTH(EDATE(C4497,-1))&amp;"/"&amp;YEAR(EDATE(C4497,-1))),-1,Feriados!$A$1:$A$936),1,Feriados!$A$1:$A$936)</f>
        <v>43235</v>
      </c>
      <c r="J4497" s="27">
        <f>WORKDAY(WORKDAY(DATEVALUE("15/"&amp;MONTH(EDATE(C4497,0))&amp;"/"&amp;YEAR(EDATE(C4497,0))-1),-1,Feriados!$A$1:$A$936),1,Feriados!$A$1:$A$936)</f>
        <v>42902</v>
      </c>
      <c r="K4497" s="28">
        <f t="shared" si="136"/>
        <v>2.8550133012090306</v>
      </c>
    </row>
    <row r="4498" spans="1:11" x14ac:dyDescent="0.3">
      <c r="A4498" s="18" t="str">
        <f t="shared" si="137"/>
        <v>52018F</v>
      </c>
      <c r="B4498" s="10">
        <v>760199</v>
      </c>
      <c r="C4498" s="15">
        <v>43263</v>
      </c>
      <c r="D4498" s="16">
        <v>3083.6844030000002</v>
      </c>
      <c r="E4498" s="14">
        <v>0.4</v>
      </c>
      <c r="F4498" s="14" t="s">
        <v>41</v>
      </c>
      <c r="G4498" s="15">
        <v>43259</v>
      </c>
      <c r="H4498" s="27">
        <f>WORKDAY(WORKDAY(DATEVALUE("15/"&amp;MONTH(EDATE(C4498,0))&amp;"/"&amp;YEAR(EDATE(C4498,0))),-1,Feriados!$A$1:$A$936),1,Feriados!$A$1:$A$936)</f>
        <v>43266</v>
      </c>
      <c r="I4498" s="27">
        <f>WORKDAY(WORKDAY(DATEVALUE("15/"&amp;MONTH(EDATE(C4498,-1))&amp;"/"&amp;YEAR(EDATE(C4498,-1))),-1,Feriados!$A$1:$A$936),1,Feriados!$A$1:$A$936)</f>
        <v>43235</v>
      </c>
      <c r="J4498" s="27">
        <f>WORKDAY(WORKDAY(DATEVALUE("15/"&amp;MONTH(EDATE(C4498,0))&amp;"/"&amp;YEAR(EDATE(C4498,0))-1),-1,Feriados!$A$1:$A$936),1,Feriados!$A$1:$A$936)</f>
        <v>42902</v>
      </c>
      <c r="K4498" s="28">
        <f t="shared" si="136"/>
        <v>2.8550133012090306</v>
      </c>
    </row>
    <row r="4499" spans="1:11" x14ac:dyDescent="0.3">
      <c r="A4499" s="18" t="str">
        <f t="shared" si="137"/>
        <v>52018F</v>
      </c>
      <c r="B4499" s="10">
        <v>760199</v>
      </c>
      <c r="C4499" s="15">
        <v>43264</v>
      </c>
      <c r="D4499" s="16">
        <v>3084.2440799999999</v>
      </c>
      <c r="E4499" s="14">
        <v>0.4</v>
      </c>
      <c r="F4499" s="14" t="s">
        <v>41</v>
      </c>
      <c r="G4499" s="15">
        <v>43259</v>
      </c>
      <c r="H4499" s="27">
        <f>WORKDAY(WORKDAY(DATEVALUE("15/"&amp;MONTH(EDATE(C4499,0))&amp;"/"&amp;YEAR(EDATE(C4499,0))),-1,Feriados!$A$1:$A$936),1,Feriados!$A$1:$A$936)</f>
        <v>43266</v>
      </c>
      <c r="I4499" s="27">
        <f>WORKDAY(WORKDAY(DATEVALUE("15/"&amp;MONTH(EDATE(C4499,-1))&amp;"/"&amp;YEAR(EDATE(C4499,-1))),-1,Feriados!$A$1:$A$936),1,Feriados!$A$1:$A$936)</f>
        <v>43235</v>
      </c>
      <c r="J4499" s="27">
        <f>WORKDAY(WORKDAY(DATEVALUE("15/"&amp;MONTH(EDATE(C4499,0))&amp;"/"&amp;YEAR(EDATE(C4499,0))-1),-1,Feriados!$A$1:$A$936),1,Feriados!$A$1:$A$936)</f>
        <v>42902</v>
      </c>
      <c r="K4499" s="28">
        <f t="shared" si="136"/>
        <v>2.8550133012090306</v>
      </c>
    </row>
    <row r="4500" spans="1:11" x14ac:dyDescent="0.3">
      <c r="A4500" s="18" t="str">
        <f t="shared" si="137"/>
        <v>52018F</v>
      </c>
      <c r="B4500" s="10">
        <v>760199</v>
      </c>
      <c r="C4500" s="15">
        <v>43265</v>
      </c>
      <c r="D4500" s="16">
        <v>3084.8038580000002</v>
      </c>
      <c r="E4500" s="14">
        <v>0.4</v>
      </c>
      <c r="F4500" s="14" t="s">
        <v>41</v>
      </c>
      <c r="G4500" s="15">
        <v>43259</v>
      </c>
      <c r="H4500" s="27">
        <f>WORKDAY(WORKDAY(DATEVALUE("15/"&amp;MONTH(EDATE(C4500,0))&amp;"/"&amp;YEAR(EDATE(C4500,0))),-1,Feriados!$A$1:$A$936),1,Feriados!$A$1:$A$936)</f>
        <v>43266</v>
      </c>
      <c r="I4500" s="27">
        <f>WORKDAY(WORKDAY(DATEVALUE("15/"&amp;MONTH(EDATE(C4500,-1))&amp;"/"&amp;YEAR(EDATE(C4500,-1))),-1,Feriados!$A$1:$A$936),1,Feriados!$A$1:$A$936)</f>
        <v>43235</v>
      </c>
      <c r="J4500" s="27">
        <f>WORKDAY(WORKDAY(DATEVALUE("15/"&amp;MONTH(EDATE(C4500,0))&amp;"/"&amp;YEAR(EDATE(C4500,0))-1),-1,Feriados!$A$1:$A$936),1,Feriados!$A$1:$A$936)</f>
        <v>42902</v>
      </c>
      <c r="K4500" s="28">
        <f t="shared" si="136"/>
        <v>2.8550133012090306</v>
      </c>
    </row>
    <row r="4501" spans="1:11" x14ac:dyDescent="0.3">
      <c r="A4501" s="18" t="str">
        <f t="shared" si="137"/>
        <v>52018F</v>
      </c>
      <c r="B4501" s="10">
        <v>760199</v>
      </c>
      <c r="C4501" s="15">
        <v>43266</v>
      </c>
      <c r="D4501" s="16">
        <v>3085.363738</v>
      </c>
      <c r="E4501" s="14">
        <v>0.4</v>
      </c>
      <c r="F4501" s="14" t="s">
        <v>41</v>
      </c>
      <c r="G4501" s="15">
        <v>43259</v>
      </c>
      <c r="H4501" s="27">
        <f>WORKDAY(WORKDAY(DATEVALUE("15/"&amp;MONTH(EDATE(C4501,0))&amp;"/"&amp;YEAR(EDATE(C4501,0))),-1,Feriados!$A$1:$A$936),1,Feriados!$A$1:$A$936)</f>
        <v>43266</v>
      </c>
      <c r="I4501" s="27">
        <f>WORKDAY(WORKDAY(DATEVALUE("15/"&amp;MONTH(EDATE(C4501,-1))&amp;"/"&amp;YEAR(EDATE(C4501,-1))),-1,Feriados!$A$1:$A$936),1,Feriados!$A$1:$A$936)</f>
        <v>43235</v>
      </c>
      <c r="J4501" s="27">
        <f>WORKDAY(WORKDAY(DATEVALUE("15/"&amp;MONTH(EDATE(C4501,0))&amp;"/"&amp;YEAR(EDATE(C4501,0))-1),-1,Feriados!$A$1:$A$936),1,Feriados!$A$1:$A$936)</f>
        <v>42902</v>
      </c>
      <c r="K4501" s="28">
        <f t="shared" si="136"/>
        <v>2.8550133012090306</v>
      </c>
    </row>
    <row r="4502" spans="1:11" x14ac:dyDescent="0.3">
      <c r="A4502" s="18" t="str">
        <f t="shared" si="137"/>
        <v>52018P</v>
      </c>
      <c r="B4502" s="10">
        <v>760199</v>
      </c>
      <c r="C4502" s="15">
        <v>43269</v>
      </c>
      <c r="D4502" s="16">
        <v>3086.651265</v>
      </c>
      <c r="E4502" s="14">
        <v>0.88</v>
      </c>
      <c r="F4502" s="14" t="s">
        <v>42</v>
      </c>
      <c r="G4502" s="15">
        <v>43269</v>
      </c>
      <c r="H4502" s="27">
        <f>WORKDAY(WORKDAY(DATEVALUE("15/"&amp;MONTH(EDATE(C4502,0))&amp;"/"&amp;YEAR(EDATE(C4502,0))),-1,Feriados!$A$1:$A$936),1,Feriados!$A$1:$A$936)</f>
        <v>43266</v>
      </c>
      <c r="I4502" s="27">
        <f>WORKDAY(WORKDAY(DATEVALUE("15/"&amp;MONTH(EDATE(C4502,-1))&amp;"/"&amp;YEAR(EDATE(C4502,-1))),-1,Feriados!$A$1:$A$936),1,Feriados!$A$1:$A$936)</f>
        <v>43235</v>
      </c>
      <c r="J4502" s="27">
        <f>WORKDAY(WORKDAY(DATEVALUE("15/"&amp;MONTH(EDATE(C4502,0))&amp;"/"&amp;YEAR(EDATE(C4502,0))-1),-1,Feriados!$A$1:$A$936),1,Feriados!$A$1:$A$936)</f>
        <v>42902</v>
      </c>
      <c r="K4502" s="28">
        <f t="shared" si="136"/>
        <v>2.8550133012090306</v>
      </c>
    </row>
    <row r="4503" spans="1:11" x14ac:dyDescent="0.3">
      <c r="A4503" s="18" t="str">
        <f t="shared" si="137"/>
        <v>52018P</v>
      </c>
      <c r="B4503" s="10">
        <v>760199</v>
      </c>
      <c r="C4503" s="15">
        <v>43270</v>
      </c>
      <c r="D4503" s="16">
        <v>3087.9393289999998</v>
      </c>
      <c r="E4503" s="14">
        <v>0.88</v>
      </c>
      <c r="F4503" s="14" t="s">
        <v>42</v>
      </c>
      <c r="G4503" s="15">
        <v>43269</v>
      </c>
      <c r="H4503" s="27">
        <f>WORKDAY(WORKDAY(DATEVALUE("15/"&amp;MONTH(EDATE(C4503,0))&amp;"/"&amp;YEAR(EDATE(C4503,0))),-1,Feriados!$A$1:$A$936),1,Feriados!$A$1:$A$936)</f>
        <v>43266</v>
      </c>
      <c r="I4503" s="27">
        <f>WORKDAY(WORKDAY(DATEVALUE("15/"&amp;MONTH(EDATE(C4503,-1))&amp;"/"&amp;YEAR(EDATE(C4503,-1))),-1,Feriados!$A$1:$A$936),1,Feriados!$A$1:$A$936)</f>
        <v>43235</v>
      </c>
      <c r="J4503" s="27">
        <f>WORKDAY(WORKDAY(DATEVALUE("15/"&amp;MONTH(EDATE(C4503,0))&amp;"/"&amp;YEAR(EDATE(C4503,0))-1),-1,Feriados!$A$1:$A$936),1,Feriados!$A$1:$A$936)</f>
        <v>42902</v>
      </c>
      <c r="K4503" s="28">
        <f t="shared" si="136"/>
        <v>2.8550133012090306</v>
      </c>
    </row>
    <row r="4504" spans="1:11" x14ac:dyDescent="0.3">
      <c r="A4504" s="18" t="str">
        <f t="shared" si="137"/>
        <v>52018P</v>
      </c>
      <c r="B4504" s="10">
        <v>760199</v>
      </c>
      <c r="C4504" s="15">
        <v>43271</v>
      </c>
      <c r="D4504" s="16">
        <v>3089.2279309999999</v>
      </c>
      <c r="E4504" s="14">
        <v>0.88</v>
      </c>
      <c r="F4504" s="14" t="s">
        <v>42</v>
      </c>
      <c r="G4504" s="15">
        <v>43269</v>
      </c>
      <c r="H4504" s="27">
        <f>WORKDAY(WORKDAY(DATEVALUE("15/"&amp;MONTH(EDATE(C4504,0))&amp;"/"&amp;YEAR(EDATE(C4504,0))),-1,Feriados!$A$1:$A$936),1,Feriados!$A$1:$A$936)</f>
        <v>43266</v>
      </c>
      <c r="I4504" s="27">
        <f>WORKDAY(WORKDAY(DATEVALUE("15/"&amp;MONTH(EDATE(C4504,-1))&amp;"/"&amp;YEAR(EDATE(C4504,-1))),-1,Feriados!$A$1:$A$936),1,Feriados!$A$1:$A$936)</f>
        <v>43235</v>
      </c>
      <c r="J4504" s="27">
        <f>WORKDAY(WORKDAY(DATEVALUE("15/"&amp;MONTH(EDATE(C4504,0))&amp;"/"&amp;YEAR(EDATE(C4504,0))-1),-1,Feriados!$A$1:$A$936),1,Feriados!$A$1:$A$936)</f>
        <v>42902</v>
      </c>
      <c r="K4504" s="28">
        <f t="shared" si="136"/>
        <v>2.8550133012090306</v>
      </c>
    </row>
    <row r="4505" spans="1:11" x14ac:dyDescent="0.3">
      <c r="A4505" s="18" t="str">
        <f t="shared" si="137"/>
        <v>52018P</v>
      </c>
      <c r="B4505" s="10">
        <v>760199</v>
      </c>
      <c r="C4505" s="15">
        <v>43272</v>
      </c>
      <c r="D4505" s="16">
        <v>3090.5170710000002</v>
      </c>
      <c r="E4505" s="14">
        <v>0.88</v>
      </c>
      <c r="F4505" s="14" t="s">
        <v>42</v>
      </c>
      <c r="G4505" s="15">
        <v>43269</v>
      </c>
      <c r="H4505" s="27">
        <f>WORKDAY(WORKDAY(DATEVALUE("15/"&amp;MONTH(EDATE(C4505,0))&amp;"/"&amp;YEAR(EDATE(C4505,0))),-1,Feriados!$A$1:$A$936),1,Feriados!$A$1:$A$936)</f>
        <v>43266</v>
      </c>
      <c r="I4505" s="27">
        <f>WORKDAY(WORKDAY(DATEVALUE("15/"&amp;MONTH(EDATE(C4505,-1))&amp;"/"&amp;YEAR(EDATE(C4505,-1))),-1,Feriados!$A$1:$A$936),1,Feriados!$A$1:$A$936)</f>
        <v>43235</v>
      </c>
      <c r="J4505" s="27">
        <f>WORKDAY(WORKDAY(DATEVALUE("15/"&amp;MONTH(EDATE(C4505,0))&amp;"/"&amp;YEAR(EDATE(C4505,0))-1),-1,Feriados!$A$1:$A$936),1,Feriados!$A$1:$A$936)</f>
        <v>42902</v>
      </c>
      <c r="K4505" s="28">
        <f t="shared" si="136"/>
        <v>2.8550133012090306</v>
      </c>
    </row>
    <row r="4506" spans="1:11" x14ac:dyDescent="0.3">
      <c r="A4506" s="18" t="str">
        <f t="shared" si="137"/>
        <v>52018P</v>
      </c>
      <c r="B4506" s="10">
        <v>760199</v>
      </c>
      <c r="C4506" s="15">
        <v>43273</v>
      </c>
      <c r="D4506" s="16">
        <v>3094.4301869999999</v>
      </c>
      <c r="E4506" s="14">
        <v>1.24</v>
      </c>
      <c r="F4506" s="14" t="s">
        <v>42</v>
      </c>
      <c r="G4506" s="15">
        <v>43273</v>
      </c>
      <c r="H4506" s="27">
        <f>WORKDAY(WORKDAY(DATEVALUE("15/"&amp;MONTH(EDATE(C4506,0))&amp;"/"&amp;YEAR(EDATE(C4506,0))),-1,Feriados!$A$1:$A$936),1,Feriados!$A$1:$A$936)</f>
        <v>43266</v>
      </c>
      <c r="I4506" s="27">
        <f>WORKDAY(WORKDAY(DATEVALUE("15/"&amp;MONTH(EDATE(C4506,-1))&amp;"/"&amp;YEAR(EDATE(C4506,-1))),-1,Feriados!$A$1:$A$936),1,Feriados!$A$1:$A$936)</f>
        <v>43235</v>
      </c>
      <c r="J4506" s="27">
        <f>WORKDAY(WORKDAY(DATEVALUE("15/"&amp;MONTH(EDATE(C4506,0))&amp;"/"&amp;YEAR(EDATE(C4506,0))-1),-1,Feriados!$A$1:$A$936),1,Feriados!$A$1:$A$936)</f>
        <v>42902</v>
      </c>
      <c r="K4506" s="28">
        <f t="shared" si="136"/>
        <v>2.8550133012090306</v>
      </c>
    </row>
    <row r="4507" spans="1:11" x14ac:dyDescent="0.3">
      <c r="A4507" s="18" t="str">
        <f t="shared" si="137"/>
        <v>52018P</v>
      </c>
      <c r="B4507" s="10">
        <v>760199</v>
      </c>
      <c r="C4507" s="15">
        <v>43276</v>
      </c>
      <c r="D4507" s="16">
        <v>3096.2466720000002</v>
      </c>
      <c r="E4507" s="14">
        <v>1.24</v>
      </c>
      <c r="F4507" s="14" t="s">
        <v>42</v>
      </c>
      <c r="G4507" s="15">
        <v>43273</v>
      </c>
      <c r="H4507" s="27">
        <f>WORKDAY(WORKDAY(DATEVALUE("15/"&amp;MONTH(EDATE(C4507,0))&amp;"/"&amp;YEAR(EDATE(C4507,0))),-1,Feriados!$A$1:$A$936),1,Feriados!$A$1:$A$936)</f>
        <v>43266</v>
      </c>
      <c r="I4507" s="27">
        <f>WORKDAY(WORKDAY(DATEVALUE("15/"&amp;MONTH(EDATE(C4507,-1))&amp;"/"&amp;YEAR(EDATE(C4507,-1))),-1,Feriados!$A$1:$A$936),1,Feriados!$A$1:$A$936)</f>
        <v>43235</v>
      </c>
      <c r="J4507" s="27">
        <f>WORKDAY(WORKDAY(DATEVALUE("15/"&amp;MONTH(EDATE(C4507,0))&amp;"/"&amp;YEAR(EDATE(C4507,0))-1),-1,Feriados!$A$1:$A$936),1,Feriados!$A$1:$A$936)</f>
        <v>42902</v>
      </c>
      <c r="K4507" s="28">
        <f t="shared" si="136"/>
        <v>2.8550133012090306</v>
      </c>
    </row>
    <row r="4508" spans="1:11" x14ac:dyDescent="0.3">
      <c r="A4508" s="18" t="str">
        <f t="shared" si="137"/>
        <v>52018P</v>
      </c>
      <c r="B4508" s="10">
        <v>760199</v>
      </c>
      <c r="C4508" s="15">
        <v>43277</v>
      </c>
      <c r="D4508" s="16">
        <v>3098.0642229999999</v>
      </c>
      <c r="E4508" s="14">
        <v>1.24</v>
      </c>
      <c r="F4508" s="14" t="s">
        <v>42</v>
      </c>
      <c r="G4508" s="15">
        <v>43273</v>
      </c>
      <c r="H4508" s="27">
        <f>WORKDAY(WORKDAY(DATEVALUE("15/"&amp;MONTH(EDATE(C4508,0))&amp;"/"&amp;YEAR(EDATE(C4508,0))),-1,Feriados!$A$1:$A$936),1,Feriados!$A$1:$A$936)</f>
        <v>43266</v>
      </c>
      <c r="I4508" s="27">
        <f>WORKDAY(WORKDAY(DATEVALUE("15/"&amp;MONTH(EDATE(C4508,-1))&amp;"/"&amp;YEAR(EDATE(C4508,-1))),-1,Feriados!$A$1:$A$936),1,Feriados!$A$1:$A$936)</f>
        <v>43235</v>
      </c>
      <c r="J4508" s="27">
        <f>WORKDAY(WORKDAY(DATEVALUE("15/"&amp;MONTH(EDATE(C4508,0))&amp;"/"&amp;YEAR(EDATE(C4508,0))-1),-1,Feriados!$A$1:$A$936),1,Feriados!$A$1:$A$936)</f>
        <v>42902</v>
      </c>
      <c r="K4508" s="28">
        <f t="shared" si="136"/>
        <v>2.8550133012090306</v>
      </c>
    </row>
    <row r="4509" spans="1:11" x14ac:dyDescent="0.3">
      <c r="A4509" s="18" t="str">
        <f t="shared" si="137"/>
        <v>52018P</v>
      </c>
      <c r="B4509" s="10">
        <v>760199</v>
      </c>
      <c r="C4509" s="15">
        <v>43278</v>
      </c>
      <c r="D4509" s="16">
        <v>3099.8828400000002</v>
      </c>
      <c r="E4509" s="14">
        <v>1.24</v>
      </c>
      <c r="F4509" s="14" t="s">
        <v>42</v>
      </c>
      <c r="G4509" s="15">
        <v>43273</v>
      </c>
      <c r="H4509" s="27">
        <f>WORKDAY(WORKDAY(DATEVALUE("15/"&amp;MONTH(EDATE(C4509,0))&amp;"/"&amp;YEAR(EDATE(C4509,0))),-1,Feriados!$A$1:$A$936),1,Feriados!$A$1:$A$936)</f>
        <v>43266</v>
      </c>
      <c r="I4509" s="27">
        <f>WORKDAY(WORKDAY(DATEVALUE("15/"&amp;MONTH(EDATE(C4509,-1))&amp;"/"&amp;YEAR(EDATE(C4509,-1))),-1,Feriados!$A$1:$A$936),1,Feriados!$A$1:$A$936)</f>
        <v>43235</v>
      </c>
      <c r="J4509" s="27">
        <f>WORKDAY(WORKDAY(DATEVALUE("15/"&amp;MONTH(EDATE(C4509,0))&amp;"/"&amp;YEAR(EDATE(C4509,0))-1),-1,Feriados!$A$1:$A$936),1,Feriados!$A$1:$A$936)</f>
        <v>42902</v>
      </c>
      <c r="K4509" s="28">
        <f t="shared" si="136"/>
        <v>2.8550133012090306</v>
      </c>
    </row>
    <row r="4510" spans="1:11" x14ac:dyDescent="0.3">
      <c r="A4510" s="18" t="str">
        <f t="shared" si="137"/>
        <v>52018P</v>
      </c>
      <c r="B4510" s="10">
        <v>760199</v>
      </c>
      <c r="C4510" s="15">
        <v>43279</v>
      </c>
      <c r="D4510" s="16">
        <v>3101.702526</v>
      </c>
      <c r="E4510" s="14">
        <v>1.24</v>
      </c>
      <c r="F4510" s="14" t="s">
        <v>42</v>
      </c>
      <c r="G4510" s="15">
        <v>43273</v>
      </c>
      <c r="H4510" s="27">
        <f>WORKDAY(WORKDAY(DATEVALUE("15/"&amp;MONTH(EDATE(C4510,0))&amp;"/"&amp;YEAR(EDATE(C4510,0))),-1,Feriados!$A$1:$A$936),1,Feriados!$A$1:$A$936)</f>
        <v>43266</v>
      </c>
      <c r="I4510" s="27">
        <f>WORKDAY(WORKDAY(DATEVALUE("15/"&amp;MONTH(EDATE(C4510,-1))&amp;"/"&amp;YEAR(EDATE(C4510,-1))),-1,Feriados!$A$1:$A$936),1,Feriados!$A$1:$A$936)</f>
        <v>43235</v>
      </c>
      <c r="J4510" s="27">
        <f>WORKDAY(WORKDAY(DATEVALUE("15/"&amp;MONTH(EDATE(C4510,0))&amp;"/"&amp;YEAR(EDATE(C4510,0))-1),-1,Feriados!$A$1:$A$936),1,Feriados!$A$1:$A$936)</f>
        <v>42902</v>
      </c>
      <c r="K4510" s="28">
        <f t="shared" si="136"/>
        <v>2.8550133012090306</v>
      </c>
    </row>
    <row r="4511" spans="1:11" x14ac:dyDescent="0.3">
      <c r="A4511" s="18" t="str">
        <f t="shared" si="137"/>
        <v>52018P</v>
      </c>
      <c r="B4511" s="10">
        <v>760199</v>
      </c>
      <c r="C4511" s="15">
        <v>43280</v>
      </c>
      <c r="D4511" s="16">
        <v>3103.523279</v>
      </c>
      <c r="E4511" s="14">
        <v>1.24</v>
      </c>
      <c r="F4511" s="14" t="s">
        <v>42</v>
      </c>
      <c r="G4511" s="15">
        <v>43273</v>
      </c>
      <c r="H4511" s="27">
        <f>WORKDAY(WORKDAY(DATEVALUE("15/"&amp;MONTH(EDATE(C4511,0))&amp;"/"&amp;YEAR(EDATE(C4511,0))),-1,Feriados!$A$1:$A$936),1,Feriados!$A$1:$A$936)</f>
        <v>43266</v>
      </c>
      <c r="I4511" s="27">
        <f>WORKDAY(WORKDAY(DATEVALUE("15/"&amp;MONTH(EDATE(C4511,-1))&amp;"/"&amp;YEAR(EDATE(C4511,-1))),-1,Feriados!$A$1:$A$936),1,Feriados!$A$1:$A$936)</f>
        <v>43235</v>
      </c>
      <c r="J4511" s="27">
        <f>WORKDAY(WORKDAY(DATEVALUE("15/"&amp;MONTH(EDATE(C4511,0))&amp;"/"&amp;YEAR(EDATE(C4511,0))-1),-1,Feriados!$A$1:$A$936),1,Feriados!$A$1:$A$936)</f>
        <v>42902</v>
      </c>
      <c r="K4511" s="28">
        <f t="shared" si="136"/>
        <v>2.8550133012090306</v>
      </c>
    </row>
    <row r="4512" spans="1:11" x14ac:dyDescent="0.3">
      <c r="A4512" s="18" t="str">
        <f t="shared" si="137"/>
        <v>62018P</v>
      </c>
      <c r="B4512" s="10">
        <v>760199</v>
      </c>
      <c r="C4512" s="15">
        <v>43283</v>
      </c>
      <c r="D4512" s="16">
        <v>3105.3451020000002</v>
      </c>
      <c r="E4512" s="14">
        <v>1.24</v>
      </c>
      <c r="F4512" s="14" t="s">
        <v>42</v>
      </c>
      <c r="G4512" s="15">
        <v>43273</v>
      </c>
      <c r="H4512" s="27">
        <f>WORKDAY(WORKDAY(DATEVALUE("15/"&amp;MONTH(EDATE(C4512,0))&amp;"/"&amp;YEAR(EDATE(C4512,0))),-1,Feriados!$A$1:$A$936),1,Feriados!$A$1:$A$936)</f>
        <v>43297</v>
      </c>
      <c r="I4512" s="27">
        <f>WORKDAY(WORKDAY(DATEVALUE("15/"&amp;MONTH(EDATE(C4512,-1))&amp;"/"&amp;YEAR(EDATE(C4512,-1))),-1,Feriados!$A$1:$A$936),1,Feriados!$A$1:$A$936)</f>
        <v>43266</v>
      </c>
      <c r="J4512" s="27">
        <f>WORKDAY(WORKDAY(DATEVALUE("15/"&amp;MONTH(EDATE(C4512,0))&amp;"/"&amp;YEAR(EDATE(C4512,0))-1),-1,Feriados!$A$1:$A$936),1,Feriados!$A$1:$A$936)</f>
        <v>42933</v>
      </c>
      <c r="K4512" s="28">
        <f t="shared" si="136"/>
        <v>4.3911039823205877</v>
      </c>
    </row>
    <row r="4513" spans="1:11" x14ac:dyDescent="0.3">
      <c r="A4513" s="18" t="str">
        <f t="shared" si="137"/>
        <v>62018P</v>
      </c>
      <c r="B4513" s="10">
        <v>760199</v>
      </c>
      <c r="C4513" s="15">
        <v>43284</v>
      </c>
      <c r="D4513" s="16">
        <v>3107.167993</v>
      </c>
      <c r="E4513" s="14">
        <v>1.24</v>
      </c>
      <c r="F4513" s="14" t="s">
        <v>42</v>
      </c>
      <c r="G4513" s="15">
        <v>43273</v>
      </c>
      <c r="H4513" s="27">
        <f>WORKDAY(WORKDAY(DATEVALUE("15/"&amp;MONTH(EDATE(C4513,0))&amp;"/"&amp;YEAR(EDATE(C4513,0))),-1,Feriados!$A$1:$A$936),1,Feriados!$A$1:$A$936)</f>
        <v>43297</v>
      </c>
      <c r="I4513" s="27">
        <f>WORKDAY(WORKDAY(DATEVALUE("15/"&amp;MONTH(EDATE(C4513,-1))&amp;"/"&amp;YEAR(EDATE(C4513,-1))),-1,Feriados!$A$1:$A$936),1,Feriados!$A$1:$A$936)</f>
        <v>43266</v>
      </c>
      <c r="J4513" s="27">
        <f>WORKDAY(WORKDAY(DATEVALUE("15/"&amp;MONTH(EDATE(C4513,0))&amp;"/"&amp;YEAR(EDATE(C4513,0))-1),-1,Feriados!$A$1:$A$936),1,Feriados!$A$1:$A$936)</f>
        <v>42933</v>
      </c>
      <c r="K4513" s="28">
        <f t="shared" si="136"/>
        <v>4.3911039823205877</v>
      </c>
    </row>
    <row r="4514" spans="1:11" x14ac:dyDescent="0.3">
      <c r="A4514" s="18" t="str">
        <f t="shared" si="137"/>
        <v>62018P</v>
      </c>
      <c r="B4514" s="10">
        <v>760199</v>
      </c>
      <c r="C4514" s="15">
        <v>43285</v>
      </c>
      <c r="D4514" s="16">
        <v>3108.991955</v>
      </c>
      <c r="E4514" s="14">
        <v>1.24</v>
      </c>
      <c r="F4514" s="14" t="s">
        <v>42</v>
      </c>
      <c r="G4514" s="15">
        <v>43273</v>
      </c>
      <c r="H4514" s="27">
        <f>WORKDAY(WORKDAY(DATEVALUE("15/"&amp;MONTH(EDATE(C4514,0))&amp;"/"&amp;YEAR(EDATE(C4514,0))),-1,Feriados!$A$1:$A$936),1,Feriados!$A$1:$A$936)</f>
        <v>43297</v>
      </c>
      <c r="I4514" s="27">
        <f>WORKDAY(WORKDAY(DATEVALUE("15/"&amp;MONTH(EDATE(C4514,-1))&amp;"/"&amp;YEAR(EDATE(C4514,-1))),-1,Feriados!$A$1:$A$936),1,Feriados!$A$1:$A$936)</f>
        <v>43266</v>
      </c>
      <c r="J4514" s="27">
        <f>WORKDAY(WORKDAY(DATEVALUE("15/"&amp;MONTH(EDATE(C4514,0))&amp;"/"&amp;YEAR(EDATE(C4514,0))-1),-1,Feriados!$A$1:$A$936),1,Feriados!$A$1:$A$936)</f>
        <v>42933</v>
      </c>
      <c r="K4514" s="28">
        <f t="shared" si="136"/>
        <v>4.3911039823205877</v>
      </c>
    </row>
    <row r="4515" spans="1:11" x14ac:dyDescent="0.3">
      <c r="A4515" s="18" t="str">
        <f t="shared" si="137"/>
        <v>62018P</v>
      </c>
      <c r="B4515" s="10">
        <v>760199</v>
      </c>
      <c r="C4515" s="15">
        <v>43286</v>
      </c>
      <c r="D4515" s="16">
        <v>3110.816988</v>
      </c>
      <c r="E4515" s="14">
        <v>1.24</v>
      </c>
      <c r="F4515" s="14" t="s">
        <v>42</v>
      </c>
      <c r="G4515" s="15">
        <v>43273</v>
      </c>
      <c r="H4515" s="27">
        <f>WORKDAY(WORKDAY(DATEVALUE("15/"&amp;MONTH(EDATE(C4515,0))&amp;"/"&amp;YEAR(EDATE(C4515,0))),-1,Feriados!$A$1:$A$936),1,Feriados!$A$1:$A$936)</f>
        <v>43297</v>
      </c>
      <c r="I4515" s="27">
        <f>WORKDAY(WORKDAY(DATEVALUE("15/"&amp;MONTH(EDATE(C4515,-1))&amp;"/"&amp;YEAR(EDATE(C4515,-1))),-1,Feriados!$A$1:$A$936),1,Feriados!$A$1:$A$936)</f>
        <v>43266</v>
      </c>
      <c r="J4515" s="27">
        <f>WORKDAY(WORKDAY(DATEVALUE("15/"&amp;MONTH(EDATE(C4515,0))&amp;"/"&amp;YEAR(EDATE(C4515,0))-1),-1,Feriados!$A$1:$A$936),1,Feriados!$A$1:$A$936)</f>
        <v>42933</v>
      </c>
      <c r="K4515" s="28">
        <f t="shared" si="136"/>
        <v>4.3911039823205877</v>
      </c>
    </row>
    <row r="4516" spans="1:11" x14ac:dyDescent="0.3">
      <c r="A4516" s="18" t="str">
        <f t="shared" si="137"/>
        <v>62018F</v>
      </c>
      <c r="B4516" s="10">
        <v>760199</v>
      </c>
      <c r="C4516" s="15">
        <v>43287</v>
      </c>
      <c r="D4516" s="16">
        <v>3113.0826069999998</v>
      </c>
      <c r="E4516" s="14">
        <v>1.26</v>
      </c>
      <c r="F4516" s="14" t="s">
        <v>41</v>
      </c>
      <c r="G4516" s="15">
        <v>43287</v>
      </c>
      <c r="H4516" s="27">
        <f>WORKDAY(WORKDAY(DATEVALUE("15/"&amp;MONTH(EDATE(C4516,0))&amp;"/"&amp;YEAR(EDATE(C4516,0))),-1,Feriados!$A$1:$A$936),1,Feriados!$A$1:$A$936)</f>
        <v>43297</v>
      </c>
      <c r="I4516" s="27">
        <f>WORKDAY(WORKDAY(DATEVALUE("15/"&amp;MONTH(EDATE(C4516,-1))&amp;"/"&amp;YEAR(EDATE(C4516,-1))),-1,Feriados!$A$1:$A$936),1,Feriados!$A$1:$A$936)</f>
        <v>43266</v>
      </c>
      <c r="J4516" s="27">
        <f>WORKDAY(WORKDAY(DATEVALUE("15/"&amp;MONTH(EDATE(C4516,0))&amp;"/"&amp;YEAR(EDATE(C4516,0))-1),-1,Feriados!$A$1:$A$936),1,Feriados!$A$1:$A$936)</f>
        <v>42933</v>
      </c>
      <c r="K4516" s="28">
        <f t="shared" si="136"/>
        <v>4.3911039823205877</v>
      </c>
    </row>
    <row r="4517" spans="1:11" x14ac:dyDescent="0.3">
      <c r="A4517" s="18" t="str">
        <f t="shared" si="137"/>
        <v>62018F</v>
      </c>
      <c r="B4517" s="10">
        <v>760199</v>
      </c>
      <c r="C4517" s="15">
        <v>43290</v>
      </c>
      <c r="D4517" s="16">
        <v>3114.9393620000001</v>
      </c>
      <c r="E4517" s="14">
        <v>1.26</v>
      </c>
      <c r="F4517" s="14" t="s">
        <v>41</v>
      </c>
      <c r="G4517" s="15">
        <v>43287</v>
      </c>
      <c r="H4517" s="27">
        <f>WORKDAY(WORKDAY(DATEVALUE("15/"&amp;MONTH(EDATE(C4517,0))&amp;"/"&amp;YEAR(EDATE(C4517,0))),-1,Feriados!$A$1:$A$936),1,Feriados!$A$1:$A$936)</f>
        <v>43297</v>
      </c>
      <c r="I4517" s="27">
        <f>WORKDAY(WORKDAY(DATEVALUE("15/"&amp;MONTH(EDATE(C4517,-1))&amp;"/"&amp;YEAR(EDATE(C4517,-1))),-1,Feriados!$A$1:$A$936),1,Feriados!$A$1:$A$936)</f>
        <v>43266</v>
      </c>
      <c r="J4517" s="27">
        <f>WORKDAY(WORKDAY(DATEVALUE("15/"&amp;MONTH(EDATE(C4517,0))&amp;"/"&amp;YEAR(EDATE(C4517,0))-1),-1,Feriados!$A$1:$A$936),1,Feriados!$A$1:$A$936)</f>
        <v>42933</v>
      </c>
      <c r="K4517" s="28">
        <f t="shared" si="136"/>
        <v>4.3911039823205877</v>
      </c>
    </row>
    <row r="4518" spans="1:11" x14ac:dyDescent="0.3">
      <c r="A4518" s="18" t="str">
        <f t="shared" si="137"/>
        <v>62018F</v>
      </c>
      <c r="B4518" s="10">
        <v>760199</v>
      </c>
      <c r="C4518" s="15">
        <v>43291</v>
      </c>
      <c r="D4518" s="16">
        <v>3116.797223</v>
      </c>
      <c r="E4518" s="14">
        <v>1.26</v>
      </c>
      <c r="F4518" s="14" t="s">
        <v>41</v>
      </c>
      <c r="G4518" s="15">
        <v>43287</v>
      </c>
      <c r="H4518" s="27">
        <f>WORKDAY(WORKDAY(DATEVALUE("15/"&amp;MONTH(EDATE(C4518,0))&amp;"/"&amp;YEAR(EDATE(C4518,0))),-1,Feriados!$A$1:$A$936),1,Feriados!$A$1:$A$936)</f>
        <v>43297</v>
      </c>
      <c r="I4518" s="27">
        <f>WORKDAY(WORKDAY(DATEVALUE("15/"&amp;MONTH(EDATE(C4518,-1))&amp;"/"&amp;YEAR(EDATE(C4518,-1))),-1,Feriados!$A$1:$A$936),1,Feriados!$A$1:$A$936)</f>
        <v>43266</v>
      </c>
      <c r="J4518" s="27">
        <f>WORKDAY(WORKDAY(DATEVALUE("15/"&amp;MONTH(EDATE(C4518,0))&amp;"/"&amp;YEAR(EDATE(C4518,0))-1),-1,Feriados!$A$1:$A$936),1,Feriados!$A$1:$A$936)</f>
        <v>42933</v>
      </c>
      <c r="K4518" s="28">
        <f t="shared" si="136"/>
        <v>4.3911039823205877</v>
      </c>
    </row>
    <row r="4519" spans="1:11" x14ac:dyDescent="0.3">
      <c r="A4519" s="18" t="str">
        <f t="shared" si="137"/>
        <v>62018F</v>
      </c>
      <c r="B4519" s="10">
        <v>760199</v>
      </c>
      <c r="C4519" s="15">
        <v>43292</v>
      </c>
      <c r="D4519" s="16">
        <v>3118.6561929999998</v>
      </c>
      <c r="E4519" s="14">
        <v>1.26</v>
      </c>
      <c r="F4519" s="14" t="s">
        <v>41</v>
      </c>
      <c r="G4519" s="15">
        <v>43287</v>
      </c>
      <c r="H4519" s="27">
        <f>WORKDAY(WORKDAY(DATEVALUE("15/"&amp;MONTH(EDATE(C4519,0))&amp;"/"&amp;YEAR(EDATE(C4519,0))),-1,Feriados!$A$1:$A$936),1,Feriados!$A$1:$A$936)</f>
        <v>43297</v>
      </c>
      <c r="I4519" s="27">
        <f>WORKDAY(WORKDAY(DATEVALUE("15/"&amp;MONTH(EDATE(C4519,-1))&amp;"/"&amp;YEAR(EDATE(C4519,-1))),-1,Feriados!$A$1:$A$936),1,Feriados!$A$1:$A$936)</f>
        <v>43266</v>
      </c>
      <c r="J4519" s="27">
        <f>WORKDAY(WORKDAY(DATEVALUE("15/"&amp;MONTH(EDATE(C4519,0))&amp;"/"&amp;YEAR(EDATE(C4519,0))-1),-1,Feriados!$A$1:$A$936),1,Feriados!$A$1:$A$936)</f>
        <v>42933</v>
      </c>
      <c r="K4519" s="28">
        <f t="shared" si="136"/>
        <v>4.3911039823205877</v>
      </c>
    </row>
    <row r="4520" spans="1:11" x14ac:dyDescent="0.3">
      <c r="A4520" s="18" t="str">
        <f t="shared" si="137"/>
        <v>62018F</v>
      </c>
      <c r="B4520" s="10">
        <v>760199</v>
      </c>
      <c r="C4520" s="15">
        <v>43293</v>
      </c>
      <c r="D4520" s="16">
        <v>3120.5162719999998</v>
      </c>
      <c r="E4520" s="14">
        <v>1.26</v>
      </c>
      <c r="F4520" s="14" t="s">
        <v>41</v>
      </c>
      <c r="G4520" s="15">
        <v>43287</v>
      </c>
      <c r="H4520" s="27">
        <f>WORKDAY(WORKDAY(DATEVALUE("15/"&amp;MONTH(EDATE(C4520,0))&amp;"/"&amp;YEAR(EDATE(C4520,0))),-1,Feriados!$A$1:$A$936),1,Feriados!$A$1:$A$936)</f>
        <v>43297</v>
      </c>
      <c r="I4520" s="27">
        <f>WORKDAY(WORKDAY(DATEVALUE("15/"&amp;MONTH(EDATE(C4520,-1))&amp;"/"&amp;YEAR(EDATE(C4520,-1))),-1,Feriados!$A$1:$A$936),1,Feriados!$A$1:$A$936)</f>
        <v>43266</v>
      </c>
      <c r="J4520" s="27">
        <f>WORKDAY(WORKDAY(DATEVALUE("15/"&amp;MONTH(EDATE(C4520,0))&amp;"/"&amp;YEAR(EDATE(C4520,0))-1),-1,Feriados!$A$1:$A$936),1,Feriados!$A$1:$A$936)</f>
        <v>42933</v>
      </c>
      <c r="K4520" s="28">
        <f t="shared" si="136"/>
        <v>4.3911039823205877</v>
      </c>
    </row>
    <row r="4521" spans="1:11" x14ac:dyDescent="0.3">
      <c r="A4521" s="18" t="str">
        <f t="shared" si="137"/>
        <v>62018F</v>
      </c>
      <c r="B4521" s="10">
        <v>760199</v>
      </c>
      <c r="C4521" s="15">
        <v>43294</v>
      </c>
      <c r="D4521" s="16">
        <v>3122.3774600000002</v>
      </c>
      <c r="E4521" s="14">
        <v>1.26</v>
      </c>
      <c r="F4521" s="14" t="s">
        <v>41</v>
      </c>
      <c r="G4521" s="15">
        <v>43287</v>
      </c>
      <c r="H4521" s="27">
        <f>WORKDAY(WORKDAY(DATEVALUE("15/"&amp;MONTH(EDATE(C4521,0))&amp;"/"&amp;YEAR(EDATE(C4521,0))),-1,Feriados!$A$1:$A$936),1,Feriados!$A$1:$A$936)</f>
        <v>43297</v>
      </c>
      <c r="I4521" s="27">
        <f>WORKDAY(WORKDAY(DATEVALUE("15/"&amp;MONTH(EDATE(C4521,-1))&amp;"/"&amp;YEAR(EDATE(C4521,-1))),-1,Feriados!$A$1:$A$936),1,Feriados!$A$1:$A$936)</f>
        <v>43266</v>
      </c>
      <c r="J4521" s="27">
        <f>WORKDAY(WORKDAY(DATEVALUE("15/"&amp;MONTH(EDATE(C4521,0))&amp;"/"&amp;YEAR(EDATE(C4521,0))-1),-1,Feriados!$A$1:$A$936),1,Feriados!$A$1:$A$936)</f>
        <v>42933</v>
      </c>
      <c r="K4521" s="28">
        <f t="shared" si="136"/>
        <v>4.3911039823205877</v>
      </c>
    </row>
    <row r="4522" spans="1:11" x14ac:dyDescent="0.3">
      <c r="A4522" s="18" t="str">
        <f t="shared" si="137"/>
        <v>62018F</v>
      </c>
      <c r="B4522" s="10">
        <v>760199</v>
      </c>
      <c r="C4522" s="15">
        <v>43297</v>
      </c>
      <c r="D4522" s="16">
        <v>3124.239759</v>
      </c>
      <c r="E4522" s="14">
        <v>1.26</v>
      </c>
      <c r="F4522" s="14" t="s">
        <v>41</v>
      </c>
      <c r="G4522" s="15">
        <v>43287</v>
      </c>
      <c r="H4522" s="27">
        <f>WORKDAY(WORKDAY(DATEVALUE("15/"&amp;MONTH(EDATE(C4522,0))&amp;"/"&amp;YEAR(EDATE(C4522,0))),-1,Feriados!$A$1:$A$936),1,Feriados!$A$1:$A$936)</f>
        <v>43297</v>
      </c>
      <c r="I4522" s="27">
        <f>WORKDAY(WORKDAY(DATEVALUE("15/"&amp;MONTH(EDATE(C4522,-1))&amp;"/"&amp;YEAR(EDATE(C4522,-1))),-1,Feriados!$A$1:$A$936),1,Feriados!$A$1:$A$936)</f>
        <v>43266</v>
      </c>
      <c r="J4522" s="27">
        <f>WORKDAY(WORKDAY(DATEVALUE("15/"&amp;MONTH(EDATE(C4522,0))&amp;"/"&amp;YEAR(EDATE(C4522,0))-1),-1,Feriados!$A$1:$A$936),1,Feriados!$A$1:$A$936)</f>
        <v>42933</v>
      </c>
      <c r="K4522" s="28">
        <f t="shared" si="136"/>
        <v>4.3911039823205877</v>
      </c>
    </row>
    <row r="4523" spans="1:11" x14ac:dyDescent="0.3">
      <c r="A4523" s="18" t="str">
        <f t="shared" si="137"/>
        <v>62018P</v>
      </c>
      <c r="B4523" s="10">
        <v>760199</v>
      </c>
      <c r="C4523" s="15">
        <v>43298</v>
      </c>
      <c r="D4523" s="16">
        <v>3124.7642729999998</v>
      </c>
      <c r="E4523" s="14">
        <v>0.37</v>
      </c>
      <c r="F4523" s="14" t="s">
        <v>42</v>
      </c>
      <c r="G4523" s="15">
        <v>43298</v>
      </c>
      <c r="H4523" s="27">
        <f>WORKDAY(WORKDAY(DATEVALUE("15/"&amp;MONTH(EDATE(C4523,0))&amp;"/"&amp;YEAR(EDATE(C4523,0))),-1,Feriados!$A$1:$A$936),1,Feriados!$A$1:$A$936)</f>
        <v>43297</v>
      </c>
      <c r="I4523" s="27">
        <f>WORKDAY(WORKDAY(DATEVALUE("15/"&amp;MONTH(EDATE(C4523,-1))&amp;"/"&amp;YEAR(EDATE(C4523,-1))),-1,Feriados!$A$1:$A$936),1,Feriados!$A$1:$A$936)</f>
        <v>43266</v>
      </c>
      <c r="J4523" s="27">
        <f>WORKDAY(WORKDAY(DATEVALUE("15/"&amp;MONTH(EDATE(C4523,0))&amp;"/"&amp;YEAR(EDATE(C4523,0))-1),-1,Feriados!$A$1:$A$936),1,Feriados!$A$1:$A$936)</f>
        <v>42933</v>
      </c>
      <c r="K4523" s="28">
        <f t="shared" si="136"/>
        <v>4.3911039823205877</v>
      </c>
    </row>
    <row r="4524" spans="1:11" x14ac:dyDescent="0.3">
      <c r="A4524" s="18" t="str">
        <f t="shared" si="137"/>
        <v>62018P</v>
      </c>
      <c r="B4524" s="10">
        <v>760199</v>
      </c>
      <c r="C4524" s="15">
        <v>43299</v>
      </c>
      <c r="D4524" s="16">
        <v>3125.2888760000001</v>
      </c>
      <c r="E4524" s="14">
        <v>0.37</v>
      </c>
      <c r="F4524" s="14" t="s">
        <v>42</v>
      </c>
      <c r="G4524" s="15">
        <v>43298</v>
      </c>
      <c r="H4524" s="27">
        <f>WORKDAY(WORKDAY(DATEVALUE("15/"&amp;MONTH(EDATE(C4524,0))&amp;"/"&amp;YEAR(EDATE(C4524,0))),-1,Feriados!$A$1:$A$936),1,Feriados!$A$1:$A$936)</f>
        <v>43297</v>
      </c>
      <c r="I4524" s="27">
        <f>WORKDAY(WORKDAY(DATEVALUE("15/"&amp;MONTH(EDATE(C4524,-1))&amp;"/"&amp;YEAR(EDATE(C4524,-1))),-1,Feriados!$A$1:$A$936),1,Feriados!$A$1:$A$936)</f>
        <v>43266</v>
      </c>
      <c r="J4524" s="27">
        <f>WORKDAY(WORKDAY(DATEVALUE("15/"&amp;MONTH(EDATE(C4524,0))&amp;"/"&amp;YEAR(EDATE(C4524,0))-1),-1,Feriados!$A$1:$A$936),1,Feriados!$A$1:$A$936)</f>
        <v>42933</v>
      </c>
      <c r="K4524" s="28">
        <f t="shared" si="136"/>
        <v>4.3911039823205877</v>
      </c>
    </row>
    <row r="4525" spans="1:11" x14ac:dyDescent="0.3">
      <c r="A4525" s="18" t="str">
        <f t="shared" si="137"/>
        <v>62018P</v>
      </c>
      <c r="B4525" s="10">
        <v>760199</v>
      </c>
      <c r="C4525" s="15">
        <v>43300</v>
      </c>
      <c r="D4525" s="16">
        <v>3125.8135670000001</v>
      </c>
      <c r="E4525" s="14">
        <v>0.37</v>
      </c>
      <c r="F4525" s="14" t="s">
        <v>42</v>
      </c>
      <c r="G4525" s="15">
        <v>43298</v>
      </c>
      <c r="H4525" s="27">
        <f>WORKDAY(WORKDAY(DATEVALUE("15/"&amp;MONTH(EDATE(C4525,0))&amp;"/"&amp;YEAR(EDATE(C4525,0))),-1,Feriados!$A$1:$A$936),1,Feriados!$A$1:$A$936)</f>
        <v>43297</v>
      </c>
      <c r="I4525" s="27">
        <f>WORKDAY(WORKDAY(DATEVALUE("15/"&amp;MONTH(EDATE(C4525,-1))&amp;"/"&amp;YEAR(EDATE(C4525,-1))),-1,Feriados!$A$1:$A$936),1,Feriados!$A$1:$A$936)</f>
        <v>43266</v>
      </c>
      <c r="J4525" s="27">
        <f>WORKDAY(WORKDAY(DATEVALUE("15/"&amp;MONTH(EDATE(C4525,0))&amp;"/"&amp;YEAR(EDATE(C4525,0))-1),-1,Feriados!$A$1:$A$936),1,Feriados!$A$1:$A$936)</f>
        <v>42933</v>
      </c>
      <c r="K4525" s="28">
        <f t="shared" si="136"/>
        <v>4.3911039823205877</v>
      </c>
    </row>
    <row r="4526" spans="1:11" x14ac:dyDescent="0.3">
      <c r="A4526" s="18" t="str">
        <f t="shared" si="137"/>
        <v>62018P</v>
      </c>
      <c r="B4526" s="10">
        <v>760199</v>
      </c>
      <c r="C4526" s="15">
        <v>43301</v>
      </c>
      <c r="D4526" s="16">
        <v>3126.338346</v>
      </c>
      <c r="E4526" s="14">
        <v>0.37</v>
      </c>
      <c r="F4526" s="14" t="s">
        <v>42</v>
      </c>
      <c r="G4526" s="15">
        <v>43298</v>
      </c>
      <c r="H4526" s="27">
        <f>WORKDAY(WORKDAY(DATEVALUE("15/"&amp;MONTH(EDATE(C4526,0))&amp;"/"&amp;YEAR(EDATE(C4526,0))),-1,Feriados!$A$1:$A$936),1,Feriados!$A$1:$A$936)</f>
        <v>43297</v>
      </c>
      <c r="I4526" s="27">
        <f>WORKDAY(WORKDAY(DATEVALUE("15/"&amp;MONTH(EDATE(C4526,-1))&amp;"/"&amp;YEAR(EDATE(C4526,-1))),-1,Feriados!$A$1:$A$936),1,Feriados!$A$1:$A$936)</f>
        <v>43266</v>
      </c>
      <c r="J4526" s="27">
        <f>WORKDAY(WORKDAY(DATEVALUE("15/"&amp;MONTH(EDATE(C4526,0))&amp;"/"&amp;YEAR(EDATE(C4526,0))-1),-1,Feriados!$A$1:$A$936),1,Feriados!$A$1:$A$936)</f>
        <v>42933</v>
      </c>
      <c r="K4526" s="28">
        <f t="shared" si="136"/>
        <v>4.3911039823205877</v>
      </c>
    </row>
    <row r="4527" spans="1:11" x14ac:dyDescent="0.3">
      <c r="A4527" s="18" t="str">
        <f t="shared" si="137"/>
        <v>62018P</v>
      </c>
      <c r="B4527" s="10">
        <v>760199</v>
      </c>
      <c r="C4527" s="15">
        <v>43304</v>
      </c>
      <c r="D4527" s="16">
        <v>3126.3674569999998</v>
      </c>
      <c r="E4527" s="14">
        <v>0.3</v>
      </c>
      <c r="F4527" s="14" t="s">
        <v>42</v>
      </c>
      <c r="G4527" s="15">
        <v>43304</v>
      </c>
      <c r="H4527" s="27">
        <f>WORKDAY(WORKDAY(DATEVALUE("15/"&amp;MONTH(EDATE(C4527,0))&amp;"/"&amp;YEAR(EDATE(C4527,0))),-1,Feriados!$A$1:$A$936),1,Feriados!$A$1:$A$936)</f>
        <v>43297</v>
      </c>
      <c r="I4527" s="27">
        <f>WORKDAY(WORKDAY(DATEVALUE("15/"&amp;MONTH(EDATE(C4527,-1))&amp;"/"&amp;YEAR(EDATE(C4527,-1))),-1,Feriados!$A$1:$A$936),1,Feriados!$A$1:$A$936)</f>
        <v>43266</v>
      </c>
      <c r="J4527" s="27">
        <f>WORKDAY(WORKDAY(DATEVALUE("15/"&amp;MONTH(EDATE(C4527,0))&amp;"/"&amp;YEAR(EDATE(C4527,0))-1),-1,Feriados!$A$1:$A$936),1,Feriados!$A$1:$A$936)</f>
        <v>42933</v>
      </c>
      <c r="K4527" s="28">
        <f t="shared" si="136"/>
        <v>4.3911039823205877</v>
      </c>
    </row>
    <row r="4528" spans="1:11" x14ac:dyDescent="0.3">
      <c r="A4528" s="18" t="str">
        <f t="shared" si="137"/>
        <v>62018P</v>
      </c>
      <c r="B4528" s="10">
        <v>760199</v>
      </c>
      <c r="C4528" s="15">
        <v>43305</v>
      </c>
      <c r="D4528" s="16">
        <v>3126.7931709999998</v>
      </c>
      <c r="E4528" s="14">
        <v>0.3</v>
      </c>
      <c r="F4528" s="14" t="s">
        <v>42</v>
      </c>
      <c r="G4528" s="15">
        <v>43304</v>
      </c>
      <c r="H4528" s="27">
        <f>WORKDAY(WORKDAY(DATEVALUE("15/"&amp;MONTH(EDATE(C4528,0))&amp;"/"&amp;YEAR(EDATE(C4528,0))),-1,Feriados!$A$1:$A$936),1,Feriados!$A$1:$A$936)</f>
        <v>43297</v>
      </c>
      <c r="I4528" s="27">
        <f>WORKDAY(WORKDAY(DATEVALUE("15/"&amp;MONTH(EDATE(C4528,-1))&amp;"/"&amp;YEAR(EDATE(C4528,-1))),-1,Feriados!$A$1:$A$936),1,Feriados!$A$1:$A$936)</f>
        <v>43266</v>
      </c>
      <c r="J4528" s="27">
        <f>WORKDAY(WORKDAY(DATEVALUE("15/"&amp;MONTH(EDATE(C4528,0))&amp;"/"&amp;YEAR(EDATE(C4528,0))-1),-1,Feriados!$A$1:$A$936),1,Feriados!$A$1:$A$936)</f>
        <v>42933</v>
      </c>
      <c r="K4528" s="28">
        <f t="shared" si="136"/>
        <v>4.3911039823205877</v>
      </c>
    </row>
    <row r="4529" spans="1:11" x14ac:dyDescent="0.3">
      <c r="A4529" s="18" t="str">
        <f t="shared" si="137"/>
        <v>62018P</v>
      </c>
      <c r="B4529" s="10">
        <v>760199</v>
      </c>
      <c r="C4529" s="15">
        <v>43306</v>
      </c>
      <c r="D4529" s="16">
        <v>3127.218942</v>
      </c>
      <c r="E4529" s="14">
        <v>0.3</v>
      </c>
      <c r="F4529" s="14" t="s">
        <v>42</v>
      </c>
      <c r="G4529" s="15">
        <v>43304</v>
      </c>
      <c r="H4529" s="27">
        <f>WORKDAY(WORKDAY(DATEVALUE("15/"&amp;MONTH(EDATE(C4529,0))&amp;"/"&amp;YEAR(EDATE(C4529,0))),-1,Feriados!$A$1:$A$936),1,Feriados!$A$1:$A$936)</f>
        <v>43297</v>
      </c>
      <c r="I4529" s="27">
        <f>WORKDAY(WORKDAY(DATEVALUE("15/"&amp;MONTH(EDATE(C4529,-1))&amp;"/"&amp;YEAR(EDATE(C4529,-1))),-1,Feriados!$A$1:$A$936),1,Feriados!$A$1:$A$936)</f>
        <v>43266</v>
      </c>
      <c r="J4529" s="27">
        <f>WORKDAY(WORKDAY(DATEVALUE("15/"&amp;MONTH(EDATE(C4529,0))&amp;"/"&amp;YEAR(EDATE(C4529,0))-1),-1,Feriados!$A$1:$A$936),1,Feriados!$A$1:$A$936)</f>
        <v>42933</v>
      </c>
      <c r="K4529" s="28">
        <f t="shared" si="136"/>
        <v>4.3911039823205877</v>
      </c>
    </row>
    <row r="4530" spans="1:11" x14ac:dyDescent="0.3">
      <c r="A4530" s="18" t="str">
        <f t="shared" si="137"/>
        <v>62018P</v>
      </c>
      <c r="B4530" s="10">
        <v>760199</v>
      </c>
      <c r="C4530" s="15">
        <v>43307</v>
      </c>
      <c r="D4530" s="16">
        <v>3127.6447720000001</v>
      </c>
      <c r="E4530" s="14">
        <v>0.3</v>
      </c>
      <c r="F4530" s="14" t="s">
        <v>42</v>
      </c>
      <c r="G4530" s="15">
        <v>43304</v>
      </c>
      <c r="H4530" s="27">
        <f>WORKDAY(WORKDAY(DATEVALUE("15/"&amp;MONTH(EDATE(C4530,0))&amp;"/"&amp;YEAR(EDATE(C4530,0))),-1,Feriados!$A$1:$A$936),1,Feriados!$A$1:$A$936)</f>
        <v>43297</v>
      </c>
      <c r="I4530" s="27">
        <f>WORKDAY(WORKDAY(DATEVALUE("15/"&amp;MONTH(EDATE(C4530,-1))&amp;"/"&amp;YEAR(EDATE(C4530,-1))),-1,Feriados!$A$1:$A$936),1,Feriados!$A$1:$A$936)</f>
        <v>43266</v>
      </c>
      <c r="J4530" s="27">
        <f>WORKDAY(WORKDAY(DATEVALUE("15/"&amp;MONTH(EDATE(C4530,0))&amp;"/"&amp;YEAR(EDATE(C4530,0))-1),-1,Feriados!$A$1:$A$936),1,Feriados!$A$1:$A$936)</f>
        <v>42933</v>
      </c>
      <c r="K4530" s="28">
        <f t="shared" si="136"/>
        <v>4.3911039823205877</v>
      </c>
    </row>
    <row r="4531" spans="1:11" x14ac:dyDescent="0.3">
      <c r="A4531" s="18" t="str">
        <f t="shared" si="137"/>
        <v>62018P</v>
      </c>
      <c r="B4531" s="10">
        <v>760199</v>
      </c>
      <c r="C4531" s="15">
        <v>43308</v>
      </c>
      <c r="D4531" s="16">
        <v>3128.0706599999999</v>
      </c>
      <c r="E4531" s="14">
        <v>0.3</v>
      </c>
      <c r="F4531" s="14" t="s">
        <v>42</v>
      </c>
      <c r="G4531" s="15">
        <v>43304</v>
      </c>
      <c r="H4531" s="27">
        <f>WORKDAY(WORKDAY(DATEVALUE("15/"&amp;MONTH(EDATE(C4531,0))&amp;"/"&amp;YEAR(EDATE(C4531,0))),-1,Feriados!$A$1:$A$936),1,Feriados!$A$1:$A$936)</f>
        <v>43297</v>
      </c>
      <c r="I4531" s="27">
        <f>WORKDAY(WORKDAY(DATEVALUE("15/"&amp;MONTH(EDATE(C4531,-1))&amp;"/"&amp;YEAR(EDATE(C4531,-1))),-1,Feriados!$A$1:$A$936),1,Feriados!$A$1:$A$936)</f>
        <v>43266</v>
      </c>
      <c r="J4531" s="27">
        <f>WORKDAY(WORKDAY(DATEVALUE("15/"&amp;MONTH(EDATE(C4531,0))&amp;"/"&amp;YEAR(EDATE(C4531,0))-1),-1,Feriados!$A$1:$A$936),1,Feriados!$A$1:$A$936)</f>
        <v>42933</v>
      </c>
      <c r="K4531" s="28">
        <f t="shared" si="136"/>
        <v>4.3911039823205877</v>
      </c>
    </row>
    <row r="4532" spans="1:11" x14ac:dyDescent="0.3">
      <c r="A4532" s="18" t="str">
        <f t="shared" si="137"/>
        <v>62018P</v>
      </c>
      <c r="B4532" s="10">
        <v>760199</v>
      </c>
      <c r="C4532" s="15">
        <v>43311</v>
      </c>
      <c r="D4532" s="16">
        <v>3128.4966049999998</v>
      </c>
      <c r="E4532" s="14">
        <v>0.3</v>
      </c>
      <c r="F4532" s="14" t="s">
        <v>42</v>
      </c>
      <c r="G4532" s="15">
        <v>43304</v>
      </c>
      <c r="H4532" s="27">
        <f>WORKDAY(WORKDAY(DATEVALUE("15/"&amp;MONTH(EDATE(C4532,0))&amp;"/"&amp;YEAR(EDATE(C4532,0))),-1,Feriados!$A$1:$A$936),1,Feriados!$A$1:$A$936)</f>
        <v>43297</v>
      </c>
      <c r="I4532" s="27">
        <f>WORKDAY(WORKDAY(DATEVALUE("15/"&amp;MONTH(EDATE(C4532,-1))&amp;"/"&amp;YEAR(EDATE(C4532,-1))),-1,Feriados!$A$1:$A$936),1,Feriados!$A$1:$A$936)</f>
        <v>43266</v>
      </c>
      <c r="J4532" s="27">
        <f>WORKDAY(WORKDAY(DATEVALUE("15/"&amp;MONTH(EDATE(C4532,0))&amp;"/"&amp;YEAR(EDATE(C4532,0))-1),-1,Feriados!$A$1:$A$936),1,Feriados!$A$1:$A$936)</f>
        <v>42933</v>
      </c>
      <c r="K4532" s="28">
        <f t="shared" si="136"/>
        <v>4.3911039823205877</v>
      </c>
    </row>
    <row r="4533" spans="1:11" x14ac:dyDescent="0.3">
      <c r="A4533" s="18" t="str">
        <f t="shared" si="137"/>
        <v>62018P</v>
      </c>
      <c r="B4533" s="10">
        <v>760199</v>
      </c>
      <c r="C4533" s="15">
        <v>43312</v>
      </c>
      <c r="D4533" s="16">
        <v>3128.9226090000002</v>
      </c>
      <c r="E4533" s="14">
        <v>0.3</v>
      </c>
      <c r="F4533" s="14" t="s">
        <v>42</v>
      </c>
      <c r="G4533" s="15">
        <v>43304</v>
      </c>
      <c r="H4533" s="27">
        <f>WORKDAY(WORKDAY(DATEVALUE("15/"&amp;MONTH(EDATE(C4533,0))&amp;"/"&amp;YEAR(EDATE(C4533,0))),-1,Feriados!$A$1:$A$936),1,Feriados!$A$1:$A$936)</f>
        <v>43297</v>
      </c>
      <c r="I4533" s="27">
        <f>WORKDAY(WORKDAY(DATEVALUE("15/"&amp;MONTH(EDATE(C4533,-1))&amp;"/"&amp;YEAR(EDATE(C4533,-1))),-1,Feriados!$A$1:$A$936),1,Feriados!$A$1:$A$936)</f>
        <v>43266</v>
      </c>
      <c r="J4533" s="27">
        <f>WORKDAY(WORKDAY(DATEVALUE("15/"&amp;MONTH(EDATE(C4533,0))&amp;"/"&amp;YEAR(EDATE(C4533,0))-1),-1,Feriados!$A$1:$A$936),1,Feriados!$A$1:$A$936)</f>
        <v>42933</v>
      </c>
      <c r="K4533" s="28">
        <f t="shared" si="136"/>
        <v>4.3911039823205877</v>
      </c>
    </row>
    <row r="4534" spans="1:11" x14ac:dyDescent="0.3">
      <c r="A4534" s="18" t="str">
        <f t="shared" si="137"/>
        <v>72018P</v>
      </c>
      <c r="B4534" s="10">
        <v>760199</v>
      </c>
      <c r="C4534" s="15">
        <v>43313</v>
      </c>
      <c r="D4534" s="16">
        <v>3129.3486699999999</v>
      </c>
      <c r="E4534" s="14">
        <v>0.3</v>
      </c>
      <c r="F4534" s="14" t="s">
        <v>42</v>
      </c>
      <c r="G4534" s="15">
        <v>43304</v>
      </c>
      <c r="H4534" s="27">
        <f>WORKDAY(WORKDAY(DATEVALUE("15/"&amp;MONTH(EDATE(C4534,0))&amp;"/"&amp;YEAR(EDATE(C4534,0))),-1,Feriados!$A$1:$A$936),1,Feriados!$A$1:$A$936)</f>
        <v>43327</v>
      </c>
      <c r="I4534" s="27">
        <f>WORKDAY(WORKDAY(DATEVALUE("15/"&amp;MONTH(EDATE(C4534,-1))&amp;"/"&amp;YEAR(EDATE(C4534,-1))),-1,Feriados!$A$1:$A$936),1,Feriados!$A$1:$A$936)</f>
        <v>43297</v>
      </c>
      <c r="J4534" s="27">
        <f>WORKDAY(WORKDAY(DATEVALUE("15/"&amp;MONTH(EDATE(C4534,0))&amp;"/"&amp;YEAR(EDATE(C4534,0))-1),-1,Feriados!$A$1:$A$936),1,Feriados!$A$1:$A$936)</f>
        <v>42962</v>
      </c>
      <c r="K4534" s="28">
        <f t="shared" si="136"/>
        <v>4.4848437417875697</v>
      </c>
    </row>
    <row r="4535" spans="1:11" x14ac:dyDescent="0.3">
      <c r="A4535" s="18" t="str">
        <f t="shared" si="137"/>
        <v>72018P</v>
      </c>
      <c r="B4535" s="10">
        <v>760199</v>
      </c>
      <c r="C4535" s="15">
        <v>43314</v>
      </c>
      <c r="D4535" s="16">
        <v>3129.7747899999999</v>
      </c>
      <c r="E4535" s="14">
        <v>0.3</v>
      </c>
      <c r="F4535" s="14" t="s">
        <v>42</v>
      </c>
      <c r="G4535" s="15">
        <v>43304</v>
      </c>
      <c r="H4535" s="27">
        <f>WORKDAY(WORKDAY(DATEVALUE("15/"&amp;MONTH(EDATE(C4535,0))&amp;"/"&amp;YEAR(EDATE(C4535,0))),-1,Feriados!$A$1:$A$936),1,Feriados!$A$1:$A$936)</f>
        <v>43327</v>
      </c>
      <c r="I4535" s="27">
        <f>WORKDAY(WORKDAY(DATEVALUE("15/"&amp;MONTH(EDATE(C4535,-1))&amp;"/"&amp;YEAR(EDATE(C4535,-1))),-1,Feriados!$A$1:$A$936),1,Feriados!$A$1:$A$936)</f>
        <v>43297</v>
      </c>
      <c r="J4535" s="27">
        <f>WORKDAY(WORKDAY(DATEVALUE("15/"&amp;MONTH(EDATE(C4535,0))&amp;"/"&amp;YEAR(EDATE(C4535,0))-1),-1,Feriados!$A$1:$A$936),1,Feriados!$A$1:$A$936)</f>
        <v>42962</v>
      </c>
      <c r="K4535" s="28">
        <f t="shared" si="136"/>
        <v>4.4848437417875697</v>
      </c>
    </row>
    <row r="4536" spans="1:11" x14ac:dyDescent="0.3">
      <c r="A4536" s="18" t="str">
        <f t="shared" si="137"/>
        <v>72018P</v>
      </c>
      <c r="B4536" s="10">
        <v>760199</v>
      </c>
      <c r="C4536" s="15">
        <v>43315</v>
      </c>
      <c r="D4536" s="16">
        <v>3130.2009670000002</v>
      </c>
      <c r="E4536" s="14">
        <v>0.3</v>
      </c>
      <c r="F4536" s="14" t="s">
        <v>42</v>
      </c>
      <c r="G4536" s="15">
        <v>43304</v>
      </c>
      <c r="H4536" s="27">
        <f>WORKDAY(WORKDAY(DATEVALUE("15/"&amp;MONTH(EDATE(C4536,0))&amp;"/"&amp;YEAR(EDATE(C4536,0))),-1,Feriados!$A$1:$A$936),1,Feriados!$A$1:$A$936)</f>
        <v>43327</v>
      </c>
      <c r="I4536" s="27">
        <f>WORKDAY(WORKDAY(DATEVALUE("15/"&amp;MONTH(EDATE(C4536,-1))&amp;"/"&amp;YEAR(EDATE(C4536,-1))),-1,Feriados!$A$1:$A$936),1,Feriados!$A$1:$A$936)</f>
        <v>43297</v>
      </c>
      <c r="J4536" s="27">
        <f>WORKDAY(WORKDAY(DATEVALUE("15/"&amp;MONTH(EDATE(C4536,0))&amp;"/"&amp;YEAR(EDATE(C4536,0))-1),-1,Feriados!$A$1:$A$936),1,Feriados!$A$1:$A$936)</f>
        <v>42962</v>
      </c>
      <c r="K4536" s="28">
        <f t="shared" si="136"/>
        <v>4.4848437417875697</v>
      </c>
    </row>
    <row r="4537" spans="1:11" x14ac:dyDescent="0.3">
      <c r="A4537" s="18" t="str">
        <f t="shared" si="137"/>
        <v>72018P</v>
      </c>
      <c r="B4537" s="10">
        <v>760199</v>
      </c>
      <c r="C4537" s="15">
        <v>43318</v>
      </c>
      <c r="D4537" s="16">
        <v>3130.627203</v>
      </c>
      <c r="E4537" s="14">
        <v>0.3</v>
      </c>
      <c r="F4537" s="14" t="s">
        <v>42</v>
      </c>
      <c r="G4537" s="15">
        <v>43304</v>
      </c>
      <c r="H4537" s="27">
        <f>WORKDAY(WORKDAY(DATEVALUE("15/"&amp;MONTH(EDATE(C4537,0))&amp;"/"&amp;YEAR(EDATE(C4537,0))),-1,Feriados!$A$1:$A$936),1,Feriados!$A$1:$A$936)</f>
        <v>43327</v>
      </c>
      <c r="I4537" s="27">
        <f>WORKDAY(WORKDAY(DATEVALUE("15/"&amp;MONTH(EDATE(C4537,-1))&amp;"/"&amp;YEAR(EDATE(C4537,-1))),-1,Feriados!$A$1:$A$936),1,Feriados!$A$1:$A$936)</f>
        <v>43297</v>
      </c>
      <c r="J4537" s="27">
        <f>WORKDAY(WORKDAY(DATEVALUE("15/"&amp;MONTH(EDATE(C4537,0))&amp;"/"&amp;YEAR(EDATE(C4537,0))-1),-1,Feriados!$A$1:$A$936),1,Feriados!$A$1:$A$936)</f>
        <v>42962</v>
      </c>
      <c r="K4537" s="28">
        <f t="shared" si="136"/>
        <v>4.4848437417875697</v>
      </c>
    </row>
    <row r="4538" spans="1:11" x14ac:dyDescent="0.3">
      <c r="A4538" s="18" t="str">
        <f t="shared" si="137"/>
        <v>72018P</v>
      </c>
      <c r="B4538" s="10">
        <v>760199</v>
      </c>
      <c r="C4538" s="15">
        <v>43319</v>
      </c>
      <c r="D4538" s="16">
        <v>3131.0534969999999</v>
      </c>
      <c r="E4538" s="14">
        <v>0.3</v>
      </c>
      <c r="F4538" s="14" t="s">
        <v>42</v>
      </c>
      <c r="G4538" s="15">
        <v>43304</v>
      </c>
      <c r="H4538" s="27">
        <f>WORKDAY(WORKDAY(DATEVALUE("15/"&amp;MONTH(EDATE(C4538,0))&amp;"/"&amp;YEAR(EDATE(C4538,0))),-1,Feriados!$A$1:$A$936),1,Feriados!$A$1:$A$936)</f>
        <v>43327</v>
      </c>
      <c r="I4538" s="27">
        <f>WORKDAY(WORKDAY(DATEVALUE("15/"&amp;MONTH(EDATE(C4538,-1))&amp;"/"&amp;YEAR(EDATE(C4538,-1))),-1,Feriados!$A$1:$A$936),1,Feriados!$A$1:$A$936)</f>
        <v>43297</v>
      </c>
      <c r="J4538" s="27">
        <f>WORKDAY(WORKDAY(DATEVALUE("15/"&amp;MONTH(EDATE(C4538,0))&amp;"/"&amp;YEAR(EDATE(C4538,0))-1),-1,Feriados!$A$1:$A$936),1,Feriados!$A$1:$A$936)</f>
        <v>42962</v>
      </c>
      <c r="K4538" s="28">
        <f t="shared" si="136"/>
        <v>4.4848437417875697</v>
      </c>
    </row>
    <row r="4539" spans="1:11" x14ac:dyDescent="0.3">
      <c r="A4539" s="18" t="str">
        <f t="shared" si="137"/>
        <v>72018F</v>
      </c>
      <c r="B4539" s="10">
        <v>760199</v>
      </c>
      <c r="C4539" s="15">
        <v>43320</v>
      </c>
      <c r="D4539" s="16">
        <v>3132.205156</v>
      </c>
      <c r="E4539" s="14">
        <v>0.33</v>
      </c>
      <c r="F4539" s="14" t="s">
        <v>41</v>
      </c>
      <c r="G4539" s="15">
        <v>43320</v>
      </c>
      <c r="H4539" s="27">
        <f>WORKDAY(WORKDAY(DATEVALUE("15/"&amp;MONTH(EDATE(C4539,0))&amp;"/"&amp;YEAR(EDATE(C4539,0))),-1,Feriados!$A$1:$A$936),1,Feriados!$A$1:$A$936)</f>
        <v>43327</v>
      </c>
      <c r="I4539" s="27">
        <f>WORKDAY(WORKDAY(DATEVALUE("15/"&amp;MONTH(EDATE(C4539,-1))&amp;"/"&amp;YEAR(EDATE(C4539,-1))),-1,Feriados!$A$1:$A$936),1,Feriados!$A$1:$A$936)</f>
        <v>43297</v>
      </c>
      <c r="J4539" s="27">
        <f>WORKDAY(WORKDAY(DATEVALUE("15/"&amp;MONTH(EDATE(C4539,0))&amp;"/"&amp;YEAR(EDATE(C4539,0))-1),-1,Feriados!$A$1:$A$936),1,Feriados!$A$1:$A$936)</f>
        <v>42962</v>
      </c>
      <c r="K4539" s="28">
        <f t="shared" si="136"/>
        <v>4.4848437417875697</v>
      </c>
    </row>
    <row r="4540" spans="1:11" x14ac:dyDescent="0.3">
      <c r="A4540" s="18" t="str">
        <f t="shared" si="137"/>
        <v>72018F</v>
      </c>
      <c r="B4540" s="10">
        <v>760199</v>
      </c>
      <c r="C4540" s="15">
        <v>43321</v>
      </c>
      <c r="D4540" s="16">
        <v>3132.6743409999999</v>
      </c>
      <c r="E4540" s="14">
        <v>0.33</v>
      </c>
      <c r="F4540" s="14" t="s">
        <v>41</v>
      </c>
      <c r="G4540" s="15">
        <v>43320</v>
      </c>
      <c r="H4540" s="27">
        <f>WORKDAY(WORKDAY(DATEVALUE("15/"&amp;MONTH(EDATE(C4540,0))&amp;"/"&amp;YEAR(EDATE(C4540,0))),-1,Feriados!$A$1:$A$936),1,Feriados!$A$1:$A$936)</f>
        <v>43327</v>
      </c>
      <c r="I4540" s="27">
        <f>WORKDAY(WORKDAY(DATEVALUE("15/"&amp;MONTH(EDATE(C4540,-1))&amp;"/"&amp;YEAR(EDATE(C4540,-1))),-1,Feriados!$A$1:$A$936),1,Feriados!$A$1:$A$936)</f>
        <v>43297</v>
      </c>
      <c r="J4540" s="27">
        <f>WORKDAY(WORKDAY(DATEVALUE("15/"&amp;MONTH(EDATE(C4540,0))&amp;"/"&amp;YEAR(EDATE(C4540,0))-1),-1,Feriados!$A$1:$A$936),1,Feriados!$A$1:$A$936)</f>
        <v>42962</v>
      </c>
      <c r="K4540" s="28">
        <f t="shared" si="136"/>
        <v>4.4848437417875697</v>
      </c>
    </row>
    <row r="4541" spans="1:11" x14ac:dyDescent="0.3">
      <c r="A4541" s="18" t="str">
        <f t="shared" si="137"/>
        <v>72018F</v>
      </c>
      <c r="B4541" s="10">
        <v>760199</v>
      </c>
      <c r="C4541" s="15">
        <v>43322</v>
      </c>
      <c r="D4541" s="16">
        <v>3133.1435959999999</v>
      </c>
      <c r="E4541" s="14">
        <v>0.33</v>
      </c>
      <c r="F4541" s="14" t="s">
        <v>41</v>
      </c>
      <c r="G4541" s="15">
        <v>43320</v>
      </c>
      <c r="H4541" s="27">
        <f>WORKDAY(WORKDAY(DATEVALUE("15/"&amp;MONTH(EDATE(C4541,0))&amp;"/"&amp;YEAR(EDATE(C4541,0))),-1,Feriados!$A$1:$A$936),1,Feriados!$A$1:$A$936)</f>
        <v>43327</v>
      </c>
      <c r="I4541" s="27">
        <f>WORKDAY(WORKDAY(DATEVALUE("15/"&amp;MONTH(EDATE(C4541,-1))&amp;"/"&amp;YEAR(EDATE(C4541,-1))),-1,Feriados!$A$1:$A$936),1,Feriados!$A$1:$A$936)</f>
        <v>43297</v>
      </c>
      <c r="J4541" s="27">
        <f>WORKDAY(WORKDAY(DATEVALUE("15/"&amp;MONTH(EDATE(C4541,0))&amp;"/"&amp;YEAR(EDATE(C4541,0))-1),-1,Feriados!$A$1:$A$936),1,Feriados!$A$1:$A$936)</f>
        <v>42962</v>
      </c>
      <c r="K4541" s="28">
        <f t="shared" ref="K4541:K4604" si="138">+(VLOOKUP(H4541,C:D,2,FALSE)/VLOOKUP(J4541,C:D,2,FALSE)-1)*100</f>
        <v>4.4848437417875697</v>
      </c>
    </row>
    <row r="4542" spans="1:11" x14ac:dyDescent="0.3">
      <c r="A4542" s="18" t="str">
        <f t="shared" si="137"/>
        <v>72018F</v>
      </c>
      <c r="B4542" s="10">
        <v>760199</v>
      </c>
      <c r="C4542" s="15">
        <v>43325</v>
      </c>
      <c r="D4542" s="16">
        <v>3133.6129209999999</v>
      </c>
      <c r="E4542" s="14">
        <v>0.33</v>
      </c>
      <c r="F4542" s="14" t="s">
        <v>41</v>
      </c>
      <c r="G4542" s="15">
        <v>43320</v>
      </c>
      <c r="H4542" s="27">
        <f>WORKDAY(WORKDAY(DATEVALUE("15/"&amp;MONTH(EDATE(C4542,0))&amp;"/"&amp;YEAR(EDATE(C4542,0))),-1,Feriados!$A$1:$A$936),1,Feriados!$A$1:$A$936)</f>
        <v>43327</v>
      </c>
      <c r="I4542" s="27">
        <f>WORKDAY(WORKDAY(DATEVALUE("15/"&amp;MONTH(EDATE(C4542,-1))&amp;"/"&amp;YEAR(EDATE(C4542,-1))),-1,Feriados!$A$1:$A$936),1,Feriados!$A$1:$A$936)</f>
        <v>43297</v>
      </c>
      <c r="J4542" s="27">
        <f>WORKDAY(WORKDAY(DATEVALUE("15/"&amp;MONTH(EDATE(C4542,0))&amp;"/"&amp;YEAR(EDATE(C4542,0))-1),-1,Feriados!$A$1:$A$936),1,Feriados!$A$1:$A$936)</f>
        <v>42962</v>
      </c>
      <c r="K4542" s="28">
        <f t="shared" si="138"/>
        <v>4.4848437417875697</v>
      </c>
    </row>
    <row r="4543" spans="1:11" x14ac:dyDescent="0.3">
      <c r="A4543" s="18" t="str">
        <f t="shared" si="137"/>
        <v>72018F</v>
      </c>
      <c r="B4543" s="10">
        <v>760199</v>
      </c>
      <c r="C4543" s="15">
        <v>43326</v>
      </c>
      <c r="D4543" s="16">
        <v>3134.082316</v>
      </c>
      <c r="E4543" s="14">
        <v>0.33</v>
      </c>
      <c r="F4543" s="14" t="s">
        <v>41</v>
      </c>
      <c r="G4543" s="15">
        <v>43320</v>
      </c>
      <c r="H4543" s="27">
        <f>WORKDAY(WORKDAY(DATEVALUE("15/"&amp;MONTH(EDATE(C4543,0))&amp;"/"&amp;YEAR(EDATE(C4543,0))),-1,Feriados!$A$1:$A$936),1,Feriados!$A$1:$A$936)</f>
        <v>43327</v>
      </c>
      <c r="I4543" s="27">
        <f>WORKDAY(WORKDAY(DATEVALUE("15/"&amp;MONTH(EDATE(C4543,-1))&amp;"/"&amp;YEAR(EDATE(C4543,-1))),-1,Feriados!$A$1:$A$936),1,Feriados!$A$1:$A$936)</f>
        <v>43297</v>
      </c>
      <c r="J4543" s="27">
        <f>WORKDAY(WORKDAY(DATEVALUE("15/"&amp;MONTH(EDATE(C4543,0))&amp;"/"&amp;YEAR(EDATE(C4543,0))-1),-1,Feriados!$A$1:$A$936),1,Feriados!$A$1:$A$936)</f>
        <v>42962</v>
      </c>
      <c r="K4543" s="28">
        <f t="shared" si="138"/>
        <v>4.4848437417875697</v>
      </c>
    </row>
    <row r="4544" spans="1:11" x14ac:dyDescent="0.3">
      <c r="A4544" s="18" t="str">
        <f t="shared" si="137"/>
        <v>72018F</v>
      </c>
      <c r="B4544" s="10">
        <v>760199</v>
      </c>
      <c r="C4544" s="15">
        <v>43327</v>
      </c>
      <c r="D4544" s="16">
        <v>3134.5517829999999</v>
      </c>
      <c r="E4544" s="14">
        <v>0.33</v>
      </c>
      <c r="F4544" s="14" t="s">
        <v>41</v>
      </c>
      <c r="G4544" s="15">
        <v>43320</v>
      </c>
      <c r="H4544" s="27">
        <f>WORKDAY(WORKDAY(DATEVALUE("15/"&amp;MONTH(EDATE(C4544,0))&amp;"/"&amp;YEAR(EDATE(C4544,0))),-1,Feriados!$A$1:$A$936),1,Feriados!$A$1:$A$936)</f>
        <v>43327</v>
      </c>
      <c r="I4544" s="27">
        <f>WORKDAY(WORKDAY(DATEVALUE("15/"&amp;MONTH(EDATE(C4544,-1))&amp;"/"&amp;YEAR(EDATE(C4544,-1))),-1,Feriados!$A$1:$A$936),1,Feriados!$A$1:$A$936)</f>
        <v>43297</v>
      </c>
      <c r="J4544" s="27">
        <f>WORKDAY(WORKDAY(DATEVALUE("15/"&amp;MONTH(EDATE(C4544,0))&amp;"/"&amp;YEAR(EDATE(C4544,0))-1),-1,Feriados!$A$1:$A$936),1,Feriados!$A$1:$A$936)</f>
        <v>42962</v>
      </c>
      <c r="K4544" s="28">
        <f t="shared" si="138"/>
        <v>4.4848437417875697</v>
      </c>
    </row>
    <row r="4545" spans="1:11" x14ac:dyDescent="0.3">
      <c r="A4545" s="18" t="str">
        <f t="shared" si="137"/>
        <v>72018P</v>
      </c>
      <c r="B4545" s="10">
        <v>760199</v>
      </c>
      <c r="C4545" s="15">
        <v>43328</v>
      </c>
      <c r="D4545" s="16">
        <v>3134.5945200000001</v>
      </c>
      <c r="E4545" s="14">
        <v>0.03</v>
      </c>
      <c r="F4545" s="14" t="s">
        <v>42</v>
      </c>
      <c r="G4545" s="15">
        <v>43328</v>
      </c>
      <c r="H4545" s="27">
        <f>WORKDAY(WORKDAY(DATEVALUE("15/"&amp;MONTH(EDATE(C4545,0))&amp;"/"&amp;YEAR(EDATE(C4545,0))),-1,Feriados!$A$1:$A$936),1,Feriados!$A$1:$A$936)</f>
        <v>43327</v>
      </c>
      <c r="I4545" s="27">
        <f>WORKDAY(WORKDAY(DATEVALUE("15/"&amp;MONTH(EDATE(C4545,-1))&amp;"/"&amp;YEAR(EDATE(C4545,-1))),-1,Feriados!$A$1:$A$936),1,Feriados!$A$1:$A$936)</f>
        <v>43297</v>
      </c>
      <c r="J4545" s="27">
        <f>WORKDAY(WORKDAY(DATEVALUE("15/"&amp;MONTH(EDATE(C4545,0))&amp;"/"&amp;YEAR(EDATE(C4545,0))-1),-1,Feriados!$A$1:$A$936),1,Feriados!$A$1:$A$936)</f>
        <v>42962</v>
      </c>
      <c r="K4545" s="28">
        <f t="shared" si="138"/>
        <v>4.4848437417875697</v>
      </c>
    </row>
    <row r="4546" spans="1:11" x14ac:dyDescent="0.3">
      <c r="A4546" s="18" t="str">
        <f t="shared" si="137"/>
        <v>72018P</v>
      </c>
      <c r="B4546" s="10">
        <v>760199</v>
      </c>
      <c r="C4546" s="15">
        <v>43329</v>
      </c>
      <c r="D4546" s="16">
        <v>3134.6372590000001</v>
      </c>
      <c r="E4546" s="14">
        <v>0.03</v>
      </c>
      <c r="F4546" s="14" t="s">
        <v>42</v>
      </c>
      <c r="G4546" s="15">
        <v>43328</v>
      </c>
      <c r="H4546" s="27">
        <f>WORKDAY(WORKDAY(DATEVALUE("15/"&amp;MONTH(EDATE(C4546,0))&amp;"/"&amp;YEAR(EDATE(C4546,0))),-1,Feriados!$A$1:$A$936),1,Feriados!$A$1:$A$936)</f>
        <v>43327</v>
      </c>
      <c r="I4546" s="27">
        <f>WORKDAY(WORKDAY(DATEVALUE("15/"&amp;MONTH(EDATE(C4546,-1))&amp;"/"&amp;YEAR(EDATE(C4546,-1))),-1,Feriados!$A$1:$A$936),1,Feriados!$A$1:$A$936)</f>
        <v>43297</v>
      </c>
      <c r="J4546" s="27">
        <f>WORKDAY(WORKDAY(DATEVALUE("15/"&amp;MONTH(EDATE(C4546,0))&amp;"/"&amp;YEAR(EDATE(C4546,0))-1),-1,Feriados!$A$1:$A$936),1,Feriados!$A$1:$A$936)</f>
        <v>42962</v>
      </c>
      <c r="K4546" s="28">
        <f t="shared" si="138"/>
        <v>4.4848437417875697</v>
      </c>
    </row>
    <row r="4547" spans="1:11" x14ac:dyDescent="0.3">
      <c r="A4547" s="18" t="str">
        <f t="shared" ref="A4547:A4610" si="139">MONTH(EDATE(C4547,-1))&amp;YEAR(EDATE(C4547,-1))&amp;F4547</f>
        <v>72018P</v>
      </c>
      <c r="B4547" s="10">
        <v>760199</v>
      </c>
      <c r="C4547" s="15">
        <v>43332</v>
      </c>
      <c r="D4547" s="16">
        <v>3134.6799980000001</v>
      </c>
      <c r="E4547" s="14">
        <v>0.03</v>
      </c>
      <c r="F4547" s="14" t="s">
        <v>42</v>
      </c>
      <c r="G4547" s="15">
        <v>43328</v>
      </c>
      <c r="H4547" s="27">
        <f>WORKDAY(WORKDAY(DATEVALUE("15/"&amp;MONTH(EDATE(C4547,0))&amp;"/"&amp;YEAR(EDATE(C4547,0))),-1,Feriados!$A$1:$A$936),1,Feriados!$A$1:$A$936)</f>
        <v>43327</v>
      </c>
      <c r="I4547" s="27">
        <f>WORKDAY(WORKDAY(DATEVALUE("15/"&amp;MONTH(EDATE(C4547,-1))&amp;"/"&amp;YEAR(EDATE(C4547,-1))),-1,Feriados!$A$1:$A$936),1,Feriados!$A$1:$A$936)</f>
        <v>43297</v>
      </c>
      <c r="J4547" s="27">
        <f>WORKDAY(WORKDAY(DATEVALUE("15/"&amp;MONTH(EDATE(C4547,0))&amp;"/"&amp;YEAR(EDATE(C4547,0))-1),-1,Feriados!$A$1:$A$936),1,Feriados!$A$1:$A$936)</f>
        <v>42962</v>
      </c>
      <c r="K4547" s="28">
        <f t="shared" si="138"/>
        <v>4.4848437417875697</v>
      </c>
    </row>
    <row r="4548" spans="1:11" x14ac:dyDescent="0.3">
      <c r="A4548" s="18" t="str">
        <f t="shared" si="139"/>
        <v>72018P</v>
      </c>
      <c r="B4548" s="10">
        <v>760199</v>
      </c>
      <c r="C4548" s="15">
        <v>43333</v>
      </c>
      <c r="D4548" s="16">
        <v>3134.7227370000001</v>
      </c>
      <c r="E4548" s="14">
        <v>0.03</v>
      </c>
      <c r="F4548" s="14" t="s">
        <v>42</v>
      </c>
      <c r="G4548" s="15">
        <v>43328</v>
      </c>
      <c r="H4548" s="27">
        <f>WORKDAY(WORKDAY(DATEVALUE("15/"&amp;MONTH(EDATE(C4548,0))&amp;"/"&amp;YEAR(EDATE(C4548,0))),-1,Feriados!$A$1:$A$936),1,Feriados!$A$1:$A$936)</f>
        <v>43327</v>
      </c>
      <c r="I4548" s="27">
        <f>WORKDAY(WORKDAY(DATEVALUE("15/"&amp;MONTH(EDATE(C4548,-1))&amp;"/"&amp;YEAR(EDATE(C4548,-1))),-1,Feriados!$A$1:$A$936),1,Feriados!$A$1:$A$936)</f>
        <v>43297</v>
      </c>
      <c r="J4548" s="27">
        <f>WORKDAY(WORKDAY(DATEVALUE("15/"&amp;MONTH(EDATE(C4548,0))&amp;"/"&amp;YEAR(EDATE(C4548,0))-1),-1,Feriados!$A$1:$A$936),1,Feriados!$A$1:$A$936)</f>
        <v>42962</v>
      </c>
      <c r="K4548" s="28">
        <f t="shared" si="138"/>
        <v>4.4848437417875697</v>
      </c>
    </row>
    <row r="4549" spans="1:11" x14ac:dyDescent="0.3">
      <c r="A4549" s="18" t="str">
        <f t="shared" si="139"/>
        <v>72018P</v>
      </c>
      <c r="B4549" s="10">
        <v>760199</v>
      </c>
      <c r="C4549" s="15">
        <v>43334</v>
      </c>
      <c r="D4549" s="16">
        <v>3134.7654769999999</v>
      </c>
      <c r="E4549" s="14">
        <v>0.03</v>
      </c>
      <c r="F4549" s="14" t="s">
        <v>42</v>
      </c>
      <c r="G4549" s="15">
        <v>43328</v>
      </c>
      <c r="H4549" s="27">
        <f>WORKDAY(WORKDAY(DATEVALUE("15/"&amp;MONTH(EDATE(C4549,0))&amp;"/"&amp;YEAR(EDATE(C4549,0))),-1,Feriados!$A$1:$A$936),1,Feriados!$A$1:$A$936)</f>
        <v>43327</v>
      </c>
      <c r="I4549" s="27">
        <f>WORKDAY(WORKDAY(DATEVALUE("15/"&amp;MONTH(EDATE(C4549,-1))&amp;"/"&amp;YEAR(EDATE(C4549,-1))),-1,Feriados!$A$1:$A$936),1,Feriados!$A$1:$A$936)</f>
        <v>43297</v>
      </c>
      <c r="J4549" s="27">
        <f>WORKDAY(WORKDAY(DATEVALUE("15/"&amp;MONTH(EDATE(C4549,0))&amp;"/"&amp;YEAR(EDATE(C4549,0))-1),-1,Feriados!$A$1:$A$936),1,Feriados!$A$1:$A$936)</f>
        <v>42962</v>
      </c>
      <c r="K4549" s="28">
        <f t="shared" si="138"/>
        <v>4.4848437417875697</v>
      </c>
    </row>
    <row r="4550" spans="1:11" x14ac:dyDescent="0.3">
      <c r="A4550" s="18" t="str">
        <f t="shared" si="139"/>
        <v>72018P</v>
      </c>
      <c r="B4550" s="10">
        <v>760199</v>
      </c>
      <c r="C4550" s="15">
        <v>43335</v>
      </c>
      <c r="D4550" s="16">
        <v>3134.8082180000001</v>
      </c>
      <c r="E4550" s="14">
        <v>0.03</v>
      </c>
      <c r="F4550" s="14" t="s">
        <v>42</v>
      </c>
      <c r="G4550" s="15">
        <v>43328</v>
      </c>
      <c r="H4550" s="27">
        <f>WORKDAY(WORKDAY(DATEVALUE("15/"&amp;MONTH(EDATE(C4550,0))&amp;"/"&amp;YEAR(EDATE(C4550,0))),-1,Feriados!$A$1:$A$936),1,Feriados!$A$1:$A$936)</f>
        <v>43327</v>
      </c>
      <c r="I4550" s="27">
        <f>WORKDAY(WORKDAY(DATEVALUE("15/"&amp;MONTH(EDATE(C4550,-1))&amp;"/"&amp;YEAR(EDATE(C4550,-1))),-1,Feriados!$A$1:$A$936),1,Feriados!$A$1:$A$936)</f>
        <v>43297</v>
      </c>
      <c r="J4550" s="27">
        <f>WORKDAY(WORKDAY(DATEVALUE("15/"&amp;MONTH(EDATE(C4550,0))&amp;"/"&amp;YEAR(EDATE(C4550,0))-1),-1,Feriados!$A$1:$A$936),1,Feriados!$A$1:$A$936)</f>
        <v>42962</v>
      </c>
      <c r="K4550" s="28">
        <f t="shared" si="138"/>
        <v>4.4848437417875697</v>
      </c>
    </row>
    <row r="4551" spans="1:11" x14ac:dyDescent="0.3">
      <c r="A4551" s="18" t="str">
        <f t="shared" si="139"/>
        <v>72018P</v>
      </c>
      <c r="B4551" s="10">
        <v>760199</v>
      </c>
      <c r="C4551" s="15">
        <v>43336</v>
      </c>
      <c r="D4551" s="16">
        <v>3134.5517829999999</v>
      </c>
      <c r="E4551" s="14">
        <v>0</v>
      </c>
      <c r="F4551" s="14" t="s">
        <v>42</v>
      </c>
      <c r="G4551" s="15">
        <v>43336</v>
      </c>
      <c r="H4551" s="27">
        <f>WORKDAY(WORKDAY(DATEVALUE("15/"&amp;MONTH(EDATE(C4551,0))&amp;"/"&amp;YEAR(EDATE(C4551,0))),-1,Feriados!$A$1:$A$936),1,Feriados!$A$1:$A$936)</f>
        <v>43327</v>
      </c>
      <c r="I4551" s="27">
        <f>WORKDAY(WORKDAY(DATEVALUE("15/"&amp;MONTH(EDATE(C4551,-1))&amp;"/"&amp;YEAR(EDATE(C4551,-1))),-1,Feriados!$A$1:$A$936),1,Feriados!$A$1:$A$936)</f>
        <v>43297</v>
      </c>
      <c r="J4551" s="27">
        <f>WORKDAY(WORKDAY(DATEVALUE("15/"&amp;MONTH(EDATE(C4551,0))&amp;"/"&amp;YEAR(EDATE(C4551,0))-1),-1,Feriados!$A$1:$A$936),1,Feriados!$A$1:$A$936)</f>
        <v>42962</v>
      </c>
      <c r="K4551" s="28">
        <f t="shared" si="138"/>
        <v>4.4848437417875697</v>
      </c>
    </row>
    <row r="4552" spans="1:11" x14ac:dyDescent="0.3">
      <c r="A4552" s="18" t="str">
        <f t="shared" si="139"/>
        <v>72018P</v>
      </c>
      <c r="B4552" s="10">
        <v>760199</v>
      </c>
      <c r="C4552" s="15">
        <v>43339</v>
      </c>
      <c r="D4552" s="16">
        <v>3134.5517829999999</v>
      </c>
      <c r="E4552" s="14">
        <v>0</v>
      </c>
      <c r="F4552" s="14" t="s">
        <v>42</v>
      </c>
      <c r="G4552" s="15">
        <v>43336</v>
      </c>
      <c r="H4552" s="27">
        <f>WORKDAY(WORKDAY(DATEVALUE("15/"&amp;MONTH(EDATE(C4552,0))&amp;"/"&amp;YEAR(EDATE(C4552,0))),-1,Feriados!$A$1:$A$936),1,Feriados!$A$1:$A$936)</f>
        <v>43327</v>
      </c>
      <c r="I4552" s="27">
        <f>WORKDAY(WORKDAY(DATEVALUE("15/"&amp;MONTH(EDATE(C4552,-1))&amp;"/"&amp;YEAR(EDATE(C4552,-1))),-1,Feriados!$A$1:$A$936),1,Feriados!$A$1:$A$936)</f>
        <v>43297</v>
      </c>
      <c r="J4552" s="27">
        <f>WORKDAY(WORKDAY(DATEVALUE("15/"&amp;MONTH(EDATE(C4552,0))&amp;"/"&amp;YEAR(EDATE(C4552,0))-1),-1,Feriados!$A$1:$A$936),1,Feriados!$A$1:$A$936)</f>
        <v>42962</v>
      </c>
      <c r="K4552" s="28">
        <f t="shared" si="138"/>
        <v>4.4848437417875697</v>
      </c>
    </row>
    <row r="4553" spans="1:11" x14ac:dyDescent="0.3">
      <c r="A4553" s="18" t="str">
        <f t="shared" si="139"/>
        <v>72018P</v>
      </c>
      <c r="B4553" s="10">
        <v>760199</v>
      </c>
      <c r="C4553" s="15">
        <v>43340</v>
      </c>
      <c r="D4553" s="16">
        <v>3134.5517829999999</v>
      </c>
      <c r="E4553" s="14">
        <v>0</v>
      </c>
      <c r="F4553" s="14" t="s">
        <v>42</v>
      </c>
      <c r="G4553" s="15">
        <v>43336</v>
      </c>
      <c r="H4553" s="27">
        <f>WORKDAY(WORKDAY(DATEVALUE("15/"&amp;MONTH(EDATE(C4553,0))&amp;"/"&amp;YEAR(EDATE(C4553,0))),-1,Feriados!$A$1:$A$936),1,Feriados!$A$1:$A$936)</f>
        <v>43327</v>
      </c>
      <c r="I4553" s="27">
        <f>WORKDAY(WORKDAY(DATEVALUE("15/"&amp;MONTH(EDATE(C4553,-1))&amp;"/"&amp;YEAR(EDATE(C4553,-1))),-1,Feriados!$A$1:$A$936),1,Feriados!$A$1:$A$936)</f>
        <v>43297</v>
      </c>
      <c r="J4553" s="27">
        <f>WORKDAY(WORKDAY(DATEVALUE("15/"&amp;MONTH(EDATE(C4553,0))&amp;"/"&amp;YEAR(EDATE(C4553,0))-1),-1,Feriados!$A$1:$A$936),1,Feriados!$A$1:$A$936)</f>
        <v>42962</v>
      </c>
      <c r="K4553" s="28">
        <f t="shared" si="138"/>
        <v>4.4848437417875697</v>
      </c>
    </row>
    <row r="4554" spans="1:11" x14ac:dyDescent="0.3">
      <c r="A4554" s="18" t="str">
        <f t="shared" si="139"/>
        <v>72018P</v>
      </c>
      <c r="B4554" s="10">
        <v>760199</v>
      </c>
      <c r="C4554" s="15">
        <v>43341</v>
      </c>
      <c r="D4554" s="16">
        <v>3134.5517829999999</v>
      </c>
      <c r="E4554" s="14">
        <v>0</v>
      </c>
      <c r="F4554" s="14" t="s">
        <v>42</v>
      </c>
      <c r="G4554" s="15">
        <v>43336</v>
      </c>
      <c r="H4554" s="27">
        <f>WORKDAY(WORKDAY(DATEVALUE("15/"&amp;MONTH(EDATE(C4554,0))&amp;"/"&amp;YEAR(EDATE(C4554,0))),-1,Feriados!$A$1:$A$936),1,Feriados!$A$1:$A$936)</f>
        <v>43327</v>
      </c>
      <c r="I4554" s="27">
        <f>WORKDAY(WORKDAY(DATEVALUE("15/"&amp;MONTH(EDATE(C4554,-1))&amp;"/"&amp;YEAR(EDATE(C4554,-1))),-1,Feriados!$A$1:$A$936),1,Feriados!$A$1:$A$936)</f>
        <v>43297</v>
      </c>
      <c r="J4554" s="27">
        <f>WORKDAY(WORKDAY(DATEVALUE("15/"&amp;MONTH(EDATE(C4554,0))&amp;"/"&amp;YEAR(EDATE(C4554,0))-1),-1,Feriados!$A$1:$A$936),1,Feriados!$A$1:$A$936)</f>
        <v>42962</v>
      </c>
      <c r="K4554" s="28">
        <f t="shared" si="138"/>
        <v>4.4848437417875697</v>
      </c>
    </row>
    <row r="4555" spans="1:11" x14ac:dyDescent="0.3">
      <c r="A4555" s="18" t="str">
        <f t="shared" si="139"/>
        <v>72018P</v>
      </c>
      <c r="B4555" s="10">
        <v>760199</v>
      </c>
      <c r="C4555" s="15">
        <v>43342</v>
      </c>
      <c r="D4555" s="16">
        <v>3134.5517829999999</v>
      </c>
      <c r="E4555" s="14">
        <v>0</v>
      </c>
      <c r="F4555" s="14" t="s">
        <v>42</v>
      </c>
      <c r="G4555" s="15">
        <v>43336</v>
      </c>
      <c r="H4555" s="27">
        <f>WORKDAY(WORKDAY(DATEVALUE("15/"&amp;MONTH(EDATE(C4555,0))&amp;"/"&amp;YEAR(EDATE(C4555,0))),-1,Feriados!$A$1:$A$936),1,Feriados!$A$1:$A$936)</f>
        <v>43327</v>
      </c>
      <c r="I4555" s="27">
        <f>WORKDAY(WORKDAY(DATEVALUE("15/"&amp;MONTH(EDATE(C4555,-1))&amp;"/"&amp;YEAR(EDATE(C4555,-1))),-1,Feriados!$A$1:$A$936),1,Feriados!$A$1:$A$936)</f>
        <v>43297</v>
      </c>
      <c r="J4555" s="27">
        <f>WORKDAY(WORKDAY(DATEVALUE("15/"&amp;MONTH(EDATE(C4555,0))&amp;"/"&amp;YEAR(EDATE(C4555,0))-1),-1,Feriados!$A$1:$A$936),1,Feriados!$A$1:$A$936)</f>
        <v>42962</v>
      </c>
      <c r="K4555" s="28">
        <f t="shared" si="138"/>
        <v>4.4848437417875697</v>
      </c>
    </row>
    <row r="4556" spans="1:11" x14ac:dyDescent="0.3">
      <c r="A4556" s="18" t="str">
        <f t="shared" si="139"/>
        <v>72018P</v>
      </c>
      <c r="B4556" s="10">
        <v>760199</v>
      </c>
      <c r="C4556" s="15">
        <v>43343</v>
      </c>
      <c r="D4556" s="16">
        <v>3134.5517829999999</v>
      </c>
      <c r="E4556" s="14">
        <v>0</v>
      </c>
      <c r="F4556" s="14" t="s">
        <v>42</v>
      </c>
      <c r="G4556" s="15">
        <v>43336</v>
      </c>
      <c r="H4556" s="27">
        <f>WORKDAY(WORKDAY(DATEVALUE("15/"&amp;MONTH(EDATE(C4556,0))&amp;"/"&amp;YEAR(EDATE(C4556,0))),-1,Feriados!$A$1:$A$936),1,Feriados!$A$1:$A$936)</f>
        <v>43327</v>
      </c>
      <c r="I4556" s="27">
        <f>WORKDAY(WORKDAY(DATEVALUE("15/"&amp;MONTH(EDATE(C4556,-1))&amp;"/"&amp;YEAR(EDATE(C4556,-1))),-1,Feriados!$A$1:$A$936),1,Feriados!$A$1:$A$936)</f>
        <v>43297</v>
      </c>
      <c r="J4556" s="27">
        <f>WORKDAY(WORKDAY(DATEVALUE("15/"&amp;MONTH(EDATE(C4556,0))&amp;"/"&amp;YEAR(EDATE(C4556,0))-1),-1,Feriados!$A$1:$A$936),1,Feriados!$A$1:$A$936)</f>
        <v>42962</v>
      </c>
      <c r="K4556" s="28">
        <f t="shared" si="138"/>
        <v>4.4848437417875697</v>
      </c>
    </row>
    <row r="4557" spans="1:11" x14ac:dyDescent="0.3">
      <c r="A4557" s="18" t="str">
        <f t="shared" si="139"/>
        <v>82018P</v>
      </c>
      <c r="B4557" s="10">
        <v>760199</v>
      </c>
      <c r="C4557" s="15">
        <v>43346</v>
      </c>
      <c r="D4557" s="16">
        <v>3134.5517829999999</v>
      </c>
      <c r="E4557" s="14">
        <v>0</v>
      </c>
      <c r="F4557" s="14" t="s">
        <v>42</v>
      </c>
      <c r="G4557" s="15">
        <v>43336</v>
      </c>
      <c r="H4557" s="27">
        <f>WORKDAY(WORKDAY(DATEVALUE("15/"&amp;MONTH(EDATE(C4557,0))&amp;"/"&amp;YEAR(EDATE(C4557,0))),-1,Feriados!$A$1:$A$936),1,Feriados!$A$1:$A$936)</f>
        <v>43360</v>
      </c>
      <c r="I4557" s="27">
        <f>WORKDAY(WORKDAY(DATEVALUE("15/"&amp;MONTH(EDATE(C4557,-1))&amp;"/"&amp;YEAR(EDATE(C4557,-1))),-1,Feriados!$A$1:$A$936),1,Feriados!$A$1:$A$936)</f>
        <v>43327</v>
      </c>
      <c r="J4557" s="27">
        <f>WORKDAY(WORKDAY(DATEVALUE("15/"&amp;MONTH(EDATE(C4557,0))&amp;"/"&amp;YEAR(EDATE(C4557,0))-1),-1,Feriados!$A$1:$A$936),1,Feriados!$A$1:$A$936)</f>
        <v>42993</v>
      </c>
      <c r="K4557" s="28">
        <f t="shared" si="138"/>
        <v>4.1930159667398881</v>
      </c>
    </row>
    <row r="4558" spans="1:11" x14ac:dyDescent="0.3">
      <c r="A4558" s="18" t="str">
        <f t="shared" si="139"/>
        <v>82018P</v>
      </c>
      <c r="B4558" s="10">
        <v>760199</v>
      </c>
      <c r="C4558" s="15">
        <v>43347</v>
      </c>
      <c r="D4558" s="16">
        <v>3134.5517829999999</v>
      </c>
      <c r="E4558" s="14">
        <v>0</v>
      </c>
      <c r="F4558" s="14" t="s">
        <v>42</v>
      </c>
      <c r="G4558" s="15">
        <v>43336</v>
      </c>
      <c r="H4558" s="27">
        <f>WORKDAY(WORKDAY(DATEVALUE("15/"&amp;MONTH(EDATE(C4558,0))&amp;"/"&amp;YEAR(EDATE(C4558,0))),-1,Feriados!$A$1:$A$936),1,Feriados!$A$1:$A$936)</f>
        <v>43360</v>
      </c>
      <c r="I4558" s="27">
        <f>WORKDAY(WORKDAY(DATEVALUE("15/"&amp;MONTH(EDATE(C4558,-1))&amp;"/"&amp;YEAR(EDATE(C4558,-1))),-1,Feriados!$A$1:$A$936),1,Feriados!$A$1:$A$936)</f>
        <v>43327</v>
      </c>
      <c r="J4558" s="27">
        <f>WORKDAY(WORKDAY(DATEVALUE("15/"&amp;MONTH(EDATE(C4558,0))&amp;"/"&amp;YEAR(EDATE(C4558,0))-1),-1,Feriados!$A$1:$A$936),1,Feriados!$A$1:$A$936)</f>
        <v>42993</v>
      </c>
      <c r="K4558" s="28">
        <f t="shared" si="138"/>
        <v>4.1930159667398881</v>
      </c>
    </row>
    <row r="4559" spans="1:11" x14ac:dyDescent="0.3">
      <c r="A4559" s="18" t="str">
        <f t="shared" si="139"/>
        <v>82018P</v>
      </c>
      <c r="B4559" s="10">
        <v>760199</v>
      </c>
      <c r="C4559" s="15">
        <v>43348</v>
      </c>
      <c r="D4559" s="16">
        <v>3134.5517829999999</v>
      </c>
      <c r="E4559" s="14">
        <v>0</v>
      </c>
      <c r="F4559" s="14" t="s">
        <v>42</v>
      </c>
      <c r="G4559" s="15">
        <v>43336</v>
      </c>
      <c r="H4559" s="27">
        <f>WORKDAY(WORKDAY(DATEVALUE("15/"&amp;MONTH(EDATE(C4559,0))&amp;"/"&amp;YEAR(EDATE(C4559,0))),-1,Feriados!$A$1:$A$936),1,Feriados!$A$1:$A$936)</f>
        <v>43360</v>
      </c>
      <c r="I4559" s="27">
        <f>WORKDAY(WORKDAY(DATEVALUE("15/"&amp;MONTH(EDATE(C4559,-1))&amp;"/"&amp;YEAR(EDATE(C4559,-1))),-1,Feriados!$A$1:$A$936),1,Feriados!$A$1:$A$936)</f>
        <v>43327</v>
      </c>
      <c r="J4559" s="27">
        <f>WORKDAY(WORKDAY(DATEVALUE("15/"&amp;MONTH(EDATE(C4559,0))&amp;"/"&amp;YEAR(EDATE(C4559,0))-1),-1,Feriados!$A$1:$A$936),1,Feriados!$A$1:$A$936)</f>
        <v>42993</v>
      </c>
      <c r="K4559" s="28">
        <f t="shared" si="138"/>
        <v>4.1930159667398881</v>
      </c>
    </row>
    <row r="4560" spans="1:11" x14ac:dyDescent="0.3">
      <c r="A4560" s="18" t="str">
        <f t="shared" si="139"/>
        <v>82018F</v>
      </c>
      <c r="B4560" s="10">
        <v>760199</v>
      </c>
      <c r="C4560" s="15">
        <v>43349</v>
      </c>
      <c r="D4560" s="16">
        <v>3132.5020760000002</v>
      </c>
      <c r="E4560" s="14">
        <v>-0.09</v>
      </c>
      <c r="F4560" s="14" t="s">
        <v>41</v>
      </c>
      <c r="G4560" s="15">
        <v>43349</v>
      </c>
      <c r="H4560" s="27">
        <f>WORKDAY(WORKDAY(DATEVALUE("15/"&amp;MONTH(EDATE(C4560,0))&amp;"/"&amp;YEAR(EDATE(C4560,0))),-1,Feriados!$A$1:$A$936),1,Feriados!$A$1:$A$936)</f>
        <v>43360</v>
      </c>
      <c r="I4560" s="27">
        <f>WORKDAY(WORKDAY(DATEVALUE("15/"&amp;MONTH(EDATE(C4560,-1))&amp;"/"&amp;YEAR(EDATE(C4560,-1))),-1,Feriados!$A$1:$A$936),1,Feriados!$A$1:$A$936)</f>
        <v>43327</v>
      </c>
      <c r="J4560" s="27">
        <f>WORKDAY(WORKDAY(DATEVALUE("15/"&amp;MONTH(EDATE(C4560,0))&amp;"/"&amp;YEAR(EDATE(C4560,0))-1),-1,Feriados!$A$1:$A$936),1,Feriados!$A$1:$A$936)</f>
        <v>42993</v>
      </c>
      <c r="K4560" s="28">
        <f t="shared" si="138"/>
        <v>4.1930159667398881</v>
      </c>
    </row>
    <row r="4561" spans="1:11" x14ac:dyDescent="0.3">
      <c r="A4561" s="18" t="str">
        <f t="shared" si="139"/>
        <v>82018F</v>
      </c>
      <c r="B4561" s="10">
        <v>760199</v>
      </c>
      <c r="C4561" s="15">
        <v>43353</v>
      </c>
      <c r="D4561" s="16">
        <v>3132.374014</v>
      </c>
      <c r="E4561" s="14">
        <v>-0.09</v>
      </c>
      <c r="F4561" s="14" t="s">
        <v>41</v>
      </c>
      <c r="G4561" s="15">
        <v>43349</v>
      </c>
      <c r="H4561" s="27">
        <f>WORKDAY(WORKDAY(DATEVALUE("15/"&amp;MONTH(EDATE(C4561,0))&amp;"/"&amp;YEAR(EDATE(C4561,0))),-1,Feriados!$A$1:$A$936),1,Feriados!$A$1:$A$936)</f>
        <v>43360</v>
      </c>
      <c r="I4561" s="27">
        <f>WORKDAY(WORKDAY(DATEVALUE("15/"&amp;MONTH(EDATE(C4561,-1))&amp;"/"&amp;YEAR(EDATE(C4561,-1))),-1,Feriados!$A$1:$A$936),1,Feriados!$A$1:$A$936)</f>
        <v>43327</v>
      </c>
      <c r="J4561" s="27">
        <f>WORKDAY(WORKDAY(DATEVALUE("15/"&amp;MONTH(EDATE(C4561,0))&amp;"/"&amp;YEAR(EDATE(C4561,0))-1),-1,Feriados!$A$1:$A$936),1,Feriados!$A$1:$A$936)</f>
        <v>42993</v>
      </c>
      <c r="K4561" s="28">
        <f t="shared" si="138"/>
        <v>4.1930159667398881</v>
      </c>
    </row>
    <row r="4562" spans="1:11" x14ac:dyDescent="0.3">
      <c r="A4562" s="18" t="str">
        <f t="shared" si="139"/>
        <v>82018F</v>
      </c>
      <c r="B4562" s="10">
        <v>760199</v>
      </c>
      <c r="C4562" s="15">
        <v>43354</v>
      </c>
      <c r="D4562" s="16">
        <v>3132.2459570000001</v>
      </c>
      <c r="E4562" s="14">
        <v>-0.09</v>
      </c>
      <c r="F4562" s="14" t="s">
        <v>41</v>
      </c>
      <c r="G4562" s="15">
        <v>43349</v>
      </c>
      <c r="H4562" s="27">
        <f>WORKDAY(WORKDAY(DATEVALUE("15/"&amp;MONTH(EDATE(C4562,0))&amp;"/"&amp;YEAR(EDATE(C4562,0))),-1,Feriados!$A$1:$A$936),1,Feriados!$A$1:$A$936)</f>
        <v>43360</v>
      </c>
      <c r="I4562" s="27">
        <f>WORKDAY(WORKDAY(DATEVALUE("15/"&amp;MONTH(EDATE(C4562,-1))&amp;"/"&amp;YEAR(EDATE(C4562,-1))),-1,Feriados!$A$1:$A$936),1,Feriados!$A$1:$A$936)</f>
        <v>43327</v>
      </c>
      <c r="J4562" s="27">
        <f>WORKDAY(WORKDAY(DATEVALUE("15/"&amp;MONTH(EDATE(C4562,0))&amp;"/"&amp;YEAR(EDATE(C4562,0))-1),-1,Feriados!$A$1:$A$936),1,Feriados!$A$1:$A$936)</f>
        <v>42993</v>
      </c>
      <c r="K4562" s="28">
        <f t="shared" si="138"/>
        <v>4.1930159667398881</v>
      </c>
    </row>
    <row r="4563" spans="1:11" x14ac:dyDescent="0.3">
      <c r="A4563" s="18" t="str">
        <f t="shared" si="139"/>
        <v>82018F</v>
      </c>
      <c r="B4563" s="10">
        <v>760199</v>
      </c>
      <c r="C4563" s="15">
        <v>43355</v>
      </c>
      <c r="D4563" s="16">
        <v>3132.1179059999999</v>
      </c>
      <c r="E4563" s="14">
        <v>-0.09</v>
      </c>
      <c r="F4563" s="14" t="s">
        <v>41</v>
      </c>
      <c r="G4563" s="15">
        <v>43349</v>
      </c>
      <c r="H4563" s="27">
        <f>WORKDAY(WORKDAY(DATEVALUE("15/"&amp;MONTH(EDATE(C4563,0))&amp;"/"&amp;YEAR(EDATE(C4563,0))),-1,Feriados!$A$1:$A$936),1,Feriados!$A$1:$A$936)</f>
        <v>43360</v>
      </c>
      <c r="I4563" s="27">
        <f>WORKDAY(WORKDAY(DATEVALUE("15/"&amp;MONTH(EDATE(C4563,-1))&amp;"/"&amp;YEAR(EDATE(C4563,-1))),-1,Feriados!$A$1:$A$936),1,Feriados!$A$1:$A$936)</f>
        <v>43327</v>
      </c>
      <c r="J4563" s="27">
        <f>WORKDAY(WORKDAY(DATEVALUE("15/"&amp;MONTH(EDATE(C4563,0))&amp;"/"&amp;YEAR(EDATE(C4563,0))-1),-1,Feriados!$A$1:$A$936),1,Feriados!$A$1:$A$936)</f>
        <v>42993</v>
      </c>
      <c r="K4563" s="28">
        <f t="shared" si="138"/>
        <v>4.1930159667398881</v>
      </c>
    </row>
    <row r="4564" spans="1:11" x14ac:dyDescent="0.3">
      <c r="A4564" s="18" t="str">
        <f t="shared" si="139"/>
        <v>82018F</v>
      </c>
      <c r="B4564" s="10">
        <v>760199</v>
      </c>
      <c r="C4564" s="15">
        <v>43356</v>
      </c>
      <c r="D4564" s="16">
        <v>3131.9898589999998</v>
      </c>
      <c r="E4564" s="14">
        <v>-0.09</v>
      </c>
      <c r="F4564" s="14" t="s">
        <v>41</v>
      </c>
      <c r="G4564" s="15">
        <v>43349</v>
      </c>
      <c r="H4564" s="27">
        <f>WORKDAY(WORKDAY(DATEVALUE("15/"&amp;MONTH(EDATE(C4564,0))&amp;"/"&amp;YEAR(EDATE(C4564,0))),-1,Feriados!$A$1:$A$936),1,Feriados!$A$1:$A$936)</f>
        <v>43360</v>
      </c>
      <c r="I4564" s="27">
        <f>WORKDAY(WORKDAY(DATEVALUE("15/"&amp;MONTH(EDATE(C4564,-1))&amp;"/"&amp;YEAR(EDATE(C4564,-1))),-1,Feriados!$A$1:$A$936),1,Feriados!$A$1:$A$936)</f>
        <v>43327</v>
      </c>
      <c r="J4564" s="27">
        <f>WORKDAY(WORKDAY(DATEVALUE("15/"&amp;MONTH(EDATE(C4564,0))&amp;"/"&amp;YEAR(EDATE(C4564,0))-1),-1,Feriados!$A$1:$A$936),1,Feriados!$A$1:$A$936)</f>
        <v>42993</v>
      </c>
      <c r="K4564" s="28">
        <f t="shared" si="138"/>
        <v>4.1930159667398881</v>
      </c>
    </row>
    <row r="4565" spans="1:11" x14ac:dyDescent="0.3">
      <c r="A4565" s="18" t="str">
        <f t="shared" si="139"/>
        <v>82018F</v>
      </c>
      <c r="B4565" s="10">
        <v>760199</v>
      </c>
      <c r="C4565" s="15">
        <v>43357</v>
      </c>
      <c r="D4565" s="16">
        <v>3131.8618179999999</v>
      </c>
      <c r="E4565" s="14">
        <v>-0.09</v>
      </c>
      <c r="F4565" s="14" t="s">
        <v>41</v>
      </c>
      <c r="G4565" s="15">
        <v>43349</v>
      </c>
      <c r="H4565" s="27">
        <f>WORKDAY(WORKDAY(DATEVALUE("15/"&amp;MONTH(EDATE(C4565,0))&amp;"/"&amp;YEAR(EDATE(C4565,0))),-1,Feriados!$A$1:$A$936),1,Feriados!$A$1:$A$936)</f>
        <v>43360</v>
      </c>
      <c r="I4565" s="27">
        <f>WORKDAY(WORKDAY(DATEVALUE("15/"&amp;MONTH(EDATE(C4565,-1))&amp;"/"&amp;YEAR(EDATE(C4565,-1))),-1,Feriados!$A$1:$A$936),1,Feriados!$A$1:$A$936)</f>
        <v>43327</v>
      </c>
      <c r="J4565" s="27">
        <f>WORKDAY(WORKDAY(DATEVALUE("15/"&amp;MONTH(EDATE(C4565,0))&amp;"/"&amp;YEAR(EDATE(C4565,0))-1),-1,Feriados!$A$1:$A$936),1,Feriados!$A$1:$A$936)</f>
        <v>42993</v>
      </c>
      <c r="K4565" s="28">
        <f t="shared" si="138"/>
        <v>4.1930159667398881</v>
      </c>
    </row>
    <row r="4566" spans="1:11" x14ac:dyDescent="0.3">
      <c r="A4566" s="18" t="str">
        <f t="shared" si="139"/>
        <v>82018F</v>
      </c>
      <c r="B4566" s="10">
        <v>760199</v>
      </c>
      <c r="C4566" s="15">
        <v>43360</v>
      </c>
      <c r="D4566" s="16">
        <v>3131.7337819999998</v>
      </c>
      <c r="E4566" s="14">
        <v>-0.09</v>
      </c>
      <c r="F4566" s="14" t="s">
        <v>41</v>
      </c>
      <c r="G4566" s="15">
        <v>43349</v>
      </c>
      <c r="H4566" s="27">
        <f>WORKDAY(WORKDAY(DATEVALUE("15/"&amp;MONTH(EDATE(C4566,0))&amp;"/"&amp;YEAR(EDATE(C4566,0))),-1,Feriados!$A$1:$A$936),1,Feriados!$A$1:$A$936)</f>
        <v>43360</v>
      </c>
      <c r="I4566" s="27">
        <f>WORKDAY(WORKDAY(DATEVALUE("15/"&amp;MONTH(EDATE(C4566,-1))&amp;"/"&amp;YEAR(EDATE(C4566,-1))),-1,Feriados!$A$1:$A$936),1,Feriados!$A$1:$A$936)</f>
        <v>43327</v>
      </c>
      <c r="J4566" s="27">
        <f>WORKDAY(WORKDAY(DATEVALUE("15/"&amp;MONTH(EDATE(C4566,0))&amp;"/"&amp;YEAR(EDATE(C4566,0))-1),-1,Feriados!$A$1:$A$936),1,Feriados!$A$1:$A$936)</f>
        <v>42993</v>
      </c>
      <c r="K4566" s="28">
        <f t="shared" si="138"/>
        <v>4.1930159667398881</v>
      </c>
    </row>
    <row r="4567" spans="1:11" x14ac:dyDescent="0.3">
      <c r="A4567" s="18" t="str">
        <f t="shared" si="139"/>
        <v>82018P</v>
      </c>
      <c r="B4567" s="10">
        <v>760199</v>
      </c>
      <c r="C4567" s="15">
        <v>43361</v>
      </c>
      <c r="D4567" s="16">
        <v>3132.2604339999998</v>
      </c>
      <c r="E4567" s="14">
        <v>0.32</v>
      </c>
      <c r="F4567" s="14" t="s">
        <v>42</v>
      </c>
      <c r="G4567" s="15">
        <v>43361</v>
      </c>
      <c r="H4567" s="27">
        <f>WORKDAY(WORKDAY(DATEVALUE("15/"&amp;MONTH(EDATE(C4567,0))&amp;"/"&amp;YEAR(EDATE(C4567,0))),-1,Feriados!$A$1:$A$936),1,Feriados!$A$1:$A$936)</f>
        <v>43360</v>
      </c>
      <c r="I4567" s="27">
        <f>WORKDAY(WORKDAY(DATEVALUE("15/"&amp;MONTH(EDATE(C4567,-1))&amp;"/"&amp;YEAR(EDATE(C4567,-1))),-1,Feriados!$A$1:$A$936),1,Feriados!$A$1:$A$936)</f>
        <v>43327</v>
      </c>
      <c r="J4567" s="27">
        <f>WORKDAY(WORKDAY(DATEVALUE("15/"&amp;MONTH(EDATE(C4567,0))&amp;"/"&amp;YEAR(EDATE(C4567,0))-1),-1,Feriados!$A$1:$A$936),1,Feriados!$A$1:$A$936)</f>
        <v>42993</v>
      </c>
      <c r="K4567" s="28">
        <f t="shared" si="138"/>
        <v>4.1930159667398881</v>
      </c>
    </row>
    <row r="4568" spans="1:11" x14ac:dyDescent="0.3">
      <c r="A4568" s="18" t="str">
        <f t="shared" si="139"/>
        <v>82018P</v>
      </c>
      <c r="B4568" s="10">
        <v>760199</v>
      </c>
      <c r="C4568" s="15">
        <v>43362</v>
      </c>
      <c r="D4568" s="16">
        <v>3132.7871740000001</v>
      </c>
      <c r="E4568" s="14">
        <v>0.32</v>
      </c>
      <c r="F4568" s="14" t="s">
        <v>42</v>
      </c>
      <c r="G4568" s="15">
        <v>43361</v>
      </c>
      <c r="H4568" s="27">
        <f>WORKDAY(WORKDAY(DATEVALUE("15/"&amp;MONTH(EDATE(C4568,0))&amp;"/"&amp;YEAR(EDATE(C4568,0))),-1,Feriados!$A$1:$A$936),1,Feriados!$A$1:$A$936)</f>
        <v>43360</v>
      </c>
      <c r="I4568" s="27">
        <f>WORKDAY(WORKDAY(DATEVALUE("15/"&amp;MONTH(EDATE(C4568,-1))&amp;"/"&amp;YEAR(EDATE(C4568,-1))),-1,Feriados!$A$1:$A$936),1,Feriados!$A$1:$A$936)</f>
        <v>43327</v>
      </c>
      <c r="J4568" s="27">
        <f>WORKDAY(WORKDAY(DATEVALUE("15/"&amp;MONTH(EDATE(C4568,0))&amp;"/"&amp;YEAR(EDATE(C4568,0))-1),-1,Feriados!$A$1:$A$936),1,Feriados!$A$1:$A$936)</f>
        <v>42993</v>
      </c>
      <c r="K4568" s="28">
        <f t="shared" si="138"/>
        <v>4.1930159667398881</v>
      </c>
    </row>
    <row r="4569" spans="1:11" x14ac:dyDescent="0.3">
      <c r="A4569" s="18" t="str">
        <f t="shared" si="139"/>
        <v>82018P</v>
      </c>
      <c r="B4569" s="10">
        <v>760199</v>
      </c>
      <c r="C4569" s="15">
        <v>43363</v>
      </c>
      <c r="D4569" s="16">
        <v>3133.314003</v>
      </c>
      <c r="E4569" s="14">
        <v>0.32</v>
      </c>
      <c r="F4569" s="14" t="s">
        <v>42</v>
      </c>
      <c r="G4569" s="15">
        <v>43361</v>
      </c>
      <c r="H4569" s="27">
        <f>WORKDAY(WORKDAY(DATEVALUE("15/"&amp;MONTH(EDATE(C4569,0))&amp;"/"&amp;YEAR(EDATE(C4569,0))),-1,Feriados!$A$1:$A$936),1,Feriados!$A$1:$A$936)</f>
        <v>43360</v>
      </c>
      <c r="I4569" s="27">
        <f>WORKDAY(WORKDAY(DATEVALUE("15/"&amp;MONTH(EDATE(C4569,-1))&amp;"/"&amp;YEAR(EDATE(C4569,-1))),-1,Feriados!$A$1:$A$936),1,Feriados!$A$1:$A$936)</f>
        <v>43327</v>
      </c>
      <c r="J4569" s="27">
        <f>WORKDAY(WORKDAY(DATEVALUE("15/"&amp;MONTH(EDATE(C4569,0))&amp;"/"&amp;YEAR(EDATE(C4569,0))-1),-1,Feriados!$A$1:$A$936),1,Feriados!$A$1:$A$936)</f>
        <v>42993</v>
      </c>
      <c r="K4569" s="28">
        <f t="shared" si="138"/>
        <v>4.1930159667398881</v>
      </c>
    </row>
    <row r="4570" spans="1:11" x14ac:dyDescent="0.3">
      <c r="A4570" s="18" t="str">
        <f t="shared" si="139"/>
        <v>82018P</v>
      </c>
      <c r="B4570" s="10">
        <v>760199</v>
      </c>
      <c r="C4570" s="15">
        <v>43364</v>
      </c>
      <c r="D4570" s="16">
        <v>3133.840921</v>
      </c>
      <c r="E4570" s="14">
        <v>0.32</v>
      </c>
      <c r="F4570" s="14" t="s">
        <v>42</v>
      </c>
      <c r="G4570" s="15">
        <v>43361</v>
      </c>
      <c r="H4570" s="27">
        <f>WORKDAY(WORKDAY(DATEVALUE("15/"&amp;MONTH(EDATE(C4570,0))&amp;"/"&amp;YEAR(EDATE(C4570,0))),-1,Feriados!$A$1:$A$936),1,Feriados!$A$1:$A$936)</f>
        <v>43360</v>
      </c>
      <c r="I4570" s="27">
        <f>WORKDAY(WORKDAY(DATEVALUE("15/"&amp;MONTH(EDATE(C4570,-1))&amp;"/"&amp;YEAR(EDATE(C4570,-1))),-1,Feriados!$A$1:$A$936),1,Feriados!$A$1:$A$936)</f>
        <v>43327</v>
      </c>
      <c r="J4570" s="27">
        <f>WORKDAY(WORKDAY(DATEVALUE("15/"&amp;MONTH(EDATE(C4570,0))&amp;"/"&amp;YEAR(EDATE(C4570,0))-1),-1,Feriados!$A$1:$A$936),1,Feriados!$A$1:$A$936)</f>
        <v>42993</v>
      </c>
      <c r="K4570" s="28">
        <f t="shared" si="138"/>
        <v>4.1930159667398881</v>
      </c>
    </row>
    <row r="4571" spans="1:11" x14ac:dyDescent="0.3">
      <c r="A4571" s="18" t="str">
        <f t="shared" si="139"/>
        <v>82018P</v>
      </c>
      <c r="B4571" s="10">
        <v>760199</v>
      </c>
      <c r="C4571" s="15">
        <v>43367</v>
      </c>
      <c r="D4571" s="16">
        <v>3135.0254970000001</v>
      </c>
      <c r="E4571" s="14">
        <v>0.4</v>
      </c>
      <c r="F4571" s="14" t="s">
        <v>42</v>
      </c>
      <c r="G4571" s="15">
        <v>43367</v>
      </c>
      <c r="H4571" s="27">
        <f>WORKDAY(WORKDAY(DATEVALUE("15/"&amp;MONTH(EDATE(C4571,0))&amp;"/"&amp;YEAR(EDATE(C4571,0))),-1,Feriados!$A$1:$A$936),1,Feriados!$A$1:$A$936)</f>
        <v>43360</v>
      </c>
      <c r="I4571" s="27">
        <f>WORKDAY(WORKDAY(DATEVALUE("15/"&amp;MONTH(EDATE(C4571,-1))&amp;"/"&amp;YEAR(EDATE(C4571,-1))),-1,Feriados!$A$1:$A$936),1,Feriados!$A$1:$A$936)</f>
        <v>43327</v>
      </c>
      <c r="J4571" s="27">
        <f>WORKDAY(WORKDAY(DATEVALUE("15/"&amp;MONTH(EDATE(C4571,0))&amp;"/"&amp;YEAR(EDATE(C4571,0))-1),-1,Feriados!$A$1:$A$936),1,Feriados!$A$1:$A$936)</f>
        <v>42993</v>
      </c>
      <c r="K4571" s="28">
        <f t="shared" si="138"/>
        <v>4.1930159667398881</v>
      </c>
    </row>
    <row r="4572" spans="1:11" x14ac:dyDescent="0.3">
      <c r="A4572" s="18" t="str">
        <f t="shared" si="139"/>
        <v>82018P</v>
      </c>
      <c r="B4572" s="10">
        <v>760199</v>
      </c>
      <c r="C4572" s="15">
        <v>43368</v>
      </c>
      <c r="D4572" s="16">
        <v>3135.6842550000001</v>
      </c>
      <c r="E4572" s="14">
        <v>0.4</v>
      </c>
      <c r="F4572" s="14" t="s">
        <v>42</v>
      </c>
      <c r="G4572" s="15">
        <v>43367</v>
      </c>
      <c r="H4572" s="27">
        <f>WORKDAY(WORKDAY(DATEVALUE("15/"&amp;MONTH(EDATE(C4572,0))&amp;"/"&amp;YEAR(EDATE(C4572,0))),-1,Feriados!$A$1:$A$936),1,Feriados!$A$1:$A$936)</f>
        <v>43360</v>
      </c>
      <c r="I4572" s="27">
        <f>WORKDAY(WORKDAY(DATEVALUE("15/"&amp;MONTH(EDATE(C4572,-1))&amp;"/"&amp;YEAR(EDATE(C4572,-1))),-1,Feriados!$A$1:$A$936),1,Feriados!$A$1:$A$936)</f>
        <v>43327</v>
      </c>
      <c r="J4572" s="27">
        <f>WORKDAY(WORKDAY(DATEVALUE("15/"&amp;MONTH(EDATE(C4572,0))&amp;"/"&amp;YEAR(EDATE(C4572,0))-1),-1,Feriados!$A$1:$A$936),1,Feriados!$A$1:$A$936)</f>
        <v>42993</v>
      </c>
      <c r="K4572" s="28">
        <f t="shared" si="138"/>
        <v>4.1930159667398881</v>
      </c>
    </row>
    <row r="4573" spans="1:11" x14ac:dyDescent="0.3">
      <c r="A4573" s="18" t="str">
        <f t="shared" si="139"/>
        <v>82018P</v>
      </c>
      <c r="B4573" s="10">
        <v>760199</v>
      </c>
      <c r="C4573" s="15">
        <v>43369</v>
      </c>
      <c r="D4573" s="16">
        <v>3136.343151</v>
      </c>
      <c r="E4573" s="14">
        <v>0.4</v>
      </c>
      <c r="F4573" s="14" t="s">
        <v>42</v>
      </c>
      <c r="G4573" s="15">
        <v>43367</v>
      </c>
      <c r="H4573" s="27">
        <f>WORKDAY(WORKDAY(DATEVALUE("15/"&amp;MONTH(EDATE(C4573,0))&amp;"/"&amp;YEAR(EDATE(C4573,0))),-1,Feriados!$A$1:$A$936),1,Feriados!$A$1:$A$936)</f>
        <v>43360</v>
      </c>
      <c r="I4573" s="27">
        <f>WORKDAY(WORKDAY(DATEVALUE("15/"&amp;MONTH(EDATE(C4573,-1))&amp;"/"&amp;YEAR(EDATE(C4573,-1))),-1,Feriados!$A$1:$A$936),1,Feriados!$A$1:$A$936)</f>
        <v>43327</v>
      </c>
      <c r="J4573" s="27">
        <f>WORKDAY(WORKDAY(DATEVALUE("15/"&amp;MONTH(EDATE(C4573,0))&amp;"/"&amp;YEAR(EDATE(C4573,0))-1),-1,Feriados!$A$1:$A$936),1,Feriados!$A$1:$A$936)</f>
        <v>42993</v>
      </c>
      <c r="K4573" s="28">
        <f t="shared" si="138"/>
        <v>4.1930159667398881</v>
      </c>
    </row>
    <row r="4574" spans="1:11" x14ac:dyDescent="0.3">
      <c r="A4574" s="18" t="str">
        <f t="shared" si="139"/>
        <v>82018P</v>
      </c>
      <c r="B4574" s="10">
        <v>760199</v>
      </c>
      <c r="C4574" s="15">
        <v>43370</v>
      </c>
      <c r="D4574" s="16">
        <v>3137.0021860000002</v>
      </c>
      <c r="E4574" s="14">
        <v>0.4</v>
      </c>
      <c r="F4574" s="14" t="s">
        <v>42</v>
      </c>
      <c r="G4574" s="15">
        <v>43367</v>
      </c>
      <c r="H4574" s="27">
        <f>WORKDAY(WORKDAY(DATEVALUE("15/"&amp;MONTH(EDATE(C4574,0))&amp;"/"&amp;YEAR(EDATE(C4574,0))),-1,Feriados!$A$1:$A$936),1,Feriados!$A$1:$A$936)</f>
        <v>43360</v>
      </c>
      <c r="I4574" s="27">
        <f>WORKDAY(WORKDAY(DATEVALUE("15/"&amp;MONTH(EDATE(C4574,-1))&amp;"/"&amp;YEAR(EDATE(C4574,-1))),-1,Feriados!$A$1:$A$936),1,Feriados!$A$1:$A$936)</f>
        <v>43327</v>
      </c>
      <c r="J4574" s="27">
        <f>WORKDAY(WORKDAY(DATEVALUE("15/"&amp;MONTH(EDATE(C4574,0))&amp;"/"&amp;YEAR(EDATE(C4574,0))-1),-1,Feriados!$A$1:$A$936),1,Feriados!$A$1:$A$936)</f>
        <v>42993</v>
      </c>
      <c r="K4574" s="28">
        <f t="shared" si="138"/>
        <v>4.1930159667398881</v>
      </c>
    </row>
    <row r="4575" spans="1:11" x14ac:dyDescent="0.3">
      <c r="A4575" s="18" t="str">
        <f t="shared" si="139"/>
        <v>82018P</v>
      </c>
      <c r="B4575" s="10">
        <v>760199</v>
      </c>
      <c r="C4575" s="15">
        <v>43371</v>
      </c>
      <c r="D4575" s="16">
        <v>3137.6613590000002</v>
      </c>
      <c r="E4575" s="14">
        <v>0.4</v>
      </c>
      <c r="F4575" s="14" t="s">
        <v>42</v>
      </c>
      <c r="G4575" s="15">
        <v>43367</v>
      </c>
      <c r="H4575" s="27">
        <f>WORKDAY(WORKDAY(DATEVALUE("15/"&amp;MONTH(EDATE(C4575,0))&amp;"/"&amp;YEAR(EDATE(C4575,0))),-1,Feriados!$A$1:$A$936),1,Feriados!$A$1:$A$936)</f>
        <v>43360</v>
      </c>
      <c r="I4575" s="27">
        <f>WORKDAY(WORKDAY(DATEVALUE("15/"&amp;MONTH(EDATE(C4575,-1))&amp;"/"&amp;YEAR(EDATE(C4575,-1))),-1,Feriados!$A$1:$A$936),1,Feriados!$A$1:$A$936)</f>
        <v>43327</v>
      </c>
      <c r="J4575" s="27">
        <f>WORKDAY(WORKDAY(DATEVALUE("15/"&amp;MONTH(EDATE(C4575,0))&amp;"/"&amp;YEAR(EDATE(C4575,0))-1),-1,Feriados!$A$1:$A$936),1,Feriados!$A$1:$A$936)</f>
        <v>42993</v>
      </c>
      <c r="K4575" s="28">
        <f t="shared" si="138"/>
        <v>4.1930159667398881</v>
      </c>
    </row>
    <row r="4576" spans="1:11" x14ac:dyDescent="0.3">
      <c r="A4576" s="18" t="str">
        <f t="shared" si="139"/>
        <v>92018P</v>
      </c>
      <c r="B4576" s="10">
        <v>760199</v>
      </c>
      <c r="C4576" s="15">
        <v>43374</v>
      </c>
      <c r="D4576" s="16">
        <v>3138.3206709999999</v>
      </c>
      <c r="E4576" s="14">
        <v>0.4</v>
      </c>
      <c r="F4576" s="14" t="s">
        <v>42</v>
      </c>
      <c r="G4576" s="15">
        <v>43367</v>
      </c>
      <c r="H4576" s="27">
        <f>WORKDAY(WORKDAY(DATEVALUE("15/"&amp;MONTH(EDATE(C4576,0))&amp;"/"&amp;YEAR(EDATE(C4576,0))),-1,Feriados!$A$1:$A$936),1,Feriados!$A$1:$A$936)</f>
        <v>43388</v>
      </c>
      <c r="I4576" s="27">
        <f>WORKDAY(WORKDAY(DATEVALUE("15/"&amp;MONTH(EDATE(C4576,-1))&amp;"/"&amp;YEAR(EDATE(C4576,-1))),-1,Feriados!$A$1:$A$936),1,Feriados!$A$1:$A$936)</f>
        <v>43360</v>
      </c>
      <c r="J4576" s="27">
        <f>WORKDAY(WORKDAY(DATEVALUE("15/"&amp;MONTH(EDATE(C4576,0))&amp;"/"&amp;YEAR(EDATE(C4576,0))-1),-1,Feriados!$A$1:$A$936),1,Feriados!$A$1:$A$936)</f>
        <v>43024</v>
      </c>
      <c r="K4576" s="28">
        <f t="shared" si="138"/>
        <v>4.5259760440898855</v>
      </c>
    </row>
    <row r="4577" spans="1:11" x14ac:dyDescent="0.3">
      <c r="A4577" s="18" t="str">
        <f t="shared" si="139"/>
        <v>92018P</v>
      </c>
      <c r="B4577" s="10">
        <v>760199</v>
      </c>
      <c r="C4577" s="15">
        <v>43375</v>
      </c>
      <c r="D4577" s="16">
        <v>3138.9801219999999</v>
      </c>
      <c r="E4577" s="14">
        <v>0.4</v>
      </c>
      <c r="F4577" s="14" t="s">
        <v>42</v>
      </c>
      <c r="G4577" s="15">
        <v>43367</v>
      </c>
      <c r="H4577" s="27">
        <f>WORKDAY(WORKDAY(DATEVALUE("15/"&amp;MONTH(EDATE(C4577,0))&amp;"/"&amp;YEAR(EDATE(C4577,0))),-1,Feriados!$A$1:$A$936),1,Feriados!$A$1:$A$936)</f>
        <v>43388</v>
      </c>
      <c r="I4577" s="27">
        <f>WORKDAY(WORKDAY(DATEVALUE("15/"&amp;MONTH(EDATE(C4577,-1))&amp;"/"&amp;YEAR(EDATE(C4577,-1))),-1,Feriados!$A$1:$A$936),1,Feriados!$A$1:$A$936)</f>
        <v>43360</v>
      </c>
      <c r="J4577" s="27">
        <f>WORKDAY(WORKDAY(DATEVALUE("15/"&amp;MONTH(EDATE(C4577,0))&amp;"/"&amp;YEAR(EDATE(C4577,0))-1),-1,Feriados!$A$1:$A$936),1,Feriados!$A$1:$A$936)</f>
        <v>43024</v>
      </c>
      <c r="K4577" s="28">
        <f t="shared" si="138"/>
        <v>4.5259760440898855</v>
      </c>
    </row>
    <row r="4578" spans="1:11" x14ac:dyDescent="0.3">
      <c r="A4578" s="18" t="str">
        <f t="shared" si="139"/>
        <v>92018P</v>
      </c>
      <c r="B4578" s="10">
        <v>760199</v>
      </c>
      <c r="C4578" s="15">
        <v>43376</v>
      </c>
      <c r="D4578" s="16">
        <v>3139.6397109999998</v>
      </c>
      <c r="E4578" s="14">
        <v>0.4</v>
      </c>
      <c r="F4578" s="14" t="s">
        <v>42</v>
      </c>
      <c r="G4578" s="15">
        <v>43367</v>
      </c>
      <c r="H4578" s="27">
        <f>WORKDAY(WORKDAY(DATEVALUE("15/"&amp;MONTH(EDATE(C4578,0))&amp;"/"&amp;YEAR(EDATE(C4578,0))),-1,Feriados!$A$1:$A$936),1,Feriados!$A$1:$A$936)</f>
        <v>43388</v>
      </c>
      <c r="I4578" s="27">
        <f>WORKDAY(WORKDAY(DATEVALUE("15/"&amp;MONTH(EDATE(C4578,-1))&amp;"/"&amp;YEAR(EDATE(C4578,-1))),-1,Feriados!$A$1:$A$936),1,Feriados!$A$1:$A$936)</f>
        <v>43360</v>
      </c>
      <c r="J4578" s="27">
        <f>WORKDAY(WORKDAY(DATEVALUE("15/"&amp;MONTH(EDATE(C4578,0))&amp;"/"&amp;YEAR(EDATE(C4578,0))-1),-1,Feriados!$A$1:$A$936),1,Feriados!$A$1:$A$936)</f>
        <v>43024</v>
      </c>
      <c r="K4578" s="28">
        <f t="shared" si="138"/>
        <v>4.5259760440898855</v>
      </c>
    </row>
    <row r="4579" spans="1:11" x14ac:dyDescent="0.3">
      <c r="A4579" s="18" t="str">
        <f t="shared" si="139"/>
        <v>92018P</v>
      </c>
      <c r="B4579" s="10">
        <v>760199</v>
      </c>
      <c r="C4579" s="15">
        <v>43377</v>
      </c>
      <c r="D4579" s="16">
        <v>3140.2994389999999</v>
      </c>
      <c r="E4579" s="14">
        <v>0.4</v>
      </c>
      <c r="F4579" s="14" t="s">
        <v>42</v>
      </c>
      <c r="G4579" s="15">
        <v>43367</v>
      </c>
      <c r="H4579" s="27">
        <f>WORKDAY(WORKDAY(DATEVALUE("15/"&amp;MONTH(EDATE(C4579,0))&amp;"/"&amp;YEAR(EDATE(C4579,0))),-1,Feriados!$A$1:$A$936),1,Feriados!$A$1:$A$936)</f>
        <v>43388</v>
      </c>
      <c r="I4579" s="27">
        <f>WORKDAY(WORKDAY(DATEVALUE("15/"&amp;MONTH(EDATE(C4579,-1))&amp;"/"&amp;YEAR(EDATE(C4579,-1))),-1,Feriados!$A$1:$A$936),1,Feriados!$A$1:$A$936)</f>
        <v>43360</v>
      </c>
      <c r="J4579" s="27">
        <f>WORKDAY(WORKDAY(DATEVALUE("15/"&amp;MONTH(EDATE(C4579,0))&amp;"/"&amp;YEAR(EDATE(C4579,0))-1),-1,Feriados!$A$1:$A$936),1,Feriados!$A$1:$A$936)</f>
        <v>43024</v>
      </c>
      <c r="K4579" s="28">
        <f t="shared" si="138"/>
        <v>4.5259760440898855</v>
      </c>
    </row>
    <row r="4580" spans="1:11" x14ac:dyDescent="0.3">
      <c r="A4580" s="18" t="str">
        <f t="shared" si="139"/>
        <v>92018F</v>
      </c>
      <c r="B4580" s="10">
        <v>760199</v>
      </c>
      <c r="C4580" s="15">
        <v>43378</v>
      </c>
      <c r="D4580" s="16">
        <v>3142.8025699999998</v>
      </c>
      <c r="E4580" s="14">
        <v>0.48</v>
      </c>
      <c r="F4580" s="14" t="s">
        <v>41</v>
      </c>
      <c r="G4580" s="15">
        <v>43378</v>
      </c>
      <c r="H4580" s="27">
        <f>WORKDAY(WORKDAY(DATEVALUE("15/"&amp;MONTH(EDATE(C4580,0))&amp;"/"&amp;YEAR(EDATE(C4580,0))),-1,Feriados!$A$1:$A$936),1,Feriados!$A$1:$A$936)</f>
        <v>43388</v>
      </c>
      <c r="I4580" s="27">
        <f>WORKDAY(WORKDAY(DATEVALUE("15/"&amp;MONTH(EDATE(C4580,-1))&amp;"/"&amp;YEAR(EDATE(C4580,-1))),-1,Feriados!$A$1:$A$936),1,Feriados!$A$1:$A$936)</f>
        <v>43360</v>
      </c>
      <c r="J4580" s="27">
        <f>WORKDAY(WORKDAY(DATEVALUE("15/"&amp;MONTH(EDATE(C4580,0))&amp;"/"&amp;YEAR(EDATE(C4580,0))-1),-1,Feriados!$A$1:$A$936),1,Feriados!$A$1:$A$936)</f>
        <v>43024</v>
      </c>
      <c r="K4580" s="28">
        <f t="shared" si="138"/>
        <v>4.5259760440898855</v>
      </c>
    </row>
    <row r="4581" spans="1:11" x14ac:dyDescent="0.3">
      <c r="A4581" s="18" t="str">
        <f t="shared" si="139"/>
        <v>92018F</v>
      </c>
      <c r="B4581" s="10">
        <v>760199</v>
      </c>
      <c r="C4581" s="15">
        <v>43381</v>
      </c>
      <c r="D4581" s="16">
        <v>3143.594693</v>
      </c>
      <c r="E4581" s="14">
        <v>0.48</v>
      </c>
      <c r="F4581" s="14" t="s">
        <v>41</v>
      </c>
      <c r="G4581" s="15">
        <v>43378</v>
      </c>
      <c r="H4581" s="27">
        <f>WORKDAY(WORKDAY(DATEVALUE("15/"&amp;MONTH(EDATE(C4581,0))&amp;"/"&amp;YEAR(EDATE(C4581,0))),-1,Feriados!$A$1:$A$936),1,Feriados!$A$1:$A$936)</f>
        <v>43388</v>
      </c>
      <c r="I4581" s="27">
        <f>WORKDAY(WORKDAY(DATEVALUE("15/"&amp;MONTH(EDATE(C4581,-1))&amp;"/"&amp;YEAR(EDATE(C4581,-1))),-1,Feriados!$A$1:$A$936),1,Feriados!$A$1:$A$936)</f>
        <v>43360</v>
      </c>
      <c r="J4581" s="27">
        <f>WORKDAY(WORKDAY(DATEVALUE("15/"&amp;MONTH(EDATE(C4581,0))&amp;"/"&amp;YEAR(EDATE(C4581,0))-1),-1,Feriados!$A$1:$A$936),1,Feriados!$A$1:$A$936)</f>
        <v>43024</v>
      </c>
      <c r="K4581" s="28">
        <f t="shared" si="138"/>
        <v>4.5259760440898855</v>
      </c>
    </row>
    <row r="4582" spans="1:11" x14ac:dyDescent="0.3">
      <c r="A4582" s="18" t="str">
        <f t="shared" si="139"/>
        <v>92018F</v>
      </c>
      <c r="B4582" s="10">
        <v>760199</v>
      </c>
      <c r="C4582" s="15">
        <v>43382</v>
      </c>
      <c r="D4582" s="16">
        <v>3144.3870149999998</v>
      </c>
      <c r="E4582" s="14">
        <v>0.48</v>
      </c>
      <c r="F4582" s="14" t="s">
        <v>41</v>
      </c>
      <c r="G4582" s="15">
        <v>43378</v>
      </c>
      <c r="H4582" s="27">
        <f>WORKDAY(WORKDAY(DATEVALUE("15/"&amp;MONTH(EDATE(C4582,0))&amp;"/"&amp;YEAR(EDATE(C4582,0))),-1,Feriados!$A$1:$A$936),1,Feriados!$A$1:$A$936)</f>
        <v>43388</v>
      </c>
      <c r="I4582" s="27">
        <f>WORKDAY(WORKDAY(DATEVALUE("15/"&amp;MONTH(EDATE(C4582,-1))&amp;"/"&amp;YEAR(EDATE(C4582,-1))),-1,Feriados!$A$1:$A$936),1,Feriados!$A$1:$A$936)</f>
        <v>43360</v>
      </c>
      <c r="J4582" s="27">
        <f>WORKDAY(WORKDAY(DATEVALUE("15/"&amp;MONTH(EDATE(C4582,0))&amp;"/"&amp;YEAR(EDATE(C4582,0))-1),-1,Feriados!$A$1:$A$936),1,Feriados!$A$1:$A$936)</f>
        <v>43024</v>
      </c>
      <c r="K4582" s="28">
        <f t="shared" si="138"/>
        <v>4.5259760440898855</v>
      </c>
    </row>
    <row r="4583" spans="1:11" x14ac:dyDescent="0.3">
      <c r="A4583" s="18" t="str">
        <f t="shared" si="139"/>
        <v>92018F</v>
      </c>
      <c r="B4583" s="10">
        <v>760199</v>
      </c>
      <c r="C4583" s="15">
        <v>43383</v>
      </c>
      <c r="D4583" s="16">
        <v>3145.1795379999999</v>
      </c>
      <c r="E4583" s="14">
        <v>0.48</v>
      </c>
      <c r="F4583" s="14" t="s">
        <v>41</v>
      </c>
      <c r="G4583" s="15">
        <v>43378</v>
      </c>
      <c r="H4583" s="27">
        <f>WORKDAY(WORKDAY(DATEVALUE("15/"&amp;MONTH(EDATE(C4583,0))&amp;"/"&amp;YEAR(EDATE(C4583,0))),-1,Feriados!$A$1:$A$936),1,Feriados!$A$1:$A$936)</f>
        <v>43388</v>
      </c>
      <c r="I4583" s="27">
        <f>WORKDAY(WORKDAY(DATEVALUE("15/"&amp;MONTH(EDATE(C4583,-1))&amp;"/"&amp;YEAR(EDATE(C4583,-1))),-1,Feriados!$A$1:$A$936),1,Feriados!$A$1:$A$936)</f>
        <v>43360</v>
      </c>
      <c r="J4583" s="27">
        <f>WORKDAY(WORKDAY(DATEVALUE("15/"&amp;MONTH(EDATE(C4583,0))&amp;"/"&amp;YEAR(EDATE(C4583,0))-1),-1,Feriados!$A$1:$A$936),1,Feriados!$A$1:$A$936)</f>
        <v>43024</v>
      </c>
      <c r="K4583" s="28">
        <f t="shared" si="138"/>
        <v>4.5259760440898855</v>
      </c>
    </row>
    <row r="4584" spans="1:11" x14ac:dyDescent="0.3">
      <c r="A4584" s="18" t="str">
        <f t="shared" si="139"/>
        <v>92018F</v>
      </c>
      <c r="B4584" s="10">
        <v>760199</v>
      </c>
      <c r="C4584" s="15">
        <v>43384</v>
      </c>
      <c r="D4584" s="16">
        <v>3145.97226</v>
      </c>
      <c r="E4584" s="14">
        <v>0.48</v>
      </c>
      <c r="F4584" s="14" t="s">
        <v>41</v>
      </c>
      <c r="G4584" s="15">
        <v>43378</v>
      </c>
      <c r="H4584" s="27">
        <f>WORKDAY(WORKDAY(DATEVALUE("15/"&amp;MONTH(EDATE(C4584,0))&amp;"/"&amp;YEAR(EDATE(C4584,0))),-1,Feriados!$A$1:$A$936),1,Feriados!$A$1:$A$936)</f>
        <v>43388</v>
      </c>
      <c r="I4584" s="27">
        <f>WORKDAY(WORKDAY(DATEVALUE("15/"&amp;MONTH(EDATE(C4584,-1))&amp;"/"&amp;YEAR(EDATE(C4584,-1))),-1,Feriados!$A$1:$A$936),1,Feriados!$A$1:$A$936)</f>
        <v>43360</v>
      </c>
      <c r="J4584" s="27">
        <f>WORKDAY(WORKDAY(DATEVALUE("15/"&amp;MONTH(EDATE(C4584,0))&amp;"/"&amp;YEAR(EDATE(C4584,0))-1),-1,Feriados!$A$1:$A$936),1,Feriados!$A$1:$A$936)</f>
        <v>43024</v>
      </c>
      <c r="K4584" s="28">
        <f t="shared" si="138"/>
        <v>4.5259760440898855</v>
      </c>
    </row>
    <row r="4585" spans="1:11" x14ac:dyDescent="0.3">
      <c r="A4585" s="18" t="str">
        <f t="shared" si="139"/>
        <v>92018F</v>
      </c>
      <c r="B4585" s="10">
        <v>760199</v>
      </c>
      <c r="C4585" s="15">
        <v>43388</v>
      </c>
      <c r="D4585" s="16">
        <v>3146.765183</v>
      </c>
      <c r="E4585" s="14">
        <v>0.48</v>
      </c>
      <c r="F4585" s="14" t="s">
        <v>41</v>
      </c>
      <c r="G4585" s="15">
        <v>43378</v>
      </c>
      <c r="H4585" s="27">
        <f>WORKDAY(WORKDAY(DATEVALUE("15/"&amp;MONTH(EDATE(C4585,0))&amp;"/"&amp;YEAR(EDATE(C4585,0))),-1,Feriados!$A$1:$A$936),1,Feriados!$A$1:$A$936)</f>
        <v>43388</v>
      </c>
      <c r="I4585" s="27">
        <f>WORKDAY(WORKDAY(DATEVALUE("15/"&amp;MONTH(EDATE(C4585,-1))&amp;"/"&amp;YEAR(EDATE(C4585,-1))),-1,Feriados!$A$1:$A$936),1,Feriados!$A$1:$A$936)</f>
        <v>43360</v>
      </c>
      <c r="J4585" s="27">
        <f>WORKDAY(WORKDAY(DATEVALUE("15/"&amp;MONTH(EDATE(C4585,0))&amp;"/"&amp;YEAR(EDATE(C4585,0))-1),-1,Feriados!$A$1:$A$936),1,Feriados!$A$1:$A$936)</f>
        <v>43024</v>
      </c>
      <c r="K4585" s="28">
        <f t="shared" si="138"/>
        <v>4.5259760440898855</v>
      </c>
    </row>
    <row r="4586" spans="1:11" x14ac:dyDescent="0.3">
      <c r="A4586" s="18" t="str">
        <f t="shared" si="139"/>
        <v>92018P</v>
      </c>
      <c r="B4586" s="10">
        <v>760199</v>
      </c>
      <c r="C4586" s="15">
        <v>43389</v>
      </c>
      <c r="D4586" s="16">
        <v>3147.4644189999999</v>
      </c>
      <c r="E4586" s="14">
        <v>0.49</v>
      </c>
      <c r="F4586" s="14" t="s">
        <v>42</v>
      </c>
      <c r="G4586" s="15">
        <v>43389</v>
      </c>
      <c r="H4586" s="27">
        <f>WORKDAY(WORKDAY(DATEVALUE("15/"&amp;MONTH(EDATE(C4586,0))&amp;"/"&amp;YEAR(EDATE(C4586,0))),-1,Feriados!$A$1:$A$936),1,Feriados!$A$1:$A$936)</f>
        <v>43388</v>
      </c>
      <c r="I4586" s="27">
        <f>WORKDAY(WORKDAY(DATEVALUE("15/"&amp;MONTH(EDATE(C4586,-1))&amp;"/"&amp;YEAR(EDATE(C4586,-1))),-1,Feriados!$A$1:$A$936),1,Feriados!$A$1:$A$936)</f>
        <v>43360</v>
      </c>
      <c r="J4586" s="27">
        <f>WORKDAY(WORKDAY(DATEVALUE("15/"&amp;MONTH(EDATE(C4586,0))&amp;"/"&amp;YEAR(EDATE(C4586,0))-1),-1,Feriados!$A$1:$A$936),1,Feriados!$A$1:$A$936)</f>
        <v>43024</v>
      </c>
      <c r="K4586" s="28">
        <f t="shared" si="138"/>
        <v>4.5259760440898855</v>
      </c>
    </row>
    <row r="4587" spans="1:11" x14ac:dyDescent="0.3">
      <c r="A4587" s="18" t="str">
        <f t="shared" si="139"/>
        <v>92018P</v>
      </c>
      <c r="B4587" s="10">
        <v>760199</v>
      </c>
      <c r="C4587" s="15">
        <v>43390</v>
      </c>
      <c r="D4587" s="16">
        <v>3148.1638109999999</v>
      </c>
      <c r="E4587" s="14">
        <v>0.49</v>
      </c>
      <c r="F4587" s="14" t="s">
        <v>42</v>
      </c>
      <c r="G4587" s="15">
        <v>43389</v>
      </c>
      <c r="H4587" s="27">
        <f>WORKDAY(WORKDAY(DATEVALUE("15/"&amp;MONTH(EDATE(C4587,0))&amp;"/"&amp;YEAR(EDATE(C4587,0))),-1,Feriados!$A$1:$A$936),1,Feriados!$A$1:$A$936)</f>
        <v>43388</v>
      </c>
      <c r="I4587" s="27">
        <f>WORKDAY(WORKDAY(DATEVALUE("15/"&amp;MONTH(EDATE(C4587,-1))&amp;"/"&amp;YEAR(EDATE(C4587,-1))),-1,Feriados!$A$1:$A$936),1,Feriados!$A$1:$A$936)</f>
        <v>43360</v>
      </c>
      <c r="J4587" s="27">
        <f>WORKDAY(WORKDAY(DATEVALUE("15/"&amp;MONTH(EDATE(C4587,0))&amp;"/"&amp;YEAR(EDATE(C4587,0))-1),-1,Feriados!$A$1:$A$936),1,Feriados!$A$1:$A$936)</f>
        <v>43024</v>
      </c>
      <c r="K4587" s="28">
        <f t="shared" si="138"/>
        <v>4.5259760440898855</v>
      </c>
    </row>
    <row r="4588" spans="1:11" x14ac:dyDescent="0.3">
      <c r="A4588" s="18" t="str">
        <f t="shared" si="139"/>
        <v>92018P</v>
      </c>
      <c r="B4588" s="10">
        <v>760199</v>
      </c>
      <c r="C4588" s="15">
        <v>43391</v>
      </c>
      <c r="D4588" s="16">
        <v>3148.8633580000001</v>
      </c>
      <c r="E4588" s="14">
        <v>0.49</v>
      </c>
      <c r="F4588" s="14" t="s">
        <v>42</v>
      </c>
      <c r="G4588" s="15">
        <v>43389</v>
      </c>
      <c r="H4588" s="27">
        <f>WORKDAY(WORKDAY(DATEVALUE("15/"&amp;MONTH(EDATE(C4588,0))&amp;"/"&amp;YEAR(EDATE(C4588,0))),-1,Feriados!$A$1:$A$936),1,Feriados!$A$1:$A$936)</f>
        <v>43388</v>
      </c>
      <c r="I4588" s="27">
        <f>WORKDAY(WORKDAY(DATEVALUE("15/"&amp;MONTH(EDATE(C4588,-1))&amp;"/"&amp;YEAR(EDATE(C4588,-1))),-1,Feriados!$A$1:$A$936),1,Feriados!$A$1:$A$936)</f>
        <v>43360</v>
      </c>
      <c r="J4588" s="27">
        <f>WORKDAY(WORKDAY(DATEVALUE("15/"&amp;MONTH(EDATE(C4588,0))&amp;"/"&amp;YEAR(EDATE(C4588,0))-1),-1,Feriados!$A$1:$A$936),1,Feriados!$A$1:$A$936)</f>
        <v>43024</v>
      </c>
      <c r="K4588" s="28">
        <f t="shared" si="138"/>
        <v>4.5259760440898855</v>
      </c>
    </row>
    <row r="4589" spans="1:11" x14ac:dyDescent="0.3">
      <c r="A4589" s="18" t="str">
        <f t="shared" si="139"/>
        <v>92018P</v>
      </c>
      <c r="B4589" s="10">
        <v>760199</v>
      </c>
      <c r="C4589" s="15">
        <v>43392</v>
      </c>
      <c r="D4589" s="16">
        <v>3149.5630609999998</v>
      </c>
      <c r="E4589" s="14">
        <v>0.49</v>
      </c>
      <c r="F4589" s="14" t="s">
        <v>42</v>
      </c>
      <c r="G4589" s="15">
        <v>43389</v>
      </c>
      <c r="H4589" s="27">
        <f>WORKDAY(WORKDAY(DATEVALUE("15/"&amp;MONTH(EDATE(C4589,0))&amp;"/"&amp;YEAR(EDATE(C4589,0))),-1,Feriados!$A$1:$A$936),1,Feriados!$A$1:$A$936)</f>
        <v>43388</v>
      </c>
      <c r="I4589" s="27">
        <f>WORKDAY(WORKDAY(DATEVALUE("15/"&amp;MONTH(EDATE(C4589,-1))&amp;"/"&amp;YEAR(EDATE(C4589,-1))),-1,Feriados!$A$1:$A$936),1,Feriados!$A$1:$A$936)</f>
        <v>43360</v>
      </c>
      <c r="J4589" s="27">
        <f>WORKDAY(WORKDAY(DATEVALUE("15/"&amp;MONTH(EDATE(C4589,0))&amp;"/"&amp;YEAR(EDATE(C4589,0))-1),-1,Feriados!$A$1:$A$936),1,Feriados!$A$1:$A$936)</f>
        <v>43024</v>
      </c>
      <c r="K4589" s="28">
        <f t="shared" si="138"/>
        <v>4.5259760440898855</v>
      </c>
    </row>
    <row r="4590" spans="1:11" x14ac:dyDescent="0.3">
      <c r="A4590" s="18" t="str">
        <f t="shared" si="139"/>
        <v>92018P</v>
      </c>
      <c r="B4590" s="10">
        <v>760199</v>
      </c>
      <c r="C4590" s="15">
        <v>43395</v>
      </c>
      <c r="D4590" s="16">
        <v>3150.2629189999998</v>
      </c>
      <c r="E4590" s="14">
        <v>0.49</v>
      </c>
      <c r="F4590" s="14" t="s">
        <v>42</v>
      </c>
      <c r="G4590" s="15">
        <v>43389</v>
      </c>
      <c r="H4590" s="27">
        <f>WORKDAY(WORKDAY(DATEVALUE("15/"&amp;MONTH(EDATE(C4590,0))&amp;"/"&amp;YEAR(EDATE(C4590,0))),-1,Feriados!$A$1:$A$936),1,Feriados!$A$1:$A$936)</f>
        <v>43388</v>
      </c>
      <c r="I4590" s="27">
        <f>WORKDAY(WORKDAY(DATEVALUE("15/"&amp;MONTH(EDATE(C4590,-1))&amp;"/"&amp;YEAR(EDATE(C4590,-1))),-1,Feriados!$A$1:$A$936),1,Feriados!$A$1:$A$936)</f>
        <v>43360</v>
      </c>
      <c r="J4590" s="27">
        <f>WORKDAY(WORKDAY(DATEVALUE("15/"&amp;MONTH(EDATE(C4590,0))&amp;"/"&amp;YEAR(EDATE(C4590,0))-1),-1,Feriados!$A$1:$A$936),1,Feriados!$A$1:$A$936)</f>
        <v>43024</v>
      </c>
      <c r="K4590" s="28">
        <f t="shared" si="138"/>
        <v>4.5259760440898855</v>
      </c>
    </row>
    <row r="4591" spans="1:11" x14ac:dyDescent="0.3">
      <c r="A4591" s="18" t="str">
        <f t="shared" si="139"/>
        <v>92018P</v>
      </c>
      <c r="B4591" s="10">
        <v>760199</v>
      </c>
      <c r="C4591" s="15">
        <v>43396</v>
      </c>
      <c r="D4591" s="16">
        <v>3150.9629329999998</v>
      </c>
      <c r="E4591" s="14">
        <v>0.49</v>
      </c>
      <c r="F4591" s="14" t="s">
        <v>42</v>
      </c>
      <c r="G4591" s="15">
        <v>43389</v>
      </c>
      <c r="H4591" s="27">
        <f>WORKDAY(WORKDAY(DATEVALUE("15/"&amp;MONTH(EDATE(C4591,0))&amp;"/"&amp;YEAR(EDATE(C4591,0))),-1,Feriados!$A$1:$A$936),1,Feriados!$A$1:$A$936)</f>
        <v>43388</v>
      </c>
      <c r="I4591" s="27">
        <f>WORKDAY(WORKDAY(DATEVALUE("15/"&amp;MONTH(EDATE(C4591,-1))&amp;"/"&amp;YEAR(EDATE(C4591,-1))),-1,Feriados!$A$1:$A$936),1,Feriados!$A$1:$A$936)</f>
        <v>43360</v>
      </c>
      <c r="J4591" s="27">
        <f>WORKDAY(WORKDAY(DATEVALUE("15/"&amp;MONTH(EDATE(C4591,0))&amp;"/"&amp;YEAR(EDATE(C4591,0))-1),-1,Feriados!$A$1:$A$936),1,Feriados!$A$1:$A$936)</f>
        <v>43024</v>
      </c>
      <c r="K4591" s="28">
        <f t="shared" si="138"/>
        <v>4.5259760440898855</v>
      </c>
    </row>
    <row r="4592" spans="1:11" x14ac:dyDescent="0.3">
      <c r="A4592" s="18" t="str">
        <f t="shared" si="139"/>
        <v>92018P</v>
      </c>
      <c r="B4592" s="10">
        <v>760199</v>
      </c>
      <c r="C4592" s="15">
        <v>43397</v>
      </c>
      <c r="D4592" s="16">
        <v>3152.1619740000001</v>
      </c>
      <c r="E4592" s="14">
        <v>0.54</v>
      </c>
      <c r="F4592" s="14" t="s">
        <v>42</v>
      </c>
      <c r="G4592" s="15">
        <v>43397</v>
      </c>
      <c r="H4592" s="27">
        <f>WORKDAY(WORKDAY(DATEVALUE("15/"&amp;MONTH(EDATE(C4592,0))&amp;"/"&amp;YEAR(EDATE(C4592,0))),-1,Feriados!$A$1:$A$936),1,Feriados!$A$1:$A$936)</f>
        <v>43388</v>
      </c>
      <c r="I4592" s="27">
        <f>WORKDAY(WORKDAY(DATEVALUE("15/"&amp;MONTH(EDATE(C4592,-1))&amp;"/"&amp;YEAR(EDATE(C4592,-1))),-1,Feriados!$A$1:$A$936),1,Feriados!$A$1:$A$936)</f>
        <v>43360</v>
      </c>
      <c r="J4592" s="27">
        <f>WORKDAY(WORKDAY(DATEVALUE("15/"&amp;MONTH(EDATE(C4592,0))&amp;"/"&amp;YEAR(EDATE(C4592,0))-1),-1,Feriados!$A$1:$A$936),1,Feriados!$A$1:$A$936)</f>
        <v>43024</v>
      </c>
      <c r="K4592" s="28">
        <f t="shared" si="138"/>
        <v>4.5259760440898855</v>
      </c>
    </row>
    <row r="4593" spans="1:11" x14ac:dyDescent="0.3">
      <c r="A4593" s="18" t="str">
        <f t="shared" si="139"/>
        <v>92018P</v>
      </c>
      <c r="B4593" s="10">
        <v>760199</v>
      </c>
      <c r="C4593" s="15">
        <v>43398</v>
      </c>
      <c r="D4593" s="16">
        <v>3152.9336990000002</v>
      </c>
      <c r="E4593" s="14">
        <v>0.54</v>
      </c>
      <c r="F4593" s="14" t="s">
        <v>42</v>
      </c>
      <c r="G4593" s="15">
        <v>43397</v>
      </c>
      <c r="H4593" s="27">
        <f>WORKDAY(WORKDAY(DATEVALUE("15/"&amp;MONTH(EDATE(C4593,0))&amp;"/"&amp;YEAR(EDATE(C4593,0))),-1,Feriados!$A$1:$A$936),1,Feriados!$A$1:$A$936)</f>
        <v>43388</v>
      </c>
      <c r="I4593" s="27">
        <f>WORKDAY(WORKDAY(DATEVALUE("15/"&amp;MONTH(EDATE(C4593,-1))&amp;"/"&amp;YEAR(EDATE(C4593,-1))),-1,Feriados!$A$1:$A$936),1,Feriados!$A$1:$A$936)</f>
        <v>43360</v>
      </c>
      <c r="J4593" s="27">
        <f>WORKDAY(WORKDAY(DATEVALUE("15/"&amp;MONTH(EDATE(C4593,0))&amp;"/"&amp;YEAR(EDATE(C4593,0))-1),-1,Feriados!$A$1:$A$936),1,Feriados!$A$1:$A$936)</f>
        <v>43024</v>
      </c>
      <c r="K4593" s="28">
        <f t="shared" si="138"/>
        <v>4.5259760440898855</v>
      </c>
    </row>
    <row r="4594" spans="1:11" x14ac:dyDescent="0.3">
      <c r="A4594" s="18" t="str">
        <f t="shared" si="139"/>
        <v>92018P</v>
      </c>
      <c r="B4594" s="10">
        <v>760199</v>
      </c>
      <c r="C4594" s="15">
        <v>43399</v>
      </c>
      <c r="D4594" s="16">
        <v>3153.705614</v>
      </c>
      <c r="E4594" s="14">
        <v>0.54</v>
      </c>
      <c r="F4594" s="14" t="s">
        <v>42</v>
      </c>
      <c r="G4594" s="15">
        <v>43397</v>
      </c>
      <c r="H4594" s="27">
        <f>WORKDAY(WORKDAY(DATEVALUE("15/"&amp;MONTH(EDATE(C4594,0))&amp;"/"&amp;YEAR(EDATE(C4594,0))),-1,Feriados!$A$1:$A$936),1,Feriados!$A$1:$A$936)</f>
        <v>43388</v>
      </c>
      <c r="I4594" s="27">
        <f>WORKDAY(WORKDAY(DATEVALUE("15/"&amp;MONTH(EDATE(C4594,-1))&amp;"/"&amp;YEAR(EDATE(C4594,-1))),-1,Feriados!$A$1:$A$936),1,Feriados!$A$1:$A$936)</f>
        <v>43360</v>
      </c>
      <c r="J4594" s="27">
        <f>WORKDAY(WORKDAY(DATEVALUE("15/"&amp;MONTH(EDATE(C4594,0))&amp;"/"&amp;YEAR(EDATE(C4594,0))-1),-1,Feriados!$A$1:$A$936),1,Feriados!$A$1:$A$936)</f>
        <v>43024</v>
      </c>
      <c r="K4594" s="28">
        <f t="shared" si="138"/>
        <v>4.5259760440898855</v>
      </c>
    </row>
    <row r="4595" spans="1:11" x14ac:dyDescent="0.3">
      <c r="A4595" s="18" t="str">
        <f t="shared" si="139"/>
        <v>92018P</v>
      </c>
      <c r="B4595" s="10">
        <v>760199</v>
      </c>
      <c r="C4595" s="15">
        <v>43402</v>
      </c>
      <c r="D4595" s="16">
        <v>3154.4777170000002</v>
      </c>
      <c r="E4595" s="14">
        <v>0.54</v>
      </c>
      <c r="F4595" s="14" t="s">
        <v>42</v>
      </c>
      <c r="G4595" s="15">
        <v>43397</v>
      </c>
      <c r="H4595" s="27">
        <f>WORKDAY(WORKDAY(DATEVALUE("15/"&amp;MONTH(EDATE(C4595,0))&amp;"/"&amp;YEAR(EDATE(C4595,0))),-1,Feriados!$A$1:$A$936),1,Feriados!$A$1:$A$936)</f>
        <v>43388</v>
      </c>
      <c r="I4595" s="27">
        <f>WORKDAY(WORKDAY(DATEVALUE("15/"&amp;MONTH(EDATE(C4595,-1))&amp;"/"&amp;YEAR(EDATE(C4595,-1))),-1,Feriados!$A$1:$A$936),1,Feriados!$A$1:$A$936)</f>
        <v>43360</v>
      </c>
      <c r="J4595" s="27">
        <f>WORKDAY(WORKDAY(DATEVALUE("15/"&amp;MONTH(EDATE(C4595,0))&amp;"/"&amp;YEAR(EDATE(C4595,0))-1),-1,Feriados!$A$1:$A$936),1,Feriados!$A$1:$A$936)</f>
        <v>43024</v>
      </c>
      <c r="K4595" s="28">
        <f t="shared" si="138"/>
        <v>4.5259760440898855</v>
      </c>
    </row>
    <row r="4596" spans="1:11" x14ac:dyDescent="0.3">
      <c r="A4596" s="18" t="str">
        <f t="shared" si="139"/>
        <v>92018P</v>
      </c>
      <c r="B4596" s="10">
        <v>760199</v>
      </c>
      <c r="C4596" s="15">
        <v>43403</v>
      </c>
      <c r="D4596" s="16">
        <v>3155.2500089999999</v>
      </c>
      <c r="E4596" s="14">
        <v>0.54</v>
      </c>
      <c r="F4596" s="14" t="s">
        <v>42</v>
      </c>
      <c r="G4596" s="15">
        <v>43397</v>
      </c>
      <c r="H4596" s="27">
        <f>WORKDAY(WORKDAY(DATEVALUE("15/"&amp;MONTH(EDATE(C4596,0))&amp;"/"&amp;YEAR(EDATE(C4596,0))),-1,Feriados!$A$1:$A$936),1,Feriados!$A$1:$A$936)</f>
        <v>43388</v>
      </c>
      <c r="I4596" s="27">
        <f>WORKDAY(WORKDAY(DATEVALUE("15/"&amp;MONTH(EDATE(C4596,-1))&amp;"/"&amp;YEAR(EDATE(C4596,-1))),-1,Feriados!$A$1:$A$936),1,Feriados!$A$1:$A$936)</f>
        <v>43360</v>
      </c>
      <c r="J4596" s="27">
        <f>WORKDAY(WORKDAY(DATEVALUE("15/"&amp;MONTH(EDATE(C4596,0))&amp;"/"&amp;YEAR(EDATE(C4596,0))-1),-1,Feriados!$A$1:$A$936),1,Feriados!$A$1:$A$936)</f>
        <v>43024</v>
      </c>
      <c r="K4596" s="28">
        <f t="shared" si="138"/>
        <v>4.5259760440898855</v>
      </c>
    </row>
    <row r="4597" spans="1:11" x14ac:dyDescent="0.3">
      <c r="A4597" s="18" t="str">
        <f t="shared" si="139"/>
        <v>92018P</v>
      </c>
      <c r="B4597" s="10">
        <v>760199</v>
      </c>
      <c r="C4597" s="15">
        <v>43404</v>
      </c>
      <c r="D4597" s="16">
        <v>3156.0224910000002</v>
      </c>
      <c r="E4597" s="14">
        <v>0.54</v>
      </c>
      <c r="F4597" s="14" t="s">
        <v>42</v>
      </c>
      <c r="G4597" s="15">
        <v>43397</v>
      </c>
      <c r="H4597" s="27">
        <f>WORKDAY(WORKDAY(DATEVALUE("15/"&amp;MONTH(EDATE(C4597,0))&amp;"/"&amp;YEAR(EDATE(C4597,0))),-1,Feriados!$A$1:$A$936),1,Feriados!$A$1:$A$936)</f>
        <v>43388</v>
      </c>
      <c r="I4597" s="27">
        <f>WORKDAY(WORKDAY(DATEVALUE("15/"&amp;MONTH(EDATE(C4597,-1))&amp;"/"&amp;YEAR(EDATE(C4597,-1))),-1,Feriados!$A$1:$A$936),1,Feriados!$A$1:$A$936)</f>
        <v>43360</v>
      </c>
      <c r="J4597" s="27">
        <f>WORKDAY(WORKDAY(DATEVALUE("15/"&amp;MONTH(EDATE(C4597,0))&amp;"/"&amp;YEAR(EDATE(C4597,0))-1),-1,Feriados!$A$1:$A$936),1,Feriados!$A$1:$A$936)</f>
        <v>43024</v>
      </c>
      <c r="K4597" s="28">
        <f t="shared" si="138"/>
        <v>4.5259760440898855</v>
      </c>
    </row>
    <row r="4598" spans="1:11" x14ac:dyDescent="0.3">
      <c r="A4598" s="18" t="str">
        <f t="shared" si="139"/>
        <v>102018P</v>
      </c>
      <c r="B4598" s="10">
        <v>760199</v>
      </c>
      <c r="C4598" s="15">
        <v>43405</v>
      </c>
      <c r="D4598" s="16">
        <v>3156.795161</v>
      </c>
      <c r="E4598" s="14">
        <v>0.54</v>
      </c>
      <c r="F4598" s="14" t="s">
        <v>42</v>
      </c>
      <c r="G4598" s="15">
        <v>43397</v>
      </c>
      <c r="H4598" s="27">
        <f>WORKDAY(WORKDAY(DATEVALUE("15/"&amp;MONTH(EDATE(C4598,0))&amp;"/"&amp;YEAR(EDATE(C4598,0))),-1,Feriados!$A$1:$A$936),1,Feriados!$A$1:$A$936)</f>
        <v>43420</v>
      </c>
      <c r="I4598" s="27">
        <f>WORKDAY(WORKDAY(DATEVALUE("15/"&amp;MONTH(EDATE(C4598,-1))&amp;"/"&amp;YEAR(EDATE(C4598,-1))),-1,Feriados!$A$1:$A$936),1,Feriados!$A$1:$A$936)</f>
        <v>43388</v>
      </c>
      <c r="J4598" s="27">
        <f>WORKDAY(WORKDAY(DATEVALUE("15/"&amp;MONTH(EDATE(C4598,0))&amp;"/"&amp;YEAR(EDATE(C4598,0))-1),-1,Feriados!$A$1:$A$936),1,Feriados!$A$1:$A$936)</f>
        <v>43055</v>
      </c>
      <c r="K4598" s="28">
        <f t="shared" si="138"/>
        <v>4.5570294602260253</v>
      </c>
    </row>
    <row r="4599" spans="1:11" x14ac:dyDescent="0.3">
      <c r="A4599" s="18" t="str">
        <f t="shared" si="139"/>
        <v>102018P</v>
      </c>
      <c r="B4599" s="10">
        <v>760199</v>
      </c>
      <c r="C4599" s="15">
        <v>43409</v>
      </c>
      <c r="D4599" s="16">
        <v>3157.568021</v>
      </c>
      <c r="E4599" s="14">
        <v>0.54</v>
      </c>
      <c r="F4599" s="14" t="s">
        <v>42</v>
      </c>
      <c r="G4599" s="15">
        <v>43397</v>
      </c>
      <c r="H4599" s="27">
        <f>WORKDAY(WORKDAY(DATEVALUE("15/"&amp;MONTH(EDATE(C4599,0))&amp;"/"&amp;YEAR(EDATE(C4599,0))),-1,Feriados!$A$1:$A$936),1,Feriados!$A$1:$A$936)</f>
        <v>43420</v>
      </c>
      <c r="I4599" s="27">
        <f>WORKDAY(WORKDAY(DATEVALUE("15/"&amp;MONTH(EDATE(C4599,-1))&amp;"/"&amp;YEAR(EDATE(C4599,-1))),-1,Feriados!$A$1:$A$936),1,Feriados!$A$1:$A$936)</f>
        <v>43388</v>
      </c>
      <c r="J4599" s="27">
        <f>WORKDAY(WORKDAY(DATEVALUE("15/"&amp;MONTH(EDATE(C4599,0))&amp;"/"&amp;YEAR(EDATE(C4599,0))-1),-1,Feriados!$A$1:$A$936),1,Feriados!$A$1:$A$936)</f>
        <v>43055</v>
      </c>
      <c r="K4599" s="28">
        <f t="shared" si="138"/>
        <v>4.5570294602260253</v>
      </c>
    </row>
    <row r="4600" spans="1:11" x14ac:dyDescent="0.3">
      <c r="A4600" s="18" t="str">
        <f t="shared" si="139"/>
        <v>102018P</v>
      </c>
      <c r="B4600" s="10">
        <v>760199</v>
      </c>
      <c r="C4600" s="15">
        <v>43410</v>
      </c>
      <c r="D4600" s="16">
        <v>3158.3410699999999</v>
      </c>
      <c r="E4600" s="14">
        <v>0.54</v>
      </c>
      <c r="F4600" s="14" t="s">
        <v>42</v>
      </c>
      <c r="G4600" s="15">
        <v>43397</v>
      </c>
      <c r="H4600" s="27">
        <f>WORKDAY(WORKDAY(DATEVALUE("15/"&amp;MONTH(EDATE(C4600,0))&amp;"/"&amp;YEAR(EDATE(C4600,0))),-1,Feriados!$A$1:$A$936),1,Feriados!$A$1:$A$936)</f>
        <v>43420</v>
      </c>
      <c r="I4600" s="27">
        <f>WORKDAY(WORKDAY(DATEVALUE("15/"&amp;MONTH(EDATE(C4600,-1))&amp;"/"&amp;YEAR(EDATE(C4600,-1))),-1,Feriados!$A$1:$A$936),1,Feriados!$A$1:$A$936)</f>
        <v>43388</v>
      </c>
      <c r="J4600" s="27">
        <f>WORKDAY(WORKDAY(DATEVALUE("15/"&amp;MONTH(EDATE(C4600,0))&amp;"/"&amp;YEAR(EDATE(C4600,0))-1),-1,Feriados!$A$1:$A$936),1,Feriados!$A$1:$A$936)</f>
        <v>43055</v>
      </c>
      <c r="K4600" s="28">
        <f t="shared" si="138"/>
        <v>4.5570294602260253</v>
      </c>
    </row>
    <row r="4601" spans="1:11" x14ac:dyDescent="0.3">
      <c r="A4601" s="18" t="str">
        <f t="shared" si="139"/>
        <v>102018F</v>
      </c>
      <c r="B4601" s="10">
        <v>760199</v>
      </c>
      <c r="C4601" s="15">
        <v>43411</v>
      </c>
      <c r="D4601" s="16">
        <v>3157.055699</v>
      </c>
      <c r="E4601" s="14">
        <v>0.45</v>
      </c>
      <c r="F4601" s="14" t="s">
        <v>41</v>
      </c>
      <c r="G4601" s="15">
        <v>43411</v>
      </c>
      <c r="H4601" s="27">
        <f>WORKDAY(WORKDAY(DATEVALUE("15/"&amp;MONTH(EDATE(C4601,0))&amp;"/"&amp;YEAR(EDATE(C4601,0))),-1,Feriados!$A$1:$A$936),1,Feriados!$A$1:$A$936)</f>
        <v>43420</v>
      </c>
      <c r="I4601" s="27">
        <f>WORKDAY(WORKDAY(DATEVALUE("15/"&amp;MONTH(EDATE(C4601,-1))&amp;"/"&amp;YEAR(EDATE(C4601,-1))),-1,Feriados!$A$1:$A$936),1,Feriados!$A$1:$A$936)</f>
        <v>43388</v>
      </c>
      <c r="J4601" s="27">
        <f>WORKDAY(WORKDAY(DATEVALUE("15/"&amp;MONTH(EDATE(C4601,0))&amp;"/"&amp;YEAR(EDATE(C4601,0))-1),-1,Feriados!$A$1:$A$936),1,Feriados!$A$1:$A$936)</f>
        <v>43055</v>
      </c>
      <c r="K4601" s="28">
        <f t="shared" si="138"/>
        <v>4.5570294602260253</v>
      </c>
    </row>
    <row r="4602" spans="1:11" x14ac:dyDescent="0.3">
      <c r="A4602" s="18" t="str">
        <f t="shared" si="139"/>
        <v>102018F</v>
      </c>
      <c r="B4602" s="10">
        <v>760199</v>
      </c>
      <c r="C4602" s="15">
        <v>43412</v>
      </c>
      <c r="D4602" s="16">
        <v>3157.6999719999999</v>
      </c>
      <c r="E4602" s="14">
        <v>0.45</v>
      </c>
      <c r="F4602" s="14" t="s">
        <v>41</v>
      </c>
      <c r="G4602" s="15">
        <v>43411</v>
      </c>
      <c r="H4602" s="27">
        <f>WORKDAY(WORKDAY(DATEVALUE("15/"&amp;MONTH(EDATE(C4602,0))&amp;"/"&amp;YEAR(EDATE(C4602,0))),-1,Feriados!$A$1:$A$936),1,Feriados!$A$1:$A$936)</f>
        <v>43420</v>
      </c>
      <c r="I4602" s="27">
        <f>WORKDAY(WORKDAY(DATEVALUE("15/"&amp;MONTH(EDATE(C4602,-1))&amp;"/"&amp;YEAR(EDATE(C4602,-1))),-1,Feriados!$A$1:$A$936),1,Feriados!$A$1:$A$936)</f>
        <v>43388</v>
      </c>
      <c r="J4602" s="27">
        <f>WORKDAY(WORKDAY(DATEVALUE("15/"&amp;MONTH(EDATE(C4602,0))&amp;"/"&amp;YEAR(EDATE(C4602,0))-1),-1,Feriados!$A$1:$A$936),1,Feriados!$A$1:$A$936)</f>
        <v>43055</v>
      </c>
      <c r="K4602" s="28">
        <f t="shared" si="138"/>
        <v>4.5570294602260253</v>
      </c>
    </row>
    <row r="4603" spans="1:11" x14ac:dyDescent="0.3">
      <c r="A4603" s="18" t="str">
        <f t="shared" si="139"/>
        <v>102018F</v>
      </c>
      <c r="B4603" s="10">
        <v>760199</v>
      </c>
      <c r="C4603" s="15">
        <v>43413</v>
      </c>
      <c r="D4603" s="16">
        <v>3158.3443769999999</v>
      </c>
      <c r="E4603" s="14">
        <v>0.45</v>
      </c>
      <c r="F4603" s="14" t="s">
        <v>41</v>
      </c>
      <c r="G4603" s="15">
        <v>43411</v>
      </c>
      <c r="H4603" s="27">
        <f>WORKDAY(WORKDAY(DATEVALUE("15/"&amp;MONTH(EDATE(C4603,0))&amp;"/"&amp;YEAR(EDATE(C4603,0))),-1,Feriados!$A$1:$A$936),1,Feriados!$A$1:$A$936)</f>
        <v>43420</v>
      </c>
      <c r="I4603" s="27">
        <f>WORKDAY(WORKDAY(DATEVALUE("15/"&amp;MONTH(EDATE(C4603,-1))&amp;"/"&amp;YEAR(EDATE(C4603,-1))),-1,Feriados!$A$1:$A$936),1,Feriados!$A$1:$A$936)</f>
        <v>43388</v>
      </c>
      <c r="J4603" s="27">
        <f>WORKDAY(WORKDAY(DATEVALUE("15/"&amp;MONTH(EDATE(C4603,0))&amp;"/"&amp;YEAR(EDATE(C4603,0))-1),-1,Feriados!$A$1:$A$936),1,Feriados!$A$1:$A$936)</f>
        <v>43055</v>
      </c>
      <c r="K4603" s="28">
        <f t="shared" si="138"/>
        <v>4.5570294602260253</v>
      </c>
    </row>
    <row r="4604" spans="1:11" x14ac:dyDescent="0.3">
      <c r="A4604" s="18" t="str">
        <f t="shared" si="139"/>
        <v>102018F</v>
      </c>
      <c r="B4604" s="10">
        <v>760199</v>
      </c>
      <c r="C4604" s="15">
        <v>43416</v>
      </c>
      <c r="D4604" s="16">
        <v>3158.988914</v>
      </c>
      <c r="E4604" s="14">
        <v>0.45</v>
      </c>
      <c r="F4604" s="14" t="s">
        <v>41</v>
      </c>
      <c r="G4604" s="15">
        <v>43411</v>
      </c>
      <c r="H4604" s="27">
        <f>WORKDAY(WORKDAY(DATEVALUE("15/"&amp;MONTH(EDATE(C4604,0))&amp;"/"&amp;YEAR(EDATE(C4604,0))),-1,Feriados!$A$1:$A$936),1,Feriados!$A$1:$A$936)</f>
        <v>43420</v>
      </c>
      <c r="I4604" s="27">
        <f>WORKDAY(WORKDAY(DATEVALUE("15/"&amp;MONTH(EDATE(C4604,-1))&amp;"/"&amp;YEAR(EDATE(C4604,-1))),-1,Feriados!$A$1:$A$936),1,Feriados!$A$1:$A$936)</f>
        <v>43388</v>
      </c>
      <c r="J4604" s="27">
        <f>WORKDAY(WORKDAY(DATEVALUE("15/"&amp;MONTH(EDATE(C4604,0))&amp;"/"&amp;YEAR(EDATE(C4604,0))-1),-1,Feriados!$A$1:$A$936),1,Feriados!$A$1:$A$936)</f>
        <v>43055</v>
      </c>
      <c r="K4604" s="28">
        <f t="shared" si="138"/>
        <v>4.5570294602260253</v>
      </c>
    </row>
    <row r="4605" spans="1:11" x14ac:dyDescent="0.3">
      <c r="A4605" s="18" t="str">
        <f t="shared" si="139"/>
        <v>102018F</v>
      </c>
      <c r="B4605" s="10">
        <v>760199</v>
      </c>
      <c r="C4605" s="15">
        <v>43417</v>
      </c>
      <c r="D4605" s="16">
        <v>3159.6335819999999</v>
      </c>
      <c r="E4605" s="14">
        <v>0.45</v>
      </c>
      <c r="F4605" s="14" t="s">
        <v>41</v>
      </c>
      <c r="G4605" s="15">
        <v>43411</v>
      </c>
      <c r="H4605" s="27">
        <f>WORKDAY(WORKDAY(DATEVALUE("15/"&amp;MONTH(EDATE(C4605,0))&amp;"/"&amp;YEAR(EDATE(C4605,0))),-1,Feriados!$A$1:$A$936),1,Feriados!$A$1:$A$936)</f>
        <v>43420</v>
      </c>
      <c r="I4605" s="27">
        <f>WORKDAY(WORKDAY(DATEVALUE("15/"&amp;MONTH(EDATE(C4605,-1))&amp;"/"&amp;YEAR(EDATE(C4605,-1))),-1,Feriados!$A$1:$A$936),1,Feriados!$A$1:$A$936)</f>
        <v>43388</v>
      </c>
      <c r="J4605" s="27">
        <f>WORKDAY(WORKDAY(DATEVALUE("15/"&amp;MONTH(EDATE(C4605,0))&amp;"/"&amp;YEAR(EDATE(C4605,0))-1),-1,Feriados!$A$1:$A$936),1,Feriados!$A$1:$A$936)</f>
        <v>43055</v>
      </c>
      <c r="K4605" s="28">
        <f t="shared" ref="K4605:K4668" si="140">+(VLOOKUP(H4605,C:D,2,FALSE)/VLOOKUP(J4605,C:D,2,FALSE)-1)*100</f>
        <v>4.5570294602260253</v>
      </c>
    </row>
    <row r="4606" spans="1:11" x14ac:dyDescent="0.3">
      <c r="A4606" s="18" t="str">
        <f t="shared" si="139"/>
        <v>102018F</v>
      </c>
      <c r="B4606" s="10">
        <v>760199</v>
      </c>
      <c r="C4606" s="15">
        <v>43418</v>
      </c>
      <c r="D4606" s="16">
        <v>3160.2783810000001</v>
      </c>
      <c r="E4606" s="14">
        <v>0.45</v>
      </c>
      <c r="F4606" s="14" t="s">
        <v>41</v>
      </c>
      <c r="G4606" s="15">
        <v>43411</v>
      </c>
      <c r="H4606" s="27">
        <f>WORKDAY(WORKDAY(DATEVALUE("15/"&amp;MONTH(EDATE(C4606,0))&amp;"/"&amp;YEAR(EDATE(C4606,0))),-1,Feriados!$A$1:$A$936),1,Feriados!$A$1:$A$936)</f>
        <v>43420</v>
      </c>
      <c r="I4606" s="27">
        <f>WORKDAY(WORKDAY(DATEVALUE("15/"&amp;MONTH(EDATE(C4606,-1))&amp;"/"&amp;YEAR(EDATE(C4606,-1))),-1,Feriados!$A$1:$A$936),1,Feriados!$A$1:$A$936)</f>
        <v>43388</v>
      </c>
      <c r="J4606" s="27">
        <f>WORKDAY(WORKDAY(DATEVALUE("15/"&amp;MONTH(EDATE(C4606,0))&amp;"/"&amp;YEAR(EDATE(C4606,0))-1),-1,Feriados!$A$1:$A$936),1,Feriados!$A$1:$A$936)</f>
        <v>43055</v>
      </c>
      <c r="K4606" s="28">
        <f t="shared" si="140"/>
        <v>4.5570294602260253</v>
      </c>
    </row>
    <row r="4607" spans="1:11" x14ac:dyDescent="0.3">
      <c r="A4607" s="18" t="str">
        <f t="shared" si="139"/>
        <v>102018F</v>
      </c>
      <c r="B4607" s="10">
        <v>760199</v>
      </c>
      <c r="C4607" s="15">
        <v>43420</v>
      </c>
      <c r="D4607" s="16">
        <v>3160.9233129999998</v>
      </c>
      <c r="E4607" s="14">
        <v>0.45</v>
      </c>
      <c r="F4607" s="14" t="s">
        <v>41</v>
      </c>
      <c r="G4607" s="15">
        <v>43411</v>
      </c>
      <c r="H4607" s="27">
        <f>WORKDAY(WORKDAY(DATEVALUE("15/"&amp;MONTH(EDATE(C4607,0))&amp;"/"&amp;YEAR(EDATE(C4607,0))),-1,Feriados!$A$1:$A$936),1,Feriados!$A$1:$A$936)</f>
        <v>43420</v>
      </c>
      <c r="I4607" s="27">
        <f>WORKDAY(WORKDAY(DATEVALUE("15/"&amp;MONTH(EDATE(C4607,-1))&amp;"/"&amp;YEAR(EDATE(C4607,-1))),-1,Feriados!$A$1:$A$936),1,Feriados!$A$1:$A$936)</f>
        <v>43388</v>
      </c>
      <c r="J4607" s="27">
        <f>WORKDAY(WORKDAY(DATEVALUE("15/"&amp;MONTH(EDATE(C4607,0))&amp;"/"&amp;YEAR(EDATE(C4607,0))-1),-1,Feriados!$A$1:$A$936),1,Feriados!$A$1:$A$936)</f>
        <v>43055</v>
      </c>
      <c r="K4607" s="28">
        <f t="shared" si="140"/>
        <v>4.5570294602260253</v>
      </c>
    </row>
    <row r="4608" spans="1:11" x14ac:dyDescent="0.3">
      <c r="A4608" s="18" t="str">
        <f t="shared" si="139"/>
        <v>102018P</v>
      </c>
      <c r="B4608" s="10">
        <v>760199</v>
      </c>
      <c r="C4608" s="15">
        <v>43423</v>
      </c>
      <c r="D4608" s="16">
        <v>3160.8480340000001</v>
      </c>
      <c r="E4608" s="14">
        <v>-0.05</v>
      </c>
      <c r="F4608" s="14" t="s">
        <v>42</v>
      </c>
      <c r="G4608" s="15">
        <v>43423</v>
      </c>
      <c r="H4608" s="27">
        <f>WORKDAY(WORKDAY(DATEVALUE("15/"&amp;MONTH(EDATE(C4608,0))&amp;"/"&amp;YEAR(EDATE(C4608,0))),-1,Feriados!$A$1:$A$936),1,Feriados!$A$1:$A$936)</f>
        <v>43420</v>
      </c>
      <c r="I4608" s="27">
        <f>WORKDAY(WORKDAY(DATEVALUE("15/"&amp;MONTH(EDATE(C4608,-1))&amp;"/"&amp;YEAR(EDATE(C4608,-1))),-1,Feriados!$A$1:$A$936),1,Feriados!$A$1:$A$936)</f>
        <v>43388</v>
      </c>
      <c r="J4608" s="27">
        <f>WORKDAY(WORKDAY(DATEVALUE("15/"&amp;MONTH(EDATE(C4608,0))&amp;"/"&amp;YEAR(EDATE(C4608,0))-1),-1,Feriados!$A$1:$A$936),1,Feriados!$A$1:$A$936)</f>
        <v>43055</v>
      </c>
      <c r="K4608" s="28">
        <f t="shared" si="140"/>
        <v>4.5570294602260253</v>
      </c>
    </row>
    <row r="4609" spans="1:11" x14ac:dyDescent="0.3">
      <c r="A4609" s="18" t="str">
        <f t="shared" si="139"/>
        <v>102018P</v>
      </c>
      <c r="B4609" s="10">
        <v>760199</v>
      </c>
      <c r="C4609" s="15">
        <v>43424</v>
      </c>
      <c r="D4609" s="16">
        <v>3160.7727580000001</v>
      </c>
      <c r="E4609" s="14">
        <v>-0.05</v>
      </c>
      <c r="F4609" s="14" t="s">
        <v>42</v>
      </c>
      <c r="G4609" s="15">
        <v>43423</v>
      </c>
      <c r="H4609" s="27">
        <f>WORKDAY(WORKDAY(DATEVALUE("15/"&amp;MONTH(EDATE(C4609,0))&amp;"/"&amp;YEAR(EDATE(C4609,0))),-1,Feriados!$A$1:$A$936),1,Feriados!$A$1:$A$936)</f>
        <v>43420</v>
      </c>
      <c r="I4609" s="27">
        <f>WORKDAY(WORKDAY(DATEVALUE("15/"&amp;MONTH(EDATE(C4609,-1))&amp;"/"&amp;YEAR(EDATE(C4609,-1))),-1,Feriados!$A$1:$A$936),1,Feriados!$A$1:$A$936)</f>
        <v>43388</v>
      </c>
      <c r="J4609" s="27">
        <f>WORKDAY(WORKDAY(DATEVALUE("15/"&amp;MONTH(EDATE(C4609,0))&amp;"/"&amp;YEAR(EDATE(C4609,0))-1),-1,Feriados!$A$1:$A$936),1,Feriados!$A$1:$A$936)</f>
        <v>43055</v>
      </c>
      <c r="K4609" s="28">
        <f t="shared" si="140"/>
        <v>4.5570294602260253</v>
      </c>
    </row>
    <row r="4610" spans="1:11" x14ac:dyDescent="0.3">
      <c r="A4610" s="18" t="str">
        <f t="shared" si="139"/>
        <v>102018P</v>
      </c>
      <c r="B4610" s="10">
        <v>760199</v>
      </c>
      <c r="C4610" s="15">
        <v>43425</v>
      </c>
      <c r="D4610" s="16">
        <v>3160.6974839999998</v>
      </c>
      <c r="E4610" s="14">
        <v>-0.05</v>
      </c>
      <c r="F4610" s="14" t="s">
        <v>42</v>
      </c>
      <c r="G4610" s="15">
        <v>43423</v>
      </c>
      <c r="H4610" s="27">
        <f>WORKDAY(WORKDAY(DATEVALUE("15/"&amp;MONTH(EDATE(C4610,0))&amp;"/"&amp;YEAR(EDATE(C4610,0))),-1,Feriados!$A$1:$A$936),1,Feriados!$A$1:$A$936)</f>
        <v>43420</v>
      </c>
      <c r="I4610" s="27">
        <f>WORKDAY(WORKDAY(DATEVALUE("15/"&amp;MONTH(EDATE(C4610,-1))&amp;"/"&amp;YEAR(EDATE(C4610,-1))),-1,Feriados!$A$1:$A$936),1,Feriados!$A$1:$A$936)</f>
        <v>43388</v>
      </c>
      <c r="J4610" s="27">
        <f>WORKDAY(WORKDAY(DATEVALUE("15/"&amp;MONTH(EDATE(C4610,0))&amp;"/"&amp;YEAR(EDATE(C4610,0))-1),-1,Feriados!$A$1:$A$936),1,Feriados!$A$1:$A$936)</f>
        <v>43055</v>
      </c>
      <c r="K4610" s="28">
        <f t="shared" si="140"/>
        <v>4.5570294602260253</v>
      </c>
    </row>
    <row r="4611" spans="1:11" x14ac:dyDescent="0.3">
      <c r="A4611" s="18" t="str">
        <f t="shared" ref="A4611:A4674" si="141">MONTH(EDATE(C4611,-1))&amp;YEAR(EDATE(C4611,-1))&amp;F4611</f>
        <v>102018P</v>
      </c>
      <c r="B4611" s="10">
        <v>760199</v>
      </c>
      <c r="C4611" s="15">
        <v>43426</v>
      </c>
      <c r="D4611" s="16">
        <v>3160.6222109999999</v>
      </c>
      <c r="E4611" s="14">
        <v>-0.05</v>
      </c>
      <c r="F4611" s="14" t="s">
        <v>42</v>
      </c>
      <c r="G4611" s="15">
        <v>43423</v>
      </c>
      <c r="H4611" s="27">
        <f>WORKDAY(WORKDAY(DATEVALUE("15/"&amp;MONTH(EDATE(C4611,0))&amp;"/"&amp;YEAR(EDATE(C4611,0))),-1,Feriados!$A$1:$A$936),1,Feriados!$A$1:$A$936)</f>
        <v>43420</v>
      </c>
      <c r="I4611" s="27">
        <f>WORKDAY(WORKDAY(DATEVALUE("15/"&amp;MONTH(EDATE(C4611,-1))&amp;"/"&amp;YEAR(EDATE(C4611,-1))),-1,Feriados!$A$1:$A$936),1,Feriados!$A$1:$A$936)</f>
        <v>43388</v>
      </c>
      <c r="J4611" s="27">
        <f>WORKDAY(WORKDAY(DATEVALUE("15/"&amp;MONTH(EDATE(C4611,0))&amp;"/"&amp;YEAR(EDATE(C4611,0))-1),-1,Feriados!$A$1:$A$936),1,Feriados!$A$1:$A$936)</f>
        <v>43055</v>
      </c>
      <c r="K4611" s="28">
        <f t="shared" si="140"/>
        <v>4.5570294602260253</v>
      </c>
    </row>
    <row r="4612" spans="1:11" x14ac:dyDescent="0.3">
      <c r="A4612" s="18" t="str">
        <f t="shared" si="141"/>
        <v>102018P</v>
      </c>
      <c r="B4612" s="10">
        <v>760199</v>
      </c>
      <c r="C4612" s="15">
        <v>43427</v>
      </c>
      <c r="D4612" s="16">
        <v>3160.5469400000002</v>
      </c>
      <c r="E4612" s="14">
        <v>-0.05</v>
      </c>
      <c r="F4612" s="14" t="s">
        <v>42</v>
      </c>
      <c r="G4612" s="15">
        <v>43423</v>
      </c>
      <c r="H4612" s="27">
        <f>WORKDAY(WORKDAY(DATEVALUE("15/"&amp;MONTH(EDATE(C4612,0))&amp;"/"&amp;YEAR(EDATE(C4612,0))),-1,Feriados!$A$1:$A$936),1,Feriados!$A$1:$A$936)</f>
        <v>43420</v>
      </c>
      <c r="I4612" s="27">
        <f>WORKDAY(WORKDAY(DATEVALUE("15/"&amp;MONTH(EDATE(C4612,-1))&amp;"/"&amp;YEAR(EDATE(C4612,-1))),-1,Feriados!$A$1:$A$936),1,Feriados!$A$1:$A$936)</f>
        <v>43388</v>
      </c>
      <c r="J4612" s="27">
        <f>WORKDAY(WORKDAY(DATEVALUE("15/"&amp;MONTH(EDATE(C4612,0))&amp;"/"&amp;YEAR(EDATE(C4612,0))-1),-1,Feriados!$A$1:$A$936),1,Feriados!$A$1:$A$936)</f>
        <v>43055</v>
      </c>
      <c r="K4612" s="28">
        <f t="shared" si="140"/>
        <v>4.5570294602260253</v>
      </c>
    </row>
    <row r="4613" spans="1:11" x14ac:dyDescent="0.3">
      <c r="A4613" s="18" t="str">
        <f t="shared" si="141"/>
        <v>102018P</v>
      </c>
      <c r="B4613" s="10">
        <v>760199</v>
      </c>
      <c r="C4613" s="15">
        <v>43430</v>
      </c>
      <c r="D4613" s="16">
        <v>3160.200609</v>
      </c>
      <c r="E4613" s="14">
        <v>-0.08</v>
      </c>
      <c r="F4613" s="14" t="s">
        <v>42</v>
      </c>
      <c r="G4613" s="15">
        <v>43430</v>
      </c>
      <c r="H4613" s="27">
        <f>WORKDAY(WORKDAY(DATEVALUE("15/"&amp;MONTH(EDATE(C4613,0))&amp;"/"&amp;YEAR(EDATE(C4613,0))),-1,Feriados!$A$1:$A$936),1,Feriados!$A$1:$A$936)</f>
        <v>43420</v>
      </c>
      <c r="I4613" s="27">
        <f>WORKDAY(WORKDAY(DATEVALUE("15/"&amp;MONTH(EDATE(C4613,-1))&amp;"/"&amp;YEAR(EDATE(C4613,-1))),-1,Feriados!$A$1:$A$936),1,Feriados!$A$1:$A$936)</f>
        <v>43388</v>
      </c>
      <c r="J4613" s="27">
        <f>WORKDAY(WORKDAY(DATEVALUE("15/"&amp;MONTH(EDATE(C4613,0))&amp;"/"&amp;YEAR(EDATE(C4613,0))-1),-1,Feriados!$A$1:$A$936),1,Feriados!$A$1:$A$936)</f>
        <v>43055</v>
      </c>
      <c r="K4613" s="28">
        <f t="shared" si="140"/>
        <v>4.5570294602260253</v>
      </c>
    </row>
    <row r="4614" spans="1:11" x14ac:dyDescent="0.3">
      <c r="A4614" s="18" t="str">
        <f t="shared" si="141"/>
        <v>102018P</v>
      </c>
      <c r="B4614" s="10">
        <v>760199</v>
      </c>
      <c r="C4614" s="15">
        <v>43431</v>
      </c>
      <c r="D4614" s="16">
        <v>3160.0801750000001</v>
      </c>
      <c r="E4614" s="14">
        <v>-0.08</v>
      </c>
      <c r="F4614" s="14" t="s">
        <v>42</v>
      </c>
      <c r="G4614" s="15">
        <v>43430</v>
      </c>
      <c r="H4614" s="27">
        <f>WORKDAY(WORKDAY(DATEVALUE("15/"&amp;MONTH(EDATE(C4614,0))&amp;"/"&amp;YEAR(EDATE(C4614,0))),-1,Feriados!$A$1:$A$936),1,Feriados!$A$1:$A$936)</f>
        <v>43420</v>
      </c>
      <c r="I4614" s="27">
        <f>WORKDAY(WORKDAY(DATEVALUE("15/"&amp;MONTH(EDATE(C4614,-1))&amp;"/"&amp;YEAR(EDATE(C4614,-1))),-1,Feriados!$A$1:$A$936),1,Feriados!$A$1:$A$936)</f>
        <v>43388</v>
      </c>
      <c r="J4614" s="27">
        <f>WORKDAY(WORKDAY(DATEVALUE("15/"&amp;MONTH(EDATE(C4614,0))&amp;"/"&amp;YEAR(EDATE(C4614,0))-1),-1,Feriados!$A$1:$A$936),1,Feriados!$A$1:$A$936)</f>
        <v>43055</v>
      </c>
      <c r="K4614" s="28">
        <f t="shared" si="140"/>
        <v>4.5570294602260253</v>
      </c>
    </row>
    <row r="4615" spans="1:11" x14ac:dyDescent="0.3">
      <c r="A4615" s="18" t="str">
        <f t="shared" si="141"/>
        <v>102018P</v>
      </c>
      <c r="B4615" s="10">
        <v>760199</v>
      </c>
      <c r="C4615" s="15">
        <v>43432</v>
      </c>
      <c r="D4615" s="16">
        <v>3159.9597450000001</v>
      </c>
      <c r="E4615" s="14">
        <v>-0.08</v>
      </c>
      <c r="F4615" s="14" t="s">
        <v>42</v>
      </c>
      <c r="G4615" s="15">
        <v>43430</v>
      </c>
      <c r="H4615" s="27">
        <f>WORKDAY(WORKDAY(DATEVALUE("15/"&amp;MONTH(EDATE(C4615,0))&amp;"/"&amp;YEAR(EDATE(C4615,0))),-1,Feriados!$A$1:$A$936),1,Feriados!$A$1:$A$936)</f>
        <v>43420</v>
      </c>
      <c r="I4615" s="27">
        <f>WORKDAY(WORKDAY(DATEVALUE("15/"&amp;MONTH(EDATE(C4615,-1))&amp;"/"&amp;YEAR(EDATE(C4615,-1))),-1,Feriados!$A$1:$A$936),1,Feriados!$A$1:$A$936)</f>
        <v>43388</v>
      </c>
      <c r="J4615" s="27">
        <f>WORKDAY(WORKDAY(DATEVALUE("15/"&amp;MONTH(EDATE(C4615,0))&amp;"/"&amp;YEAR(EDATE(C4615,0))-1),-1,Feriados!$A$1:$A$936),1,Feriados!$A$1:$A$936)</f>
        <v>43055</v>
      </c>
      <c r="K4615" s="28">
        <f t="shared" si="140"/>
        <v>4.5570294602260253</v>
      </c>
    </row>
    <row r="4616" spans="1:11" x14ac:dyDescent="0.3">
      <c r="A4616" s="18" t="str">
        <f t="shared" si="141"/>
        <v>102018P</v>
      </c>
      <c r="B4616" s="10">
        <v>760199</v>
      </c>
      <c r="C4616" s="15">
        <v>43433</v>
      </c>
      <c r="D4616" s="16">
        <v>3159.83932</v>
      </c>
      <c r="E4616" s="14">
        <v>-0.08</v>
      </c>
      <c r="F4616" s="14" t="s">
        <v>42</v>
      </c>
      <c r="G4616" s="15">
        <v>43430</v>
      </c>
      <c r="H4616" s="27">
        <f>WORKDAY(WORKDAY(DATEVALUE("15/"&amp;MONTH(EDATE(C4616,0))&amp;"/"&amp;YEAR(EDATE(C4616,0))),-1,Feriados!$A$1:$A$936),1,Feriados!$A$1:$A$936)</f>
        <v>43420</v>
      </c>
      <c r="I4616" s="27">
        <f>WORKDAY(WORKDAY(DATEVALUE("15/"&amp;MONTH(EDATE(C4616,-1))&amp;"/"&amp;YEAR(EDATE(C4616,-1))),-1,Feriados!$A$1:$A$936),1,Feriados!$A$1:$A$936)</f>
        <v>43388</v>
      </c>
      <c r="J4616" s="27">
        <f>WORKDAY(WORKDAY(DATEVALUE("15/"&amp;MONTH(EDATE(C4616,0))&amp;"/"&amp;YEAR(EDATE(C4616,0))-1),-1,Feriados!$A$1:$A$936),1,Feriados!$A$1:$A$936)</f>
        <v>43055</v>
      </c>
      <c r="K4616" s="28">
        <f t="shared" si="140"/>
        <v>4.5570294602260253</v>
      </c>
    </row>
    <row r="4617" spans="1:11" x14ac:dyDescent="0.3">
      <c r="A4617" s="18" t="str">
        <f t="shared" si="141"/>
        <v>102018P</v>
      </c>
      <c r="B4617" s="10">
        <v>760199</v>
      </c>
      <c r="C4617" s="15">
        <v>43434</v>
      </c>
      <c r="D4617" s="16">
        <v>3159.718899</v>
      </c>
      <c r="E4617" s="14">
        <v>-0.08</v>
      </c>
      <c r="F4617" s="14" t="s">
        <v>42</v>
      </c>
      <c r="G4617" s="15">
        <v>43430</v>
      </c>
      <c r="H4617" s="27">
        <f>WORKDAY(WORKDAY(DATEVALUE("15/"&amp;MONTH(EDATE(C4617,0))&amp;"/"&amp;YEAR(EDATE(C4617,0))),-1,Feriados!$A$1:$A$936),1,Feriados!$A$1:$A$936)</f>
        <v>43420</v>
      </c>
      <c r="I4617" s="27">
        <f>WORKDAY(WORKDAY(DATEVALUE("15/"&amp;MONTH(EDATE(C4617,-1))&amp;"/"&amp;YEAR(EDATE(C4617,-1))),-1,Feriados!$A$1:$A$936),1,Feriados!$A$1:$A$936)</f>
        <v>43388</v>
      </c>
      <c r="J4617" s="27">
        <f>WORKDAY(WORKDAY(DATEVALUE("15/"&amp;MONTH(EDATE(C4617,0))&amp;"/"&amp;YEAR(EDATE(C4617,0))-1),-1,Feriados!$A$1:$A$936),1,Feriados!$A$1:$A$936)</f>
        <v>43055</v>
      </c>
      <c r="K4617" s="28">
        <f t="shared" si="140"/>
        <v>4.5570294602260253</v>
      </c>
    </row>
    <row r="4618" spans="1:11" x14ac:dyDescent="0.3">
      <c r="A4618" s="18" t="str">
        <f t="shared" si="141"/>
        <v>112018P</v>
      </c>
      <c r="B4618" s="10">
        <v>760199</v>
      </c>
      <c r="C4618" s="15">
        <v>43437</v>
      </c>
      <c r="D4618" s="16">
        <v>3159.5984830000002</v>
      </c>
      <c r="E4618" s="14">
        <v>-0.08</v>
      </c>
      <c r="F4618" s="14" t="s">
        <v>42</v>
      </c>
      <c r="G4618" s="15">
        <v>43430</v>
      </c>
      <c r="H4618" s="27">
        <f>WORKDAY(WORKDAY(DATEVALUE("15/"&amp;MONTH(EDATE(C4618,0))&amp;"/"&amp;YEAR(EDATE(C4618,0))),-1,Feriados!$A$1:$A$936),1,Feriados!$A$1:$A$936)</f>
        <v>43451</v>
      </c>
      <c r="I4618" s="27">
        <f>WORKDAY(WORKDAY(DATEVALUE("15/"&amp;MONTH(EDATE(C4618,-1))&amp;"/"&amp;YEAR(EDATE(C4618,-1))),-1,Feriados!$A$1:$A$936),1,Feriados!$A$1:$A$936)</f>
        <v>43420</v>
      </c>
      <c r="J4618" s="27">
        <f>WORKDAY(WORKDAY(DATEVALUE("15/"&amp;MONTH(EDATE(C4618,0))&amp;"/"&amp;YEAR(EDATE(C4618,0))-1),-1,Feriados!$A$1:$A$936),1,Feriados!$A$1:$A$936)</f>
        <v>43084</v>
      </c>
      <c r="K4618" s="28">
        <f t="shared" si="140"/>
        <v>4.0460314225050587</v>
      </c>
    </row>
    <row r="4619" spans="1:11" x14ac:dyDescent="0.3">
      <c r="A4619" s="18" t="str">
        <f t="shared" si="141"/>
        <v>112018P</v>
      </c>
      <c r="B4619" s="10">
        <v>760199</v>
      </c>
      <c r="C4619" s="15">
        <v>43438</v>
      </c>
      <c r="D4619" s="16">
        <v>3159.478071</v>
      </c>
      <c r="E4619" s="14">
        <v>-0.08</v>
      </c>
      <c r="F4619" s="14" t="s">
        <v>42</v>
      </c>
      <c r="G4619" s="15">
        <v>43430</v>
      </c>
      <c r="H4619" s="27">
        <f>WORKDAY(WORKDAY(DATEVALUE("15/"&amp;MONTH(EDATE(C4619,0))&amp;"/"&amp;YEAR(EDATE(C4619,0))),-1,Feriados!$A$1:$A$936),1,Feriados!$A$1:$A$936)</f>
        <v>43451</v>
      </c>
      <c r="I4619" s="27">
        <f>WORKDAY(WORKDAY(DATEVALUE("15/"&amp;MONTH(EDATE(C4619,-1))&amp;"/"&amp;YEAR(EDATE(C4619,-1))),-1,Feriados!$A$1:$A$936),1,Feriados!$A$1:$A$936)</f>
        <v>43420</v>
      </c>
      <c r="J4619" s="27">
        <f>WORKDAY(WORKDAY(DATEVALUE("15/"&amp;MONTH(EDATE(C4619,0))&amp;"/"&amp;YEAR(EDATE(C4619,0))-1),-1,Feriados!$A$1:$A$936),1,Feriados!$A$1:$A$936)</f>
        <v>43084</v>
      </c>
      <c r="K4619" s="28">
        <f t="shared" si="140"/>
        <v>4.0460314225050587</v>
      </c>
    </row>
    <row r="4620" spans="1:11" x14ac:dyDescent="0.3">
      <c r="A4620" s="18" t="str">
        <f t="shared" si="141"/>
        <v>112018P</v>
      </c>
      <c r="B4620" s="10">
        <v>760199</v>
      </c>
      <c r="C4620" s="15">
        <v>43439</v>
      </c>
      <c r="D4620" s="16">
        <v>3159.3576640000001</v>
      </c>
      <c r="E4620" s="14">
        <v>-0.08</v>
      </c>
      <c r="F4620" s="14" t="s">
        <v>42</v>
      </c>
      <c r="G4620" s="15">
        <v>43430</v>
      </c>
      <c r="H4620" s="27">
        <f>WORKDAY(WORKDAY(DATEVALUE("15/"&amp;MONTH(EDATE(C4620,0))&amp;"/"&amp;YEAR(EDATE(C4620,0))),-1,Feriados!$A$1:$A$936),1,Feriados!$A$1:$A$936)</f>
        <v>43451</v>
      </c>
      <c r="I4620" s="27">
        <f>WORKDAY(WORKDAY(DATEVALUE("15/"&amp;MONTH(EDATE(C4620,-1))&amp;"/"&amp;YEAR(EDATE(C4620,-1))),-1,Feriados!$A$1:$A$936),1,Feriados!$A$1:$A$936)</f>
        <v>43420</v>
      </c>
      <c r="J4620" s="27">
        <f>WORKDAY(WORKDAY(DATEVALUE("15/"&amp;MONTH(EDATE(C4620,0))&amp;"/"&amp;YEAR(EDATE(C4620,0))-1),-1,Feriados!$A$1:$A$936),1,Feriados!$A$1:$A$936)</f>
        <v>43084</v>
      </c>
      <c r="K4620" s="28">
        <f t="shared" si="140"/>
        <v>4.0460314225050587</v>
      </c>
    </row>
    <row r="4621" spans="1:11" x14ac:dyDescent="0.3">
      <c r="A4621" s="18" t="str">
        <f t="shared" si="141"/>
        <v>112018P</v>
      </c>
      <c r="B4621" s="10">
        <v>760199</v>
      </c>
      <c r="C4621" s="15">
        <v>43440</v>
      </c>
      <c r="D4621" s="16">
        <v>3159.2372620000001</v>
      </c>
      <c r="E4621" s="14">
        <v>-0.08</v>
      </c>
      <c r="F4621" s="14" t="s">
        <v>42</v>
      </c>
      <c r="G4621" s="15">
        <v>43430</v>
      </c>
      <c r="H4621" s="27">
        <f>WORKDAY(WORKDAY(DATEVALUE("15/"&amp;MONTH(EDATE(C4621,0))&amp;"/"&amp;YEAR(EDATE(C4621,0))),-1,Feriados!$A$1:$A$936),1,Feriados!$A$1:$A$936)</f>
        <v>43451</v>
      </c>
      <c r="I4621" s="27">
        <f>WORKDAY(WORKDAY(DATEVALUE("15/"&amp;MONTH(EDATE(C4621,-1))&amp;"/"&amp;YEAR(EDATE(C4621,-1))),-1,Feriados!$A$1:$A$936),1,Feriados!$A$1:$A$936)</f>
        <v>43420</v>
      </c>
      <c r="J4621" s="27">
        <f>WORKDAY(WORKDAY(DATEVALUE("15/"&amp;MONTH(EDATE(C4621,0))&amp;"/"&amp;YEAR(EDATE(C4621,0))-1),-1,Feriados!$A$1:$A$936),1,Feriados!$A$1:$A$936)</f>
        <v>43084</v>
      </c>
      <c r="K4621" s="28">
        <f t="shared" si="140"/>
        <v>4.0460314225050587</v>
      </c>
    </row>
    <row r="4622" spans="1:11" x14ac:dyDescent="0.3">
      <c r="A4622" s="18" t="str">
        <f t="shared" si="141"/>
        <v>112018F</v>
      </c>
      <c r="B4622" s="10">
        <v>760199</v>
      </c>
      <c r="C4622" s="15">
        <v>43441</v>
      </c>
      <c r="D4622" s="16">
        <v>3156.1795069999998</v>
      </c>
      <c r="E4622" s="14">
        <v>-0.21</v>
      </c>
      <c r="F4622" s="14" t="s">
        <v>41</v>
      </c>
      <c r="G4622" s="15">
        <v>43441</v>
      </c>
      <c r="H4622" s="27">
        <f>WORKDAY(WORKDAY(DATEVALUE("15/"&amp;MONTH(EDATE(C4622,0))&amp;"/"&amp;YEAR(EDATE(C4622,0))),-1,Feriados!$A$1:$A$936),1,Feriados!$A$1:$A$936)</f>
        <v>43451</v>
      </c>
      <c r="I4622" s="27">
        <f>WORKDAY(WORKDAY(DATEVALUE("15/"&amp;MONTH(EDATE(C4622,-1))&amp;"/"&amp;YEAR(EDATE(C4622,-1))),-1,Feriados!$A$1:$A$936),1,Feriados!$A$1:$A$936)</f>
        <v>43420</v>
      </c>
      <c r="J4622" s="27">
        <f>WORKDAY(WORKDAY(DATEVALUE("15/"&amp;MONTH(EDATE(C4622,0))&amp;"/"&amp;YEAR(EDATE(C4622,0))-1),-1,Feriados!$A$1:$A$936),1,Feriados!$A$1:$A$936)</f>
        <v>43084</v>
      </c>
      <c r="K4622" s="28">
        <f t="shared" si="140"/>
        <v>4.0460314225050587</v>
      </c>
    </row>
    <row r="4623" spans="1:11" x14ac:dyDescent="0.3">
      <c r="A4623" s="18" t="str">
        <f t="shared" si="141"/>
        <v>112018F</v>
      </c>
      <c r="B4623" s="10">
        <v>760199</v>
      </c>
      <c r="C4623" s="15">
        <v>43444</v>
      </c>
      <c r="D4623" s="16">
        <v>3155.863507</v>
      </c>
      <c r="E4623" s="14">
        <v>-0.21</v>
      </c>
      <c r="F4623" s="14" t="s">
        <v>41</v>
      </c>
      <c r="G4623" s="15">
        <v>43441</v>
      </c>
      <c r="H4623" s="27">
        <f>WORKDAY(WORKDAY(DATEVALUE("15/"&amp;MONTH(EDATE(C4623,0))&amp;"/"&amp;YEAR(EDATE(C4623,0))),-1,Feriados!$A$1:$A$936),1,Feriados!$A$1:$A$936)</f>
        <v>43451</v>
      </c>
      <c r="I4623" s="27">
        <f>WORKDAY(WORKDAY(DATEVALUE("15/"&amp;MONTH(EDATE(C4623,-1))&amp;"/"&amp;YEAR(EDATE(C4623,-1))),-1,Feriados!$A$1:$A$936),1,Feriados!$A$1:$A$936)</f>
        <v>43420</v>
      </c>
      <c r="J4623" s="27">
        <f>WORKDAY(WORKDAY(DATEVALUE("15/"&amp;MONTH(EDATE(C4623,0))&amp;"/"&amp;YEAR(EDATE(C4623,0))-1),-1,Feriados!$A$1:$A$936),1,Feriados!$A$1:$A$936)</f>
        <v>43084</v>
      </c>
      <c r="K4623" s="28">
        <f t="shared" si="140"/>
        <v>4.0460314225050587</v>
      </c>
    </row>
    <row r="4624" spans="1:11" x14ac:dyDescent="0.3">
      <c r="A4624" s="18" t="str">
        <f t="shared" si="141"/>
        <v>112018F</v>
      </c>
      <c r="B4624" s="10">
        <v>760199</v>
      </c>
      <c r="C4624" s="15">
        <v>43445</v>
      </c>
      <c r="D4624" s="16">
        <v>3155.5475379999998</v>
      </c>
      <c r="E4624" s="14">
        <v>-0.21</v>
      </c>
      <c r="F4624" s="14" t="s">
        <v>41</v>
      </c>
      <c r="G4624" s="15">
        <v>43441</v>
      </c>
      <c r="H4624" s="27">
        <f>WORKDAY(WORKDAY(DATEVALUE("15/"&amp;MONTH(EDATE(C4624,0))&amp;"/"&amp;YEAR(EDATE(C4624,0))),-1,Feriados!$A$1:$A$936),1,Feriados!$A$1:$A$936)</f>
        <v>43451</v>
      </c>
      <c r="I4624" s="27">
        <f>WORKDAY(WORKDAY(DATEVALUE("15/"&amp;MONTH(EDATE(C4624,-1))&amp;"/"&amp;YEAR(EDATE(C4624,-1))),-1,Feriados!$A$1:$A$936),1,Feriados!$A$1:$A$936)</f>
        <v>43420</v>
      </c>
      <c r="J4624" s="27">
        <f>WORKDAY(WORKDAY(DATEVALUE("15/"&amp;MONTH(EDATE(C4624,0))&amp;"/"&amp;YEAR(EDATE(C4624,0))-1),-1,Feriados!$A$1:$A$936),1,Feriados!$A$1:$A$936)</f>
        <v>43084</v>
      </c>
      <c r="K4624" s="28">
        <f t="shared" si="140"/>
        <v>4.0460314225050587</v>
      </c>
    </row>
    <row r="4625" spans="1:11" x14ac:dyDescent="0.3">
      <c r="A4625" s="18" t="str">
        <f t="shared" si="141"/>
        <v>112018F</v>
      </c>
      <c r="B4625" s="10">
        <v>760199</v>
      </c>
      <c r="C4625" s="15">
        <v>43446</v>
      </c>
      <c r="D4625" s="16">
        <v>3155.231601</v>
      </c>
      <c r="E4625" s="14">
        <v>-0.21</v>
      </c>
      <c r="F4625" s="14" t="s">
        <v>41</v>
      </c>
      <c r="G4625" s="15">
        <v>43441</v>
      </c>
      <c r="H4625" s="27">
        <f>WORKDAY(WORKDAY(DATEVALUE("15/"&amp;MONTH(EDATE(C4625,0))&amp;"/"&amp;YEAR(EDATE(C4625,0))),-1,Feriados!$A$1:$A$936),1,Feriados!$A$1:$A$936)</f>
        <v>43451</v>
      </c>
      <c r="I4625" s="27">
        <f>WORKDAY(WORKDAY(DATEVALUE("15/"&amp;MONTH(EDATE(C4625,-1))&amp;"/"&amp;YEAR(EDATE(C4625,-1))),-1,Feriados!$A$1:$A$936),1,Feriados!$A$1:$A$936)</f>
        <v>43420</v>
      </c>
      <c r="J4625" s="27">
        <f>WORKDAY(WORKDAY(DATEVALUE("15/"&amp;MONTH(EDATE(C4625,0))&amp;"/"&amp;YEAR(EDATE(C4625,0))-1),-1,Feriados!$A$1:$A$936),1,Feriados!$A$1:$A$936)</f>
        <v>43084</v>
      </c>
      <c r="K4625" s="28">
        <f t="shared" si="140"/>
        <v>4.0460314225050587</v>
      </c>
    </row>
    <row r="4626" spans="1:11" x14ac:dyDescent="0.3">
      <c r="A4626" s="18" t="str">
        <f t="shared" si="141"/>
        <v>112018F</v>
      </c>
      <c r="B4626" s="10">
        <v>760199</v>
      </c>
      <c r="C4626" s="15">
        <v>43447</v>
      </c>
      <c r="D4626" s="16">
        <v>3154.915696</v>
      </c>
      <c r="E4626" s="14">
        <v>-0.21</v>
      </c>
      <c r="F4626" s="14" t="s">
        <v>41</v>
      </c>
      <c r="G4626" s="15">
        <v>43441</v>
      </c>
      <c r="H4626" s="27">
        <f>WORKDAY(WORKDAY(DATEVALUE("15/"&amp;MONTH(EDATE(C4626,0))&amp;"/"&amp;YEAR(EDATE(C4626,0))),-1,Feriados!$A$1:$A$936),1,Feriados!$A$1:$A$936)</f>
        <v>43451</v>
      </c>
      <c r="I4626" s="27">
        <f>WORKDAY(WORKDAY(DATEVALUE("15/"&amp;MONTH(EDATE(C4626,-1))&amp;"/"&amp;YEAR(EDATE(C4626,-1))),-1,Feriados!$A$1:$A$936),1,Feriados!$A$1:$A$936)</f>
        <v>43420</v>
      </c>
      <c r="J4626" s="27">
        <f>WORKDAY(WORKDAY(DATEVALUE("15/"&amp;MONTH(EDATE(C4626,0))&amp;"/"&amp;YEAR(EDATE(C4626,0))-1),-1,Feriados!$A$1:$A$936),1,Feriados!$A$1:$A$936)</f>
        <v>43084</v>
      </c>
      <c r="K4626" s="28">
        <f t="shared" si="140"/>
        <v>4.0460314225050587</v>
      </c>
    </row>
    <row r="4627" spans="1:11" x14ac:dyDescent="0.3">
      <c r="A4627" s="18" t="str">
        <f t="shared" si="141"/>
        <v>112018F</v>
      </c>
      <c r="B4627" s="10">
        <v>760199</v>
      </c>
      <c r="C4627" s="15">
        <v>43448</v>
      </c>
      <c r="D4627" s="16">
        <v>3154.5998220000001</v>
      </c>
      <c r="E4627" s="14">
        <v>-0.21</v>
      </c>
      <c r="F4627" s="14" t="s">
        <v>41</v>
      </c>
      <c r="G4627" s="15">
        <v>43441</v>
      </c>
      <c r="H4627" s="27">
        <f>WORKDAY(WORKDAY(DATEVALUE("15/"&amp;MONTH(EDATE(C4627,0))&amp;"/"&amp;YEAR(EDATE(C4627,0))),-1,Feriados!$A$1:$A$936),1,Feriados!$A$1:$A$936)</f>
        <v>43451</v>
      </c>
      <c r="I4627" s="27">
        <f>WORKDAY(WORKDAY(DATEVALUE("15/"&amp;MONTH(EDATE(C4627,-1))&amp;"/"&amp;YEAR(EDATE(C4627,-1))),-1,Feriados!$A$1:$A$936),1,Feriados!$A$1:$A$936)</f>
        <v>43420</v>
      </c>
      <c r="J4627" s="27">
        <f>WORKDAY(WORKDAY(DATEVALUE("15/"&amp;MONTH(EDATE(C4627,0))&amp;"/"&amp;YEAR(EDATE(C4627,0))-1),-1,Feriados!$A$1:$A$936),1,Feriados!$A$1:$A$936)</f>
        <v>43084</v>
      </c>
      <c r="K4627" s="28">
        <f t="shared" si="140"/>
        <v>4.0460314225050587</v>
      </c>
    </row>
    <row r="4628" spans="1:11" x14ac:dyDescent="0.3">
      <c r="A4628" s="18" t="str">
        <f t="shared" si="141"/>
        <v>112018F</v>
      </c>
      <c r="B4628" s="10">
        <v>760199</v>
      </c>
      <c r="C4628" s="15">
        <v>43451</v>
      </c>
      <c r="D4628" s="16">
        <v>3154.2839800000002</v>
      </c>
      <c r="E4628" s="14">
        <v>-0.21</v>
      </c>
      <c r="F4628" s="14" t="s">
        <v>41</v>
      </c>
      <c r="G4628" s="15">
        <v>43441</v>
      </c>
      <c r="H4628" s="27">
        <f>WORKDAY(WORKDAY(DATEVALUE("15/"&amp;MONTH(EDATE(C4628,0))&amp;"/"&amp;YEAR(EDATE(C4628,0))),-1,Feriados!$A$1:$A$936),1,Feriados!$A$1:$A$936)</f>
        <v>43451</v>
      </c>
      <c r="I4628" s="27">
        <f>WORKDAY(WORKDAY(DATEVALUE("15/"&amp;MONTH(EDATE(C4628,-1))&amp;"/"&amp;YEAR(EDATE(C4628,-1))),-1,Feriados!$A$1:$A$936),1,Feriados!$A$1:$A$936)</f>
        <v>43420</v>
      </c>
      <c r="J4628" s="27">
        <f>WORKDAY(WORKDAY(DATEVALUE("15/"&amp;MONTH(EDATE(C4628,0))&amp;"/"&amp;YEAR(EDATE(C4628,0))-1),-1,Feriados!$A$1:$A$936),1,Feriados!$A$1:$A$936)</f>
        <v>43084</v>
      </c>
      <c r="K4628" s="28">
        <f t="shared" si="140"/>
        <v>4.0460314225050587</v>
      </c>
    </row>
    <row r="4629" spans="1:11" x14ac:dyDescent="0.3">
      <c r="A4629" s="18" t="str">
        <f t="shared" si="141"/>
        <v>112018P</v>
      </c>
      <c r="B4629" s="10">
        <v>760199</v>
      </c>
      <c r="C4629" s="15">
        <v>43452</v>
      </c>
      <c r="D4629" s="16">
        <v>3154.449916</v>
      </c>
      <c r="E4629" s="14">
        <v>0.1</v>
      </c>
      <c r="F4629" s="14" t="s">
        <v>42</v>
      </c>
      <c r="G4629" s="15">
        <v>43452</v>
      </c>
      <c r="H4629" s="27">
        <f>WORKDAY(WORKDAY(DATEVALUE("15/"&amp;MONTH(EDATE(C4629,0))&amp;"/"&amp;YEAR(EDATE(C4629,0))),-1,Feriados!$A$1:$A$936),1,Feriados!$A$1:$A$936)</f>
        <v>43451</v>
      </c>
      <c r="I4629" s="27">
        <f>WORKDAY(WORKDAY(DATEVALUE("15/"&amp;MONTH(EDATE(C4629,-1))&amp;"/"&amp;YEAR(EDATE(C4629,-1))),-1,Feriados!$A$1:$A$936),1,Feriados!$A$1:$A$936)</f>
        <v>43420</v>
      </c>
      <c r="J4629" s="27">
        <f>WORKDAY(WORKDAY(DATEVALUE("15/"&amp;MONTH(EDATE(C4629,0))&amp;"/"&amp;YEAR(EDATE(C4629,0))-1),-1,Feriados!$A$1:$A$936),1,Feriados!$A$1:$A$936)</f>
        <v>43084</v>
      </c>
      <c r="K4629" s="28">
        <f t="shared" si="140"/>
        <v>4.0460314225050587</v>
      </c>
    </row>
    <row r="4630" spans="1:11" x14ac:dyDescent="0.3">
      <c r="A4630" s="18" t="str">
        <f t="shared" si="141"/>
        <v>112018P</v>
      </c>
      <c r="B4630" s="10">
        <v>760199</v>
      </c>
      <c r="C4630" s="15">
        <v>43453</v>
      </c>
      <c r="D4630" s="16">
        <v>3154.6158610000002</v>
      </c>
      <c r="E4630" s="14">
        <v>0.1</v>
      </c>
      <c r="F4630" s="14" t="s">
        <v>42</v>
      </c>
      <c r="G4630" s="15">
        <v>43452</v>
      </c>
      <c r="H4630" s="27">
        <f>WORKDAY(WORKDAY(DATEVALUE("15/"&amp;MONTH(EDATE(C4630,0))&amp;"/"&amp;YEAR(EDATE(C4630,0))),-1,Feriados!$A$1:$A$936),1,Feriados!$A$1:$A$936)</f>
        <v>43451</v>
      </c>
      <c r="I4630" s="27">
        <f>WORKDAY(WORKDAY(DATEVALUE("15/"&amp;MONTH(EDATE(C4630,-1))&amp;"/"&amp;YEAR(EDATE(C4630,-1))),-1,Feriados!$A$1:$A$936),1,Feriados!$A$1:$A$936)</f>
        <v>43420</v>
      </c>
      <c r="J4630" s="27">
        <f>WORKDAY(WORKDAY(DATEVALUE("15/"&amp;MONTH(EDATE(C4630,0))&amp;"/"&amp;YEAR(EDATE(C4630,0))-1),-1,Feriados!$A$1:$A$936),1,Feriados!$A$1:$A$936)</f>
        <v>43084</v>
      </c>
      <c r="K4630" s="28">
        <f t="shared" si="140"/>
        <v>4.0460314225050587</v>
      </c>
    </row>
    <row r="4631" spans="1:11" x14ac:dyDescent="0.3">
      <c r="A4631" s="18" t="str">
        <f t="shared" si="141"/>
        <v>112018P</v>
      </c>
      <c r="B4631" s="10">
        <v>760199</v>
      </c>
      <c r="C4631" s="15">
        <v>43454</v>
      </c>
      <c r="D4631" s="16">
        <v>3154.7818149999998</v>
      </c>
      <c r="E4631" s="14">
        <v>0.1</v>
      </c>
      <c r="F4631" s="14" t="s">
        <v>42</v>
      </c>
      <c r="G4631" s="15">
        <v>43452</v>
      </c>
      <c r="H4631" s="27">
        <f>WORKDAY(WORKDAY(DATEVALUE("15/"&amp;MONTH(EDATE(C4631,0))&amp;"/"&amp;YEAR(EDATE(C4631,0))),-1,Feriados!$A$1:$A$936),1,Feriados!$A$1:$A$936)</f>
        <v>43451</v>
      </c>
      <c r="I4631" s="27">
        <f>WORKDAY(WORKDAY(DATEVALUE("15/"&amp;MONTH(EDATE(C4631,-1))&amp;"/"&amp;YEAR(EDATE(C4631,-1))),-1,Feriados!$A$1:$A$936),1,Feriados!$A$1:$A$936)</f>
        <v>43420</v>
      </c>
      <c r="J4631" s="27">
        <f>WORKDAY(WORKDAY(DATEVALUE("15/"&amp;MONTH(EDATE(C4631,0))&amp;"/"&amp;YEAR(EDATE(C4631,0))-1),-1,Feriados!$A$1:$A$936),1,Feriados!$A$1:$A$936)</f>
        <v>43084</v>
      </c>
      <c r="K4631" s="28">
        <f t="shared" si="140"/>
        <v>4.0460314225050587</v>
      </c>
    </row>
    <row r="4632" spans="1:11" x14ac:dyDescent="0.3">
      <c r="A4632" s="18" t="str">
        <f t="shared" si="141"/>
        <v>112018P</v>
      </c>
      <c r="B4632" s="10">
        <v>760199</v>
      </c>
      <c r="C4632" s="15">
        <v>43455</v>
      </c>
      <c r="D4632" s="16">
        <v>3154.9477769999999</v>
      </c>
      <c r="E4632" s="14">
        <v>0.1</v>
      </c>
      <c r="F4632" s="14" t="s">
        <v>42</v>
      </c>
      <c r="G4632" s="15">
        <v>43452</v>
      </c>
      <c r="H4632" s="27">
        <f>WORKDAY(WORKDAY(DATEVALUE("15/"&amp;MONTH(EDATE(C4632,0))&amp;"/"&amp;YEAR(EDATE(C4632,0))),-1,Feriados!$A$1:$A$936),1,Feriados!$A$1:$A$936)</f>
        <v>43451</v>
      </c>
      <c r="I4632" s="27">
        <f>WORKDAY(WORKDAY(DATEVALUE("15/"&amp;MONTH(EDATE(C4632,-1))&amp;"/"&amp;YEAR(EDATE(C4632,-1))),-1,Feriados!$A$1:$A$936),1,Feriados!$A$1:$A$936)</f>
        <v>43420</v>
      </c>
      <c r="J4632" s="27">
        <f>WORKDAY(WORKDAY(DATEVALUE("15/"&amp;MONTH(EDATE(C4632,0))&amp;"/"&amp;YEAR(EDATE(C4632,0))-1),-1,Feriados!$A$1:$A$936),1,Feriados!$A$1:$A$936)</f>
        <v>43084</v>
      </c>
      <c r="K4632" s="28">
        <f t="shared" si="140"/>
        <v>4.0460314225050587</v>
      </c>
    </row>
    <row r="4633" spans="1:11" x14ac:dyDescent="0.3">
      <c r="A4633" s="18" t="str">
        <f t="shared" si="141"/>
        <v>112018P</v>
      </c>
      <c r="B4633" s="10">
        <v>760199</v>
      </c>
      <c r="C4633" s="15">
        <v>43458</v>
      </c>
      <c r="D4633" s="16">
        <v>3155.1137490000001</v>
      </c>
      <c r="E4633" s="14">
        <v>0.1</v>
      </c>
      <c r="F4633" s="14" t="s">
        <v>42</v>
      </c>
      <c r="G4633" s="15">
        <v>43458</v>
      </c>
      <c r="H4633" s="27">
        <f>WORKDAY(WORKDAY(DATEVALUE("15/"&amp;MONTH(EDATE(C4633,0))&amp;"/"&amp;YEAR(EDATE(C4633,0))),-1,Feriados!$A$1:$A$936),1,Feriados!$A$1:$A$936)</f>
        <v>43451</v>
      </c>
      <c r="I4633" s="27">
        <f>WORKDAY(WORKDAY(DATEVALUE("15/"&amp;MONTH(EDATE(C4633,-1))&amp;"/"&amp;YEAR(EDATE(C4633,-1))),-1,Feriados!$A$1:$A$936),1,Feriados!$A$1:$A$936)</f>
        <v>43420</v>
      </c>
      <c r="J4633" s="27">
        <f>WORKDAY(WORKDAY(DATEVALUE("15/"&amp;MONTH(EDATE(C4633,0))&amp;"/"&amp;YEAR(EDATE(C4633,0))-1),-1,Feriados!$A$1:$A$936),1,Feriados!$A$1:$A$936)</f>
        <v>43084</v>
      </c>
      <c r="K4633" s="28">
        <f t="shared" si="140"/>
        <v>4.0460314225050587</v>
      </c>
    </row>
    <row r="4634" spans="1:11" x14ac:dyDescent="0.3">
      <c r="A4634" s="18" t="str">
        <f t="shared" si="141"/>
        <v>112018P</v>
      </c>
      <c r="B4634" s="10">
        <v>760199</v>
      </c>
      <c r="C4634" s="15">
        <v>43460</v>
      </c>
      <c r="D4634" s="16">
        <v>3155.2797289999999</v>
      </c>
      <c r="E4634" s="14">
        <v>0.1</v>
      </c>
      <c r="F4634" s="14" t="s">
        <v>42</v>
      </c>
      <c r="G4634" s="15">
        <v>43458</v>
      </c>
      <c r="H4634" s="27">
        <f>WORKDAY(WORKDAY(DATEVALUE("15/"&amp;MONTH(EDATE(C4634,0))&amp;"/"&amp;YEAR(EDATE(C4634,0))),-1,Feriados!$A$1:$A$936),1,Feriados!$A$1:$A$936)</f>
        <v>43451</v>
      </c>
      <c r="I4634" s="27">
        <f>WORKDAY(WORKDAY(DATEVALUE("15/"&amp;MONTH(EDATE(C4634,-1))&amp;"/"&amp;YEAR(EDATE(C4634,-1))),-1,Feriados!$A$1:$A$936),1,Feriados!$A$1:$A$936)</f>
        <v>43420</v>
      </c>
      <c r="J4634" s="27">
        <f>WORKDAY(WORKDAY(DATEVALUE("15/"&amp;MONTH(EDATE(C4634,0))&amp;"/"&amp;YEAR(EDATE(C4634,0))-1),-1,Feriados!$A$1:$A$936),1,Feriados!$A$1:$A$936)</f>
        <v>43084</v>
      </c>
      <c r="K4634" s="28">
        <f t="shared" si="140"/>
        <v>4.0460314225050587</v>
      </c>
    </row>
    <row r="4635" spans="1:11" x14ac:dyDescent="0.3">
      <c r="A4635" s="18" t="str">
        <f t="shared" si="141"/>
        <v>112018P</v>
      </c>
      <c r="B4635" s="10">
        <v>760199</v>
      </c>
      <c r="C4635" s="15">
        <v>43461</v>
      </c>
      <c r="D4635" s="16">
        <v>3155.4457170000001</v>
      </c>
      <c r="E4635" s="14">
        <v>0.1</v>
      </c>
      <c r="F4635" s="14" t="s">
        <v>42</v>
      </c>
      <c r="G4635" s="15">
        <v>43458</v>
      </c>
      <c r="H4635" s="27">
        <f>WORKDAY(WORKDAY(DATEVALUE("15/"&amp;MONTH(EDATE(C4635,0))&amp;"/"&amp;YEAR(EDATE(C4635,0))),-1,Feriados!$A$1:$A$936),1,Feriados!$A$1:$A$936)</f>
        <v>43451</v>
      </c>
      <c r="I4635" s="27">
        <f>WORKDAY(WORKDAY(DATEVALUE("15/"&amp;MONTH(EDATE(C4635,-1))&amp;"/"&amp;YEAR(EDATE(C4635,-1))),-1,Feriados!$A$1:$A$936),1,Feriados!$A$1:$A$936)</f>
        <v>43420</v>
      </c>
      <c r="J4635" s="27">
        <f>WORKDAY(WORKDAY(DATEVALUE("15/"&amp;MONTH(EDATE(C4635,0))&amp;"/"&amp;YEAR(EDATE(C4635,0))-1),-1,Feriados!$A$1:$A$936),1,Feriados!$A$1:$A$936)</f>
        <v>43084</v>
      </c>
      <c r="K4635" s="28">
        <f t="shared" si="140"/>
        <v>4.0460314225050587</v>
      </c>
    </row>
    <row r="4636" spans="1:11" x14ac:dyDescent="0.3">
      <c r="A4636" s="18" t="str">
        <f t="shared" si="141"/>
        <v>112018P</v>
      </c>
      <c r="B4636" s="10">
        <v>760199</v>
      </c>
      <c r="C4636" s="15">
        <v>43462</v>
      </c>
      <c r="D4636" s="16">
        <v>3155.611715</v>
      </c>
      <c r="E4636" s="14">
        <v>0.1</v>
      </c>
      <c r="F4636" s="14" t="s">
        <v>42</v>
      </c>
      <c r="G4636" s="15">
        <v>43458</v>
      </c>
      <c r="H4636" s="27">
        <f>WORKDAY(WORKDAY(DATEVALUE("15/"&amp;MONTH(EDATE(C4636,0))&amp;"/"&amp;YEAR(EDATE(C4636,0))),-1,Feriados!$A$1:$A$936),1,Feriados!$A$1:$A$936)</f>
        <v>43451</v>
      </c>
      <c r="I4636" s="27">
        <f>WORKDAY(WORKDAY(DATEVALUE("15/"&amp;MONTH(EDATE(C4636,-1))&amp;"/"&amp;YEAR(EDATE(C4636,-1))),-1,Feriados!$A$1:$A$936),1,Feriados!$A$1:$A$936)</f>
        <v>43420</v>
      </c>
      <c r="J4636" s="27">
        <f>WORKDAY(WORKDAY(DATEVALUE("15/"&amp;MONTH(EDATE(C4636,0))&amp;"/"&amp;YEAR(EDATE(C4636,0))-1),-1,Feriados!$A$1:$A$936),1,Feriados!$A$1:$A$936)</f>
        <v>43084</v>
      </c>
      <c r="K4636" s="28">
        <f t="shared" si="140"/>
        <v>4.0460314225050587</v>
      </c>
    </row>
    <row r="4637" spans="1:11" x14ac:dyDescent="0.3">
      <c r="A4637" s="18" t="str">
        <f t="shared" si="141"/>
        <v>112018P</v>
      </c>
      <c r="B4637" s="10">
        <v>760199</v>
      </c>
      <c r="C4637" s="15">
        <v>43465</v>
      </c>
      <c r="D4637" s="16">
        <v>3155.7777209999999</v>
      </c>
      <c r="E4637" s="14">
        <v>0.1</v>
      </c>
      <c r="F4637" s="14" t="s">
        <v>42</v>
      </c>
      <c r="G4637" s="15">
        <v>43458</v>
      </c>
      <c r="H4637" s="27">
        <f>WORKDAY(WORKDAY(DATEVALUE("15/"&amp;MONTH(EDATE(C4637,0))&amp;"/"&amp;YEAR(EDATE(C4637,0))),-1,Feriados!$A$1:$A$936),1,Feriados!$A$1:$A$936)</f>
        <v>43451</v>
      </c>
      <c r="I4637" s="27">
        <f>WORKDAY(WORKDAY(DATEVALUE("15/"&amp;MONTH(EDATE(C4637,-1))&amp;"/"&amp;YEAR(EDATE(C4637,-1))),-1,Feriados!$A$1:$A$936),1,Feriados!$A$1:$A$936)</f>
        <v>43420</v>
      </c>
      <c r="J4637" s="27">
        <f>WORKDAY(WORKDAY(DATEVALUE("15/"&amp;MONTH(EDATE(C4637,0))&amp;"/"&amp;YEAR(EDATE(C4637,0))-1),-1,Feriados!$A$1:$A$936),1,Feriados!$A$1:$A$936)</f>
        <v>43084</v>
      </c>
      <c r="K4637" s="28">
        <f t="shared" si="140"/>
        <v>4.0460314225050587</v>
      </c>
    </row>
    <row r="4638" spans="1:11" x14ac:dyDescent="0.3">
      <c r="A4638" s="18" t="str">
        <f t="shared" si="141"/>
        <v>122018P</v>
      </c>
      <c r="B4638" s="10">
        <v>760199</v>
      </c>
      <c r="C4638" s="15">
        <v>43467</v>
      </c>
      <c r="D4638" s="16">
        <v>3155.9437360000002</v>
      </c>
      <c r="E4638" s="14">
        <v>0.1</v>
      </c>
      <c r="F4638" s="14" t="s">
        <v>42</v>
      </c>
      <c r="G4638" s="15">
        <v>43458</v>
      </c>
      <c r="H4638" s="27">
        <f>WORKDAY(WORKDAY(DATEVALUE("15/"&amp;MONTH(EDATE(C4638,0))&amp;"/"&amp;YEAR(EDATE(C4638,0))),-1,Feriados!$A$1:$A$936),1,Feriados!$A$1:$A$936)</f>
        <v>43480</v>
      </c>
      <c r="I4638" s="27">
        <f>WORKDAY(WORKDAY(DATEVALUE("15/"&amp;MONTH(EDATE(C4638,-1))&amp;"/"&amp;YEAR(EDATE(C4638,-1))),-1,Feriados!$A$1:$A$936),1,Feriados!$A$1:$A$936)</f>
        <v>43451</v>
      </c>
      <c r="J4638" s="27">
        <f>WORKDAY(WORKDAY(DATEVALUE("15/"&amp;MONTH(EDATE(C4638,0))&amp;"/"&amp;YEAR(EDATE(C4638,0))-1),-1,Feriados!$A$1:$A$936),1,Feriados!$A$1:$A$936)</f>
        <v>43115</v>
      </c>
      <c r="K4638" s="28">
        <f t="shared" si="140"/>
        <v>3.7455811548572138</v>
      </c>
    </row>
    <row r="4639" spans="1:11" x14ac:dyDescent="0.3">
      <c r="A4639" s="18" t="str">
        <f t="shared" si="141"/>
        <v>122018P</v>
      </c>
      <c r="B4639" s="10">
        <v>760199</v>
      </c>
      <c r="C4639" s="15">
        <v>43468</v>
      </c>
      <c r="D4639" s="16">
        <v>3156.1097599999998</v>
      </c>
      <c r="E4639" s="14">
        <v>0.1</v>
      </c>
      <c r="F4639" s="14" t="s">
        <v>42</v>
      </c>
      <c r="G4639" s="15">
        <v>43458</v>
      </c>
      <c r="H4639" s="27">
        <f>WORKDAY(WORKDAY(DATEVALUE("15/"&amp;MONTH(EDATE(C4639,0))&amp;"/"&amp;YEAR(EDATE(C4639,0))),-1,Feriados!$A$1:$A$936),1,Feriados!$A$1:$A$936)</f>
        <v>43480</v>
      </c>
      <c r="I4639" s="27">
        <f>WORKDAY(WORKDAY(DATEVALUE("15/"&amp;MONTH(EDATE(C4639,-1))&amp;"/"&amp;YEAR(EDATE(C4639,-1))),-1,Feriados!$A$1:$A$936),1,Feriados!$A$1:$A$936)</f>
        <v>43451</v>
      </c>
      <c r="J4639" s="27">
        <f>WORKDAY(WORKDAY(DATEVALUE("15/"&amp;MONTH(EDATE(C4639,0))&amp;"/"&amp;YEAR(EDATE(C4639,0))-1),-1,Feriados!$A$1:$A$936),1,Feriados!$A$1:$A$936)</f>
        <v>43115</v>
      </c>
      <c r="K4639" s="28">
        <f t="shared" si="140"/>
        <v>3.7455811548572138</v>
      </c>
    </row>
    <row r="4640" spans="1:11" x14ac:dyDescent="0.3">
      <c r="A4640" s="18" t="str">
        <f t="shared" si="141"/>
        <v>122018P</v>
      </c>
      <c r="B4640" s="10">
        <v>760199</v>
      </c>
      <c r="C4640" s="15">
        <v>43469</v>
      </c>
      <c r="D4640" s="16">
        <v>3156.2757919999999</v>
      </c>
      <c r="E4640" s="14">
        <v>0.1</v>
      </c>
      <c r="F4640" s="14" t="s">
        <v>42</v>
      </c>
      <c r="G4640" s="15">
        <v>43458</v>
      </c>
      <c r="H4640" s="27">
        <f>WORKDAY(WORKDAY(DATEVALUE("15/"&amp;MONTH(EDATE(C4640,0))&amp;"/"&amp;YEAR(EDATE(C4640,0))),-1,Feriados!$A$1:$A$936),1,Feriados!$A$1:$A$936)</f>
        <v>43480</v>
      </c>
      <c r="I4640" s="27">
        <f>WORKDAY(WORKDAY(DATEVALUE("15/"&amp;MONTH(EDATE(C4640,-1))&amp;"/"&amp;YEAR(EDATE(C4640,-1))),-1,Feriados!$A$1:$A$936),1,Feriados!$A$1:$A$936)</f>
        <v>43451</v>
      </c>
      <c r="J4640" s="27">
        <f>WORKDAY(WORKDAY(DATEVALUE("15/"&amp;MONTH(EDATE(C4640,0))&amp;"/"&amp;YEAR(EDATE(C4640,0))-1),-1,Feriados!$A$1:$A$936),1,Feriados!$A$1:$A$936)</f>
        <v>43115</v>
      </c>
      <c r="K4640" s="28">
        <f t="shared" si="140"/>
        <v>3.7455811548572138</v>
      </c>
    </row>
    <row r="4641" spans="1:11" x14ac:dyDescent="0.3">
      <c r="A4641" s="18" t="str">
        <f t="shared" si="141"/>
        <v>122018P</v>
      </c>
      <c r="B4641" s="10">
        <v>760199</v>
      </c>
      <c r="C4641" s="15">
        <v>43472</v>
      </c>
      <c r="D4641" s="16">
        <v>3156.4418329999999</v>
      </c>
      <c r="E4641" s="14">
        <v>0.1</v>
      </c>
      <c r="F4641" s="14" t="s">
        <v>42</v>
      </c>
      <c r="G4641" s="15">
        <v>43458</v>
      </c>
      <c r="H4641" s="27">
        <f>WORKDAY(WORKDAY(DATEVALUE("15/"&amp;MONTH(EDATE(C4641,0))&amp;"/"&amp;YEAR(EDATE(C4641,0))),-1,Feriados!$A$1:$A$936),1,Feriados!$A$1:$A$936)</f>
        <v>43480</v>
      </c>
      <c r="I4641" s="27">
        <f>WORKDAY(WORKDAY(DATEVALUE("15/"&amp;MONTH(EDATE(C4641,-1))&amp;"/"&amp;YEAR(EDATE(C4641,-1))),-1,Feriados!$A$1:$A$936),1,Feriados!$A$1:$A$936)</f>
        <v>43451</v>
      </c>
      <c r="J4641" s="27">
        <f>WORKDAY(WORKDAY(DATEVALUE("15/"&amp;MONTH(EDATE(C4641,0))&amp;"/"&amp;YEAR(EDATE(C4641,0))-1),-1,Feriados!$A$1:$A$936),1,Feriados!$A$1:$A$936)</f>
        <v>43115</v>
      </c>
      <c r="K4641" s="28">
        <f t="shared" si="140"/>
        <v>3.7455811548572138</v>
      </c>
    </row>
    <row r="4642" spans="1:11" x14ac:dyDescent="0.3">
      <c r="A4642" s="18" t="str">
        <f t="shared" si="141"/>
        <v>122018P</v>
      </c>
      <c r="B4642" s="10">
        <v>760199</v>
      </c>
      <c r="C4642" s="15">
        <v>43473</v>
      </c>
      <c r="D4642" s="16">
        <v>3156.6078830000001</v>
      </c>
      <c r="E4642" s="14">
        <v>0.1</v>
      </c>
      <c r="F4642" s="14" t="s">
        <v>42</v>
      </c>
      <c r="G4642" s="15">
        <v>43458</v>
      </c>
      <c r="H4642" s="27">
        <f>WORKDAY(WORKDAY(DATEVALUE("15/"&amp;MONTH(EDATE(C4642,0))&amp;"/"&amp;YEAR(EDATE(C4642,0))),-1,Feriados!$A$1:$A$936),1,Feriados!$A$1:$A$936)</f>
        <v>43480</v>
      </c>
      <c r="I4642" s="27">
        <f>WORKDAY(WORKDAY(DATEVALUE("15/"&amp;MONTH(EDATE(C4642,-1))&amp;"/"&amp;YEAR(EDATE(C4642,-1))),-1,Feriados!$A$1:$A$936),1,Feriados!$A$1:$A$936)</f>
        <v>43451</v>
      </c>
      <c r="J4642" s="27">
        <f>WORKDAY(WORKDAY(DATEVALUE("15/"&amp;MONTH(EDATE(C4642,0))&amp;"/"&amp;YEAR(EDATE(C4642,0))-1),-1,Feriados!$A$1:$A$936),1,Feriados!$A$1:$A$936)</f>
        <v>43115</v>
      </c>
      <c r="K4642" s="28">
        <f t="shared" si="140"/>
        <v>3.7455811548572138</v>
      </c>
    </row>
    <row r="4643" spans="1:11" x14ac:dyDescent="0.3">
      <c r="A4643" s="18" t="str">
        <f t="shared" si="141"/>
        <v>122018P</v>
      </c>
      <c r="B4643" s="10">
        <v>760199</v>
      </c>
      <c r="C4643" s="15">
        <v>43474</v>
      </c>
      <c r="D4643" s="16">
        <v>3156.7739419999998</v>
      </c>
      <c r="E4643" s="14">
        <v>0.1</v>
      </c>
      <c r="F4643" s="14" t="s">
        <v>42</v>
      </c>
      <c r="G4643" s="15">
        <v>43458</v>
      </c>
      <c r="H4643" s="27">
        <f>WORKDAY(WORKDAY(DATEVALUE("15/"&amp;MONTH(EDATE(C4643,0))&amp;"/"&amp;YEAR(EDATE(C4643,0))),-1,Feriados!$A$1:$A$936),1,Feriados!$A$1:$A$936)</f>
        <v>43480</v>
      </c>
      <c r="I4643" s="27">
        <f>WORKDAY(WORKDAY(DATEVALUE("15/"&amp;MONTH(EDATE(C4643,-1))&amp;"/"&amp;YEAR(EDATE(C4643,-1))),-1,Feriados!$A$1:$A$936),1,Feriados!$A$1:$A$936)</f>
        <v>43451</v>
      </c>
      <c r="J4643" s="27">
        <f>WORKDAY(WORKDAY(DATEVALUE("15/"&amp;MONTH(EDATE(C4643,0))&amp;"/"&amp;YEAR(EDATE(C4643,0))-1),-1,Feriados!$A$1:$A$936),1,Feriados!$A$1:$A$936)</f>
        <v>43115</v>
      </c>
      <c r="K4643" s="28">
        <f t="shared" si="140"/>
        <v>3.7455811548572138</v>
      </c>
    </row>
    <row r="4644" spans="1:11" x14ac:dyDescent="0.3">
      <c r="A4644" s="18" t="str">
        <f t="shared" si="141"/>
        <v>122018P</v>
      </c>
      <c r="B4644" s="10">
        <v>760199</v>
      </c>
      <c r="C4644" s="15">
        <v>43475</v>
      </c>
      <c r="D4644" s="16">
        <v>3156.9400089999999</v>
      </c>
      <c r="E4644" s="14">
        <v>0.1</v>
      </c>
      <c r="F4644" s="14" t="s">
        <v>42</v>
      </c>
      <c r="G4644" s="15">
        <v>43458</v>
      </c>
      <c r="H4644" s="27">
        <f>WORKDAY(WORKDAY(DATEVALUE("15/"&amp;MONTH(EDATE(C4644,0))&amp;"/"&amp;YEAR(EDATE(C4644,0))),-1,Feriados!$A$1:$A$936),1,Feriados!$A$1:$A$936)</f>
        <v>43480</v>
      </c>
      <c r="I4644" s="27">
        <f>WORKDAY(WORKDAY(DATEVALUE("15/"&amp;MONTH(EDATE(C4644,-1))&amp;"/"&amp;YEAR(EDATE(C4644,-1))),-1,Feriados!$A$1:$A$936),1,Feriados!$A$1:$A$936)</f>
        <v>43451</v>
      </c>
      <c r="J4644" s="27">
        <f>WORKDAY(WORKDAY(DATEVALUE("15/"&amp;MONTH(EDATE(C4644,0))&amp;"/"&amp;YEAR(EDATE(C4644,0))-1),-1,Feriados!$A$1:$A$936),1,Feriados!$A$1:$A$936)</f>
        <v>43115</v>
      </c>
      <c r="K4644" s="28">
        <f t="shared" si="140"/>
        <v>3.7455811548572138</v>
      </c>
    </row>
    <row r="4645" spans="1:11" x14ac:dyDescent="0.3">
      <c r="A4645" s="18" t="str">
        <f t="shared" si="141"/>
        <v>122018F</v>
      </c>
      <c r="B4645" s="10">
        <v>760199</v>
      </c>
      <c r="C4645" s="15">
        <v>43476</v>
      </c>
      <c r="D4645" s="16">
        <v>3158.5173289999998</v>
      </c>
      <c r="E4645" s="14">
        <v>0.15</v>
      </c>
      <c r="F4645" s="14" t="s">
        <v>41</v>
      </c>
      <c r="G4645" s="15">
        <v>43476</v>
      </c>
      <c r="H4645" s="27">
        <f>WORKDAY(WORKDAY(DATEVALUE("15/"&amp;MONTH(EDATE(C4645,0))&amp;"/"&amp;YEAR(EDATE(C4645,0))),-1,Feriados!$A$1:$A$936),1,Feriados!$A$1:$A$936)</f>
        <v>43480</v>
      </c>
      <c r="I4645" s="27">
        <f>WORKDAY(WORKDAY(DATEVALUE("15/"&amp;MONTH(EDATE(C4645,-1))&amp;"/"&amp;YEAR(EDATE(C4645,-1))),-1,Feriados!$A$1:$A$936),1,Feriados!$A$1:$A$936)</f>
        <v>43451</v>
      </c>
      <c r="J4645" s="27">
        <f>WORKDAY(WORKDAY(DATEVALUE("15/"&amp;MONTH(EDATE(C4645,0))&amp;"/"&amp;YEAR(EDATE(C4645,0))-1),-1,Feriados!$A$1:$A$936),1,Feriados!$A$1:$A$936)</f>
        <v>43115</v>
      </c>
      <c r="K4645" s="28">
        <f t="shared" si="140"/>
        <v>3.7455811548572138</v>
      </c>
    </row>
    <row r="4646" spans="1:11" x14ac:dyDescent="0.3">
      <c r="A4646" s="18" t="str">
        <f t="shared" si="141"/>
        <v>122018F</v>
      </c>
      <c r="B4646" s="10">
        <v>760199</v>
      </c>
      <c r="C4646" s="15">
        <v>43479</v>
      </c>
      <c r="D4646" s="16">
        <v>3158.7665259999999</v>
      </c>
      <c r="E4646" s="14">
        <v>0.15</v>
      </c>
      <c r="F4646" s="14" t="s">
        <v>41</v>
      </c>
      <c r="G4646" s="15">
        <v>43476</v>
      </c>
      <c r="H4646" s="27">
        <f>WORKDAY(WORKDAY(DATEVALUE("15/"&amp;MONTH(EDATE(C4646,0))&amp;"/"&amp;YEAR(EDATE(C4646,0))),-1,Feriados!$A$1:$A$936),1,Feriados!$A$1:$A$936)</f>
        <v>43480</v>
      </c>
      <c r="I4646" s="27">
        <f>WORKDAY(WORKDAY(DATEVALUE("15/"&amp;MONTH(EDATE(C4646,-1))&amp;"/"&amp;YEAR(EDATE(C4646,-1))),-1,Feriados!$A$1:$A$936),1,Feriados!$A$1:$A$936)</f>
        <v>43451</v>
      </c>
      <c r="J4646" s="27">
        <f>WORKDAY(WORKDAY(DATEVALUE("15/"&amp;MONTH(EDATE(C4646,0))&amp;"/"&amp;YEAR(EDATE(C4646,0))-1),-1,Feriados!$A$1:$A$936),1,Feriados!$A$1:$A$936)</f>
        <v>43115</v>
      </c>
      <c r="K4646" s="28">
        <f t="shared" si="140"/>
        <v>3.7455811548572138</v>
      </c>
    </row>
    <row r="4647" spans="1:11" x14ac:dyDescent="0.3">
      <c r="A4647" s="18" t="str">
        <f t="shared" si="141"/>
        <v>122018F</v>
      </c>
      <c r="B4647" s="10">
        <v>760199</v>
      </c>
      <c r="C4647" s="15">
        <v>43480</v>
      </c>
      <c r="D4647" s="16">
        <v>3159.0157429999999</v>
      </c>
      <c r="E4647" s="14">
        <v>0.15</v>
      </c>
      <c r="F4647" s="14" t="s">
        <v>41</v>
      </c>
      <c r="G4647" s="15">
        <v>43476</v>
      </c>
      <c r="H4647" s="27">
        <f>WORKDAY(WORKDAY(DATEVALUE("15/"&amp;MONTH(EDATE(C4647,0))&amp;"/"&amp;YEAR(EDATE(C4647,0))),-1,Feriados!$A$1:$A$936),1,Feriados!$A$1:$A$936)</f>
        <v>43480</v>
      </c>
      <c r="I4647" s="27">
        <f>WORKDAY(WORKDAY(DATEVALUE("15/"&amp;MONTH(EDATE(C4647,-1))&amp;"/"&amp;YEAR(EDATE(C4647,-1))),-1,Feriados!$A$1:$A$936),1,Feriados!$A$1:$A$936)</f>
        <v>43451</v>
      </c>
      <c r="J4647" s="27">
        <f>WORKDAY(WORKDAY(DATEVALUE("15/"&amp;MONTH(EDATE(C4647,0))&amp;"/"&amp;YEAR(EDATE(C4647,0))-1),-1,Feriados!$A$1:$A$936),1,Feriados!$A$1:$A$936)</f>
        <v>43115</v>
      </c>
      <c r="K4647" s="28">
        <f t="shared" si="140"/>
        <v>3.7455811548572138</v>
      </c>
    </row>
    <row r="4648" spans="1:11" x14ac:dyDescent="0.3">
      <c r="A4648" s="18" t="str">
        <f t="shared" si="141"/>
        <v>122018P</v>
      </c>
      <c r="B4648" s="10">
        <v>760199</v>
      </c>
      <c r="C4648" s="15">
        <v>43481</v>
      </c>
      <c r="D4648" s="16">
        <v>3159.5640880000001</v>
      </c>
      <c r="E4648" s="14">
        <v>0.4</v>
      </c>
      <c r="F4648" s="14" t="s">
        <v>42</v>
      </c>
      <c r="G4648" s="15">
        <v>43481</v>
      </c>
      <c r="H4648" s="27">
        <f>WORKDAY(WORKDAY(DATEVALUE("15/"&amp;MONTH(EDATE(C4648,0))&amp;"/"&amp;YEAR(EDATE(C4648,0))),-1,Feriados!$A$1:$A$936),1,Feriados!$A$1:$A$936)</f>
        <v>43480</v>
      </c>
      <c r="I4648" s="27">
        <f>WORKDAY(WORKDAY(DATEVALUE("15/"&amp;MONTH(EDATE(C4648,-1))&amp;"/"&amp;YEAR(EDATE(C4648,-1))),-1,Feriados!$A$1:$A$936),1,Feriados!$A$1:$A$936)</f>
        <v>43451</v>
      </c>
      <c r="J4648" s="27">
        <f>WORKDAY(WORKDAY(DATEVALUE("15/"&amp;MONTH(EDATE(C4648,0))&amp;"/"&amp;YEAR(EDATE(C4648,0))-1),-1,Feriados!$A$1:$A$936),1,Feriados!$A$1:$A$936)</f>
        <v>43115</v>
      </c>
      <c r="K4648" s="28">
        <f t="shared" si="140"/>
        <v>3.7455811548572138</v>
      </c>
    </row>
    <row r="4649" spans="1:11" x14ac:dyDescent="0.3">
      <c r="A4649" s="18" t="str">
        <f t="shared" si="141"/>
        <v>122018P</v>
      </c>
      <c r="B4649" s="10">
        <v>760199</v>
      </c>
      <c r="C4649" s="15">
        <v>43482</v>
      </c>
      <c r="D4649" s="16">
        <v>3160.112529</v>
      </c>
      <c r="E4649" s="14">
        <v>0.4</v>
      </c>
      <c r="F4649" s="14" t="s">
        <v>42</v>
      </c>
      <c r="G4649" s="15">
        <v>43481</v>
      </c>
      <c r="H4649" s="27">
        <f>WORKDAY(WORKDAY(DATEVALUE("15/"&amp;MONTH(EDATE(C4649,0))&amp;"/"&amp;YEAR(EDATE(C4649,0))),-1,Feriados!$A$1:$A$936),1,Feriados!$A$1:$A$936)</f>
        <v>43480</v>
      </c>
      <c r="I4649" s="27">
        <f>WORKDAY(WORKDAY(DATEVALUE("15/"&amp;MONTH(EDATE(C4649,-1))&amp;"/"&amp;YEAR(EDATE(C4649,-1))),-1,Feriados!$A$1:$A$936),1,Feriados!$A$1:$A$936)</f>
        <v>43451</v>
      </c>
      <c r="J4649" s="27">
        <f>WORKDAY(WORKDAY(DATEVALUE("15/"&amp;MONTH(EDATE(C4649,0))&amp;"/"&amp;YEAR(EDATE(C4649,0))-1),-1,Feriados!$A$1:$A$936),1,Feriados!$A$1:$A$936)</f>
        <v>43115</v>
      </c>
      <c r="K4649" s="28">
        <f t="shared" si="140"/>
        <v>3.7455811548572138</v>
      </c>
    </row>
    <row r="4650" spans="1:11" x14ac:dyDescent="0.3">
      <c r="A4650" s="18" t="str">
        <f t="shared" si="141"/>
        <v>122018P</v>
      </c>
      <c r="B4650" s="10">
        <v>760199</v>
      </c>
      <c r="C4650" s="15">
        <v>43483</v>
      </c>
      <c r="D4650" s="16">
        <v>3160.6610649999998</v>
      </c>
      <c r="E4650" s="14">
        <v>0.4</v>
      </c>
      <c r="F4650" s="14" t="s">
        <v>42</v>
      </c>
      <c r="G4650" s="15">
        <v>43481</v>
      </c>
      <c r="H4650" s="27">
        <f>WORKDAY(WORKDAY(DATEVALUE("15/"&amp;MONTH(EDATE(C4650,0))&amp;"/"&amp;YEAR(EDATE(C4650,0))),-1,Feriados!$A$1:$A$936),1,Feriados!$A$1:$A$936)</f>
        <v>43480</v>
      </c>
      <c r="I4650" s="27">
        <f>WORKDAY(WORKDAY(DATEVALUE("15/"&amp;MONTH(EDATE(C4650,-1))&amp;"/"&amp;YEAR(EDATE(C4650,-1))),-1,Feriados!$A$1:$A$936),1,Feriados!$A$1:$A$936)</f>
        <v>43451</v>
      </c>
      <c r="J4650" s="27">
        <f>WORKDAY(WORKDAY(DATEVALUE("15/"&amp;MONTH(EDATE(C4650,0))&amp;"/"&amp;YEAR(EDATE(C4650,0))-1),-1,Feriados!$A$1:$A$936),1,Feriados!$A$1:$A$936)</f>
        <v>43115</v>
      </c>
      <c r="K4650" s="28">
        <f t="shared" si="140"/>
        <v>3.7455811548572138</v>
      </c>
    </row>
    <row r="4651" spans="1:11" x14ac:dyDescent="0.3">
      <c r="A4651" s="18" t="str">
        <f t="shared" si="141"/>
        <v>122018P</v>
      </c>
      <c r="B4651" s="10">
        <v>760199</v>
      </c>
      <c r="C4651" s="15">
        <v>43486</v>
      </c>
      <c r="D4651" s="16">
        <v>3161.2096969999998</v>
      </c>
      <c r="E4651" s="14">
        <v>0.4</v>
      </c>
      <c r="F4651" s="14" t="s">
        <v>42</v>
      </c>
      <c r="G4651" s="15">
        <v>43481</v>
      </c>
      <c r="H4651" s="27">
        <f>WORKDAY(WORKDAY(DATEVALUE("15/"&amp;MONTH(EDATE(C4651,0))&amp;"/"&amp;YEAR(EDATE(C4651,0))),-1,Feriados!$A$1:$A$936),1,Feriados!$A$1:$A$936)</f>
        <v>43480</v>
      </c>
      <c r="I4651" s="27">
        <f>WORKDAY(WORKDAY(DATEVALUE("15/"&amp;MONTH(EDATE(C4651,-1))&amp;"/"&amp;YEAR(EDATE(C4651,-1))),-1,Feriados!$A$1:$A$936),1,Feriados!$A$1:$A$936)</f>
        <v>43451</v>
      </c>
      <c r="J4651" s="27">
        <f>WORKDAY(WORKDAY(DATEVALUE("15/"&amp;MONTH(EDATE(C4651,0))&amp;"/"&amp;YEAR(EDATE(C4651,0))-1),-1,Feriados!$A$1:$A$936),1,Feriados!$A$1:$A$936)</f>
        <v>43115</v>
      </c>
      <c r="K4651" s="28">
        <f t="shared" si="140"/>
        <v>3.7455811548572138</v>
      </c>
    </row>
    <row r="4652" spans="1:11" x14ac:dyDescent="0.3">
      <c r="A4652" s="18" t="str">
        <f t="shared" si="141"/>
        <v>122018P</v>
      </c>
      <c r="B4652" s="10">
        <v>760199</v>
      </c>
      <c r="C4652" s="15">
        <v>43487</v>
      </c>
      <c r="D4652" s="16">
        <v>3161.7584230000002</v>
      </c>
      <c r="E4652" s="14">
        <v>0.4</v>
      </c>
      <c r="F4652" s="14" t="s">
        <v>42</v>
      </c>
      <c r="G4652" s="15">
        <v>43481</v>
      </c>
      <c r="H4652" s="27">
        <f>WORKDAY(WORKDAY(DATEVALUE("15/"&amp;MONTH(EDATE(C4652,0))&amp;"/"&amp;YEAR(EDATE(C4652,0))),-1,Feriados!$A$1:$A$936),1,Feriados!$A$1:$A$936)</f>
        <v>43480</v>
      </c>
      <c r="I4652" s="27">
        <f>WORKDAY(WORKDAY(DATEVALUE("15/"&amp;MONTH(EDATE(C4652,-1))&amp;"/"&amp;YEAR(EDATE(C4652,-1))),-1,Feriados!$A$1:$A$936),1,Feriados!$A$1:$A$936)</f>
        <v>43451</v>
      </c>
      <c r="J4652" s="27">
        <f>WORKDAY(WORKDAY(DATEVALUE("15/"&amp;MONTH(EDATE(C4652,0))&amp;"/"&amp;YEAR(EDATE(C4652,0))-1),-1,Feriados!$A$1:$A$936),1,Feriados!$A$1:$A$936)</f>
        <v>43115</v>
      </c>
      <c r="K4652" s="28">
        <f t="shared" si="140"/>
        <v>3.7455811548572138</v>
      </c>
    </row>
    <row r="4653" spans="1:11" x14ac:dyDescent="0.3">
      <c r="A4653" s="18" t="str">
        <f t="shared" si="141"/>
        <v>122018P</v>
      </c>
      <c r="B4653" s="10">
        <v>760199</v>
      </c>
      <c r="C4653" s="15">
        <v>43488</v>
      </c>
      <c r="D4653" s="16">
        <v>3162.307245</v>
      </c>
      <c r="E4653" s="14">
        <v>0.4</v>
      </c>
      <c r="F4653" s="14" t="s">
        <v>42</v>
      </c>
      <c r="G4653" s="15">
        <v>43481</v>
      </c>
      <c r="H4653" s="27">
        <f>WORKDAY(WORKDAY(DATEVALUE("15/"&amp;MONTH(EDATE(C4653,0))&amp;"/"&amp;YEAR(EDATE(C4653,0))),-1,Feriados!$A$1:$A$936),1,Feriados!$A$1:$A$936)</f>
        <v>43480</v>
      </c>
      <c r="I4653" s="27">
        <f>WORKDAY(WORKDAY(DATEVALUE("15/"&amp;MONTH(EDATE(C4653,-1))&amp;"/"&amp;YEAR(EDATE(C4653,-1))),-1,Feriados!$A$1:$A$936),1,Feriados!$A$1:$A$936)</f>
        <v>43451</v>
      </c>
      <c r="J4653" s="27">
        <f>WORKDAY(WORKDAY(DATEVALUE("15/"&amp;MONTH(EDATE(C4653,0))&amp;"/"&amp;YEAR(EDATE(C4653,0))-1),-1,Feriados!$A$1:$A$936),1,Feriados!$A$1:$A$936)</f>
        <v>43115</v>
      </c>
      <c r="K4653" s="28">
        <f t="shared" si="140"/>
        <v>3.7455811548572138</v>
      </c>
    </row>
    <row r="4654" spans="1:11" x14ac:dyDescent="0.3">
      <c r="A4654" s="18" t="str">
        <f t="shared" si="141"/>
        <v>122018P</v>
      </c>
      <c r="B4654" s="10">
        <v>760199</v>
      </c>
      <c r="C4654" s="15">
        <v>43489</v>
      </c>
      <c r="D4654" s="16">
        <v>3162.7602820000002</v>
      </c>
      <c r="E4654" s="14">
        <v>0.39</v>
      </c>
      <c r="F4654" s="14" t="s">
        <v>42</v>
      </c>
      <c r="G4654" s="15">
        <v>43489</v>
      </c>
      <c r="H4654" s="27">
        <f>WORKDAY(WORKDAY(DATEVALUE("15/"&amp;MONTH(EDATE(C4654,0))&amp;"/"&amp;YEAR(EDATE(C4654,0))),-1,Feriados!$A$1:$A$936),1,Feriados!$A$1:$A$936)</f>
        <v>43480</v>
      </c>
      <c r="I4654" s="27">
        <f>WORKDAY(WORKDAY(DATEVALUE("15/"&amp;MONTH(EDATE(C4654,-1))&amp;"/"&amp;YEAR(EDATE(C4654,-1))),-1,Feriados!$A$1:$A$936),1,Feriados!$A$1:$A$936)</f>
        <v>43451</v>
      </c>
      <c r="J4654" s="27">
        <f>WORKDAY(WORKDAY(DATEVALUE("15/"&amp;MONTH(EDATE(C4654,0))&amp;"/"&amp;YEAR(EDATE(C4654,0))-1),-1,Feriados!$A$1:$A$936),1,Feriados!$A$1:$A$936)</f>
        <v>43115</v>
      </c>
      <c r="K4654" s="28">
        <f t="shared" si="140"/>
        <v>3.7455811548572138</v>
      </c>
    </row>
    <row r="4655" spans="1:11" x14ac:dyDescent="0.3">
      <c r="A4655" s="18" t="str">
        <f t="shared" si="141"/>
        <v>122018P</v>
      </c>
      <c r="B4655" s="10">
        <v>760199</v>
      </c>
      <c r="C4655" s="15">
        <v>43490</v>
      </c>
      <c r="D4655" s="16">
        <v>3163.2955780000002</v>
      </c>
      <c r="E4655" s="14">
        <v>0.39</v>
      </c>
      <c r="F4655" s="14" t="s">
        <v>42</v>
      </c>
      <c r="G4655" s="15">
        <v>43489</v>
      </c>
      <c r="H4655" s="27">
        <f>WORKDAY(WORKDAY(DATEVALUE("15/"&amp;MONTH(EDATE(C4655,0))&amp;"/"&amp;YEAR(EDATE(C4655,0))),-1,Feriados!$A$1:$A$936),1,Feriados!$A$1:$A$936)</f>
        <v>43480</v>
      </c>
      <c r="I4655" s="27">
        <f>WORKDAY(WORKDAY(DATEVALUE("15/"&amp;MONTH(EDATE(C4655,-1))&amp;"/"&amp;YEAR(EDATE(C4655,-1))),-1,Feriados!$A$1:$A$936),1,Feriados!$A$1:$A$936)</f>
        <v>43451</v>
      </c>
      <c r="J4655" s="27">
        <f>WORKDAY(WORKDAY(DATEVALUE("15/"&amp;MONTH(EDATE(C4655,0))&amp;"/"&amp;YEAR(EDATE(C4655,0))-1),-1,Feriados!$A$1:$A$936),1,Feriados!$A$1:$A$936)</f>
        <v>43115</v>
      </c>
      <c r="K4655" s="28">
        <f t="shared" si="140"/>
        <v>3.7455811548572138</v>
      </c>
    </row>
    <row r="4656" spans="1:11" x14ac:dyDescent="0.3">
      <c r="A4656" s="18" t="str">
        <f t="shared" si="141"/>
        <v>122018P</v>
      </c>
      <c r="B4656" s="10">
        <v>760199</v>
      </c>
      <c r="C4656" s="15">
        <v>43493</v>
      </c>
      <c r="D4656" s="16">
        <v>3163.8309650000001</v>
      </c>
      <c r="E4656" s="14">
        <v>0.39</v>
      </c>
      <c r="F4656" s="14" t="s">
        <v>42</v>
      </c>
      <c r="G4656" s="15">
        <v>43489</v>
      </c>
      <c r="H4656" s="27">
        <f>WORKDAY(WORKDAY(DATEVALUE("15/"&amp;MONTH(EDATE(C4656,0))&amp;"/"&amp;YEAR(EDATE(C4656,0))),-1,Feriados!$A$1:$A$936),1,Feriados!$A$1:$A$936)</f>
        <v>43480</v>
      </c>
      <c r="I4656" s="27">
        <f>WORKDAY(WORKDAY(DATEVALUE("15/"&amp;MONTH(EDATE(C4656,-1))&amp;"/"&amp;YEAR(EDATE(C4656,-1))),-1,Feriados!$A$1:$A$936),1,Feriados!$A$1:$A$936)</f>
        <v>43451</v>
      </c>
      <c r="J4656" s="27">
        <f>WORKDAY(WORKDAY(DATEVALUE("15/"&amp;MONTH(EDATE(C4656,0))&amp;"/"&amp;YEAR(EDATE(C4656,0))-1),-1,Feriados!$A$1:$A$936),1,Feriados!$A$1:$A$936)</f>
        <v>43115</v>
      </c>
      <c r="K4656" s="28">
        <f t="shared" si="140"/>
        <v>3.7455811548572138</v>
      </c>
    </row>
    <row r="4657" spans="1:11" x14ac:dyDescent="0.3">
      <c r="A4657" s="18" t="str">
        <f t="shared" si="141"/>
        <v>122018P</v>
      </c>
      <c r="B4657" s="10">
        <v>760199</v>
      </c>
      <c r="C4657" s="15">
        <v>43494</v>
      </c>
      <c r="D4657" s="16">
        <v>3164.366442</v>
      </c>
      <c r="E4657" s="14">
        <v>0.39</v>
      </c>
      <c r="F4657" s="14" t="s">
        <v>42</v>
      </c>
      <c r="G4657" s="15">
        <v>43489</v>
      </c>
      <c r="H4657" s="27">
        <f>WORKDAY(WORKDAY(DATEVALUE("15/"&amp;MONTH(EDATE(C4657,0))&amp;"/"&amp;YEAR(EDATE(C4657,0))),-1,Feriados!$A$1:$A$936),1,Feriados!$A$1:$A$936)</f>
        <v>43480</v>
      </c>
      <c r="I4657" s="27">
        <f>WORKDAY(WORKDAY(DATEVALUE("15/"&amp;MONTH(EDATE(C4657,-1))&amp;"/"&amp;YEAR(EDATE(C4657,-1))),-1,Feriados!$A$1:$A$936),1,Feriados!$A$1:$A$936)</f>
        <v>43451</v>
      </c>
      <c r="J4657" s="27">
        <f>WORKDAY(WORKDAY(DATEVALUE("15/"&amp;MONTH(EDATE(C4657,0))&amp;"/"&amp;YEAR(EDATE(C4657,0))-1),-1,Feriados!$A$1:$A$936),1,Feriados!$A$1:$A$936)</f>
        <v>43115</v>
      </c>
      <c r="K4657" s="28">
        <f t="shared" si="140"/>
        <v>3.7455811548572138</v>
      </c>
    </row>
    <row r="4658" spans="1:11" x14ac:dyDescent="0.3">
      <c r="A4658" s="18" t="str">
        <f t="shared" si="141"/>
        <v>122018P</v>
      </c>
      <c r="B4658" s="10">
        <v>760199</v>
      </c>
      <c r="C4658" s="15">
        <v>43495</v>
      </c>
      <c r="D4658" s="16">
        <v>3164.9020110000001</v>
      </c>
      <c r="E4658" s="14">
        <v>0.39</v>
      </c>
      <c r="F4658" s="14" t="s">
        <v>42</v>
      </c>
      <c r="G4658" s="15">
        <v>43489</v>
      </c>
      <c r="H4658" s="27">
        <f>WORKDAY(WORKDAY(DATEVALUE("15/"&amp;MONTH(EDATE(C4658,0))&amp;"/"&amp;YEAR(EDATE(C4658,0))),-1,Feriados!$A$1:$A$936),1,Feriados!$A$1:$A$936)</f>
        <v>43480</v>
      </c>
      <c r="I4658" s="27">
        <f>WORKDAY(WORKDAY(DATEVALUE("15/"&amp;MONTH(EDATE(C4658,-1))&amp;"/"&amp;YEAR(EDATE(C4658,-1))),-1,Feriados!$A$1:$A$936),1,Feriados!$A$1:$A$936)</f>
        <v>43451</v>
      </c>
      <c r="J4658" s="27">
        <f>WORKDAY(WORKDAY(DATEVALUE("15/"&amp;MONTH(EDATE(C4658,0))&amp;"/"&amp;YEAR(EDATE(C4658,0))-1),-1,Feriados!$A$1:$A$936),1,Feriados!$A$1:$A$936)</f>
        <v>43115</v>
      </c>
      <c r="K4658" s="28">
        <f t="shared" si="140"/>
        <v>3.7455811548572138</v>
      </c>
    </row>
    <row r="4659" spans="1:11" x14ac:dyDescent="0.3">
      <c r="A4659" s="18" t="str">
        <f t="shared" si="141"/>
        <v>122018P</v>
      </c>
      <c r="B4659" s="10">
        <v>760199</v>
      </c>
      <c r="C4659" s="15">
        <v>43496</v>
      </c>
      <c r="D4659" s="16">
        <v>3165.4376699999998</v>
      </c>
      <c r="E4659" s="14">
        <v>0.39</v>
      </c>
      <c r="F4659" s="14" t="s">
        <v>42</v>
      </c>
      <c r="G4659" s="15">
        <v>43489</v>
      </c>
      <c r="H4659" s="27">
        <f>WORKDAY(WORKDAY(DATEVALUE("15/"&amp;MONTH(EDATE(C4659,0))&amp;"/"&amp;YEAR(EDATE(C4659,0))),-1,Feriados!$A$1:$A$936),1,Feriados!$A$1:$A$936)</f>
        <v>43480</v>
      </c>
      <c r="I4659" s="27">
        <f>WORKDAY(WORKDAY(DATEVALUE("15/"&amp;MONTH(EDATE(C4659,-1))&amp;"/"&amp;YEAR(EDATE(C4659,-1))),-1,Feriados!$A$1:$A$936),1,Feriados!$A$1:$A$936)</f>
        <v>43451</v>
      </c>
      <c r="J4659" s="27">
        <f>WORKDAY(WORKDAY(DATEVALUE("15/"&amp;MONTH(EDATE(C4659,0))&amp;"/"&amp;YEAR(EDATE(C4659,0))-1),-1,Feriados!$A$1:$A$936),1,Feriados!$A$1:$A$936)</f>
        <v>43115</v>
      </c>
      <c r="K4659" s="28">
        <f t="shared" si="140"/>
        <v>3.7455811548572138</v>
      </c>
    </row>
    <row r="4660" spans="1:11" x14ac:dyDescent="0.3">
      <c r="A4660" s="18" t="str">
        <f t="shared" si="141"/>
        <v>12019P</v>
      </c>
      <c r="B4660" s="10">
        <v>760199</v>
      </c>
      <c r="C4660" s="15">
        <v>43497</v>
      </c>
      <c r="D4660" s="16">
        <v>3165.9734189999999</v>
      </c>
      <c r="E4660" s="14">
        <v>0.39</v>
      </c>
      <c r="F4660" s="14" t="s">
        <v>42</v>
      </c>
      <c r="G4660" s="15">
        <v>43489</v>
      </c>
      <c r="H4660" s="27">
        <f>WORKDAY(WORKDAY(DATEVALUE("15/"&amp;MONTH(EDATE(C4660,0))&amp;"/"&amp;YEAR(EDATE(C4660,0))),-1,Feriados!$A$1:$A$936),1,Feriados!$A$1:$A$936)</f>
        <v>43511</v>
      </c>
      <c r="I4660" s="27">
        <f>WORKDAY(WORKDAY(DATEVALUE("15/"&amp;MONTH(EDATE(C4660,-1))&amp;"/"&amp;YEAR(EDATE(C4660,-1))),-1,Feriados!$A$1:$A$936),1,Feriados!$A$1:$A$936)</f>
        <v>43480</v>
      </c>
      <c r="J4660" s="27">
        <f>WORKDAY(WORKDAY(DATEVALUE("15/"&amp;MONTH(EDATE(C4660,0))&amp;"/"&amp;YEAR(EDATE(C4660,0))-1),-1,Feriados!$A$1:$A$936),1,Feriados!$A$1:$A$936)</f>
        <v>43146</v>
      </c>
      <c r="K4660" s="28">
        <f t="shared" si="140"/>
        <v>3.7765275841503909</v>
      </c>
    </row>
    <row r="4661" spans="1:11" x14ac:dyDescent="0.3">
      <c r="A4661" s="18" t="str">
        <f t="shared" si="141"/>
        <v>12019P</v>
      </c>
      <c r="B4661" s="10">
        <v>760199</v>
      </c>
      <c r="C4661" s="15">
        <v>43500</v>
      </c>
      <c r="D4661" s="16">
        <v>3166.5092589999999</v>
      </c>
      <c r="E4661" s="14">
        <v>0.39</v>
      </c>
      <c r="F4661" s="14" t="s">
        <v>42</v>
      </c>
      <c r="G4661" s="15">
        <v>43489</v>
      </c>
      <c r="H4661" s="27">
        <f>WORKDAY(WORKDAY(DATEVALUE("15/"&amp;MONTH(EDATE(C4661,0))&amp;"/"&amp;YEAR(EDATE(C4661,0))),-1,Feriados!$A$1:$A$936),1,Feriados!$A$1:$A$936)</f>
        <v>43511</v>
      </c>
      <c r="I4661" s="27">
        <f>WORKDAY(WORKDAY(DATEVALUE("15/"&amp;MONTH(EDATE(C4661,-1))&amp;"/"&amp;YEAR(EDATE(C4661,-1))),-1,Feriados!$A$1:$A$936),1,Feriados!$A$1:$A$936)</f>
        <v>43480</v>
      </c>
      <c r="J4661" s="27">
        <f>WORKDAY(WORKDAY(DATEVALUE("15/"&amp;MONTH(EDATE(C4661,0))&amp;"/"&amp;YEAR(EDATE(C4661,0))-1),-1,Feriados!$A$1:$A$936),1,Feriados!$A$1:$A$936)</f>
        <v>43146</v>
      </c>
      <c r="K4661" s="28">
        <f t="shared" si="140"/>
        <v>3.7765275841503909</v>
      </c>
    </row>
    <row r="4662" spans="1:11" x14ac:dyDescent="0.3">
      <c r="A4662" s="18" t="str">
        <f t="shared" si="141"/>
        <v>12019P</v>
      </c>
      <c r="B4662" s="10">
        <v>760199</v>
      </c>
      <c r="C4662" s="15">
        <v>43501</v>
      </c>
      <c r="D4662" s="16">
        <v>3167.0451899999998</v>
      </c>
      <c r="E4662" s="14">
        <v>0.39</v>
      </c>
      <c r="F4662" s="14" t="s">
        <v>42</v>
      </c>
      <c r="G4662" s="15">
        <v>43489</v>
      </c>
      <c r="H4662" s="27">
        <f>WORKDAY(WORKDAY(DATEVALUE("15/"&amp;MONTH(EDATE(C4662,0))&amp;"/"&amp;YEAR(EDATE(C4662,0))),-1,Feriados!$A$1:$A$936),1,Feriados!$A$1:$A$936)</f>
        <v>43511</v>
      </c>
      <c r="I4662" s="27">
        <f>WORKDAY(WORKDAY(DATEVALUE("15/"&amp;MONTH(EDATE(C4662,-1))&amp;"/"&amp;YEAR(EDATE(C4662,-1))),-1,Feriados!$A$1:$A$936),1,Feriados!$A$1:$A$936)</f>
        <v>43480</v>
      </c>
      <c r="J4662" s="27">
        <f>WORKDAY(WORKDAY(DATEVALUE("15/"&amp;MONTH(EDATE(C4662,0))&amp;"/"&amp;YEAR(EDATE(C4662,0))-1),-1,Feriados!$A$1:$A$936),1,Feriados!$A$1:$A$936)</f>
        <v>43146</v>
      </c>
      <c r="K4662" s="28">
        <f t="shared" si="140"/>
        <v>3.7765275841503909</v>
      </c>
    </row>
    <row r="4663" spans="1:11" x14ac:dyDescent="0.3">
      <c r="A4663" s="18" t="str">
        <f t="shared" si="141"/>
        <v>12019P</v>
      </c>
      <c r="B4663" s="10">
        <v>760199</v>
      </c>
      <c r="C4663" s="15">
        <v>43502</v>
      </c>
      <c r="D4663" s="16">
        <v>3167.5812120000001</v>
      </c>
      <c r="E4663" s="14">
        <v>0.39</v>
      </c>
      <c r="F4663" s="14" t="s">
        <v>42</v>
      </c>
      <c r="G4663" s="15">
        <v>43489</v>
      </c>
      <c r="H4663" s="27">
        <f>WORKDAY(WORKDAY(DATEVALUE("15/"&amp;MONTH(EDATE(C4663,0))&amp;"/"&amp;YEAR(EDATE(C4663,0))),-1,Feriados!$A$1:$A$936),1,Feriados!$A$1:$A$936)</f>
        <v>43511</v>
      </c>
      <c r="I4663" s="27">
        <f>WORKDAY(WORKDAY(DATEVALUE("15/"&amp;MONTH(EDATE(C4663,-1))&amp;"/"&amp;YEAR(EDATE(C4663,-1))),-1,Feriados!$A$1:$A$936),1,Feriados!$A$1:$A$936)</f>
        <v>43480</v>
      </c>
      <c r="J4663" s="27">
        <f>WORKDAY(WORKDAY(DATEVALUE("15/"&amp;MONTH(EDATE(C4663,0))&amp;"/"&amp;YEAR(EDATE(C4663,0))-1),-1,Feriados!$A$1:$A$936),1,Feriados!$A$1:$A$936)</f>
        <v>43146</v>
      </c>
      <c r="K4663" s="28">
        <f t="shared" si="140"/>
        <v>3.7765275841503909</v>
      </c>
    </row>
    <row r="4664" spans="1:11" x14ac:dyDescent="0.3">
      <c r="A4664" s="18" t="str">
        <f t="shared" si="141"/>
        <v>12019P</v>
      </c>
      <c r="B4664" s="10">
        <v>760199</v>
      </c>
      <c r="C4664" s="15">
        <v>43503</v>
      </c>
      <c r="D4664" s="16">
        <v>3168.1173239999998</v>
      </c>
      <c r="E4664" s="14">
        <v>0.39</v>
      </c>
      <c r="F4664" s="14" t="s">
        <v>42</v>
      </c>
      <c r="G4664" s="15">
        <v>43489</v>
      </c>
      <c r="H4664" s="27">
        <f>WORKDAY(WORKDAY(DATEVALUE("15/"&amp;MONTH(EDATE(C4664,0))&amp;"/"&amp;YEAR(EDATE(C4664,0))),-1,Feriados!$A$1:$A$936),1,Feriados!$A$1:$A$936)</f>
        <v>43511</v>
      </c>
      <c r="I4664" s="27">
        <f>WORKDAY(WORKDAY(DATEVALUE("15/"&amp;MONTH(EDATE(C4664,-1))&amp;"/"&amp;YEAR(EDATE(C4664,-1))),-1,Feriados!$A$1:$A$936),1,Feriados!$A$1:$A$936)</f>
        <v>43480</v>
      </c>
      <c r="J4664" s="27">
        <f>WORKDAY(WORKDAY(DATEVALUE("15/"&amp;MONTH(EDATE(C4664,0))&amp;"/"&amp;YEAR(EDATE(C4664,0))-1),-1,Feriados!$A$1:$A$936),1,Feriados!$A$1:$A$936)</f>
        <v>43146</v>
      </c>
      <c r="K4664" s="28">
        <f t="shared" si="140"/>
        <v>3.7765275841503909</v>
      </c>
    </row>
    <row r="4665" spans="1:11" x14ac:dyDescent="0.3">
      <c r="A4665" s="18" t="str">
        <f t="shared" si="141"/>
        <v>12019F</v>
      </c>
      <c r="B4665" s="10">
        <v>760199</v>
      </c>
      <c r="C4665" s="15">
        <v>43504</v>
      </c>
      <c r="D4665" s="16">
        <v>3166.923323</v>
      </c>
      <c r="E4665" s="14">
        <v>0.32</v>
      </c>
      <c r="F4665" s="14" t="s">
        <v>41</v>
      </c>
      <c r="G4665" s="15">
        <v>43504</v>
      </c>
      <c r="H4665" s="27">
        <f>WORKDAY(WORKDAY(DATEVALUE("15/"&amp;MONTH(EDATE(C4665,0))&amp;"/"&amp;YEAR(EDATE(C4665,0))),-1,Feriados!$A$1:$A$936),1,Feriados!$A$1:$A$936)</f>
        <v>43511</v>
      </c>
      <c r="I4665" s="27">
        <f>WORKDAY(WORKDAY(DATEVALUE("15/"&amp;MONTH(EDATE(C4665,-1))&amp;"/"&amp;YEAR(EDATE(C4665,-1))),-1,Feriados!$A$1:$A$936),1,Feriados!$A$1:$A$936)</f>
        <v>43480</v>
      </c>
      <c r="J4665" s="27">
        <f>WORKDAY(WORKDAY(DATEVALUE("15/"&amp;MONTH(EDATE(C4665,0))&amp;"/"&amp;YEAR(EDATE(C4665,0))-1),-1,Feriados!$A$1:$A$936),1,Feriados!$A$1:$A$936)</f>
        <v>43146</v>
      </c>
      <c r="K4665" s="28">
        <f t="shared" si="140"/>
        <v>3.7765275841503909</v>
      </c>
    </row>
    <row r="4666" spans="1:11" x14ac:dyDescent="0.3">
      <c r="A4666" s="18" t="str">
        <f t="shared" si="141"/>
        <v>12019F</v>
      </c>
      <c r="B4666" s="10">
        <v>760199</v>
      </c>
      <c r="C4666" s="15">
        <v>43507</v>
      </c>
      <c r="D4666" s="16">
        <v>3167.3632130000001</v>
      </c>
      <c r="E4666" s="14">
        <v>0.32</v>
      </c>
      <c r="F4666" s="14" t="s">
        <v>41</v>
      </c>
      <c r="G4666" s="15">
        <v>43504</v>
      </c>
      <c r="H4666" s="27">
        <f>WORKDAY(WORKDAY(DATEVALUE("15/"&amp;MONTH(EDATE(C4666,0))&amp;"/"&amp;YEAR(EDATE(C4666,0))),-1,Feriados!$A$1:$A$936),1,Feriados!$A$1:$A$936)</f>
        <v>43511</v>
      </c>
      <c r="I4666" s="27">
        <f>WORKDAY(WORKDAY(DATEVALUE("15/"&amp;MONTH(EDATE(C4666,-1))&amp;"/"&amp;YEAR(EDATE(C4666,-1))),-1,Feriados!$A$1:$A$936),1,Feriados!$A$1:$A$936)</f>
        <v>43480</v>
      </c>
      <c r="J4666" s="27">
        <f>WORKDAY(WORKDAY(DATEVALUE("15/"&amp;MONTH(EDATE(C4666,0))&amp;"/"&amp;YEAR(EDATE(C4666,0))-1),-1,Feriados!$A$1:$A$936),1,Feriados!$A$1:$A$936)</f>
        <v>43146</v>
      </c>
      <c r="K4666" s="28">
        <f t="shared" si="140"/>
        <v>3.7765275841503909</v>
      </c>
    </row>
    <row r="4667" spans="1:11" x14ac:dyDescent="0.3">
      <c r="A4667" s="18" t="str">
        <f t="shared" si="141"/>
        <v>12019F</v>
      </c>
      <c r="B4667" s="10">
        <v>760199</v>
      </c>
      <c r="C4667" s="15">
        <v>43508</v>
      </c>
      <c r="D4667" s="16">
        <v>3167.8031639999999</v>
      </c>
      <c r="E4667" s="14">
        <v>0.32</v>
      </c>
      <c r="F4667" s="14" t="s">
        <v>41</v>
      </c>
      <c r="G4667" s="15">
        <v>43504</v>
      </c>
      <c r="H4667" s="27">
        <f>WORKDAY(WORKDAY(DATEVALUE("15/"&amp;MONTH(EDATE(C4667,0))&amp;"/"&amp;YEAR(EDATE(C4667,0))),-1,Feriados!$A$1:$A$936),1,Feriados!$A$1:$A$936)</f>
        <v>43511</v>
      </c>
      <c r="I4667" s="27">
        <f>WORKDAY(WORKDAY(DATEVALUE("15/"&amp;MONTH(EDATE(C4667,-1))&amp;"/"&amp;YEAR(EDATE(C4667,-1))),-1,Feriados!$A$1:$A$936),1,Feriados!$A$1:$A$936)</f>
        <v>43480</v>
      </c>
      <c r="J4667" s="27">
        <f>WORKDAY(WORKDAY(DATEVALUE("15/"&amp;MONTH(EDATE(C4667,0))&amp;"/"&amp;YEAR(EDATE(C4667,0))-1),-1,Feriados!$A$1:$A$936),1,Feriados!$A$1:$A$936)</f>
        <v>43146</v>
      </c>
      <c r="K4667" s="28">
        <f t="shared" si="140"/>
        <v>3.7765275841503909</v>
      </c>
    </row>
    <row r="4668" spans="1:11" x14ac:dyDescent="0.3">
      <c r="A4668" s="18" t="str">
        <f t="shared" si="141"/>
        <v>12019F</v>
      </c>
      <c r="B4668" s="10">
        <v>760199</v>
      </c>
      <c r="C4668" s="15">
        <v>43509</v>
      </c>
      <c r="D4668" s="16">
        <v>3168.2431759999999</v>
      </c>
      <c r="E4668" s="14">
        <v>0.32</v>
      </c>
      <c r="F4668" s="14" t="s">
        <v>41</v>
      </c>
      <c r="G4668" s="15">
        <v>43504</v>
      </c>
      <c r="H4668" s="27">
        <f>WORKDAY(WORKDAY(DATEVALUE("15/"&amp;MONTH(EDATE(C4668,0))&amp;"/"&amp;YEAR(EDATE(C4668,0))),-1,Feriados!$A$1:$A$936),1,Feriados!$A$1:$A$936)</f>
        <v>43511</v>
      </c>
      <c r="I4668" s="27">
        <f>WORKDAY(WORKDAY(DATEVALUE("15/"&amp;MONTH(EDATE(C4668,-1))&amp;"/"&amp;YEAR(EDATE(C4668,-1))),-1,Feriados!$A$1:$A$936),1,Feriados!$A$1:$A$936)</f>
        <v>43480</v>
      </c>
      <c r="J4668" s="27">
        <f>WORKDAY(WORKDAY(DATEVALUE("15/"&amp;MONTH(EDATE(C4668,0))&amp;"/"&amp;YEAR(EDATE(C4668,0))-1),-1,Feriados!$A$1:$A$936),1,Feriados!$A$1:$A$936)</f>
        <v>43146</v>
      </c>
      <c r="K4668" s="28">
        <f t="shared" si="140"/>
        <v>3.7765275841503909</v>
      </c>
    </row>
    <row r="4669" spans="1:11" x14ac:dyDescent="0.3">
      <c r="A4669" s="18" t="str">
        <f t="shared" si="141"/>
        <v>12019F</v>
      </c>
      <c r="B4669" s="10">
        <v>760199</v>
      </c>
      <c r="C4669" s="15">
        <v>43510</v>
      </c>
      <c r="D4669" s="16">
        <v>3168.68325</v>
      </c>
      <c r="E4669" s="14">
        <v>0.32</v>
      </c>
      <c r="F4669" s="14" t="s">
        <v>41</v>
      </c>
      <c r="G4669" s="15">
        <v>43504</v>
      </c>
      <c r="H4669" s="27">
        <f>WORKDAY(WORKDAY(DATEVALUE("15/"&amp;MONTH(EDATE(C4669,0))&amp;"/"&amp;YEAR(EDATE(C4669,0))),-1,Feriados!$A$1:$A$936),1,Feriados!$A$1:$A$936)</f>
        <v>43511</v>
      </c>
      <c r="I4669" s="27">
        <f>WORKDAY(WORKDAY(DATEVALUE("15/"&amp;MONTH(EDATE(C4669,-1))&amp;"/"&amp;YEAR(EDATE(C4669,-1))),-1,Feriados!$A$1:$A$936),1,Feriados!$A$1:$A$936)</f>
        <v>43480</v>
      </c>
      <c r="J4669" s="27">
        <f>WORKDAY(WORKDAY(DATEVALUE("15/"&amp;MONTH(EDATE(C4669,0))&amp;"/"&amp;YEAR(EDATE(C4669,0))-1),-1,Feriados!$A$1:$A$936),1,Feriados!$A$1:$A$936)</f>
        <v>43146</v>
      </c>
      <c r="K4669" s="28">
        <f t="shared" ref="K4669:K4732" si="142">+(VLOOKUP(H4669,C:D,2,FALSE)/VLOOKUP(J4669,C:D,2,FALSE)-1)*100</f>
        <v>3.7765275841503909</v>
      </c>
    </row>
    <row r="4670" spans="1:11" x14ac:dyDescent="0.3">
      <c r="A4670" s="18" t="str">
        <f t="shared" si="141"/>
        <v>12019F</v>
      </c>
      <c r="B4670" s="10">
        <v>760199</v>
      </c>
      <c r="C4670" s="15">
        <v>43511</v>
      </c>
      <c r="D4670" s="16">
        <v>3169.1233849999999</v>
      </c>
      <c r="E4670" s="14">
        <v>0.32</v>
      </c>
      <c r="F4670" s="14" t="s">
        <v>41</v>
      </c>
      <c r="G4670" s="15">
        <v>43504</v>
      </c>
      <c r="H4670" s="27">
        <f>WORKDAY(WORKDAY(DATEVALUE("15/"&amp;MONTH(EDATE(C4670,0))&amp;"/"&amp;YEAR(EDATE(C4670,0))),-1,Feriados!$A$1:$A$936),1,Feriados!$A$1:$A$936)</f>
        <v>43511</v>
      </c>
      <c r="I4670" s="27">
        <f>WORKDAY(WORKDAY(DATEVALUE("15/"&amp;MONTH(EDATE(C4670,-1))&amp;"/"&amp;YEAR(EDATE(C4670,-1))),-1,Feriados!$A$1:$A$936),1,Feriados!$A$1:$A$936)</f>
        <v>43480</v>
      </c>
      <c r="J4670" s="27">
        <f>WORKDAY(WORKDAY(DATEVALUE("15/"&amp;MONTH(EDATE(C4670,0))&amp;"/"&amp;YEAR(EDATE(C4670,0))-1),-1,Feriados!$A$1:$A$936),1,Feriados!$A$1:$A$936)</f>
        <v>43146</v>
      </c>
      <c r="K4670" s="28">
        <f t="shared" si="142"/>
        <v>3.7765275841503909</v>
      </c>
    </row>
    <row r="4671" spans="1:11" x14ac:dyDescent="0.3">
      <c r="A4671" s="18" t="str">
        <f t="shared" si="141"/>
        <v>12019P</v>
      </c>
      <c r="B4671" s="10">
        <v>760199</v>
      </c>
      <c r="C4671" s="15">
        <v>43514</v>
      </c>
      <c r="D4671" s="16">
        <v>3169.7210380000001</v>
      </c>
      <c r="E4671" s="14">
        <v>0.34</v>
      </c>
      <c r="F4671" s="14" t="s">
        <v>42</v>
      </c>
      <c r="G4671" s="15">
        <v>43514</v>
      </c>
      <c r="H4671" s="27">
        <f>WORKDAY(WORKDAY(DATEVALUE("15/"&amp;MONTH(EDATE(C4671,0))&amp;"/"&amp;YEAR(EDATE(C4671,0))),-1,Feriados!$A$1:$A$936),1,Feriados!$A$1:$A$936)</f>
        <v>43511</v>
      </c>
      <c r="I4671" s="27">
        <f>WORKDAY(WORKDAY(DATEVALUE("15/"&amp;MONTH(EDATE(C4671,-1))&amp;"/"&amp;YEAR(EDATE(C4671,-1))),-1,Feriados!$A$1:$A$936),1,Feriados!$A$1:$A$936)</f>
        <v>43480</v>
      </c>
      <c r="J4671" s="27">
        <f>WORKDAY(WORKDAY(DATEVALUE("15/"&amp;MONTH(EDATE(C4671,0))&amp;"/"&amp;YEAR(EDATE(C4671,0))-1),-1,Feriados!$A$1:$A$936),1,Feriados!$A$1:$A$936)</f>
        <v>43146</v>
      </c>
      <c r="K4671" s="28">
        <f t="shared" si="142"/>
        <v>3.7765275841503909</v>
      </c>
    </row>
    <row r="4672" spans="1:11" x14ac:dyDescent="0.3">
      <c r="A4672" s="18" t="str">
        <f t="shared" si="141"/>
        <v>12019P</v>
      </c>
      <c r="B4672" s="10">
        <v>760199</v>
      </c>
      <c r="C4672" s="15">
        <v>43515</v>
      </c>
      <c r="D4672" s="16">
        <v>3170.318804</v>
      </c>
      <c r="E4672" s="14">
        <v>0.34</v>
      </c>
      <c r="F4672" s="14" t="s">
        <v>42</v>
      </c>
      <c r="G4672" s="15">
        <v>43514</v>
      </c>
      <c r="H4672" s="27">
        <f>WORKDAY(WORKDAY(DATEVALUE("15/"&amp;MONTH(EDATE(C4672,0))&amp;"/"&amp;YEAR(EDATE(C4672,0))),-1,Feriados!$A$1:$A$936),1,Feriados!$A$1:$A$936)</f>
        <v>43511</v>
      </c>
      <c r="I4672" s="27">
        <f>WORKDAY(WORKDAY(DATEVALUE("15/"&amp;MONTH(EDATE(C4672,-1))&amp;"/"&amp;YEAR(EDATE(C4672,-1))),-1,Feriados!$A$1:$A$936),1,Feriados!$A$1:$A$936)</f>
        <v>43480</v>
      </c>
      <c r="J4672" s="27">
        <f>WORKDAY(WORKDAY(DATEVALUE("15/"&amp;MONTH(EDATE(C4672,0))&amp;"/"&amp;YEAR(EDATE(C4672,0))-1),-1,Feriados!$A$1:$A$936),1,Feriados!$A$1:$A$936)</f>
        <v>43146</v>
      </c>
      <c r="K4672" s="28">
        <f t="shared" si="142"/>
        <v>3.7765275841503909</v>
      </c>
    </row>
    <row r="4673" spans="1:11" x14ac:dyDescent="0.3">
      <c r="A4673" s="18" t="str">
        <f t="shared" si="141"/>
        <v>12019P</v>
      </c>
      <c r="B4673" s="10">
        <v>760199</v>
      </c>
      <c r="C4673" s="15">
        <v>43516</v>
      </c>
      <c r="D4673" s="16">
        <v>3170.916682</v>
      </c>
      <c r="E4673" s="14">
        <v>0.34</v>
      </c>
      <c r="F4673" s="14" t="s">
        <v>42</v>
      </c>
      <c r="G4673" s="15">
        <v>43514</v>
      </c>
      <c r="H4673" s="27">
        <f>WORKDAY(WORKDAY(DATEVALUE("15/"&amp;MONTH(EDATE(C4673,0))&amp;"/"&amp;YEAR(EDATE(C4673,0))),-1,Feriados!$A$1:$A$936),1,Feriados!$A$1:$A$936)</f>
        <v>43511</v>
      </c>
      <c r="I4673" s="27">
        <f>WORKDAY(WORKDAY(DATEVALUE("15/"&amp;MONTH(EDATE(C4673,-1))&amp;"/"&amp;YEAR(EDATE(C4673,-1))),-1,Feriados!$A$1:$A$936),1,Feriados!$A$1:$A$936)</f>
        <v>43480</v>
      </c>
      <c r="J4673" s="27">
        <f>WORKDAY(WORKDAY(DATEVALUE("15/"&amp;MONTH(EDATE(C4673,0))&amp;"/"&amp;YEAR(EDATE(C4673,0))-1),-1,Feriados!$A$1:$A$936),1,Feriados!$A$1:$A$936)</f>
        <v>43146</v>
      </c>
      <c r="K4673" s="28">
        <f t="shared" si="142"/>
        <v>3.7765275841503909</v>
      </c>
    </row>
    <row r="4674" spans="1:11" x14ac:dyDescent="0.3">
      <c r="A4674" s="18" t="str">
        <f t="shared" si="141"/>
        <v>12019P</v>
      </c>
      <c r="B4674" s="10">
        <v>760199</v>
      </c>
      <c r="C4674" s="15">
        <v>43517</v>
      </c>
      <c r="D4674" s="16">
        <v>3171.514674</v>
      </c>
      <c r="E4674" s="14">
        <v>0.34</v>
      </c>
      <c r="F4674" s="14" t="s">
        <v>42</v>
      </c>
      <c r="G4674" s="15">
        <v>43514</v>
      </c>
      <c r="H4674" s="27">
        <f>WORKDAY(WORKDAY(DATEVALUE("15/"&amp;MONTH(EDATE(C4674,0))&amp;"/"&amp;YEAR(EDATE(C4674,0))),-1,Feriados!$A$1:$A$936),1,Feriados!$A$1:$A$936)</f>
        <v>43511</v>
      </c>
      <c r="I4674" s="27">
        <f>WORKDAY(WORKDAY(DATEVALUE("15/"&amp;MONTH(EDATE(C4674,-1))&amp;"/"&amp;YEAR(EDATE(C4674,-1))),-1,Feriados!$A$1:$A$936),1,Feriados!$A$1:$A$936)</f>
        <v>43480</v>
      </c>
      <c r="J4674" s="27">
        <f>WORKDAY(WORKDAY(DATEVALUE("15/"&amp;MONTH(EDATE(C4674,0))&amp;"/"&amp;YEAR(EDATE(C4674,0))-1),-1,Feriados!$A$1:$A$936),1,Feriados!$A$1:$A$936)</f>
        <v>43146</v>
      </c>
      <c r="K4674" s="28">
        <f t="shared" si="142"/>
        <v>3.7765275841503909</v>
      </c>
    </row>
    <row r="4675" spans="1:11" x14ac:dyDescent="0.3">
      <c r="A4675" s="18" t="str">
        <f t="shared" ref="A4675:A4738" si="143">MONTH(EDATE(C4675,-1))&amp;YEAR(EDATE(C4675,-1))&amp;F4675</f>
        <v>12019P</v>
      </c>
      <c r="B4675" s="10">
        <v>760199</v>
      </c>
      <c r="C4675" s="15">
        <v>43518</v>
      </c>
      <c r="D4675" s="16">
        <v>3172.1127780000002</v>
      </c>
      <c r="E4675" s="14">
        <v>0.34</v>
      </c>
      <c r="F4675" s="14" t="s">
        <v>42</v>
      </c>
      <c r="G4675" s="15">
        <v>43518</v>
      </c>
      <c r="H4675" s="27">
        <f>WORKDAY(WORKDAY(DATEVALUE("15/"&amp;MONTH(EDATE(C4675,0))&amp;"/"&amp;YEAR(EDATE(C4675,0))),-1,Feriados!$A$1:$A$936),1,Feriados!$A$1:$A$936)</f>
        <v>43511</v>
      </c>
      <c r="I4675" s="27">
        <f>WORKDAY(WORKDAY(DATEVALUE("15/"&amp;MONTH(EDATE(C4675,-1))&amp;"/"&amp;YEAR(EDATE(C4675,-1))),-1,Feriados!$A$1:$A$936),1,Feriados!$A$1:$A$936)</f>
        <v>43480</v>
      </c>
      <c r="J4675" s="27">
        <f>WORKDAY(WORKDAY(DATEVALUE("15/"&amp;MONTH(EDATE(C4675,0))&amp;"/"&amp;YEAR(EDATE(C4675,0))-1),-1,Feriados!$A$1:$A$936),1,Feriados!$A$1:$A$936)</f>
        <v>43146</v>
      </c>
      <c r="K4675" s="28">
        <f t="shared" si="142"/>
        <v>3.7765275841503909</v>
      </c>
    </row>
    <row r="4676" spans="1:11" x14ac:dyDescent="0.3">
      <c r="A4676" s="18" t="str">
        <f t="shared" si="143"/>
        <v>12019P</v>
      </c>
      <c r="B4676" s="10">
        <v>760199</v>
      </c>
      <c r="C4676" s="15">
        <v>43521</v>
      </c>
      <c r="D4676" s="16">
        <v>3172.7109949999999</v>
      </c>
      <c r="E4676" s="14">
        <v>0.34</v>
      </c>
      <c r="F4676" s="14" t="s">
        <v>42</v>
      </c>
      <c r="G4676" s="15">
        <v>43518</v>
      </c>
      <c r="H4676" s="27">
        <f>WORKDAY(WORKDAY(DATEVALUE("15/"&amp;MONTH(EDATE(C4676,0))&amp;"/"&amp;YEAR(EDATE(C4676,0))),-1,Feriados!$A$1:$A$936),1,Feriados!$A$1:$A$936)</f>
        <v>43511</v>
      </c>
      <c r="I4676" s="27">
        <f>WORKDAY(WORKDAY(DATEVALUE("15/"&amp;MONTH(EDATE(C4676,-1))&amp;"/"&amp;YEAR(EDATE(C4676,-1))),-1,Feriados!$A$1:$A$936),1,Feriados!$A$1:$A$936)</f>
        <v>43480</v>
      </c>
      <c r="J4676" s="27">
        <f>WORKDAY(WORKDAY(DATEVALUE("15/"&amp;MONTH(EDATE(C4676,0))&amp;"/"&amp;YEAR(EDATE(C4676,0))-1),-1,Feriados!$A$1:$A$936),1,Feriados!$A$1:$A$936)</f>
        <v>43146</v>
      </c>
      <c r="K4676" s="28">
        <f t="shared" si="142"/>
        <v>3.7765275841503909</v>
      </c>
    </row>
    <row r="4677" spans="1:11" x14ac:dyDescent="0.3">
      <c r="A4677" s="18" t="str">
        <f t="shared" si="143"/>
        <v>12019P</v>
      </c>
      <c r="B4677" s="10">
        <v>760199</v>
      </c>
      <c r="C4677" s="15">
        <v>43522</v>
      </c>
      <c r="D4677" s="16">
        <v>3173.3093250000002</v>
      </c>
      <c r="E4677" s="14">
        <v>0.34</v>
      </c>
      <c r="F4677" s="14" t="s">
        <v>42</v>
      </c>
      <c r="G4677" s="15">
        <v>43518</v>
      </c>
      <c r="H4677" s="27">
        <f>WORKDAY(WORKDAY(DATEVALUE("15/"&amp;MONTH(EDATE(C4677,0))&amp;"/"&amp;YEAR(EDATE(C4677,0))),-1,Feriados!$A$1:$A$936),1,Feriados!$A$1:$A$936)</f>
        <v>43511</v>
      </c>
      <c r="I4677" s="27">
        <f>WORKDAY(WORKDAY(DATEVALUE("15/"&amp;MONTH(EDATE(C4677,-1))&amp;"/"&amp;YEAR(EDATE(C4677,-1))),-1,Feriados!$A$1:$A$936),1,Feriados!$A$1:$A$936)</f>
        <v>43480</v>
      </c>
      <c r="J4677" s="27">
        <f>WORKDAY(WORKDAY(DATEVALUE("15/"&amp;MONTH(EDATE(C4677,0))&amp;"/"&amp;YEAR(EDATE(C4677,0))-1),-1,Feriados!$A$1:$A$936),1,Feriados!$A$1:$A$936)</f>
        <v>43146</v>
      </c>
      <c r="K4677" s="28">
        <f t="shared" si="142"/>
        <v>3.7765275841503909</v>
      </c>
    </row>
    <row r="4678" spans="1:11" x14ac:dyDescent="0.3">
      <c r="A4678" s="18" t="str">
        <f t="shared" si="143"/>
        <v>12019P</v>
      </c>
      <c r="B4678" s="10">
        <v>760199</v>
      </c>
      <c r="C4678" s="15">
        <v>43523</v>
      </c>
      <c r="D4678" s="16">
        <v>3173.9077670000001</v>
      </c>
      <c r="E4678" s="14">
        <v>0.34</v>
      </c>
      <c r="F4678" s="14" t="s">
        <v>42</v>
      </c>
      <c r="G4678" s="15">
        <v>43518</v>
      </c>
      <c r="H4678" s="27">
        <f>WORKDAY(WORKDAY(DATEVALUE("15/"&amp;MONTH(EDATE(C4678,0))&amp;"/"&amp;YEAR(EDATE(C4678,0))),-1,Feriados!$A$1:$A$936),1,Feriados!$A$1:$A$936)</f>
        <v>43511</v>
      </c>
      <c r="I4678" s="27">
        <f>WORKDAY(WORKDAY(DATEVALUE("15/"&amp;MONTH(EDATE(C4678,-1))&amp;"/"&amp;YEAR(EDATE(C4678,-1))),-1,Feriados!$A$1:$A$936),1,Feriados!$A$1:$A$936)</f>
        <v>43480</v>
      </c>
      <c r="J4678" s="27">
        <f>WORKDAY(WORKDAY(DATEVALUE("15/"&amp;MONTH(EDATE(C4678,0))&amp;"/"&amp;YEAR(EDATE(C4678,0))-1),-1,Feriados!$A$1:$A$936),1,Feriados!$A$1:$A$936)</f>
        <v>43146</v>
      </c>
      <c r="K4678" s="28">
        <f t="shared" si="142"/>
        <v>3.7765275841503909</v>
      </c>
    </row>
    <row r="4679" spans="1:11" x14ac:dyDescent="0.3">
      <c r="A4679" s="18" t="str">
        <f t="shared" si="143"/>
        <v>12019P</v>
      </c>
      <c r="B4679" s="10">
        <v>760199</v>
      </c>
      <c r="C4679" s="15">
        <v>43524</v>
      </c>
      <c r="D4679" s="16">
        <v>3174.5063230000001</v>
      </c>
      <c r="E4679" s="14">
        <v>0.34</v>
      </c>
      <c r="F4679" s="14" t="s">
        <v>42</v>
      </c>
      <c r="G4679" s="15">
        <v>43518</v>
      </c>
      <c r="H4679" s="27">
        <f>WORKDAY(WORKDAY(DATEVALUE("15/"&amp;MONTH(EDATE(C4679,0))&amp;"/"&amp;YEAR(EDATE(C4679,0))),-1,Feriados!$A$1:$A$936),1,Feriados!$A$1:$A$936)</f>
        <v>43511</v>
      </c>
      <c r="I4679" s="27">
        <f>WORKDAY(WORKDAY(DATEVALUE("15/"&amp;MONTH(EDATE(C4679,-1))&amp;"/"&amp;YEAR(EDATE(C4679,-1))),-1,Feriados!$A$1:$A$936),1,Feriados!$A$1:$A$936)</f>
        <v>43480</v>
      </c>
      <c r="J4679" s="27">
        <f>WORKDAY(WORKDAY(DATEVALUE("15/"&amp;MONTH(EDATE(C4679,0))&amp;"/"&amp;YEAR(EDATE(C4679,0))-1),-1,Feriados!$A$1:$A$936),1,Feriados!$A$1:$A$936)</f>
        <v>43146</v>
      </c>
      <c r="K4679" s="28">
        <f t="shared" si="142"/>
        <v>3.7765275841503909</v>
      </c>
    </row>
    <row r="4680" spans="1:11" x14ac:dyDescent="0.3">
      <c r="A4680" s="18" t="str">
        <f t="shared" si="143"/>
        <v>22019P</v>
      </c>
      <c r="B4680" s="10">
        <v>760199</v>
      </c>
      <c r="C4680" s="15">
        <v>43525</v>
      </c>
      <c r="D4680" s="16">
        <v>3175.1049910000002</v>
      </c>
      <c r="E4680" s="14">
        <v>0.34</v>
      </c>
      <c r="F4680" s="14" t="s">
        <v>42</v>
      </c>
      <c r="G4680" s="15">
        <v>43518</v>
      </c>
      <c r="H4680" s="27">
        <f>WORKDAY(WORKDAY(DATEVALUE("15/"&amp;MONTH(EDATE(C4680,0))&amp;"/"&amp;YEAR(EDATE(C4680,0))),-1,Feriados!$A$1:$A$936),1,Feriados!$A$1:$A$936)</f>
        <v>43539</v>
      </c>
      <c r="I4680" s="27">
        <f>WORKDAY(WORKDAY(DATEVALUE("15/"&amp;MONTH(EDATE(C4680,-1))&amp;"/"&amp;YEAR(EDATE(C4680,-1))),-1,Feriados!$A$1:$A$936),1,Feriados!$A$1:$A$936)</f>
        <v>43511</v>
      </c>
      <c r="J4680" s="27">
        <f>WORKDAY(WORKDAY(DATEVALUE("15/"&amp;MONTH(EDATE(C4680,0))&amp;"/"&amp;YEAR(EDATE(C4680,0))-1),-1,Feriados!$A$1:$A$936),1,Feriados!$A$1:$A$936)</f>
        <v>43174</v>
      </c>
      <c r="K4680" s="28">
        <f t="shared" si="142"/>
        <v>3.8902254093311051</v>
      </c>
    </row>
    <row r="4681" spans="1:11" x14ac:dyDescent="0.3">
      <c r="A4681" s="18" t="str">
        <f t="shared" si="143"/>
        <v>22019P</v>
      </c>
      <c r="B4681" s="10">
        <v>760199</v>
      </c>
      <c r="C4681" s="15">
        <v>43530</v>
      </c>
      <c r="D4681" s="16">
        <v>3175.7037719999998</v>
      </c>
      <c r="E4681" s="14">
        <v>0.34</v>
      </c>
      <c r="F4681" s="14" t="s">
        <v>42</v>
      </c>
      <c r="G4681" s="15">
        <v>43518</v>
      </c>
      <c r="H4681" s="27">
        <f>WORKDAY(WORKDAY(DATEVALUE("15/"&amp;MONTH(EDATE(C4681,0))&amp;"/"&amp;YEAR(EDATE(C4681,0))),-1,Feriados!$A$1:$A$936),1,Feriados!$A$1:$A$936)</f>
        <v>43539</v>
      </c>
      <c r="I4681" s="27">
        <f>WORKDAY(WORKDAY(DATEVALUE("15/"&amp;MONTH(EDATE(C4681,-1))&amp;"/"&amp;YEAR(EDATE(C4681,-1))),-1,Feriados!$A$1:$A$936),1,Feriados!$A$1:$A$936)</f>
        <v>43511</v>
      </c>
      <c r="J4681" s="27">
        <f>WORKDAY(WORKDAY(DATEVALUE("15/"&amp;MONTH(EDATE(C4681,0))&amp;"/"&amp;YEAR(EDATE(C4681,0))-1),-1,Feriados!$A$1:$A$936),1,Feriados!$A$1:$A$936)</f>
        <v>43174</v>
      </c>
      <c r="K4681" s="28">
        <f t="shared" si="142"/>
        <v>3.8902254093311051</v>
      </c>
    </row>
    <row r="4682" spans="1:11" x14ac:dyDescent="0.3">
      <c r="A4682" s="18" t="str">
        <f t="shared" si="143"/>
        <v>22019P</v>
      </c>
      <c r="B4682" s="10">
        <v>760199</v>
      </c>
      <c r="C4682" s="15">
        <v>43531</v>
      </c>
      <c r="D4682" s="16">
        <v>3176.302666</v>
      </c>
      <c r="E4682" s="14">
        <v>0.34</v>
      </c>
      <c r="F4682" s="14" t="s">
        <v>42</v>
      </c>
      <c r="G4682" s="15">
        <v>43518</v>
      </c>
      <c r="H4682" s="27">
        <f>WORKDAY(WORKDAY(DATEVALUE("15/"&amp;MONTH(EDATE(C4682,0))&amp;"/"&amp;YEAR(EDATE(C4682,0))),-1,Feriados!$A$1:$A$936),1,Feriados!$A$1:$A$936)</f>
        <v>43539</v>
      </c>
      <c r="I4682" s="27">
        <f>WORKDAY(WORKDAY(DATEVALUE("15/"&amp;MONTH(EDATE(C4682,-1))&amp;"/"&amp;YEAR(EDATE(C4682,-1))),-1,Feriados!$A$1:$A$936),1,Feriados!$A$1:$A$936)</f>
        <v>43511</v>
      </c>
      <c r="J4682" s="27">
        <f>WORKDAY(WORKDAY(DATEVALUE("15/"&amp;MONTH(EDATE(C4682,0))&amp;"/"&amp;YEAR(EDATE(C4682,0))-1),-1,Feriados!$A$1:$A$936),1,Feriados!$A$1:$A$936)</f>
        <v>43174</v>
      </c>
      <c r="K4682" s="28">
        <f t="shared" si="142"/>
        <v>3.8902254093311051</v>
      </c>
    </row>
    <row r="4683" spans="1:11" x14ac:dyDescent="0.3">
      <c r="A4683" s="18" t="str">
        <f t="shared" si="143"/>
        <v>22019P</v>
      </c>
      <c r="B4683" s="10">
        <v>760199</v>
      </c>
      <c r="C4683" s="15">
        <v>43532</v>
      </c>
      <c r="D4683" s="16">
        <v>3176.9016740000002</v>
      </c>
      <c r="E4683" s="14">
        <v>0.34</v>
      </c>
      <c r="F4683" s="14" t="s">
        <v>42</v>
      </c>
      <c r="G4683" s="15">
        <v>43518</v>
      </c>
      <c r="H4683" s="27">
        <f>WORKDAY(WORKDAY(DATEVALUE("15/"&amp;MONTH(EDATE(C4683,0))&amp;"/"&amp;YEAR(EDATE(C4683,0))),-1,Feriados!$A$1:$A$936),1,Feriados!$A$1:$A$936)</f>
        <v>43539</v>
      </c>
      <c r="I4683" s="27">
        <f>WORKDAY(WORKDAY(DATEVALUE("15/"&amp;MONTH(EDATE(C4683,-1))&amp;"/"&amp;YEAR(EDATE(C4683,-1))),-1,Feriados!$A$1:$A$936),1,Feriados!$A$1:$A$936)</f>
        <v>43511</v>
      </c>
      <c r="J4683" s="27">
        <f>WORKDAY(WORKDAY(DATEVALUE("15/"&amp;MONTH(EDATE(C4683,0))&amp;"/"&amp;YEAR(EDATE(C4683,0))-1),-1,Feriados!$A$1:$A$936),1,Feriados!$A$1:$A$936)</f>
        <v>43174</v>
      </c>
      <c r="K4683" s="28">
        <f t="shared" si="142"/>
        <v>3.8902254093311051</v>
      </c>
    </row>
    <row r="4684" spans="1:11" x14ac:dyDescent="0.3">
      <c r="A4684" s="18" t="str">
        <f t="shared" si="143"/>
        <v>22019P</v>
      </c>
      <c r="B4684" s="10">
        <v>760199</v>
      </c>
      <c r="C4684" s="15">
        <v>43535</v>
      </c>
      <c r="D4684" s="16">
        <v>3177.500794</v>
      </c>
      <c r="E4684" s="14">
        <v>0.34</v>
      </c>
      <c r="F4684" s="14" t="s">
        <v>42</v>
      </c>
      <c r="G4684" s="15">
        <v>43518</v>
      </c>
      <c r="H4684" s="27">
        <f>WORKDAY(WORKDAY(DATEVALUE("15/"&amp;MONTH(EDATE(C4684,0))&amp;"/"&amp;YEAR(EDATE(C4684,0))),-1,Feriados!$A$1:$A$936),1,Feriados!$A$1:$A$936)</f>
        <v>43539</v>
      </c>
      <c r="I4684" s="27">
        <f>WORKDAY(WORKDAY(DATEVALUE("15/"&amp;MONTH(EDATE(C4684,-1))&amp;"/"&amp;YEAR(EDATE(C4684,-1))),-1,Feriados!$A$1:$A$936),1,Feriados!$A$1:$A$936)</f>
        <v>43511</v>
      </c>
      <c r="J4684" s="27">
        <f>WORKDAY(WORKDAY(DATEVALUE("15/"&amp;MONTH(EDATE(C4684,0))&amp;"/"&amp;YEAR(EDATE(C4684,0))-1),-1,Feriados!$A$1:$A$936),1,Feriados!$A$1:$A$936)</f>
        <v>43174</v>
      </c>
      <c r="K4684" s="28">
        <f t="shared" si="142"/>
        <v>3.8902254093311051</v>
      </c>
    </row>
    <row r="4685" spans="1:11" x14ac:dyDescent="0.3">
      <c r="A4685" s="18" t="str">
        <f t="shared" si="143"/>
        <v>22019F</v>
      </c>
      <c r="B4685" s="10">
        <v>760199</v>
      </c>
      <c r="C4685" s="15">
        <v>43536</v>
      </c>
      <c r="D4685" s="16">
        <v>3180.4739039999999</v>
      </c>
      <c r="E4685" s="14">
        <v>0.43</v>
      </c>
      <c r="F4685" s="14" t="s">
        <v>41</v>
      </c>
      <c r="G4685" s="15">
        <v>43536</v>
      </c>
      <c r="H4685" s="27">
        <f>WORKDAY(WORKDAY(DATEVALUE("15/"&amp;MONTH(EDATE(C4685,0))&amp;"/"&amp;YEAR(EDATE(C4685,0))),-1,Feriados!$A$1:$A$936),1,Feriados!$A$1:$A$936)</f>
        <v>43539</v>
      </c>
      <c r="I4685" s="27">
        <f>WORKDAY(WORKDAY(DATEVALUE("15/"&amp;MONTH(EDATE(C4685,-1))&amp;"/"&amp;YEAR(EDATE(C4685,-1))),-1,Feriados!$A$1:$A$936),1,Feriados!$A$1:$A$936)</f>
        <v>43511</v>
      </c>
      <c r="J4685" s="27">
        <f>WORKDAY(WORKDAY(DATEVALUE("15/"&amp;MONTH(EDATE(C4685,0))&amp;"/"&amp;YEAR(EDATE(C4685,0))-1),-1,Feriados!$A$1:$A$936),1,Feriados!$A$1:$A$936)</f>
        <v>43174</v>
      </c>
      <c r="K4685" s="28">
        <f t="shared" si="142"/>
        <v>3.8902254093311051</v>
      </c>
    </row>
    <row r="4686" spans="1:11" x14ac:dyDescent="0.3">
      <c r="A4686" s="18" t="str">
        <f t="shared" si="143"/>
        <v>22019F</v>
      </c>
      <c r="B4686" s="10">
        <v>760199</v>
      </c>
      <c r="C4686" s="15">
        <v>43537</v>
      </c>
      <c r="D4686" s="16">
        <v>3181.2320490000002</v>
      </c>
      <c r="E4686" s="14">
        <v>0.43</v>
      </c>
      <c r="F4686" s="14" t="s">
        <v>41</v>
      </c>
      <c r="G4686" s="15">
        <v>43536</v>
      </c>
      <c r="H4686" s="27">
        <f>WORKDAY(WORKDAY(DATEVALUE("15/"&amp;MONTH(EDATE(C4686,0))&amp;"/"&amp;YEAR(EDATE(C4686,0))),-1,Feriados!$A$1:$A$936),1,Feriados!$A$1:$A$936)</f>
        <v>43539</v>
      </c>
      <c r="I4686" s="27">
        <f>WORKDAY(WORKDAY(DATEVALUE("15/"&amp;MONTH(EDATE(C4686,-1))&amp;"/"&amp;YEAR(EDATE(C4686,-1))),-1,Feriados!$A$1:$A$936),1,Feriados!$A$1:$A$936)</f>
        <v>43511</v>
      </c>
      <c r="J4686" s="27">
        <f>WORKDAY(WORKDAY(DATEVALUE("15/"&amp;MONTH(EDATE(C4686,0))&amp;"/"&amp;YEAR(EDATE(C4686,0))-1),-1,Feriados!$A$1:$A$936),1,Feriados!$A$1:$A$936)</f>
        <v>43174</v>
      </c>
      <c r="K4686" s="28">
        <f t="shared" si="142"/>
        <v>3.8902254093311051</v>
      </c>
    </row>
    <row r="4687" spans="1:11" x14ac:dyDescent="0.3">
      <c r="A4687" s="18" t="str">
        <f t="shared" si="143"/>
        <v>22019F</v>
      </c>
      <c r="B4687" s="10">
        <v>760199</v>
      </c>
      <c r="C4687" s="15">
        <v>43538</v>
      </c>
      <c r="D4687" s="16">
        <v>3181.9903749999999</v>
      </c>
      <c r="E4687" s="14">
        <v>0.43</v>
      </c>
      <c r="F4687" s="14" t="s">
        <v>41</v>
      </c>
      <c r="G4687" s="15">
        <v>43536</v>
      </c>
      <c r="H4687" s="27">
        <f>WORKDAY(WORKDAY(DATEVALUE("15/"&amp;MONTH(EDATE(C4687,0))&amp;"/"&amp;YEAR(EDATE(C4687,0))),-1,Feriados!$A$1:$A$936),1,Feriados!$A$1:$A$936)</f>
        <v>43539</v>
      </c>
      <c r="I4687" s="27">
        <f>WORKDAY(WORKDAY(DATEVALUE("15/"&amp;MONTH(EDATE(C4687,-1))&amp;"/"&amp;YEAR(EDATE(C4687,-1))),-1,Feriados!$A$1:$A$936),1,Feriados!$A$1:$A$936)</f>
        <v>43511</v>
      </c>
      <c r="J4687" s="27">
        <f>WORKDAY(WORKDAY(DATEVALUE("15/"&amp;MONTH(EDATE(C4687,0))&amp;"/"&amp;YEAR(EDATE(C4687,0))-1),-1,Feriados!$A$1:$A$936),1,Feriados!$A$1:$A$936)</f>
        <v>43174</v>
      </c>
      <c r="K4687" s="28">
        <f t="shared" si="142"/>
        <v>3.8902254093311051</v>
      </c>
    </row>
    <row r="4688" spans="1:11" x14ac:dyDescent="0.3">
      <c r="A4688" s="18" t="str">
        <f t="shared" si="143"/>
        <v>22019F</v>
      </c>
      <c r="B4688" s="10">
        <v>760199</v>
      </c>
      <c r="C4688" s="15">
        <v>43539</v>
      </c>
      <c r="D4688" s="16">
        <v>3182.7488819999999</v>
      </c>
      <c r="E4688" s="14">
        <v>0.43</v>
      </c>
      <c r="F4688" s="14" t="s">
        <v>41</v>
      </c>
      <c r="G4688" s="15">
        <v>43536</v>
      </c>
      <c r="H4688" s="27">
        <f>WORKDAY(WORKDAY(DATEVALUE("15/"&amp;MONTH(EDATE(C4688,0))&amp;"/"&amp;YEAR(EDATE(C4688,0))),-1,Feriados!$A$1:$A$936),1,Feriados!$A$1:$A$936)</f>
        <v>43539</v>
      </c>
      <c r="I4688" s="27">
        <f>WORKDAY(WORKDAY(DATEVALUE("15/"&amp;MONTH(EDATE(C4688,-1))&amp;"/"&amp;YEAR(EDATE(C4688,-1))),-1,Feriados!$A$1:$A$936),1,Feriados!$A$1:$A$936)</f>
        <v>43511</v>
      </c>
      <c r="J4688" s="27">
        <f>WORKDAY(WORKDAY(DATEVALUE("15/"&amp;MONTH(EDATE(C4688,0))&amp;"/"&amp;YEAR(EDATE(C4688,0))-1),-1,Feriados!$A$1:$A$936),1,Feriados!$A$1:$A$936)</f>
        <v>43174</v>
      </c>
      <c r="K4688" s="28">
        <f t="shared" si="142"/>
        <v>3.8902254093311051</v>
      </c>
    </row>
    <row r="4689" spans="1:11" x14ac:dyDescent="0.3">
      <c r="A4689" s="18" t="str">
        <f t="shared" si="143"/>
        <v>22019P</v>
      </c>
      <c r="B4689" s="10">
        <v>760199</v>
      </c>
      <c r="C4689" s="15">
        <v>43542</v>
      </c>
      <c r="D4689" s="16">
        <v>3183.4596219999999</v>
      </c>
      <c r="E4689" s="14">
        <v>0.47</v>
      </c>
      <c r="F4689" s="14" t="s">
        <v>42</v>
      </c>
      <c r="G4689" s="15">
        <v>43542</v>
      </c>
      <c r="H4689" s="27">
        <f>WORKDAY(WORKDAY(DATEVALUE("15/"&amp;MONTH(EDATE(C4689,0))&amp;"/"&amp;YEAR(EDATE(C4689,0))),-1,Feriados!$A$1:$A$936),1,Feriados!$A$1:$A$936)</f>
        <v>43539</v>
      </c>
      <c r="I4689" s="27">
        <f>WORKDAY(WORKDAY(DATEVALUE("15/"&amp;MONTH(EDATE(C4689,-1))&amp;"/"&amp;YEAR(EDATE(C4689,-1))),-1,Feriados!$A$1:$A$936),1,Feriados!$A$1:$A$936)</f>
        <v>43511</v>
      </c>
      <c r="J4689" s="27">
        <f>WORKDAY(WORKDAY(DATEVALUE("15/"&amp;MONTH(EDATE(C4689,0))&amp;"/"&amp;YEAR(EDATE(C4689,0))-1),-1,Feriados!$A$1:$A$936),1,Feriados!$A$1:$A$936)</f>
        <v>43174</v>
      </c>
      <c r="K4689" s="28">
        <f t="shared" si="142"/>
        <v>3.8902254093311051</v>
      </c>
    </row>
    <row r="4690" spans="1:11" x14ac:dyDescent="0.3">
      <c r="A4690" s="18" t="str">
        <f t="shared" si="143"/>
        <v>22019P</v>
      </c>
      <c r="B4690" s="10">
        <v>760199</v>
      </c>
      <c r="C4690" s="15">
        <v>43543</v>
      </c>
      <c r="D4690" s="16">
        <v>3184.1705200000001</v>
      </c>
      <c r="E4690" s="14">
        <v>0.47</v>
      </c>
      <c r="F4690" s="14" t="s">
        <v>42</v>
      </c>
      <c r="G4690" s="15">
        <v>43542</v>
      </c>
      <c r="H4690" s="27">
        <f>WORKDAY(WORKDAY(DATEVALUE("15/"&amp;MONTH(EDATE(C4690,0))&amp;"/"&amp;YEAR(EDATE(C4690,0))),-1,Feriados!$A$1:$A$936),1,Feriados!$A$1:$A$936)</f>
        <v>43539</v>
      </c>
      <c r="I4690" s="27">
        <f>WORKDAY(WORKDAY(DATEVALUE("15/"&amp;MONTH(EDATE(C4690,-1))&amp;"/"&amp;YEAR(EDATE(C4690,-1))),-1,Feriados!$A$1:$A$936),1,Feriados!$A$1:$A$936)</f>
        <v>43511</v>
      </c>
      <c r="J4690" s="27">
        <f>WORKDAY(WORKDAY(DATEVALUE("15/"&amp;MONTH(EDATE(C4690,0))&amp;"/"&amp;YEAR(EDATE(C4690,0))-1),-1,Feriados!$A$1:$A$936),1,Feriados!$A$1:$A$936)</f>
        <v>43174</v>
      </c>
      <c r="K4690" s="28">
        <f t="shared" si="142"/>
        <v>3.8902254093311051</v>
      </c>
    </row>
    <row r="4691" spans="1:11" x14ac:dyDescent="0.3">
      <c r="A4691" s="18" t="str">
        <f t="shared" si="143"/>
        <v>22019P</v>
      </c>
      <c r="B4691" s="10">
        <v>760199</v>
      </c>
      <c r="C4691" s="15">
        <v>43544</v>
      </c>
      <c r="D4691" s="16">
        <v>3184.881578</v>
      </c>
      <c r="E4691" s="14">
        <v>0.47</v>
      </c>
      <c r="F4691" s="14" t="s">
        <v>42</v>
      </c>
      <c r="G4691" s="15">
        <v>43542</v>
      </c>
      <c r="H4691" s="27">
        <f>WORKDAY(WORKDAY(DATEVALUE("15/"&amp;MONTH(EDATE(C4691,0))&amp;"/"&amp;YEAR(EDATE(C4691,0))),-1,Feriados!$A$1:$A$936),1,Feriados!$A$1:$A$936)</f>
        <v>43539</v>
      </c>
      <c r="I4691" s="27">
        <f>WORKDAY(WORKDAY(DATEVALUE("15/"&amp;MONTH(EDATE(C4691,-1))&amp;"/"&amp;YEAR(EDATE(C4691,-1))),-1,Feriados!$A$1:$A$936),1,Feriados!$A$1:$A$936)</f>
        <v>43511</v>
      </c>
      <c r="J4691" s="27">
        <f>WORKDAY(WORKDAY(DATEVALUE("15/"&amp;MONTH(EDATE(C4691,0))&amp;"/"&amp;YEAR(EDATE(C4691,0))-1),-1,Feriados!$A$1:$A$936),1,Feriados!$A$1:$A$936)</f>
        <v>43174</v>
      </c>
      <c r="K4691" s="28">
        <f t="shared" si="142"/>
        <v>3.8902254093311051</v>
      </c>
    </row>
    <row r="4692" spans="1:11" x14ac:dyDescent="0.3">
      <c r="A4692" s="18" t="str">
        <f t="shared" si="143"/>
        <v>22019P</v>
      </c>
      <c r="B4692" s="10">
        <v>760199</v>
      </c>
      <c r="C4692" s="15">
        <v>43545</v>
      </c>
      <c r="D4692" s="16">
        <v>3185.5927940000001</v>
      </c>
      <c r="E4692" s="14">
        <v>0.47</v>
      </c>
      <c r="F4692" s="14" t="s">
        <v>42</v>
      </c>
      <c r="G4692" s="15">
        <v>43542</v>
      </c>
      <c r="H4692" s="27">
        <f>WORKDAY(WORKDAY(DATEVALUE("15/"&amp;MONTH(EDATE(C4692,0))&amp;"/"&amp;YEAR(EDATE(C4692,0))),-1,Feriados!$A$1:$A$936),1,Feriados!$A$1:$A$936)</f>
        <v>43539</v>
      </c>
      <c r="I4692" s="27">
        <f>WORKDAY(WORKDAY(DATEVALUE("15/"&amp;MONTH(EDATE(C4692,-1))&amp;"/"&amp;YEAR(EDATE(C4692,-1))),-1,Feriados!$A$1:$A$936),1,Feriados!$A$1:$A$936)</f>
        <v>43511</v>
      </c>
      <c r="J4692" s="27">
        <f>WORKDAY(WORKDAY(DATEVALUE("15/"&amp;MONTH(EDATE(C4692,0))&amp;"/"&amp;YEAR(EDATE(C4692,0))-1),-1,Feriados!$A$1:$A$936),1,Feriados!$A$1:$A$936)</f>
        <v>43174</v>
      </c>
      <c r="K4692" s="28">
        <f t="shared" si="142"/>
        <v>3.8902254093311051</v>
      </c>
    </row>
    <row r="4693" spans="1:11" x14ac:dyDescent="0.3">
      <c r="A4693" s="18" t="str">
        <f t="shared" si="143"/>
        <v>22019P</v>
      </c>
      <c r="B4693" s="10">
        <v>760199</v>
      </c>
      <c r="C4693" s="15">
        <v>43546</v>
      </c>
      <c r="D4693" s="16">
        <v>3186.3041699999999</v>
      </c>
      <c r="E4693" s="14">
        <v>0.47</v>
      </c>
      <c r="F4693" s="14" t="s">
        <v>42</v>
      </c>
      <c r="G4693" s="15">
        <v>43542</v>
      </c>
      <c r="H4693" s="27">
        <f>WORKDAY(WORKDAY(DATEVALUE("15/"&amp;MONTH(EDATE(C4693,0))&amp;"/"&amp;YEAR(EDATE(C4693,0))),-1,Feriados!$A$1:$A$936),1,Feriados!$A$1:$A$936)</f>
        <v>43539</v>
      </c>
      <c r="I4693" s="27">
        <f>WORKDAY(WORKDAY(DATEVALUE("15/"&amp;MONTH(EDATE(C4693,-1))&amp;"/"&amp;YEAR(EDATE(C4693,-1))),-1,Feriados!$A$1:$A$936),1,Feriados!$A$1:$A$936)</f>
        <v>43511</v>
      </c>
      <c r="J4693" s="27">
        <f>WORKDAY(WORKDAY(DATEVALUE("15/"&amp;MONTH(EDATE(C4693,0))&amp;"/"&amp;YEAR(EDATE(C4693,0))-1),-1,Feriados!$A$1:$A$936),1,Feriados!$A$1:$A$936)</f>
        <v>43174</v>
      </c>
      <c r="K4693" s="28">
        <f t="shared" si="142"/>
        <v>3.8902254093311051</v>
      </c>
    </row>
    <row r="4694" spans="1:11" x14ac:dyDescent="0.3">
      <c r="A4694" s="18" t="str">
        <f t="shared" si="143"/>
        <v>22019P</v>
      </c>
      <c r="B4694" s="10">
        <v>760199</v>
      </c>
      <c r="C4694" s="15">
        <v>43549</v>
      </c>
      <c r="D4694" s="16">
        <v>3187.0157039999999</v>
      </c>
      <c r="E4694" s="14">
        <v>0.47</v>
      </c>
      <c r="F4694" s="14" t="s">
        <v>42</v>
      </c>
      <c r="G4694" s="15">
        <v>43542</v>
      </c>
      <c r="H4694" s="27">
        <f>WORKDAY(WORKDAY(DATEVALUE("15/"&amp;MONTH(EDATE(C4694,0))&amp;"/"&amp;YEAR(EDATE(C4694,0))),-1,Feriados!$A$1:$A$936),1,Feriados!$A$1:$A$936)</f>
        <v>43539</v>
      </c>
      <c r="I4694" s="27">
        <f>WORKDAY(WORKDAY(DATEVALUE("15/"&amp;MONTH(EDATE(C4694,-1))&amp;"/"&amp;YEAR(EDATE(C4694,-1))),-1,Feriados!$A$1:$A$936),1,Feriados!$A$1:$A$936)</f>
        <v>43511</v>
      </c>
      <c r="J4694" s="27">
        <f>WORKDAY(WORKDAY(DATEVALUE("15/"&amp;MONTH(EDATE(C4694,0))&amp;"/"&amp;YEAR(EDATE(C4694,0))-1),-1,Feriados!$A$1:$A$936),1,Feriados!$A$1:$A$936)</f>
        <v>43174</v>
      </c>
      <c r="K4694" s="28">
        <f t="shared" si="142"/>
        <v>3.8902254093311051</v>
      </c>
    </row>
    <row r="4695" spans="1:11" x14ac:dyDescent="0.3">
      <c r="A4695" s="18" t="str">
        <f t="shared" si="143"/>
        <v>22019P</v>
      </c>
      <c r="B4695" s="10">
        <v>760199</v>
      </c>
      <c r="C4695" s="15">
        <v>43550</v>
      </c>
      <c r="D4695" s="16">
        <v>3187.7273970000001</v>
      </c>
      <c r="E4695" s="14">
        <v>0.47</v>
      </c>
      <c r="F4695" s="14" t="s">
        <v>42</v>
      </c>
      <c r="G4695" s="15">
        <v>43542</v>
      </c>
      <c r="H4695" s="27">
        <f>WORKDAY(WORKDAY(DATEVALUE("15/"&amp;MONTH(EDATE(C4695,0))&amp;"/"&amp;YEAR(EDATE(C4695,0))),-1,Feriados!$A$1:$A$936),1,Feriados!$A$1:$A$936)</f>
        <v>43539</v>
      </c>
      <c r="I4695" s="27">
        <f>WORKDAY(WORKDAY(DATEVALUE("15/"&amp;MONTH(EDATE(C4695,-1))&amp;"/"&amp;YEAR(EDATE(C4695,-1))),-1,Feriados!$A$1:$A$936),1,Feriados!$A$1:$A$936)</f>
        <v>43511</v>
      </c>
      <c r="J4695" s="27">
        <f>WORKDAY(WORKDAY(DATEVALUE("15/"&amp;MONTH(EDATE(C4695,0))&amp;"/"&amp;YEAR(EDATE(C4695,0))-1),-1,Feriados!$A$1:$A$936),1,Feriados!$A$1:$A$936)</f>
        <v>43174</v>
      </c>
      <c r="K4695" s="28">
        <f t="shared" si="142"/>
        <v>3.8902254093311051</v>
      </c>
    </row>
    <row r="4696" spans="1:11" x14ac:dyDescent="0.3">
      <c r="A4696" s="18" t="str">
        <f t="shared" si="143"/>
        <v>22019P</v>
      </c>
      <c r="B4696" s="10">
        <v>760199</v>
      </c>
      <c r="C4696" s="15">
        <v>43551</v>
      </c>
      <c r="D4696" s="16">
        <v>3189.7686560000002</v>
      </c>
      <c r="E4696" s="14">
        <v>0.57999999999999996</v>
      </c>
      <c r="F4696" s="14" t="s">
        <v>42</v>
      </c>
      <c r="G4696" s="15">
        <v>43551</v>
      </c>
      <c r="H4696" s="27">
        <f>WORKDAY(WORKDAY(DATEVALUE("15/"&amp;MONTH(EDATE(C4696,0))&amp;"/"&amp;YEAR(EDATE(C4696,0))),-1,Feriados!$A$1:$A$936),1,Feriados!$A$1:$A$936)</f>
        <v>43539</v>
      </c>
      <c r="I4696" s="27">
        <f>WORKDAY(WORKDAY(DATEVALUE("15/"&amp;MONTH(EDATE(C4696,-1))&amp;"/"&amp;YEAR(EDATE(C4696,-1))),-1,Feriados!$A$1:$A$936),1,Feriados!$A$1:$A$936)</f>
        <v>43511</v>
      </c>
      <c r="J4696" s="27">
        <f>WORKDAY(WORKDAY(DATEVALUE("15/"&amp;MONTH(EDATE(C4696,0))&amp;"/"&amp;YEAR(EDATE(C4696,0))-1),-1,Feriados!$A$1:$A$936),1,Feriados!$A$1:$A$936)</f>
        <v>43174</v>
      </c>
      <c r="K4696" s="28">
        <f t="shared" si="142"/>
        <v>3.8902254093311051</v>
      </c>
    </row>
    <row r="4697" spans="1:11" x14ac:dyDescent="0.3">
      <c r="A4697" s="18" t="str">
        <f t="shared" si="143"/>
        <v>22019P</v>
      </c>
      <c r="B4697" s="10">
        <v>760199</v>
      </c>
      <c r="C4697" s="15">
        <v>43552</v>
      </c>
      <c r="D4697" s="16">
        <v>3190.647215</v>
      </c>
      <c r="E4697" s="14">
        <v>0.57999999999999996</v>
      </c>
      <c r="F4697" s="14" t="s">
        <v>42</v>
      </c>
      <c r="G4697" s="15">
        <v>43551</v>
      </c>
      <c r="H4697" s="27">
        <f>WORKDAY(WORKDAY(DATEVALUE("15/"&amp;MONTH(EDATE(C4697,0))&amp;"/"&amp;YEAR(EDATE(C4697,0))),-1,Feriados!$A$1:$A$936),1,Feriados!$A$1:$A$936)</f>
        <v>43539</v>
      </c>
      <c r="I4697" s="27">
        <f>WORKDAY(WORKDAY(DATEVALUE("15/"&amp;MONTH(EDATE(C4697,-1))&amp;"/"&amp;YEAR(EDATE(C4697,-1))),-1,Feriados!$A$1:$A$936),1,Feriados!$A$1:$A$936)</f>
        <v>43511</v>
      </c>
      <c r="J4697" s="27">
        <f>WORKDAY(WORKDAY(DATEVALUE("15/"&amp;MONTH(EDATE(C4697,0))&amp;"/"&amp;YEAR(EDATE(C4697,0))-1),-1,Feriados!$A$1:$A$936),1,Feriados!$A$1:$A$936)</f>
        <v>43174</v>
      </c>
      <c r="K4697" s="28">
        <f t="shared" si="142"/>
        <v>3.8902254093311051</v>
      </c>
    </row>
    <row r="4698" spans="1:11" x14ac:dyDescent="0.3">
      <c r="A4698" s="18" t="str">
        <f t="shared" si="143"/>
        <v>22019P</v>
      </c>
      <c r="B4698" s="10">
        <v>760199</v>
      </c>
      <c r="C4698" s="15">
        <v>43553</v>
      </c>
      <c r="D4698" s="16">
        <v>3191.5260170000001</v>
      </c>
      <c r="E4698" s="14">
        <v>0.57999999999999996</v>
      </c>
      <c r="F4698" s="14" t="s">
        <v>42</v>
      </c>
      <c r="G4698" s="15">
        <v>43551</v>
      </c>
      <c r="H4698" s="27">
        <f>WORKDAY(WORKDAY(DATEVALUE("15/"&amp;MONTH(EDATE(C4698,0))&amp;"/"&amp;YEAR(EDATE(C4698,0))),-1,Feriados!$A$1:$A$936),1,Feriados!$A$1:$A$936)</f>
        <v>43539</v>
      </c>
      <c r="I4698" s="27">
        <f>WORKDAY(WORKDAY(DATEVALUE("15/"&amp;MONTH(EDATE(C4698,-1))&amp;"/"&amp;YEAR(EDATE(C4698,-1))),-1,Feriados!$A$1:$A$936),1,Feriados!$A$1:$A$936)</f>
        <v>43511</v>
      </c>
      <c r="J4698" s="27">
        <f>WORKDAY(WORKDAY(DATEVALUE("15/"&amp;MONTH(EDATE(C4698,0))&amp;"/"&amp;YEAR(EDATE(C4698,0))-1),-1,Feriados!$A$1:$A$936),1,Feriados!$A$1:$A$936)</f>
        <v>43174</v>
      </c>
      <c r="K4698" s="28">
        <f t="shared" si="142"/>
        <v>3.8902254093311051</v>
      </c>
    </row>
    <row r="4699" spans="1:11" x14ac:dyDescent="0.3">
      <c r="A4699" s="18" t="str">
        <f t="shared" si="143"/>
        <v>32019P</v>
      </c>
      <c r="B4699" s="10">
        <v>760199</v>
      </c>
      <c r="C4699" s="15">
        <v>43556</v>
      </c>
      <c r="D4699" s="16">
        <v>3192.4050609999999</v>
      </c>
      <c r="E4699" s="14">
        <v>0.57999999999999996</v>
      </c>
      <c r="F4699" s="14" t="s">
        <v>42</v>
      </c>
      <c r="G4699" s="15">
        <v>43551</v>
      </c>
      <c r="H4699" s="27">
        <f>WORKDAY(WORKDAY(DATEVALUE("15/"&amp;MONTH(EDATE(C4699,0))&amp;"/"&amp;YEAR(EDATE(C4699,0))),-1,Feriados!$A$1:$A$936),1,Feriados!$A$1:$A$936)</f>
        <v>43570</v>
      </c>
      <c r="I4699" s="27">
        <f>WORKDAY(WORKDAY(DATEVALUE("15/"&amp;MONTH(EDATE(C4699,-1))&amp;"/"&amp;YEAR(EDATE(C4699,-1))),-1,Feriados!$A$1:$A$936),1,Feriados!$A$1:$A$936)</f>
        <v>43539</v>
      </c>
      <c r="J4699" s="27">
        <f>WORKDAY(WORKDAY(DATEVALUE("15/"&amp;MONTH(EDATE(C4699,0))&amp;"/"&amp;YEAR(EDATE(C4699,0))-1),-1,Feriados!$A$1:$A$936),1,Feriados!$A$1:$A$936)</f>
        <v>43206</v>
      </c>
      <c r="K4699" s="28">
        <f t="shared" si="142"/>
        <v>4.575283530355545</v>
      </c>
    </row>
    <row r="4700" spans="1:11" x14ac:dyDescent="0.3">
      <c r="A4700" s="18" t="str">
        <f t="shared" si="143"/>
        <v>32019P</v>
      </c>
      <c r="B4700" s="10">
        <v>760199</v>
      </c>
      <c r="C4700" s="15">
        <v>43557</v>
      </c>
      <c r="D4700" s="16">
        <v>3193.2843459999999</v>
      </c>
      <c r="E4700" s="14">
        <v>0.57999999999999996</v>
      </c>
      <c r="F4700" s="14" t="s">
        <v>42</v>
      </c>
      <c r="G4700" s="15">
        <v>43551</v>
      </c>
      <c r="H4700" s="27">
        <f>WORKDAY(WORKDAY(DATEVALUE("15/"&amp;MONTH(EDATE(C4700,0))&amp;"/"&amp;YEAR(EDATE(C4700,0))),-1,Feriados!$A$1:$A$936),1,Feriados!$A$1:$A$936)</f>
        <v>43570</v>
      </c>
      <c r="I4700" s="27">
        <f>WORKDAY(WORKDAY(DATEVALUE("15/"&amp;MONTH(EDATE(C4700,-1))&amp;"/"&amp;YEAR(EDATE(C4700,-1))),-1,Feriados!$A$1:$A$936),1,Feriados!$A$1:$A$936)</f>
        <v>43539</v>
      </c>
      <c r="J4700" s="27">
        <f>WORKDAY(WORKDAY(DATEVALUE("15/"&amp;MONTH(EDATE(C4700,0))&amp;"/"&amp;YEAR(EDATE(C4700,0))-1),-1,Feriados!$A$1:$A$936),1,Feriados!$A$1:$A$936)</f>
        <v>43206</v>
      </c>
      <c r="K4700" s="28">
        <f t="shared" si="142"/>
        <v>4.575283530355545</v>
      </c>
    </row>
    <row r="4701" spans="1:11" x14ac:dyDescent="0.3">
      <c r="A4701" s="18" t="str">
        <f t="shared" si="143"/>
        <v>32019P</v>
      </c>
      <c r="B4701" s="10">
        <v>760199</v>
      </c>
      <c r="C4701" s="15">
        <v>43558</v>
      </c>
      <c r="D4701" s="16">
        <v>3194.1638739999999</v>
      </c>
      <c r="E4701" s="14">
        <v>0.57999999999999996</v>
      </c>
      <c r="F4701" s="14" t="s">
        <v>42</v>
      </c>
      <c r="G4701" s="15">
        <v>43551</v>
      </c>
      <c r="H4701" s="27">
        <f>WORKDAY(WORKDAY(DATEVALUE("15/"&amp;MONTH(EDATE(C4701,0))&amp;"/"&amp;YEAR(EDATE(C4701,0))),-1,Feriados!$A$1:$A$936),1,Feriados!$A$1:$A$936)</f>
        <v>43570</v>
      </c>
      <c r="I4701" s="27">
        <f>WORKDAY(WORKDAY(DATEVALUE("15/"&amp;MONTH(EDATE(C4701,-1))&amp;"/"&amp;YEAR(EDATE(C4701,-1))),-1,Feriados!$A$1:$A$936),1,Feriados!$A$1:$A$936)</f>
        <v>43539</v>
      </c>
      <c r="J4701" s="27">
        <f>WORKDAY(WORKDAY(DATEVALUE("15/"&amp;MONTH(EDATE(C4701,0))&amp;"/"&amp;YEAR(EDATE(C4701,0))-1),-1,Feriados!$A$1:$A$936),1,Feriados!$A$1:$A$936)</f>
        <v>43206</v>
      </c>
      <c r="K4701" s="28">
        <f t="shared" si="142"/>
        <v>4.575283530355545</v>
      </c>
    </row>
    <row r="4702" spans="1:11" x14ac:dyDescent="0.3">
      <c r="A4702" s="18" t="str">
        <f t="shared" si="143"/>
        <v>32019P</v>
      </c>
      <c r="B4702" s="10">
        <v>760199</v>
      </c>
      <c r="C4702" s="15">
        <v>43559</v>
      </c>
      <c r="D4702" s="16">
        <v>3195.0436450000002</v>
      </c>
      <c r="E4702" s="14">
        <v>0.57999999999999996</v>
      </c>
      <c r="F4702" s="14" t="s">
        <v>42</v>
      </c>
      <c r="G4702" s="15">
        <v>43551</v>
      </c>
      <c r="H4702" s="27">
        <f>WORKDAY(WORKDAY(DATEVALUE("15/"&amp;MONTH(EDATE(C4702,0))&amp;"/"&amp;YEAR(EDATE(C4702,0))),-1,Feriados!$A$1:$A$936),1,Feriados!$A$1:$A$936)</f>
        <v>43570</v>
      </c>
      <c r="I4702" s="27">
        <f>WORKDAY(WORKDAY(DATEVALUE("15/"&amp;MONTH(EDATE(C4702,-1))&amp;"/"&amp;YEAR(EDATE(C4702,-1))),-1,Feriados!$A$1:$A$936),1,Feriados!$A$1:$A$936)</f>
        <v>43539</v>
      </c>
      <c r="J4702" s="27">
        <f>WORKDAY(WORKDAY(DATEVALUE("15/"&amp;MONTH(EDATE(C4702,0))&amp;"/"&amp;YEAR(EDATE(C4702,0))-1),-1,Feriados!$A$1:$A$936),1,Feriados!$A$1:$A$936)</f>
        <v>43206</v>
      </c>
      <c r="K4702" s="28">
        <f t="shared" si="142"/>
        <v>4.575283530355545</v>
      </c>
    </row>
    <row r="4703" spans="1:11" x14ac:dyDescent="0.3">
      <c r="A4703" s="18" t="str">
        <f t="shared" si="143"/>
        <v>32019P</v>
      </c>
      <c r="B4703" s="10">
        <v>760199</v>
      </c>
      <c r="C4703" s="15">
        <v>43560</v>
      </c>
      <c r="D4703" s="16">
        <v>3195.9236569999998</v>
      </c>
      <c r="E4703" s="14">
        <v>0.57999999999999996</v>
      </c>
      <c r="F4703" s="14" t="s">
        <v>42</v>
      </c>
      <c r="G4703" s="15">
        <v>43551</v>
      </c>
      <c r="H4703" s="27">
        <f>WORKDAY(WORKDAY(DATEVALUE("15/"&amp;MONTH(EDATE(C4703,0))&amp;"/"&amp;YEAR(EDATE(C4703,0))),-1,Feriados!$A$1:$A$936),1,Feriados!$A$1:$A$936)</f>
        <v>43570</v>
      </c>
      <c r="I4703" s="27">
        <f>WORKDAY(WORKDAY(DATEVALUE("15/"&amp;MONTH(EDATE(C4703,-1))&amp;"/"&amp;YEAR(EDATE(C4703,-1))),-1,Feriados!$A$1:$A$936),1,Feriados!$A$1:$A$936)</f>
        <v>43539</v>
      </c>
      <c r="J4703" s="27">
        <f>WORKDAY(WORKDAY(DATEVALUE("15/"&amp;MONTH(EDATE(C4703,0))&amp;"/"&amp;YEAR(EDATE(C4703,0))-1),-1,Feriados!$A$1:$A$936),1,Feriados!$A$1:$A$936)</f>
        <v>43206</v>
      </c>
      <c r="K4703" s="28">
        <f t="shared" si="142"/>
        <v>4.575283530355545</v>
      </c>
    </row>
    <row r="4704" spans="1:11" x14ac:dyDescent="0.3">
      <c r="A4704" s="18" t="str">
        <f t="shared" si="143"/>
        <v>32019P</v>
      </c>
      <c r="B4704" s="10">
        <v>760199</v>
      </c>
      <c r="C4704" s="15">
        <v>43563</v>
      </c>
      <c r="D4704" s="16">
        <v>3196.8039119999999</v>
      </c>
      <c r="E4704" s="14">
        <v>0.57999999999999996</v>
      </c>
      <c r="F4704" s="14" t="s">
        <v>42</v>
      </c>
      <c r="G4704" s="15">
        <v>43551</v>
      </c>
      <c r="H4704" s="27">
        <f>WORKDAY(WORKDAY(DATEVALUE("15/"&amp;MONTH(EDATE(C4704,0))&amp;"/"&amp;YEAR(EDATE(C4704,0))),-1,Feriados!$A$1:$A$936),1,Feriados!$A$1:$A$936)</f>
        <v>43570</v>
      </c>
      <c r="I4704" s="27">
        <f>WORKDAY(WORKDAY(DATEVALUE("15/"&amp;MONTH(EDATE(C4704,-1))&amp;"/"&amp;YEAR(EDATE(C4704,-1))),-1,Feriados!$A$1:$A$936),1,Feriados!$A$1:$A$936)</f>
        <v>43539</v>
      </c>
      <c r="J4704" s="27">
        <f>WORKDAY(WORKDAY(DATEVALUE("15/"&amp;MONTH(EDATE(C4704,0))&amp;"/"&amp;YEAR(EDATE(C4704,0))-1),-1,Feriados!$A$1:$A$936),1,Feriados!$A$1:$A$936)</f>
        <v>43206</v>
      </c>
      <c r="K4704" s="28">
        <f t="shared" si="142"/>
        <v>4.575283530355545</v>
      </c>
    </row>
    <row r="4705" spans="1:11" x14ac:dyDescent="0.3">
      <c r="A4705" s="18" t="str">
        <f t="shared" si="143"/>
        <v>32019P</v>
      </c>
      <c r="B4705" s="10">
        <v>760199</v>
      </c>
      <c r="C4705" s="15">
        <v>43564</v>
      </c>
      <c r="D4705" s="16">
        <v>3197.6844099999998</v>
      </c>
      <c r="E4705" s="14">
        <v>0.57999999999999996</v>
      </c>
      <c r="F4705" s="14" t="s">
        <v>42</v>
      </c>
      <c r="G4705" s="15">
        <v>43551</v>
      </c>
      <c r="H4705" s="27">
        <f>WORKDAY(WORKDAY(DATEVALUE("15/"&amp;MONTH(EDATE(C4705,0))&amp;"/"&amp;YEAR(EDATE(C4705,0))),-1,Feriados!$A$1:$A$936),1,Feriados!$A$1:$A$936)</f>
        <v>43570</v>
      </c>
      <c r="I4705" s="27">
        <f>WORKDAY(WORKDAY(DATEVALUE("15/"&amp;MONTH(EDATE(C4705,-1))&amp;"/"&amp;YEAR(EDATE(C4705,-1))),-1,Feriados!$A$1:$A$936),1,Feriados!$A$1:$A$936)</f>
        <v>43539</v>
      </c>
      <c r="J4705" s="27">
        <f>WORKDAY(WORKDAY(DATEVALUE("15/"&amp;MONTH(EDATE(C4705,0))&amp;"/"&amp;YEAR(EDATE(C4705,0))-1),-1,Feriados!$A$1:$A$936),1,Feriados!$A$1:$A$936)</f>
        <v>43206</v>
      </c>
      <c r="K4705" s="28">
        <f t="shared" si="142"/>
        <v>4.575283530355545</v>
      </c>
    </row>
    <row r="4706" spans="1:11" x14ac:dyDescent="0.3">
      <c r="A4706" s="18" t="str">
        <f t="shared" si="143"/>
        <v>32019F</v>
      </c>
      <c r="B4706" s="10">
        <v>760199</v>
      </c>
      <c r="C4706" s="15">
        <v>43565</v>
      </c>
      <c r="D4706" s="16">
        <v>3203.1974329999998</v>
      </c>
      <c r="E4706" s="14">
        <v>0.75</v>
      </c>
      <c r="F4706" s="14" t="s">
        <v>41</v>
      </c>
      <c r="G4706" s="15">
        <v>43565</v>
      </c>
      <c r="H4706" s="27">
        <f>WORKDAY(WORKDAY(DATEVALUE("15/"&amp;MONTH(EDATE(C4706,0))&amp;"/"&amp;YEAR(EDATE(C4706,0))),-1,Feriados!$A$1:$A$936),1,Feriados!$A$1:$A$936)</f>
        <v>43570</v>
      </c>
      <c r="I4706" s="27">
        <f>WORKDAY(WORKDAY(DATEVALUE("15/"&amp;MONTH(EDATE(C4706,-1))&amp;"/"&amp;YEAR(EDATE(C4706,-1))),-1,Feriados!$A$1:$A$936),1,Feriados!$A$1:$A$936)</f>
        <v>43539</v>
      </c>
      <c r="J4706" s="27">
        <f>WORKDAY(WORKDAY(DATEVALUE("15/"&amp;MONTH(EDATE(C4706,0))&amp;"/"&amp;YEAR(EDATE(C4706,0))-1),-1,Feriados!$A$1:$A$936),1,Feriados!$A$1:$A$936)</f>
        <v>43206</v>
      </c>
      <c r="K4706" s="28">
        <f t="shared" si="142"/>
        <v>4.575283530355545</v>
      </c>
    </row>
    <row r="4707" spans="1:11" x14ac:dyDescent="0.3">
      <c r="A4707" s="18" t="str">
        <f t="shared" si="143"/>
        <v>32019F</v>
      </c>
      <c r="B4707" s="10">
        <v>760199</v>
      </c>
      <c r="C4707" s="15">
        <v>43566</v>
      </c>
      <c r="D4707" s="16">
        <v>3204.3373080000001</v>
      </c>
      <c r="E4707" s="14">
        <v>0.75</v>
      </c>
      <c r="F4707" s="14" t="s">
        <v>41</v>
      </c>
      <c r="G4707" s="15">
        <v>43565</v>
      </c>
      <c r="H4707" s="27">
        <f>WORKDAY(WORKDAY(DATEVALUE("15/"&amp;MONTH(EDATE(C4707,0))&amp;"/"&amp;YEAR(EDATE(C4707,0))),-1,Feriados!$A$1:$A$936),1,Feriados!$A$1:$A$936)</f>
        <v>43570</v>
      </c>
      <c r="I4707" s="27">
        <f>WORKDAY(WORKDAY(DATEVALUE("15/"&amp;MONTH(EDATE(C4707,-1))&amp;"/"&amp;YEAR(EDATE(C4707,-1))),-1,Feriados!$A$1:$A$936),1,Feriados!$A$1:$A$936)</f>
        <v>43539</v>
      </c>
      <c r="J4707" s="27">
        <f>WORKDAY(WORKDAY(DATEVALUE("15/"&amp;MONTH(EDATE(C4707,0))&amp;"/"&amp;YEAR(EDATE(C4707,0))-1),-1,Feriados!$A$1:$A$936),1,Feriados!$A$1:$A$936)</f>
        <v>43206</v>
      </c>
      <c r="K4707" s="28">
        <f t="shared" si="142"/>
        <v>4.575283530355545</v>
      </c>
    </row>
    <row r="4708" spans="1:11" x14ac:dyDescent="0.3">
      <c r="A4708" s="18" t="str">
        <f t="shared" si="143"/>
        <v>32019F</v>
      </c>
      <c r="B4708" s="10">
        <v>760199</v>
      </c>
      <c r="C4708" s="15">
        <v>43567</v>
      </c>
      <c r="D4708" s="16">
        <v>3205.4775890000001</v>
      </c>
      <c r="E4708" s="14">
        <v>0.75</v>
      </c>
      <c r="F4708" s="14" t="s">
        <v>41</v>
      </c>
      <c r="G4708" s="15">
        <v>43565</v>
      </c>
      <c r="H4708" s="27">
        <f>WORKDAY(WORKDAY(DATEVALUE("15/"&amp;MONTH(EDATE(C4708,0))&amp;"/"&amp;YEAR(EDATE(C4708,0))),-1,Feriados!$A$1:$A$936),1,Feriados!$A$1:$A$936)</f>
        <v>43570</v>
      </c>
      <c r="I4708" s="27">
        <f>WORKDAY(WORKDAY(DATEVALUE("15/"&amp;MONTH(EDATE(C4708,-1))&amp;"/"&amp;YEAR(EDATE(C4708,-1))),-1,Feriados!$A$1:$A$936),1,Feriados!$A$1:$A$936)</f>
        <v>43539</v>
      </c>
      <c r="J4708" s="27">
        <f>WORKDAY(WORKDAY(DATEVALUE("15/"&amp;MONTH(EDATE(C4708,0))&amp;"/"&amp;YEAR(EDATE(C4708,0))-1),-1,Feriados!$A$1:$A$936),1,Feriados!$A$1:$A$936)</f>
        <v>43206</v>
      </c>
      <c r="K4708" s="28">
        <f t="shared" si="142"/>
        <v>4.575283530355545</v>
      </c>
    </row>
    <row r="4709" spans="1:11" x14ac:dyDescent="0.3">
      <c r="A4709" s="18" t="str">
        <f t="shared" si="143"/>
        <v>32019F</v>
      </c>
      <c r="B4709" s="10">
        <v>760199</v>
      </c>
      <c r="C4709" s="15">
        <v>43570</v>
      </c>
      <c r="D4709" s="16">
        <v>3206.6182749999998</v>
      </c>
      <c r="E4709" s="14">
        <v>0.75</v>
      </c>
      <c r="F4709" s="14" t="s">
        <v>41</v>
      </c>
      <c r="G4709" s="15">
        <v>43565</v>
      </c>
      <c r="H4709" s="27">
        <f>WORKDAY(WORKDAY(DATEVALUE("15/"&amp;MONTH(EDATE(C4709,0))&amp;"/"&amp;YEAR(EDATE(C4709,0))),-1,Feriados!$A$1:$A$936),1,Feriados!$A$1:$A$936)</f>
        <v>43570</v>
      </c>
      <c r="I4709" s="27">
        <f>WORKDAY(WORKDAY(DATEVALUE("15/"&amp;MONTH(EDATE(C4709,-1))&amp;"/"&amp;YEAR(EDATE(C4709,-1))),-1,Feriados!$A$1:$A$936),1,Feriados!$A$1:$A$936)</f>
        <v>43539</v>
      </c>
      <c r="J4709" s="27">
        <f>WORKDAY(WORKDAY(DATEVALUE("15/"&amp;MONTH(EDATE(C4709,0))&amp;"/"&amp;YEAR(EDATE(C4709,0))-1),-1,Feriados!$A$1:$A$936),1,Feriados!$A$1:$A$936)</f>
        <v>43206</v>
      </c>
      <c r="K4709" s="28">
        <f t="shared" si="142"/>
        <v>4.575283530355545</v>
      </c>
    </row>
    <row r="4710" spans="1:11" x14ac:dyDescent="0.3">
      <c r="A4710" s="18" t="str">
        <f t="shared" si="143"/>
        <v>32019P</v>
      </c>
      <c r="B4710" s="10">
        <v>760199</v>
      </c>
      <c r="C4710" s="15">
        <v>43571</v>
      </c>
      <c r="D4710" s="16">
        <v>3207.4818479999999</v>
      </c>
      <c r="E4710" s="14">
        <v>0.54</v>
      </c>
      <c r="F4710" s="14" t="s">
        <v>42</v>
      </c>
      <c r="G4710" s="15">
        <v>43571</v>
      </c>
      <c r="H4710" s="27">
        <f>WORKDAY(WORKDAY(DATEVALUE("15/"&amp;MONTH(EDATE(C4710,0))&amp;"/"&amp;YEAR(EDATE(C4710,0))),-1,Feriados!$A$1:$A$936),1,Feriados!$A$1:$A$936)</f>
        <v>43570</v>
      </c>
      <c r="I4710" s="27">
        <f>WORKDAY(WORKDAY(DATEVALUE("15/"&amp;MONTH(EDATE(C4710,-1))&amp;"/"&amp;YEAR(EDATE(C4710,-1))),-1,Feriados!$A$1:$A$936),1,Feriados!$A$1:$A$936)</f>
        <v>43539</v>
      </c>
      <c r="J4710" s="27">
        <f>WORKDAY(WORKDAY(DATEVALUE("15/"&amp;MONTH(EDATE(C4710,0))&amp;"/"&amp;YEAR(EDATE(C4710,0))-1),-1,Feriados!$A$1:$A$936),1,Feriados!$A$1:$A$936)</f>
        <v>43206</v>
      </c>
      <c r="K4710" s="28">
        <f t="shared" si="142"/>
        <v>4.575283530355545</v>
      </c>
    </row>
    <row r="4711" spans="1:11" x14ac:dyDescent="0.3">
      <c r="A4711" s="18" t="str">
        <f t="shared" si="143"/>
        <v>32019P</v>
      </c>
      <c r="B4711" s="10">
        <v>760199</v>
      </c>
      <c r="C4711" s="15">
        <v>43572</v>
      </c>
      <c r="D4711" s="16">
        <v>3208.3456550000001</v>
      </c>
      <c r="E4711" s="14">
        <v>0.54</v>
      </c>
      <c r="F4711" s="14" t="s">
        <v>42</v>
      </c>
      <c r="G4711" s="15">
        <v>43571</v>
      </c>
      <c r="H4711" s="27">
        <f>WORKDAY(WORKDAY(DATEVALUE("15/"&amp;MONTH(EDATE(C4711,0))&amp;"/"&amp;YEAR(EDATE(C4711,0))),-1,Feriados!$A$1:$A$936),1,Feriados!$A$1:$A$936)</f>
        <v>43570</v>
      </c>
      <c r="I4711" s="27">
        <f>WORKDAY(WORKDAY(DATEVALUE("15/"&amp;MONTH(EDATE(C4711,-1))&amp;"/"&amp;YEAR(EDATE(C4711,-1))),-1,Feriados!$A$1:$A$936),1,Feriados!$A$1:$A$936)</f>
        <v>43539</v>
      </c>
      <c r="J4711" s="27">
        <f>WORKDAY(WORKDAY(DATEVALUE("15/"&amp;MONTH(EDATE(C4711,0))&amp;"/"&amp;YEAR(EDATE(C4711,0))-1),-1,Feriados!$A$1:$A$936),1,Feriados!$A$1:$A$936)</f>
        <v>43206</v>
      </c>
      <c r="K4711" s="28">
        <f t="shared" si="142"/>
        <v>4.575283530355545</v>
      </c>
    </row>
    <row r="4712" spans="1:11" x14ac:dyDescent="0.3">
      <c r="A4712" s="18" t="str">
        <f t="shared" si="143"/>
        <v>32019P</v>
      </c>
      <c r="B4712" s="10">
        <v>760199</v>
      </c>
      <c r="C4712" s="15">
        <v>43573</v>
      </c>
      <c r="D4712" s="16">
        <v>3209.2096940000001</v>
      </c>
      <c r="E4712" s="14">
        <v>0.54</v>
      </c>
      <c r="F4712" s="14" t="s">
        <v>42</v>
      </c>
      <c r="G4712" s="15">
        <v>43571</v>
      </c>
      <c r="H4712" s="27">
        <f>WORKDAY(WORKDAY(DATEVALUE("15/"&amp;MONTH(EDATE(C4712,0))&amp;"/"&amp;YEAR(EDATE(C4712,0))),-1,Feriados!$A$1:$A$936),1,Feriados!$A$1:$A$936)</f>
        <v>43570</v>
      </c>
      <c r="I4712" s="27">
        <f>WORKDAY(WORKDAY(DATEVALUE("15/"&amp;MONTH(EDATE(C4712,-1))&amp;"/"&amp;YEAR(EDATE(C4712,-1))),-1,Feriados!$A$1:$A$936),1,Feriados!$A$1:$A$936)</f>
        <v>43539</v>
      </c>
      <c r="J4712" s="27">
        <f>WORKDAY(WORKDAY(DATEVALUE("15/"&amp;MONTH(EDATE(C4712,0))&amp;"/"&amp;YEAR(EDATE(C4712,0))-1),-1,Feriados!$A$1:$A$936),1,Feriados!$A$1:$A$936)</f>
        <v>43206</v>
      </c>
      <c r="K4712" s="28">
        <f t="shared" si="142"/>
        <v>4.575283530355545</v>
      </c>
    </row>
    <row r="4713" spans="1:11" x14ac:dyDescent="0.3">
      <c r="A4713" s="18" t="str">
        <f t="shared" si="143"/>
        <v>32019P</v>
      </c>
      <c r="B4713" s="10">
        <v>760199</v>
      </c>
      <c r="C4713" s="15">
        <v>43577</v>
      </c>
      <c r="D4713" s="16">
        <v>3210.0739659999999</v>
      </c>
      <c r="E4713" s="14">
        <v>0.54</v>
      </c>
      <c r="F4713" s="14" t="s">
        <v>42</v>
      </c>
      <c r="G4713" s="15">
        <v>43571</v>
      </c>
      <c r="H4713" s="27">
        <f>WORKDAY(WORKDAY(DATEVALUE("15/"&amp;MONTH(EDATE(C4713,0))&amp;"/"&amp;YEAR(EDATE(C4713,0))),-1,Feriados!$A$1:$A$936),1,Feriados!$A$1:$A$936)</f>
        <v>43570</v>
      </c>
      <c r="I4713" s="27">
        <f>WORKDAY(WORKDAY(DATEVALUE("15/"&amp;MONTH(EDATE(C4713,-1))&amp;"/"&amp;YEAR(EDATE(C4713,-1))),-1,Feriados!$A$1:$A$936),1,Feriados!$A$1:$A$936)</f>
        <v>43539</v>
      </c>
      <c r="J4713" s="27">
        <f>WORKDAY(WORKDAY(DATEVALUE("15/"&amp;MONTH(EDATE(C4713,0))&amp;"/"&amp;YEAR(EDATE(C4713,0))-1),-1,Feriados!$A$1:$A$936),1,Feriados!$A$1:$A$936)</f>
        <v>43206</v>
      </c>
      <c r="K4713" s="28">
        <f t="shared" si="142"/>
        <v>4.575283530355545</v>
      </c>
    </row>
    <row r="4714" spans="1:11" x14ac:dyDescent="0.3">
      <c r="A4714" s="18" t="str">
        <f t="shared" si="143"/>
        <v>32019P</v>
      </c>
      <c r="B4714" s="10">
        <v>760199</v>
      </c>
      <c r="C4714" s="15">
        <v>43578</v>
      </c>
      <c r="D4714" s="16">
        <v>3210.9384709999999</v>
      </c>
      <c r="E4714" s="14">
        <v>0.54</v>
      </c>
      <c r="F4714" s="14" t="s">
        <v>42</v>
      </c>
      <c r="G4714" s="15">
        <v>43571</v>
      </c>
      <c r="H4714" s="27">
        <f>WORKDAY(WORKDAY(DATEVALUE("15/"&amp;MONTH(EDATE(C4714,0))&amp;"/"&amp;YEAR(EDATE(C4714,0))),-1,Feriados!$A$1:$A$936),1,Feriados!$A$1:$A$936)</f>
        <v>43570</v>
      </c>
      <c r="I4714" s="27">
        <f>WORKDAY(WORKDAY(DATEVALUE("15/"&amp;MONTH(EDATE(C4714,-1))&amp;"/"&amp;YEAR(EDATE(C4714,-1))),-1,Feriados!$A$1:$A$936),1,Feriados!$A$1:$A$936)</f>
        <v>43539</v>
      </c>
      <c r="J4714" s="27">
        <f>WORKDAY(WORKDAY(DATEVALUE("15/"&amp;MONTH(EDATE(C4714,0))&amp;"/"&amp;YEAR(EDATE(C4714,0))-1),-1,Feriados!$A$1:$A$936),1,Feriados!$A$1:$A$936)</f>
        <v>43206</v>
      </c>
      <c r="K4714" s="28">
        <f t="shared" si="142"/>
        <v>4.575283530355545</v>
      </c>
    </row>
    <row r="4715" spans="1:11" x14ac:dyDescent="0.3">
      <c r="A4715" s="18" t="str">
        <f t="shared" si="143"/>
        <v>32019P</v>
      </c>
      <c r="B4715" s="10">
        <v>760199</v>
      </c>
      <c r="C4715" s="15">
        <v>43579</v>
      </c>
      <c r="D4715" s="16">
        <v>3211.8032079999998</v>
      </c>
      <c r="E4715" s="14">
        <v>0.54</v>
      </c>
      <c r="F4715" s="14" t="s">
        <v>42</v>
      </c>
      <c r="G4715" s="15">
        <v>43571</v>
      </c>
      <c r="H4715" s="27">
        <f>WORKDAY(WORKDAY(DATEVALUE("15/"&amp;MONTH(EDATE(C4715,0))&amp;"/"&amp;YEAR(EDATE(C4715,0))),-1,Feriados!$A$1:$A$936),1,Feriados!$A$1:$A$936)</f>
        <v>43570</v>
      </c>
      <c r="I4715" s="27">
        <f>WORKDAY(WORKDAY(DATEVALUE("15/"&amp;MONTH(EDATE(C4715,-1))&amp;"/"&amp;YEAR(EDATE(C4715,-1))),-1,Feriados!$A$1:$A$936),1,Feriados!$A$1:$A$936)</f>
        <v>43539</v>
      </c>
      <c r="J4715" s="27">
        <f>WORKDAY(WORKDAY(DATEVALUE("15/"&amp;MONTH(EDATE(C4715,0))&amp;"/"&amp;YEAR(EDATE(C4715,0))-1),-1,Feriados!$A$1:$A$936),1,Feriados!$A$1:$A$936)</f>
        <v>43206</v>
      </c>
      <c r="K4715" s="28">
        <f t="shared" si="142"/>
        <v>4.575283530355545</v>
      </c>
    </row>
    <row r="4716" spans="1:11" x14ac:dyDescent="0.3">
      <c r="A4716" s="18" t="str">
        <f t="shared" si="143"/>
        <v>32019P</v>
      </c>
      <c r="B4716" s="10">
        <v>760199</v>
      </c>
      <c r="C4716" s="15">
        <v>43580</v>
      </c>
      <c r="D4716" s="16">
        <v>3212.6681779999999</v>
      </c>
      <c r="E4716" s="14">
        <v>0.54</v>
      </c>
      <c r="F4716" s="14" t="s">
        <v>42</v>
      </c>
      <c r="G4716" s="15">
        <v>43571</v>
      </c>
      <c r="H4716" s="27">
        <f>WORKDAY(WORKDAY(DATEVALUE("15/"&amp;MONTH(EDATE(C4716,0))&amp;"/"&amp;YEAR(EDATE(C4716,0))),-1,Feriados!$A$1:$A$936),1,Feriados!$A$1:$A$936)</f>
        <v>43570</v>
      </c>
      <c r="I4716" s="27">
        <f>WORKDAY(WORKDAY(DATEVALUE("15/"&amp;MONTH(EDATE(C4716,-1))&amp;"/"&amp;YEAR(EDATE(C4716,-1))),-1,Feriados!$A$1:$A$936),1,Feriados!$A$1:$A$936)</f>
        <v>43539</v>
      </c>
      <c r="J4716" s="27">
        <f>WORKDAY(WORKDAY(DATEVALUE("15/"&amp;MONTH(EDATE(C4716,0))&amp;"/"&amp;YEAR(EDATE(C4716,0))-1),-1,Feriados!$A$1:$A$936),1,Feriados!$A$1:$A$936)</f>
        <v>43206</v>
      </c>
      <c r="K4716" s="28">
        <f t="shared" si="142"/>
        <v>4.575283530355545</v>
      </c>
    </row>
    <row r="4717" spans="1:11" x14ac:dyDescent="0.3">
      <c r="A4717" s="18" t="str">
        <f t="shared" si="143"/>
        <v>32019P</v>
      </c>
      <c r="B4717" s="10">
        <v>760199</v>
      </c>
      <c r="C4717" s="15">
        <v>43581</v>
      </c>
      <c r="D4717" s="16">
        <v>3214.4281510000001</v>
      </c>
      <c r="E4717" s="14">
        <v>0.61</v>
      </c>
      <c r="F4717" s="14" t="s">
        <v>42</v>
      </c>
      <c r="G4717" s="15">
        <v>43581</v>
      </c>
      <c r="H4717" s="27">
        <f>WORKDAY(WORKDAY(DATEVALUE("15/"&amp;MONTH(EDATE(C4717,0))&amp;"/"&amp;YEAR(EDATE(C4717,0))),-1,Feriados!$A$1:$A$936),1,Feriados!$A$1:$A$936)</f>
        <v>43570</v>
      </c>
      <c r="I4717" s="27">
        <f>WORKDAY(WORKDAY(DATEVALUE("15/"&amp;MONTH(EDATE(C4717,-1))&amp;"/"&amp;YEAR(EDATE(C4717,-1))),-1,Feriados!$A$1:$A$936),1,Feriados!$A$1:$A$936)</f>
        <v>43539</v>
      </c>
      <c r="J4717" s="27">
        <f>WORKDAY(WORKDAY(DATEVALUE("15/"&amp;MONTH(EDATE(C4717,0))&amp;"/"&amp;YEAR(EDATE(C4717,0))-1),-1,Feriados!$A$1:$A$936),1,Feriados!$A$1:$A$936)</f>
        <v>43206</v>
      </c>
      <c r="K4717" s="28">
        <f t="shared" si="142"/>
        <v>4.575283530355545</v>
      </c>
    </row>
    <row r="4718" spans="1:11" x14ac:dyDescent="0.3">
      <c r="A4718" s="18" t="str">
        <f t="shared" si="143"/>
        <v>32019P</v>
      </c>
      <c r="B4718" s="10">
        <v>760199</v>
      </c>
      <c r="C4718" s="15">
        <v>43584</v>
      </c>
      <c r="D4718" s="16">
        <v>3215.405722</v>
      </c>
      <c r="E4718" s="14">
        <v>0.61</v>
      </c>
      <c r="F4718" s="14" t="s">
        <v>42</v>
      </c>
      <c r="G4718" s="15">
        <v>43581</v>
      </c>
      <c r="H4718" s="27">
        <f>WORKDAY(WORKDAY(DATEVALUE("15/"&amp;MONTH(EDATE(C4718,0))&amp;"/"&amp;YEAR(EDATE(C4718,0))),-1,Feriados!$A$1:$A$936),1,Feriados!$A$1:$A$936)</f>
        <v>43570</v>
      </c>
      <c r="I4718" s="27">
        <f>WORKDAY(WORKDAY(DATEVALUE("15/"&amp;MONTH(EDATE(C4718,-1))&amp;"/"&amp;YEAR(EDATE(C4718,-1))),-1,Feriados!$A$1:$A$936),1,Feriados!$A$1:$A$936)</f>
        <v>43539</v>
      </c>
      <c r="J4718" s="27">
        <f>WORKDAY(WORKDAY(DATEVALUE("15/"&amp;MONTH(EDATE(C4718,0))&amp;"/"&amp;YEAR(EDATE(C4718,0))-1),-1,Feriados!$A$1:$A$936),1,Feriados!$A$1:$A$936)</f>
        <v>43206</v>
      </c>
      <c r="K4718" s="28">
        <f t="shared" si="142"/>
        <v>4.575283530355545</v>
      </c>
    </row>
    <row r="4719" spans="1:11" x14ac:dyDescent="0.3">
      <c r="A4719" s="18" t="str">
        <f t="shared" si="143"/>
        <v>32019P</v>
      </c>
      <c r="B4719" s="10">
        <v>760199</v>
      </c>
      <c r="C4719" s="15">
        <v>43585</v>
      </c>
      <c r="D4719" s="16">
        <v>3216.3835909999998</v>
      </c>
      <c r="E4719" s="14">
        <v>0.61</v>
      </c>
      <c r="F4719" s="14" t="s">
        <v>42</v>
      </c>
      <c r="G4719" s="15">
        <v>43581</v>
      </c>
      <c r="H4719" s="27">
        <f>WORKDAY(WORKDAY(DATEVALUE("15/"&amp;MONTH(EDATE(C4719,0))&amp;"/"&amp;YEAR(EDATE(C4719,0))),-1,Feriados!$A$1:$A$936),1,Feriados!$A$1:$A$936)</f>
        <v>43570</v>
      </c>
      <c r="I4719" s="27">
        <f>WORKDAY(WORKDAY(DATEVALUE("15/"&amp;MONTH(EDATE(C4719,-1))&amp;"/"&amp;YEAR(EDATE(C4719,-1))),-1,Feriados!$A$1:$A$936),1,Feriados!$A$1:$A$936)</f>
        <v>43539</v>
      </c>
      <c r="J4719" s="27">
        <f>WORKDAY(WORKDAY(DATEVALUE("15/"&amp;MONTH(EDATE(C4719,0))&amp;"/"&amp;YEAR(EDATE(C4719,0))-1),-1,Feriados!$A$1:$A$936),1,Feriados!$A$1:$A$936)</f>
        <v>43206</v>
      </c>
      <c r="K4719" s="28">
        <f t="shared" si="142"/>
        <v>4.575283530355545</v>
      </c>
    </row>
    <row r="4720" spans="1:11" x14ac:dyDescent="0.3">
      <c r="A4720" s="18" t="str">
        <f t="shared" si="143"/>
        <v>42019P</v>
      </c>
      <c r="B4720" s="10">
        <v>760199</v>
      </c>
      <c r="C4720" s="15">
        <v>43587</v>
      </c>
      <c r="D4720" s="16">
        <v>3217.3617570000001</v>
      </c>
      <c r="E4720" s="14">
        <v>0.61</v>
      </c>
      <c r="F4720" s="14" t="s">
        <v>42</v>
      </c>
      <c r="G4720" s="15">
        <v>43581</v>
      </c>
      <c r="H4720" s="27">
        <f>WORKDAY(WORKDAY(DATEVALUE("15/"&amp;MONTH(EDATE(C4720,0))&amp;"/"&amp;YEAR(EDATE(C4720,0))),-1,Feriados!$A$1:$A$936),1,Feriados!$A$1:$A$936)</f>
        <v>43600</v>
      </c>
      <c r="I4720" s="27">
        <f>WORKDAY(WORKDAY(DATEVALUE("15/"&amp;MONTH(EDATE(C4720,-1))&amp;"/"&amp;YEAR(EDATE(C4720,-1))),-1,Feriados!$A$1:$A$936),1,Feriados!$A$1:$A$936)</f>
        <v>43570</v>
      </c>
      <c r="J4720" s="27">
        <f>WORKDAY(WORKDAY(DATEVALUE("15/"&amp;MONTH(EDATE(C4720,0))&amp;"/"&amp;YEAR(EDATE(C4720,0))-1),-1,Feriados!$A$1:$A$936),1,Feriados!$A$1:$A$936)</f>
        <v>43235</v>
      </c>
      <c r="K4720" s="28">
        <f t="shared" si="142"/>
        <v>4.9405059336523394</v>
      </c>
    </row>
    <row r="4721" spans="1:11" x14ac:dyDescent="0.3">
      <c r="A4721" s="18" t="str">
        <f t="shared" si="143"/>
        <v>42019P</v>
      </c>
      <c r="B4721" s="10">
        <v>760199</v>
      </c>
      <c r="C4721" s="15">
        <v>43588</v>
      </c>
      <c r="D4721" s="16">
        <v>3218.34022</v>
      </c>
      <c r="E4721" s="14">
        <v>0.61</v>
      </c>
      <c r="F4721" s="14" t="s">
        <v>42</v>
      </c>
      <c r="G4721" s="15">
        <v>43581</v>
      </c>
      <c r="H4721" s="27">
        <f>WORKDAY(WORKDAY(DATEVALUE("15/"&amp;MONTH(EDATE(C4721,0))&amp;"/"&amp;YEAR(EDATE(C4721,0))),-1,Feriados!$A$1:$A$936),1,Feriados!$A$1:$A$936)</f>
        <v>43600</v>
      </c>
      <c r="I4721" s="27">
        <f>WORKDAY(WORKDAY(DATEVALUE("15/"&amp;MONTH(EDATE(C4721,-1))&amp;"/"&amp;YEAR(EDATE(C4721,-1))),-1,Feriados!$A$1:$A$936),1,Feriados!$A$1:$A$936)</f>
        <v>43570</v>
      </c>
      <c r="J4721" s="27">
        <f>WORKDAY(WORKDAY(DATEVALUE("15/"&amp;MONTH(EDATE(C4721,0))&amp;"/"&amp;YEAR(EDATE(C4721,0))-1),-1,Feriados!$A$1:$A$936),1,Feriados!$A$1:$A$936)</f>
        <v>43235</v>
      </c>
      <c r="K4721" s="28">
        <f t="shared" si="142"/>
        <v>4.9405059336523394</v>
      </c>
    </row>
    <row r="4722" spans="1:11" x14ac:dyDescent="0.3">
      <c r="A4722" s="18" t="str">
        <f t="shared" si="143"/>
        <v>42019P</v>
      </c>
      <c r="B4722" s="10">
        <v>760199</v>
      </c>
      <c r="C4722" s="15">
        <v>43591</v>
      </c>
      <c r="D4722" s="16">
        <v>3219.3189809999999</v>
      </c>
      <c r="E4722" s="14">
        <v>0.61</v>
      </c>
      <c r="F4722" s="14" t="s">
        <v>42</v>
      </c>
      <c r="G4722" s="15">
        <v>43581</v>
      </c>
      <c r="H4722" s="27">
        <f>WORKDAY(WORKDAY(DATEVALUE("15/"&amp;MONTH(EDATE(C4722,0))&amp;"/"&amp;YEAR(EDATE(C4722,0))),-1,Feriados!$A$1:$A$936),1,Feriados!$A$1:$A$936)</f>
        <v>43600</v>
      </c>
      <c r="I4722" s="27">
        <f>WORKDAY(WORKDAY(DATEVALUE("15/"&amp;MONTH(EDATE(C4722,-1))&amp;"/"&amp;YEAR(EDATE(C4722,-1))),-1,Feriados!$A$1:$A$936),1,Feriados!$A$1:$A$936)</f>
        <v>43570</v>
      </c>
      <c r="J4722" s="27">
        <f>WORKDAY(WORKDAY(DATEVALUE("15/"&amp;MONTH(EDATE(C4722,0))&amp;"/"&amp;YEAR(EDATE(C4722,0))-1),-1,Feriados!$A$1:$A$936),1,Feriados!$A$1:$A$936)</f>
        <v>43235</v>
      </c>
      <c r="K4722" s="28">
        <f t="shared" si="142"/>
        <v>4.9405059336523394</v>
      </c>
    </row>
    <row r="4723" spans="1:11" x14ac:dyDescent="0.3">
      <c r="A4723" s="18" t="str">
        <f t="shared" si="143"/>
        <v>42019P</v>
      </c>
      <c r="B4723" s="10">
        <v>760199</v>
      </c>
      <c r="C4723" s="15">
        <v>43592</v>
      </c>
      <c r="D4723" s="16">
        <v>3220.2980389999998</v>
      </c>
      <c r="E4723" s="14">
        <v>0.61</v>
      </c>
      <c r="F4723" s="14" t="s">
        <v>42</v>
      </c>
      <c r="G4723" s="15">
        <v>43581</v>
      </c>
      <c r="H4723" s="27">
        <f>WORKDAY(WORKDAY(DATEVALUE("15/"&amp;MONTH(EDATE(C4723,0))&amp;"/"&amp;YEAR(EDATE(C4723,0))),-1,Feriados!$A$1:$A$936),1,Feriados!$A$1:$A$936)</f>
        <v>43600</v>
      </c>
      <c r="I4723" s="27">
        <f>WORKDAY(WORKDAY(DATEVALUE("15/"&amp;MONTH(EDATE(C4723,-1))&amp;"/"&amp;YEAR(EDATE(C4723,-1))),-1,Feriados!$A$1:$A$936),1,Feriados!$A$1:$A$936)</f>
        <v>43570</v>
      </c>
      <c r="J4723" s="27">
        <f>WORKDAY(WORKDAY(DATEVALUE("15/"&amp;MONTH(EDATE(C4723,0))&amp;"/"&amp;YEAR(EDATE(C4723,0))-1),-1,Feriados!$A$1:$A$936),1,Feriados!$A$1:$A$936)</f>
        <v>43235</v>
      </c>
      <c r="K4723" s="28">
        <f t="shared" si="142"/>
        <v>4.9405059336523394</v>
      </c>
    </row>
    <row r="4724" spans="1:11" x14ac:dyDescent="0.3">
      <c r="A4724" s="18" t="str">
        <f t="shared" si="143"/>
        <v>42019P</v>
      </c>
      <c r="B4724" s="10">
        <v>760199</v>
      </c>
      <c r="C4724" s="15">
        <v>43593</v>
      </c>
      <c r="D4724" s="16">
        <v>3221.2773950000001</v>
      </c>
      <c r="E4724" s="14">
        <v>0.61</v>
      </c>
      <c r="F4724" s="14" t="s">
        <v>42</v>
      </c>
      <c r="G4724" s="15">
        <v>43581</v>
      </c>
      <c r="H4724" s="27">
        <f>WORKDAY(WORKDAY(DATEVALUE("15/"&amp;MONTH(EDATE(C4724,0))&amp;"/"&amp;YEAR(EDATE(C4724,0))),-1,Feriados!$A$1:$A$936),1,Feriados!$A$1:$A$936)</f>
        <v>43600</v>
      </c>
      <c r="I4724" s="27">
        <f>WORKDAY(WORKDAY(DATEVALUE("15/"&amp;MONTH(EDATE(C4724,-1))&amp;"/"&amp;YEAR(EDATE(C4724,-1))),-1,Feriados!$A$1:$A$936),1,Feriados!$A$1:$A$936)</f>
        <v>43570</v>
      </c>
      <c r="J4724" s="27">
        <f>WORKDAY(WORKDAY(DATEVALUE("15/"&amp;MONTH(EDATE(C4724,0))&amp;"/"&amp;YEAR(EDATE(C4724,0))-1),-1,Feriados!$A$1:$A$936),1,Feriados!$A$1:$A$936)</f>
        <v>43235</v>
      </c>
      <c r="K4724" s="28">
        <f t="shared" si="142"/>
        <v>4.9405059336523394</v>
      </c>
    </row>
    <row r="4725" spans="1:11" x14ac:dyDescent="0.3">
      <c r="A4725" s="18" t="str">
        <f t="shared" si="143"/>
        <v>42019P</v>
      </c>
      <c r="B4725" s="10">
        <v>760199</v>
      </c>
      <c r="C4725" s="15">
        <v>43594</v>
      </c>
      <c r="D4725" s="16">
        <v>3222.2570489999998</v>
      </c>
      <c r="E4725" s="14">
        <v>0.61</v>
      </c>
      <c r="F4725" s="14" t="s">
        <v>42</v>
      </c>
      <c r="G4725" s="15">
        <v>43581</v>
      </c>
      <c r="H4725" s="27">
        <f>WORKDAY(WORKDAY(DATEVALUE("15/"&amp;MONTH(EDATE(C4725,0))&amp;"/"&amp;YEAR(EDATE(C4725,0))),-1,Feriados!$A$1:$A$936),1,Feriados!$A$1:$A$936)</f>
        <v>43600</v>
      </c>
      <c r="I4725" s="27">
        <f>WORKDAY(WORKDAY(DATEVALUE("15/"&amp;MONTH(EDATE(C4725,-1))&amp;"/"&amp;YEAR(EDATE(C4725,-1))),-1,Feriados!$A$1:$A$936),1,Feriados!$A$1:$A$936)</f>
        <v>43570</v>
      </c>
      <c r="J4725" s="27">
        <f>WORKDAY(WORKDAY(DATEVALUE("15/"&amp;MONTH(EDATE(C4725,0))&amp;"/"&amp;YEAR(EDATE(C4725,0))-1),-1,Feriados!$A$1:$A$936),1,Feriados!$A$1:$A$936)</f>
        <v>43235</v>
      </c>
      <c r="K4725" s="28">
        <f t="shared" si="142"/>
        <v>4.9405059336523394</v>
      </c>
    </row>
    <row r="4726" spans="1:11" x14ac:dyDescent="0.3">
      <c r="A4726" s="18" t="str">
        <f t="shared" si="143"/>
        <v>42019F</v>
      </c>
      <c r="B4726" s="10">
        <v>760199</v>
      </c>
      <c r="C4726" s="15">
        <v>43595</v>
      </c>
      <c r="D4726" s="16">
        <v>3222.146882</v>
      </c>
      <c r="E4726" s="14">
        <v>0.56999999999999995</v>
      </c>
      <c r="F4726" s="14" t="s">
        <v>41</v>
      </c>
      <c r="G4726" s="15">
        <v>43595</v>
      </c>
      <c r="H4726" s="27">
        <f>WORKDAY(WORKDAY(DATEVALUE("15/"&amp;MONTH(EDATE(C4726,0))&amp;"/"&amp;YEAR(EDATE(C4726,0))),-1,Feriados!$A$1:$A$936),1,Feriados!$A$1:$A$936)</f>
        <v>43600</v>
      </c>
      <c r="I4726" s="27">
        <f>WORKDAY(WORKDAY(DATEVALUE("15/"&amp;MONTH(EDATE(C4726,-1))&amp;"/"&amp;YEAR(EDATE(C4726,-1))),-1,Feriados!$A$1:$A$936),1,Feriados!$A$1:$A$936)</f>
        <v>43570</v>
      </c>
      <c r="J4726" s="27">
        <f>WORKDAY(WORKDAY(DATEVALUE("15/"&amp;MONTH(EDATE(C4726,0))&amp;"/"&amp;YEAR(EDATE(C4726,0))-1),-1,Feriados!$A$1:$A$936),1,Feriados!$A$1:$A$936)</f>
        <v>43235</v>
      </c>
      <c r="K4726" s="28">
        <f t="shared" si="142"/>
        <v>4.9405059336523394</v>
      </c>
    </row>
    <row r="4727" spans="1:11" x14ac:dyDescent="0.3">
      <c r="A4727" s="18" t="str">
        <f t="shared" si="143"/>
        <v>42019F</v>
      </c>
      <c r="B4727" s="10">
        <v>760199</v>
      </c>
      <c r="C4727" s="15">
        <v>43598</v>
      </c>
      <c r="D4727" s="16">
        <v>3223.062668</v>
      </c>
      <c r="E4727" s="14">
        <v>0.56999999999999995</v>
      </c>
      <c r="F4727" s="14" t="s">
        <v>41</v>
      </c>
      <c r="G4727" s="15">
        <v>43595</v>
      </c>
      <c r="H4727" s="27">
        <f>WORKDAY(WORKDAY(DATEVALUE("15/"&amp;MONTH(EDATE(C4727,0))&amp;"/"&amp;YEAR(EDATE(C4727,0))),-1,Feriados!$A$1:$A$936),1,Feriados!$A$1:$A$936)</f>
        <v>43600</v>
      </c>
      <c r="I4727" s="27">
        <f>WORKDAY(WORKDAY(DATEVALUE("15/"&amp;MONTH(EDATE(C4727,-1))&amp;"/"&amp;YEAR(EDATE(C4727,-1))),-1,Feriados!$A$1:$A$936),1,Feriados!$A$1:$A$936)</f>
        <v>43570</v>
      </c>
      <c r="J4727" s="27">
        <f>WORKDAY(WORKDAY(DATEVALUE("15/"&amp;MONTH(EDATE(C4727,0))&amp;"/"&amp;YEAR(EDATE(C4727,0))-1),-1,Feriados!$A$1:$A$936),1,Feriados!$A$1:$A$936)</f>
        <v>43235</v>
      </c>
      <c r="K4727" s="28">
        <f t="shared" si="142"/>
        <v>4.9405059336523394</v>
      </c>
    </row>
    <row r="4728" spans="1:11" x14ac:dyDescent="0.3">
      <c r="A4728" s="18" t="str">
        <f t="shared" si="143"/>
        <v>42019F</v>
      </c>
      <c r="B4728" s="10">
        <v>760199</v>
      </c>
      <c r="C4728" s="15">
        <v>43599</v>
      </c>
      <c r="D4728" s="16">
        <v>3223.9787139999999</v>
      </c>
      <c r="E4728" s="14">
        <v>0.56999999999999995</v>
      </c>
      <c r="F4728" s="14" t="s">
        <v>41</v>
      </c>
      <c r="G4728" s="15">
        <v>43595</v>
      </c>
      <c r="H4728" s="27">
        <f>WORKDAY(WORKDAY(DATEVALUE("15/"&amp;MONTH(EDATE(C4728,0))&amp;"/"&amp;YEAR(EDATE(C4728,0))),-1,Feriados!$A$1:$A$936),1,Feriados!$A$1:$A$936)</f>
        <v>43600</v>
      </c>
      <c r="I4728" s="27">
        <f>WORKDAY(WORKDAY(DATEVALUE("15/"&amp;MONTH(EDATE(C4728,-1))&amp;"/"&amp;YEAR(EDATE(C4728,-1))),-1,Feriados!$A$1:$A$936),1,Feriados!$A$1:$A$936)</f>
        <v>43570</v>
      </c>
      <c r="J4728" s="27">
        <f>WORKDAY(WORKDAY(DATEVALUE("15/"&amp;MONTH(EDATE(C4728,0))&amp;"/"&amp;YEAR(EDATE(C4728,0))-1),-1,Feriados!$A$1:$A$936),1,Feriados!$A$1:$A$936)</f>
        <v>43235</v>
      </c>
      <c r="K4728" s="28">
        <f t="shared" si="142"/>
        <v>4.9405059336523394</v>
      </c>
    </row>
    <row r="4729" spans="1:11" x14ac:dyDescent="0.3">
      <c r="A4729" s="18" t="str">
        <f t="shared" si="143"/>
        <v>42019F</v>
      </c>
      <c r="B4729" s="10">
        <v>760199</v>
      </c>
      <c r="C4729" s="15">
        <v>43600</v>
      </c>
      <c r="D4729" s="16">
        <v>3224.8950209999998</v>
      </c>
      <c r="E4729" s="14">
        <v>0.56999999999999995</v>
      </c>
      <c r="F4729" s="14" t="s">
        <v>41</v>
      </c>
      <c r="G4729" s="15">
        <v>43595</v>
      </c>
      <c r="H4729" s="27">
        <f>WORKDAY(WORKDAY(DATEVALUE("15/"&amp;MONTH(EDATE(C4729,0))&amp;"/"&amp;YEAR(EDATE(C4729,0))),-1,Feriados!$A$1:$A$936),1,Feriados!$A$1:$A$936)</f>
        <v>43600</v>
      </c>
      <c r="I4729" s="27">
        <f>WORKDAY(WORKDAY(DATEVALUE("15/"&amp;MONTH(EDATE(C4729,-1))&amp;"/"&amp;YEAR(EDATE(C4729,-1))),-1,Feriados!$A$1:$A$936),1,Feriados!$A$1:$A$936)</f>
        <v>43570</v>
      </c>
      <c r="J4729" s="27">
        <f>WORKDAY(WORKDAY(DATEVALUE("15/"&amp;MONTH(EDATE(C4729,0))&amp;"/"&amp;YEAR(EDATE(C4729,0))-1),-1,Feriados!$A$1:$A$936),1,Feriados!$A$1:$A$936)</f>
        <v>43235</v>
      </c>
      <c r="K4729" s="28">
        <f t="shared" si="142"/>
        <v>4.9405059336523394</v>
      </c>
    </row>
    <row r="4730" spans="1:11" x14ac:dyDescent="0.3">
      <c r="A4730" s="18" t="str">
        <f t="shared" si="143"/>
        <v>42019P</v>
      </c>
      <c r="B4730" s="10">
        <v>760199</v>
      </c>
      <c r="C4730" s="15">
        <v>43601</v>
      </c>
      <c r="D4730" s="16">
        <v>3225.3010749999999</v>
      </c>
      <c r="E4730" s="14">
        <v>0.28999999999999998</v>
      </c>
      <c r="F4730" s="14" t="s">
        <v>42</v>
      </c>
      <c r="G4730" s="15">
        <v>43601</v>
      </c>
      <c r="H4730" s="27">
        <f>WORKDAY(WORKDAY(DATEVALUE("15/"&amp;MONTH(EDATE(C4730,0))&amp;"/"&amp;YEAR(EDATE(C4730,0))),-1,Feriados!$A$1:$A$936),1,Feriados!$A$1:$A$936)</f>
        <v>43600</v>
      </c>
      <c r="I4730" s="27">
        <f>WORKDAY(WORKDAY(DATEVALUE("15/"&amp;MONTH(EDATE(C4730,-1))&amp;"/"&amp;YEAR(EDATE(C4730,-1))),-1,Feriados!$A$1:$A$936),1,Feriados!$A$1:$A$936)</f>
        <v>43570</v>
      </c>
      <c r="J4730" s="27">
        <f>WORKDAY(WORKDAY(DATEVALUE("15/"&amp;MONTH(EDATE(C4730,0))&amp;"/"&amp;YEAR(EDATE(C4730,0))-1),-1,Feriados!$A$1:$A$936),1,Feriados!$A$1:$A$936)</f>
        <v>43235</v>
      </c>
      <c r="K4730" s="28">
        <f t="shared" si="142"/>
        <v>4.9405059336523394</v>
      </c>
    </row>
    <row r="4731" spans="1:11" x14ac:dyDescent="0.3">
      <c r="A4731" s="18" t="str">
        <f t="shared" si="143"/>
        <v>42019P</v>
      </c>
      <c r="B4731" s="10">
        <v>760199</v>
      </c>
      <c r="C4731" s="15">
        <v>43602</v>
      </c>
      <c r="D4731" s="16">
        <v>3225.7071799999999</v>
      </c>
      <c r="E4731" s="14">
        <v>0.28999999999999998</v>
      </c>
      <c r="F4731" s="14" t="s">
        <v>42</v>
      </c>
      <c r="G4731" s="15">
        <v>43601</v>
      </c>
      <c r="H4731" s="27">
        <f>WORKDAY(WORKDAY(DATEVALUE("15/"&amp;MONTH(EDATE(C4731,0))&amp;"/"&amp;YEAR(EDATE(C4731,0))),-1,Feriados!$A$1:$A$936),1,Feriados!$A$1:$A$936)</f>
        <v>43600</v>
      </c>
      <c r="I4731" s="27">
        <f>WORKDAY(WORKDAY(DATEVALUE("15/"&amp;MONTH(EDATE(C4731,-1))&amp;"/"&amp;YEAR(EDATE(C4731,-1))),-1,Feriados!$A$1:$A$936),1,Feriados!$A$1:$A$936)</f>
        <v>43570</v>
      </c>
      <c r="J4731" s="27">
        <f>WORKDAY(WORKDAY(DATEVALUE("15/"&amp;MONTH(EDATE(C4731,0))&amp;"/"&amp;YEAR(EDATE(C4731,0))-1),-1,Feriados!$A$1:$A$936),1,Feriados!$A$1:$A$936)</f>
        <v>43235</v>
      </c>
      <c r="K4731" s="28">
        <f t="shared" si="142"/>
        <v>4.9405059336523394</v>
      </c>
    </row>
    <row r="4732" spans="1:11" x14ac:dyDescent="0.3">
      <c r="A4732" s="18" t="str">
        <f t="shared" si="143"/>
        <v>42019P</v>
      </c>
      <c r="B4732" s="10">
        <v>760199</v>
      </c>
      <c r="C4732" s="15">
        <v>43605</v>
      </c>
      <c r="D4732" s="16">
        <v>3226.1133369999998</v>
      </c>
      <c r="E4732" s="14">
        <v>0.28999999999999998</v>
      </c>
      <c r="F4732" s="14" t="s">
        <v>42</v>
      </c>
      <c r="G4732" s="15">
        <v>43601</v>
      </c>
      <c r="H4732" s="27">
        <f>WORKDAY(WORKDAY(DATEVALUE("15/"&amp;MONTH(EDATE(C4732,0))&amp;"/"&amp;YEAR(EDATE(C4732,0))),-1,Feriados!$A$1:$A$936),1,Feriados!$A$1:$A$936)</f>
        <v>43600</v>
      </c>
      <c r="I4732" s="27">
        <f>WORKDAY(WORKDAY(DATEVALUE("15/"&amp;MONTH(EDATE(C4732,-1))&amp;"/"&amp;YEAR(EDATE(C4732,-1))),-1,Feriados!$A$1:$A$936),1,Feriados!$A$1:$A$936)</f>
        <v>43570</v>
      </c>
      <c r="J4732" s="27">
        <f>WORKDAY(WORKDAY(DATEVALUE("15/"&amp;MONTH(EDATE(C4732,0))&amp;"/"&amp;YEAR(EDATE(C4732,0))-1),-1,Feriados!$A$1:$A$936),1,Feriados!$A$1:$A$936)</f>
        <v>43235</v>
      </c>
      <c r="K4732" s="28">
        <f t="shared" si="142"/>
        <v>4.9405059336523394</v>
      </c>
    </row>
    <row r="4733" spans="1:11" x14ac:dyDescent="0.3">
      <c r="A4733" s="18" t="str">
        <f t="shared" si="143"/>
        <v>42019P</v>
      </c>
      <c r="B4733" s="10">
        <v>760199</v>
      </c>
      <c r="C4733" s="15">
        <v>43606</v>
      </c>
      <c r="D4733" s="16">
        <v>3226.5195440000002</v>
      </c>
      <c r="E4733" s="14">
        <v>0.28999999999999998</v>
      </c>
      <c r="F4733" s="14" t="s">
        <v>42</v>
      </c>
      <c r="G4733" s="15">
        <v>43601</v>
      </c>
      <c r="H4733" s="27">
        <f>WORKDAY(WORKDAY(DATEVALUE("15/"&amp;MONTH(EDATE(C4733,0))&amp;"/"&amp;YEAR(EDATE(C4733,0))),-1,Feriados!$A$1:$A$936),1,Feriados!$A$1:$A$936)</f>
        <v>43600</v>
      </c>
      <c r="I4733" s="27">
        <f>WORKDAY(WORKDAY(DATEVALUE("15/"&amp;MONTH(EDATE(C4733,-1))&amp;"/"&amp;YEAR(EDATE(C4733,-1))),-1,Feriados!$A$1:$A$936),1,Feriados!$A$1:$A$936)</f>
        <v>43570</v>
      </c>
      <c r="J4733" s="27">
        <f>WORKDAY(WORKDAY(DATEVALUE("15/"&amp;MONTH(EDATE(C4733,0))&amp;"/"&amp;YEAR(EDATE(C4733,0))-1),-1,Feriados!$A$1:$A$936),1,Feriados!$A$1:$A$936)</f>
        <v>43235</v>
      </c>
      <c r="K4733" s="28">
        <f t="shared" ref="K4733:K4796" si="144">+(VLOOKUP(H4733,C:D,2,FALSE)/VLOOKUP(J4733,C:D,2,FALSE)-1)*100</f>
        <v>4.9405059336523394</v>
      </c>
    </row>
    <row r="4734" spans="1:11" x14ac:dyDescent="0.3">
      <c r="A4734" s="18" t="str">
        <f t="shared" si="143"/>
        <v>42019P</v>
      </c>
      <c r="B4734" s="10">
        <v>760199</v>
      </c>
      <c r="C4734" s="15">
        <v>43607</v>
      </c>
      <c r="D4734" s="16">
        <v>3226.9258030000001</v>
      </c>
      <c r="E4734" s="14">
        <v>0.28999999999999998</v>
      </c>
      <c r="F4734" s="14" t="s">
        <v>42</v>
      </c>
      <c r="G4734" s="15">
        <v>43601</v>
      </c>
      <c r="H4734" s="27">
        <f>WORKDAY(WORKDAY(DATEVALUE("15/"&amp;MONTH(EDATE(C4734,0))&amp;"/"&amp;YEAR(EDATE(C4734,0))),-1,Feriados!$A$1:$A$936),1,Feriados!$A$1:$A$936)</f>
        <v>43600</v>
      </c>
      <c r="I4734" s="27">
        <f>WORKDAY(WORKDAY(DATEVALUE("15/"&amp;MONTH(EDATE(C4734,-1))&amp;"/"&amp;YEAR(EDATE(C4734,-1))),-1,Feriados!$A$1:$A$936),1,Feriados!$A$1:$A$936)</f>
        <v>43570</v>
      </c>
      <c r="J4734" s="27">
        <f>WORKDAY(WORKDAY(DATEVALUE("15/"&amp;MONTH(EDATE(C4734,0))&amp;"/"&amp;YEAR(EDATE(C4734,0))-1),-1,Feriados!$A$1:$A$936),1,Feriados!$A$1:$A$936)</f>
        <v>43235</v>
      </c>
      <c r="K4734" s="28">
        <f t="shared" si="144"/>
        <v>4.9405059336523394</v>
      </c>
    </row>
    <row r="4735" spans="1:11" x14ac:dyDescent="0.3">
      <c r="A4735" s="18" t="str">
        <f t="shared" si="143"/>
        <v>42019P</v>
      </c>
      <c r="B4735" s="10">
        <v>760199</v>
      </c>
      <c r="C4735" s="15">
        <v>43608</v>
      </c>
      <c r="D4735" s="16">
        <v>3227.3321129999999</v>
      </c>
      <c r="E4735" s="14">
        <v>0.28999999999999998</v>
      </c>
      <c r="F4735" s="14" t="s">
        <v>42</v>
      </c>
      <c r="G4735" s="15">
        <v>43601</v>
      </c>
      <c r="H4735" s="27">
        <f>WORKDAY(WORKDAY(DATEVALUE("15/"&amp;MONTH(EDATE(C4735,0))&amp;"/"&amp;YEAR(EDATE(C4735,0))),-1,Feriados!$A$1:$A$936),1,Feriados!$A$1:$A$936)</f>
        <v>43600</v>
      </c>
      <c r="I4735" s="27">
        <f>WORKDAY(WORKDAY(DATEVALUE("15/"&amp;MONTH(EDATE(C4735,-1))&amp;"/"&amp;YEAR(EDATE(C4735,-1))),-1,Feriados!$A$1:$A$936),1,Feriados!$A$1:$A$936)</f>
        <v>43570</v>
      </c>
      <c r="J4735" s="27">
        <f>WORKDAY(WORKDAY(DATEVALUE("15/"&amp;MONTH(EDATE(C4735,0))&amp;"/"&amp;YEAR(EDATE(C4735,0))-1),-1,Feriados!$A$1:$A$936),1,Feriados!$A$1:$A$936)</f>
        <v>43235</v>
      </c>
      <c r="K4735" s="28">
        <f t="shared" si="144"/>
        <v>4.9405059336523394</v>
      </c>
    </row>
    <row r="4736" spans="1:11" x14ac:dyDescent="0.3">
      <c r="A4736" s="18" t="str">
        <f t="shared" si="143"/>
        <v>42019P</v>
      </c>
      <c r="B4736" s="10">
        <v>760199</v>
      </c>
      <c r="C4736" s="15">
        <v>43609</v>
      </c>
      <c r="D4736" s="16">
        <v>3227.7384750000001</v>
      </c>
      <c r="E4736" s="14">
        <v>0.28999999999999998</v>
      </c>
      <c r="F4736" s="14" t="s">
        <v>42</v>
      </c>
      <c r="G4736" s="15">
        <v>43601</v>
      </c>
      <c r="H4736" s="27">
        <f>WORKDAY(WORKDAY(DATEVALUE("15/"&amp;MONTH(EDATE(C4736,0))&amp;"/"&amp;YEAR(EDATE(C4736,0))),-1,Feriados!$A$1:$A$936),1,Feriados!$A$1:$A$936)</f>
        <v>43600</v>
      </c>
      <c r="I4736" s="27">
        <f>WORKDAY(WORKDAY(DATEVALUE("15/"&amp;MONTH(EDATE(C4736,-1))&amp;"/"&amp;YEAR(EDATE(C4736,-1))),-1,Feriados!$A$1:$A$936),1,Feriados!$A$1:$A$936)</f>
        <v>43570</v>
      </c>
      <c r="J4736" s="27">
        <f>WORKDAY(WORKDAY(DATEVALUE("15/"&amp;MONTH(EDATE(C4736,0))&amp;"/"&amp;YEAR(EDATE(C4736,0))-1),-1,Feriados!$A$1:$A$936),1,Feriados!$A$1:$A$936)</f>
        <v>43235</v>
      </c>
      <c r="K4736" s="28">
        <f t="shared" si="144"/>
        <v>4.9405059336523394</v>
      </c>
    </row>
    <row r="4737" spans="1:11" x14ac:dyDescent="0.3">
      <c r="A4737" s="18" t="str">
        <f t="shared" si="143"/>
        <v>42019P</v>
      </c>
      <c r="B4737" s="10">
        <v>760199</v>
      </c>
      <c r="C4737" s="15">
        <v>43612</v>
      </c>
      <c r="D4737" s="16">
        <v>3227.5850030000001</v>
      </c>
      <c r="E4737" s="14">
        <v>0.24</v>
      </c>
      <c r="F4737" s="14" t="s">
        <v>42</v>
      </c>
      <c r="G4737" s="15">
        <v>43612</v>
      </c>
      <c r="H4737" s="27">
        <f>WORKDAY(WORKDAY(DATEVALUE("15/"&amp;MONTH(EDATE(C4737,0))&amp;"/"&amp;YEAR(EDATE(C4737,0))),-1,Feriados!$A$1:$A$936),1,Feriados!$A$1:$A$936)</f>
        <v>43600</v>
      </c>
      <c r="I4737" s="27">
        <f>WORKDAY(WORKDAY(DATEVALUE("15/"&amp;MONTH(EDATE(C4737,-1))&amp;"/"&amp;YEAR(EDATE(C4737,-1))),-1,Feriados!$A$1:$A$936),1,Feriados!$A$1:$A$936)</f>
        <v>43570</v>
      </c>
      <c r="J4737" s="27">
        <f>WORKDAY(WORKDAY(DATEVALUE("15/"&amp;MONTH(EDATE(C4737,0))&amp;"/"&amp;YEAR(EDATE(C4737,0))-1),-1,Feriados!$A$1:$A$936),1,Feriados!$A$1:$A$936)</f>
        <v>43235</v>
      </c>
      <c r="K4737" s="28">
        <f t="shared" si="144"/>
        <v>4.9405059336523394</v>
      </c>
    </row>
    <row r="4738" spans="1:11" x14ac:dyDescent="0.3">
      <c r="A4738" s="18" t="str">
        <f t="shared" si="143"/>
        <v>42019P</v>
      </c>
      <c r="B4738" s="10">
        <v>760199</v>
      </c>
      <c r="C4738" s="15">
        <v>43613</v>
      </c>
      <c r="D4738" s="16">
        <v>3227.9214080000002</v>
      </c>
      <c r="E4738" s="14">
        <v>0.24</v>
      </c>
      <c r="F4738" s="14" t="s">
        <v>42</v>
      </c>
      <c r="G4738" s="15">
        <v>43612</v>
      </c>
      <c r="H4738" s="27">
        <f>WORKDAY(WORKDAY(DATEVALUE("15/"&amp;MONTH(EDATE(C4738,0))&amp;"/"&amp;YEAR(EDATE(C4738,0))),-1,Feriados!$A$1:$A$936),1,Feriados!$A$1:$A$936)</f>
        <v>43600</v>
      </c>
      <c r="I4738" s="27">
        <f>WORKDAY(WORKDAY(DATEVALUE("15/"&amp;MONTH(EDATE(C4738,-1))&amp;"/"&amp;YEAR(EDATE(C4738,-1))),-1,Feriados!$A$1:$A$936),1,Feriados!$A$1:$A$936)</f>
        <v>43570</v>
      </c>
      <c r="J4738" s="27">
        <f>WORKDAY(WORKDAY(DATEVALUE("15/"&amp;MONTH(EDATE(C4738,0))&amp;"/"&amp;YEAR(EDATE(C4738,0))-1),-1,Feriados!$A$1:$A$936),1,Feriados!$A$1:$A$936)</f>
        <v>43235</v>
      </c>
      <c r="K4738" s="28">
        <f t="shared" si="144"/>
        <v>4.9405059336523394</v>
      </c>
    </row>
    <row r="4739" spans="1:11" x14ac:dyDescent="0.3">
      <c r="A4739" s="18" t="str">
        <f t="shared" ref="A4739:A4802" si="145">MONTH(EDATE(C4739,-1))&amp;YEAR(EDATE(C4739,-1))&amp;F4739</f>
        <v>42019P</v>
      </c>
      <c r="B4739" s="10">
        <v>760199</v>
      </c>
      <c r="C4739" s="15">
        <v>43614</v>
      </c>
      <c r="D4739" s="16">
        <v>3228.2578490000001</v>
      </c>
      <c r="E4739" s="14">
        <v>0.24</v>
      </c>
      <c r="F4739" s="14" t="s">
        <v>42</v>
      </c>
      <c r="G4739" s="15">
        <v>43612</v>
      </c>
      <c r="H4739" s="27">
        <f>WORKDAY(WORKDAY(DATEVALUE("15/"&amp;MONTH(EDATE(C4739,0))&amp;"/"&amp;YEAR(EDATE(C4739,0))),-1,Feriados!$A$1:$A$936),1,Feriados!$A$1:$A$936)</f>
        <v>43600</v>
      </c>
      <c r="I4739" s="27">
        <f>WORKDAY(WORKDAY(DATEVALUE("15/"&amp;MONTH(EDATE(C4739,-1))&amp;"/"&amp;YEAR(EDATE(C4739,-1))),-1,Feriados!$A$1:$A$936),1,Feriados!$A$1:$A$936)</f>
        <v>43570</v>
      </c>
      <c r="J4739" s="27">
        <f>WORKDAY(WORKDAY(DATEVALUE("15/"&amp;MONTH(EDATE(C4739,0))&amp;"/"&amp;YEAR(EDATE(C4739,0))-1),-1,Feriados!$A$1:$A$936),1,Feriados!$A$1:$A$936)</f>
        <v>43235</v>
      </c>
      <c r="K4739" s="28">
        <f t="shared" si="144"/>
        <v>4.9405059336523394</v>
      </c>
    </row>
    <row r="4740" spans="1:11" x14ac:dyDescent="0.3">
      <c r="A4740" s="18" t="str">
        <f t="shared" si="145"/>
        <v>42019P</v>
      </c>
      <c r="B4740" s="10">
        <v>760199</v>
      </c>
      <c r="C4740" s="15">
        <v>43615</v>
      </c>
      <c r="D4740" s="16">
        <v>3228.5943240000001</v>
      </c>
      <c r="E4740" s="14">
        <v>0.24</v>
      </c>
      <c r="F4740" s="14" t="s">
        <v>42</v>
      </c>
      <c r="G4740" s="15">
        <v>43612</v>
      </c>
      <c r="H4740" s="27">
        <f>WORKDAY(WORKDAY(DATEVALUE("15/"&amp;MONTH(EDATE(C4740,0))&amp;"/"&amp;YEAR(EDATE(C4740,0))),-1,Feriados!$A$1:$A$936),1,Feriados!$A$1:$A$936)</f>
        <v>43600</v>
      </c>
      <c r="I4740" s="27">
        <f>WORKDAY(WORKDAY(DATEVALUE("15/"&amp;MONTH(EDATE(C4740,-1))&amp;"/"&amp;YEAR(EDATE(C4740,-1))),-1,Feriados!$A$1:$A$936),1,Feriados!$A$1:$A$936)</f>
        <v>43570</v>
      </c>
      <c r="J4740" s="27">
        <f>WORKDAY(WORKDAY(DATEVALUE("15/"&amp;MONTH(EDATE(C4740,0))&amp;"/"&amp;YEAR(EDATE(C4740,0))-1),-1,Feriados!$A$1:$A$936),1,Feriados!$A$1:$A$936)</f>
        <v>43235</v>
      </c>
      <c r="K4740" s="28">
        <f t="shared" si="144"/>
        <v>4.9405059336523394</v>
      </c>
    </row>
    <row r="4741" spans="1:11" x14ac:dyDescent="0.3">
      <c r="A4741" s="18" t="str">
        <f t="shared" si="145"/>
        <v>42019P</v>
      </c>
      <c r="B4741" s="10">
        <v>760199</v>
      </c>
      <c r="C4741" s="15">
        <v>43616</v>
      </c>
      <c r="D4741" s="16">
        <v>3228.9308350000001</v>
      </c>
      <c r="E4741" s="14">
        <v>0.24</v>
      </c>
      <c r="F4741" s="14" t="s">
        <v>42</v>
      </c>
      <c r="G4741" s="15">
        <v>43612</v>
      </c>
      <c r="H4741" s="27">
        <f>WORKDAY(WORKDAY(DATEVALUE("15/"&amp;MONTH(EDATE(C4741,0))&amp;"/"&amp;YEAR(EDATE(C4741,0))),-1,Feriados!$A$1:$A$936),1,Feriados!$A$1:$A$936)</f>
        <v>43600</v>
      </c>
      <c r="I4741" s="27">
        <f>WORKDAY(WORKDAY(DATEVALUE("15/"&amp;MONTH(EDATE(C4741,-1))&amp;"/"&amp;YEAR(EDATE(C4741,-1))),-1,Feriados!$A$1:$A$936),1,Feriados!$A$1:$A$936)</f>
        <v>43570</v>
      </c>
      <c r="J4741" s="27">
        <f>WORKDAY(WORKDAY(DATEVALUE("15/"&amp;MONTH(EDATE(C4741,0))&amp;"/"&amp;YEAR(EDATE(C4741,0))-1),-1,Feriados!$A$1:$A$936),1,Feriados!$A$1:$A$936)</f>
        <v>43235</v>
      </c>
      <c r="K4741" s="28">
        <f t="shared" si="144"/>
        <v>4.9405059336523394</v>
      </c>
    </row>
    <row r="4742" spans="1:11" x14ac:dyDescent="0.3">
      <c r="A4742" s="18" t="str">
        <f t="shared" si="145"/>
        <v>52019P</v>
      </c>
      <c r="B4742" s="10">
        <v>760199</v>
      </c>
      <c r="C4742" s="15">
        <v>43619</v>
      </c>
      <c r="D4742" s="16">
        <v>3229.2673810000001</v>
      </c>
      <c r="E4742" s="14">
        <v>0.24</v>
      </c>
      <c r="F4742" s="14" t="s">
        <v>42</v>
      </c>
      <c r="G4742" s="15">
        <v>43612</v>
      </c>
      <c r="H4742" s="27">
        <f>WORKDAY(WORKDAY(DATEVALUE("15/"&amp;MONTH(EDATE(C4742,0))&amp;"/"&amp;YEAR(EDATE(C4742,0))),-1,Feriados!$A$1:$A$936),1,Feriados!$A$1:$A$936)</f>
        <v>43633</v>
      </c>
      <c r="I4742" s="27">
        <f>WORKDAY(WORKDAY(DATEVALUE("15/"&amp;MONTH(EDATE(C4742,-1))&amp;"/"&amp;YEAR(EDATE(C4742,-1))),-1,Feriados!$A$1:$A$936),1,Feriados!$A$1:$A$936)</f>
        <v>43600</v>
      </c>
      <c r="J4742" s="27">
        <f>WORKDAY(WORKDAY(DATEVALUE("15/"&amp;MONTH(EDATE(C4742,0))&amp;"/"&amp;YEAR(EDATE(C4742,0))-1),-1,Feriados!$A$1:$A$936),1,Feriados!$A$1:$A$936)</f>
        <v>43266</v>
      </c>
      <c r="K4742" s="28">
        <f t="shared" si="144"/>
        <v>4.6582585459815196</v>
      </c>
    </row>
    <row r="4743" spans="1:11" x14ac:dyDescent="0.3">
      <c r="A4743" s="18" t="str">
        <f t="shared" si="145"/>
        <v>52019P</v>
      </c>
      <c r="B4743" s="10">
        <v>760199</v>
      </c>
      <c r="C4743" s="15">
        <v>43620</v>
      </c>
      <c r="D4743" s="16">
        <v>3229.6039620000001</v>
      </c>
      <c r="E4743" s="14">
        <v>0.24</v>
      </c>
      <c r="F4743" s="14" t="s">
        <v>42</v>
      </c>
      <c r="G4743" s="15">
        <v>43612</v>
      </c>
      <c r="H4743" s="27">
        <f>WORKDAY(WORKDAY(DATEVALUE("15/"&amp;MONTH(EDATE(C4743,0))&amp;"/"&amp;YEAR(EDATE(C4743,0))),-1,Feriados!$A$1:$A$936),1,Feriados!$A$1:$A$936)</f>
        <v>43633</v>
      </c>
      <c r="I4743" s="27">
        <f>WORKDAY(WORKDAY(DATEVALUE("15/"&amp;MONTH(EDATE(C4743,-1))&amp;"/"&amp;YEAR(EDATE(C4743,-1))),-1,Feriados!$A$1:$A$936),1,Feriados!$A$1:$A$936)</f>
        <v>43600</v>
      </c>
      <c r="J4743" s="27">
        <f>WORKDAY(WORKDAY(DATEVALUE("15/"&amp;MONTH(EDATE(C4743,0))&amp;"/"&amp;YEAR(EDATE(C4743,0))-1),-1,Feriados!$A$1:$A$936),1,Feriados!$A$1:$A$936)</f>
        <v>43266</v>
      </c>
      <c r="K4743" s="28">
        <f t="shared" si="144"/>
        <v>4.6582585459815196</v>
      </c>
    </row>
    <row r="4744" spans="1:11" x14ac:dyDescent="0.3">
      <c r="A4744" s="18" t="str">
        <f t="shared" si="145"/>
        <v>52019P</v>
      </c>
      <c r="B4744" s="10">
        <v>760199</v>
      </c>
      <c r="C4744" s="15">
        <v>43621</v>
      </c>
      <c r="D4744" s="16">
        <v>3229.9405780000002</v>
      </c>
      <c r="E4744" s="14">
        <v>0.24</v>
      </c>
      <c r="F4744" s="14" t="s">
        <v>42</v>
      </c>
      <c r="G4744" s="15">
        <v>43612</v>
      </c>
      <c r="H4744" s="27">
        <f>WORKDAY(WORKDAY(DATEVALUE("15/"&amp;MONTH(EDATE(C4744,0))&amp;"/"&amp;YEAR(EDATE(C4744,0))),-1,Feriados!$A$1:$A$936),1,Feriados!$A$1:$A$936)</f>
        <v>43633</v>
      </c>
      <c r="I4744" s="27">
        <f>WORKDAY(WORKDAY(DATEVALUE("15/"&amp;MONTH(EDATE(C4744,-1))&amp;"/"&amp;YEAR(EDATE(C4744,-1))),-1,Feriados!$A$1:$A$936),1,Feriados!$A$1:$A$936)</f>
        <v>43600</v>
      </c>
      <c r="J4744" s="27">
        <f>WORKDAY(WORKDAY(DATEVALUE("15/"&amp;MONTH(EDATE(C4744,0))&amp;"/"&amp;YEAR(EDATE(C4744,0))-1),-1,Feriados!$A$1:$A$936),1,Feriados!$A$1:$A$936)</f>
        <v>43266</v>
      </c>
      <c r="K4744" s="28">
        <f t="shared" si="144"/>
        <v>4.6582585459815196</v>
      </c>
    </row>
    <row r="4745" spans="1:11" x14ac:dyDescent="0.3">
      <c r="A4745" s="18" t="str">
        <f t="shared" si="145"/>
        <v>52019P</v>
      </c>
      <c r="B4745" s="10">
        <v>760199</v>
      </c>
      <c r="C4745" s="15">
        <v>43622</v>
      </c>
      <c r="D4745" s="16">
        <v>3230.2772289999998</v>
      </c>
      <c r="E4745" s="14">
        <v>0.24</v>
      </c>
      <c r="F4745" s="14" t="s">
        <v>42</v>
      </c>
      <c r="G4745" s="15">
        <v>43612</v>
      </c>
      <c r="H4745" s="27">
        <f>WORKDAY(WORKDAY(DATEVALUE("15/"&amp;MONTH(EDATE(C4745,0))&amp;"/"&amp;YEAR(EDATE(C4745,0))),-1,Feriados!$A$1:$A$936),1,Feriados!$A$1:$A$936)</f>
        <v>43633</v>
      </c>
      <c r="I4745" s="27">
        <f>WORKDAY(WORKDAY(DATEVALUE("15/"&amp;MONTH(EDATE(C4745,-1))&amp;"/"&amp;YEAR(EDATE(C4745,-1))),-1,Feriados!$A$1:$A$936),1,Feriados!$A$1:$A$936)</f>
        <v>43600</v>
      </c>
      <c r="J4745" s="27">
        <f>WORKDAY(WORKDAY(DATEVALUE("15/"&amp;MONTH(EDATE(C4745,0))&amp;"/"&amp;YEAR(EDATE(C4745,0))-1),-1,Feriados!$A$1:$A$936),1,Feriados!$A$1:$A$936)</f>
        <v>43266</v>
      </c>
      <c r="K4745" s="28">
        <f t="shared" si="144"/>
        <v>4.6582585459815196</v>
      </c>
    </row>
    <row r="4746" spans="1:11" x14ac:dyDescent="0.3">
      <c r="A4746" s="18" t="str">
        <f t="shared" si="145"/>
        <v>52019F</v>
      </c>
      <c r="B4746" s="10">
        <v>760199</v>
      </c>
      <c r="C4746" s="15">
        <v>43623</v>
      </c>
      <c r="D4746" s="16">
        <v>3227.9936229999998</v>
      </c>
      <c r="E4746" s="14">
        <v>0.13</v>
      </c>
      <c r="F4746" s="14" t="s">
        <v>41</v>
      </c>
      <c r="G4746" s="15">
        <v>43623</v>
      </c>
      <c r="H4746" s="27">
        <f>WORKDAY(WORKDAY(DATEVALUE("15/"&amp;MONTH(EDATE(C4746,0))&amp;"/"&amp;YEAR(EDATE(C4746,0))),-1,Feriados!$A$1:$A$936),1,Feriados!$A$1:$A$936)</f>
        <v>43633</v>
      </c>
      <c r="I4746" s="27">
        <f>WORKDAY(WORKDAY(DATEVALUE("15/"&amp;MONTH(EDATE(C4746,-1))&amp;"/"&amp;YEAR(EDATE(C4746,-1))),-1,Feriados!$A$1:$A$936),1,Feriados!$A$1:$A$936)</f>
        <v>43600</v>
      </c>
      <c r="J4746" s="27">
        <f>WORKDAY(WORKDAY(DATEVALUE("15/"&amp;MONTH(EDATE(C4746,0))&amp;"/"&amp;YEAR(EDATE(C4746,0))-1),-1,Feriados!$A$1:$A$936),1,Feriados!$A$1:$A$936)</f>
        <v>43266</v>
      </c>
      <c r="K4746" s="28">
        <f t="shared" si="144"/>
        <v>4.6582585459815196</v>
      </c>
    </row>
    <row r="4747" spans="1:11" x14ac:dyDescent="0.3">
      <c r="A4747" s="18" t="str">
        <f t="shared" si="145"/>
        <v>52019F</v>
      </c>
      <c r="B4747" s="10">
        <v>760199</v>
      </c>
      <c r="C4747" s="15">
        <v>43626</v>
      </c>
      <c r="D4747" s="16">
        <v>3228.1759860000002</v>
      </c>
      <c r="E4747" s="14">
        <v>0.13</v>
      </c>
      <c r="F4747" s="14" t="s">
        <v>41</v>
      </c>
      <c r="G4747" s="15">
        <v>43623</v>
      </c>
      <c r="H4747" s="27">
        <f>WORKDAY(WORKDAY(DATEVALUE("15/"&amp;MONTH(EDATE(C4747,0))&amp;"/"&amp;YEAR(EDATE(C4747,0))),-1,Feriados!$A$1:$A$936),1,Feriados!$A$1:$A$936)</f>
        <v>43633</v>
      </c>
      <c r="I4747" s="27">
        <f>WORKDAY(WORKDAY(DATEVALUE("15/"&amp;MONTH(EDATE(C4747,-1))&amp;"/"&amp;YEAR(EDATE(C4747,-1))),-1,Feriados!$A$1:$A$936),1,Feriados!$A$1:$A$936)</f>
        <v>43600</v>
      </c>
      <c r="J4747" s="27">
        <f>WORKDAY(WORKDAY(DATEVALUE("15/"&amp;MONTH(EDATE(C4747,0))&amp;"/"&amp;YEAR(EDATE(C4747,0))-1),-1,Feriados!$A$1:$A$936),1,Feriados!$A$1:$A$936)</f>
        <v>43266</v>
      </c>
      <c r="K4747" s="28">
        <f t="shared" si="144"/>
        <v>4.6582585459815196</v>
      </c>
    </row>
    <row r="4748" spans="1:11" x14ac:dyDescent="0.3">
      <c r="A4748" s="18" t="str">
        <f t="shared" si="145"/>
        <v>52019F</v>
      </c>
      <c r="B4748" s="10">
        <v>760199</v>
      </c>
      <c r="C4748" s="15">
        <v>43627</v>
      </c>
      <c r="D4748" s="16">
        <v>3228.3583600000002</v>
      </c>
      <c r="E4748" s="14">
        <v>0.13</v>
      </c>
      <c r="F4748" s="14" t="s">
        <v>41</v>
      </c>
      <c r="G4748" s="15">
        <v>43623</v>
      </c>
      <c r="H4748" s="27">
        <f>WORKDAY(WORKDAY(DATEVALUE("15/"&amp;MONTH(EDATE(C4748,0))&amp;"/"&amp;YEAR(EDATE(C4748,0))),-1,Feriados!$A$1:$A$936),1,Feriados!$A$1:$A$936)</f>
        <v>43633</v>
      </c>
      <c r="I4748" s="27">
        <f>WORKDAY(WORKDAY(DATEVALUE("15/"&amp;MONTH(EDATE(C4748,-1))&amp;"/"&amp;YEAR(EDATE(C4748,-1))),-1,Feriados!$A$1:$A$936),1,Feriados!$A$1:$A$936)</f>
        <v>43600</v>
      </c>
      <c r="J4748" s="27">
        <f>WORKDAY(WORKDAY(DATEVALUE("15/"&amp;MONTH(EDATE(C4748,0))&amp;"/"&amp;YEAR(EDATE(C4748,0))-1),-1,Feriados!$A$1:$A$936),1,Feriados!$A$1:$A$936)</f>
        <v>43266</v>
      </c>
      <c r="K4748" s="28">
        <f t="shared" si="144"/>
        <v>4.6582585459815196</v>
      </c>
    </row>
    <row r="4749" spans="1:11" x14ac:dyDescent="0.3">
      <c r="A4749" s="18" t="str">
        <f t="shared" si="145"/>
        <v>52019F</v>
      </c>
      <c r="B4749" s="10">
        <v>760199</v>
      </c>
      <c r="C4749" s="15">
        <v>43628</v>
      </c>
      <c r="D4749" s="16">
        <v>3228.5407439999999</v>
      </c>
      <c r="E4749" s="14">
        <v>0.13</v>
      </c>
      <c r="F4749" s="14" t="s">
        <v>41</v>
      </c>
      <c r="G4749" s="15">
        <v>43623</v>
      </c>
      <c r="H4749" s="27">
        <f>WORKDAY(WORKDAY(DATEVALUE("15/"&amp;MONTH(EDATE(C4749,0))&amp;"/"&amp;YEAR(EDATE(C4749,0))),-1,Feriados!$A$1:$A$936),1,Feriados!$A$1:$A$936)</f>
        <v>43633</v>
      </c>
      <c r="I4749" s="27">
        <f>WORKDAY(WORKDAY(DATEVALUE("15/"&amp;MONTH(EDATE(C4749,-1))&amp;"/"&amp;YEAR(EDATE(C4749,-1))),-1,Feriados!$A$1:$A$936),1,Feriados!$A$1:$A$936)</f>
        <v>43600</v>
      </c>
      <c r="J4749" s="27">
        <f>WORKDAY(WORKDAY(DATEVALUE("15/"&amp;MONTH(EDATE(C4749,0))&amp;"/"&amp;YEAR(EDATE(C4749,0))-1),-1,Feriados!$A$1:$A$936),1,Feriados!$A$1:$A$936)</f>
        <v>43266</v>
      </c>
      <c r="K4749" s="28">
        <f t="shared" si="144"/>
        <v>4.6582585459815196</v>
      </c>
    </row>
    <row r="4750" spans="1:11" x14ac:dyDescent="0.3">
      <c r="A4750" s="18" t="str">
        <f t="shared" si="145"/>
        <v>52019F</v>
      </c>
      <c r="B4750" s="10">
        <v>760199</v>
      </c>
      <c r="C4750" s="15">
        <v>43629</v>
      </c>
      <c r="D4750" s="16">
        <v>3228.7231379999998</v>
      </c>
      <c r="E4750" s="14">
        <v>0.13</v>
      </c>
      <c r="F4750" s="14" t="s">
        <v>41</v>
      </c>
      <c r="G4750" s="15">
        <v>43623</v>
      </c>
      <c r="H4750" s="27">
        <f>WORKDAY(WORKDAY(DATEVALUE("15/"&amp;MONTH(EDATE(C4750,0))&amp;"/"&amp;YEAR(EDATE(C4750,0))),-1,Feriados!$A$1:$A$936),1,Feriados!$A$1:$A$936)</f>
        <v>43633</v>
      </c>
      <c r="I4750" s="27">
        <f>WORKDAY(WORKDAY(DATEVALUE("15/"&amp;MONTH(EDATE(C4750,-1))&amp;"/"&amp;YEAR(EDATE(C4750,-1))),-1,Feriados!$A$1:$A$936),1,Feriados!$A$1:$A$936)</f>
        <v>43600</v>
      </c>
      <c r="J4750" s="27">
        <f>WORKDAY(WORKDAY(DATEVALUE("15/"&amp;MONTH(EDATE(C4750,0))&amp;"/"&amp;YEAR(EDATE(C4750,0))-1),-1,Feriados!$A$1:$A$936),1,Feriados!$A$1:$A$936)</f>
        <v>43266</v>
      </c>
      <c r="K4750" s="28">
        <f t="shared" si="144"/>
        <v>4.6582585459815196</v>
      </c>
    </row>
    <row r="4751" spans="1:11" x14ac:dyDescent="0.3">
      <c r="A4751" s="18" t="str">
        <f t="shared" si="145"/>
        <v>52019F</v>
      </c>
      <c r="B4751" s="10">
        <v>760199</v>
      </c>
      <c r="C4751" s="15">
        <v>43630</v>
      </c>
      <c r="D4751" s="16">
        <v>3228.9055429999999</v>
      </c>
      <c r="E4751" s="14">
        <v>0.13</v>
      </c>
      <c r="F4751" s="14" t="s">
        <v>41</v>
      </c>
      <c r="G4751" s="15">
        <v>43623</v>
      </c>
      <c r="H4751" s="27">
        <f>WORKDAY(WORKDAY(DATEVALUE("15/"&amp;MONTH(EDATE(C4751,0))&amp;"/"&amp;YEAR(EDATE(C4751,0))),-1,Feriados!$A$1:$A$936),1,Feriados!$A$1:$A$936)</f>
        <v>43633</v>
      </c>
      <c r="I4751" s="27">
        <f>WORKDAY(WORKDAY(DATEVALUE("15/"&amp;MONTH(EDATE(C4751,-1))&amp;"/"&amp;YEAR(EDATE(C4751,-1))),-1,Feriados!$A$1:$A$936),1,Feriados!$A$1:$A$936)</f>
        <v>43600</v>
      </c>
      <c r="J4751" s="27">
        <f>WORKDAY(WORKDAY(DATEVALUE("15/"&amp;MONTH(EDATE(C4751,0))&amp;"/"&amp;YEAR(EDATE(C4751,0))-1),-1,Feriados!$A$1:$A$936),1,Feriados!$A$1:$A$936)</f>
        <v>43266</v>
      </c>
      <c r="K4751" s="28">
        <f t="shared" si="144"/>
        <v>4.6582585459815196</v>
      </c>
    </row>
    <row r="4752" spans="1:11" x14ac:dyDescent="0.3">
      <c r="A4752" s="18" t="str">
        <f t="shared" si="145"/>
        <v>52019F</v>
      </c>
      <c r="B4752" s="10">
        <v>760199</v>
      </c>
      <c r="C4752" s="15">
        <v>43633</v>
      </c>
      <c r="D4752" s="16">
        <v>3229.0879580000001</v>
      </c>
      <c r="E4752" s="14">
        <v>0.13</v>
      </c>
      <c r="F4752" s="14" t="s">
        <v>41</v>
      </c>
      <c r="G4752" s="15">
        <v>43623</v>
      </c>
      <c r="H4752" s="27">
        <f>WORKDAY(WORKDAY(DATEVALUE("15/"&amp;MONTH(EDATE(C4752,0))&amp;"/"&amp;YEAR(EDATE(C4752,0))),-1,Feriados!$A$1:$A$936),1,Feriados!$A$1:$A$936)</f>
        <v>43633</v>
      </c>
      <c r="I4752" s="27">
        <f>WORKDAY(WORKDAY(DATEVALUE("15/"&amp;MONTH(EDATE(C4752,-1))&amp;"/"&amp;YEAR(EDATE(C4752,-1))),-1,Feriados!$A$1:$A$936),1,Feriados!$A$1:$A$936)</f>
        <v>43600</v>
      </c>
      <c r="J4752" s="27">
        <f>WORKDAY(WORKDAY(DATEVALUE("15/"&amp;MONTH(EDATE(C4752,0))&amp;"/"&amp;YEAR(EDATE(C4752,0))-1),-1,Feriados!$A$1:$A$936),1,Feriados!$A$1:$A$936)</f>
        <v>43266</v>
      </c>
      <c r="K4752" s="28">
        <f t="shared" si="144"/>
        <v>4.6582585459815196</v>
      </c>
    </row>
    <row r="4753" spans="1:11" x14ac:dyDescent="0.3">
      <c r="A4753" s="18" t="str">
        <f t="shared" si="145"/>
        <v>52019P</v>
      </c>
      <c r="B4753" s="10">
        <v>760199</v>
      </c>
      <c r="C4753" s="15">
        <v>43634</v>
      </c>
      <c r="D4753" s="16">
        <v>3229.1049520000001</v>
      </c>
      <c r="E4753" s="14">
        <v>0.01</v>
      </c>
      <c r="F4753" s="14" t="s">
        <v>42</v>
      </c>
      <c r="G4753" s="15">
        <v>43634</v>
      </c>
      <c r="H4753" s="27">
        <f>WORKDAY(WORKDAY(DATEVALUE("15/"&amp;MONTH(EDATE(C4753,0))&amp;"/"&amp;YEAR(EDATE(C4753,0))),-1,Feriados!$A$1:$A$936),1,Feriados!$A$1:$A$936)</f>
        <v>43633</v>
      </c>
      <c r="I4753" s="27">
        <f>WORKDAY(WORKDAY(DATEVALUE("15/"&amp;MONTH(EDATE(C4753,-1))&amp;"/"&amp;YEAR(EDATE(C4753,-1))),-1,Feriados!$A$1:$A$936),1,Feriados!$A$1:$A$936)</f>
        <v>43600</v>
      </c>
      <c r="J4753" s="27">
        <f>WORKDAY(WORKDAY(DATEVALUE("15/"&amp;MONTH(EDATE(C4753,0))&amp;"/"&amp;YEAR(EDATE(C4753,0))-1),-1,Feriados!$A$1:$A$936),1,Feriados!$A$1:$A$936)</f>
        <v>43266</v>
      </c>
      <c r="K4753" s="28">
        <f t="shared" si="144"/>
        <v>4.6582585459815196</v>
      </c>
    </row>
    <row r="4754" spans="1:11" x14ac:dyDescent="0.3">
      <c r="A4754" s="18" t="str">
        <f t="shared" si="145"/>
        <v>52019P</v>
      </c>
      <c r="B4754" s="10">
        <v>760199</v>
      </c>
      <c r="C4754" s="15">
        <v>43635</v>
      </c>
      <c r="D4754" s="16">
        <v>3229.1219460000002</v>
      </c>
      <c r="E4754" s="14">
        <v>0.01</v>
      </c>
      <c r="F4754" s="14" t="s">
        <v>42</v>
      </c>
      <c r="G4754" s="15">
        <v>43634</v>
      </c>
      <c r="H4754" s="27">
        <f>WORKDAY(WORKDAY(DATEVALUE("15/"&amp;MONTH(EDATE(C4754,0))&amp;"/"&amp;YEAR(EDATE(C4754,0))),-1,Feriados!$A$1:$A$936),1,Feriados!$A$1:$A$936)</f>
        <v>43633</v>
      </c>
      <c r="I4754" s="27">
        <f>WORKDAY(WORKDAY(DATEVALUE("15/"&amp;MONTH(EDATE(C4754,-1))&amp;"/"&amp;YEAR(EDATE(C4754,-1))),-1,Feriados!$A$1:$A$936),1,Feriados!$A$1:$A$936)</f>
        <v>43600</v>
      </c>
      <c r="J4754" s="27">
        <f>WORKDAY(WORKDAY(DATEVALUE("15/"&amp;MONTH(EDATE(C4754,0))&amp;"/"&amp;YEAR(EDATE(C4754,0))-1),-1,Feriados!$A$1:$A$936),1,Feriados!$A$1:$A$936)</f>
        <v>43266</v>
      </c>
      <c r="K4754" s="28">
        <f t="shared" si="144"/>
        <v>4.6582585459815196</v>
      </c>
    </row>
    <row r="4755" spans="1:11" x14ac:dyDescent="0.3">
      <c r="A4755" s="18" t="str">
        <f t="shared" si="145"/>
        <v>52019P</v>
      </c>
      <c r="B4755" s="10">
        <v>760199</v>
      </c>
      <c r="C4755" s="15">
        <v>43637</v>
      </c>
      <c r="D4755" s="16">
        <v>3229.1389410000002</v>
      </c>
      <c r="E4755" s="14">
        <v>0.01</v>
      </c>
      <c r="F4755" s="14" t="s">
        <v>42</v>
      </c>
      <c r="G4755" s="15">
        <v>43634</v>
      </c>
      <c r="H4755" s="27">
        <f>WORKDAY(WORKDAY(DATEVALUE("15/"&amp;MONTH(EDATE(C4755,0))&amp;"/"&amp;YEAR(EDATE(C4755,0))),-1,Feriados!$A$1:$A$936),1,Feriados!$A$1:$A$936)</f>
        <v>43633</v>
      </c>
      <c r="I4755" s="27">
        <f>WORKDAY(WORKDAY(DATEVALUE("15/"&amp;MONTH(EDATE(C4755,-1))&amp;"/"&amp;YEAR(EDATE(C4755,-1))),-1,Feriados!$A$1:$A$936),1,Feriados!$A$1:$A$936)</f>
        <v>43600</v>
      </c>
      <c r="J4755" s="27">
        <f>WORKDAY(WORKDAY(DATEVALUE("15/"&amp;MONTH(EDATE(C4755,0))&amp;"/"&amp;YEAR(EDATE(C4755,0))-1),-1,Feriados!$A$1:$A$936),1,Feriados!$A$1:$A$936)</f>
        <v>43266</v>
      </c>
      <c r="K4755" s="28">
        <f t="shared" si="144"/>
        <v>4.6582585459815196</v>
      </c>
    </row>
    <row r="4756" spans="1:11" x14ac:dyDescent="0.3">
      <c r="A4756" s="18" t="str">
        <f t="shared" si="145"/>
        <v>52019P</v>
      </c>
      <c r="B4756" s="10">
        <v>760199</v>
      </c>
      <c r="C4756" s="15">
        <v>43640</v>
      </c>
      <c r="D4756" s="16">
        <v>3229.1559360000001</v>
      </c>
      <c r="E4756" s="14">
        <v>0.01</v>
      </c>
      <c r="F4756" s="14" t="s">
        <v>42</v>
      </c>
      <c r="G4756" s="15">
        <v>43634</v>
      </c>
      <c r="H4756" s="27">
        <f>WORKDAY(WORKDAY(DATEVALUE("15/"&amp;MONTH(EDATE(C4756,0))&amp;"/"&amp;YEAR(EDATE(C4756,0))),-1,Feriados!$A$1:$A$936),1,Feriados!$A$1:$A$936)</f>
        <v>43633</v>
      </c>
      <c r="I4756" s="27">
        <f>WORKDAY(WORKDAY(DATEVALUE("15/"&amp;MONTH(EDATE(C4756,-1))&amp;"/"&amp;YEAR(EDATE(C4756,-1))),-1,Feriados!$A$1:$A$936),1,Feriados!$A$1:$A$936)</f>
        <v>43600</v>
      </c>
      <c r="J4756" s="27">
        <f>WORKDAY(WORKDAY(DATEVALUE("15/"&amp;MONTH(EDATE(C4756,0))&amp;"/"&amp;YEAR(EDATE(C4756,0))-1),-1,Feriados!$A$1:$A$936),1,Feriados!$A$1:$A$936)</f>
        <v>43266</v>
      </c>
      <c r="K4756" s="28">
        <f t="shared" si="144"/>
        <v>4.6582585459815196</v>
      </c>
    </row>
    <row r="4757" spans="1:11" x14ac:dyDescent="0.3">
      <c r="A4757" s="18" t="str">
        <f t="shared" si="145"/>
        <v>52019P</v>
      </c>
      <c r="B4757" s="10">
        <v>760199</v>
      </c>
      <c r="C4757" s="15">
        <v>43641</v>
      </c>
      <c r="D4757" s="16">
        <v>3229.1729300000002</v>
      </c>
      <c r="E4757" s="14">
        <v>0.01</v>
      </c>
      <c r="F4757" s="14" t="s">
        <v>42</v>
      </c>
      <c r="G4757" s="15">
        <v>43634</v>
      </c>
      <c r="H4757" s="27">
        <f>WORKDAY(WORKDAY(DATEVALUE("15/"&amp;MONTH(EDATE(C4757,0))&amp;"/"&amp;YEAR(EDATE(C4757,0))),-1,Feriados!$A$1:$A$936),1,Feriados!$A$1:$A$936)</f>
        <v>43633</v>
      </c>
      <c r="I4757" s="27">
        <f>WORKDAY(WORKDAY(DATEVALUE("15/"&amp;MONTH(EDATE(C4757,-1))&amp;"/"&amp;YEAR(EDATE(C4757,-1))),-1,Feriados!$A$1:$A$936),1,Feriados!$A$1:$A$936)</f>
        <v>43600</v>
      </c>
      <c r="J4757" s="27">
        <f>WORKDAY(WORKDAY(DATEVALUE("15/"&amp;MONTH(EDATE(C4757,0))&amp;"/"&amp;YEAR(EDATE(C4757,0))-1),-1,Feriados!$A$1:$A$936),1,Feriados!$A$1:$A$936)</f>
        <v>43266</v>
      </c>
      <c r="K4757" s="28">
        <f t="shared" si="144"/>
        <v>4.6582585459815196</v>
      </c>
    </row>
    <row r="4758" spans="1:11" x14ac:dyDescent="0.3">
      <c r="A4758" s="18" t="str">
        <f t="shared" si="145"/>
        <v>52019P</v>
      </c>
      <c r="B4758" s="10">
        <v>760199</v>
      </c>
      <c r="C4758" s="15">
        <v>43642</v>
      </c>
      <c r="D4758" s="16">
        <v>3228.782013</v>
      </c>
      <c r="E4758" s="14">
        <v>-0.03</v>
      </c>
      <c r="F4758" s="14" t="s">
        <v>42</v>
      </c>
      <c r="G4758" s="15">
        <v>43642</v>
      </c>
      <c r="H4758" s="27">
        <f>WORKDAY(WORKDAY(DATEVALUE("15/"&amp;MONTH(EDATE(C4758,0))&amp;"/"&amp;YEAR(EDATE(C4758,0))),-1,Feriados!$A$1:$A$936),1,Feriados!$A$1:$A$936)</f>
        <v>43633</v>
      </c>
      <c r="I4758" s="27">
        <f>WORKDAY(WORKDAY(DATEVALUE("15/"&amp;MONTH(EDATE(C4758,-1))&amp;"/"&amp;YEAR(EDATE(C4758,-1))),-1,Feriados!$A$1:$A$936),1,Feriados!$A$1:$A$936)</f>
        <v>43600</v>
      </c>
      <c r="J4758" s="27">
        <f>WORKDAY(WORKDAY(DATEVALUE("15/"&amp;MONTH(EDATE(C4758,0))&amp;"/"&amp;YEAR(EDATE(C4758,0))-1),-1,Feriados!$A$1:$A$936),1,Feriados!$A$1:$A$936)</f>
        <v>43266</v>
      </c>
      <c r="K4758" s="28">
        <f t="shared" si="144"/>
        <v>4.6582585459815196</v>
      </c>
    </row>
    <row r="4759" spans="1:11" x14ac:dyDescent="0.3">
      <c r="A4759" s="18" t="str">
        <f t="shared" si="145"/>
        <v>52019P</v>
      </c>
      <c r="B4759" s="10">
        <v>760199</v>
      </c>
      <c r="C4759" s="15">
        <v>43643</v>
      </c>
      <c r="D4759" s="16">
        <v>3228.7310240000002</v>
      </c>
      <c r="E4759" s="14">
        <v>-0.03</v>
      </c>
      <c r="F4759" s="14" t="s">
        <v>42</v>
      </c>
      <c r="G4759" s="15">
        <v>43642</v>
      </c>
      <c r="H4759" s="27">
        <f>WORKDAY(WORKDAY(DATEVALUE("15/"&amp;MONTH(EDATE(C4759,0))&amp;"/"&amp;YEAR(EDATE(C4759,0))),-1,Feriados!$A$1:$A$936),1,Feriados!$A$1:$A$936)</f>
        <v>43633</v>
      </c>
      <c r="I4759" s="27">
        <f>WORKDAY(WORKDAY(DATEVALUE("15/"&amp;MONTH(EDATE(C4759,-1))&amp;"/"&amp;YEAR(EDATE(C4759,-1))),-1,Feriados!$A$1:$A$936),1,Feriados!$A$1:$A$936)</f>
        <v>43600</v>
      </c>
      <c r="J4759" s="27">
        <f>WORKDAY(WORKDAY(DATEVALUE("15/"&amp;MONTH(EDATE(C4759,0))&amp;"/"&amp;YEAR(EDATE(C4759,0))-1),-1,Feriados!$A$1:$A$936),1,Feriados!$A$1:$A$936)</f>
        <v>43266</v>
      </c>
      <c r="K4759" s="28">
        <f t="shared" si="144"/>
        <v>4.6582585459815196</v>
      </c>
    </row>
    <row r="4760" spans="1:11" x14ac:dyDescent="0.3">
      <c r="A4760" s="18" t="str">
        <f t="shared" si="145"/>
        <v>52019P</v>
      </c>
      <c r="B4760" s="10">
        <v>760199</v>
      </c>
      <c r="C4760" s="15">
        <v>43644</v>
      </c>
      <c r="D4760" s="16">
        <v>3228.6800370000001</v>
      </c>
      <c r="E4760" s="14">
        <v>-0.03</v>
      </c>
      <c r="F4760" s="14" t="s">
        <v>42</v>
      </c>
      <c r="G4760" s="15">
        <v>43642</v>
      </c>
      <c r="H4760" s="27">
        <f>WORKDAY(WORKDAY(DATEVALUE("15/"&amp;MONTH(EDATE(C4760,0))&amp;"/"&amp;YEAR(EDATE(C4760,0))),-1,Feriados!$A$1:$A$936),1,Feriados!$A$1:$A$936)</f>
        <v>43633</v>
      </c>
      <c r="I4760" s="27">
        <f>WORKDAY(WORKDAY(DATEVALUE("15/"&amp;MONTH(EDATE(C4760,-1))&amp;"/"&amp;YEAR(EDATE(C4760,-1))),-1,Feriados!$A$1:$A$936),1,Feriados!$A$1:$A$936)</f>
        <v>43600</v>
      </c>
      <c r="J4760" s="27">
        <f>WORKDAY(WORKDAY(DATEVALUE("15/"&amp;MONTH(EDATE(C4760,0))&amp;"/"&amp;YEAR(EDATE(C4760,0))-1),-1,Feriados!$A$1:$A$936),1,Feriados!$A$1:$A$936)</f>
        <v>43266</v>
      </c>
      <c r="K4760" s="28">
        <f t="shared" si="144"/>
        <v>4.6582585459815196</v>
      </c>
    </row>
    <row r="4761" spans="1:11" x14ac:dyDescent="0.3">
      <c r="A4761" s="18" t="str">
        <f t="shared" si="145"/>
        <v>62019P</v>
      </c>
      <c r="B4761" s="10">
        <v>760199</v>
      </c>
      <c r="C4761" s="15">
        <v>43647</v>
      </c>
      <c r="D4761" s="16">
        <v>3228.6290509999999</v>
      </c>
      <c r="E4761" s="14">
        <v>-0.03</v>
      </c>
      <c r="F4761" s="14" t="s">
        <v>42</v>
      </c>
      <c r="G4761" s="15">
        <v>43642</v>
      </c>
      <c r="H4761" s="27">
        <f>WORKDAY(WORKDAY(DATEVALUE("15/"&amp;MONTH(EDATE(C4761,0))&amp;"/"&amp;YEAR(EDATE(C4761,0))),-1,Feriados!$A$1:$A$936),1,Feriados!$A$1:$A$936)</f>
        <v>43661</v>
      </c>
      <c r="I4761" s="27">
        <f>WORKDAY(WORKDAY(DATEVALUE("15/"&amp;MONTH(EDATE(C4761,-1))&amp;"/"&amp;YEAR(EDATE(C4761,-1))),-1,Feriados!$A$1:$A$936),1,Feriados!$A$1:$A$936)</f>
        <v>43633</v>
      </c>
      <c r="J4761" s="27">
        <f>WORKDAY(WORKDAY(DATEVALUE("15/"&amp;MONTH(EDATE(C4761,0))&amp;"/"&amp;YEAR(EDATE(C4761,0))-1),-1,Feriados!$A$1:$A$936),1,Feriados!$A$1:$A$936)</f>
        <v>43297</v>
      </c>
      <c r="K4761" s="28">
        <f t="shared" si="144"/>
        <v>3.3662671277719936</v>
      </c>
    </row>
    <row r="4762" spans="1:11" x14ac:dyDescent="0.3">
      <c r="A4762" s="18" t="str">
        <f t="shared" si="145"/>
        <v>62019P</v>
      </c>
      <c r="B4762" s="10">
        <v>760199</v>
      </c>
      <c r="C4762" s="15">
        <v>43648</v>
      </c>
      <c r="D4762" s="16">
        <v>3228.5780650000002</v>
      </c>
      <c r="E4762" s="14">
        <v>-0.03</v>
      </c>
      <c r="F4762" s="14" t="s">
        <v>42</v>
      </c>
      <c r="G4762" s="15">
        <v>43642</v>
      </c>
      <c r="H4762" s="27">
        <f>WORKDAY(WORKDAY(DATEVALUE("15/"&amp;MONTH(EDATE(C4762,0))&amp;"/"&amp;YEAR(EDATE(C4762,0))),-1,Feriados!$A$1:$A$936),1,Feriados!$A$1:$A$936)</f>
        <v>43661</v>
      </c>
      <c r="I4762" s="27">
        <f>WORKDAY(WORKDAY(DATEVALUE("15/"&amp;MONTH(EDATE(C4762,-1))&amp;"/"&amp;YEAR(EDATE(C4762,-1))),-1,Feriados!$A$1:$A$936),1,Feriados!$A$1:$A$936)</f>
        <v>43633</v>
      </c>
      <c r="J4762" s="27">
        <f>WORKDAY(WORKDAY(DATEVALUE("15/"&amp;MONTH(EDATE(C4762,0))&amp;"/"&amp;YEAR(EDATE(C4762,0))-1),-1,Feriados!$A$1:$A$936),1,Feriados!$A$1:$A$936)</f>
        <v>43297</v>
      </c>
      <c r="K4762" s="28">
        <f t="shared" si="144"/>
        <v>3.3662671277719936</v>
      </c>
    </row>
    <row r="4763" spans="1:11" x14ac:dyDescent="0.3">
      <c r="A4763" s="18" t="str">
        <f t="shared" si="145"/>
        <v>62019P</v>
      </c>
      <c r="B4763" s="10">
        <v>760199</v>
      </c>
      <c r="C4763" s="15">
        <v>43649</v>
      </c>
      <c r="D4763" s="16">
        <v>3228.5270799999998</v>
      </c>
      <c r="E4763" s="14">
        <v>-0.03</v>
      </c>
      <c r="F4763" s="14" t="s">
        <v>42</v>
      </c>
      <c r="G4763" s="15">
        <v>43642</v>
      </c>
      <c r="H4763" s="27">
        <f>WORKDAY(WORKDAY(DATEVALUE("15/"&amp;MONTH(EDATE(C4763,0))&amp;"/"&amp;YEAR(EDATE(C4763,0))),-1,Feriados!$A$1:$A$936),1,Feriados!$A$1:$A$936)</f>
        <v>43661</v>
      </c>
      <c r="I4763" s="27">
        <f>WORKDAY(WORKDAY(DATEVALUE("15/"&amp;MONTH(EDATE(C4763,-1))&amp;"/"&amp;YEAR(EDATE(C4763,-1))),-1,Feriados!$A$1:$A$936),1,Feriados!$A$1:$A$936)</f>
        <v>43633</v>
      </c>
      <c r="J4763" s="27">
        <f>WORKDAY(WORKDAY(DATEVALUE("15/"&amp;MONTH(EDATE(C4763,0))&amp;"/"&amp;YEAR(EDATE(C4763,0))-1),-1,Feriados!$A$1:$A$936),1,Feriados!$A$1:$A$936)</f>
        <v>43297</v>
      </c>
      <c r="K4763" s="28">
        <f t="shared" si="144"/>
        <v>3.3662671277719936</v>
      </c>
    </row>
    <row r="4764" spans="1:11" x14ac:dyDescent="0.3">
      <c r="A4764" s="18" t="str">
        <f t="shared" si="145"/>
        <v>62019P</v>
      </c>
      <c r="B4764" s="10">
        <v>760199</v>
      </c>
      <c r="C4764" s="15">
        <v>43650</v>
      </c>
      <c r="D4764" s="16">
        <v>3228.4760959999999</v>
      </c>
      <c r="E4764" s="14">
        <v>-0.03</v>
      </c>
      <c r="F4764" s="14" t="s">
        <v>42</v>
      </c>
      <c r="G4764" s="15">
        <v>43642</v>
      </c>
      <c r="H4764" s="27">
        <f>WORKDAY(WORKDAY(DATEVALUE("15/"&amp;MONTH(EDATE(C4764,0))&amp;"/"&amp;YEAR(EDATE(C4764,0))),-1,Feriados!$A$1:$A$936),1,Feriados!$A$1:$A$936)</f>
        <v>43661</v>
      </c>
      <c r="I4764" s="27">
        <f>WORKDAY(WORKDAY(DATEVALUE("15/"&amp;MONTH(EDATE(C4764,-1))&amp;"/"&amp;YEAR(EDATE(C4764,-1))),-1,Feriados!$A$1:$A$936),1,Feriados!$A$1:$A$936)</f>
        <v>43633</v>
      </c>
      <c r="J4764" s="27">
        <f>WORKDAY(WORKDAY(DATEVALUE("15/"&amp;MONTH(EDATE(C4764,0))&amp;"/"&amp;YEAR(EDATE(C4764,0))-1),-1,Feriados!$A$1:$A$936),1,Feriados!$A$1:$A$936)</f>
        <v>43297</v>
      </c>
      <c r="K4764" s="28">
        <f t="shared" si="144"/>
        <v>3.3662671277719936</v>
      </c>
    </row>
    <row r="4765" spans="1:11" x14ac:dyDescent="0.3">
      <c r="A4765" s="18" t="str">
        <f t="shared" si="145"/>
        <v>62019P</v>
      </c>
      <c r="B4765" s="10">
        <v>760199</v>
      </c>
      <c r="C4765" s="15">
        <v>43651</v>
      </c>
      <c r="D4765" s="16">
        <v>3228.4251129999998</v>
      </c>
      <c r="E4765" s="14">
        <v>-0.03</v>
      </c>
      <c r="F4765" s="14" t="s">
        <v>42</v>
      </c>
      <c r="G4765" s="15">
        <v>43642</v>
      </c>
      <c r="H4765" s="27">
        <f>WORKDAY(WORKDAY(DATEVALUE("15/"&amp;MONTH(EDATE(C4765,0))&amp;"/"&amp;YEAR(EDATE(C4765,0))),-1,Feriados!$A$1:$A$936),1,Feriados!$A$1:$A$936)</f>
        <v>43661</v>
      </c>
      <c r="I4765" s="27">
        <f>WORKDAY(WORKDAY(DATEVALUE("15/"&amp;MONTH(EDATE(C4765,-1))&amp;"/"&amp;YEAR(EDATE(C4765,-1))),-1,Feriados!$A$1:$A$936),1,Feriados!$A$1:$A$936)</f>
        <v>43633</v>
      </c>
      <c r="J4765" s="27">
        <f>WORKDAY(WORKDAY(DATEVALUE("15/"&amp;MONTH(EDATE(C4765,0))&amp;"/"&amp;YEAR(EDATE(C4765,0))-1),-1,Feriados!$A$1:$A$936),1,Feriados!$A$1:$A$936)</f>
        <v>43297</v>
      </c>
      <c r="K4765" s="28">
        <f t="shared" si="144"/>
        <v>3.3662671277719936</v>
      </c>
    </row>
    <row r="4766" spans="1:11" x14ac:dyDescent="0.3">
      <c r="A4766" s="18" t="str">
        <f t="shared" si="145"/>
        <v>62019P</v>
      </c>
      <c r="B4766" s="10">
        <v>760199</v>
      </c>
      <c r="C4766" s="15">
        <v>43654</v>
      </c>
      <c r="D4766" s="16">
        <v>3228.374131</v>
      </c>
      <c r="E4766" s="14">
        <v>-0.03</v>
      </c>
      <c r="F4766" s="14" t="s">
        <v>42</v>
      </c>
      <c r="G4766" s="15">
        <v>43642</v>
      </c>
      <c r="H4766" s="27">
        <f>WORKDAY(WORKDAY(DATEVALUE("15/"&amp;MONTH(EDATE(C4766,0))&amp;"/"&amp;YEAR(EDATE(C4766,0))),-1,Feriados!$A$1:$A$936),1,Feriados!$A$1:$A$936)</f>
        <v>43661</v>
      </c>
      <c r="I4766" s="27">
        <f>WORKDAY(WORKDAY(DATEVALUE("15/"&amp;MONTH(EDATE(C4766,-1))&amp;"/"&amp;YEAR(EDATE(C4766,-1))),-1,Feriados!$A$1:$A$936),1,Feriados!$A$1:$A$936)</f>
        <v>43633</v>
      </c>
      <c r="J4766" s="27">
        <f>WORKDAY(WORKDAY(DATEVALUE("15/"&amp;MONTH(EDATE(C4766,0))&amp;"/"&amp;YEAR(EDATE(C4766,0))-1),-1,Feriados!$A$1:$A$936),1,Feriados!$A$1:$A$936)</f>
        <v>43297</v>
      </c>
      <c r="K4766" s="28">
        <f t="shared" si="144"/>
        <v>3.3662671277719936</v>
      </c>
    </row>
    <row r="4767" spans="1:11" x14ac:dyDescent="0.3">
      <c r="A4767" s="18" t="str">
        <f t="shared" si="145"/>
        <v>62019P</v>
      </c>
      <c r="B4767" s="10">
        <v>760199</v>
      </c>
      <c r="C4767" s="15">
        <v>43655</v>
      </c>
      <c r="D4767" s="16">
        <v>3228.3231489999998</v>
      </c>
      <c r="E4767" s="14">
        <v>-0.03</v>
      </c>
      <c r="F4767" s="14" t="s">
        <v>42</v>
      </c>
      <c r="G4767" s="15">
        <v>43642</v>
      </c>
      <c r="H4767" s="27">
        <f>WORKDAY(WORKDAY(DATEVALUE("15/"&amp;MONTH(EDATE(C4767,0))&amp;"/"&amp;YEAR(EDATE(C4767,0))),-1,Feriados!$A$1:$A$936),1,Feriados!$A$1:$A$936)</f>
        <v>43661</v>
      </c>
      <c r="I4767" s="27">
        <f>WORKDAY(WORKDAY(DATEVALUE("15/"&amp;MONTH(EDATE(C4767,-1))&amp;"/"&amp;YEAR(EDATE(C4767,-1))),-1,Feriados!$A$1:$A$936),1,Feriados!$A$1:$A$936)</f>
        <v>43633</v>
      </c>
      <c r="J4767" s="27">
        <f>WORKDAY(WORKDAY(DATEVALUE("15/"&amp;MONTH(EDATE(C4767,0))&amp;"/"&amp;YEAR(EDATE(C4767,0))-1),-1,Feriados!$A$1:$A$936),1,Feriados!$A$1:$A$936)</f>
        <v>43297</v>
      </c>
      <c r="K4767" s="28">
        <f t="shared" si="144"/>
        <v>3.3662671277719936</v>
      </c>
    </row>
    <row r="4768" spans="1:11" x14ac:dyDescent="0.3">
      <c r="A4768" s="18" t="str">
        <f t="shared" si="145"/>
        <v>62019F</v>
      </c>
      <c r="B4768" s="10">
        <v>760199</v>
      </c>
      <c r="C4768" s="15">
        <v>43656</v>
      </c>
      <c r="D4768" s="16">
        <v>3229.3591609999999</v>
      </c>
      <c r="E4768" s="14">
        <v>0.01</v>
      </c>
      <c r="F4768" s="14" t="s">
        <v>41</v>
      </c>
      <c r="G4768" s="15">
        <v>43656</v>
      </c>
      <c r="H4768" s="27">
        <f>WORKDAY(WORKDAY(DATEVALUE("15/"&amp;MONTH(EDATE(C4768,0))&amp;"/"&amp;YEAR(EDATE(C4768,0))),-1,Feriados!$A$1:$A$936),1,Feriados!$A$1:$A$936)</f>
        <v>43661</v>
      </c>
      <c r="I4768" s="27">
        <f>WORKDAY(WORKDAY(DATEVALUE("15/"&amp;MONTH(EDATE(C4768,-1))&amp;"/"&amp;YEAR(EDATE(C4768,-1))),-1,Feriados!$A$1:$A$936),1,Feriados!$A$1:$A$936)</f>
        <v>43633</v>
      </c>
      <c r="J4768" s="27">
        <f>WORKDAY(WORKDAY(DATEVALUE("15/"&amp;MONTH(EDATE(C4768,0))&amp;"/"&amp;YEAR(EDATE(C4768,0))-1),-1,Feriados!$A$1:$A$936),1,Feriados!$A$1:$A$936)</f>
        <v>43297</v>
      </c>
      <c r="K4768" s="28">
        <f t="shared" si="144"/>
        <v>3.3662671277719936</v>
      </c>
    </row>
    <row r="4769" spans="1:11" x14ac:dyDescent="0.3">
      <c r="A4769" s="18" t="str">
        <f t="shared" si="145"/>
        <v>62019F</v>
      </c>
      <c r="B4769" s="10">
        <v>760199</v>
      </c>
      <c r="C4769" s="15">
        <v>43657</v>
      </c>
      <c r="D4769" s="16">
        <v>3229.3761119999999</v>
      </c>
      <c r="E4769" s="14">
        <v>0.01</v>
      </c>
      <c r="F4769" s="14" t="s">
        <v>41</v>
      </c>
      <c r="G4769" s="15">
        <v>43656</v>
      </c>
      <c r="H4769" s="27">
        <f>WORKDAY(WORKDAY(DATEVALUE("15/"&amp;MONTH(EDATE(C4769,0))&amp;"/"&amp;YEAR(EDATE(C4769,0))),-1,Feriados!$A$1:$A$936),1,Feriados!$A$1:$A$936)</f>
        <v>43661</v>
      </c>
      <c r="I4769" s="27">
        <f>WORKDAY(WORKDAY(DATEVALUE("15/"&amp;MONTH(EDATE(C4769,-1))&amp;"/"&amp;YEAR(EDATE(C4769,-1))),-1,Feriados!$A$1:$A$936),1,Feriados!$A$1:$A$936)</f>
        <v>43633</v>
      </c>
      <c r="J4769" s="27">
        <f>WORKDAY(WORKDAY(DATEVALUE("15/"&amp;MONTH(EDATE(C4769,0))&amp;"/"&amp;YEAR(EDATE(C4769,0))-1),-1,Feriados!$A$1:$A$936),1,Feriados!$A$1:$A$936)</f>
        <v>43297</v>
      </c>
      <c r="K4769" s="28">
        <f t="shared" si="144"/>
        <v>3.3662671277719936</v>
      </c>
    </row>
    <row r="4770" spans="1:11" x14ac:dyDescent="0.3">
      <c r="A4770" s="18" t="str">
        <f t="shared" si="145"/>
        <v>62019F</v>
      </c>
      <c r="B4770" s="10">
        <v>760199</v>
      </c>
      <c r="C4770" s="15">
        <v>43658</v>
      </c>
      <c r="D4770" s="16">
        <v>3229.3930639999999</v>
      </c>
      <c r="E4770" s="14">
        <v>0.01</v>
      </c>
      <c r="F4770" s="14" t="s">
        <v>41</v>
      </c>
      <c r="G4770" s="15">
        <v>43656</v>
      </c>
      <c r="H4770" s="27">
        <f>WORKDAY(WORKDAY(DATEVALUE("15/"&amp;MONTH(EDATE(C4770,0))&amp;"/"&amp;YEAR(EDATE(C4770,0))),-1,Feriados!$A$1:$A$936),1,Feriados!$A$1:$A$936)</f>
        <v>43661</v>
      </c>
      <c r="I4770" s="27">
        <f>WORKDAY(WORKDAY(DATEVALUE("15/"&amp;MONTH(EDATE(C4770,-1))&amp;"/"&amp;YEAR(EDATE(C4770,-1))),-1,Feriados!$A$1:$A$936),1,Feriados!$A$1:$A$936)</f>
        <v>43633</v>
      </c>
      <c r="J4770" s="27">
        <f>WORKDAY(WORKDAY(DATEVALUE("15/"&amp;MONTH(EDATE(C4770,0))&amp;"/"&amp;YEAR(EDATE(C4770,0))-1),-1,Feriados!$A$1:$A$936),1,Feriados!$A$1:$A$936)</f>
        <v>43297</v>
      </c>
      <c r="K4770" s="28">
        <f t="shared" si="144"/>
        <v>3.3662671277719936</v>
      </c>
    </row>
    <row r="4771" spans="1:11" x14ac:dyDescent="0.3">
      <c r="A4771" s="18" t="str">
        <f t="shared" si="145"/>
        <v>62019F</v>
      </c>
      <c r="B4771" s="10">
        <v>760199</v>
      </c>
      <c r="C4771" s="15">
        <v>43661</v>
      </c>
      <c r="D4771" s="16">
        <v>3229.4100149999999</v>
      </c>
      <c r="E4771" s="14">
        <v>0.01</v>
      </c>
      <c r="F4771" s="14" t="s">
        <v>41</v>
      </c>
      <c r="G4771" s="15">
        <v>43656</v>
      </c>
      <c r="H4771" s="27">
        <f>WORKDAY(WORKDAY(DATEVALUE("15/"&amp;MONTH(EDATE(C4771,0))&amp;"/"&amp;YEAR(EDATE(C4771,0))),-1,Feriados!$A$1:$A$936),1,Feriados!$A$1:$A$936)</f>
        <v>43661</v>
      </c>
      <c r="I4771" s="27">
        <f>WORKDAY(WORKDAY(DATEVALUE("15/"&amp;MONTH(EDATE(C4771,-1))&amp;"/"&amp;YEAR(EDATE(C4771,-1))),-1,Feriados!$A$1:$A$936),1,Feriados!$A$1:$A$936)</f>
        <v>43633</v>
      </c>
      <c r="J4771" s="27">
        <f>WORKDAY(WORKDAY(DATEVALUE("15/"&amp;MONTH(EDATE(C4771,0))&amp;"/"&amp;YEAR(EDATE(C4771,0))-1),-1,Feriados!$A$1:$A$936),1,Feriados!$A$1:$A$936)</f>
        <v>43297</v>
      </c>
      <c r="K4771" s="28">
        <f t="shared" si="144"/>
        <v>3.3662671277719936</v>
      </c>
    </row>
    <row r="4772" spans="1:11" x14ac:dyDescent="0.3">
      <c r="A4772" s="18" t="str">
        <f t="shared" si="145"/>
        <v>62019P</v>
      </c>
      <c r="B4772" s="10">
        <v>760199</v>
      </c>
      <c r="C4772" s="15">
        <v>43662</v>
      </c>
      <c r="D4772" s="16">
        <v>3229.7326010000002</v>
      </c>
      <c r="E4772" s="14">
        <v>0.23</v>
      </c>
      <c r="F4772" s="14" t="s">
        <v>42</v>
      </c>
      <c r="G4772" s="15">
        <v>43662</v>
      </c>
      <c r="H4772" s="27">
        <f>WORKDAY(WORKDAY(DATEVALUE("15/"&amp;MONTH(EDATE(C4772,0))&amp;"/"&amp;YEAR(EDATE(C4772,0))),-1,Feriados!$A$1:$A$936),1,Feriados!$A$1:$A$936)</f>
        <v>43661</v>
      </c>
      <c r="I4772" s="27">
        <f>WORKDAY(WORKDAY(DATEVALUE("15/"&amp;MONTH(EDATE(C4772,-1))&amp;"/"&amp;YEAR(EDATE(C4772,-1))),-1,Feriados!$A$1:$A$936),1,Feriados!$A$1:$A$936)</f>
        <v>43633</v>
      </c>
      <c r="J4772" s="27">
        <f>WORKDAY(WORKDAY(DATEVALUE("15/"&amp;MONTH(EDATE(C4772,0))&amp;"/"&amp;YEAR(EDATE(C4772,0))-1),-1,Feriados!$A$1:$A$936),1,Feriados!$A$1:$A$936)</f>
        <v>43297</v>
      </c>
      <c r="K4772" s="28">
        <f t="shared" si="144"/>
        <v>3.3662671277719936</v>
      </c>
    </row>
    <row r="4773" spans="1:11" x14ac:dyDescent="0.3">
      <c r="A4773" s="18" t="str">
        <f t="shared" si="145"/>
        <v>62019P</v>
      </c>
      <c r="B4773" s="10">
        <v>760199</v>
      </c>
      <c r="C4773" s="15">
        <v>43663</v>
      </c>
      <c r="D4773" s="16">
        <v>3230.0552189999999</v>
      </c>
      <c r="E4773" s="14">
        <v>0.23</v>
      </c>
      <c r="F4773" s="14" t="s">
        <v>42</v>
      </c>
      <c r="G4773" s="15">
        <v>43662</v>
      </c>
      <c r="H4773" s="27">
        <f>WORKDAY(WORKDAY(DATEVALUE("15/"&amp;MONTH(EDATE(C4773,0))&amp;"/"&amp;YEAR(EDATE(C4773,0))),-1,Feriados!$A$1:$A$936),1,Feriados!$A$1:$A$936)</f>
        <v>43661</v>
      </c>
      <c r="I4773" s="27">
        <f>WORKDAY(WORKDAY(DATEVALUE("15/"&amp;MONTH(EDATE(C4773,-1))&amp;"/"&amp;YEAR(EDATE(C4773,-1))),-1,Feriados!$A$1:$A$936),1,Feriados!$A$1:$A$936)</f>
        <v>43633</v>
      </c>
      <c r="J4773" s="27">
        <f>WORKDAY(WORKDAY(DATEVALUE("15/"&amp;MONTH(EDATE(C4773,0))&amp;"/"&amp;YEAR(EDATE(C4773,0))-1),-1,Feriados!$A$1:$A$936),1,Feriados!$A$1:$A$936)</f>
        <v>43297</v>
      </c>
      <c r="K4773" s="28">
        <f t="shared" si="144"/>
        <v>3.3662671277719936</v>
      </c>
    </row>
    <row r="4774" spans="1:11" x14ac:dyDescent="0.3">
      <c r="A4774" s="18" t="str">
        <f t="shared" si="145"/>
        <v>62019P</v>
      </c>
      <c r="B4774" s="10">
        <v>760199</v>
      </c>
      <c r="C4774" s="15">
        <v>43664</v>
      </c>
      <c r="D4774" s="16">
        <v>3230.3778699999998</v>
      </c>
      <c r="E4774" s="14">
        <v>0.23</v>
      </c>
      <c r="F4774" s="14" t="s">
        <v>42</v>
      </c>
      <c r="G4774" s="15">
        <v>43662</v>
      </c>
      <c r="H4774" s="27">
        <f>WORKDAY(WORKDAY(DATEVALUE("15/"&amp;MONTH(EDATE(C4774,0))&amp;"/"&amp;YEAR(EDATE(C4774,0))),-1,Feriados!$A$1:$A$936),1,Feriados!$A$1:$A$936)</f>
        <v>43661</v>
      </c>
      <c r="I4774" s="27">
        <f>WORKDAY(WORKDAY(DATEVALUE("15/"&amp;MONTH(EDATE(C4774,-1))&amp;"/"&amp;YEAR(EDATE(C4774,-1))),-1,Feriados!$A$1:$A$936),1,Feriados!$A$1:$A$936)</f>
        <v>43633</v>
      </c>
      <c r="J4774" s="27">
        <f>WORKDAY(WORKDAY(DATEVALUE("15/"&amp;MONTH(EDATE(C4774,0))&amp;"/"&amp;YEAR(EDATE(C4774,0))-1),-1,Feriados!$A$1:$A$936),1,Feriados!$A$1:$A$936)</f>
        <v>43297</v>
      </c>
      <c r="K4774" s="28">
        <f t="shared" si="144"/>
        <v>3.3662671277719936</v>
      </c>
    </row>
    <row r="4775" spans="1:11" x14ac:dyDescent="0.3">
      <c r="A4775" s="18" t="str">
        <f t="shared" si="145"/>
        <v>62019P</v>
      </c>
      <c r="B4775" s="10">
        <v>760199</v>
      </c>
      <c r="C4775" s="15">
        <v>43665</v>
      </c>
      <c r="D4775" s="16">
        <v>3230.7005530000001</v>
      </c>
      <c r="E4775" s="14">
        <v>0.23</v>
      </c>
      <c r="F4775" s="14" t="s">
        <v>42</v>
      </c>
      <c r="G4775" s="15">
        <v>43662</v>
      </c>
      <c r="H4775" s="27">
        <f>WORKDAY(WORKDAY(DATEVALUE("15/"&amp;MONTH(EDATE(C4775,0))&amp;"/"&amp;YEAR(EDATE(C4775,0))),-1,Feriados!$A$1:$A$936),1,Feriados!$A$1:$A$936)</f>
        <v>43661</v>
      </c>
      <c r="I4775" s="27">
        <f>WORKDAY(WORKDAY(DATEVALUE("15/"&amp;MONTH(EDATE(C4775,-1))&amp;"/"&amp;YEAR(EDATE(C4775,-1))),-1,Feriados!$A$1:$A$936),1,Feriados!$A$1:$A$936)</f>
        <v>43633</v>
      </c>
      <c r="J4775" s="27">
        <f>WORKDAY(WORKDAY(DATEVALUE("15/"&amp;MONTH(EDATE(C4775,0))&amp;"/"&amp;YEAR(EDATE(C4775,0))-1),-1,Feriados!$A$1:$A$936),1,Feriados!$A$1:$A$936)</f>
        <v>43297</v>
      </c>
      <c r="K4775" s="28">
        <f t="shared" si="144"/>
        <v>3.3662671277719936</v>
      </c>
    </row>
    <row r="4776" spans="1:11" x14ac:dyDescent="0.3">
      <c r="A4776" s="18" t="str">
        <f t="shared" si="145"/>
        <v>62019P</v>
      </c>
      <c r="B4776" s="10">
        <v>760199</v>
      </c>
      <c r="C4776" s="15">
        <v>43668</v>
      </c>
      <c r="D4776" s="16">
        <v>3231.0232679999999</v>
      </c>
      <c r="E4776" s="14">
        <v>0.23</v>
      </c>
      <c r="F4776" s="14" t="s">
        <v>42</v>
      </c>
      <c r="G4776" s="15">
        <v>43662</v>
      </c>
      <c r="H4776" s="27">
        <f>WORKDAY(WORKDAY(DATEVALUE("15/"&amp;MONTH(EDATE(C4776,0))&amp;"/"&amp;YEAR(EDATE(C4776,0))),-1,Feriados!$A$1:$A$936),1,Feriados!$A$1:$A$936)</f>
        <v>43661</v>
      </c>
      <c r="I4776" s="27">
        <f>WORKDAY(WORKDAY(DATEVALUE("15/"&amp;MONTH(EDATE(C4776,-1))&amp;"/"&amp;YEAR(EDATE(C4776,-1))),-1,Feriados!$A$1:$A$936),1,Feriados!$A$1:$A$936)</f>
        <v>43633</v>
      </c>
      <c r="J4776" s="27">
        <f>WORKDAY(WORKDAY(DATEVALUE("15/"&amp;MONTH(EDATE(C4776,0))&amp;"/"&amp;YEAR(EDATE(C4776,0))-1),-1,Feriados!$A$1:$A$936),1,Feriados!$A$1:$A$936)</f>
        <v>43297</v>
      </c>
      <c r="K4776" s="28">
        <f t="shared" si="144"/>
        <v>3.3662671277719936</v>
      </c>
    </row>
    <row r="4777" spans="1:11" x14ac:dyDescent="0.3">
      <c r="A4777" s="18" t="str">
        <f t="shared" si="145"/>
        <v>62019P</v>
      </c>
      <c r="B4777" s="10">
        <v>760199</v>
      </c>
      <c r="C4777" s="15">
        <v>43669</v>
      </c>
      <c r="D4777" s="16">
        <v>3231.346016</v>
      </c>
      <c r="E4777" s="14">
        <v>0.23</v>
      </c>
      <c r="F4777" s="14" t="s">
        <v>42</v>
      </c>
      <c r="G4777" s="15">
        <v>43662</v>
      </c>
      <c r="H4777" s="27">
        <f>WORKDAY(WORKDAY(DATEVALUE("15/"&amp;MONTH(EDATE(C4777,0))&amp;"/"&amp;YEAR(EDATE(C4777,0))),-1,Feriados!$A$1:$A$936),1,Feriados!$A$1:$A$936)</f>
        <v>43661</v>
      </c>
      <c r="I4777" s="27">
        <f>WORKDAY(WORKDAY(DATEVALUE("15/"&amp;MONTH(EDATE(C4777,-1))&amp;"/"&amp;YEAR(EDATE(C4777,-1))),-1,Feriados!$A$1:$A$936),1,Feriados!$A$1:$A$936)</f>
        <v>43633</v>
      </c>
      <c r="J4777" s="27">
        <f>WORKDAY(WORKDAY(DATEVALUE("15/"&amp;MONTH(EDATE(C4777,0))&amp;"/"&amp;YEAR(EDATE(C4777,0))-1),-1,Feriados!$A$1:$A$936),1,Feriados!$A$1:$A$936)</f>
        <v>43297</v>
      </c>
      <c r="K4777" s="28">
        <f t="shared" si="144"/>
        <v>3.3662671277719936</v>
      </c>
    </row>
    <row r="4778" spans="1:11" x14ac:dyDescent="0.3">
      <c r="A4778" s="18" t="str">
        <f t="shared" si="145"/>
        <v>62019P</v>
      </c>
      <c r="B4778" s="10">
        <v>760199</v>
      </c>
      <c r="C4778" s="15">
        <v>43670</v>
      </c>
      <c r="D4778" s="16">
        <v>3231.570663</v>
      </c>
      <c r="E4778" s="14">
        <v>0.22</v>
      </c>
      <c r="F4778" s="14" t="s">
        <v>42</v>
      </c>
      <c r="G4778" s="15">
        <v>43670</v>
      </c>
      <c r="H4778" s="27">
        <f>WORKDAY(WORKDAY(DATEVALUE("15/"&amp;MONTH(EDATE(C4778,0))&amp;"/"&amp;YEAR(EDATE(C4778,0))),-1,Feriados!$A$1:$A$936),1,Feriados!$A$1:$A$936)</f>
        <v>43661</v>
      </c>
      <c r="I4778" s="27">
        <f>WORKDAY(WORKDAY(DATEVALUE("15/"&amp;MONTH(EDATE(C4778,-1))&amp;"/"&amp;YEAR(EDATE(C4778,-1))),-1,Feriados!$A$1:$A$936),1,Feriados!$A$1:$A$936)</f>
        <v>43633</v>
      </c>
      <c r="J4778" s="27">
        <f>WORKDAY(WORKDAY(DATEVALUE("15/"&amp;MONTH(EDATE(C4778,0))&amp;"/"&amp;YEAR(EDATE(C4778,0))-1),-1,Feriados!$A$1:$A$936),1,Feriados!$A$1:$A$936)</f>
        <v>43297</v>
      </c>
      <c r="K4778" s="28">
        <f t="shared" si="144"/>
        <v>3.3662671277719936</v>
      </c>
    </row>
    <row r="4779" spans="1:11" x14ac:dyDescent="0.3">
      <c r="A4779" s="18" t="str">
        <f t="shared" si="145"/>
        <v>62019P</v>
      </c>
      <c r="B4779" s="10">
        <v>760199</v>
      </c>
      <c r="C4779" s="15">
        <v>43671</v>
      </c>
      <c r="D4779" s="16">
        <v>3231.879445</v>
      </c>
      <c r="E4779" s="14">
        <v>0.22</v>
      </c>
      <c r="F4779" s="14" t="s">
        <v>42</v>
      </c>
      <c r="G4779" s="15">
        <v>43670</v>
      </c>
      <c r="H4779" s="27">
        <f>WORKDAY(WORKDAY(DATEVALUE("15/"&amp;MONTH(EDATE(C4779,0))&amp;"/"&amp;YEAR(EDATE(C4779,0))),-1,Feriados!$A$1:$A$936),1,Feriados!$A$1:$A$936)</f>
        <v>43661</v>
      </c>
      <c r="I4779" s="27">
        <f>WORKDAY(WORKDAY(DATEVALUE("15/"&amp;MONTH(EDATE(C4779,-1))&amp;"/"&amp;YEAR(EDATE(C4779,-1))),-1,Feriados!$A$1:$A$936),1,Feriados!$A$1:$A$936)</f>
        <v>43633</v>
      </c>
      <c r="J4779" s="27">
        <f>WORKDAY(WORKDAY(DATEVALUE("15/"&amp;MONTH(EDATE(C4779,0))&amp;"/"&amp;YEAR(EDATE(C4779,0))-1),-1,Feriados!$A$1:$A$936),1,Feriados!$A$1:$A$936)</f>
        <v>43297</v>
      </c>
      <c r="K4779" s="28">
        <f t="shared" si="144"/>
        <v>3.3662671277719936</v>
      </c>
    </row>
    <row r="4780" spans="1:11" x14ac:dyDescent="0.3">
      <c r="A4780" s="18" t="str">
        <f t="shared" si="145"/>
        <v>62019P</v>
      </c>
      <c r="B4780" s="10">
        <v>760199</v>
      </c>
      <c r="C4780" s="15">
        <v>43672</v>
      </c>
      <c r="D4780" s="16">
        <v>3232.1882559999999</v>
      </c>
      <c r="E4780" s="14">
        <v>0.22</v>
      </c>
      <c r="F4780" s="14" t="s">
        <v>42</v>
      </c>
      <c r="G4780" s="15">
        <v>43670</v>
      </c>
      <c r="H4780" s="27">
        <f>WORKDAY(WORKDAY(DATEVALUE("15/"&amp;MONTH(EDATE(C4780,0))&amp;"/"&amp;YEAR(EDATE(C4780,0))),-1,Feriados!$A$1:$A$936),1,Feriados!$A$1:$A$936)</f>
        <v>43661</v>
      </c>
      <c r="I4780" s="27">
        <f>WORKDAY(WORKDAY(DATEVALUE("15/"&amp;MONTH(EDATE(C4780,-1))&amp;"/"&amp;YEAR(EDATE(C4780,-1))),-1,Feriados!$A$1:$A$936),1,Feriados!$A$1:$A$936)</f>
        <v>43633</v>
      </c>
      <c r="J4780" s="27">
        <f>WORKDAY(WORKDAY(DATEVALUE("15/"&amp;MONTH(EDATE(C4780,0))&amp;"/"&amp;YEAR(EDATE(C4780,0))-1),-1,Feriados!$A$1:$A$936),1,Feriados!$A$1:$A$936)</f>
        <v>43297</v>
      </c>
      <c r="K4780" s="28">
        <f t="shared" si="144"/>
        <v>3.3662671277719936</v>
      </c>
    </row>
    <row r="4781" spans="1:11" x14ac:dyDescent="0.3">
      <c r="A4781" s="18" t="str">
        <f t="shared" si="145"/>
        <v>62019P</v>
      </c>
      <c r="B4781" s="10">
        <v>760199</v>
      </c>
      <c r="C4781" s="15">
        <v>43675</v>
      </c>
      <c r="D4781" s="16">
        <v>3232.4970969999999</v>
      </c>
      <c r="E4781" s="14">
        <v>0.22</v>
      </c>
      <c r="F4781" s="14" t="s">
        <v>42</v>
      </c>
      <c r="G4781" s="15">
        <v>43670</v>
      </c>
      <c r="H4781" s="27">
        <f>WORKDAY(WORKDAY(DATEVALUE("15/"&amp;MONTH(EDATE(C4781,0))&amp;"/"&amp;YEAR(EDATE(C4781,0))),-1,Feriados!$A$1:$A$936),1,Feriados!$A$1:$A$936)</f>
        <v>43661</v>
      </c>
      <c r="I4781" s="27">
        <f>WORKDAY(WORKDAY(DATEVALUE("15/"&amp;MONTH(EDATE(C4781,-1))&amp;"/"&amp;YEAR(EDATE(C4781,-1))),-1,Feriados!$A$1:$A$936),1,Feriados!$A$1:$A$936)</f>
        <v>43633</v>
      </c>
      <c r="J4781" s="27">
        <f>WORKDAY(WORKDAY(DATEVALUE("15/"&amp;MONTH(EDATE(C4781,0))&amp;"/"&amp;YEAR(EDATE(C4781,0))-1),-1,Feriados!$A$1:$A$936),1,Feriados!$A$1:$A$936)</f>
        <v>43297</v>
      </c>
      <c r="K4781" s="28">
        <f t="shared" si="144"/>
        <v>3.3662671277719936</v>
      </c>
    </row>
    <row r="4782" spans="1:11" x14ac:dyDescent="0.3">
      <c r="A4782" s="18" t="str">
        <f t="shared" si="145"/>
        <v>62019P</v>
      </c>
      <c r="B4782" s="10">
        <v>760199</v>
      </c>
      <c r="C4782" s="15">
        <v>43676</v>
      </c>
      <c r="D4782" s="16">
        <v>3232.8059680000001</v>
      </c>
      <c r="E4782" s="14">
        <v>0.22</v>
      </c>
      <c r="F4782" s="14" t="s">
        <v>42</v>
      </c>
      <c r="G4782" s="15">
        <v>43670</v>
      </c>
      <c r="H4782" s="27">
        <f>WORKDAY(WORKDAY(DATEVALUE("15/"&amp;MONTH(EDATE(C4782,0))&amp;"/"&amp;YEAR(EDATE(C4782,0))),-1,Feriados!$A$1:$A$936),1,Feriados!$A$1:$A$936)</f>
        <v>43661</v>
      </c>
      <c r="I4782" s="27">
        <f>WORKDAY(WORKDAY(DATEVALUE("15/"&amp;MONTH(EDATE(C4782,-1))&amp;"/"&amp;YEAR(EDATE(C4782,-1))),-1,Feriados!$A$1:$A$936),1,Feriados!$A$1:$A$936)</f>
        <v>43633</v>
      </c>
      <c r="J4782" s="27">
        <f>WORKDAY(WORKDAY(DATEVALUE("15/"&amp;MONTH(EDATE(C4782,0))&amp;"/"&amp;YEAR(EDATE(C4782,0))-1),-1,Feriados!$A$1:$A$936),1,Feriados!$A$1:$A$936)</f>
        <v>43297</v>
      </c>
      <c r="K4782" s="28">
        <f t="shared" si="144"/>
        <v>3.3662671277719936</v>
      </c>
    </row>
    <row r="4783" spans="1:11" x14ac:dyDescent="0.3">
      <c r="A4783" s="18" t="str">
        <f t="shared" si="145"/>
        <v>62019P</v>
      </c>
      <c r="B4783" s="10">
        <v>760199</v>
      </c>
      <c r="C4783" s="15">
        <v>43677</v>
      </c>
      <c r="D4783" s="16">
        <v>3233.1148680000001</v>
      </c>
      <c r="E4783" s="14">
        <v>0.22</v>
      </c>
      <c r="F4783" s="14" t="s">
        <v>42</v>
      </c>
      <c r="G4783" s="15">
        <v>43670</v>
      </c>
      <c r="H4783" s="27">
        <f>WORKDAY(WORKDAY(DATEVALUE("15/"&amp;MONTH(EDATE(C4783,0))&amp;"/"&amp;YEAR(EDATE(C4783,0))),-1,Feriados!$A$1:$A$936),1,Feriados!$A$1:$A$936)</f>
        <v>43661</v>
      </c>
      <c r="I4783" s="27">
        <f>WORKDAY(WORKDAY(DATEVALUE("15/"&amp;MONTH(EDATE(C4783,-1))&amp;"/"&amp;YEAR(EDATE(C4783,-1))),-1,Feriados!$A$1:$A$936),1,Feriados!$A$1:$A$936)</f>
        <v>43633</v>
      </c>
      <c r="J4783" s="27">
        <f>WORKDAY(WORKDAY(DATEVALUE("15/"&amp;MONTH(EDATE(C4783,0))&amp;"/"&amp;YEAR(EDATE(C4783,0))-1),-1,Feriados!$A$1:$A$936),1,Feriados!$A$1:$A$936)</f>
        <v>43297</v>
      </c>
      <c r="K4783" s="28">
        <f t="shared" si="144"/>
        <v>3.3662671277719936</v>
      </c>
    </row>
    <row r="4784" spans="1:11" x14ac:dyDescent="0.3">
      <c r="A4784" s="18" t="str">
        <f t="shared" si="145"/>
        <v>72019P</v>
      </c>
      <c r="B4784" s="10">
        <v>760199</v>
      </c>
      <c r="C4784" s="15">
        <v>43678</v>
      </c>
      <c r="D4784" s="16">
        <v>3233.4237969999999</v>
      </c>
      <c r="E4784" s="14">
        <v>0.22</v>
      </c>
      <c r="F4784" s="14" t="s">
        <v>42</v>
      </c>
      <c r="G4784" s="15">
        <v>43670</v>
      </c>
      <c r="H4784" s="27">
        <f>WORKDAY(WORKDAY(DATEVALUE("15/"&amp;MONTH(EDATE(C4784,0))&amp;"/"&amp;YEAR(EDATE(C4784,0))),-1,Feriados!$A$1:$A$936),1,Feriados!$A$1:$A$936)</f>
        <v>43692</v>
      </c>
      <c r="I4784" s="27">
        <f>WORKDAY(WORKDAY(DATEVALUE("15/"&amp;MONTH(EDATE(C4784,-1))&amp;"/"&amp;YEAR(EDATE(C4784,-1))),-1,Feriados!$A$1:$A$936),1,Feriados!$A$1:$A$936)</f>
        <v>43661</v>
      </c>
      <c r="J4784" s="27">
        <f>WORKDAY(WORKDAY(DATEVALUE("15/"&amp;MONTH(EDATE(C4784,0))&amp;"/"&amp;YEAR(EDATE(C4784,0))-1),-1,Feriados!$A$1:$A$936),1,Feriados!$A$1:$A$936)</f>
        <v>43327</v>
      </c>
      <c r="K4784" s="28">
        <f t="shared" si="144"/>
        <v>3.2220204670965424</v>
      </c>
    </row>
    <row r="4785" spans="1:11" x14ac:dyDescent="0.3">
      <c r="A4785" s="18" t="str">
        <f t="shared" si="145"/>
        <v>72019P</v>
      </c>
      <c r="B4785" s="10">
        <v>760199</v>
      </c>
      <c r="C4785" s="15">
        <v>43679</v>
      </c>
      <c r="D4785" s="16">
        <v>3233.7327559999999</v>
      </c>
      <c r="E4785" s="14">
        <v>0.22</v>
      </c>
      <c r="F4785" s="14" t="s">
        <v>42</v>
      </c>
      <c r="G4785" s="15">
        <v>43670</v>
      </c>
      <c r="H4785" s="27">
        <f>WORKDAY(WORKDAY(DATEVALUE("15/"&amp;MONTH(EDATE(C4785,0))&amp;"/"&amp;YEAR(EDATE(C4785,0))),-1,Feriados!$A$1:$A$936),1,Feriados!$A$1:$A$936)</f>
        <v>43692</v>
      </c>
      <c r="I4785" s="27">
        <f>WORKDAY(WORKDAY(DATEVALUE("15/"&amp;MONTH(EDATE(C4785,-1))&amp;"/"&amp;YEAR(EDATE(C4785,-1))),-1,Feriados!$A$1:$A$936),1,Feriados!$A$1:$A$936)</f>
        <v>43661</v>
      </c>
      <c r="J4785" s="27">
        <f>WORKDAY(WORKDAY(DATEVALUE("15/"&amp;MONTH(EDATE(C4785,0))&amp;"/"&amp;YEAR(EDATE(C4785,0))-1),-1,Feriados!$A$1:$A$936),1,Feriados!$A$1:$A$936)</f>
        <v>43327</v>
      </c>
      <c r="K4785" s="28">
        <f t="shared" si="144"/>
        <v>3.2220204670965424</v>
      </c>
    </row>
    <row r="4786" spans="1:11" x14ac:dyDescent="0.3">
      <c r="A4786" s="18" t="str">
        <f t="shared" si="145"/>
        <v>72019P</v>
      </c>
      <c r="B4786" s="10">
        <v>760199</v>
      </c>
      <c r="C4786" s="15">
        <v>43682</v>
      </c>
      <c r="D4786" s="16">
        <v>3234.041745</v>
      </c>
      <c r="E4786" s="14">
        <v>0.22</v>
      </c>
      <c r="F4786" s="14" t="s">
        <v>42</v>
      </c>
      <c r="G4786" s="15">
        <v>43670</v>
      </c>
      <c r="H4786" s="27">
        <f>WORKDAY(WORKDAY(DATEVALUE("15/"&amp;MONTH(EDATE(C4786,0))&amp;"/"&amp;YEAR(EDATE(C4786,0))),-1,Feriados!$A$1:$A$936),1,Feriados!$A$1:$A$936)</f>
        <v>43692</v>
      </c>
      <c r="I4786" s="27">
        <f>WORKDAY(WORKDAY(DATEVALUE("15/"&amp;MONTH(EDATE(C4786,-1))&amp;"/"&amp;YEAR(EDATE(C4786,-1))),-1,Feriados!$A$1:$A$936),1,Feriados!$A$1:$A$936)</f>
        <v>43661</v>
      </c>
      <c r="J4786" s="27">
        <f>WORKDAY(WORKDAY(DATEVALUE("15/"&amp;MONTH(EDATE(C4786,0))&amp;"/"&amp;YEAR(EDATE(C4786,0))-1),-1,Feriados!$A$1:$A$936),1,Feriados!$A$1:$A$936)</f>
        <v>43327</v>
      </c>
      <c r="K4786" s="28">
        <f t="shared" si="144"/>
        <v>3.2220204670965424</v>
      </c>
    </row>
    <row r="4787" spans="1:11" x14ac:dyDescent="0.3">
      <c r="A4787" s="18" t="str">
        <f t="shared" si="145"/>
        <v>72019P</v>
      </c>
      <c r="B4787" s="10">
        <v>760199</v>
      </c>
      <c r="C4787" s="15">
        <v>43683</v>
      </c>
      <c r="D4787" s="16">
        <v>3234.3507629999999</v>
      </c>
      <c r="E4787" s="14">
        <v>0.22</v>
      </c>
      <c r="F4787" s="14" t="s">
        <v>42</v>
      </c>
      <c r="G4787" s="15">
        <v>43670</v>
      </c>
      <c r="H4787" s="27">
        <f>WORKDAY(WORKDAY(DATEVALUE("15/"&amp;MONTH(EDATE(C4787,0))&amp;"/"&amp;YEAR(EDATE(C4787,0))),-1,Feriados!$A$1:$A$936),1,Feriados!$A$1:$A$936)</f>
        <v>43692</v>
      </c>
      <c r="I4787" s="27">
        <f>WORKDAY(WORKDAY(DATEVALUE("15/"&amp;MONTH(EDATE(C4787,-1))&amp;"/"&amp;YEAR(EDATE(C4787,-1))),-1,Feriados!$A$1:$A$936),1,Feriados!$A$1:$A$936)</f>
        <v>43661</v>
      </c>
      <c r="J4787" s="27">
        <f>WORKDAY(WORKDAY(DATEVALUE("15/"&amp;MONTH(EDATE(C4787,0))&amp;"/"&amp;YEAR(EDATE(C4787,0))-1),-1,Feriados!$A$1:$A$936),1,Feriados!$A$1:$A$936)</f>
        <v>43327</v>
      </c>
      <c r="K4787" s="28">
        <f t="shared" si="144"/>
        <v>3.2220204670965424</v>
      </c>
    </row>
    <row r="4788" spans="1:11" x14ac:dyDescent="0.3">
      <c r="A4788" s="18" t="str">
        <f t="shared" si="145"/>
        <v>72019P</v>
      </c>
      <c r="B4788" s="10">
        <v>760199</v>
      </c>
      <c r="C4788" s="15">
        <v>43684</v>
      </c>
      <c r="D4788" s="16">
        <v>3234.6598100000001</v>
      </c>
      <c r="E4788" s="14">
        <v>0.22</v>
      </c>
      <c r="F4788" s="14" t="s">
        <v>42</v>
      </c>
      <c r="G4788" s="15">
        <v>43670</v>
      </c>
      <c r="H4788" s="27">
        <f>WORKDAY(WORKDAY(DATEVALUE("15/"&amp;MONTH(EDATE(C4788,0))&amp;"/"&amp;YEAR(EDATE(C4788,0))),-1,Feriados!$A$1:$A$936),1,Feriados!$A$1:$A$936)</f>
        <v>43692</v>
      </c>
      <c r="I4788" s="27">
        <f>WORKDAY(WORKDAY(DATEVALUE("15/"&amp;MONTH(EDATE(C4788,-1))&amp;"/"&amp;YEAR(EDATE(C4788,-1))),-1,Feriados!$A$1:$A$936),1,Feriados!$A$1:$A$936)</f>
        <v>43661</v>
      </c>
      <c r="J4788" s="27">
        <f>WORKDAY(WORKDAY(DATEVALUE("15/"&amp;MONTH(EDATE(C4788,0))&amp;"/"&amp;YEAR(EDATE(C4788,0))-1),-1,Feriados!$A$1:$A$936),1,Feriados!$A$1:$A$936)</f>
        <v>43327</v>
      </c>
      <c r="K4788" s="28">
        <f t="shared" si="144"/>
        <v>3.2220204670965424</v>
      </c>
    </row>
    <row r="4789" spans="1:11" x14ac:dyDescent="0.3">
      <c r="A4789" s="18" t="str">
        <f t="shared" si="145"/>
        <v>72019F</v>
      </c>
      <c r="B4789" s="10">
        <v>760199</v>
      </c>
      <c r="C4789" s="15">
        <v>43685</v>
      </c>
      <c r="D4789" s="16">
        <v>3234.212415</v>
      </c>
      <c r="E4789" s="14">
        <v>0.19</v>
      </c>
      <c r="F4789" s="14" t="s">
        <v>41</v>
      </c>
      <c r="G4789" s="15">
        <v>43685</v>
      </c>
      <c r="H4789" s="27">
        <f>WORKDAY(WORKDAY(DATEVALUE("15/"&amp;MONTH(EDATE(C4789,0))&amp;"/"&amp;YEAR(EDATE(C4789,0))),-1,Feriados!$A$1:$A$936),1,Feriados!$A$1:$A$936)</f>
        <v>43692</v>
      </c>
      <c r="I4789" s="27">
        <f>WORKDAY(WORKDAY(DATEVALUE("15/"&amp;MONTH(EDATE(C4789,-1))&amp;"/"&amp;YEAR(EDATE(C4789,-1))),-1,Feriados!$A$1:$A$936),1,Feriados!$A$1:$A$936)</f>
        <v>43661</v>
      </c>
      <c r="J4789" s="27">
        <f>WORKDAY(WORKDAY(DATEVALUE("15/"&amp;MONTH(EDATE(C4789,0))&amp;"/"&amp;YEAR(EDATE(C4789,0))-1),-1,Feriados!$A$1:$A$936),1,Feriados!$A$1:$A$936)</f>
        <v>43327</v>
      </c>
      <c r="K4789" s="28">
        <f t="shared" si="144"/>
        <v>3.2220204670965424</v>
      </c>
    </row>
    <row r="4790" spans="1:11" x14ac:dyDescent="0.3">
      <c r="A4790" s="18" t="str">
        <f t="shared" si="145"/>
        <v>72019F</v>
      </c>
      <c r="B4790" s="10">
        <v>760199</v>
      </c>
      <c r="C4790" s="15">
        <v>43686</v>
      </c>
      <c r="D4790" s="16">
        <v>3234.4794240000001</v>
      </c>
      <c r="E4790" s="14">
        <v>0.19</v>
      </c>
      <c r="F4790" s="14" t="s">
        <v>41</v>
      </c>
      <c r="G4790" s="15">
        <v>43685</v>
      </c>
      <c r="H4790" s="27">
        <f>WORKDAY(WORKDAY(DATEVALUE("15/"&amp;MONTH(EDATE(C4790,0))&amp;"/"&amp;YEAR(EDATE(C4790,0))),-1,Feriados!$A$1:$A$936),1,Feriados!$A$1:$A$936)</f>
        <v>43692</v>
      </c>
      <c r="I4790" s="27">
        <f>WORKDAY(WORKDAY(DATEVALUE("15/"&amp;MONTH(EDATE(C4790,-1))&amp;"/"&amp;YEAR(EDATE(C4790,-1))),-1,Feriados!$A$1:$A$936),1,Feriados!$A$1:$A$936)</f>
        <v>43661</v>
      </c>
      <c r="J4790" s="27">
        <f>WORKDAY(WORKDAY(DATEVALUE("15/"&amp;MONTH(EDATE(C4790,0))&amp;"/"&amp;YEAR(EDATE(C4790,0))-1),-1,Feriados!$A$1:$A$936),1,Feriados!$A$1:$A$936)</f>
        <v>43327</v>
      </c>
      <c r="K4790" s="28">
        <f t="shared" si="144"/>
        <v>3.2220204670965424</v>
      </c>
    </row>
    <row r="4791" spans="1:11" x14ac:dyDescent="0.3">
      <c r="A4791" s="18" t="str">
        <f t="shared" si="145"/>
        <v>72019F</v>
      </c>
      <c r="B4791" s="10">
        <v>760199</v>
      </c>
      <c r="C4791" s="15">
        <v>43689</v>
      </c>
      <c r="D4791" s="16">
        <v>3234.746455</v>
      </c>
      <c r="E4791" s="14">
        <v>0.19</v>
      </c>
      <c r="F4791" s="14" t="s">
        <v>41</v>
      </c>
      <c r="G4791" s="15">
        <v>43685</v>
      </c>
      <c r="H4791" s="27">
        <f>WORKDAY(WORKDAY(DATEVALUE("15/"&amp;MONTH(EDATE(C4791,0))&amp;"/"&amp;YEAR(EDATE(C4791,0))),-1,Feriados!$A$1:$A$936),1,Feriados!$A$1:$A$936)</f>
        <v>43692</v>
      </c>
      <c r="I4791" s="27">
        <f>WORKDAY(WORKDAY(DATEVALUE("15/"&amp;MONTH(EDATE(C4791,-1))&amp;"/"&amp;YEAR(EDATE(C4791,-1))),-1,Feriados!$A$1:$A$936),1,Feriados!$A$1:$A$936)</f>
        <v>43661</v>
      </c>
      <c r="J4791" s="27">
        <f>WORKDAY(WORKDAY(DATEVALUE("15/"&amp;MONTH(EDATE(C4791,0))&amp;"/"&amp;YEAR(EDATE(C4791,0))-1),-1,Feriados!$A$1:$A$936),1,Feriados!$A$1:$A$936)</f>
        <v>43327</v>
      </c>
      <c r="K4791" s="28">
        <f t="shared" si="144"/>
        <v>3.2220204670965424</v>
      </c>
    </row>
    <row r="4792" spans="1:11" x14ac:dyDescent="0.3">
      <c r="A4792" s="18" t="str">
        <f t="shared" si="145"/>
        <v>72019F</v>
      </c>
      <c r="B4792" s="10">
        <v>760199</v>
      </c>
      <c r="C4792" s="15">
        <v>43690</v>
      </c>
      <c r="D4792" s="16">
        <v>3235.0135089999999</v>
      </c>
      <c r="E4792" s="14">
        <v>0.19</v>
      </c>
      <c r="F4792" s="14" t="s">
        <v>41</v>
      </c>
      <c r="G4792" s="15">
        <v>43685</v>
      </c>
      <c r="H4792" s="27">
        <f>WORKDAY(WORKDAY(DATEVALUE("15/"&amp;MONTH(EDATE(C4792,0))&amp;"/"&amp;YEAR(EDATE(C4792,0))),-1,Feriados!$A$1:$A$936),1,Feriados!$A$1:$A$936)</f>
        <v>43692</v>
      </c>
      <c r="I4792" s="27">
        <f>WORKDAY(WORKDAY(DATEVALUE("15/"&amp;MONTH(EDATE(C4792,-1))&amp;"/"&amp;YEAR(EDATE(C4792,-1))),-1,Feriados!$A$1:$A$936),1,Feriados!$A$1:$A$936)</f>
        <v>43661</v>
      </c>
      <c r="J4792" s="27">
        <f>WORKDAY(WORKDAY(DATEVALUE("15/"&amp;MONTH(EDATE(C4792,0))&amp;"/"&amp;YEAR(EDATE(C4792,0))-1),-1,Feriados!$A$1:$A$936),1,Feriados!$A$1:$A$936)</f>
        <v>43327</v>
      </c>
      <c r="K4792" s="28">
        <f t="shared" si="144"/>
        <v>3.2220204670965424</v>
      </c>
    </row>
    <row r="4793" spans="1:11" x14ac:dyDescent="0.3">
      <c r="A4793" s="18" t="str">
        <f t="shared" si="145"/>
        <v>72019F</v>
      </c>
      <c r="B4793" s="10">
        <v>760199</v>
      </c>
      <c r="C4793" s="15">
        <v>43691</v>
      </c>
      <c r="D4793" s="16">
        <v>3235.2805840000001</v>
      </c>
      <c r="E4793" s="14">
        <v>0.19</v>
      </c>
      <c r="F4793" s="14" t="s">
        <v>41</v>
      </c>
      <c r="G4793" s="15">
        <v>43685</v>
      </c>
      <c r="H4793" s="27">
        <f>WORKDAY(WORKDAY(DATEVALUE("15/"&amp;MONTH(EDATE(C4793,0))&amp;"/"&amp;YEAR(EDATE(C4793,0))),-1,Feriados!$A$1:$A$936),1,Feriados!$A$1:$A$936)</f>
        <v>43692</v>
      </c>
      <c r="I4793" s="27">
        <f>WORKDAY(WORKDAY(DATEVALUE("15/"&amp;MONTH(EDATE(C4793,-1))&amp;"/"&amp;YEAR(EDATE(C4793,-1))),-1,Feriados!$A$1:$A$936),1,Feriados!$A$1:$A$936)</f>
        <v>43661</v>
      </c>
      <c r="J4793" s="27">
        <f>WORKDAY(WORKDAY(DATEVALUE("15/"&amp;MONTH(EDATE(C4793,0))&amp;"/"&amp;YEAR(EDATE(C4793,0))-1),-1,Feriados!$A$1:$A$936),1,Feriados!$A$1:$A$936)</f>
        <v>43327</v>
      </c>
      <c r="K4793" s="28">
        <f t="shared" si="144"/>
        <v>3.2220204670965424</v>
      </c>
    </row>
    <row r="4794" spans="1:11" x14ac:dyDescent="0.3">
      <c r="A4794" s="18" t="str">
        <f t="shared" si="145"/>
        <v>72019F</v>
      </c>
      <c r="B4794" s="10">
        <v>760199</v>
      </c>
      <c r="C4794" s="15">
        <v>43692</v>
      </c>
      <c r="D4794" s="16">
        <v>3235.5476829999998</v>
      </c>
      <c r="E4794" s="14">
        <v>0.19</v>
      </c>
      <c r="F4794" s="14" t="s">
        <v>41</v>
      </c>
      <c r="G4794" s="15">
        <v>43685</v>
      </c>
      <c r="H4794" s="27">
        <f>WORKDAY(WORKDAY(DATEVALUE("15/"&amp;MONTH(EDATE(C4794,0))&amp;"/"&amp;YEAR(EDATE(C4794,0))),-1,Feriados!$A$1:$A$936),1,Feriados!$A$1:$A$936)</f>
        <v>43692</v>
      </c>
      <c r="I4794" s="27">
        <f>WORKDAY(WORKDAY(DATEVALUE("15/"&amp;MONTH(EDATE(C4794,-1))&amp;"/"&amp;YEAR(EDATE(C4794,-1))),-1,Feriados!$A$1:$A$936),1,Feriados!$A$1:$A$936)</f>
        <v>43661</v>
      </c>
      <c r="J4794" s="27">
        <f>WORKDAY(WORKDAY(DATEVALUE("15/"&amp;MONTH(EDATE(C4794,0))&amp;"/"&amp;YEAR(EDATE(C4794,0))-1),-1,Feriados!$A$1:$A$936),1,Feriados!$A$1:$A$936)</f>
        <v>43327</v>
      </c>
      <c r="K4794" s="28">
        <f t="shared" si="144"/>
        <v>3.2220204670965424</v>
      </c>
    </row>
    <row r="4795" spans="1:11" x14ac:dyDescent="0.3">
      <c r="A4795" s="18" t="str">
        <f t="shared" si="145"/>
        <v>72019P</v>
      </c>
      <c r="B4795" s="10">
        <v>760199</v>
      </c>
      <c r="C4795" s="15">
        <v>43693</v>
      </c>
      <c r="D4795" s="16">
        <v>3235.7974989999998</v>
      </c>
      <c r="E4795" s="14">
        <v>0.17</v>
      </c>
      <c r="F4795" s="14" t="s">
        <v>42</v>
      </c>
      <c r="G4795" s="15">
        <v>43693</v>
      </c>
      <c r="H4795" s="27">
        <f>WORKDAY(WORKDAY(DATEVALUE("15/"&amp;MONTH(EDATE(C4795,0))&amp;"/"&amp;YEAR(EDATE(C4795,0))),-1,Feriados!$A$1:$A$936),1,Feriados!$A$1:$A$936)</f>
        <v>43692</v>
      </c>
      <c r="I4795" s="27">
        <f>WORKDAY(WORKDAY(DATEVALUE("15/"&amp;MONTH(EDATE(C4795,-1))&amp;"/"&amp;YEAR(EDATE(C4795,-1))),-1,Feriados!$A$1:$A$936),1,Feriados!$A$1:$A$936)</f>
        <v>43661</v>
      </c>
      <c r="J4795" s="27">
        <f>WORKDAY(WORKDAY(DATEVALUE("15/"&amp;MONTH(EDATE(C4795,0))&amp;"/"&amp;YEAR(EDATE(C4795,0))-1),-1,Feriados!$A$1:$A$936),1,Feriados!$A$1:$A$936)</f>
        <v>43327</v>
      </c>
      <c r="K4795" s="28">
        <f t="shared" si="144"/>
        <v>3.2220204670965424</v>
      </c>
    </row>
    <row r="4796" spans="1:11" x14ac:dyDescent="0.3">
      <c r="A4796" s="18" t="str">
        <f t="shared" si="145"/>
        <v>72019P</v>
      </c>
      <c r="B4796" s="10">
        <v>760199</v>
      </c>
      <c r="C4796" s="15">
        <v>43696</v>
      </c>
      <c r="D4796" s="16">
        <v>3236.0473360000001</v>
      </c>
      <c r="E4796" s="14">
        <v>0.17</v>
      </c>
      <c r="F4796" s="14" t="s">
        <v>42</v>
      </c>
      <c r="G4796" s="15">
        <v>43693</v>
      </c>
      <c r="H4796" s="27">
        <f>WORKDAY(WORKDAY(DATEVALUE("15/"&amp;MONTH(EDATE(C4796,0))&amp;"/"&amp;YEAR(EDATE(C4796,0))),-1,Feriados!$A$1:$A$936),1,Feriados!$A$1:$A$936)</f>
        <v>43692</v>
      </c>
      <c r="I4796" s="27">
        <f>WORKDAY(WORKDAY(DATEVALUE("15/"&amp;MONTH(EDATE(C4796,-1))&amp;"/"&amp;YEAR(EDATE(C4796,-1))),-1,Feriados!$A$1:$A$936),1,Feriados!$A$1:$A$936)</f>
        <v>43661</v>
      </c>
      <c r="J4796" s="27">
        <f>WORKDAY(WORKDAY(DATEVALUE("15/"&amp;MONTH(EDATE(C4796,0))&amp;"/"&amp;YEAR(EDATE(C4796,0))-1),-1,Feriados!$A$1:$A$936),1,Feriados!$A$1:$A$936)</f>
        <v>43327</v>
      </c>
      <c r="K4796" s="28">
        <f t="shared" si="144"/>
        <v>3.2220204670965424</v>
      </c>
    </row>
    <row r="4797" spans="1:11" x14ac:dyDescent="0.3">
      <c r="A4797" s="18" t="str">
        <f t="shared" si="145"/>
        <v>72019P</v>
      </c>
      <c r="B4797" s="10">
        <v>760199</v>
      </c>
      <c r="C4797" s="15">
        <v>43697</v>
      </c>
      <c r="D4797" s="16">
        <v>3236.2971910000001</v>
      </c>
      <c r="E4797" s="14">
        <v>0.17</v>
      </c>
      <c r="F4797" s="14" t="s">
        <v>42</v>
      </c>
      <c r="G4797" s="15">
        <v>43693</v>
      </c>
      <c r="H4797" s="27">
        <f>WORKDAY(WORKDAY(DATEVALUE("15/"&amp;MONTH(EDATE(C4797,0))&amp;"/"&amp;YEAR(EDATE(C4797,0))),-1,Feriados!$A$1:$A$936),1,Feriados!$A$1:$A$936)</f>
        <v>43692</v>
      </c>
      <c r="I4797" s="27">
        <f>WORKDAY(WORKDAY(DATEVALUE("15/"&amp;MONTH(EDATE(C4797,-1))&amp;"/"&amp;YEAR(EDATE(C4797,-1))),-1,Feriados!$A$1:$A$936),1,Feriados!$A$1:$A$936)</f>
        <v>43661</v>
      </c>
      <c r="J4797" s="27">
        <f>WORKDAY(WORKDAY(DATEVALUE("15/"&amp;MONTH(EDATE(C4797,0))&amp;"/"&amp;YEAR(EDATE(C4797,0))-1),-1,Feriados!$A$1:$A$936),1,Feriados!$A$1:$A$936)</f>
        <v>43327</v>
      </c>
      <c r="K4797" s="28">
        <f t="shared" ref="K4797:K4860" si="146">+(VLOOKUP(H4797,C:D,2,FALSE)/VLOOKUP(J4797,C:D,2,FALSE)-1)*100</f>
        <v>3.2220204670965424</v>
      </c>
    </row>
    <row r="4798" spans="1:11" x14ac:dyDescent="0.3">
      <c r="A4798" s="18" t="str">
        <f t="shared" si="145"/>
        <v>72019P</v>
      </c>
      <c r="B4798" s="10">
        <v>760199</v>
      </c>
      <c r="C4798" s="15">
        <v>43698</v>
      </c>
      <c r="D4798" s="16">
        <v>3236.5470660000001</v>
      </c>
      <c r="E4798" s="14">
        <v>0.17</v>
      </c>
      <c r="F4798" s="14" t="s">
        <v>42</v>
      </c>
      <c r="G4798" s="15">
        <v>43693</v>
      </c>
      <c r="H4798" s="27">
        <f>WORKDAY(WORKDAY(DATEVALUE("15/"&amp;MONTH(EDATE(C4798,0))&amp;"/"&amp;YEAR(EDATE(C4798,0))),-1,Feriados!$A$1:$A$936),1,Feriados!$A$1:$A$936)</f>
        <v>43692</v>
      </c>
      <c r="I4798" s="27">
        <f>WORKDAY(WORKDAY(DATEVALUE("15/"&amp;MONTH(EDATE(C4798,-1))&amp;"/"&amp;YEAR(EDATE(C4798,-1))),-1,Feriados!$A$1:$A$936),1,Feriados!$A$1:$A$936)</f>
        <v>43661</v>
      </c>
      <c r="J4798" s="27">
        <f>WORKDAY(WORKDAY(DATEVALUE("15/"&amp;MONTH(EDATE(C4798,0))&amp;"/"&amp;YEAR(EDATE(C4798,0))-1),-1,Feriados!$A$1:$A$936),1,Feriados!$A$1:$A$936)</f>
        <v>43327</v>
      </c>
      <c r="K4798" s="28">
        <f t="shared" si="146"/>
        <v>3.2220204670965424</v>
      </c>
    </row>
    <row r="4799" spans="1:11" x14ac:dyDescent="0.3">
      <c r="A4799" s="18" t="str">
        <f t="shared" si="145"/>
        <v>72019P</v>
      </c>
      <c r="B4799" s="10">
        <v>760199</v>
      </c>
      <c r="C4799" s="15">
        <v>43699</v>
      </c>
      <c r="D4799" s="16">
        <v>3236.7969600000001</v>
      </c>
      <c r="E4799" s="14">
        <v>0.17</v>
      </c>
      <c r="F4799" s="14" t="s">
        <v>42</v>
      </c>
      <c r="G4799" s="15">
        <v>43693</v>
      </c>
      <c r="H4799" s="27">
        <f>WORKDAY(WORKDAY(DATEVALUE("15/"&amp;MONTH(EDATE(C4799,0))&amp;"/"&amp;YEAR(EDATE(C4799,0))),-1,Feriados!$A$1:$A$936),1,Feriados!$A$1:$A$936)</f>
        <v>43692</v>
      </c>
      <c r="I4799" s="27">
        <f>WORKDAY(WORKDAY(DATEVALUE("15/"&amp;MONTH(EDATE(C4799,-1))&amp;"/"&amp;YEAR(EDATE(C4799,-1))),-1,Feriados!$A$1:$A$936),1,Feriados!$A$1:$A$936)</f>
        <v>43661</v>
      </c>
      <c r="J4799" s="27">
        <f>WORKDAY(WORKDAY(DATEVALUE("15/"&amp;MONTH(EDATE(C4799,0))&amp;"/"&amp;YEAR(EDATE(C4799,0))-1),-1,Feriados!$A$1:$A$936),1,Feriados!$A$1:$A$936)</f>
        <v>43327</v>
      </c>
      <c r="K4799" s="28">
        <f t="shared" si="146"/>
        <v>3.2220204670965424</v>
      </c>
    </row>
    <row r="4800" spans="1:11" x14ac:dyDescent="0.3">
      <c r="A4800" s="18" t="str">
        <f t="shared" si="145"/>
        <v>72019P</v>
      </c>
      <c r="B4800" s="10">
        <v>760199</v>
      </c>
      <c r="C4800" s="15">
        <v>43700</v>
      </c>
      <c r="D4800" s="16">
        <v>3236.694289</v>
      </c>
      <c r="E4800" s="14">
        <v>0.13</v>
      </c>
      <c r="F4800" s="14" t="s">
        <v>42</v>
      </c>
      <c r="G4800" s="15">
        <v>43700</v>
      </c>
      <c r="H4800" s="27">
        <f>WORKDAY(WORKDAY(DATEVALUE("15/"&amp;MONTH(EDATE(C4800,0))&amp;"/"&amp;YEAR(EDATE(C4800,0))),-1,Feriados!$A$1:$A$936),1,Feriados!$A$1:$A$936)</f>
        <v>43692</v>
      </c>
      <c r="I4800" s="27">
        <f>WORKDAY(WORKDAY(DATEVALUE("15/"&amp;MONTH(EDATE(C4800,-1))&amp;"/"&amp;YEAR(EDATE(C4800,-1))),-1,Feriados!$A$1:$A$936),1,Feriados!$A$1:$A$936)</f>
        <v>43661</v>
      </c>
      <c r="J4800" s="27">
        <f>WORKDAY(WORKDAY(DATEVALUE("15/"&amp;MONTH(EDATE(C4800,0))&amp;"/"&amp;YEAR(EDATE(C4800,0))-1),-1,Feriados!$A$1:$A$936),1,Feriados!$A$1:$A$936)</f>
        <v>43327</v>
      </c>
      <c r="K4800" s="28">
        <f t="shared" si="146"/>
        <v>3.2220204670965424</v>
      </c>
    </row>
    <row r="4801" spans="1:11" x14ac:dyDescent="0.3">
      <c r="A4801" s="18" t="str">
        <f t="shared" si="145"/>
        <v>72019P</v>
      </c>
      <c r="B4801" s="10">
        <v>760199</v>
      </c>
      <c r="C4801" s="15">
        <v>43703</v>
      </c>
      <c r="D4801" s="16">
        <v>3236.8854299999998</v>
      </c>
      <c r="E4801" s="14">
        <v>0.13</v>
      </c>
      <c r="F4801" s="14" t="s">
        <v>42</v>
      </c>
      <c r="G4801" s="15">
        <v>43700</v>
      </c>
      <c r="H4801" s="27">
        <f>WORKDAY(WORKDAY(DATEVALUE("15/"&amp;MONTH(EDATE(C4801,0))&amp;"/"&amp;YEAR(EDATE(C4801,0))),-1,Feriados!$A$1:$A$936),1,Feriados!$A$1:$A$936)</f>
        <v>43692</v>
      </c>
      <c r="I4801" s="27">
        <f>WORKDAY(WORKDAY(DATEVALUE("15/"&amp;MONTH(EDATE(C4801,-1))&amp;"/"&amp;YEAR(EDATE(C4801,-1))),-1,Feriados!$A$1:$A$936),1,Feriados!$A$1:$A$936)</f>
        <v>43661</v>
      </c>
      <c r="J4801" s="27">
        <f>WORKDAY(WORKDAY(DATEVALUE("15/"&amp;MONTH(EDATE(C4801,0))&amp;"/"&amp;YEAR(EDATE(C4801,0))-1),-1,Feriados!$A$1:$A$936),1,Feriados!$A$1:$A$936)</f>
        <v>43327</v>
      </c>
      <c r="K4801" s="28">
        <f t="shared" si="146"/>
        <v>3.2220204670965424</v>
      </c>
    </row>
    <row r="4802" spans="1:11" x14ac:dyDescent="0.3">
      <c r="A4802" s="18" t="str">
        <f t="shared" si="145"/>
        <v>72019P</v>
      </c>
      <c r="B4802" s="10">
        <v>760199</v>
      </c>
      <c r="C4802" s="15">
        <v>43704</v>
      </c>
      <c r="D4802" s="16">
        <v>3237.0765820000001</v>
      </c>
      <c r="E4802" s="14">
        <v>0.13</v>
      </c>
      <c r="F4802" s="14" t="s">
        <v>42</v>
      </c>
      <c r="G4802" s="15">
        <v>43700</v>
      </c>
      <c r="H4802" s="27">
        <f>WORKDAY(WORKDAY(DATEVALUE("15/"&amp;MONTH(EDATE(C4802,0))&amp;"/"&amp;YEAR(EDATE(C4802,0))),-1,Feriados!$A$1:$A$936),1,Feriados!$A$1:$A$936)</f>
        <v>43692</v>
      </c>
      <c r="I4802" s="27">
        <f>WORKDAY(WORKDAY(DATEVALUE("15/"&amp;MONTH(EDATE(C4802,-1))&amp;"/"&amp;YEAR(EDATE(C4802,-1))),-1,Feriados!$A$1:$A$936),1,Feriados!$A$1:$A$936)</f>
        <v>43661</v>
      </c>
      <c r="J4802" s="27">
        <f>WORKDAY(WORKDAY(DATEVALUE("15/"&amp;MONTH(EDATE(C4802,0))&amp;"/"&amp;YEAR(EDATE(C4802,0))-1),-1,Feriados!$A$1:$A$936),1,Feriados!$A$1:$A$936)</f>
        <v>43327</v>
      </c>
      <c r="K4802" s="28">
        <f t="shared" si="146"/>
        <v>3.2220204670965424</v>
      </c>
    </row>
    <row r="4803" spans="1:11" x14ac:dyDescent="0.3">
      <c r="A4803" s="18" t="str">
        <f t="shared" ref="A4803:A4866" si="147">MONTH(EDATE(C4803,-1))&amp;YEAR(EDATE(C4803,-1))&amp;F4803</f>
        <v>72019P</v>
      </c>
      <c r="B4803" s="10">
        <v>760199</v>
      </c>
      <c r="C4803" s="15">
        <v>43705</v>
      </c>
      <c r="D4803" s="16">
        <v>3237.2677450000001</v>
      </c>
      <c r="E4803" s="14">
        <v>0.13</v>
      </c>
      <c r="F4803" s="14" t="s">
        <v>42</v>
      </c>
      <c r="G4803" s="15">
        <v>43700</v>
      </c>
      <c r="H4803" s="27">
        <f>WORKDAY(WORKDAY(DATEVALUE("15/"&amp;MONTH(EDATE(C4803,0))&amp;"/"&amp;YEAR(EDATE(C4803,0))),-1,Feriados!$A$1:$A$936),1,Feriados!$A$1:$A$936)</f>
        <v>43692</v>
      </c>
      <c r="I4803" s="27">
        <f>WORKDAY(WORKDAY(DATEVALUE("15/"&amp;MONTH(EDATE(C4803,-1))&amp;"/"&amp;YEAR(EDATE(C4803,-1))),-1,Feriados!$A$1:$A$936),1,Feriados!$A$1:$A$936)</f>
        <v>43661</v>
      </c>
      <c r="J4803" s="27">
        <f>WORKDAY(WORKDAY(DATEVALUE("15/"&amp;MONTH(EDATE(C4803,0))&amp;"/"&amp;YEAR(EDATE(C4803,0))-1),-1,Feriados!$A$1:$A$936),1,Feriados!$A$1:$A$936)</f>
        <v>43327</v>
      </c>
      <c r="K4803" s="28">
        <f t="shared" si="146"/>
        <v>3.2220204670965424</v>
      </c>
    </row>
    <row r="4804" spans="1:11" x14ac:dyDescent="0.3">
      <c r="A4804" s="18" t="str">
        <f t="shared" si="147"/>
        <v>72019P</v>
      </c>
      <c r="B4804" s="10">
        <v>760199</v>
      </c>
      <c r="C4804" s="15">
        <v>43706</v>
      </c>
      <c r="D4804" s="16">
        <v>3237.45892</v>
      </c>
      <c r="E4804" s="14">
        <v>0.13</v>
      </c>
      <c r="F4804" s="14" t="s">
        <v>42</v>
      </c>
      <c r="G4804" s="15">
        <v>43700</v>
      </c>
      <c r="H4804" s="27">
        <f>WORKDAY(WORKDAY(DATEVALUE("15/"&amp;MONTH(EDATE(C4804,0))&amp;"/"&amp;YEAR(EDATE(C4804,0))),-1,Feriados!$A$1:$A$936),1,Feriados!$A$1:$A$936)</f>
        <v>43692</v>
      </c>
      <c r="I4804" s="27">
        <f>WORKDAY(WORKDAY(DATEVALUE("15/"&amp;MONTH(EDATE(C4804,-1))&amp;"/"&amp;YEAR(EDATE(C4804,-1))),-1,Feriados!$A$1:$A$936),1,Feriados!$A$1:$A$936)</f>
        <v>43661</v>
      </c>
      <c r="J4804" s="27">
        <f>WORKDAY(WORKDAY(DATEVALUE("15/"&amp;MONTH(EDATE(C4804,0))&amp;"/"&amp;YEAR(EDATE(C4804,0))-1),-1,Feriados!$A$1:$A$936),1,Feriados!$A$1:$A$936)</f>
        <v>43327</v>
      </c>
      <c r="K4804" s="28">
        <f t="shared" si="146"/>
        <v>3.2220204670965424</v>
      </c>
    </row>
    <row r="4805" spans="1:11" x14ac:dyDescent="0.3">
      <c r="A4805" s="18" t="str">
        <f t="shared" si="147"/>
        <v>72019P</v>
      </c>
      <c r="B4805" s="10">
        <v>760199</v>
      </c>
      <c r="C4805" s="15">
        <v>43707</v>
      </c>
      <c r="D4805" s="16">
        <v>3237.6501050000002</v>
      </c>
      <c r="E4805" s="14">
        <v>0.13</v>
      </c>
      <c r="F4805" s="14" t="s">
        <v>42</v>
      </c>
      <c r="G4805" s="15">
        <v>43700</v>
      </c>
      <c r="H4805" s="27">
        <f>WORKDAY(WORKDAY(DATEVALUE("15/"&amp;MONTH(EDATE(C4805,0))&amp;"/"&amp;YEAR(EDATE(C4805,0))),-1,Feriados!$A$1:$A$936),1,Feriados!$A$1:$A$936)</f>
        <v>43692</v>
      </c>
      <c r="I4805" s="27">
        <f>WORKDAY(WORKDAY(DATEVALUE("15/"&amp;MONTH(EDATE(C4805,-1))&amp;"/"&amp;YEAR(EDATE(C4805,-1))),-1,Feriados!$A$1:$A$936),1,Feriados!$A$1:$A$936)</f>
        <v>43661</v>
      </c>
      <c r="J4805" s="27">
        <f>WORKDAY(WORKDAY(DATEVALUE("15/"&amp;MONTH(EDATE(C4805,0))&amp;"/"&amp;YEAR(EDATE(C4805,0))-1),-1,Feriados!$A$1:$A$936),1,Feriados!$A$1:$A$936)</f>
        <v>43327</v>
      </c>
      <c r="K4805" s="28">
        <f t="shared" si="146"/>
        <v>3.2220204670965424</v>
      </c>
    </row>
    <row r="4806" spans="1:11" x14ac:dyDescent="0.3">
      <c r="A4806" s="18" t="str">
        <f t="shared" si="147"/>
        <v>82019P</v>
      </c>
      <c r="B4806" s="10">
        <v>760199</v>
      </c>
      <c r="C4806" s="15">
        <v>43710</v>
      </c>
      <c r="D4806" s="16">
        <v>3237.8413030000002</v>
      </c>
      <c r="E4806" s="14">
        <v>0.13</v>
      </c>
      <c r="F4806" s="14" t="s">
        <v>42</v>
      </c>
      <c r="G4806" s="15">
        <v>43700</v>
      </c>
      <c r="H4806" s="27">
        <f>WORKDAY(WORKDAY(DATEVALUE("15/"&amp;MONTH(EDATE(C4806,0))&amp;"/"&amp;YEAR(EDATE(C4806,0))),-1,Feriados!$A$1:$A$936),1,Feriados!$A$1:$A$936)</f>
        <v>43724</v>
      </c>
      <c r="I4806" s="27">
        <f>WORKDAY(WORKDAY(DATEVALUE("15/"&amp;MONTH(EDATE(C4806,-1))&amp;"/"&amp;YEAR(EDATE(C4806,-1))),-1,Feriados!$A$1:$A$936),1,Feriados!$A$1:$A$936)</f>
        <v>43692</v>
      </c>
      <c r="J4806" s="27">
        <f>WORKDAY(WORKDAY(DATEVALUE("15/"&amp;MONTH(EDATE(C4806,0))&amp;"/"&amp;YEAR(EDATE(C4806,0))-1),-1,Feriados!$A$1:$A$936),1,Feriados!$A$1:$A$936)</f>
        <v>43360</v>
      </c>
      <c r="K4806" s="28">
        <f t="shared" si="146"/>
        <v>3.4286155042025257</v>
      </c>
    </row>
    <row r="4807" spans="1:11" x14ac:dyDescent="0.3">
      <c r="A4807" s="18" t="str">
        <f t="shared" si="147"/>
        <v>82019P</v>
      </c>
      <c r="B4807" s="10">
        <v>760199</v>
      </c>
      <c r="C4807" s="15">
        <v>43711</v>
      </c>
      <c r="D4807" s="16">
        <v>3238.0325109999999</v>
      </c>
      <c r="E4807" s="14">
        <v>0.13</v>
      </c>
      <c r="F4807" s="14" t="s">
        <v>42</v>
      </c>
      <c r="G4807" s="15">
        <v>43700</v>
      </c>
      <c r="H4807" s="27">
        <f>WORKDAY(WORKDAY(DATEVALUE("15/"&amp;MONTH(EDATE(C4807,0))&amp;"/"&amp;YEAR(EDATE(C4807,0))),-1,Feriados!$A$1:$A$936),1,Feriados!$A$1:$A$936)</f>
        <v>43724</v>
      </c>
      <c r="I4807" s="27">
        <f>WORKDAY(WORKDAY(DATEVALUE("15/"&amp;MONTH(EDATE(C4807,-1))&amp;"/"&amp;YEAR(EDATE(C4807,-1))),-1,Feriados!$A$1:$A$936),1,Feriados!$A$1:$A$936)</f>
        <v>43692</v>
      </c>
      <c r="J4807" s="27">
        <f>WORKDAY(WORKDAY(DATEVALUE("15/"&amp;MONTH(EDATE(C4807,0))&amp;"/"&amp;YEAR(EDATE(C4807,0))-1),-1,Feriados!$A$1:$A$936),1,Feriados!$A$1:$A$936)</f>
        <v>43360</v>
      </c>
      <c r="K4807" s="28">
        <f t="shared" si="146"/>
        <v>3.4286155042025257</v>
      </c>
    </row>
    <row r="4808" spans="1:11" x14ac:dyDescent="0.3">
      <c r="A4808" s="18" t="str">
        <f t="shared" si="147"/>
        <v>82019P</v>
      </c>
      <c r="B4808" s="10">
        <v>760199</v>
      </c>
      <c r="C4808" s="15">
        <v>43712</v>
      </c>
      <c r="D4808" s="16">
        <v>3238.223731</v>
      </c>
      <c r="E4808" s="14">
        <v>0.13</v>
      </c>
      <c r="F4808" s="14" t="s">
        <v>42</v>
      </c>
      <c r="G4808" s="15">
        <v>43700</v>
      </c>
      <c r="H4808" s="27">
        <f>WORKDAY(WORKDAY(DATEVALUE("15/"&amp;MONTH(EDATE(C4808,0))&amp;"/"&amp;YEAR(EDATE(C4808,0))),-1,Feriados!$A$1:$A$936),1,Feriados!$A$1:$A$936)</f>
        <v>43724</v>
      </c>
      <c r="I4808" s="27">
        <f>WORKDAY(WORKDAY(DATEVALUE("15/"&amp;MONTH(EDATE(C4808,-1))&amp;"/"&amp;YEAR(EDATE(C4808,-1))),-1,Feriados!$A$1:$A$936),1,Feriados!$A$1:$A$936)</f>
        <v>43692</v>
      </c>
      <c r="J4808" s="27">
        <f>WORKDAY(WORKDAY(DATEVALUE("15/"&amp;MONTH(EDATE(C4808,0))&amp;"/"&amp;YEAR(EDATE(C4808,0))-1),-1,Feriados!$A$1:$A$936),1,Feriados!$A$1:$A$936)</f>
        <v>43360</v>
      </c>
      <c r="K4808" s="28">
        <f t="shared" si="146"/>
        <v>3.4286155042025257</v>
      </c>
    </row>
    <row r="4809" spans="1:11" x14ac:dyDescent="0.3">
      <c r="A4809" s="18" t="str">
        <f t="shared" si="147"/>
        <v>82019P</v>
      </c>
      <c r="B4809" s="10">
        <v>760199</v>
      </c>
      <c r="C4809" s="15">
        <v>43713</v>
      </c>
      <c r="D4809" s="16">
        <v>3238.4149619999998</v>
      </c>
      <c r="E4809" s="14">
        <v>0.13</v>
      </c>
      <c r="F4809" s="14" t="s">
        <v>42</v>
      </c>
      <c r="G4809" s="15">
        <v>43700</v>
      </c>
      <c r="H4809" s="27">
        <f>WORKDAY(WORKDAY(DATEVALUE("15/"&amp;MONTH(EDATE(C4809,0))&amp;"/"&amp;YEAR(EDATE(C4809,0))),-1,Feriados!$A$1:$A$936),1,Feriados!$A$1:$A$936)</f>
        <v>43724</v>
      </c>
      <c r="I4809" s="27">
        <f>WORKDAY(WORKDAY(DATEVALUE("15/"&amp;MONTH(EDATE(C4809,-1))&amp;"/"&amp;YEAR(EDATE(C4809,-1))),-1,Feriados!$A$1:$A$936),1,Feriados!$A$1:$A$936)</f>
        <v>43692</v>
      </c>
      <c r="J4809" s="27">
        <f>WORKDAY(WORKDAY(DATEVALUE("15/"&amp;MONTH(EDATE(C4809,0))&amp;"/"&amp;YEAR(EDATE(C4809,0))-1),-1,Feriados!$A$1:$A$936),1,Feriados!$A$1:$A$936)</f>
        <v>43360</v>
      </c>
      <c r="K4809" s="28">
        <f t="shared" si="146"/>
        <v>3.4286155042025257</v>
      </c>
    </row>
    <row r="4810" spans="1:11" x14ac:dyDescent="0.3">
      <c r="A4810" s="18" t="str">
        <f t="shared" si="147"/>
        <v>82019F</v>
      </c>
      <c r="B4810" s="10">
        <v>760199</v>
      </c>
      <c r="C4810" s="15">
        <v>43714</v>
      </c>
      <c r="D4810" s="16">
        <v>3238.137264</v>
      </c>
      <c r="E4810" s="14">
        <v>0.11</v>
      </c>
      <c r="F4810" s="14" t="s">
        <v>41</v>
      </c>
      <c r="G4810" s="15">
        <v>43714</v>
      </c>
      <c r="H4810" s="27">
        <f>WORKDAY(WORKDAY(DATEVALUE("15/"&amp;MONTH(EDATE(C4810,0))&amp;"/"&amp;YEAR(EDATE(C4810,0))),-1,Feriados!$A$1:$A$936),1,Feriados!$A$1:$A$936)</f>
        <v>43724</v>
      </c>
      <c r="I4810" s="27">
        <f>WORKDAY(WORKDAY(DATEVALUE("15/"&amp;MONTH(EDATE(C4810,-1))&amp;"/"&amp;YEAR(EDATE(C4810,-1))),-1,Feriados!$A$1:$A$936),1,Feriados!$A$1:$A$936)</f>
        <v>43692</v>
      </c>
      <c r="J4810" s="27">
        <f>WORKDAY(WORKDAY(DATEVALUE("15/"&amp;MONTH(EDATE(C4810,0))&amp;"/"&amp;YEAR(EDATE(C4810,0))-1),-1,Feriados!$A$1:$A$936),1,Feriados!$A$1:$A$936)</f>
        <v>43360</v>
      </c>
      <c r="K4810" s="28">
        <f t="shared" si="146"/>
        <v>3.4286155042025257</v>
      </c>
    </row>
    <row r="4811" spans="1:11" x14ac:dyDescent="0.3">
      <c r="A4811" s="18" t="str">
        <f t="shared" si="147"/>
        <v>82019F</v>
      </c>
      <c r="B4811" s="10">
        <v>760199</v>
      </c>
      <c r="C4811" s="15">
        <v>43717</v>
      </c>
      <c r="D4811" s="16">
        <v>3238.2991820000002</v>
      </c>
      <c r="E4811" s="14">
        <v>0.11</v>
      </c>
      <c r="F4811" s="14" t="s">
        <v>41</v>
      </c>
      <c r="G4811" s="15">
        <v>43714</v>
      </c>
      <c r="H4811" s="27">
        <f>WORKDAY(WORKDAY(DATEVALUE("15/"&amp;MONTH(EDATE(C4811,0))&amp;"/"&amp;YEAR(EDATE(C4811,0))),-1,Feriados!$A$1:$A$936),1,Feriados!$A$1:$A$936)</f>
        <v>43724</v>
      </c>
      <c r="I4811" s="27">
        <f>WORKDAY(WORKDAY(DATEVALUE("15/"&amp;MONTH(EDATE(C4811,-1))&amp;"/"&amp;YEAR(EDATE(C4811,-1))),-1,Feriados!$A$1:$A$936),1,Feriados!$A$1:$A$936)</f>
        <v>43692</v>
      </c>
      <c r="J4811" s="27">
        <f>WORKDAY(WORKDAY(DATEVALUE("15/"&amp;MONTH(EDATE(C4811,0))&amp;"/"&amp;YEAR(EDATE(C4811,0))-1),-1,Feriados!$A$1:$A$936),1,Feriados!$A$1:$A$936)</f>
        <v>43360</v>
      </c>
      <c r="K4811" s="28">
        <f t="shared" si="146"/>
        <v>3.4286155042025257</v>
      </c>
    </row>
    <row r="4812" spans="1:11" x14ac:dyDescent="0.3">
      <c r="A4812" s="18" t="str">
        <f t="shared" si="147"/>
        <v>82019F</v>
      </c>
      <c r="B4812" s="10">
        <v>760199</v>
      </c>
      <c r="C4812" s="15">
        <v>43718</v>
      </c>
      <c r="D4812" s="16">
        <v>3238.461108</v>
      </c>
      <c r="E4812" s="14">
        <v>0.11</v>
      </c>
      <c r="F4812" s="14" t="s">
        <v>41</v>
      </c>
      <c r="G4812" s="15">
        <v>43714</v>
      </c>
      <c r="H4812" s="27">
        <f>WORKDAY(WORKDAY(DATEVALUE("15/"&amp;MONTH(EDATE(C4812,0))&amp;"/"&amp;YEAR(EDATE(C4812,0))),-1,Feriados!$A$1:$A$936),1,Feriados!$A$1:$A$936)</f>
        <v>43724</v>
      </c>
      <c r="I4812" s="27">
        <f>WORKDAY(WORKDAY(DATEVALUE("15/"&amp;MONTH(EDATE(C4812,-1))&amp;"/"&amp;YEAR(EDATE(C4812,-1))),-1,Feriados!$A$1:$A$936),1,Feriados!$A$1:$A$936)</f>
        <v>43692</v>
      </c>
      <c r="J4812" s="27">
        <f>WORKDAY(WORKDAY(DATEVALUE("15/"&amp;MONTH(EDATE(C4812,0))&amp;"/"&amp;YEAR(EDATE(C4812,0))-1),-1,Feriados!$A$1:$A$936),1,Feriados!$A$1:$A$936)</f>
        <v>43360</v>
      </c>
      <c r="K4812" s="28">
        <f t="shared" si="146"/>
        <v>3.4286155042025257</v>
      </c>
    </row>
    <row r="4813" spans="1:11" x14ac:dyDescent="0.3">
      <c r="A4813" s="18" t="str">
        <f t="shared" si="147"/>
        <v>82019F</v>
      </c>
      <c r="B4813" s="10">
        <v>760199</v>
      </c>
      <c r="C4813" s="15">
        <v>43719</v>
      </c>
      <c r="D4813" s="16">
        <v>3238.6230420000002</v>
      </c>
      <c r="E4813" s="14">
        <v>0.11</v>
      </c>
      <c r="F4813" s="14" t="s">
        <v>41</v>
      </c>
      <c r="G4813" s="15">
        <v>43714</v>
      </c>
      <c r="H4813" s="27">
        <f>WORKDAY(WORKDAY(DATEVALUE("15/"&amp;MONTH(EDATE(C4813,0))&amp;"/"&amp;YEAR(EDATE(C4813,0))),-1,Feriados!$A$1:$A$936),1,Feriados!$A$1:$A$936)</f>
        <v>43724</v>
      </c>
      <c r="I4813" s="27">
        <f>WORKDAY(WORKDAY(DATEVALUE("15/"&amp;MONTH(EDATE(C4813,-1))&amp;"/"&amp;YEAR(EDATE(C4813,-1))),-1,Feriados!$A$1:$A$936),1,Feriados!$A$1:$A$936)</f>
        <v>43692</v>
      </c>
      <c r="J4813" s="27">
        <f>WORKDAY(WORKDAY(DATEVALUE("15/"&amp;MONTH(EDATE(C4813,0))&amp;"/"&amp;YEAR(EDATE(C4813,0))-1),-1,Feriados!$A$1:$A$936),1,Feriados!$A$1:$A$936)</f>
        <v>43360</v>
      </c>
      <c r="K4813" s="28">
        <f t="shared" si="146"/>
        <v>3.4286155042025257</v>
      </c>
    </row>
    <row r="4814" spans="1:11" x14ac:dyDescent="0.3">
      <c r="A4814" s="18" t="str">
        <f t="shared" si="147"/>
        <v>82019F</v>
      </c>
      <c r="B4814" s="10">
        <v>760199</v>
      </c>
      <c r="C4814" s="15">
        <v>43720</v>
      </c>
      <c r="D4814" s="16">
        <v>3238.7849839999999</v>
      </c>
      <c r="E4814" s="14">
        <v>0.11</v>
      </c>
      <c r="F4814" s="14" t="s">
        <v>41</v>
      </c>
      <c r="G4814" s="15">
        <v>43714</v>
      </c>
      <c r="H4814" s="27">
        <f>WORKDAY(WORKDAY(DATEVALUE("15/"&amp;MONTH(EDATE(C4814,0))&amp;"/"&amp;YEAR(EDATE(C4814,0))),-1,Feriados!$A$1:$A$936),1,Feriados!$A$1:$A$936)</f>
        <v>43724</v>
      </c>
      <c r="I4814" s="27">
        <f>WORKDAY(WORKDAY(DATEVALUE("15/"&amp;MONTH(EDATE(C4814,-1))&amp;"/"&amp;YEAR(EDATE(C4814,-1))),-1,Feriados!$A$1:$A$936),1,Feriados!$A$1:$A$936)</f>
        <v>43692</v>
      </c>
      <c r="J4814" s="27">
        <f>WORKDAY(WORKDAY(DATEVALUE("15/"&amp;MONTH(EDATE(C4814,0))&amp;"/"&amp;YEAR(EDATE(C4814,0))-1),-1,Feriados!$A$1:$A$936),1,Feriados!$A$1:$A$936)</f>
        <v>43360</v>
      </c>
      <c r="K4814" s="28">
        <f t="shared" si="146"/>
        <v>3.4286155042025257</v>
      </c>
    </row>
    <row r="4815" spans="1:11" x14ac:dyDescent="0.3">
      <c r="A4815" s="18" t="str">
        <f t="shared" si="147"/>
        <v>82019F</v>
      </c>
      <c r="B4815" s="10">
        <v>760199</v>
      </c>
      <c r="C4815" s="15">
        <v>43721</v>
      </c>
      <c r="D4815" s="16">
        <v>3238.9469340000001</v>
      </c>
      <c r="E4815" s="14">
        <v>0.11</v>
      </c>
      <c r="F4815" s="14" t="s">
        <v>41</v>
      </c>
      <c r="G4815" s="15">
        <v>43714</v>
      </c>
      <c r="H4815" s="27">
        <f>WORKDAY(WORKDAY(DATEVALUE("15/"&amp;MONTH(EDATE(C4815,0))&amp;"/"&amp;YEAR(EDATE(C4815,0))),-1,Feriados!$A$1:$A$936),1,Feriados!$A$1:$A$936)</f>
        <v>43724</v>
      </c>
      <c r="I4815" s="27">
        <f>WORKDAY(WORKDAY(DATEVALUE("15/"&amp;MONTH(EDATE(C4815,-1))&amp;"/"&amp;YEAR(EDATE(C4815,-1))),-1,Feriados!$A$1:$A$936),1,Feriados!$A$1:$A$936)</f>
        <v>43692</v>
      </c>
      <c r="J4815" s="27">
        <f>WORKDAY(WORKDAY(DATEVALUE("15/"&amp;MONTH(EDATE(C4815,0))&amp;"/"&amp;YEAR(EDATE(C4815,0))-1),-1,Feriados!$A$1:$A$936),1,Feriados!$A$1:$A$936)</f>
        <v>43360</v>
      </c>
      <c r="K4815" s="28">
        <f t="shared" si="146"/>
        <v>3.4286155042025257</v>
      </c>
    </row>
    <row r="4816" spans="1:11" x14ac:dyDescent="0.3">
      <c r="A4816" s="18" t="str">
        <f t="shared" si="147"/>
        <v>82019F</v>
      </c>
      <c r="B4816" s="10">
        <v>760199</v>
      </c>
      <c r="C4816" s="15">
        <v>43724</v>
      </c>
      <c r="D4816" s="16">
        <v>3239.1088920000002</v>
      </c>
      <c r="E4816" s="14">
        <v>0.11</v>
      </c>
      <c r="F4816" s="14" t="s">
        <v>41</v>
      </c>
      <c r="G4816" s="15">
        <v>43714</v>
      </c>
      <c r="H4816" s="27">
        <f>WORKDAY(WORKDAY(DATEVALUE("15/"&amp;MONTH(EDATE(C4816,0))&amp;"/"&amp;YEAR(EDATE(C4816,0))),-1,Feriados!$A$1:$A$936),1,Feriados!$A$1:$A$936)</f>
        <v>43724</v>
      </c>
      <c r="I4816" s="27">
        <f>WORKDAY(WORKDAY(DATEVALUE("15/"&amp;MONTH(EDATE(C4816,-1))&amp;"/"&amp;YEAR(EDATE(C4816,-1))),-1,Feriados!$A$1:$A$936),1,Feriados!$A$1:$A$936)</f>
        <v>43692</v>
      </c>
      <c r="J4816" s="27">
        <f>WORKDAY(WORKDAY(DATEVALUE("15/"&amp;MONTH(EDATE(C4816,0))&amp;"/"&amp;YEAR(EDATE(C4816,0))-1),-1,Feriados!$A$1:$A$936),1,Feriados!$A$1:$A$936)</f>
        <v>43360</v>
      </c>
      <c r="K4816" s="28">
        <f t="shared" si="146"/>
        <v>3.4286155042025257</v>
      </c>
    </row>
    <row r="4817" spans="1:11" x14ac:dyDescent="0.3">
      <c r="A4817" s="18" t="str">
        <f t="shared" si="147"/>
        <v>82019P</v>
      </c>
      <c r="B4817" s="10">
        <v>760199</v>
      </c>
      <c r="C4817" s="15">
        <v>43725</v>
      </c>
      <c r="D4817" s="16">
        <v>3239.2630610000001</v>
      </c>
      <c r="E4817" s="14">
        <v>0.1</v>
      </c>
      <c r="F4817" s="14" t="s">
        <v>42</v>
      </c>
      <c r="G4817" s="15">
        <v>43725</v>
      </c>
      <c r="H4817" s="27">
        <f>WORKDAY(WORKDAY(DATEVALUE("15/"&amp;MONTH(EDATE(C4817,0))&amp;"/"&amp;YEAR(EDATE(C4817,0))),-1,Feriados!$A$1:$A$936),1,Feriados!$A$1:$A$936)</f>
        <v>43724</v>
      </c>
      <c r="I4817" s="27">
        <f>WORKDAY(WORKDAY(DATEVALUE("15/"&amp;MONTH(EDATE(C4817,-1))&amp;"/"&amp;YEAR(EDATE(C4817,-1))),-1,Feriados!$A$1:$A$936),1,Feriados!$A$1:$A$936)</f>
        <v>43692</v>
      </c>
      <c r="J4817" s="27">
        <f>WORKDAY(WORKDAY(DATEVALUE("15/"&amp;MONTH(EDATE(C4817,0))&amp;"/"&amp;YEAR(EDATE(C4817,0))-1),-1,Feriados!$A$1:$A$936),1,Feriados!$A$1:$A$936)</f>
        <v>43360</v>
      </c>
      <c r="K4817" s="28">
        <f t="shared" si="146"/>
        <v>3.4286155042025257</v>
      </c>
    </row>
    <row r="4818" spans="1:11" x14ac:dyDescent="0.3">
      <c r="A4818" s="18" t="str">
        <f t="shared" si="147"/>
        <v>82019P</v>
      </c>
      <c r="B4818" s="10">
        <v>760199</v>
      </c>
      <c r="C4818" s="15">
        <v>43726</v>
      </c>
      <c r="D4818" s="16">
        <v>3239.4172389999999</v>
      </c>
      <c r="E4818" s="14">
        <v>0.1</v>
      </c>
      <c r="F4818" s="14" t="s">
        <v>42</v>
      </c>
      <c r="G4818" s="15">
        <v>43725</v>
      </c>
      <c r="H4818" s="27">
        <f>WORKDAY(WORKDAY(DATEVALUE("15/"&amp;MONTH(EDATE(C4818,0))&amp;"/"&amp;YEAR(EDATE(C4818,0))),-1,Feriados!$A$1:$A$936),1,Feriados!$A$1:$A$936)</f>
        <v>43724</v>
      </c>
      <c r="I4818" s="27">
        <f>WORKDAY(WORKDAY(DATEVALUE("15/"&amp;MONTH(EDATE(C4818,-1))&amp;"/"&amp;YEAR(EDATE(C4818,-1))),-1,Feriados!$A$1:$A$936),1,Feriados!$A$1:$A$936)</f>
        <v>43692</v>
      </c>
      <c r="J4818" s="27">
        <f>WORKDAY(WORKDAY(DATEVALUE("15/"&amp;MONTH(EDATE(C4818,0))&amp;"/"&amp;YEAR(EDATE(C4818,0))-1),-1,Feriados!$A$1:$A$936),1,Feriados!$A$1:$A$936)</f>
        <v>43360</v>
      </c>
      <c r="K4818" s="28">
        <f t="shared" si="146"/>
        <v>3.4286155042025257</v>
      </c>
    </row>
    <row r="4819" spans="1:11" x14ac:dyDescent="0.3">
      <c r="A4819" s="18" t="str">
        <f t="shared" si="147"/>
        <v>82019P</v>
      </c>
      <c r="B4819" s="10">
        <v>760199</v>
      </c>
      <c r="C4819" s="15">
        <v>43727</v>
      </c>
      <c r="D4819" s="16">
        <v>3239.5714229999999</v>
      </c>
      <c r="E4819" s="14">
        <v>0.1</v>
      </c>
      <c r="F4819" s="14" t="s">
        <v>42</v>
      </c>
      <c r="G4819" s="15">
        <v>43725</v>
      </c>
      <c r="H4819" s="27">
        <f>WORKDAY(WORKDAY(DATEVALUE("15/"&amp;MONTH(EDATE(C4819,0))&amp;"/"&amp;YEAR(EDATE(C4819,0))),-1,Feriados!$A$1:$A$936),1,Feriados!$A$1:$A$936)</f>
        <v>43724</v>
      </c>
      <c r="I4819" s="27">
        <f>WORKDAY(WORKDAY(DATEVALUE("15/"&amp;MONTH(EDATE(C4819,-1))&amp;"/"&amp;YEAR(EDATE(C4819,-1))),-1,Feriados!$A$1:$A$936),1,Feriados!$A$1:$A$936)</f>
        <v>43692</v>
      </c>
      <c r="J4819" s="27">
        <f>WORKDAY(WORKDAY(DATEVALUE("15/"&amp;MONTH(EDATE(C4819,0))&amp;"/"&amp;YEAR(EDATE(C4819,0))-1),-1,Feriados!$A$1:$A$936),1,Feriados!$A$1:$A$936)</f>
        <v>43360</v>
      </c>
      <c r="K4819" s="28">
        <f t="shared" si="146"/>
        <v>3.4286155042025257</v>
      </c>
    </row>
    <row r="4820" spans="1:11" x14ac:dyDescent="0.3">
      <c r="A4820" s="18" t="str">
        <f t="shared" si="147"/>
        <v>82019P</v>
      </c>
      <c r="B4820" s="10">
        <v>760199</v>
      </c>
      <c r="C4820" s="15">
        <v>43728</v>
      </c>
      <c r="D4820" s="16">
        <v>3239.7256149999998</v>
      </c>
      <c r="E4820" s="14">
        <v>0.1</v>
      </c>
      <c r="F4820" s="14" t="s">
        <v>42</v>
      </c>
      <c r="G4820" s="15">
        <v>43725</v>
      </c>
      <c r="H4820" s="27">
        <f>WORKDAY(WORKDAY(DATEVALUE("15/"&amp;MONTH(EDATE(C4820,0))&amp;"/"&amp;YEAR(EDATE(C4820,0))),-1,Feriados!$A$1:$A$936),1,Feriados!$A$1:$A$936)</f>
        <v>43724</v>
      </c>
      <c r="I4820" s="27">
        <f>WORKDAY(WORKDAY(DATEVALUE("15/"&amp;MONTH(EDATE(C4820,-1))&amp;"/"&amp;YEAR(EDATE(C4820,-1))),-1,Feriados!$A$1:$A$936),1,Feriados!$A$1:$A$936)</f>
        <v>43692</v>
      </c>
      <c r="J4820" s="27">
        <f>WORKDAY(WORKDAY(DATEVALUE("15/"&amp;MONTH(EDATE(C4820,0))&amp;"/"&amp;YEAR(EDATE(C4820,0))-1),-1,Feriados!$A$1:$A$936),1,Feriados!$A$1:$A$936)</f>
        <v>43360</v>
      </c>
      <c r="K4820" s="28">
        <f t="shared" si="146"/>
        <v>3.4286155042025257</v>
      </c>
    </row>
    <row r="4821" spans="1:11" x14ac:dyDescent="0.3">
      <c r="A4821" s="18" t="str">
        <f t="shared" si="147"/>
        <v>82019P</v>
      </c>
      <c r="B4821" s="10">
        <v>760199</v>
      </c>
      <c r="C4821" s="15">
        <v>43731</v>
      </c>
      <c r="D4821" s="16">
        <v>3239.8798139999999</v>
      </c>
      <c r="E4821" s="14">
        <v>0.1</v>
      </c>
      <c r="F4821" s="14" t="s">
        <v>42</v>
      </c>
      <c r="G4821" s="15">
        <v>43725</v>
      </c>
      <c r="H4821" s="27">
        <f>WORKDAY(WORKDAY(DATEVALUE("15/"&amp;MONTH(EDATE(C4821,0))&amp;"/"&amp;YEAR(EDATE(C4821,0))),-1,Feriados!$A$1:$A$936),1,Feriados!$A$1:$A$936)</f>
        <v>43724</v>
      </c>
      <c r="I4821" s="27">
        <f>WORKDAY(WORKDAY(DATEVALUE("15/"&amp;MONTH(EDATE(C4821,-1))&amp;"/"&amp;YEAR(EDATE(C4821,-1))),-1,Feriados!$A$1:$A$936),1,Feriados!$A$1:$A$936)</f>
        <v>43692</v>
      </c>
      <c r="J4821" s="27">
        <f>WORKDAY(WORKDAY(DATEVALUE("15/"&amp;MONTH(EDATE(C4821,0))&amp;"/"&amp;YEAR(EDATE(C4821,0))-1),-1,Feriados!$A$1:$A$936),1,Feriados!$A$1:$A$936)</f>
        <v>43360</v>
      </c>
      <c r="K4821" s="28">
        <f t="shared" si="146"/>
        <v>3.4286155042025257</v>
      </c>
    </row>
    <row r="4822" spans="1:11" x14ac:dyDescent="0.3">
      <c r="A4822" s="18" t="str">
        <f t="shared" si="147"/>
        <v>82019P</v>
      </c>
      <c r="B4822" s="10">
        <v>760199</v>
      </c>
      <c r="C4822" s="15">
        <v>43732</v>
      </c>
      <c r="D4822" s="16">
        <v>3240.0340209999999</v>
      </c>
      <c r="E4822" s="14">
        <v>0.1</v>
      </c>
      <c r="F4822" s="14" t="s">
        <v>42</v>
      </c>
      <c r="G4822" s="15">
        <v>43725</v>
      </c>
      <c r="H4822" s="27">
        <f>WORKDAY(WORKDAY(DATEVALUE("15/"&amp;MONTH(EDATE(C4822,0))&amp;"/"&amp;YEAR(EDATE(C4822,0))),-1,Feriados!$A$1:$A$936),1,Feriados!$A$1:$A$936)</f>
        <v>43724</v>
      </c>
      <c r="I4822" s="27">
        <f>WORKDAY(WORKDAY(DATEVALUE("15/"&amp;MONTH(EDATE(C4822,-1))&amp;"/"&amp;YEAR(EDATE(C4822,-1))),-1,Feriados!$A$1:$A$936),1,Feriados!$A$1:$A$936)</f>
        <v>43692</v>
      </c>
      <c r="J4822" s="27">
        <f>WORKDAY(WORKDAY(DATEVALUE("15/"&amp;MONTH(EDATE(C4822,0))&amp;"/"&amp;YEAR(EDATE(C4822,0))-1),-1,Feriados!$A$1:$A$936),1,Feriados!$A$1:$A$936)</f>
        <v>43360</v>
      </c>
      <c r="K4822" s="28">
        <f t="shared" si="146"/>
        <v>3.4286155042025257</v>
      </c>
    </row>
    <row r="4823" spans="1:11" x14ac:dyDescent="0.3">
      <c r="A4823" s="18" t="str">
        <f t="shared" si="147"/>
        <v>82019P</v>
      </c>
      <c r="B4823" s="10">
        <v>760199</v>
      </c>
      <c r="C4823" s="15">
        <v>43733</v>
      </c>
      <c r="D4823" s="16">
        <v>3239.4327699999999</v>
      </c>
      <c r="E4823" s="14">
        <v>0.03</v>
      </c>
      <c r="F4823" s="14" t="s">
        <v>42</v>
      </c>
      <c r="G4823" s="15">
        <v>43733</v>
      </c>
      <c r="H4823" s="27">
        <f>WORKDAY(WORKDAY(DATEVALUE("15/"&amp;MONTH(EDATE(C4823,0))&amp;"/"&amp;YEAR(EDATE(C4823,0))),-1,Feriados!$A$1:$A$936),1,Feriados!$A$1:$A$936)</f>
        <v>43724</v>
      </c>
      <c r="I4823" s="27">
        <f>WORKDAY(WORKDAY(DATEVALUE("15/"&amp;MONTH(EDATE(C4823,-1))&amp;"/"&amp;YEAR(EDATE(C4823,-1))),-1,Feriados!$A$1:$A$936),1,Feriados!$A$1:$A$936)</f>
        <v>43692</v>
      </c>
      <c r="J4823" s="27">
        <f>WORKDAY(WORKDAY(DATEVALUE("15/"&amp;MONTH(EDATE(C4823,0))&amp;"/"&amp;YEAR(EDATE(C4823,0))-1),-1,Feriados!$A$1:$A$936),1,Feriados!$A$1:$A$936)</f>
        <v>43360</v>
      </c>
      <c r="K4823" s="28">
        <f t="shared" si="146"/>
        <v>3.4286155042025257</v>
      </c>
    </row>
    <row r="4824" spans="1:11" x14ac:dyDescent="0.3">
      <c r="A4824" s="18" t="str">
        <f t="shared" si="147"/>
        <v>82019P</v>
      </c>
      <c r="B4824" s="10">
        <v>760199</v>
      </c>
      <c r="C4824" s="15">
        <v>43734</v>
      </c>
      <c r="D4824" s="16">
        <v>3239.4790410000001</v>
      </c>
      <c r="E4824" s="14">
        <v>0.03</v>
      </c>
      <c r="F4824" s="14" t="s">
        <v>42</v>
      </c>
      <c r="G4824" s="15">
        <v>43733</v>
      </c>
      <c r="H4824" s="27">
        <f>WORKDAY(WORKDAY(DATEVALUE("15/"&amp;MONTH(EDATE(C4824,0))&amp;"/"&amp;YEAR(EDATE(C4824,0))),-1,Feriados!$A$1:$A$936),1,Feriados!$A$1:$A$936)</f>
        <v>43724</v>
      </c>
      <c r="I4824" s="27">
        <f>WORKDAY(WORKDAY(DATEVALUE("15/"&amp;MONTH(EDATE(C4824,-1))&amp;"/"&amp;YEAR(EDATE(C4824,-1))),-1,Feriados!$A$1:$A$936),1,Feriados!$A$1:$A$936)</f>
        <v>43692</v>
      </c>
      <c r="J4824" s="27">
        <f>WORKDAY(WORKDAY(DATEVALUE("15/"&amp;MONTH(EDATE(C4824,0))&amp;"/"&amp;YEAR(EDATE(C4824,0))-1),-1,Feriados!$A$1:$A$936),1,Feriados!$A$1:$A$936)</f>
        <v>43360</v>
      </c>
      <c r="K4824" s="28">
        <f t="shared" si="146"/>
        <v>3.4286155042025257</v>
      </c>
    </row>
    <row r="4825" spans="1:11" x14ac:dyDescent="0.3">
      <c r="A4825" s="18" t="str">
        <f t="shared" si="147"/>
        <v>82019P</v>
      </c>
      <c r="B4825" s="10">
        <v>760199</v>
      </c>
      <c r="C4825" s="15">
        <v>43735</v>
      </c>
      <c r="D4825" s="16">
        <v>3239.5253130000001</v>
      </c>
      <c r="E4825" s="14">
        <v>0.03</v>
      </c>
      <c r="F4825" s="14" t="s">
        <v>42</v>
      </c>
      <c r="G4825" s="15">
        <v>43733</v>
      </c>
      <c r="H4825" s="27">
        <f>WORKDAY(WORKDAY(DATEVALUE("15/"&amp;MONTH(EDATE(C4825,0))&amp;"/"&amp;YEAR(EDATE(C4825,0))),-1,Feriados!$A$1:$A$936),1,Feriados!$A$1:$A$936)</f>
        <v>43724</v>
      </c>
      <c r="I4825" s="27">
        <f>WORKDAY(WORKDAY(DATEVALUE("15/"&amp;MONTH(EDATE(C4825,-1))&amp;"/"&amp;YEAR(EDATE(C4825,-1))),-1,Feriados!$A$1:$A$936),1,Feriados!$A$1:$A$936)</f>
        <v>43692</v>
      </c>
      <c r="J4825" s="27">
        <f>WORKDAY(WORKDAY(DATEVALUE("15/"&amp;MONTH(EDATE(C4825,0))&amp;"/"&amp;YEAR(EDATE(C4825,0))-1),-1,Feriados!$A$1:$A$936),1,Feriados!$A$1:$A$936)</f>
        <v>43360</v>
      </c>
      <c r="K4825" s="28">
        <f t="shared" si="146"/>
        <v>3.4286155042025257</v>
      </c>
    </row>
    <row r="4826" spans="1:11" x14ac:dyDescent="0.3">
      <c r="A4826" s="18" t="str">
        <f t="shared" si="147"/>
        <v>82019P</v>
      </c>
      <c r="B4826" s="10">
        <v>760199</v>
      </c>
      <c r="C4826" s="15">
        <v>43738</v>
      </c>
      <c r="D4826" s="16">
        <v>3239.5715850000001</v>
      </c>
      <c r="E4826" s="14">
        <v>0.03</v>
      </c>
      <c r="F4826" s="14" t="s">
        <v>42</v>
      </c>
      <c r="G4826" s="15">
        <v>43733</v>
      </c>
      <c r="H4826" s="27">
        <f>WORKDAY(WORKDAY(DATEVALUE("15/"&amp;MONTH(EDATE(C4826,0))&amp;"/"&amp;YEAR(EDATE(C4826,0))),-1,Feriados!$A$1:$A$936),1,Feriados!$A$1:$A$936)</f>
        <v>43724</v>
      </c>
      <c r="I4826" s="27">
        <f>WORKDAY(WORKDAY(DATEVALUE("15/"&amp;MONTH(EDATE(C4826,-1))&amp;"/"&amp;YEAR(EDATE(C4826,-1))),-1,Feriados!$A$1:$A$936),1,Feriados!$A$1:$A$936)</f>
        <v>43692</v>
      </c>
      <c r="J4826" s="27">
        <f>WORKDAY(WORKDAY(DATEVALUE("15/"&amp;MONTH(EDATE(C4826,0))&amp;"/"&amp;YEAR(EDATE(C4826,0))-1),-1,Feriados!$A$1:$A$936),1,Feriados!$A$1:$A$936)</f>
        <v>43360</v>
      </c>
      <c r="K4826" s="28">
        <f t="shared" si="146"/>
        <v>3.4286155042025257</v>
      </c>
    </row>
    <row r="4827" spans="1:11" x14ac:dyDescent="0.3">
      <c r="A4827" s="18" t="str">
        <f t="shared" si="147"/>
        <v>92019P</v>
      </c>
      <c r="B4827" s="10">
        <v>760199</v>
      </c>
      <c r="C4827" s="15">
        <v>43739</v>
      </c>
      <c r="D4827" s="16">
        <v>3239.6178580000001</v>
      </c>
      <c r="E4827" s="14">
        <v>0.03</v>
      </c>
      <c r="F4827" s="14" t="s">
        <v>42</v>
      </c>
      <c r="G4827" s="15">
        <v>43733</v>
      </c>
      <c r="H4827" s="27">
        <f>WORKDAY(WORKDAY(DATEVALUE("15/"&amp;MONTH(EDATE(C4827,0))&amp;"/"&amp;YEAR(EDATE(C4827,0))),-1,Feriados!$A$1:$A$936),1,Feriados!$A$1:$A$936)</f>
        <v>43753</v>
      </c>
      <c r="I4827" s="27">
        <f>WORKDAY(WORKDAY(DATEVALUE("15/"&amp;MONTH(EDATE(C4827,-1))&amp;"/"&amp;YEAR(EDATE(C4827,-1))),-1,Feriados!$A$1:$A$936),1,Feriados!$A$1:$A$936)</f>
        <v>43724</v>
      </c>
      <c r="J4827" s="27">
        <f>WORKDAY(WORKDAY(DATEVALUE("15/"&amp;MONTH(EDATE(C4827,0))&amp;"/"&amp;YEAR(EDATE(C4827,0))-1),-1,Feriados!$A$1:$A$936),1,Feriados!$A$1:$A$936)</f>
        <v>43388</v>
      </c>
      <c r="K4827" s="28">
        <f t="shared" si="146"/>
        <v>2.8934248888948577</v>
      </c>
    </row>
    <row r="4828" spans="1:11" x14ac:dyDescent="0.3">
      <c r="A4828" s="18" t="str">
        <f t="shared" si="147"/>
        <v>92019P</v>
      </c>
      <c r="B4828" s="10">
        <v>760199</v>
      </c>
      <c r="C4828" s="15">
        <v>43740</v>
      </c>
      <c r="D4828" s="16">
        <v>3239.6641319999999</v>
      </c>
      <c r="E4828" s="14">
        <v>0.03</v>
      </c>
      <c r="F4828" s="14" t="s">
        <v>42</v>
      </c>
      <c r="G4828" s="15">
        <v>43733</v>
      </c>
      <c r="H4828" s="27">
        <f>WORKDAY(WORKDAY(DATEVALUE("15/"&amp;MONTH(EDATE(C4828,0))&amp;"/"&amp;YEAR(EDATE(C4828,0))),-1,Feriados!$A$1:$A$936),1,Feriados!$A$1:$A$936)</f>
        <v>43753</v>
      </c>
      <c r="I4828" s="27">
        <f>WORKDAY(WORKDAY(DATEVALUE("15/"&amp;MONTH(EDATE(C4828,-1))&amp;"/"&amp;YEAR(EDATE(C4828,-1))),-1,Feriados!$A$1:$A$936),1,Feriados!$A$1:$A$936)</f>
        <v>43724</v>
      </c>
      <c r="J4828" s="27">
        <f>WORKDAY(WORKDAY(DATEVALUE("15/"&amp;MONTH(EDATE(C4828,0))&amp;"/"&amp;YEAR(EDATE(C4828,0))-1),-1,Feriados!$A$1:$A$936),1,Feriados!$A$1:$A$936)</f>
        <v>43388</v>
      </c>
      <c r="K4828" s="28">
        <f t="shared" si="146"/>
        <v>2.8934248888948577</v>
      </c>
    </row>
    <row r="4829" spans="1:11" x14ac:dyDescent="0.3">
      <c r="A4829" s="18" t="str">
        <f t="shared" si="147"/>
        <v>92019P</v>
      </c>
      <c r="B4829" s="10">
        <v>760199</v>
      </c>
      <c r="C4829" s="15">
        <v>43741</v>
      </c>
      <c r="D4829" s="16">
        <v>3239.7104060000001</v>
      </c>
      <c r="E4829" s="14">
        <v>0.03</v>
      </c>
      <c r="F4829" s="14" t="s">
        <v>42</v>
      </c>
      <c r="G4829" s="15">
        <v>43733</v>
      </c>
      <c r="H4829" s="27">
        <f>WORKDAY(WORKDAY(DATEVALUE("15/"&amp;MONTH(EDATE(C4829,0))&amp;"/"&amp;YEAR(EDATE(C4829,0))),-1,Feriados!$A$1:$A$936),1,Feriados!$A$1:$A$936)</f>
        <v>43753</v>
      </c>
      <c r="I4829" s="27">
        <f>WORKDAY(WORKDAY(DATEVALUE("15/"&amp;MONTH(EDATE(C4829,-1))&amp;"/"&amp;YEAR(EDATE(C4829,-1))),-1,Feriados!$A$1:$A$936),1,Feriados!$A$1:$A$936)</f>
        <v>43724</v>
      </c>
      <c r="J4829" s="27">
        <f>WORKDAY(WORKDAY(DATEVALUE("15/"&amp;MONTH(EDATE(C4829,0))&amp;"/"&amp;YEAR(EDATE(C4829,0))-1),-1,Feriados!$A$1:$A$936),1,Feriados!$A$1:$A$936)</f>
        <v>43388</v>
      </c>
      <c r="K4829" s="28">
        <f t="shared" si="146"/>
        <v>2.8934248888948577</v>
      </c>
    </row>
    <row r="4830" spans="1:11" x14ac:dyDescent="0.3">
      <c r="A4830" s="18" t="str">
        <f t="shared" si="147"/>
        <v>92019P</v>
      </c>
      <c r="B4830" s="10">
        <v>760199</v>
      </c>
      <c r="C4830" s="15">
        <v>43742</v>
      </c>
      <c r="D4830" s="16">
        <v>3239.7566809999998</v>
      </c>
      <c r="E4830" s="14">
        <v>0.03</v>
      </c>
      <c r="F4830" s="14" t="s">
        <v>42</v>
      </c>
      <c r="G4830" s="15">
        <v>43733</v>
      </c>
      <c r="H4830" s="27">
        <f>WORKDAY(WORKDAY(DATEVALUE("15/"&amp;MONTH(EDATE(C4830,0))&amp;"/"&amp;YEAR(EDATE(C4830,0))),-1,Feriados!$A$1:$A$936),1,Feriados!$A$1:$A$936)</f>
        <v>43753</v>
      </c>
      <c r="I4830" s="27">
        <f>WORKDAY(WORKDAY(DATEVALUE("15/"&amp;MONTH(EDATE(C4830,-1))&amp;"/"&amp;YEAR(EDATE(C4830,-1))),-1,Feriados!$A$1:$A$936),1,Feriados!$A$1:$A$936)</f>
        <v>43724</v>
      </c>
      <c r="J4830" s="27">
        <f>WORKDAY(WORKDAY(DATEVALUE("15/"&amp;MONTH(EDATE(C4830,0))&amp;"/"&amp;YEAR(EDATE(C4830,0))-1),-1,Feriados!$A$1:$A$936),1,Feriados!$A$1:$A$936)</f>
        <v>43388</v>
      </c>
      <c r="K4830" s="28">
        <f t="shared" si="146"/>
        <v>2.8934248888948577</v>
      </c>
    </row>
    <row r="4831" spans="1:11" x14ac:dyDescent="0.3">
      <c r="A4831" s="18" t="str">
        <f t="shared" si="147"/>
        <v>92019P</v>
      </c>
      <c r="B4831" s="10">
        <v>760199</v>
      </c>
      <c r="C4831" s="15">
        <v>43745</v>
      </c>
      <c r="D4831" s="16">
        <v>3239.8029569999999</v>
      </c>
      <c r="E4831" s="14">
        <v>0.03</v>
      </c>
      <c r="F4831" s="14" t="s">
        <v>42</v>
      </c>
      <c r="G4831" s="15">
        <v>43733</v>
      </c>
      <c r="H4831" s="27">
        <f>WORKDAY(WORKDAY(DATEVALUE("15/"&amp;MONTH(EDATE(C4831,0))&amp;"/"&amp;YEAR(EDATE(C4831,0))),-1,Feriados!$A$1:$A$936),1,Feriados!$A$1:$A$936)</f>
        <v>43753</v>
      </c>
      <c r="I4831" s="27">
        <f>WORKDAY(WORKDAY(DATEVALUE("15/"&amp;MONTH(EDATE(C4831,-1))&amp;"/"&amp;YEAR(EDATE(C4831,-1))),-1,Feriados!$A$1:$A$936),1,Feriados!$A$1:$A$936)</f>
        <v>43724</v>
      </c>
      <c r="J4831" s="27">
        <f>WORKDAY(WORKDAY(DATEVALUE("15/"&amp;MONTH(EDATE(C4831,0))&amp;"/"&amp;YEAR(EDATE(C4831,0))-1),-1,Feriados!$A$1:$A$936),1,Feriados!$A$1:$A$936)</f>
        <v>43388</v>
      </c>
      <c r="K4831" s="28">
        <f t="shared" si="146"/>
        <v>2.8934248888948577</v>
      </c>
    </row>
    <row r="4832" spans="1:11" x14ac:dyDescent="0.3">
      <c r="A4832" s="18" t="str">
        <f t="shared" si="147"/>
        <v>92019P</v>
      </c>
      <c r="B4832" s="10">
        <v>760199</v>
      </c>
      <c r="C4832" s="15">
        <v>43746</v>
      </c>
      <c r="D4832" s="16">
        <v>3239.8492329999999</v>
      </c>
      <c r="E4832" s="14">
        <v>0.03</v>
      </c>
      <c r="F4832" s="14" t="s">
        <v>42</v>
      </c>
      <c r="G4832" s="15">
        <v>43733</v>
      </c>
      <c r="H4832" s="27">
        <f>WORKDAY(WORKDAY(DATEVALUE("15/"&amp;MONTH(EDATE(C4832,0))&amp;"/"&amp;YEAR(EDATE(C4832,0))),-1,Feriados!$A$1:$A$936),1,Feriados!$A$1:$A$936)</f>
        <v>43753</v>
      </c>
      <c r="I4832" s="27">
        <f>WORKDAY(WORKDAY(DATEVALUE("15/"&amp;MONTH(EDATE(C4832,-1))&amp;"/"&amp;YEAR(EDATE(C4832,-1))),-1,Feriados!$A$1:$A$936),1,Feriados!$A$1:$A$936)</f>
        <v>43724</v>
      </c>
      <c r="J4832" s="27">
        <f>WORKDAY(WORKDAY(DATEVALUE("15/"&amp;MONTH(EDATE(C4832,0))&amp;"/"&amp;YEAR(EDATE(C4832,0))-1),-1,Feriados!$A$1:$A$936),1,Feriados!$A$1:$A$936)</f>
        <v>43388</v>
      </c>
      <c r="K4832" s="28">
        <f t="shared" si="146"/>
        <v>2.8934248888948577</v>
      </c>
    </row>
    <row r="4833" spans="1:11" x14ac:dyDescent="0.3">
      <c r="A4833" s="18" t="str">
        <f t="shared" si="147"/>
        <v>92019F</v>
      </c>
      <c r="B4833" s="10">
        <v>760199</v>
      </c>
      <c r="C4833" s="15">
        <v>43747</v>
      </c>
      <c r="D4833" s="16">
        <v>3238.060986</v>
      </c>
      <c r="E4833" s="14">
        <v>-0.04</v>
      </c>
      <c r="F4833" s="14" t="s">
        <v>41</v>
      </c>
      <c r="G4833" s="15">
        <v>43747</v>
      </c>
      <c r="H4833" s="27">
        <f>WORKDAY(WORKDAY(DATEVALUE("15/"&amp;MONTH(EDATE(C4833,0))&amp;"/"&amp;YEAR(EDATE(C4833,0))),-1,Feriados!$A$1:$A$936),1,Feriados!$A$1:$A$936)</f>
        <v>43753</v>
      </c>
      <c r="I4833" s="27">
        <f>WORKDAY(WORKDAY(DATEVALUE("15/"&amp;MONTH(EDATE(C4833,-1))&amp;"/"&amp;YEAR(EDATE(C4833,-1))),-1,Feriados!$A$1:$A$936),1,Feriados!$A$1:$A$936)</f>
        <v>43724</v>
      </c>
      <c r="J4833" s="27">
        <f>WORKDAY(WORKDAY(DATEVALUE("15/"&amp;MONTH(EDATE(C4833,0))&amp;"/"&amp;YEAR(EDATE(C4833,0))-1),-1,Feriados!$A$1:$A$936),1,Feriados!$A$1:$A$936)</f>
        <v>43388</v>
      </c>
      <c r="K4833" s="28">
        <f t="shared" si="146"/>
        <v>2.8934248888948577</v>
      </c>
    </row>
    <row r="4834" spans="1:11" x14ac:dyDescent="0.3">
      <c r="A4834" s="18" t="str">
        <f t="shared" si="147"/>
        <v>92019F</v>
      </c>
      <c r="B4834" s="10">
        <v>760199</v>
      </c>
      <c r="C4834" s="15">
        <v>43748</v>
      </c>
      <c r="D4834" s="16">
        <v>3237.9993549999999</v>
      </c>
      <c r="E4834" s="14">
        <v>-0.04</v>
      </c>
      <c r="F4834" s="14" t="s">
        <v>41</v>
      </c>
      <c r="G4834" s="15">
        <v>43747</v>
      </c>
      <c r="H4834" s="27">
        <f>WORKDAY(WORKDAY(DATEVALUE("15/"&amp;MONTH(EDATE(C4834,0))&amp;"/"&amp;YEAR(EDATE(C4834,0))),-1,Feriados!$A$1:$A$936),1,Feriados!$A$1:$A$936)</f>
        <v>43753</v>
      </c>
      <c r="I4834" s="27">
        <f>WORKDAY(WORKDAY(DATEVALUE("15/"&amp;MONTH(EDATE(C4834,-1))&amp;"/"&amp;YEAR(EDATE(C4834,-1))),-1,Feriados!$A$1:$A$936),1,Feriados!$A$1:$A$936)</f>
        <v>43724</v>
      </c>
      <c r="J4834" s="27">
        <f>WORKDAY(WORKDAY(DATEVALUE("15/"&amp;MONTH(EDATE(C4834,0))&amp;"/"&amp;YEAR(EDATE(C4834,0))-1),-1,Feriados!$A$1:$A$936),1,Feriados!$A$1:$A$936)</f>
        <v>43388</v>
      </c>
      <c r="K4834" s="28">
        <f t="shared" si="146"/>
        <v>2.8934248888948577</v>
      </c>
    </row>
    <row r="4835" spans="1:11" x14ac:dyDescent="0.3">
      <c r="A4835" s="18" t="str">
        <f t="shared" si="147"/>
        <v>92019F</v>
      </c>
      <c r="B4835" s="10">
        <v>760199</v>
      </c>
      <c r="C4835" s="15">
        <v>43749</v>
      </c>
      <c r="D4835" s="16">
        <v>3237.9377249999998</v>
      </c>
      <c r="E4835" s="14">
        <v>-0.04</v>
      </c>
      <c r="F4835" s="14" t="s">
        <v>41</v>
      </c>
      <c r="G4835" s="15">
        <v>43747</v>
      </c>
      <c r="H4835" s="27">
        <f>WORKDAY(WORKDAY(DATEVALUE("15/"&amp;MONTH(EDATE(C4835,0))&amp;"/"&amp;YEAR(EDATE(C4835,0))),-1,Feriados!$A$1:$A$936),1,Feriados!$A$1:$A$936)</f>
        <v>43753</v>
      </c>
      <c r="I4835" s="27">
        <f>WORKDAY(WORKDAY(DATEVALUE("15/"&amp;MONTH(EDATE(C4835,-1))&amp;"/"&amp;YEAR(EDATE(C4835,-1))),-1,Feriados!$A$1:$A$936),1,Feriados!$A$1:$A$936)</f>
        <v>43724</v>
      </c>
      <c r="J4835" s="27">
        <f>WORKDAY(WORKDAY(DATEVALUE("15/"&amp;MONTH(EDATE(C4835,0))&amp;"/"&amp;YEAR(EDATE(C4835,0))-1),-1,Feriados!$A$1:$A$936),1,Feriados!$A$1:$A$936)</f>
        <v>43388</v>
      </c>
      <c r="K4835" s="28">
        <f t="shared" si="146"/>
        <v>2.8934248888948577</v>
      </c>
    </row>
    <row r="4836" spans="1:11" x14ac:dyDescent="0.3">
      <c r="A4836" s="18" t="str">
        <f t="shared" si="147"/>
        <v>92019F</v>
      </c>
      <c r="B4836" s="10">
        <v>760199</v>
      </c>
      <c r="C4836" s="15">
        <v>43752</v>
      </c>
      <c r="D4836" s="16">
        <v>3237.8760969999998</v>
      </c>
      <c r="E4836" s="14">
        <v>-0.04</v>
      </c>
      <c r="F4836" s="14" t="s">
        <v>41</v>
      </c>
      <c r="G4836" s="15">
        <v>43747</v>
      </c>
      <c r="H4836" s="27">
        <f>WORKDAY(WORKDAY(DATEVALUE("15/"&amp;MONTH(EDATE(C4836,0))&amp;"/"&amp;YEAR(EDATE(C4836,0))),-1,Feriados!$A$1:$A$936),1,Feriados!$A$1:$A$936)</f>
        <v>43753</v>
      </c>
      <c r="I4836" s="27">
        <f>WORKDAY(WORKDAY(DATEVALUE("15/"&amp;MONTH(EDATE(C4836,-1))&amp;"/"&amp;YEAR(EDATE(C4836,-1))),-1,Feriados!$A$1:$A$936),1,Feriados!$A$1:$A$936)</f>
        <v>43724</v>
      </c>
      <c r="J4836" s="27">
        <f>WORKDAY(WORKDAY(DATEVALUE("15/"&amp;MONTH(EDATE(C4836,0))&amp;"/"&amp;YEAR(EDATE(C4836,0))-1),-1,Feriados!$A$1:$A$936),1,Feriados!$A$1:$A$936)</f>
        <v>43388</v>
      </c>
      <c r="K4836" s="28">
        <f t="shared" si="146"/>
        <v>2.8934248888948577</v>
      </c>
    </row>
    <row r="4837" spans="1:11" x14ac:dyDescent="0.3">
      <c r="A4837" s="18" t="str">
        <f t="shared" si="147"/>
        <v>92019F</v>
      </c>
      <c r="B4837" s="10">
        <v>760199</v>
      </c>
      <c r="C4837" s="15">
        <v>43753</v>
      </c>
      <c r="D4837" s="16">
        <v>3237.8144699999998</v>
      </c>
      <c r="E4837" s="14">
        <v>-0.04</v>
      </c>
      <c r="F4837" s="14" t="s">
        <v>41</v>
      </c>
      <c r="G4837" s="15">
        <v>43747</v>
      </c>
      <c r="H4837" s="27">
        <f>WORKDAY(WORKDAY(DATEVALUE("15/"&amp;MONTH(EDATE(C4837,0))&amp;"/"&amp;YEAR(EDATE(C4837,0))),-1,Feriados!$A$1:$A$936),1,Feriados!$A$1:$A$936)</f>
        <v>43753</v>
      </c>
      <c r="I4837" s="27">
        <f>WORKDAY(WORKDAY(DATEVALUE("15/"&amp;MONTH(EDATE(C4837,-1))&amp;"/"&amp;YEAR(EDATE(C4837,-1))),-1,Feriados!$A$1:$A$936),1,Feriados!$A$1:$A$936)</f>
        <v>43724</v>
      </c>
      <c r="J4837" s="27">
        <f>WORKDAY(WORKDAY(DATEVALUE("15/"&amp;MONTH(EDATE(C4837,0))&amp;"/"&amp;YEAR(EDATE(C4837,0))-1),-1,Feriados!$A$1:$A$936),1,Feriados!$A$1:$A$936)</f>
        <v>43388</v>
      </c>
      <c r="K4837" s="28">
        <f t="shared" si="146"/>
        <v>2.8934248888948577</v>
      </c>
    </row>
    <row r="4838" spans="1:11" x14ac:dyDescent="0.3">
      <c r="A4838" s="18" t="str">
        <f t="shared" si="147"/>
        <v>92019P</v>
      </c>
      <c r="B4838" s="10">
        <v>760199</v>
      </c>
      <c r="C4838" s="15">
        <v>43754</v>
      </c>
      <c r="D4838" s="16">
        <v>3237.8989099999999</v>
      </c>
      <c r="E4838" s="14">
        <v>0.06</v>
      </c>
      <c r="F4838" s="14" t="s">
        <v>42</v>
      </c>
      <c r="G4838" s="15">
        <v>43754</v>
      </c>
      <c r="H4838" s="27">
        <f>WORKDAY(WORKDAY(DATEVALUE("15/"&amp;MONTH(EDATE(C4838,0))&amp;"/"&amp;YEAR(EDATE(C4838,0))),-1,Feriados!$A$1:$A$936),1,Feriados!$A$1:$A$936)</f>
        <v>43753</v>
      </c>
      <c r="I4838" s="27">
        <f>WORKDAY(WORKDAY(DATEVALUE("15/"&amp;MONTH(EDATE(C4838,-1))&amp;"/"&amp;YEAR(EDATE(C4838,-1))),-1,Feriados!$A$1:$A$936),1,Feriados!$A$1:$A$936)</f>
        <v>43724</v>
      </c>
      <c r="J4838" s="27">
        <f>WORKDAY(WORKDAY(DATEVALUE("15/"&amp;MONTH(EDATE(C4838,0))&amp;"/"&amp;YEAR(EDATE(C4838,0))-1),-1,Feriados!$A$1:$A$936),1,Feriados!$A$1:$A$936)</f>
        <v>43388</v>
      </c>
      <c r="K4838" s="28">
        <f t="shared" si="146"/>
        <v>2.8934248888948577</v>
      </c>
    </row>
    <row r="4839" spans="1:11" x14ac:dyDescent="0.3">
      <c r="A4839" s="18" t="str">
        <f t="shared" si="147"/>
        <v>92019P</v>
      </c>
      <c r="B4839" s="10">
        <v>760199</v>
      </c>
      <c r="C4839" s="15">
        <v>43755</v>
      </c>
      <c r="D4839" s="16">
        <v>3237.9833530000001</v>
      </c>
      <c r="E4839" s="14">
        <v>0.06</v>
      </c>
      <c r="F4839" s="14" t="s">
        <v>42</v>
      </c>
      <c r="G4839" s="15">
        <v>43754</v>
      </c>
      <c r="H4839" s="27">
        <f>WORKDAY(WORKDAY(DATEVALUE("15/"&amp;MONTH(EDATE(C4839,0))&amp;"/"&amp;YEAR(EDATE(C4839,0))),-1,Feriados!$A$1:$A$936),1,Feriados!$A$1:$A$936)</f>
        <v>43753</v>
      </c>
      <c r="I4839" s="27">
        <f>WORKDAY(WORKDAY(DATEVALUE("15/"&amp;MONTH(EDATE(C4839,-1))&amp;"/"&amp;YEAR(EDATE(C4839,-1))),-1,Feriados!$A$1:$A$936),1,Feriados!$A$1:$A$936)</f>
        <v>43724</v>
      </c>
      <c r="J4839" s="27">
        <f>WORKDAY(WORKDAY(DATEVALUE("15/"&amp;MONTH(EDATE(C4839,0))&amp;"/"&amp;YEAR(EDATE(C4839,0))-1),-1,Feriados!$A$1:$A$936),1,Feriados!$A$1:$A$936)</f>
        <v>43388</v>
      </c>
      <c r="K4839" s="28">
        <f t="shared" si="146"/>
        <v>2.8934248888948577</v>
      </c>
    </row>
    <row r="4840" spans="1:11" x14ac:dyDescent="0.3">
      <c r="A4840" s="18" t="str">
        <f t="shared" si="147"/>
        <v>92019P</v>
      </c>
      <c r="B4840" s="10">
        <v>760199</v>
      </c>
      <c r="C4840" s="15">
        <v>43756</v>
      </c>
      <c r="D4840" s="16">
        <v>3238.067798</v>
      </c>
      <c r="E4840" s="14">
        <v>0.06</v>
      </c>
      <c r="F4840" s="14" t="s">
        <v>42</v>
      </c>
      <c r="G4840" s="15">
        <v>43754</v>
      </c>
      <c r="H4840" s="27">
        <f>WORKDAY(WORKDAY(DATEVALUE("15/"&amp;MONTH(EDATE(C4840,0))&amp;"/"&amp;YEAR(EDATE(C4840,0))),-1,Feriados!$A$1:$A$936),1,Feriados!$A$1:$A$936)</f>
        <v>43753</v>
      </c>
      <c r="I4840" s="27">
        <f>WORKDAY(WORKDAY(DATEVALUE("15/"&amp;MONTH(EDATE(C4840,-1))&amp;"/"&amp;YEAR(EDATE(C4840,-1))),-1,Feriados!$A$1:$A$936),1,Feriados!$A$1:$A$936)</f>
        <v>43724</v>
      </c>
      <c r="J4840" s="27">
        <f>WORKDAY(WORKDAY(DATEVALUE("15/"&amp;MONTH(EDATE(C4840,0))&amp;"/"&amp;YEAR(EDATE(C4840,0))-1),-1,Feriados!$A$1:$A$936),1,Feriados!$A$1:$A$936)</f>
        <v>43388</v>
      </c>
      <c r="K4840" s="28">
        <f t="shared" si="146"/>
        <v>2.8934248888948577</v>
      </c>
    </row>
    <row r="4841" spans="1:11" x14ac:dyDescent="0.3">
      <c r="A4841" s="18" t="str">
        <f t="shared" si="147"/>
        <v>92019P</v>
      </c>
      <c r="B4841" s="10">
        <v>760199</v>
      </c>
      <c r="C4841" s="15">
        <v>43759</v>
      </c>
      <c r="D4841" s="16">
        <v>3238.1522450000002</v>
      </c>
      <c r="E4841" s="14">
        <v>0.06</v>
      </c>
      <c r="F4841" s="14" t="s">
        <v>42</v>
      </c>
      <c r="G4841" s="15">
        <v>43754</v>
      </c>
      <c r="H4841" s="27">
        <f>WORKDAY(WORKDAY(DATEVALUE("15/"&amp;MONTH(EDATE(C4841,0))&amp;"/"&amp;YEAR(EDATE(C4841,0))),-1,Feriados!$A$1:$A$936),1,Feriados!$A$1:$A$936)</f>
        <v>43753</v>
      </c>
      <c r="I4841" s="27">
        <f>WORKDAY(WORKDAY(DATEVALUE("15/"&amp;MONTH(EDATE(C4841,-1))&amp;"/"&amp;YEAR(EDATE(C4841,-1))),-1,Feriados!$A$1:$A$936),1,Feriados!$A$1:$A$936)</f>
        <v>43724</v>
      </c>
      <c r="J4841" s="27">
        <f>WORKDAY(WORKDAY(DATEVALUE("15/"&amp;MONTH(EDATE(C4841,0))&amp;"/"&amp;YEAR(EDATE(C4841,0))-1),-1,Feriados!$A$1:$A$936),1,Feriados!$A$1:$A$936)</f>
        <v>43388</v>
      </c>
      <c r="K4841" s="28">
        <f t="shared" si="146"/>
        <v>2.8934248888948577</v>
      </c>
    </row>
    <row r="4842" spans="1:11" x14ac:dyDescent="0.3">
      <c r="A4842" s="18" t="str">
        <f t="shared" si="147"/>
        <v>92019P</v>
      </c>
      <c r="B4842" s="10">
        <v>760199</v>
      </c>
      <c r="C4842" s="15">
        <v>43760</v>
      </c>
      <c r="D4842" s="16">
        <v>3238.2366940000002</v>
      </c>
      <c r="E4842" s="14">
        <v>0.06</v>
      </c>
      <c r="F4842" s="14" t="s">
        <v>42</v>
      </c>
      <c r="G4842" s="15">
        <v>43754</v>
      </c>
      <c r="H4842" s="27">
        <f>WORKDAY(WORKDAY(DATEVALUE("15/"&amp;MONTH(EDATE(C4842,0))&amp;"/"&amp;YEAR(EDATE(C4842,0))),-1,Feriados!$A$1:$A$936),1,Feriados!$A$1:$A$936)</f>
        <v>43753</v>
      </c>
      <c r="I4842" s="27">
        <f>WORKDAY(WORKDAY(DATEVALUE("15/"&amp;MONTH(EDATE(C4842,-1))&amp;"/"&amp;YEAR(EDATE(C4842,-1))),-1,Feriados!$A$1:$A$936),1,Feriados!$A$1:$A$936)</f>
        <v>43724</v>
      </c>
      <c r="J4842" s="27">
        <f>WORKDAY(WORKDAY(DATEVALUE("15/"&amp;MONTH(EDATE(C4842,0))&amp;"/"&amp;YEAR(EDATE(C4842,0))-1),-1,Feriados!$A$1:$A$936),1,Feriados!$A$1:$A$936)</f>
        <v>43388</v>
      </c>
      <c r="K4842" s="28">
        <f t="shared" si="146"/>
        <v>2.8934248888948577</v>
      </c>
    </row>
    <row r="4843" spans="1:11" x14ac:dyDescent="0.3">
      <c r="A4843" s="18" t="str">
        <f t="shared" si="147"/>
        <v>92019P</v>
      </c>
      <c r="B4843" s="10">
        <v>760199</v>
      </c>
      <c r="C4843" s="15">
        <v>43761</v>
      </c>
      <c r="D4843" s="16">
        <v>3238.4899879999998</v>
      </c>
      <c r="E4843" s="14">
        <v>0.08</v>
      </c>
      <c r="F4843" s="14" t="s">
        <v>42</v>
      </c>
      <c r="G4843" s="15">
        <v>43761</v>
      </c>
      <c r="H4843" s="27">
        <f>WORKDAY(WORKDAY(DATEVALUE("15/"&amp;MONTH(EDATE(C4843,0))&amp;"/"&amp;YEAR(EDATE(C4843,0))),-1,Feriados!$A$1:$A$936),1,Feriados!$A$1:$A$936)</f>
        <v>43753</v>
      </c>
      <c r="I4843" s="27">
        <f>WORKDAY(WORKDAY(DATEVALUE("15/"&amp;MONTH(EDATE(C4843,-1))&amp;"/"&amp;YEAR(EDATE(C4843,-1))),-1,Feriados!$A$1:$A$936),1,Feriados!$A$1:$A$936)</f>
        <v>43724</v>
      </c>
      <c r="J4843" s="27">
        <f>WORKDAY(WORKDAY(DATEVALUE("15/"&amp;MONTH(EDATE(C4843,0))&amp;"/"&amp;YEAR(EDATE(C4843,0))-1),-1,Feriados!$A$1:$A$936),1,Feriados!$A$1:$A$936)</f>
        <v>43388</v>
      </c>
      <c r="K4843" s="28">
        <f t="shared" si="146"/>
        <v>2.8934248888948577</v>
      </c>
    </row>
    <row r="4844" spans="1:11" x14ac:dyDescent="0.3">
      <c r="A4844" s="18" t="str">
        <f t="shared" si="147"/>
        <v>92019P</v>
      </c>
      <c r="B4844" s="10">
        <v>760199</v>
      </c>
      <c r="C4844" s="15">
        <v>43762</v>
      </c>
      <c r="D4844" s="16">
        <v>3238.6025880000002</v>
      </c>
      <c r="E4844" s="14">
        <v>0.08</v>
      </c>
      <c r="F4844" s="14" t="s">
        <v>42</v>
      </c>
      <c r="G4844" s="15">
        <v>43761</v>
      </c>
      <c r="H4844" s="27">
        <f>WORKDAY(WORKDAY(DATEVALUE("15/"&amp;MONTH(EDATE(C4844,0))&amp;"/"&amp;YEAR(EDATE(C4844,0))),-1,Feriados!$A$1:$A$936),1,Feriados!$A$1:$A$936)</f>
        <v>43753</v>
      </c>
      <c r="I4844" s="27">
        <f>WORKDAY(WORKDAY(DATEVALUE("15/"&amp;MONTH(EDATE(C4844,-1))&amp;"/"&amp;YEAR(EDATE(C4844,-1))),-1,Feriados!$A$1:$A$936),1,Feriados!$A$1:$A$936)</f>
        <v>43724</v>
      </c>
      <c r="J4844" s="27">
        <f>WORKDAY(WORKDAY(DATEVALUE("15/"&amp;MONTH(EDATE(C4844,0))&amp;"/"&amp;YEAR(EDATE(C4844,0))-1),-1,Feriados!$A$1:$A$936),1,Feriados!$A$1:$A$936)</f>
        <v>43388</v>
      </c>
      <c r="K4844" s="28">
        <f t="shared" si="146"/>
        <v>2.8934248888948577</v>
      </c>
    </row>
    <row r="4845" spans="1:11" x14ac:dyDescent="0.3">
      <c r="A4845" s="18" t="str">
        <f t="shared" si="147"/>
        <v>92019P</v>
      </c>
      <c r="B4845" s="10">
        <v>760199</v>
      </c>
      <c r="C4845" s="15">
        <v>43763</v>
      </c>
      <c r="D4845" s="16">
        <v>3238.7151920000001</v>
      </c>
      <c r="E4845" s="14">
        <v>0.08</v>
      </c>
      <c r="F4845" s="14" t="s">
        <v>42</v>
      </c>
      <c r="G4845" s="15">
        <v>43761</v>
      </c>
      <c r="H4845" s="27">
        <f>WORKDAY(WORKDAY(DATEVALUE("15/"&amp;MONTH(EDATE(C4845,0))&amp;"/"&amp;YEAR(EDATE(C4845,0))),-1,Feriados!$A$1:$A$936),1,Feriados!$A$1:$A$936)</f>
        <v>43753</v>
      </c>
      <c r="I4845" s="27">
        <f>WORKDAY(WORKDAY(DATEVALUE("15/"&amp;MONTH(EDATE(C4845,-1))&amp;"/"&amp;YEAR(EDATE(C4845,-1))),-1,Feriados!$A$1:$A$936),1,Feriados!$A$1:$A$936)</f>
        <v>43724</v>
      </c>
      <c r="J4845" s="27">
        <f>WORKDAY(WORKDAY(DATEVALUE("15/"&amp;MONTH(EDATE(C4845,0))&amp;"/"&amp;YEAR(EDATE(C4845,0))-1),-1,Feriados!$A$1:$A$936),1,Feriados!$A$1:$A$936)</f>
        <v>43388</v>
      </c>
      <c r="K4845" s="28">
        <f t="shared" si="146"/>
        <v>2.8934248888948577</v>
      </c>
    </row>
    <row r="4846" spans="1:11" x14ac:dyDescent="0.3">
      <c r="A4846" s="18" t="str">
        <f t="shared" si="147"/>
        <v>92019P</v>
      </c>
      <c r="B4846" s="10">
        <v>760199</v>
      </c>
      <c r="C4846" s="15">
        <v>43766</v>
      </c>
      <c r="D4846" s="16">
        <v>3238.8278</v>
      </c>
      <c r="E4846" s="14">
        <v>0.08</v>
      </c>
      <c r="F4846" s="14" t="s">
        <v>42</v>
      </c>
      <c r="G4846" s="15">
        <v>43761</v>
      </c>
      <c r="H4846" s="27">
        <f>WORKDAY(WORKDAY(DATEVALUE("15/"&amp;MONTH(EDATE(C4846,0))&amp;"/"&amp;YEAR(EDATE(C4846,0))),-1,Feriados!$A$1:$A$936),1,Feriados!$A$1:$A$936)</f>
        <v>43753</v>
      </c>
      <c r="I4846" s="27">
        <f>WORKDAY(WORKDAY(DATEVALUE("15/"&amp;MONTH(EDATE(C4846,-1))&amp;"/"&amp;YEAR(EDATE(C4846,-1))),-1,Feriados!$A$1:$A$936),1,Feriados!$A$1:$A$936)</f>
        <v>43724</v>
      </c>
      <c r="J4846" s="27">
        <f>WORKDAY(WORKDAY(DATEVALUE("15/"&amp;MONTH(EDATE(C4846,0))&amp;"/"&amp;YEAR(EDATE(C4846,0))-1),-1,Feriados!$A$1:$A$936),1,Feriados!$A$1:$A$936)</f>
        <v>43388</v>
      </c>
      <c r="K4846" s="28">
        <f t="shared" si="146"/>
        <v>2.8934248888948577</v>
      </c>
    </row>
    <row r="4847" spans="1:11" x14ac:dyDescent="0.3">
      <c r="A4847" s="18" t="str">
        <f t="shared" si="147"/>
        <v>92019P</v>
      </c>
      <c r="B4847" s="10">
        <v>760199</v>
      </c>
      <c r="C4847" s="15">
        <v>43767</v>
      </c>
      <c r="D4847" s="16">
        <v>3238.940411</v>
      </c>
      <c r="E4847" s="14">
        <v>0.08</v>
      </c>
      <c r="F4847" s="14" t="s">
        <v>42</v>
      </c>
      <c r="G4847" s="15">
        <v>43761</v>
      </c>
      <c r="H4847" s="27">
        <f>WORKDAY(WORKDAY(DATEVALUE("15/"&amp;MONTH(EDATE(C4847,0))&amp;"/"&amp;YEAR(EDATE(C4847,0))),-1,Feriados!$A$1:$A$936),1,Feriados!$A$1:$A$936)</f>
        <v>43753</v>
      </c>
      <c r="I4847" s="27">
        <f>WORKDAY(WORKDAY(DATEVALUE("15/"&amp;MONTH(EDATE(C4847,-1))&amp;"/"&amp;YEAR(EDATE(C4847,-1))),-1,Feriados!$A$1:$A$936),1,Feriados!$A$1:$A$936)</f>
        <v>43724</v>
      </c>
      <c r="J4847" s="27">
        <f>WORKDAY(WORKDAY(DATEVALUE("15/"&amp;MONTH(EDATE(C4847,0))&amp;"/"&amp;YEAR(EDATE(C4847,0))-1),-1,Feriados!$A$1:$A$936),1,Feriados!$A$1:$A$936)</f>
        <v>43388</v>
      </c>
      <c r="K4847" s="28">
        <f t="shared" si="146"/>
        <v>2.8934248888948577</v>
      </c>
    </row>
    <row r="4848" spans="1:11" x14ac:dyDescent="0.3">
      <c r="A4848" s="18" t="str">
        <f t="shared" si="147"/>
        <v>92019P</v>
      </c>
      <c r="B4848" s="10">
        <v>760199</v>
      </c>
      <c r="C4848" s="15">
        <v>43768</v>
      </c>
      <c r="D4848" s="16">
        <v>3239.0530269999999</v>
      </c>
      <c r="E4848" s="14">
        <v>0.08</v>
      </c>
      <c r="F4848" s="14" t="s">
        <v>42</v>
      </c>
      <c r="G4848" s="15">
        <v>43761</v>
      </c>
      <c r="H4848" s="27">
        <f>WORKDAY(WORKDAY(DATEVALUE("15/"&amp;MONTH(EDATE(C4848,0))&amp;"/"&amp;YEAR(EDATE(C4848,0))),-1,Feriados!$A$1:$A$936),1,Feriados!$A$1:$A$936)</f>
        <v>43753</v>
      </c>
      <c r="I4848" s="27">
        <f>WORKDAY(WORKDAY(DATEVALUE("15/"&amp;MONTH(EDATE(C4848,-1))&amp;"/"&amp;YEAR(EDATE(C4848,-1))),-1,Feriados!$A$1:$A$936),1,Feriados!$A$1:$A$936)</f>
        <v>43724</v>
      </c>
      <c r="J4848" s="27">
        <f>WORKDAY(WORKDAY(DATEVALUE("15/"&amp;MONTH(EDATE(C4848,0))&amp;"/"&amp;YEAR(EDATE(C4848,0))-1),-1,Feriados!$A$1:$A$936),1,Feriados!$A$1:$A$936)</f>
        <v>43388</v>
      </c>
      <c r="K4848" s="28">
        <f t="shared" si="146"/>
        <v>2.8934248888948577</v>
      </c>
    </row>
    <row r="4849" spans="1:11" x14ac:dyDescent="0.3">
      <c r="A4849" s="18" t="str">
        <f t="shared" si="147"/>
        <v>92019P</v>
      </c>
      <c r="B4849" s="10">
        <v>760199</v>
      </c>
      <c r="C4849" s="15">
        <v>43769</v>
      </c>
      <c r="D4849" s="16">
        <v>3239.1656469999998</v>
      </c>
      <c r="E4849" s="14">
        <v>0.08</v>
      </c>
      <c r="F4849" s="14" t="s">
        <v>42</v>
      </c>
      <c r="G4849" s="15">
        <v>43761</v>
      </c>
      <c r="H4849" s="27">
        <f>WORKDAY(WORKDAY(DATEVALUE("15/"&amp;MONTH(EDATE(C4849,0))&amp;"/"&amp;YEAR(EDATE(C4849,0))),-1,Feriados!$A$1:$A$936),1,Feriados!$A$1:$A$936)</f>
        <v>43753</v>
      </c>
      <c r="I4849" s="27">
        <f>WORKDAY(WORKDAY(DATEVALUE("15/"&amp;MONTH(EDATE(C4849,-1))&amp;"/"&amp;YEAR(EDATE(C4849,-1))),-1,Feriados!$A$1:$A$936),1,Feriados!$A$1:$A$936)</f>
        <v>43724</v>
      </c>
      <c r="J4849" s="27">
        <f>WORKDAY(WORKDAY(DATEVALUE("15/"&amp;MONTH(EDATE(C4849,0))&amp;"/"&amp;YEAR(EDATE(C4849,0))-1),-1,Feriados!$A$1:$A$936),1,Feriados!$A$1:$A$936)</f>
        <v>43388</v>
      </c>
      <c r="K4849" s="28">
        <f t="shared" si="146"/>
        <v>2.8934248888948577</v>
      </c>
    </row>
    <row r="4850" spans="1:11" x14ac:dyDescent="0.3">
      <c r="A4850" s="18" t="str">
        <f t="shared" si="147"/>
        <v>102019P</v>
      </c>
      <c r="B4850" s="10">
        <v>760199</v>
      </c>
      <c r="C4850" s="15">
        <v>43770</v>
      </c>
      <c r="D4850" s="16">
        <v>3239.2782699999998</v>
      </c>
      <c r="E4850" s="14">
        <v>0.08</v>
      </c>
      <c r="F4850" s="14" t="s">
        <v>42</v>
      </c>
      <c r="G4850" s="15">
        <v>43761</v>
      </c>
      <c r="H4850" s="27">
        <f>WORKDAY(WORKDAY(DATEVALUE("15/"&amp;MONTH(EDATE(C4850,0))&amp;"/"&amp;YEAR(EDATE(C4850,0))),-1,Feriados!$A$1:$A$936),1,Feriados!$A$1:$A$936)</f>
        <v>43787</v>
      </c>
      <c r="I4850" s="27">
        <f>WORKDAY(WORKDAY(DATEVALUE("15/"&amp;MONTH(EDATE(C4850,-1))&amp;"/"&amp;YEAR(EDATE(C4850,-1))),-1,Feriados!$A$1:$A$936),1,Feriados!$A$1:$A$936)</f>
        <v>43753</v>
      </c>
      <c r="J4850" s="27">
        <f>WORKDAY(WORKDAY(DATEVALUE("15/"&amp;MONTH(EDATE(C4850,0))&amp;"/"&amp;YEAR(EDATE(C4850,0))-1),-1,Feriados!$A$1:$A$936),1,Feriados!$A$1:$A$936)</f>
        <v>43420</v>
      </c>
      <c r="K4850" s="28">
        <f t="shared" si="146"/>
        <v>2.5350285680910467</v>
      </c>
    </row>
    <row r="4851" spans="1:11" x14ac:dyDescent="0.3">
      <c r="A4851" s="18" t="str">
        <f t="shared" si="147"/>
        <v>102019P</v>
      </c>
      <c r="B4851" s="10">
        <v>760199</v>
      </c>
      <c r="C4851" s="15">
        <v>43773</v>
      </c>
      <c r="D4851" s="16">
        <v>3239.3908980000001</v>
      </c>
      <c r="E4851" s="14">
        <v>0.08</v>
      </c>
      <c r="F4851" s="14" t="s">
        <v>42</v>
      </c>
      <c r="G4851" s="15">
        <v>43761</v>
      </c>
      <c r="H4851" s="27">
        <f>WORKDAY(WORKDAY(DATEVALUE("15/"&amp;MONTH(EDATE(C4851,0))&amp;"/"&amp;YEAR(EDATE(C4851,0))),-1,Feriados!$A$1:$A$936),1,Feriados!$A$1:$A$936)</f>
        <v>43787</v>
      </c>
      <c r="I4851" s="27">
        <f>WORKDAY(WORKDAY(DATEVALUE("15/"&amp;MONTH(EDATE(C4851,-1))&amp;"/"&amp;YEAR(EDATE(C4851,-1))),-1,Feriados!$A$1:$A$936),1,Feriados!$A$1:$A$936)</f>
        <v>43753</v>
      </c>
      <c r="J4851" s="27">
        <f>WORKDAY(WORKDAY(DATEVALUE("15/"&amp;MONTH(EDATE(C4851,0))&amp;"/"&amp;YEAR(EDATE(C4851,0))-1),-1,Feriados!$A$1:$A$936),1,Feriados!$A$1:$A$936)</f>
        <v>43420</v>
      </c>
      <c r="K4851" s="28">
        <f t="shared" si="146"/>
        <v>2.5350285680910467</v>
      </c>
    </row>
    <row r="4852" spans="1:11" x14ac:dyDescent="0.3">
      <c r="A4852" s="18" t="str">
        <f t="shared" si="147"/>
        <v>102019P</v>
      </c>
      <c r="B4852" s="10">
        <v>760199</v>
      </c>
      <c r="C4852" s="15">
        <v>43774</v>
      </c>
      <c r="D4852" s="16">
        <v>3239.5035290000001</v>
      </c>
      <c r="E4852" s="14">
        <v>0.08</v>
      </c>
      <c r="F4852" s="14" t="s">
        <v>42</v>
      </c>
      <c r="G4852" s="15">
        <v>43761</v>
      </c>
      <c r="H4852" s="27">
        <f>WORKDAY(WORKDAY(DATEVALUE("15/"&amp;MONTH(EDATE(C4852,0))&amp;"/"&amp;YEAR(EDATE(C4852,0))),-1,Feriados!$A$1:$A$936),1,Feriados!$A$1:$A$936)</f>
        <v>43787</v>
      </c>
      <c r="I4852" s="27">
        <f>WORKDAY(WORKDAY(DATEVALUE("15/"&amp;MONTH(EDATE(C4852,-1))&amp;"/"&amp;YEAR(EDATE(C4852,-1))),-1,Feriados!$A$1:$A$936),1,Feriados!$A$1:$A$936)</f>
        <v>43753</v>
      </c>
      <c r="J4852" s="27">
        <f>WORKDAY(WORKDAY(DATEVALUE("15/"&amp;MONTH(EDATE(C4852,0))&amp;"/"&amp;YEAR(EDATE(C4852,0))-1),-1,Feriados!$A$1:$A$936),1,Feriados!$A$1:$A$936)</f>
        <v>43420</v>
      </c>
      <c r="K4852" s="28">
        <f t="shared" si="146"/>
        <v>2.5350285680910467</v>
      </c>
    </row>
    <row r="4853" spans="1:11" x14ac:dyDescent="0.3">
      <c r="A4853" s="18" t="str">
        <f t="shared" si="147"/>
        <v>102019P</v>
      </c>
      <c r="B4853" s="10">
        <v>760199</v>
      </c>
      <c r="C4853" s="15">
        <v>43775</v>
      </c>
      <c r="D4853" s="16">
        <v>3239.616164</v>
      </c>
      <c r="E4853" s="14">
        <v>0.08</v>
      </c>
      <c r="F4853" s="14" t="s">
        <v>42</v>
      </c>
      <c r="G4853" s="15">
        <v>43761</v>
      </c>
      <c r="H4853" s="27">
        <f>WORKDAY(WORKDAY(DATEVALUE("15/"&amp;MONTH(EDATE(C4853,0))&amp;"/"&amp;YEAR(EDATE(C4853,0))),-1,Feriados!$A$1:$A$936),1,Feriados!$A$1:$A$936)</f>
        <v>43787</v>
      </c>
      <c r="I4853" s="27">
        <f>WORKDAY(WORKDAY(DATEVALUE("15/"&amp;MONTH(EDATE(C4853,-1))&amp;"/"&amp;YEAR(EDATE(C4853,-1))),-1,Feriados!$A$1:$A$936),1,Feriados!$A$1:$A$936)</f>
        <v>43753</v>
      </c>
      <c r="J4853" s="27">
        <f>WORKDAY(WORKDAY(DATEVALUE("15/"&amp;MONTH(EDATE(C4853,0))&amp;"/"&amp;YEAR(EDATE(C4853,0))-1),-1,Feriados!$A$1:$A$936),1,Feriados!$A$1:$A$936)</f>
        <v>43420</v>
      </c>
      <c r="K4853" s="28">
        <f t="shared" si="146"/>
        <v>2.5350285680910467</v>
      </c>
    </row>
    <row r="4854" spans="1:11" x14ac:dyDescent="0.3">
      <c r="A4854" s="18" t="str">
        <f t="shared" si="147"/>
        <v>102019F</v>
      </c>
      <c r="B4854" s="10">
        <v>760199</v>
      </c>
      <c r="C4854" s="15">
        <v>43776</v>
      </c>
      <c r="D4854" s="16">
        <v>3240.2083130000001</v>
      </c>
      <c r="E4854" s="14">
        <v>0.1</v>
      </c>
      <c r="F4854" s="14" t="s">
        <v>41</v>
      </c>
      <c r="G4854" s="15">
        <v>43776</v>
      </c>
      <c r="H4854" s="27">
        <f>WORKDAY(WORKDAY(DATEVALUE("15/"&amp;MONTH(EDATE(C4854,0))&amp;"/"&amp;YEAR(EDATE(C4854,0))),-1,Feriados!$A$1:$A$936),1,Feriados!$A$1:$A$936)</f>
        <v>43787</v>
      </c>
      <c r="I4854" s="27">
        <f>WORKDAY(WORKDAY(DATEVALUE("15/"&amp;MONTH(EDATE(C4854,-1))&amp;"/"&amp;YEAR(EDATE(C4854,-1))),-1,Feriados!$A$1:$A$936),1,Feriados!$A$1:$A$936)</f>
        <v>43753</v>
      </c>
      <c r="J4854" s="27">
        <f>WORKDAY(WORKDAY(DATEVALUE("15/"&amp;MONTH(EDATE(C4854,0))&amp;"/"&amp;YEAR(EDATE(C4854,0))-1),-1,Feriados!$A$1:$A$936),1,Feriados!$A$1:$A$936)</f>
        <v>43420</v>
      </c>
      <c r="K4854" s="28">
        <f t="shared" si="146"/>
        <v>2.5350285680910467</v>
      </c>
    </row>
    <row r="4855" spans="1:11" x14ac:dyDescent="0.3">
      <c r="A4855" s="18" t="str">
        <f t="shared" si="147"/>
        <v>102019F</v>
      </c>
      <c r="B4855" s="10">
        <v>760199</v>
      </c>
      <c r="C4855" s="15">
        <v>43777</v>
      </c>
      <c r="D4855" s="16">
        <v>3240.3491829999998</v>
      </c>
      <c r="E4855" s="14">
        <v>0.1</v>
      </c>
      <c r="F4855" s="14" t="s">
        <v>41</v>
      </c>
      <c r="G4855" s="15">
        <v>43776</v>
      </c>
      <c r="H4855" s="27">
        <f>WORKDAY(WORKDAY(DATEVALUE("15/"&amp;MONTH(EDATE(C4855,0))&amp;"/"&amp;YEAR(EDATE(C4855,0))),-1,Feriados!$A$1:$A$936),1,Feriados!$A$1:$A$936)</f>
        <v>43787</v>
      </c>
      <c r="I4855" s="27">
        <f>WORKDAY(WORKDAY(DATEVALUE("15/"&amp;MONTH(EDATE(C4855,-1))&amp;"/"&amp;YEAR(EDATE(C4855,-1))),-1,Feriados!$A$1:$A$936),1,Feriados!$A$1:$A$936)</f>
        <v>43753</v>
      </c>
      <c r="J4855" s="27">
        <f>WORKDAY(WORKDAY(DATEVALUE("15/"&amp;MONTH(EDATE(C4855,0))&amp;"/"&amp;YEAR(EDATE(C4855,0))-1),-1,Feriados!$A$1:$A$936),1,Feriados!$A$1:$A$936)</f>
        <v>43420</v>
      </c>
      <c r="K4855" s="28">
        <f t="shared" si="146"/>
        <v>2.5350285680910467</v>
      </c>
    </row>
    <row r="4856" spans="1:11" x14ac:dyDescent="0.3">
      <c r="A4856" s="18" t="str">
        <f t="shared" si="147"/>
        <v>102019F</v>
      </c>
      <c r="B4856" s="10">
        <v>760199</v>
      </c>
      <c r="C4856" s="15">
        <v>43780</v>
      </c>
      <c r="D4856" s="16">
        <v>3240.4900579999999</v>
      </c>
      <c r="E4856" s="14">
        <v>0.1</v>
      </c>
      <c r="F4856" s="14" t="s">
        <v>41</v>
      </c>
      <c r="G4856" s="15">
        <v>43776</v>
      </c>
      <c r="H4856" s="27">
        <f>WORKDAY(WORKDAY(DATEVALUE("15/"&amp;MONTH(EDATE(C4856,0))&amp;"/"&amp;YEAR(EDATE(C4856,0))),-1,Feriados!$A$1:$A$936),1,Feriados!$A$1:$A$936)</f>
        <v>43787</v>
      </c>
      <c r="I4856" s="27">
        <f>WORKDAY(WORKDAY(DATEVALUE("15/"&amp;MONTH(EDATE(C4856,-1))&amp;"/"&amp;YEAR(EDATE(C4856,-1))),-1,Feriados!$A$1:$A$936),1,Feriados!$A$1:$A$936)</f>
        <v>43753</v>
      </c>
      <c r="J4856" s="27">
        <f>WORKDAY(WORKDAY(DATEVALUE("15/"&amp;MONTH(EDATE(C4856,0))&amp;"/"&amp;YEAR(EDATE(C4856,0))-1),-1,Feriados!$A$1:$A$936),1,Feriados!$A$1:$A$936)</f>
        <v>43420</v>
      </c>
      <c r="K4856" s="28">
        <f t="shared" si="146"/>
        <v>2.5350285680910467</v>
      </c>
    </row>
    <row r="4857" spans="1:11" x14ac:dyDescent="0.3">
      <c r="A4857" s="18" t="str">
        <f t="shared" si="147"/>
        <v>102019F</v>
      </c>
      <c r="B4857" s="10">
        <v>760199</v>
      </c>
      <c r="C4857" s="15">
        <v>43781</v>
      </c>
      <c r="D4857" s="16">
        <v>3240.63094</v>
      </c>
      <c r="E4857" s="14">
        <v>0.1</v>
      </c>
      <c r="F4857" s="14" t="s">
        <v>41</v>
      </c>
      <c r="G4857" s="15">
        <v>43776</v>
      </c>
      <c r="H4857" s="27">
        <f>WORKDAY(WORKDAY(DATEVALUE("15/"&amp;MONTH(EDATE(C4857,0))&amp;"/"&amp;YEAR(EDATE(C4857,0))),-1,Feriados!$A$1:$A$936),1,Feriados!$A$1:$A$936)</f>
        <v>43787</v>
      </c>
      <c r="I4857" s="27">
        <f>WORKDAY(WORKDAY(DATEVALUE("15/"&amp;MONTH(EDATE(C4857,-1))&amp;"/"&amp;YEAR(EDATE(C4857,-1))),-1,Feriados!$A$1:$A$936),1,Feriados!$A$1:$A$936)</f>
        <v>43753</v>
      </c>
      <c r="J4857" s="27">
        <f>WORKDAY(WORKDAY(DATEVALUE("15/"&amp;MONTH(EDATE(C4857,0))&amp;"/"&amp;YEAR(EDATE(C4857,0))-1),-1,Feriados!$A$1:$A$936),1,Feriados!$A$1:$A$936)</f>
        <v>43420</v>
      </c>
      <c r="K4857" s="28">
        <f t="shared" si="146"/>
        <v>2.5350285680910467</v>
      </c>
    </row>
    <row r="4858" spans="1:11" x14ac:dyDescent="0.3">
      <c r="A4858" s="18" t="str">
        <f t="shared" si="147"/>
        <v>102019F</v>
      </c>
      <c r="B4858" s="10">
        <v>760199</v>
      </c>
      <c r="C4858" s="15">
        <v>43782</v>
      </c>
      <c r="D4858" s="16">
        <v>3240.7718279999999</v>
      </c>
      <c r="E4858" s="14">
        <v>0.1</v>
      </c>
      <c r="F4858" s="14" t="s">
        <v>41</v>
      </c>
      <c r="G4858" s="15">
        <v>43776</v>
      </c>
      <c r="H4858" s="27">
        <f>WORKDAY(WORKDAY(DATEVALUE("15/"&amp;MONTH(EDATE(C4858,0))&amp;"/"&amp;YEAR(EDATE(C4858,0))),-1,Feriados!$A$1:$A$936),1,Feriados!$A$1:$A$936)</f>
        <v>43787</v>
      </c>
      <c r="I4858" s="27">
        <f>WORKDAY(WORKDAY(DATEVALUE("15/"&amp;MONTH(EDATE(C4858,-1))&amp;"/"&amp;YEAR(EDATE(C4858,-1))),-1,Feriados!$A$1:$A$936),1,Feriados!$A$1:$A$936)</f>
        <v>43753</v>
      </c>
      <c r="J4858" s="27">
        <f>WORKDAY(WORKDAY(DATEVALUE("15/"&amp;MONTH(EDATE(C4858,0))&amp;"/"&amp;YEAR(EDATE(C4858,0))-1),-1,Feriados!$A$1:$A$936),1,Feriados!$A$1:$A$936)</f>
        <v>43420</v>
      </c>
      <c r="K4858" s="28">
        <f t="shared" si="146"/>
        <v>2.5350285680910467</v>
      </c>
    </row>
    <row r="4859" spans="1:11" x14ac:dyDescent="0.3">
      <c r="A4859" s="18" t="str">
        <f t="shared" si="147"/>
        <v>102019F</v>
      </c>
      <c r="B4859" s="10">
        <v>760199</v>
      </c>
      <c r="C4859" s="15">
        <v>43783</v>
      </c>
      <c r="D4859" s="16">
        <v>3240.912722</v>
      </c>
      <c r="E4859" s="14">
        <v>0.1</v>
      </c>
      <c r="F4859" s="14" t="s">
        <v>41</v>
      </c>
      <c r="G4859" s="15">
        <v>43776</v>
      </c>
      <c r="H4859" s="27">
        <f>WORKDAY(WORKDAY(DATEVALUE("15/"&amp;MONTH(EDATE(C4859,0))&amp;"/"&amp;YEAR(EDATE(C4859,0))),-1,Feriados!$A$1:$A$936),1,Feriados!$A$1:$A$936)</f>
        <v>43787</v>
      </c>
      <c r="I4859" s="27">
        <f>WORKDAY(WORKDAY(DATEVALUE("15/"&amp;MONTH(EDATE(C4859,-1))&amp;"/"&amp;YEAR(EDATE(C4859,-1))),-1,Feriados!$A$1:$A$936),1,Feriados!$A$1:$A$936)</f>
        <v>43753</v>
      </c>
      <c r="J4859" s="27">
        <f>WORKDAY(WORKDAY(DATEVALUE("15/"&amp;MONTH(EDATE(C4859,0))&amp;"/"&amp;YEAR(EDATE(C4859,0))-1),-1,Feriados!$A$1:$A$936),1,Feriados!$A$1:$A$936)</f>
        <v>43420</v>
      </c>
      <c r="K4859" s="28">
        <f t="shared" si="146"/>
        <v>2.5350285680910467</v>
      </c>
    </row>
    <row r="4860" spans="1:11" x14ac:dyDescent="0.3">
      <c r="A4860" s="18" t="str">
        <f t="shared" si="147"/>
        <v>102019F</v>
      </c>
      <c r="B4860" s="10">
        <v>760199</v>
      </c>
      <c r="C4860" s="15">
        <v>43787</v>
      </c>
      <c r="D4860" s="16">
        <v>3241.0536219999999</v>
      </c>
      <c r="E4860" s="14">
        <v>0.1</v>
      </c>
      <c r="F4860" s="14" t="s">
        <v>41</v>
      </c>
      <c r="G4860" s="15">
        <v>43776</v>
      </c>
      <c r="H4860" s="27">
        <f>WORKDAY(WORKDAY(DATEVALUE("15/"&amp;MONTH(EDATE(C4860,0))&amp;"/"&amp;YEAR(EDATE(C4860,0))),-1,Feriados!$A$1:$A$936),1,Feriados!$A$1:$A$936)</f>
        <v>43787</v>
      </c>
      <c r="I4860" s="27">
        <f>WORKDAY(WORKDAY(DATEVALUE("15/"&amp;MONTH(EDATE(C4860,-1))&amp;"/"&amp;YEAR(EDATE(C4860,-1))),-1,Feriados!$A$1:$A$936),1,Feriados!$A$1:$A$936)</f>
        <v>43753</v>
      </c>
      <c r="J4860" s="27">
        <f>WORKDAY(WORKDAY(DATEVALUE("15/"&amp;MONTH(EDATE(C4860,0))&amp;"/"&amp;YEAR(EDATE(C4860,0))-1),-1,Feriados!$A$1:$A$936),1,Feriados!$A$1:$A$936)</f>
        <v>43420</v>
      </c>
      <c r="K4860" s="28">
        <f t="shared" si="146"/>
        <v>2.5350285680910467</v>
      </c>
    </row>
    <row r="4861" spans="1:11" x14ac:dyDescent="0.3">
      <c r="A4861" s="18" t="str">
        <f t="shared" si="147"/>
        <v>102019P</v>
      </c>
      <c r="B4861" s="10">
        <v>760199</v>
      </c>
      <c r="C4861" s="15">
        <v>43788</v>
      </c>
      <c r="D4861" s="16">
        <v>3241.7006040000001</v>
      </c>
      <c r="E4861" s="14">
        <v>0.4</v>
      </c>
      <c r="F4861" s="14" t="s">
        <v>42</v>
      </c>
      <c r="G4861" s="15">
        <v>43788</v>
      </c>
      <c r="H4861" s="27">
        <f>WORKDAY(WORKDAY(DATEVALUE("15/"&amp;MONTH(EDATE(C4861,0))&amp;"/"&amp;YEAR(EDATE(C4861,0))),-1,Feriados!$A$1:$A$936),1,Feriados!$A$1:$A$936)</f>
        <v>43787</v>
      </c>
      <c r="I4861" s="27">
        <f>WORKDAY(WORKDAY(DATEVALUE("15/"&amp;MONTH(EDATE(C4861,-1))&amp;"/"&amp;YEAR(EDATE(C4861,-1))),-1,Feriados!$A$1:$A$936),1,Feriados!$A$1:$A$936)</f>
        <v>43753</v>
      </c>
      <c r="J4861" s="27">
        <f>WORKDAY(WORKDAY(DATEVALUE("15/"&amp;MONTH(EDATE(C4861,0))&amp;"/"&amp;YEAR(EDATE(C4861,0))-1),-1,Feriados!$A$1:$A$936),1,Feriados!$A$1:$A$936)</f>
        <v>43420</v>
      </c>
      <c r="K4861" s="28">
        <f t="shared" ref="K4861:K4924" si="148">+(VLOOKUP(H4861,C:D,2,FALSE)/VLOOKUP(J4861,C:D,2,FALSE)-1)*100</f>
        <v>2.5350285680910467</v>
      </c>
    </row>
    <row r="4862" spans="1:11" x14ac:dyDescent="0.3">
      <c r="A4862" s="18" t="str">
        <f t="shared" si="147"/>
        <v>102019P</v>
      </c>
      <c r="B4862" s="10">
        <v>760199</v>
      </c>
      <c r="C4862" s="15">
        <v>43789</v>
      </c>
      <c r="D4862" s="16">
        <v>3242.3477149999999</v>
      </c>
      <c r="E4862" s="14">
        <v>0.4</v>
      </c>
      <c r="F4862" s="14" t="s">
        <v>42</v>
      </c>
      <c r="G4862" s="15">
        <v>43788</v>
      </c>
      <c r="H4862" s="27">
        <f>WORKDAY(WORKDAY(DATEVALUE("15/"&amp;MONTH(EDATE(C4862,0))&amp;"/"&amp;YEAR(EDATE(C4862,0))),-1,Feriados!$A$1:$A$936),1,Feriados!$A$1:$A$936)</f>
        <v>43787</v>
      </c>
      <c r="I4862" s="27">
        <f>WORKDAY(WORKDAY(DATEVALUE("15/"&amp;MONTH(EDATE(C4862,-1))&amp;"/"&amp;YEAR(EDATE(C4862,-1))),-1,Feriados!$A$1:$A$936),1,Feriados!$A$1:$A$936)</f>
        <v>43753</v>
      </c>
      <c r="J4862" s="27">
        <f>WORKDAY(WORKDAY(DATEVALUE("15/"&amp;MONTH(EDATE(C4862,0))&amp;"/"&amp;YEAR(EDATE(C4862,0))-1),-1,Feriados!$A$1:$A$936),1,Feriados!$A$1:$A$936)</f>
        <v>43420</v>
      </c>
      <c r="K4862" s="28">
        <f t="shared" si="148"/>
        <v>2.5350285680910467</v>
      </c>
    </row>
    <row r="4863" spans="1:11" x14ac:dyDescent="0.3">
      <c r="A4863" s="18" t="str">
        <f t="shared" si="147"/>
        <v>102019P</v>
      </c>
      <c r="B4863" s="10">
        <v>760199</v>
      </c>
      <c r="C4863" s="15">
        <v>43790</v>
      </c>
      <c r="D4863" s="16">
        <v>3242.994956</v>
      </c>
      <c r="E4863" s="14">
        <v>0.4</v>
      </c>
      <c r="F4863" s="14" t="s">
        <v>42</v>
      </c>
      <c r="G4863" s="15">
        <v>43788</v>
      </c>
      <c r="H4863" s="27">
        <f>WORKDAY(WORKDAY(DATEVALUE("15/"&amp;MONTH(EDATE(C4863,0))&amp;"/"&amp;YEAR(EDATE(C4863,0))),-1,Feriados!$A$1:$A$936),1,Feriados!$A$1:$A$936)</f>
        <v>43787</v>
      </c>
      <c r="I4863" s="27">
        <f>WORKDAY(WORKDAY(DATEVALUE("15/"&amp;MONTH(EDATE(C4863,-1))&amp;"/"&amp;YEAR(EDATE(C4863,-1))),-1,Feriados!$A$1:$A$936),1,Feriados!$A$1:$A$936)</f>
        <v>43753</v>
      </c>
      <c r="J4863" s="27">
        <f>WORKDAY(WORKDAY(DATEVALUE("15/"&amp;MONTH(EDATE(C4863,0))&amp;"/"&amp;YEAR(EDATE(C4863,0))-1),-1,Feriados!$A$1:$A$936),1,Feriados!$A$1:$A$936)</f>
        <v>43420</v>
      </c>
      <c r="K4863" s="28">
        <f t="shared" si="148"/>
        <v>2.5350285680910467</v>
      </c>
    </row>
    <row r="4864" spans="1:11" x14ac:dyDescent="0.3">
      <c r="A4864" s="18" t="str">
        <f t="shared" si="147"/>
        <v>102019P</v>
      </c>
      <c r="B4864" s="10">
        <v>760199</v>
      </c>
      <c r="C4864" s="15">
        <v>43791</v>
      </c>
      <c r="D4864" s="16">
        <v>3243.6423260000001</v>
      </c>
      <c r="E4864" s="14">
        <v>0.4</v>
      </c>
      <c r="F4864" s="14" t="s">
        <v>42</v>
      </c>
      <c r="G4864" s="15">
        <v>43788</v>
      </c>
      <c r="H4864" s="27">
        <f>WORKDAY(WORKDAY(DATEVALUE("15/"&amp;MONTH(EDATE(C4864,0))&amp;"/"&amp;YEAR(EDATE(C4864,0))),-1,Feriados!$A$1:$A$936),1,Feriados!$A$1:$A$936)</f>
        <v>43787</v>
      </c>
      <c r="I4864" s="27">
        <f>WORKDAY(WORKDAY(DATEVALUE("15/"&amp;MONTH(EDATE(C4864,-1))&amp;"/"&amp;YEAR(EDATE(C4864,-1))),-1,Feriados!$A$1:$A$936),1,Feriados!$A$1:$A$936)</f>
        <v>43753</v>
      </c>
      <c r="J4864" s="27">
        <f>WORKDAY(WORKDAY(DATEVALUE("15/"&amp;MONTH(EDATE(C4864,0))&amp;"/"&amp;YEAR(EDATE(C4864,0))-1),-1,Feriados!$A$1:$A$936),1,Feriados!$A$1:$A$936)</f>
        <v>43420</v>
      </c>
      <c r="K4864" s="28">
        <f t="shared" si="148"/>
        <v>2.5350285680910467</v>
      </c>
    </row>
    <row r="4865" spans="1:11" x14ac:dyDescent="0.3">
      <c r="A4865" s="18" t="str">
        <f t="shared" si="147"/>
        <v>102019P</v>
      </c>
      <c r="B4865" s="10">
        <v>760199</v>
      </c>
      <c r="C4865" s="15">
        <v>43794</v>
      </c>
      <c r="D4865" s="16">
        <v>3244.4513809999999</v>
      </c>
      <c r="E4865" s="14">
        <v>0.42</v>
      </c>
      <c r="F4865" s="14" t="s">
        <v>42</v>
      </c>
      <c r="G4865" s="15">
        <v>43794</v>
      </c>
      <c r="H4865" s="27">
        <f>WORKDAY(WORKDAY(DATEVALUE("15/"&amp;MONTH(EDATE(C4865,0))&amp;"/"&amp;YEAR(EDATE(C4865,0))),-1,Feriados!$A$1:$A$936),1,Feriados!$A$1:$A$936)</f>
        <v>43787</v>
      </c>
      <c r="I4865" s="27">
        <f>WORKDAY(WORKDAY(DATEVALUE("15/"&amp;MONTH(EDATE(C4865,-1))&amp;"/"&amp;YEAR(EDATE(C4865,-1))),-1,Feriados!$A$1:$A$936),1,Feriados!$A$1:$A$936)</f>
        <v>43753</v>
      </c>
      <c r="J4865" s="27">
        <f>WORKDAY(WORKDAY(DATEVALUE("15/"&amp;MONTH(EDATE(C4865,0))&amp;"/"&amp;YEAR(EDATE(C4865,0))-1),-1,Feriados!$A$1:$A$936),1,Feriados!$A$1:$A$936)</f>
        <v>43420</v>
      </c>
      <c r="K4865" s="28">
        <f t="shared" si="148"/>
        <v>2.5350285680910467</v>
      </c>
    </row>
    <row r="4866" spans="1:11" x14ac:dyDescent="0.3">
      <c r="A4866" s="18" t="str">
        <f t="shared" si="147"/>
        <v>102019P</v>
      </c>
      <c r="B4866" s="10">
        <v>760199</v>
      </c>
      <c r="C4866" s="15">
        <v>43795</v>
      </c>
      <c r="D4866" s="16">
        <v>3245.1313599999999</v>
      </c>
      <c r="E4866" s="14">
        <v>0.42</v>
      </c>
      <c r="F4866" s="14" t="s">
        <v>42</v>
      </c>
      <c r="G4866" s="15">
        <v>43794</v>
      </c>
      <c r="H4866" s="27">
        <f>WORKDAY(WORKDAY(DATEVALUE("15/"&amp;MONTH(EDATE(C4866,0))&amp;"/"&amp;YEAR(EDATE(C4866,0))),-1,Feriados!$A$1:$A$936),1,Feriados!$A$1:$A$936)</f>
        <v>43787</v>
      </c>
      <c r="I4866" s="27">
        <f>WORKDAY(WORKDAY(DATEVALUE("15/"&amp;MONTH(EDATE(C4866,-1))&amp;"/"&amp;YEAR(EDATE(C4866,-1))),-1,Feriados!$A$1:$A$936),1,Feriados!$A$1:$A$936)</f>
        <v>43753</v>
      </c>
      <c r="J4866" s="27">
        <f>WORKDAY(WORKDAY(DATEVALUE("15/"&amp;MONTH(EDATE(C4866,0))&amp;"/"&amp;YEAR(EDATE(C4866,0))-1),-1,Feriados!$A$1:$A$936),1,Feriados!$A$1:$A$936)</f>
        <v>43420</v>
      </c>
      <c r="K4866" s="28">
        <f t="shared" si="148"/>
        <v>2.5350285680910467</v>
      </c>
    </row>
    <row r="4867" spans="1:11" x14ac:dyDescent="0.3">
      <c r="A4867" s="18" t="str">
        <f t="shared" ref="A4867:A4930" si="149">MONTH(EDATE(C4867,-1))&amp;YEAR(EDATE(C4867,-1))&amp;F4867</f>
        <v>102019P</v>
      </c>
      <c r="B4867" s="10">
        <v>760199</v>
      </c>
      <c r="C4867" s="15">
        <v>43796</v>
      </c>
      <c r="D4867" s="16">
        <v>3245.8114820000001</v>
      </c>
      <c r="E4867" s="14">
        <v>0.42</v>
      </c>
      <c r="F4867" s="14" t="s">
        <v>42</v>
      </c>
      <c r="G4867" s="15">
        <v>43794</v>
      </c>
      <c r="H4867" s="27">
        <f>WORKDAY(WORKDAY(DATEVALUE("15/"&amp;MONTH(EDATE(C4867,0))&amp;"/"&amp;YEAR(EDATE(C4867,0))),-1,Feriados!$A$1:$A$936),1,Feriados!$A$1:$A$936)</f>
        <v>43787</v>
      </c>
      <c r="I4867" s="27">
        <f>WORKDAY(WORKDAY(DATEVALUE("15/"&amp;MONTH(EDATE(C4867,-1))&amp;"/"&amp;YEAR(EDATE(C4867,-1))),-1,Feriados!$A$1:$A$936),1,Feriados!$A$1:$A$936)</f>
        <v>43753</v>
      </c>
      <c r="J4867" s="27">
        <f>WORKDAY(WORKDAY(DATEVALUE("15/"&amp;MONTH(EDATE(C4867,0))&amp;"/"&amp;YEAR(EDATE(C4867,0))-1),-1,Feriados!$A$1:$A$936),1,Feriados!$A$1:$A$936)</f>
        <v>43420</v>
      </c>
      <c r="K4867" s="28">
        <f t="shared" si="148"/>
        <v>2.5350285680910467</v>
      </c>
    </row>
    <row r="4868" spans="1:11" x14ac:dyDescent="0.3">
      <c r="A4868" s="18" t="str">
        <f t="shared" si="149"/>
        <v>102019P</v>
      </c>
      <c r="B4868" s="10">
        <v>760199</v>
      </c>
      <c r="C4868" s="15">
        <v>43797</v>
      </c>
      <c r="D4868" s="16">
        <v>3246.4917460000001</v>
      </c>
      <c r="E4868" s="14">
        <v>0.42</v>
      </c>
      <c r="F4868" s="14" t="s">
        <v>42</v>
      </c>
      <c r="G4868" s="15">
        <v>43794</v>
      </c>
      <c r="H4868" s="27">
        <f>WORKDAY(WORKDAY(DATEVALUE("15/"&amp;MONTH(EDATE(C4868,0))&amp;"/"&amp;YEAR(EDATE(C4868,0))),-1,Feriados!$A$1:$A$936),1,Feriados!$A$1:$A$936)</f>
        <v>43787</v>
      </c>
      <c r="I4868" s="27">
        <f>WORKDAY(WORKDAY(DATEVALUE("15/"&amp;MONTH(EDATE(C4868,-1))&amp;"/"&amp;YEAR(EDATE(C4868,-1))),-1,Feriados!$A$1:$A$936),1,Feriados!$A$1:$A$936)</f>
        <v>43753</v>
      </c>
      <c r="J4868" s="27">
        <f>WORKDAY(WORKDAY(DATEVALUE("15/"&amp;MONTH(EDATE(C4868,0))&amp;"/"&amp;YEAR(EDATE(C4868,0))-1),-1,Feriados!$A$1:$A$936),1,Feriados!$A$1:$A$936)</f>
        <v>43420</v>
      </c>
      <c r="K4868" s="28">
        <f t="shared" si="148"/>
        <v>2.5350285680910467</v>
      </c>
    </row>
    <row r="4869" spans="1:11" x14ac:dyDescent="0.3">
      <c r="A4869" s="18" t="str">
        <f t="shared" si="149"/>
        <v>102019P</v>
      </c>
      <c r="B4869" s="10">
        <v>760199</v>
      </c>
      <c r="C4869" s="15">
        <v>43798</v>
      </c>
      <c r="D4869" s="16">
        <v>3247.172153</v>
      </c>
      <c r="E4869" s="14">
        <v>0.42</v>
      </c>
      <c r="F4869" s="14" t="s">
        <v>42</v>
      </c>
      <c r="G4869" s="15">
        <v>43794</v>
      </c>
      <c r="H4869" s="27">
        <f>WORKDAY(WORKDAY(DATEVALUE("15/"&amp;MONTH(EDATE(C4869,0))&amp;"/"&amp;YEAR(EDATE(C4869,0))),-1,Feriados!$A$1:$A$936),1,Feriados!$A$1:$A$936)</f>
        <v>43787</v>
      </c>
      <c r="I4869" s="27">
        <f>WORKDAY(WORKDAY(DATEVALUE("15/"&amp;MONTH(EDATE(C4869,-1))&amp;"/"&amp;YEAR(EDATE(C4869,-1))),-1,Feriados!$A$1:$A$936),1,Feriados!$A$1:$A$936)</f>
        <v>43753</v>
      </c>
      <c r="J4869" s="27">
        <f>WORKDAY(WORKDAY(DATEVALUE("15/"&amp;MONTH(EDATE(C4869,0))&amp;"/"&amp;YEAR(EDATE(C4869,0))-1),-1,Feriados!$A$1:$A$936),1,Feriados!$A$1:$A$936)</f>
        <v>43420</v>
      </c>
      <c r="K4869" s="28">
        <f t="shared" si="148"/>
        <v>2.5350285680910467</v>
      </c>
    </row>
    <row r="4870" spans="1:11" x14ac:dyDescent="0.3">
      <c r="A4870" s="18" t="str">
        <f t="shared" si="149"/>
        <v>112019P</v>
      </c>
      <c r="B4870" s="10">
        <v>760199</v>
      </c>
      <c r="C4870" s="15">
        <v>43801</v>
      </c>
      <c r="D4870" s="16">
        <v>3247.852703</v>
      </c>
      <c r="E4870" s="14">
        <v>0.42</v>
      </c>
      <c r="F4870" s="14" t="s">
        <v>42</v>
      </c>
      <c r="G4870" s="15">
        <v>43794</v>
      </c>
      <c r="H4870" s="27">
        <f>WORKDAY(WORKDAY(DATEVALUE("15/"&amp;MONTH(EDATE(C4870,0))&amp;"/"&amp;YEAR(EDATE(C4870,0))),-1,Feriados!$A$1:$A$936),1,Feriados!$A$1:$A$936)</f>
        <v>43815</v>
      </c>
      <c r="I4870" s="27">
        <f>WORKDAY(WORKDAY(DATEVALUE("15/"&amp;MONTH(EDATE(C4870,-1))&amp;"/"&amp;YEAR(EDATE(C4870,-1))),-1,Feriados!$A$1:$A$936),1,Feriados!$A$1:$A$936)</f>
        <v>43787</v>
      </c>
      <c r="J4870" s="27">
        <f>WORKDAY(WORKDAY(DATEVALUE("15/"&amp;MONTH(EDATE(C4870,0))&amp;"/"&amp;YEAR(EDATE(C4870,0))-1),-1,Feriados!$A$1:$A$936),1,Feriados!$A$1:$A$936)</f>
        <v>43451</v>
      </c>
      <c r="K4870" s="28">
        <f t="shared" si="148"/>
        <v>3.2749063703515935</v>
      </c>
    </row>
    <row r="4871" spans="1:11" x14ac:dyDescent="0.3">
      <c r="A4871" s="18" t="str">
        <f t="shared" si="149"/>
        <v>112019P</v>
      </c>
      <c r="B4871" s="10">
        <v>760199</v>
      </c>
      <c r="C4871" s="15">
        <v>43802</v>
      </c>
      <c r="D4871" s="16">
        <v>3248.5333949999999</v>
      </c>
      <c r="E4871" s="14">
        <v>0.42</v>
      </c>
      <c r="F4871" s="14" t="s">
        <v>42</v>
      </c>
      <c r="G4871" s="15">
        <v>43794</v>
      </c>
      <c r="H4871" s="27">
        <f>WORKDAY(WORKDAY(DATEVALUE("15/"&amp;MONTH(EDATE(C4871,0))&amp;"/"&amp;YEAR(EDATE(C4871,0))),-1,Feriados!$A$1:$A$936),1,Feriados!$A$1:$A$936)</f>
        <v>43815</v>
      </c>
      <c r="I4871" s="27">
        <f>WORKDAY(WORKDAY(DATEVALUE("15/"&amp;MONTH(EDATE(C4871,-1))&amp;"/"&amp;YEAR(EDATE(C4871,-1))),-1,Feriados!$A$1:$A$936),1,Feriados!$A$1:$A$936)</f>
        <v>43787</v>
      </c>
      <c r="J4871" s="27">
        <f>WORKDAY(WORKDAY(DATEVALUE("15/"&amp;MONTH(EDATE(C4871,0))&amp;"/"&amp;YEAR(EDATE(C4871,0))-1),-1,Feriados!$A$1:$A$936),1,Feriados!$A$1:$A$936)</f>
        <v>43451</v>
      </c>
      <c r="K4871" s="28">
        <f t="shared" si="148"/>
        <v>3.2749063703515935</v>
      </c>
    </row>
    <row r="4872" spans="1:11" x14ac:dyDescent="0.3">
      <c r="A4872" s="18" t="str">
        <f t="shared" si="149"/>
        <v>112019P</v>
      </c>
      <c r="B4872" s="10">
        <v>760199</v>
      </c>
      <c r="C4872" s="15">
        <v>43803</v>
      </c>
      <c r="D4872" s="16">
        <v>3249.2142290000002</v>
      </c>
      <c r="E4872" s="14">
        <v>0.42</v>
      </c>
      <c r="F4872" s="14" t="s">
        <v>42</v>
      </c>
      <c r="G4872" s="15">
        <v>43794</v>
      </c>
      <c r="H4872" s="27">
        <f>WORKDAY(WORKDAY(DATEVALUE("15/"&amp;MONTH(EDATE(C4872,0))&amp;"/"&amp;YEAR(EDATE(C4872,0))),-1,Feriados!$A$1:$A$936),1,Feriados!$A$1:$A$936)</f>
        <v>43815</v>
      </c>
      <c r="I4872" s="27">
        <f>WORKDAY(WORKDAY(DATEVALUE("15/"&amp;MONTH(EDATE(C4872,-1))&amp;"/"&amp;YEAR(EDATE(C4872,-1))),-1,Feriados!$A$1:$A$936),1,Feriados!$A$1:$A$936)</f>
        <v>43787</v>
      </c>
      <c r="J4872" s="27">
        <f>WORKDAY(WORKDAY(DATEVALUE("15/"&amp;MONTH(EDATE(C4872,0))&amp;"/"&amp;YEAR(EDATE(C4872,0))-1),-1,Feriados!$A$1:$A$936),1,Feriados!$A$1:$A$936)</f>
        <v>43451</v>
      </c>
      <c r="K4872" s="28">
        <f t="shared" si="148"/>
        <v>3.2749063703515935</v>
      </c>
    </row>
    <row r="4873" spans="1:11" x14ac:dyDescent="0.3">
      <c r="A4873" s="18" t="str">
        <f t="shared" si="149"/>
        <v>112019P</v>
      </c>
      <c r="B4873" s="10">
        <v>760199</v>
      </c>
      <c r="C4873" s="15">
        <v>43804</v>
      </c>
      <c r="D4873" s="16">
        <v>3249.895207</v>
      </c>
      <c r="E4873" s="14">
        <v>0.42</v>
      </c>
      <c r="F4873" s="14" t="s">
        <v>42</v>
      </c>
      <c r="G4873" s="15">
        <v>43794</v>
      </c>
      <c r="H4873" s="27">
        <f>WORKDAY(WORKDAY(DATEVALUE("15/"&amp;MONTH(EDATE(C4873,0))&amp;"/"&amp;YEAR(EDATE(C4873,0))),-1,Feriados!$A$1:$A$936),1,Feriados!$A$1:$A$936)</f>
        <v>43815</v>
      </c>
      <c r="I4873" s="27">
        <f>WORKDAY(WORKDAY(DATEVALUE("15/"&amp;MONTH(EDATE(C4873,-1))&amp;"/"&amp;YEAR(EDATE(C4873,-1))),-1,Feriados!$A$1:$A$936),1,Feriados!$A$1:$A$936)</f>
        <v>43787</v>
      </c>
      <c r="J4873" s="27">
        <f>WORKDAY(WORKDAY(DATEVALUE("15/"&amp;MONTH(EDATE(C4873,0))&amp;"/"&amp;YEAR(EDATE(C4873,0))-1),-1,Feriados!$A$1:$A$936),1,Feriados!$A$1:$A$936)</f>
        <v>43451</v>
      </c>
      <c r="K4873" s="28">
        <f t="shared" si="148"/>
        <v>3.2749063703515935</v>
      </c>
    </row>
    <row r="4874" spans="1:11" x14ac:dyDescent="0.3">
      <c r="A4874" s="18" t="str">
        <f t="shared" si="149"/>
        <v>112019F</v>
      </c>
      <c r="B4874" s="10">
        <v>760199</v>
      </c>
      <c r="C4874" s="15">
        <v>43805</v>
      </c>
      <c r="D4874" s="16">
        <v>3252.6159320000002</v>
      </c>
      <c r="E4874" s="14">
        <v>0.51</v>
      </c>
      <c r="F4874" s="14" t="s">
        <v>41</v>
      </c>
      <c r="G4874" s="15">
        <v>43805</v>
      </c>
      <c r="H4874" s="27">
        <f>WORKDAY(WORKDAY(DATEVALUE("15/"&amp;MONTH(EDATE(C4874,0))&amp;"/"&amp;YEAR(EDATE(C4874,0))),-1,Feriados!$A$1:$A$936),1,Feriados!$A$1:$A$936)</f>
        <v>43815</v>
      </c>
      <c r="I4874" s="27">
        <f>WORKDAY(WORKDAY(DATEVALUE("15/"&amp;MONTH(EDATE(C4874,-1))&amp;"/"&amp;YEAR(EDATE(C4874,-1))),-1,Feriados!$A$1:$A$936),1,Feriados!$A$1:$A$936)</f>
        <v>43787</v>
      </c>
      <c r="J4874" s="27">
        <f>WORKDAY(WORKDAY(DATEVALUE("15/"&amp;MONTH(EDATE(C4874,0))&amp;"/"&amp;YEAR(EDATE(C4874,0))-1),-1,Feriados!$A$1:$A$936),1,Feriados!$A$1:$A$936)</f>
        <v>43451</v>
      </c>
      <c r="K4874" s="28">
        <f t="shared" si="148"/>
        <v>3.2749063703515935</v>
      </c>
    </row>
    <row r="4875" spans="1:11" x14ac:dyDescent="0.3">
      <c r="A4875" s="18" t="str">
        <f t="shared" si="149"/>
        <v>112019F</v>
      </c>
      <c r="B4875" s="10">
        <v>760199</v>
      </c>
      <c r="C4875" s="15">
        <v>43808</v>
      </c>
      <c r="D4875" s="16">
        <v>3253.4433880000001</v>
      </c>
      <c r="E4875" s="14">
        <v>0.51</v>
      </c>
      <c r="F4875" s="14" t="s">
        <v>41</v>
      </c>
      <c r="G4875" s="15">
        <v>43805</v>
      </c>
      <c r="H4875" s="27">
        <f>WORKDAY(WORKDAY(DATEVALUE("15/"&amp;MONTH(EDATE(C4875,0))&amp;"/"&amp;YEAR(EDATE(C4875,0))),-1,Feriados!$A$1:$A$936),1,Feriados!$A$1:$A$936)</f>
        <v>43815</v>
      </c>
      <c r="I4875" s="27">
        <f>WORKDAY(WORKDAY(DATEVALUE("15/"&amp;MONTH(EDATE(C4875,-1))&amp;"/"&amp;YEAR(EDATE(C4875,-1))),-1,Feriados!$A$1:$A$936),1,Feriados!$A$1:$A$936)</f>
        <v>43787</v>
      </c>
      <c r="J4875" s="27">
        <f>WORKDAY(WORKDAY(DATEVALUE("15/"&amp;MONTH(EDATE(C4875,0))&amp;"/"&amp;YEAR(EDATE(C4875,0))-1),-1,Feriados!$A$1:$A$936),1,Feriados!$A$1:$A$936)</f>
        <v>43451</v>
      </c>
      <c r="K4875" s="28">
        <f t="shared" si="148"/>
        <v>3.2749063703515935</v>
      </c>
    </row>
    <row r="4876" spans="1:11" x14ac:dyDescent="0.3">
      <c r="A4876" s="18" t="str">
        <f t="shared" si="149"/>
        <v>112019F</v>
      </c>
      <c r="B4876" s="10">
        <v>760199</v>
      </c>
      <c r="C4876" s="15">
        <v>43809</v>
      </c>
      <c r="D4876" s="16">
        <v>3254.2710550000002</v>
      </c>
      <c r="E4876" s="14">
        <v>0.51</v>
      </c>
      <c r="F4876" s="14" t="s">
        <v>41</v>
      </c>
      <c r="G4876" s="15">
        <v>43805</v>
      </c>
      <c r="H4876" s="27">
        <f>WORKDAY(WORKDAY(DATEVALUE("15/"&amp;MONTH(EDATE(C4876,0))&amp;"/"&amp;YEAR(EDATE(C4876,0))),-1,Feriados!$A$1:$A$936),1,Feriados!$A$1:$A$936)</f>
        <v>43815</v>
      </c>
      <c r="I4876" s="27">
        <f>WORKDAY(WORKDAY(DATEVALUE("15/"&amp;MONTH(EDATE(C4876,-1))&amp;"/"&amp;YEAR(EDATE(C4876,-1))),-1,Feriados!$A$1:$A$936),1,Feriados!$A$1:$A$936)</f>
        <v>43787</v>
      </c>
      <c r="J4876" s="27">
        <f>WORKDAY(WORKDAY(DATEVALUE("15/"&amp;MONTH(EDATE(C4876,0))&amp;"/"&amp;YEAR(EDATE(C4876,0))-1),-1,Feriados!$A$1:$A$936),1,Feriados!$A$1:$A$936)</f>
        <v>43451</v>
      </c>
      <c r="K4876" s="28">
        <f t="shared" si="148"/>
        <v>3.2749063703515935</v>
      </c>
    </row>
    <row r="4877" spans="1:11" x14ac:dyDescent="0.3">
      <c r="A4877" s="18" t="str">
        <f t="shared" si="149"/>
        <v>112019F</v>
      </c>
      <c r="B4877" s="10">
        <v>760199</v>
      </c>
      <c r="C4877" s="15">
        <v>43810</v>
      </c>
      <c r="D4877" s="16">
        <v>3255.0989319999999</v>
      </c>
      <c r="E4877" s="14">
        <v>0.51</v>
      </c>
      <c r="F4877" s="14" t="s">
        <v>41</v>
      </c>
      <c r="G4877" s="15">
        <v>43805</v>
      </c>
      <c r="H4877" s="27">
        <f>WORKDAY(WORKDAY(DATEVALUE("15/"&amp;MONTH(EDATE(C4877,0))&amp;"/"&amp;YEAR(EDATE(C4877,0))),-1,Feriados!$A$1:$A$936),1,Feriados!$A$1:$A$936)</f>
        <v>43815</v>
      </c>
      <c r="I4877" s="27">
        <f>WORKDAY(WORKDAY(DATEVALUE("15/"&amp;MONTH(EDATE(C4877,-1))&amp;"/"&amp;YEAR(EDATE(C4877,-1))),-1,Feriados!$A$1:$A$936),1,Feriados!$A$1:$A$936)</f>
        <v>43787</v>
      </c>
      <c r="J4877" s="27">
        <f>WORKDAY(WORKDAY(DATEVALUE("15/"&amp;MONTH(EDATE(C4877,0))&amp;"/"&amp;YEAR(EDATE(C4877,0))-1),-1,Feriados!$A$1:$A$936),1,Feriados!$A$1:$A$936)</f>
        <v>43451</v>
      </c>
      <c r="K4877" s="28">
        <f t="shared" si="148"/>
        <v>3.2749063703515935</v>
      </c>
    </row>
    <row r="4878" spans="1:11" x14ac:dyDescent="0.3">
      <c r="A4878" s="18" t="str">
        <f t="shared" si="149"/>
        <v>112019F</v>
      </c>
      <c r="B4878" s="10">
        <v>760199</v>
      </c>
      <c r="C4878" s="15">
        <v>43811</v>
      </c>
      <c r="D4878" s="16">
        <v>3255.9270190000002</v>
      </c>
      <c r="E4878" s="14">
        <v>0.51</v>
      </c>
      <c r="F4878" s="14" t="s">
        <v>41</v>
      </c>
      <c r="G4878" s="15">
        <v>43805</v>
      </c>
      <c r="H4878" s="27">
        <f>WORKDAY(WORKDAY(DATEVALUE("15/"&amp;MONTH(EDATE(C4878,0))&amp;"/"&amp;YEAR(EDATE(C4878,0))),-1,Feriados!$A$1:$A$936),1,Feriados!$A$1:$A$936)</f>
        <v>43815</v>
      </c>
      <c r="I4878" s="27">
        <f>WORKDAY(WORKDAY(DATEVALUE("15/"&amp;MONTH(EDATE(C4878,-1))&amp;"/"&amp;YEAR(EDATE(C4878,-1))),-1,Feriados!$A$1:$A$936),1,Feriados!$A$1:$A$936)</f>
        <v>43787</v>
      </c>
      <c r="J4878" s="27">
        <f>WORKDAY(WORKDAY(DATEVALUE("15/"&amp;MONTH(EDATE(C4878,0))&amp;"/"&amp;YEAR(EDATE(C4878,0))-1),-1,Feriados!$A$1:$A$936),1,Feriados!$A$1:$A$936)</f>
        <v>43451</v>
      </c>
      <c r="K4878" s="28">
        <f t="shared" si="148"/>
        <v>3.2749063703515935</v>
      </c>
    </row>
    <row r="4879" spans="1:11" x14ac:dyDescent="0.3">
      <c r="A4879" s="18" t="str">
        <f t="shared" si="149"/>
        <v>112019F</v>
      </c>
      <c r="B4879" s="10">
        <v>760199</v>
      </c>
      <c r="C4879" s="15">
        <v>43812</v>
      </c>
      <c r="D4879" s="16">
        <v>3256.755318</v>
      </c>
      <c r="E4879" s="14">
        <v>0.51</v>
      </c>
      <c r="F4879" s="14" t="s">
        <v>41</v>
      </c>
      <c r="G4879" s="15">
        <v>43805</v>
      </c>
      <c r="H4879" s="27">
        <f>WORKDAY(WORKDAY(DATEVALUE("15/"&amp;MONTH(EDATE(C4879,0))&amp;"/"&amp;YEAR(EDATE(C4879,0))),-1,Feriados!$A$1:$A$936),1,Feriados!$A$1:$A$936)</f>
        <v>43815</v>
      </c>
      <c r="I4879" s="27">
        <f>WORKDAY(WORKDAY(DATEVALUE("15/"&amp;MONTH(EDATE(C4879,-1))&amp;"/"&amp;YEAR(EDATE(C4879,-1))),-1,Feriados!$A$1:$A$936),1,Feriados!$A$1:$A$936)</f>
        <v>43787</v>
      </c>
      <c r="J4879" s="27">
        <f>WORKDAY(WORKDAY(DATEVALUE("15/"&amp;MONTH(EDATE(C4879,0))&amp;"/"&amp;YEAR(EDATE(C4879,0))-1),-1,Feriados!$A$1:$A$936),1,Feriados!$A$1:$A$936)</f>
        <v>43451</v>
      </c>
      <c r="K4879" s="28">
        <f t="shared" si="148"/>
        <v>3.2749063703515935</v>
      </c>
    </row>
    <row r="4880" spans="1:11" x14ac:dyDescent="0.3">
      <c r="A4880" s="18" t="str">
        <f t="shared" si="149"/>
        <v>112019F</v>
      </c>
      <c r="B4880" s="10">
        <v>760199</v>
      </c>
      <c r="C4880" s="15">
        <v>43815</v>
      </c>
      <c r="D4880" s="16">
        <v>3257.5838269999999</v>
      </c>
      <c r="E4880" s="14">
        <v>0.51</v>
      </c>
      <c r="F4880" s="14" t="s">
        <v>41</v>
      </c>
      <c r="G4880" s="15">
        <v>43805</v>
      </c>
      <c r="H4880" s="27">
        <f>WORKDAY(WORKDAY(DATEVALUE("15/"&amp;MONTH(EDATE(C4880,0))&amp;"/"&amp;YEAR(EDATE(C4880,0))),-1,Feriados!$A$1:$A$936),1,Feriados!$A$1:$A$936)</f>
        <v>43815</v>
      </c>
      <c r="I4880" s="27">
        <f>WORKDAY(WORKDAY(DATEVALUE("15/"&amp;MONTH(EDATE(C4880,-1))&amp;"/"&amp;YEAR(EDATE(C4880,-1))),-1,Feriados!$A$1:$A$936),1,Feriados!$A$1:$A$936)</f>
        <v>43787</v>
      </c>
      <c r="J4880" s="27">
        <f>WORKDAY(WORKDAY(DATEVALUE("15/"&amp;MONTH(EDATE(C4880,0))&amp;"/"&amp;YEAR(EDATE(C4880,0))-1),-1,Feriados!$A$1:$A$936),1,Feriados!$A$1:$A$936)</f>
        <v>43451</v>
      </c>
      <c r="K4880" s="28">
        <f t="shared" si="148"/>
        <v>3.2749063703515935</v>
      </c>
    </row>
    <row r="4881" spans="1:11" x14ac:dyDescent="0.3">
      <c r="A4881" s="18" t="str">
        <f t="shared" si="149"/>
        <v>112019P</v>
      </c>
      <c r="B4881" s="10">
        <v>760199</v>
      </c>
      <c r="C4881" s="15">
        <v>43816</v>
      </c>
      <c r="D4881" s="16">
        <v>3258.8496009999999</v>
      </c>
      <c r="E4881" s="14">
        <v>0.78</v>
      </c>
      <c r="F4881" s="14" t="s">
        <v>42</v>
      </c>
      <c r="G4881" s="15">
        <v>43816</v>
      </c>
      <c r="H4881" s="27">
        <f>WORKDAY(WORKDAY(DATEVALUE("15/"&amp;MONTH(EDATE(C4881,0))&amp;"/"&amp;YEAR(EDATE(C4881,0))),-1,Feriados!$A$1:$A$936),1,Feriados!$A$1:$A$936)</f>
        <v>43815</v>
      </c>
      <c r="I4881" s="27">
        <f>WORKDAY(WORKDAY(DATEVALUE("15/"&amp;MONTH(EDATE(C4881,-1))&amp;"/"&amp;YEAR(EDATE(C4881,-1))),-1,Feriados!$A$1:$A$936),1,Feriados!$A$1:$A$936)</f>
        <v>43787</v>
      </c>
      <c r="J4881" s="27">
        <f>WORKDAY(WORKDAY(DATEVALUE("15/"&amp;MONTH(EDATE(C4881,0))&amp;"/"&amp;YEAR(EDATE(C4881,0))-1),-1,Feriados!$A$1:$A$936),1,Feriados!$A$1:$A$936)</f>
        <v>43451</v>
      </c>
      <c r="K4881" s="28">
        <f t="shared" si="148"/>
        <v>3.2749063703515935</v>
      </c>
    </row>
    <row r="4882" spans="1:11" x14ac:dyDescent="0.3">
      <c r="A4882" s="18" t="str">
        <f t="shared" si="149"/>
        <v>112019P</v>
      </c>
      <c r="B4882" s="10">
        <v>760199</v>
      </c>
      <c r="C4882" s="15">
        <v>43817</v>
      </c>
      <c r="D4882" s="16">
        <v>3260.115867</v>
      </c>
      <c r="E4882" s="14">
        <v>0.78</v>
      </c>
      <c r="F4882" s="14" t="s">
        <v>42</v>
      </c>
      <c r="G4882" s="15">
        <v>43816</v>
      </c>
      <c r="H4882" s="27">
        <f>WORKDAY(WORKDAY(DATEVALUE("15/"&amp;MONTH(EDATE(C4882,0))&amp;"/"&amp;YEAR(EDATE(C4882,0))),-1,Feriados!$A$1:$A$936),1,Feriados!$A$1:$A$936)</f>
        <v>43815</v>
      </c>
      <c r="I4882" s="27">
        <f>WORKDAY(WORKDAY(DATEVALUE("15/"&amp;MONTH(EDATE(C4882,-1))&amp;"/"&amp;YEAR(EDATE(C4882,-1))),-1,Feriados!$A$1:$A$936),1,Feriados!$A$1:$A$936)</f>
        <v>43787</v>
      </c>
      <c r="J4882" s="27">
        <f>WORKDAY(WORKDAY(DATEVALUE("15/"&amp;MONTH(EDATE(C4882,0))&amp;"/"&amp;YEAR(EDATE(C4882,0))-1),-1,Feriados!$A$1:$A$936),1,Feriados!$A$1:$A$936)</f>
        <v>43451</v>
      </c>
      <c r="K4882" s="28">
        <f t="shared" si="148"/>
        <v>3.2749063703515935</v>
      </c>
    </row>
    <row r="4883" spans="1:11" x14ac:dyDescent="0.3">
      <c r="A4883" s="18" t="str">
        <f t="shared" si="149"/>
        <v>112019P</v>
      </c>
      <c r="B4883" s="10">
        <v>760199</v>
      </c>
      <c r="C4883" s="15">
        <v>43818</v>
      </c>
      <c r="D4883" s="16">
        <v>3261.3826250000002</v>
      </c>
      <c r="E4883" s="14">
        <v>0.78</v>
      </c>
      <c r="F4883" s="14" t="s">
        <v>42</v>
      </c>
      <c r="G4883" s="15">
        <v>43816</v>
      </c>
      <c r="H4883" s="27">
        <f>WORKDAY(WORKDAY(DATEVALUE("15/"&amp;MONTH(EDATE(C4883,0))&amp;"/"&amp;YEAR(EDATE(C4883,0))),-1,Feriados!$A$1:$A$936),1,Feriados!$A$1:$A$936)</f>
        <v>43815</v>
      </c>
      <c r="I4883" s="27">
        <f>WORKDAY(WORKDAY(DATEVALUE("15/"&amp;MONTH(EDATE(C4883,-1))&amp;"/"&amp;YEAR(EDATE(C4883,-1))),-1,Feriados!$A$1:$A$936),1,Feriados!$A$1:$A$936)</f>
        <v>43787</v>
      </c>
      <c r="J4883" s="27">
        <f>WORKDAY(WORKDAY(DATEVALUE("15/"&amp;MONTH(EDATE(C4883,0))&amp;"/"&amp;YEAR(EDATE(C4883,0))-1),-1,Feriados!$A$1:$A$936),1,Feriados!$A$1:$A$936)</f>
        <v>43451</v>
      </c>
      <c r="K4883" s="28">
        <f t="shared" si="148"/>
        <v>3.2749063703515935</v>
      </c>
    </row>
    <row r="4884" spans="1:11" x14ac:dyDescent="0.3">
      <c r="A4884" s="18" t="str">
        <f t="shared" si="149"/>
        <v>112019P</v>
      </c>
      <c r="B4884" s="10">
        <v>760199</v>
      </c>
      <c r="C4884" s="15">
        <v>43819</v>
      </c>
      <c r="D4884" s="16">
        <v>3262.6498759999999</v>
      </c>
      <c r="E4884" s="14">
        <v>0.78</v>
      </c>
      <c r="F4884" s="14" t="s">
        <v>42</v>
      </c>
      <c r="G4884" s="15">
        <v>43816</v>
      </c>
      <c r="H4884" s="27">
        <f>WORKDAY(WORKDAY(DATEVALUE("15/"&amp;MONTH(EDATE(C4884,0))&amp;"/"&amp;YEAR(EDATE(C4884,0))),-1,Feriados!$A$1:$A$936),1,Feriados!$A$1:$A$936)</f>
        <v>43815</v>
      </c>
      <c r="I4884" s="27">
        <f>WORKDAY(WORKDAY(DATEVALUE("15/"&amp;MONTH(EDATE(C4884,-1))&amp;"/"&amp;YEAR(EDATE(C4884,-1))),-1,Feriados!$A$1:$A$936),1,Feriados!$A$1:$A$936)</f>
        <v>43787</v>
      </c>
      <c r="J4884" s="27">
        <f>WORKDAY(WORKDAY(DATEVALUE("15/"&amp;MONTH(EDATE(C4884,0))&amp;"/"&amp;YEAR(EDATE(C4884,0))-1),-1,Feriados!$A$1:$A$936),1,Feriados!$A$1:$A$936)</f>
        <v>43451</v>
      </c>
      <c r="K4884" s="28">
        <f t="shared" si="148"/>
        <v>3.2749063703515935</v>
      </c>
    </row>
    <row r="4885" spans="1:11" x14ac:dyDescent="0.3">
      <c r="A4885" s="18" t="str">
        <f t="shared" si="149"/>
        <v>112019P</v>
      </c>
      <c r="B4885" s="10">
        <v>760199</v>
      </c>
      <c r="C4885" s="15">
        <v>43822</v>
      </c>
      <c r="D4885" s="16">
        <v>3266.1015189999998</v>
      </c>
      <c r="E4885" s="14">
        <v>1.05</v>
      </c>
      <c r="F4885" s="14" t="s">
        <v>42</v>
      </c>
      <c r="G4885" s="15">
        <v>43822</v>
      </c>
      <c r="H4885" s="27">
        <f>WORKDAY(WORKDAY(DATEVALUE("15/"&amp;MONTH(EDATE(C4885,0))&amp;"/"&amp;YEAR(EDATE(C4885,0))),-1,Feriados!$A$1:$A$936),1,Feriados!$A$1:$A$936)</f>
        <v>43815</v>
      </c>
      <c r="I4885" s="27">
        <f>WORKDAY(WORKDAY(DATEVALUE("15/"&amp;MONTH(EDATE(C4885,-1))&amp;"/"&amp;YEAR(EDATE(C4885,-1))),-1,Feriados!$A$1:$A$936),1,Feriados!$A$1:$A$936)</f>
        <v>43787</v>
      </c>
      <c r="J4885" s="27">
        <f>WORKDAY(WORKDAY(DATEVALUE("15/"&amp;MONTH(EDATE(C4885,0))&amp;"/"&amp;YEAR(EDATE(C4885,0))-1),-1,Feriados!$A$1:$A$936),1,Feriados!$A$1:$A$936)</f>
        <v>43451</v>
      </c>
      <c r="K4885" s="28">
        <f t="shared" si="148"/>
        <v>3.2749063703515935</v>
      </c>
    </row>
    <row r="4886" spans="1:11" x14ac:dyDescent="0.3">
      <c r="A4886" s="18" t="str">
        <f t="shared" si="149"/>
        <v>112019P</v>
      </c>
      <c r="B4886" s="10">
        <v>760199</v>
      </c>
      <c r="C4886" s="15">
        <v>43823</v>
      </c>
      <c r="D4886" s="16">
        <v>3267.8077280000002</v>
      </c>
      <c r="E4886" s="14">
        <v>1.05</v>
      </c>
      <c r="F4886" s="14" t="s">
        <v>42</v>
      </c>
      <c r="G4886" s="15">
        <v>43822</v>
      </c>
      <c r="H4886" s="27">
        <f>WORKDAY(WORKDAY(DATEVALUE("15/"&amp;MONTH(EDATE(C4886,0))&amp;"/"&amp;YEAR(EDATE(C4886,0))),-1,Feriados!$A$1:$A$936),1,Feriados!$A$1:$A$936)</f>
        <v>43815</v>
      </c>
      <c r="I4886" s="27">
        <f>WORKDAY(WORKDAY(DATEVALUE("15/"&amp;MONTH(EDATE(C4886,-1))&amp;"/"&amp;YEAR(EDATE(C4886,-1))),-1,Feriados!$A$1:$A$936),1,Feriados!$A$1:$A$936)</f>
        <v>43787</v>
      </c>
      <c r="J4886" s="27">
        <f>WORKDAY(WORKDAY(DATEVALUE("15/"&amp;MONTH(EDATE(C4886,0))&amp;"/"&amp;YEAR(EDATE(C4886,0))-1),-1,Feriados!$A$1:$A$936),1,Feriados!$A$1:$A$936)</f>
        <v>43451</v>
      </c>
      <c r="K4886" s="28">
        <f t="shared" si="148"/>
        <v>3.2749063703515935</v>
      </c>
    </row>
    <row r="4887" spans="1:11" x14ac:dyDescent="0.3">
      <c r="A4887" s="18" t="str">
        <f t="shared" si="149"/>
        <v>112019P</v>
      </c>
      <c r="B4887" s="10">
        <v>760199</v>
      </c>
      <c r="C4887" s="15">
        <v>43825</v>
      </c>
      <c r="D4887" s="16">
        <v>3269.5148279999999</v>
      </c>
      <c r="E4887" s="14">
        <v>1.05</v>
      </c>
      <c r="F4887" s="14" t="s">
        <v>42</v>
      </c>
      <c r="G4887" s="15">
        <v>43822</v>
      </c>
      <c r="H4887" s="27">
        <f>WORKDAY(WORKDAY(DATEVALUE("15/"&amp;MONTH(EDATE(C4887,0))&amp;"/"&amp;YEAR(EDATE(C4887,0))),-1,Feriados!$A$1:$A$936),1,Feriados!$A$1:$A$936)</f>
        <v>43815</v>
      </c>
      <c r="I4887" s="27">
        <f>WORKDAY(WORKDAY(DATEVALUE("15/"&amp;MONTH(EDATE(C4887,-1))&amp;"/"&amp;YEAR(EDATE(C4887,-1))),-1,Feriados!$A$1:$A$936),1,Feriados!$A$1:$A$936)</f>
        <v>43787</v>
      </c>
      <c r="J4887" s="27">
        <f>WORKDAY(WORKDAY(DATEVALUE("15/"&amp;MONTH(EDATE(C4887,0))&amp;"/"&amp;YEAR(EDATE(C4887,0))-1),-1,Feriados!$A$1:$A$936),1,Feriados!$A$1:$A$936)</f>
        <v>43451</v>
      </c>
      <c r="K4887" s="28">
        <f t="shared" si="148"/>
        <v>3.2749063703515935</v>
      </c>
    </row>
    <row r="4888" spans="1:11" x14ac:dyDescent="0.3">
      <c r="A4888" s="18" t="str">
        <f t="shared" si="149"/>
        <v>112019P</v>
      </c>
      <c r="B4888" s="10">
        <v>760199</v>
      </c>
      <c r="C4888" s="15">
        <v>43826</v>
      </c>
      <c r="D4888" s="16">
        <v>3271.22282</v>
      </c>
      <c r="E4888" s="14">
        <v>1.05</v>
      </c>
      <c r="F4888" s="14" t="s">
        <v>42</v>
      </c>
      <c r="G4888" s="15">
        <v>43822</v>
      </c>
      <c r="H4888" s="27">
        <f>WORKDAY(WORKDAY(DATEVALUE("15/"&amp;MONTH(EDATE(C4888,0))&amp;"/"&amp;YEAR(EDATE(C4888,0))),-1,Feriados!$A$1:$A$936),1,Feriados!$A$1:$A$936)</f>
        <v>43815</v>
      </c>
      <c r="I4888" s="27">
        <f>WORKDAY(WORKDAY(DATEVALUE("15/"&amp;MONTH(EDATE(C4888,-1))&amp;"/"&amp;YEAR(EDATE(C4888,-1))),-1,Feriados!$A$1:$A$936),1,Feriados!$A$1:$A$936)</f>
        <v>43787</v>
      </c>
      <c r="J4888" s="27">
        <f>WORKDAY(WORKDAY(DATEVALUE("15/"&amp;MONTH(EDATE(C4888,0))&amp;"/"&amp;YEAR(EDATE(C4888,0))-1),-1,Feriados!$A$1:$A$936),1,Feriados!$A$1:$A$936)</f>
        <v>43451</v>
      </c>
      <c r="K4888" s="28">
        <f t="shared" si="148"/>
        <v>3.2749063703515935</v>
      </c>
    </row>
    <row r="4889" spans="1:11" x14ac:dyDescent="0.3">
      <c r="A4889" s="18" t="str">
        <f t="shared" si="149"/>
        <v>112019P</v>
      </c>
      <c r="B4889" s="10">
        <v>760199</v>
      </c>
      <c r="C4889" s="15">
        <v>43829</v>
      </c>
      <c r="D4889" s="16">
        <v>3272.931705</v>
      </c>
      <c r="E4889" s="14">
        <v>1.05</v>
      </c>
      <c r="F4889" s="14" t="s">
        <v>42</v>
      </c>
      <c r="G4889" s="15">
        <v>43822</v>
      </c>
      <c r="H4889" s="27">
        <f>WORKDAY(WORKDAY(DATEVALUE("15/"&amp;MONTH(EDATE(C4889,0))&amp;"/"&amp;YEAR(EDATE(C4889,0))),-1,Feriados!$A$1:$A$936),1,Feriados!$A$1:$A$936)</f>
        <v>43815</v>
      </c>
      <c r="I4889" s="27">
        <f>WORKDAY(WORKDAY(DATEVALUE("15/"&amp;MONTH(EDATE(C4889,-1))&amp;"/"&amp;YEAR(EDATE(C4889,-1))),-1,Feriados!$A$1:$A$936),1,Feriados!$A$1:$A$936)</f>
        <v>43787</v>
      </c>
      <c r="J4889" s="27">
        <f>WORKDAY(WORKDAY(DATEVALUE("15/"&amp;MONTH(EDATE(C4889,0))&amp;"/"&amp;YEAR(EDATE(C4889,0))-1),-1,Feriados!$A$1:$A$936),1,Feriados!$A$1:$A$936)</f>
        <v>43451</v>
      </c>
      <c r="K4889" s="28">
        <f t="shared" si="148"/>
        <v>3.2749063703515935</v>
      </c>
    </row>
    <row r="4890" spans="1:11" x14ac:dyDescent="0.3">
      <c r="A4890" s="18" t="str">
        <f t="shared" si="149"/>
        <v>112019P</v>
      </c>
      <c r="B4890" s="10">
        <v>760199</v>
      </c>
      <c r="C4890" s="15">
        <v>43830</v>
      </c>
      <c r="D4890" s="16">
        <v>3274.641482</v>
      </c>
      <c r="E4890" s="14">
        <v>1.05</v>
      </c>
      <c r="F4890" s="14" t="s">
        <v>42</v>
      </c>
      <c r="G4890" s="15">
        <v>43822</v>
      </c>
      <c r="H4890" s="27">
        <f>WORKDAY(WORKDAY(DATEVALUE("15/"&amp;MONTH(EDATE(C4890,0))&amp;"/"&amp;YEAR(EDATE(C4890,0))),-1,Feriados!$A$1:$A$936),1,Feriados!$A$1:$A$936)</f>
        <v>43815</v>
      </c>
      <c r="I4890" s="27">
        <f>WORKDAY(WORKDAY(DATEVALUE("15/"&amp;MONTH(EDATE(C4890,-1))&amp;"/"&amp;YEAR(EDATE(C4890,-1))),-1,Feriados!$A$1:$A$936),1,Feriados!$A$1:$A$936)</f>
        <v>43787</v>
      </c>
      <c r="J4890" s="27">
        <f>WORKDAY(WORKDAY(DATEVALUE("15/"&amp;MONTH(EDATE(C4890,0))&amp;"/"&amp;YEAR(EDATE(C4890,0))-1),-1,Feriados!$A$1:$A$936),1,Feriados!$A$1:$A$936)</f>
        <v>43451</v>
      </c>
      <c r="K4890" s="28">
        <f t="shared" si="148"/>
        <v>3.2749063703515935</v>
      </c>
    </row>
    <row r="4891" spans="1:11" x14ac:dyDescent="0.3">
      <c r="A4891" s="18" t="str">
        <f t="shared" si="149"/>
        <v>122019P</v>
      </c>
      <c r="B4891" s="10">
        <v>760199</v>
      </c>
      <c r="C4891" s="15">
        <v>43832</v>
      </c>
      <c r="D4891" s="16">
        <v>3276.3521529999998</v>
      </c>
      <c r="E4891" s="14">
        <v>1.05</v>
      </c>
      <c r="F4891" s="14" t="s">
        <v>42</v>
      </c>
      <c r="G4891" s="15">
        <v>43822</v>
      </c>
      <c r="H4891" s="27">
        <f>WORKDAY(WORKDAY(DATEVALUE("15/"&amp;MONTH(EDATE(C4891,0))&amp;"/"&amp;YEAR(EDATE(C4891,0))),-1,Feriados!$A$1:$A$936),1,Feriados!$A$1:$A$936)</f>
        <v>43845</v>
      </c>
      <c r="I4891" s="27">
        <f>WORKDAY(WORKDAY(DATEVALUE("15/"&amp;MONTH(EDATE(C4891,-1))&amp;"/"&amp;YEAR(EDATE(C4891,-1))),-1,Feriados!$A$1:$A$936),1,Feriados!$A$1:$A$936)</f>
        <v>43815</v>
      </c>
      <c r="J4891" s="27">
        <f>WORKDAY(WORKDAY(DATEVALUE("15/"&amp;MONTH(EDATE(C4891,0))&amp;"/"&amp;YEAR(EDATE(C4891,0))-1),-1,Feriados!$A$1:$A$936),1,Feriados!$A$1:$A$936)</f>
        <v>43480</v>
      </c>
      <c r="K4891" s="28">
        <f t="shared" si="148"/>
        <v>4.3061516328758653</v>
      </c>
    </row>
    <row r="4892" spans="1:11" x14ac:dyDescent="0.3">
      <c r="A4892" s="18" t="str">
        <f t="shared" si="149"/>
        <v>122019P</v>
      </c>
      <c r="B4892" s="10">
        <v>760199</v>
      </c>
      <c r="C4892" s="15">
        <v>43833</v>
      </c>
      <c r="D4892" s="16">
        <v>3278.063717</v>
      </c>
      <c r="E4892" s="14">
        <v>1.05</v>
      </c>
      <c r="F4892" s="14" t="s">
        <v>42</v>
      </c>
      <c r="G4892" s="15">
        <v>43822</v>
      </c>
      <c r="H4892" s="27">
        <f>WORKDAY(WORKDAY(DATEVALUE("15/"&amp;MONTH(EDATE(C4892,0))&amp;"/"&amp;YEAR(EDATE(C4892,0))),-1,Feriados!$A$1:$A$936),1,Feriados!$A$1:$A$936)</f>
        <v>43845</v>
      </c>
      <c r="I4892" s="27">
        <f>WORKDAY(WORKDAY(DATEVALUE("15/"&amp;MONTH(EDATE(C4892,-1))&amp;"/"&amp;YEAR(EDATE(C4892,-1))),-1,Feriados!$A$1:$A$936),1,Feriados!$A$1:$A$936)</f>
        <v>43815</v>
      </c>
      <c r="J4892" s="27">
        <f>WORKDAY(WORKDAY(DATEVALUE("15/"&amp;MONTH(EDATE(C4892,0))&amp;"/"&amp;YEAR(EDATE(C4892,0))-1),-1,Feriados!$A$1:$A$936),1,Feriados!$A$1:$A$936)</f>
        <v>43480</v>
      </c>
      <c r="K4892" s="28">
        <f t="shared" si="148"/>
        <v>4.3061516328758653</v>
      </c>
    </row>
    <row r="4893" spans="1:11" x14ac:dyDescent="0.3">
      <c r="A4893" s="18" t="str">
        <f t="shared" si="149"/>
        <v>122019P</v>
      </c>
      <c r="B4893" s="10">
        <v>760199</v>
      </c>
      <c r="C4893" s="15">
        <v>43836</v>
      </c>
      <c r="D4893" s="16">
        <v>3279.776175</v>
      </c>
      <c r="E4893" s="14">
        <v>1.05</v>
      </c>
      <c r="F4893" s="14" t="s">
        <v>42</v>
      </c>
      <c r="G4893" s="15">
        <v>43822</v>
      </c>
      <c r="H4893" s="27">
        <f>WORKDAY(WORKDAY(DATEVALUE("15/"&amp;MONTH(EDATE(C4893,0))&amp;"/"&amp;YEAR(EDATE(C4893,0))),-1,Feriados!$A$1:$A$936),1,Feriados!$A$1:$A$936)</f>
        <v>43845</v>
      </c>
      <c r="I4893" s="27">
        <f>WORKDAY(WORKDAY(DATEVALUE("15/"&amp;MONTH(EDATE(C4893,-1))&amp;"/"&amp;YEAR(EDATE(C4893,-1))),-1,Feriados!$A$1:$A$936),1,Feriados!$A$1:$A$936)</f>
        <v>43815</v>
      </c>
      <c r="J4893" s="27">
        <f>WORKDAY(WORKDAY(DATEVALUE("15/"&amp;MONTH(EDATE(C4893,0))&amp;"/"&amp;YEAR(EDATE(C4893,0))-1),-1,Feriados!$A$1:$A$936),1,Feriados!$A$1:$A$936)</f>
        <v>43480</v>
      </c>
      <c r="K4893" s="28">
        <f t="shared" si="148"/>
        <v>4.3061516328758653</v>
      </c>
    </row>
    <row r="4894" spans="1:11" x14ac:dyDescent="0.3">
      <c r="A4894" s="18" t="str">
        <f t="shared" si="149"/>
        <v>122019P</v>
      </c>
      <c r="B4894" s="10">
        <v>760199</v>
      </c>
      <c r="C4894" s="15">
        <v>43837</v>
      </c>
      <c r="D4894" s="16">
        <v>3281.4895280000001</v>
      </c>
      <c r="E4894" s="14">
        <v>1.05</v>
      </c>
      <c r="F4894" s="14" t="s">
        <v>42</v>
      </c>
      <c r="G4894" s="15">
        <v>43822</v>
      </c>
      <c r="H4894" s="27">
        <f>WORKDAY(WORKDAY(DATEVALUE("15/"&amp;MONTH(EDATE(C4894,0))&amp;"/"&amp;YEAR(EDATE(C4894,0))),-1,Feriados!$A$1:$A$936),1,Feriados!$A$1:$A$936)</f>
        <v>43845</v>
      </c>
      <c r="I4894" s="27">
        <f>WORKDAY(WORKDAY(DATEVALUE("15/"&amp;MONTH(EDATE(C4894,-1))&amp;"/"&amp;YEAR(EDATE(C4894,-1))),-1,Feriados!$A$1:$A$936),1,Feriados!$A$1:$A$936)</f>
        <v>43815</v>
      </c>
      <c r="J4894" s="27">
        <f>WORKDAY(WORKDAY(DATEVALUE("15/"&amp;MONTH(EDATE(C4894,0))&amp;"/"&amp;YEAR(EDATE(C4894,0))-1),-1,Feriados!$A$1:$A$936),1,Feriados!$A$1:$A$936)</f>
        <v>43480</v>
      </c>
      <c r="K4894" s="28">
        <f t="shared" si="148"/>
        <v>4.3061516328758653</v>
      </c>
    </row>
    <row r="4895" spans="1:11" x14ac:dyDescent="0.3">
      <c r="A4895" s="18" t="str">
        <f t="shared" si="149"/>
        <v>122019P</v>
      </c>
      <c r="B4895" s="10">
        <v>760199</v>
      </c>
      <c r="C4895" s="15">
        <v>43838</v>
      </c>
      <c r="D4895" s="16">
        <v>3283.203775</v>
      </c>
      <c r="E4895" s="14">
        <v>1.05</v>
      </c>
      <c r="F4895" s="14" t="s">
        <v>42</v>
      </c>
      <c r="G4895" s="15">
        <v>43822</v>
      </c>
      <c r="H4895" s="27">
        <f>WORKDAY(WORKDAY(DATEVALUE("15/"&amp;MONTH(EDATE(C4895,0))&amp;"/"&amp;YEAR(EDATE(C4895,0))),-1,Feriados!$A$1:$A$936),1,Feriados!$A$1:$A$936)</f>
        <v>43845</v>
      </c>
      <c r="I4895" s="27">
        <f>WORKDAY(WORKDAY(DATEVALUE("15/"&amp;MONTH(EDATE(C4895,-1))&amp;"/"&amp;YEAR(EDATE(C4895,-1))),-1,Feriados!$A$1:$A$936),1,Feriados!$A$1:$A$936)</f>
        <v>43815</v>
      </c>
      <c r="J4895" s="27">
        <f>WORKDAY(WORKDAY(DATEVALUE("15/"&amp;MONTH(EDATE(C4895,0))&amp;"/"&amp;YEAR(EDATE(C4895,0))-1),-1,Feriados!$A$1:$A$936),1,Feriados!$A$1:$A$936)</f>
        <v>43480</v>
      </c>
      <c r="K4895" s="28">
        <f t="shared" si="148"/>
        <v>4.3061516328758653</v>
      </c>
    </row>
    <row r="4896" spans="1:11" x14ac:dyDescent="0.3">
      <c r="A4896" s="18" t="str">
        <f t="shared" si="149"/>
        <v>122019P</v>
      </c>
      <c r="B4896" s="10">
        <v>760199</v>
      </c>
      <c r="C4896" s="15">
        <v>43839</v>
      </c>
      <c r="D4896" s="16">
        <v>3284.9189190000002</v>
      </c>
      <c r="E4896" s="14">
        <v>1.05</v>
      </c>
      <c r="F4896" s="14" t="s">
        <v>42</v>
      </c>
      <c r="G4896" s="15">
        <v>43822</v>
      </c>
      <c r="H4896" s="27">
        <f>WORKDAY(WORKDAY(DATEVALUE("15/"&amp;MONTH(EDATE(C4896,0))&amp;"/"&amp;YEAR(EDATE(C4896,0))),-1,Feriados!$A$1:$A$936),1,Feriados!$A$1:$A$936)</f>
        <v>43845</v>
      </c>
      <c r="I4896" s="27">
        <f>WORKDAY(WORKDAY(DATEVALUE("15/"&amp;MONTH(EDATE(C4896,-1))&amp;"/"&amp;YEAR(EDATE(C4896,-1))),-1,Feriados!$A$1:$A$936),1,Feriados!$A$1:$A$936)</f>
        <v>43815</v>
      </c>
      <c r="J4896" s="27">
        <f>WORKDAY(WORKDAY(DATEVALUE("15/"&amp;MONTH(EDATE(C4896,0))&amp;"/"&amp;YEAR(EDATE(C4896,0))-1),-1,Feriados!$A$1:$A$936),1,Feriados!$A$1:$A$936)</f>
        <v>43480</v>
      </c>
      <c r="K4896" s="28">
        <f t="shared" si="148"/>
        <v>4.3061516328758653</v>
      </c>
    </row>
    <row r="4897" spans="1:11" x14ac:dyDescent="0.3">
      <c r="A4897" s="18" t="str">
        <f t="shared" si="149"/>
        <v>122019F</v>
      </c>
      <c r="B4897" s="10">
        <v>760199</v>
      </c>
      <c r="C4897" s="15">
        <v>43840</v>
      </c>
      <c r="D4897" s="16">
        <v>3289.400815</v>
      </c>
      <c r="E4897" s="14">
        <v>1.1499999999999999</v>
      </c>
      <c r="F4897" s="14" t="s">
        <v>41</v>
      </c>
      <c r="G4897" s="15">
        <v>43840</v>
      </c>
      <c r="H4897" s="27">
        <f>WORKDAY(WORKDAY(DATEVALUE("15/"&amp;MONTH(EDATE(C4897,0))&amp;"/"&amp;YEAR(EDATE(C4897,0))),-1,Feriados!$A$1:$A$936),1,Feriados!$A$1:$A$936)</f>
        <v>43845</v>
      </c>
      <c r="I4897" s="27">
        <f>WORKDAY(WORKDAY(DATEVALUE("15/"&amp;MONTH(EDATE(C4897,-1))&amp;"/"&amp;YEAR(EDATE(C4897,-1))),-1,Feriados!$A$1:$A$936),1,Feriados!$A$1:$A$936)</f>
        <v>43815</v>
      </c>
      <c r="J4897" s="27">
        <f>WORKDAY(WORKDAY(DATEVALUE("15/"&amp;MONTH(EDATE(C4897,0))&amp;"/"&amp;YEAR(EDATE(C4897,0))-1),-1,Feriados!$A$1:$A$936),1,Feriados!$A$1:$A$936)</f>
        <v>43480</v>
      </c>
      <c r="K4897" s="28">
        <f t="shared" si="148"/>
        <v>4.3061516328758653</v>
      </c>
    </row>
    <row r="4898" spans="1:11" x14ac:dyDescent="0.3">
      <c r="A4898" s="18" t="str">
        <f t="shared" si="149"/>
        <v>122019F</v>
      </c>
      <c r="B4898" s="10">
        <v>760199</v>
      </c>
      <c r="C4898" s="15">
        <v>43843</v>
      </c>
      <c r="D4898" s="16">
        <v>3291.2820499999998</v>
      </c>
      <c r="E4898" s="14">
        <v>1.1499999999999999</v>
      </c>
      <c r="F4898" s="14" t="s">
        <v>41</v>
      </c>
      <c r="G4898" s="15">
        <v>43840</v>
      </c>
      <c r="H4898" s="27">
        <f>WORKDAY(WORKDAY(DATEVALUE("15/"&amp;MONTH(EDATE(C4898,0))&amp;"/"&amp;YEAR(EDATE(C4898,0))),-1,Feriados!$A$1:$A$936),1,Feriados!$A$1:$A$936)</f>
        <v>43845</v>
      </c>
      <c r="I4898" s="27">
        <f>WORKDAY(WORKDAY(DATEVALUE("15/"&amp;MONTH(EDATE(C4898,-1))&amp;"/"&amp;YEAR(EDATE(C4898,-1))),-1,Feriados!$A$1:$A$936),1,Feriados!$A$1:$A$936)</f>
        <v>43815</v>
      </c>
      <c r="J4898" s="27">
        <f>WORKDAY(WORKDAY(DATEVALUE("15/"&amp;MONTH(EDATE(C4898,0))&amp;"/"&amp;YEAR(EDATE(C4898,0))-1),-1,Feriados!$A$1:$A$936),1,Feriados!$A$1:$A$936)</f>
        <v>43480</v>
      </c>
      <c r="K4898" s="28">
        <f t="shared" si="148"/>
        <v>4.3061516328758653</v>
      </c>
    </row>
    <row r="4899" spans="1:11" x14ac:dyDescent="0.3">
      <c r="A4899" s="18" t="str">
        <f t="shared" si="149"/>
        <v>122019F</v>
      </c>
      <c r="B4899" s="10">
        <v>760199</v>
      </c>
      <c r="C4899" s="15">
        <v>43844</v>
      </c>
      <c r="D4899" s="16">
        <v>3293.164362</v>
      </c>
      <c r="E4899" s="14">
        <v>1.1499999999999999</v>
      </c>
      <c r="F4899" s="14" t="s">
        <v>41</v>
      </c>
      <c r="G4899" s="15">
        <v>43840</v>
      </c>
      <c r="H4899" s="27">
        <f>WORKDAY(WORKDAY(DATEVALUE("15/"&amp;MONTH(EDATE(C4899,0))&amp;"/"&amp;YEAR(EDATE(C4899,0))),-1,Feriados!$A$1:$A$936),1,Feriados!$A$1:$A$936)</f>
        <v>43845</v>
      </c>
      <c r="I4899" s="27">
        <f>WORKDAY(WORKDAY(DATEVALUE("15/"&amp;MONTH(EDATE(C4899,-1))&amp;"/"&amp;YEAR(EDATE(C4899,-1))),-1,Feriados!$A$1:$A$936),1,Feriados!$A$1:$A$936)</f>
        <v>43815</v>
      </c>
      <c r="J4899" s="27">
        <f>WORKDAY(WORKDAY(DATEVALUE("15/"&amp;MONTH(EDATE(C4899,0))&amp;"/"&amp;YEAR(EDATE(C4899,0))-1),-1,Feriados!$A$1:$A$936),1,Feriados!$A$1:$A$936)</f>
        <v>43480</v>
      </c>
      <c r="K4899" s="28">
        <f t="shared" si="148"/>
        <v>4.3061516328758653</v>
      </c>
    </row>
    <row r="4900" spans="1:11" x14ac:dyDescent="0.3">
      <c r="A4900" s="18" t="str">
        <f t="shared" si="149"/>
        <v>122019F</v>
      </c>
      <c r="B4900" s="10">
        <v>760199</v>
      </c>
      <c r="C4900" s="15">
        <v>43845</v>
      </c>
      <c r="D4900" s="16">
        <v>3295.0477510000001</v>
      </c>
      <c r="E4900" s="14">
        <v>1.1499999999999999</v>
      </c>
      <c r="F4900" s="14" t="s">
        <v>41</v>
      </c>
      <c r="G4900" s="15">
        <v>43840</v>
      </c>
      <c r="H4900" s="27">
        <f>WORKDAY(WORKDAY(DATEVALUE("15/"&amp;MONTH(EDATE(C4900,0))&amp;"/"&amp;YEAR(EDATE(C4900,0))),-1,Feriados!$A$1:$A$936),1,Feriados!$A$1:$A$936)</f>
        <v>43845</v>
      </c>
      <c r="I4900" s="27">
        <f>WORKDAY(WORKDAY(DATEVALUE("15/"&amp;MONTH(EDATE(C4900,-1))&amp;"/"&amp;YEAR(EDATE(C4900,-1))),-1,Feriados!$A$1:$A$936),1,Feriados!$A$1:$A$936)</f>
        <v>43815</v>
      </c>
      <c r="J4900" s="27">
        <f>WORKDAY(WORKDAY(DATEVALUE("15/"&amp;MONTH(EDATE(C4900,0))&amp;"/"&amp;YEAR(EDATE(C4900,0))-1),-1,Feriados!$A$1:$A$936),1,Feriados!$A$1:$A$936)</f>
        <v>43480</v>
      </c>
      <c r="K4900" s="28">
        <f t="shared" si="148"/>
        <v>4.3061516328758653</v>
      </c>
    </row>
    <row r="4901" spans="1:11" x14ac:dyDescent="0.3">
      <c r="A4901" s="18" t="str">
        <f t="shared" si="149"/>
        <v>122019P</v>
      </c>
      <c r="B4901" s="10">
        <v>760199</v>
      </c>
      <c r="C4901" s="15">
        <v>43846</v>
      </c>
      <c r="D4901" s="16">
        <v>3295.5340540000002</v>
      </c>
      <c r="E4901" s="14">
        <v>0.34</v>
      </c>
      <c r="F4901" s="14" t="s">
        <v>42</v>
      </c>
      <c r="G4901" s="15">
        <v>43846</v>
      </c>
      <c r="H4901" s="27">
        <f>WORKDAY(WORKDAY(DATEVALUE("15/"&amp;MONTH(EDATE(C4901,0))&amp;"/"&amp;YEAR(EDATE(C4901,0))),-1,Feriados!$A$1:$A$936),1,Feriados!$A$1:$A$936)</f>
        <v>43845</v>
      </c>
      <c r="I4901" s="27">
        <f>WORKDAY(WORKDAY(DATEVALUE("15/"&amp;MONTH(EDATE(C4901,-1))&amp;"/"&amp;YEAR(EDATE(C4901,-1))),-1,Feriados!$A$1:$A$936),1,Feriados!$A$1:$A$936)</f>
        <v>43815</v>
      </c>
      <c r="J4901" s="27">
        <f>WORKDAY(WORKDAY(DATEVALUE("15/"&amp;MONTH(EDATE(C4901,0))&amp;"/"&amp;YEAR(EDATE(C4901,0))-1),-1,Feriados!$A$1:$A$936),1,Feriados!$A$1:$A$936)</f>
        <v>43480</v>
      </c>
      <c r="K4901" s="28">
        <f t="shared" si="148"/>
        <v>4.3061516328758653</v>
      </c>
    </row>
    <row r="4902" spans="1:11" x14ac:dyDescent="0.3">
      <c r="A4902" s="18" t="str">
        <f t="shared" si="149"/>
        <v>122019P</v>
      </c>
      <c r="B4902" s="10">
        <v>760199</v>
      </c>
      <c r="C4902" s="15">
        <v>43847</v>
      </c>
      <c r="D4902" s="16">
        <v>3296.02043</v>
      </c>
      <c r="E4902" s="14">
        <v>0.34</v>
      </c>
      <c r="F4902" s="14" t="s">
        <v>42</v>
      </c>
      <c r="G4902" s="15">
        <v>43846</v>
      </c>
      <c r="H4902" s="27">
        <f>WORKDAY(WORKDAY(DATEVALUE("15/"&amp;MONTH(EDATE(C4902,0))&amp;"/"&amp;YEAR(EDATE(C4902,0))),-1,Feriados!$A$1:$A$936),1,Feriados!$A$1:$A$936)</f>
        <v>43845</v>
      </c>
      <c r="I4902" s="27">
        <f>WORKDAY(WORKDAY(DATEVALUE("15/"&amp;MONTH(EDATE(C4902,-1))&amp;"/"&amp;YEAR(EDATE(C4902,-1))),-1,Feriados!$A$1:$A$936),1,Feriados!$A$1:$A$936)</f>
        <v>43815</v>
      </c>
      <c r="J4902" s="27">
        <f>WORKDAY(WORKDAY(DATEVALUE("15/"&amp;MONTH(EDATE(C4902,0))&amp;"/"&amp;YEAR(EDATE(C4902,0))-1),-1,Feriados!$A$1:$A$936),1,Feriados!$A$1:$A$936)</f>
        <v>43480</v>
      </c>
      <c r="K4902" s="28">
        <f t="shared" si="148"/>
        <v>4.3061516328758653</v>
      </c>
    </row>
    <row r="4903" spans="1:11" x14ac:dyDescent="0.3">
      <c r="A4903" s="18" t="str">
        <f t="shared" si="149"/>
        <v>122019P</v>
      </c>
      <c r="B4903" s="10">
        <v>760199</v>
      </c>
      <c r="C4903" s="15">
        <v>43850</v>
      </c>
      <c r="D4903" s="16">
        <v>3296.5068769999998</v>
      </c>
      <c r="E4903" s="14">
        <v>0.34</v>
      </c>
      <c r="F4903" s="14" t="s">
        <v>42</v>
      </c>
      <c r="G4903" s="15">
        <v>43846</v>
      </c>
      <c r="H4903" s="27">
        <f>WORKDAY(WORKDAY(DATEVALUE("15/"&amp;MONTH(EDATE(C4903,0))&amp;"/"&amp;YEAR(EDATE(C4903,0))),-1,Feriados!$A$1:$A$936),1,Feriados!$A$1:$A$936)</f>
        <v>43845</v>
      </c>
      <c r="I4903" s="27">
        <f>WORKDAY(WORKDAY(DATEVALUE("15/"&amp;MONTH(EDATE(C4903,-1))&amp;"/"&amp;YEAR(EDATE(C4903,-1))),-1,Feriados!$A$1:$A$936),1,Feriados!$A$1:$A$936)</f>
        <v>43815</v>
      </c>
      <c r="J4903" s="27">
        <f>WORKDAY(WORKDAY(DATEVALUE("15/"&amp;MONTH(EDATE(C4903,0))&amp;"/"&amp;YEAR(EDATE(C4903,0))-1),-1,Feriados!$A$1:$A$936),1,Feriados!$A$1:$A$936)</f>
        <v>43480</v>
      </c>
      <c r="K4903" s="28">
        <f t="shared" si="148"/>
        <v>4.3061516328758653</v>
      </c>
    </row>
    <row r="4904" spans="1:11" x14ac:dyDescent="0.3">
      <c r="A4904" s="18" t="str">
        <f t="shared" si="149"/>
        <v>122019P</v>
      </c>
      <c r="B4904" s="10">
        <v>760199</v>
      </c>
      <c r="C4904" s="15">
        <v>43851</v>
      </c>
      <c r="D4904" s="16">
        <v>3296.9933959999998</v>
      </c>
      <c r="E4904" s="14">
        <v>0.34</v>
      </c>
      <c r="F4904" s="14" t="s">
        <v>42</v>
      </c>
      <c r="G4904" s="15">
        <v>43846</v>
      </c>
      <c r="H4904" s="27">
        <f>WORKDAY(WORKDAY(DATEVALUE("15/"&amp;MONTH(EDATE(C4904,0))&amp;"/"&amp;YEAR(EDATE(C4904,0))),-1,Feriados!$A$1:$A$936),1,Feriados!$A$1:$A$936)</f>
        <v>43845</v>
      </c>
      <c r="I4904" s="27">
        <f>WORKDAY(WORKDAY(DATEVALUE("15/"&amp;MONTH(EDATE(C4904,-1))&amp;"/"&amp;YEAR(EDATE(C4904,-1))),-1,Feriados!$A$1:$A$936),1,Feriados!$A$1:$A$936)</f>
        <v>43815</v>
      </c>
      <c r="J4904" s="27">
        <f>WORKDAY(WORKDAY(DATEVALUE("15/"&amp;MONTH(EDATE(C4904,0))&amp;"/"&amp;YEAR(EDATE(C4904,0))-1),-1,Feriados!$A$1:$A$936),1,Feriados!$A$1:$A$936)</f>
        <v>43480</v>
      </c>
      <c r="K4904" s="28">
        <f t="shared" si="148"/>
        <v>4.3061516328758653</v>
      </c>
    </row>
    <row r="4905" spans="1:11" x14ac:dyDescent="0.3">
      <c r="A4905" s="18" t="str">
        <f t="shared" si="149"/>
        <v>122019P</v>
      </c>
      <c r="B4905" s="10">
        <v>760199</v>
      </c>
      <c r="C4905" s="15">
        <v>43852</v>
      </c>
      <c r="D4905" s="16">
        <v>3297.4799870000002</v>
      </c>
      <c r="E4905" s="14">
        <v>0.34</v>
      </c>
      <c r="F4905" s="14" t="s">
        <v>42</v>
      </c>
      <c r="G4905" s="15">
        <v>43846</v>
      </c>
      <c r="H4905" s="27">
        <f>WORKDAY(WORKDAY(DATEVALUE("15/"&amp;MONTH(EDATE(C4905,0))&amp;"/"&amp;YEAR(EDATE(C4905,0))),-1,Feriados!$A$1:$A$936),1,Feriados!$A$1:$A$936)</f>
        <v>43845</v>
      </c>
      <c r="I4905" s="27">
        <f>WORKDAY(WORKDAY(DATEVALUE("15/"&amp;MONTH(EDATE(C4905,-1))&amp;"/"&amp;YEAR(EDATE(C4905,-1))),-1,Feriados!$A$1:$A$936),1,Feriados!$A$1:$A$936)</f>
        <v>43815</v>
      </c>
      <c r="J4905" s="27">
        <f>WORKDAY(WORKDAY(DATEVALUE("15/"&amp;MONTH(EDATE(C4905,0))&amp;"/"&amp;YEAR(EDATE(C4905,0))-1),-1,Feriados!$A$1:$A$936),1,Feriados!$A$1:$A$936)</f>
        <v>43480</v>
      </c>
      <c r="K4905" s="28">
        <f t="shared" si="148"/>
        <v>4.3061516328758653</v>
      </c>
    </row>
    <row r="4906" spans="1:11" x14ac:dyDescent="0.3">
      <c r="A4906" s="18" t="str">
        <f t="shared" si="149"/>
        <v>122019P</v>
      </c>
      <c r="B4906" s="10">
        <v>760199</v>
      </c>
      <c r="C4906" s="15">
        <v>43853</v>
      </c>
      <c r="D4906" s="16">
        <v>3297.9666499999998</v>
      </c>
      <c r="E4906" s="14">
        <v>0.34</v>
      </c>
      <c r="F4906" s="14" t="s">
        <v>42</v>
      </c>
      <c r="G4906" s="15">
        <v>43846</v>
      </c>
      <c r="H4906" s="27">
        <f>WORKDAY(WORKDAY(DATEVALUE("15/"&amp;MONTH(EDATE(C4906,0))&amp;"/"&amp;YEAR(EDATE(C4906,0))),-1,Feriados!$A$1:$A$936),1,Feriados!$A$1:$A$936)</f>
        <v>43845</v>
      </c>
      <c r="I4906" s="27">
        <f>WORKDAY(WORKDAY(DATEVALUE("15/"&amp;MONTH(EDATE(C4906,-1))&amp;"/"&amp;YEAR(EDATE(C4906,-1))),-1,Feriados!$A$1:$A$936),1,Feriados!$A$1:$A$936)</f>
        <v>43815</v>
      </c>
      <c r="J4906" s="27">
        <f>WORKDAY(WORKDAY(DATEVALUE("15/"&amp;MONTH(EDATE(C4906,0))&amp;"/"&amp;YEAR(EDATE(C4906,0))-1),-1,Feriados!$A$1:$A$936),1,Feriados!$A$1:$A$936)</f>
        <v>43480</v>
      </c>
      <c r="K4906" s="28">
        <f t="shared" si="148"/>
        <v>4.3061516328758653</v>
      </c>
    </row>
    <row r="4907" spans="1:11" x14ac:dyDescent="0.3">
      <c r="A4907" s="18" t="str">
        <f t="shared" si="149"/>
        <v>122019P</v>
      </c>
      <c r="B4907" s="10">
        <v>760199</v>
      </c>
      <c r="C4907" s="15">
        <v>43854</v>
      </c>
      <c r="D4907" s="16">
        <v>3298.253275</v>
      </c>
      <c r="E4907" s="14">
        <v>0.32</v>
      </c>
      <c r="F4907" s="14" t="s">
        <v>42</v>
      </c>
      <c r="G4907" s="15">
        <v>43854</v>
      </c>
      <c r="H4907" s="27">
        <f>WORKDAY(WORKDAY(DATEVALUE("15/"&amp;MONTH(EDATE(C4907,0))&amp;"/"&amp;YEAR(EDATE(C4907,0))),-1,Feriados!$A$1:$A$936),1,Feriados!$A$1:$A$936)</f>
        <v>43845</v>
      </c>
      <c r="I4907" s="27">
        <f>WORKDAY(WORKDAY(DATEVALUE("15/"&amp;MONTH(EDATE(C4907,-1))&amp;"/"&amp;YEAR(EDATE(C4907,-1))),-1,Feriados!$A$1:$A$936),1,Feriados!$A$1:$A$936)</f>
        <v>43815</v>
      </c>
      <c r="J4907" s="27">
        <f>WORKDAY(WORKDAY(DATEVALUE("15/"&amp;MONTH(EDATE(C4907,0))&amp;"/"&amp;YEAR(EDATE(C4907,0))-1),-1,Feriados!$A$1:$A$936),1,Feriados!$A$1:$A$936)</f>
        <v>43480</v>
      </c>
      <c r="K4907" s="28">
        <f t="shared" si="148"/>
        <v>4.3061516328758653</v>
      </c>
    </row>
    <row r="4908" spans="1:11" x14ac:dyDescent="0.3">
      <c r="A4908" s="18" t="str">
        <f t="shared" si="149"/>
        <v>122019P</v>
      </c>
      <c r="B4908" s="10">
        <v>760199</v>
      </c>
      <c r="C4908" s="15">
        <v>43857</v>
      </c>
      <c r="D4908" s="16">
        <v>3298.7114620000002</v>
      </c>
      <c r="E4908" s="14">
        <v>0.32</v>
      </c>
      <c r="F4908" s="14" t="s">
        <v>42</v>
      </c>
      <c r="G4908" s="15">
        <v>43854</v>
      </c>
      <c r="H4908" s="27">
        <f>WORKDAY(WORKDAY(DATEVALUE("15/"&amp;MONTH(EDATE(C4908,0))&amp;"/"&amp;YEAR(EDATE(C4908,0))),-1,Feriados!$A$1:$A$936),1,Feriados!$A$1:$A$936)</f>
        <v>43845</v>
      </c>
      <c r="I4908" s="27">
        <f>WORKDAY(WORKDAY(DATEVALUE("15/"&amp;MONTH(EDATE(C4908,-1))&amp;"/"&amp;YEAR(EDATE(C4908,-1))),-1,Feriados!$A$1:$A$936),1,Feriados!$A$1:$A$936)</f>
        <v>43815</v>
      </c>
      <c r="J4908" s="27">
        <f>WORKDAY(WORKDAY(DATEVALUE("15/"&amp;MONTH(EDATE(C4908,0))&amp;"/"&amp;YEAR(EDATE(C4908,0))-1),-1,Feriados!$A$1:$A$936),1,Feriados!$A$1:$A$936)</f>
        <v>43480</v>
      </c>
      <c r="K4908" s="28">
        <f t="shared" si="148"/>
        <v>4.3061516328758653</v>
      </c>
    </row>
    <row r="4909" spans="1:11" x14ac:dyDescent="0.3">
      <c r="A4909" s="18" t="str">
        <f t="shared" si="149"/>
        <v>122019P</v>
      </c>
      <c r="B4909" s="10">
        <v>760199</v>
      </c>
      <c r="C4909" s="15">
        <v>43858</v>
      </c>
      <c r="D4909" s="16">
        <v>3299.1697119999999</v>
      </c>
      <c r="E4909" s="14">
        <v>0.32</v>
      </c>
      <c r="F4909" s="14" t="s">
        <v>42</v>
      </c>
      <c r="G4909" s="15">
        <v>43854</v>
      </c>
      <c r="H4909" s="27">
        <f>WORKDAY(WORKDAY(DATEVALUE("15/"&amp;MONTH(EDATE(C4909,0))&amp;"/"&amp;YEAR(EDATE(C4909,0))),-1,Feriados!$A$1:$A$936),1,Feriados!$A$1:$A$936)</f>
        <v>43845</v>
      </c>
      <c r="I4909" s="27">
        <f>WORKDAY(WORKDAY(DATEVALUE("15/"&amp;MONTH(EDATE(C4909,-1))&amp;"/"&amp;YEAR(EDATE(C4909,-1))),-1,Feriados!$A$1:$A$936),1,Feriados!$A$1:$A$936)</f>
        <v>43815</v>
      </c>
      <c r="J4909" s="27">
        <f>WORKDAY(WORKDAY(DATEVALUE("15/"&amp;MONTH(EDATE(C4909,0))&amp;"/"&amp;YEAR(EDATE(C4909,0))-1),-1,Feriados!$A$1:$A$936),1,Feriados!$A$1:$A$936)</f>
        <v>43480</v>
      </c>
      <c r="K4909" s="28">
        <f t="shared" si="148"/>
        <v>4.3061516328758653</v>
      </c>
    </row>
    <row r="4910" spans="1:11" x14ac:dyDescent="0.3">
      <c r="A4910" s="18" t="str">
        <f t="shared" si="149"/>
        <v>122019P</v>
      </c>
      <c r="B4910" s="10">
        <v>760199</v>
      </c>
      <c r="C4910" s="15">
        <v>43859</v>
      </c>
      <c r="D4910" s="16">
        <v>3299.6280259999999</v>
      </c>
      <c r="E4910" s="14">
        <v>0.32</v>
      </c>
      <c r="F4910" s="14" t="s">
        <v>42</v>
      </c>
      <c r="G4910" s="15">
        <v>43854</v>
      </c>
      <c r="H4910" s="27">
        <f>WORKDAY(WORKDAY(DATEVALUE("15/"&amp;MONTH(EDATE(C4910,0))&amp;"/"&amp;YEAR(EDATE(C4910,0))),-1,Feriados!$A$1:$A$936),1,Feriados!$A$1:$A$936)</f>
        <v>43845</v>
      </c>
      <c r="I4910" s="27">
        <f>WORKDAY(WORKDAY(DATEVALUE("15/"&amp;MONTH(EDATE(C4910,-1))&amp;"/"&amp;YEAR(EDATE(C4910,-1))),-1,Feriados!$A$1:$A$936),1,Feriados!$A$1:$A$936)</f>
        <v>43815</v>
      </c>
      <c r="J4910" s="27">
        <f>WORKDAY(WORKDAY(DATEVALUE("15/"&amp;MONTH(EDATE(C4910,0))&amp;"/"&amp;YEAR(EDATE(C4910,0))-1),-1,Feriados!$A$1:$A$936),1,Feriados!$A$1:$A$936)</f>
        <v>43480</v>
      </c>
      <c r="K4910" s="28">
        <f t="shared" si="148"/>
        <v>4.3061516328758653</v>
      </c>
    </row>
    <row r="4911" spans="1:11" x14ac:dyDescent="0.3">
      <c r="A4911" s="18" t="str">
        <f t="shared" si="149"/>
        <v>122019P</v>
      </c>
      <c r="B4911" s="10">
        <v>760199</v>
      </c>
      <c r="C4911" s="15">
        <v>43860</v>
      </c>
      <c r="D4911" s="16">
        <v>3300.0864029999998</v>
      </c>
      <c r="E4911" s="14">
        <v>0.32</v>
      </c>
      <c r="F4911" s="14" t="s">
        <v>42</v>
      </c>
      <c r="G4911" s="15">
        <v>43854</v>
      </c>
      <c r="H4911" s="27">
        <f>WORKDAY(WORKDAY(DATEVALUE("15/"&amp;MONTH(EDATE(C4911,0))&amp;"/"&amp;YEAR(EDATE(C4911,0))),-1,Feriados!$A$1:$A$936),1,Feriados!$A$1:$A$936)</f>
        <v>43845</v>
      </c>
      <c r="I4911" s="27">
        <f>WORKDAY(WORKDAY(DATEVALUE("15/"&amp;MONTH(EDATE(C4911,-1))&amp;"/"&amp;YEAR(EDATE(C4911,-1))),-1,Feriados!$A$1:$A$936),1,Feriados!$A$1:$A$936)</f>
        <v>43815</v>
      </c>
      <c r="J4911" s="27">
        <f>WORKDAY(WORKDAY(DATEVALUE("15/"&amp;MONTH(EDATE(C4911,0))&amp;"/"&amp;YEAR(EDATE(C4911,0))-1),-1,Feriados!$A$1:$A$936),1,Feriados!$A$1:$A$936)</f>
        <v>43480</v>
      </c>
      <c r="K4911" s="28">
        <f t="shared" si="148"/>
        <v>4.3061516328758653</v>
      </c>
    </row>
    <row r="4912" spans="1:11" x14ac:dyDescent="0.3">
      <c r="A4912" s="18" t="str">
        <f t="shared" si="149"/>
        <v>122019P</v>
      </c>
      <c r="B4912" s="10">
        <v>760199</v>
      </c>
      <c r="C4912" s="15">
        <v>43861</v>
      </c>
      <c r="D4912" s="16">
        <v>3300.5448449999999</v>
      </c>
      <c r="E4912" s="14">
        <v>0.32</v>
      </c>
      <c r="F4912" s="14" t="s">
        <v>42</v>
      </c>
      <c r="G4912" s="15">
        <v>43854</v>
      </c>
      <c r="H4912" s="27">
        <f>WORKDAY(WORKDAY(DATEVALUE("15/"&amp;MONTH(EDATE(C4912,0))&amp;"/"&amp;YEAR(EDATE(C4912,0))),-1,Feriados!$A$1:$A$936),1,Feriados!$A$1:$A$936)</f>
        <v>43845</v>
      </c>
      <c r="I4912" s="27">
        <f>WORKDAY(WORKDAY(DATEVALUE("15/"&amp;MONTH(EDATE(C4912,-1))&amp;"/"&amp;YEAR(EDATE(C4912,-1))),-1,Feriados!$A$1:$A$936),1,Feriados!$A$1:$A$936)</f>
        <v>43815</v>
      </c>
      <c r="J4912" s="27">
        <f>WORKDAY(WORKDAY(DATEVALUE("15/"&amp;MONTH(EDATE(C4912,0))&amp;"/"&amp;YEAR(EDATE(C4912,0))-1),-1,Feriados!$A$1:$A$936),1,Feriados!$A$1:$A$936)</f>
        <v>43480</v>
      </c>
      <c r="K4912" s="28">
        <f t="shared" si="148"/>
        <v>4.3061516328758653</v>
      </c>
    </row>
    <row r="4913" spans="1:11" x14ac:dyDescent="0.3">
      <c r="A4913" s="18" t="str">
        <f t="shared" si="149"/>
        <v>12020P</v>
      </c>
      <c r="B4913" s="10">
        <v>760199</v>
      </c>
      <c r="C4913" s="15">
        <v>43864</v>
      </c>
      <c r="D4913" s="16">
        <v>3301.0033490000001</v>
      </c>
      <c r="E4913" s="14">
        <v>0.32</v>
      </c>
      <c r="F4913" s="14" t="s">
        <v>42</v>
      </c>
      <c r="G4913" s="15">
        <v>43854</v>
      </c>
      <c r="H4913" s="27">
        <f>WORKDAY(WORKDAY(DATEVALUE("15/"&amp;MONTH(EDATE(C4913,0))&amp;"/"&amp;YEAR(EDATE(C4913,0))),-1,Feriados!$A$1:$A$936),1,Feriados!$A$1:$A$936)</f>
        <v>43878</v>
      </c>
      <c r="I4913" s="27">
        <f>WORKDAY(WORKDAY(DATEVALUE("15/"&amp;MONTH(EDATE(C4913,-1))&amp;"/"&amp;YEAR(EDATE(C4913,-1))),-1,Feriados!$A$1:$A$936),1,Feriados!$A$1:$A$936)</f>
        <v>43845</v>
      </c>
      <c r="J4913" s="27">
        <f>WORKDAY(WORKDAY(DATEVALUE("15/"&amp;MONTH(EDATE(C4913,0))&amp;"/"&amp;YEAR(EDATE(C4913,0))-1),-1,Feriados!$A$1:$A$936),1,Feriados!$A$1:$A$936)</f>
        <v>43511</v>
      </c>
      <c r="K4913" s="28">
        <f t="shared" si="148"/>
        <v>4.1917712206714919</v>
      </c>
    </row>
    <row r="4914" spans="1:11" x14ac:dyDescent="0.3">
      <c r="A4914" s="18" t="str">
        <f t="shared" si="149"/>
        <v>12020P</v>
      </c>
      <c r="B4914" s="10">
        <v>760199</v>
      </c>
      <c r="C4914" s="15">
        <v>43865</v>
      </c>
      <c r="D4914" s="16">
        <v>3301.461918</v>
      </c>
      <c r="E4914" s="14">
        <v>0.32</v>
      </c>
      <c r="F4914" s="14" t="s">
        <v>42</v>
      </c>
      <c r="G4914" s="15">
        <v>43854</v>
      </c>
      <c r="H4914" s="27">
        <f>WORKDAY(WORKDAY(DATEVALUE("15/"&amp;MONTH(EDATE(C4914,0))&amp;"/"&amp;YEAR(EDATE(C4914,0))),-1,Feriados!$A$1:$A$936),1,Feriados!$A$1:$A$936)</f>
        <v>43878</v>
      </c>
      <c r="I4914" s="27">
        <f>WORKDAY(WORKDAY(DATEVALUE("15/"&amp;MONTH(EDATE(C4914,-1))&amp;"/"&amp;YEAR(EDATE(C4914,-1))),-1,Feriados!$A$1:$A$936),1,Feriados!$A$1:$A$936)</f>
        <v>43845</v>
      </c>
      <c r="J4914" s="27">
        <f>WORKDAY(WORKDAY(DATEVALUE("15/"&amp;MONTH(EDATE(C4914,0))&amp;"/"&amp;YEAR(EDATE(C4914,0))-1),-1,Feriados!$A$1:$A$936),1,Feriados!$A$1:$A$936)</f>
        <v>43511</v>
      </c>
      <c r="K4914" s="28">
        <f t="shared" si="148"/>
        <v>4.1917712206714919</v>
      </c>
    </row>
    <row r="4915" spans="1:11" x14ac:dyDescent="0.3">
      <c r="A4915" s="18" t="str">
        <f t="shared" si="149"/>
        <v>12020P</v>
      </c>
      <c r="B4915" s="10">
        <v>760199</v>
      </c>
      <c r="C4915" s="15">
        <v>43866</v>
      </c>
      <c r="D4915" s="16">
        <v>3301.9205499999998</v>
      </c>
      <c r="E4915" s="14">
        <v>0.32</v>
      </c>
      <c r="F4915" s="14" t="s">
        <v>42</v>
      </c>
      <c r="G4915" s="15">
        <v>43854</v>
      </c>
      <c r="H4915" s="27">
        <f>WORKDAY(WORKDAY(DATEVALUE("15/"&amp;MONTH(EDATE(C4915,0))&amp;"/"&amp;YEAR(EDATE(C4915,0))),-1,Feriados!$A$1:$A$936),1,Feriados!$A$1:$A$936)</f>
        <v>43878</v>
      </c>
      <c r="I4915" s="27">
        <f>WORKDAY(WORKDAY(DATEVALUE("15/"&amp;MONTH(EDATE(C4915,-1))&amp;"/"&amp;YEAR(EDATE(C4915,-1))),-1,Feriados!$A$1:$A$936),1,Feriados!$A$1:$A$936)</f>
        <v>43845</v>
      </c>
      <c r="J4915" s="27">
        <f>WORKDAY(WORKDAY(DATEVALUE("15/"&amp;MONTH(EDATE(C4915,0))&amp;"/"&amp;YEAR(EDATE(C4915,0))-1),-1,Feriados!$A$1:$A$936),1,Feriados!$A$1:$A$936)</f>
        <v>43511</v>
      </c>
      <c r="K4915" s="28">
        <f t="shared" si="148"/>
        <v>4.1917712206714919</v>
      </c>
    </row>
    <row r="4916" spans="1:11" x14ac:dyDescent="0.3">
      <c r="A4916" s="18" t="str">
        <f t="shared" si="149"/>
        <v>12020P</v>
      </c>
      <c r="B4916" s="10">
        <v>760199</v>
      </c>
      <c r="C4916" s="15">
        <v>43867</v>
      </c>
      <c r="D4916" s="16">
        <v>3302.379246</v>
      </c>
      <c r="E4916" s="14">
        <v>0.32</v>
      </c>
      <c r="F4916" s="14" t="s">
        <v>42</v>
      </c>
      <c r="G4916" s="15">
        <v>43854</v>
      </c>
      <c r="H4916" s="27">
        <f>WORKDAY(WORKDAY(DATEVALUE("15/"&amp;MONTH(EDATE(C4916,0))&amp;"/"&amp;YEAR(EDATE(C4916,0))),-1,Feriados!$A$1:$A$936),1,Feriados!$A$1:$A$936)</f>
        <v>43878</v>
      </c>
      <c r="I4916" s="27">
        <f>WORKDAY(WORKDAY(DATEVALUE("15/"&amp;MONTH(EDATE(C4916,-1))&amp;"/"&amp;YEAR(EDATE(C4916,-1))),-1,Feriados!$A$1:$A$936),1,Feriados!$A$1:$A$936)</f>
        <v>43845</v>
      </c>
      <c r="J4916" s="27">
        <f>WORKDAY(WORKDAY(DATEVALUE("15/"&amp;MONTH(EDATE(C4916,0))&amp;"/"&amp;YEAR(EDATE(C4916,0))-1),-1,Feriados!$A$1:$A$936),1,Feriados!$A$1:$A$936)</f>
        <v>43511</v>
      </c>
      <c r="K4916" s="28">
        <f t="shared" si="148"/>
        <v>4.1917712206714919</v>
      </c>
    </row>
    <row r="4917" spans="1:11" x14ac:dyDescent="0.3">
      <c r="A4917" s="18" t="str">
        <f t="shared" si="149"/>
        <v>12020F</v>
      </c>
      <c r="B4917" s="10">
        <v>760199</v>
      </c>
      <c r="C4917" s="15">
        <v>43868</v>
      </c>
      <c r="D4917" s="16">
        <v>3300.1596829999999</v>
      </c>
      <c r="E4917" s="14">
        <v>0.21</v>
      </c>
      <c r="F4917" s="14" t="s">
        <v>41</v>
      </c>
      <c r="G4917" s="15">
        <v>43868</v>
      </c>
      <c r="H4917" s="27">
        <f>WORKDAY(WORKDAY(DATEVALUE("15/"&amp;MONTH(EDATE(C4917,0))&amp;"/"&amp;YEAR(EDATE(C4917,0))),-1,Feriados!$A$1:$A$936),1,Feriados!$A$1:$A$936)</f>
        <v>43878</v>
      </c>
      <c r="I4917" s="27">
        <f>WORKDAY(WORKDAY(DATEVALUE("15/"&amp;MONTH(EDATE(C4917,-1))&amp;"/"&amp;YEAR(EDATE(C4917,-1))),-1,Feriados!$A$1:$A$936),1,Feriados!$A$1:$A$936)</f>
        <v>43845</v>
      </c>
      <c r="J4917" s="27">
        <f>WORKDAY(WORKDAY(DATEVALUE("15/"&amp;MONTH(EDATE(C4917,0))&amp;"/"&amp;YEAR(EDATE(C4917,0))-1),-1,Feriados!$A$1:$A$936),1,Feriados!$A$1:$A$936)</f>
        <v>43511</v>
      </c>
      <c r="K4917" s="28">
        <f t="shared" si="148"/>
        <v>4.1917712206714919</v>
      </c>
    </row>
    <row r="4918" spans="1:11" x14ac:dyDescent="0.3">
      <c r="A4918" s="18" t="str">
        <f t="shared" si="149"/>
        <v>12020F</v>
      </c>
      <c r="B4918" s="10">
        <v>760199</v>
      </c>
      <c r="C4918" s="15">
        <v>43871</v>
      </c>
      <c r="D4918" s="16">
        <v>3300.4606309999999</v>
      </c>
      <c r="E4918" s="14">
        <v>0.21</v>
      </c>
      <c r="F4918" s="14" t="s">
        <v>41</v>
      </c>
      <c r="G4918" s="15">
        <v>43868</v>
      </c>
      <c r="H4918" s="27">
        <f>WORKDAY(WORKDAY(DATEVALUE("15/"&amp;MONTH(EDATE(C4918,0))&amp;"/"&amp;YEAR(EDATE(C4918,0))),-1,Feriados!$A$1:$A$936),1,Feriados!$A$1:$A$936)</f>
        <v>43878</v>
      </c>
      <c r="I4918" s="27">
        <f>WORKDAY(WORKDAY(DATEVALUE("15/"&amp;MONTH(EDATE(C4918,-1))&amp;"/"&amp;YEAR(EDATE(C4918,-1))),-1,Feriados!$A$1:$A$936),1,Feriados!$A$1:$A$936)</f>
        <v>43845</v>
      </c>
      <c r="J4918" s="27">
        <f>WORKDAY(WORKDAY(DATEVALUE("15/"&amp;MONTH(EDATE(C4918,0))&amp;"/"&amp;YEAR(EDATE(C4918,0))-1),-1,Feriados!$A$1:$A$936),1,Feriados!$A$1:$A$936)</f>
        <v>43511</v>
      </c>
      <c r="K4918" s="28">
        <f t="shared" si="148"/>
        <v>4.1917712206714919</v>
      </c>
    </row>
    <row r="4919" spans="1:11" x14ac:dyDescent="0.3">
      <c r="A4919" s="18" t="str">
        <f t="shared" si="149"/>
        <v>12020F</v>
      </c>
      <c r="B4919" s="10">
        <v>760199</v>
      </c>
      <c r="C4919" s="15">
        <v>43872</v>
      </c>
      <c r="D4919" s="16">
        <v>3300.7616079999998</v>
      </c>
      <c r="E4919" s="14">
        <v>0.21</v>
      </c>
      <c r="F4919" s="14" t="s">
        <v>41</v>
      </c>
      <c r="G4919" s="15">
        <v>43868</v>
      </c>
      <c r="H4919" s="27">
        <f>WORKDAY(WORKDAY(DATEVALUE("15/"&amp;MONTH(EDATE(C4919,0))&amp;"/"&amp;YEAR(EDATE(C4919,0))),-1,Feriados!$A$1:$A$936),1,Feriados!$A$1:$A$936)</f>
        <v>43878</v>
      </c>
      <c r="I4919" s="27">
        <f>WORKDAY(WORKDAY(DATEVALUE("15/"&amp;MONTH(EDATE(C4919,-1))&amp;"/"&amp;YEAR(EDATE(C4919,-1))),-1,Feriados!$A$1:$A$936),1,Feriados!$A$1:$A$936)</f>
        <v>43845</v>
      </c>
      <c r="J4919" s="27">
        <f>WORKDAY(WORKDAY(DATEVALUE("15/"&amp;MONTH(EDATE(C4919,0))&amp;"/"&amp;YEAR(EDATE(C4919,0))-1),-1,Feriados!$A$1:$A$936),1,Feriados!$A$1:$A$936)</f>
        <v>43511</v>
      </c>
      <c r="K4919" s="28">
        <f t="shared" si="148"/>
        <v>4.1917712206714919</v>
      </c>
    </row>
    <row r="4920" spans="1:11" x14ac:dyDescent="0.3">
      <c r="A4920" s="18" t="str">
        <f t="shared" si="149"/>
        <v>12020F</v>
      </c>
      <c r="B4920" s="10">
        <v>760199</v>
      </c>
      <c r="C4920" s="15">
        <v>43873</v>
      </c>
      <c r="D4920" s="16">
        <v>3301.0626109999998</v>
      </c>
      <c r="E4920" s="14">
        <v>0.21</v>
      </c>
      <c r="F4920" s="14" t="s">
        <v>41</v>
      </c>
      <c r="G4920" s="15">
        <v>43868</v>
      </c>
      <c r="H4920" s="27">
        <f>WORKDAY(WORKDAY(DATEVALUE("15/"&amp;MONTH(EDATE(C4920,0))&amp;"/"&amp;YEAR(EDATE(C4920,0))),-1,Feriados!$A$1:$A$936),1,Feriados!$A$1:$A$936)</f>
        <v>43878</v>
      </c>
      <c r="I4920" s="27">
        <f>WORKDAY(WORKDAY(DATEVALUE("15/"&amp;MONTH(EDATE(C4920,-1))&amp;"/"&amp;YEAR(EDATE(C4920,-1))),-1,Feriados!$A$1:$A$936),1,Feriados!$A$1:$A$936)</f>
        <v>43845</v>
      </c>
      <c r="J4920" s="27">
        <f>WORKDAY(WORKDAY(DATEVALUE("15/"&amp;MONTH(EDATE(C4920,0))&amp;"/"&amp;YEAR(EDATE(C4920,0))-1),-1,Feriados!$A$1:$A$936),1,Feriados!$A$1:$A$936)</f>
        <v>43511</v>
      </c>
      <c r="K4920" s="28">
        <f t="shared" si="148"/>
        <v>4.1917712206714919</v>
      </c>
    </row>
    <row r="4921" spans="1:11" x14ac:dyDescent="0.3">
      <c r="A4921" s="18" t="str">
        <f t="shared" si="149"/>
        <v>12020F</v>
      </c>
      <c r="B4921" s="10">
        <v>760199</v>
      </c>
      <c r="C4921" s="15">
        <v>43874</v>
      </c>
      <c r="D4921" s="16">
        <v>3301.3636419999998</v>
      </c>
      <c r="E4921" s="14">
        <v>0.21</v>
      </c>
      <c r="F4921" s="14" t="s">
        <v>41</v>
      </c>
      <c r="G4921" s="15">
        <v>43868</v>
      </c>
      <c r="H4921" s="27">
        <f>WORKDAY(WORKDAY(DATEVALUE("15/"&amp;MONTH(EDATE(C4921,0))&amp;"/"&amp;YEAR(EDATE(C4921,0))),-1,Feriados!$A$1:$A$936),1,Feriados!$A$1:$A$936)</f>
        <v>43878</v>
      </c>
      <c r="I4921" s="27">
        <f>WORKDAY(WORKDAY(DATEVALUE("15/"&amp;MONTH(EDATE(C4921,-1))&amp;"/"&amp;YEAR(EDATE(C4921,-1))),-1,Feriados!$A$1:$A$936),1,Feriados!$A$1:$A$936)</f>
        <v>43845</v>
      </c>
      <c r="J4921" s="27">
        <f>WORKDAY(WORKDAY(DATEVALUE("15/"&amp;MONTH(EDATE(C4921,0))&amp;"/"&amp;YEAR(EDATE(C4921,0))-1),-1,Feriados!$A$1:$A$936),1,Feriados!$A$1:$A$936)</f>
        <v>43511</v>
      </c>
      <c r="K4921" s="28">
        <f t="shared" si="148"/>
        <v>4.1917712206714919</v>
      </c>
    </row>
    <row r="4922" spans="1:11" x14ac:dyDescent="0.3">
      <c r="A4922" s="18" t="str">
        <f t="shared" si="149"/>
        <v>12020F</v>
      </c>
      <c r="B4922" s="10">
        <v>760199</v>
      </c>
      <c r="C4922" s="15">
        <v>43875</v>
      </c>
      <c r="D4922" s="16">
        <v>3301.6647010000002</v>
      </c>
      <c r="E4922" s="14">
        <v>0.21</v>
      </c>
      <c r="F4922" s="14" t="s">
        <v>41</v>
      </c>
      <c r="G4922" s="15">
        <v>43868</v>
      </c>
      <c r="H4922" s="27">
        <f>WORKDAY(WORKDAY(DATEVALUE("15/"&amp;MONTH(EDATE(C4922,0))&amp;"/"&amp;YEAR(EDATE(C4922,0))),-1,Feriados!$A$1:$A$936),1,Feriados!$A$1:$A$936)</f>
        <v>43878</v>
      </c>
      <c r="I4922" s="27">
        <f>WORKDAY(WORKDAY(DATEVALUE("15/"&amp;MONTH(EDATE(C4922,-1))&amp;"/"&amp;YEAR(EDATE(C4922,-1))),-1,Feriados!$A$1:$A$936),1,Feriados!$A$1:$A$936)</f>
        <v>43845</v>
      </c>
      <c r="J4922" s="27">
        <f>WORKDAY(WORKDAY(DATEVALUE("15/"&amp;MONTH(EDATE(C4922,0))&amp;"/"&amp;YEAR(EDATE(C4922,0))-1),-1,Feriados!$A$1:$A$936),1,Feriados!$A$1:$A$936)</f>
        <v>43511</v>
      </c>
      <c r="K4922" s="28">
        <f t="shared" si="148"/>
        <v>4.1917712206714919</v>
      </c>
    </row>
    <row r="4923" spans="1:11" x14ac:dyDescent="0.3">
      <c r="A4923" s="18" t="str">
        <f t="shared" si="149"/>
        <v>12020F</v>
      </c>
      <c r="B4923" s="10">
        <v>760199</v>
      </c>
      <c r="C4923" s="15">
        <v>43878</v>
      </c>
      <c r="D4923" s="16">
        <v>3301.9657870000001</v>
      </c>
      <c r="E4923" s="14">
        <v>0.21</v>
      </c>
      <c r="F4923" s="14" t="s">
        <v>41</v>
      </c>
      <c r="G4923" s="15">
        <v>43868</v>
      </c>
      <c r="H4923" s="27">
        <f>WORKDAY(WORKDAY(DATEVALUE("15/"&amp;MONTH(EDATE(C4923,0))&amp;"/"&amp;YEAR(EDATE(C4923,0))),-1,Feriados!$A$1:$A$936),1,Feriados!$A$1:$A$936)</f>
        <v>43878</v>
      </c>
      <c r="I4923" s="27">
        <f>WORKDAY(WORKDAY(DATEVALUE("15/"&amp;MONTH(EDATE(C4923,-1))&amp;"/"&amp;YEAR(EDATE(C4923,-1))),-1,Feriados!$A$1:$A$936),1,Feriados!$A$1:$A$936)</f>
        <v>43845</v>
      </c>
      <c r="J4923" s="27">
        <f>WORKDAY(WORKDAY(DATEVALUE("15/"&amp;MONTH(EDATE(C4923,0))&amp;"/"&amp;YEAR(EDATE(C4923,0))-1),-1,Feriados!$A$1:$A$936),1,Feriados!$A$1:$A$936)</f>
        <v>43511</v>
      </c>
      <c r="K4923" s="28">
        <f t="shared" si="148"/>
        <v>4.1917712206714919</v>
      </c>
    </row>
    <row r="4924" spans="1:11" x14ac:dyDescent="0.3">
      <c r="A4924" s="18" t="str">
        <f t="shared" si="149"/>
        <v>12020P</v>
      </c>
      <c r="B4924" s="10">
        <v>760199</v>
      </c>
      <c r="C4924" s="15">
        <v>43879</v>
      </c>
      <c r="D4924" s="16">
        <v>3302.222436</v>
      </c>
      <c r="E4924" s="14">
        <v>0.14000000000000001</v>
      </c>
      <c r="F4924" s="14" t="s">
        <v>42</v>
      </c>
      <c r="G4924" s="15">
        <v>43879</v>
      </c>
      <c r="H4924" s="27">
        <f>WORKDAY(WORKDAY(DATEVALUE("15/"&amp;MONTH(EDATE(C4924,0))&amp;"/"&amp;YEAR(EDATE(C4924,0))),-1,Feriados!$A$1:$A$936),1,Feriados!$A$1:$A$936)</f>
        <v>43878</v>
      </c>
      <c r="I4924" s="27">
        <f>WORKDAY(WORKDAY(DATEVALUE("15/"&amp;MONTH(EDATE(C4924,-1))&amp;"/"&amp;YEAR(EDATE(C4924,-1))),-1,Feriados!$A$1:$A$936),1,Feriados!$A$1:$A$936)</f>
        <v>43845</v>
      </c>
      <c r="J4924" s="27">
        <f>WORKDAY(WORKDAY(DATEVALUE("15/"&amp;MONTH(EDATE(C4924,0))&amp;"/"&amp;YEAR(EDATE(C4924,0))-1),-1,Feriados!$A$1:$A$936),1,Feriados!$A$1:$A$936)</f>
        <v>43511</v>
      </c>
      <c r="K4924" s="28">
        <f t="shared" si="148"/>
        <v>4.1917712206714919</v>
      </c>
    </row>
    <row r="4925" spans="1:11" x14ac:dyDescent="0.3">
      <c r="A4925" s="18" t="str">
        <f t="shared" si="149"/>
        <v>12020P</v>
      </c>
      <c r="B4925" s="10">
        <v>760199</v>
      </c>
      <c r="C4925" s="15">
        <v>43880</v>
      </c>
      <c r="D4925" s="16">
        <v>3302.4791059999998</v>
      </c>
      <c r="E4925" s="14">
        <v>0.14000000000000001</v>
      </c>
      <c r="F4925" s="14" t="s">
        <v>42</v>
      </c>
      <c r="G4925" s="15">
        <v>43879</v>
      </c>
      <c r="H4925" s="27">
        <f>WORKDAY(WORKDAY(DATEVALUE("15/"&amp;MONTH(EDATE(C4925,0))&amp;"/"&amp;YEAR(EDATE(C4925,0))),-1,Feriados!$A$1:$A$936),1,Feriados!$A$1:$A$936)</f>
        <v>43878</v>
      </c>
      <c r="I4925" s="27">
        <f>WORKDAY(WORKDAY(DATEVALUE("15/"&amp;MONTH(EDATE(C4925,-1))&amp;"/"&amp;YEAR(EDATE(C4925,-1))),-1,Feriados!$A$1:$A$936),1,Feriados!$A$1:$A$936)</f>
        <v>43845</v>
      </c>
      <c r="J4925" s="27">
        <f>WORKDAY(WORKDAY(DATEVALUE("15/"&amp;MONTH(EDATE(C4925,0))&amp;"/"&amp;YEAR(EDATE(C4925,0))-1),-1,Feriados!$A$1:$A$936),1,Feriados!$A$1:$A$936)</f>
        <v>43511</v>
      </c>
      <c r="K4925" s="28">
        <f t="shared" ref="K4925:K4988" si="150">+(VLOOKUP(H4925,C:D,2,FALSE)/VLOOKUP(J4925,C:D,2,FALSE)-1)*100</f>
        <v>4.1917712206714919</v>
      </c>
    </row>
    <row r="4926" spans="1:11" x14ac:dyDescent="0.3">
      <c r="A4926" s="18" t="str">
        <f t="shared" si="149"/>
        <v>12020P</v>
      </c>
      <c r="B4926" s="10">
        <v>760199</v>
      </c>
      <c r="C4926" s="15">
        <v>43881</v>
      </c>
      <c r="D4926" s="16">
        <v>3302.7357959999999</v>
      </c>
      <c r="E4926" s="14">
        <v>0.14000000000000001</v>
      </c>
      <c r="F4926" s="14" t="s">
        <v>42</v>
      </c>
      <c r="G4926" s="15">
        <v>43879</v>
      </c>
      <c r="H4926" s="27">
        <f>WORKDAY(WORKDAY(DATEVALUE("15/"&amp;MONTH(EDATE(C4926,0))&amp;"/"&amp;YEAR(EDATE(C4926,0))),-1,Feriados!$A$1:$A$936),1,Feriados!$A$1:$A$936)</f>
        <v>43878</v>
      </c>
      <c r="I4926" s="27">
        <f>WORKDAY(WORKDAY(DATEVALUE("15/"&amp;MONTH(EDATE(C4926,-1))&amp;"/"&amp;YEAR(EDATE(C4926,-1))),-1,Feriados!$A$1:$A$936),1,Feriados!$A$1:$A$936)</f>
        <v>43845</v>
      </c>
      <c r="J4926" s="27">
        <f>WORKDAY(WORKDAY(DATEVALUE("15/"&amp;MONTH(EDATE(C4926,0))&amp;"/"&amp;YEAR(EDATE(C4926,0))-1),-1,Feriados!$A$1:$A$936),1,Feriados!$A$1:$A$936)</f>
        <v>43511</v>
      </c>
      <c r="K4926" s="28">
        <f t="shared" si="150"/>
        <v>4.1917712206714919</v>
      </c>
    </row>
    <row r="4927" spans="1:11" x14ac:dyDescent="0.3">
      <c r="A4927" s="18" t="str">
        <f t="shared" si="149"/>
        <v>12020P</v>
      </c>
      <c r="B4927" s="10">
        <v>760199</v>
      </c>
      <c r="C4927" s="15">
        <v>43882</v>
      </c>
      <c r="D4927" s="16">
        <v>3303.0657999999999</v>
      </c>
      <c r="E4927" s="14">
        <v>0.15</v>
      </c>
      <c r="F4927" s="14" t="s">
        <v>42</v>
      </c>
      <c r="G4927" s="15">
        <v>43882</v>
      </c>
      <c r="H4927" s="27">
        <f>WORKDAY(WORKDAY(DATEVALUE("15/"&amp;MONTH(EDATE(C4927,0))&amp;"/"&amp;YEAR(EDATE(C4927,0))),-1,Feriados!$A$1:$A$936),1,Feriados!$A$1:$A$936)</f>
        <v>43878</v>
      </c>
      <c r="I4927" s="27">
        <f>WORKDAY(WORKDAY(DATEVALUE("15/"&amp;MONTH(EDATE(C4927,-1))&amp;"/"&amp;YEAR(EDATE(C4927,-1))),-1,Feriados!$A$1:$A$936),1,Feriados!$A$1:$A$936)</f>
        <v>43845</v>
      </c>
      <c r="J4927" s="27">
        <f>WORKDAY(WORKDAY(DATEVALUE("15/"&amp;MONTH(EDATE(C4927,0))&amp;"/"&amp;YEAR(EDATE(C4927,0))-1),-1,Feriados!$A$1:$A$936),1,Feriados!$A$1:$A$936)</f>
        <v>43511</v>
      </c>
      <c r="K4927" s="28">
        <f t="shared" si="150"/>
        <v>4.1917712206714919</v>
      </c>
    </row>
    <row r="4928" spans="1:11" x14ac:dyDescent="0.3">
      <c r="A4928" s="18" t="str">
        <f t="shared" si="149"/>
        <v>12020P</v>
      </c>
      <c r="B4928" s="10">
        <v>760199</v>
      </c>
      <c r="C4928" s="15">
        <v>43887</v>
      </c>
      <c r="D4928" s="16">
        <v>3303.3408610000001</v>
      </c>
      <c r="E4928" s="14">
        <v>0.15</v>
      </c>
      <c r="F4928" s="14" t="s">
        <v>42</v>
      </c>
      <c r="G4928" s="15">
        <v>43882</v>
      </c>
      <c r="H4928" s="27">
        <f>WORKDAY(WORKDAY(DATEVALUE("15/"&amp;MONTH(EDATE(C4928,0))&amp;"/"&amp;YEAR(EDATE(C4928,0))),-1,Feriados!$A$1:$A$936),1,Feriados!$A$1:$A$936)</f>
        <v>43878</v>
      </c>
      <c r="I4928" s="27">
        <f>WORKDAY(WORKDAY(DATEVALUE("15/"&amp;MONTH(EDATE(C4928,-1))&amp;"/"&amp;YEAR(EDATE(C4928,-1))),-1,Feriados!$A$1:$A$936),1,Feriados!$A$1:$A$936)</f>
        <v>43845</v>
      </c>
      <c r="J4928" s="27">
        <f>WORKDAY(WORKDAY(DATEVALUE("15/"&amp;MONTH(EDATE(C4928,0))&amp;"/"&amp;YEAR(EDATE(C4928,0))-1),-1,Feriados!$A$1:$A$936),1,Feriados!$A$1:$A$936)</f>
        <v>43511</v>
      </c>
      <c r="K4928" s="28">
        <f t="shared" si="150"/>
        <v>4.1917712206714919</v>
      </c>
    </row>
    <row r="4929" spans="1:11" x14ac:dyDescent="0.3">
      <c r="A4929" s="18" t="str">
        <f t="shared" si="149"/>
        <v>12020P</v>
      </c>
      <c r="B4929" s="10">
        <v>760199</v>
      </c>
      <c r="C4929" s="15">
        <v>43888</v>
      </c>
      <c r="D4929" s="16">
        <v>3303.615945</v>
      </c>
      <c r="E4929" s="14">
        <v>0.15</v>
      </c>
      <c r="F4929" s="14" t="s">
        <v>42</v>
      </c>
      <c r="G4929" s="15">
        <v>43882</v>
      </c>
      <c r="H4929" s="27">
        <f>WORKDAY(WORKDAY(DATEVALUE("15/"&amp;MONTH(EDATE(C4929,0))&amp;"/"&amp;YEAR(EDATE(C4929,0))),-1,Feriados!$A$1:$A$936),1,Feriados!$A$1:$A$936)</f>
        <v>43878</v>
      </c>
      <c r="I4929" s="27">
        <f>WORKDAY(WORKDAY(DATEVALUE("15/"&amp;MONTH(EDATE(C4929,-1))&amp;"/"&amp;YEAR(EDATE(C4929,-1))),-1,Feriados!$A$1:$A$936),1,Feriados!$A$1:$A$936)</f>
        <v>43845</v>
      </c>
      <c r="J4929" s="27">
        <f>WORKDAY(WORKDAY(DATEVALUE("15/"&amp;MONTH(EDATE(C4929,0))&amp;"/"&amp;YEAR(EDATE(C4929,0))-1),-1,Feriados!$A$1:$A$936),1,Feriados!$A$1:$A$936)</f>
        <v>43511</v>
      </c>
      <c r="K4929" s="28">
        <f t="shared" si="150"/>
        <v>4.1917712206714919</v>
      </c>
    </row>
    <row r="4930" spans="1:11" x14ac:dyDescent="0.3">
      <c r="A4930" s="18" t="str">
        <f t="shared" si="149"/>
        <v>12020P</v>
      </c>
      <c r="B4930" s="10">
        <v>760199</v>
      </c>
      <c r="C4930" s="15">
        <v>43889</v>
      </c>
      <c r="D4930" s="16">
        <v>3303.8910510000001</v>
      </c>
      <c r="E4930" s="14">
        <v>0.15</v>
      </c>
      <c r="F4930" s="14" t="s">
        <v>42</v>
      </c>
      <c r="G4930" s="15">
        <v>43882</v>
      </c>
      <c r="H4930" s="27">
        <f>WORKDAY(WORKDAY(DATEVALUE("15/"&amp;MONTH(EDATE(C4930,0))&amp;"/"&amp;YEAR(EDATE(C4930,0))),-1,Feriados!$A$1:$A$936),1,Feriados!$A$1:$A$936)</f>
        <v>43878</v>
      </c>
      <c r="I4930" s="27">
        <f>WORKDAY(WORKDAY(DATEVALUE("15/"&amp;MONTH(EDATE(C4930,-1))&amp;"/"&amp;YEAR(EDATE(C4930,-1))),-1,Feriados!$A$1:$A$936),1,Feriados!$A$1:$A$936)</f>
        <v>43845</v>
      </c>
      <c r="J4930" s="27">
        <f>WORKDAY(WORKDAY(DATEVALUE("15/"&amp;MONTH(EDATE(C4930,0))&amp;"/"&amp;YEAR(EDATE(C4930,0))-1),-1,Feriados!$A$1:$A$936),1,Feriados!$A$1:$A$936)</f>
        <v>43511</v>
      </c>
      <c r="K4930" s="28">
        <f t="shared" si="150"/>
        <v>4.1917712206714919</v>
      </c>
    </row>
    <row r="4931" spans="1:11" x14ac:dyDescent="0.3">
      <c r="A4931" s="18" t="str">
        <f t="shared" ref="A4931:A4994" si="151">MONTH(EDATE(C4931,-1))&amp;YEAR(EDATE(C4931,-1))&amp;F4931</f>
        <v>22020P</v>
      </c>
      <c r="B4931" s="10">
        <v>760199</v>
      </c>
      <c r="C4931" s="15">
        <v>43892</v>
      </c>
      <c r="D4931" s="16">
        <v>3304.1661810000001</v>
      </c>
      <c r="E4931" s="14">
        <v>0.15</v>
      </c>
      <c r="F4931" s="14" t="s">
        <v>42</v>
      </c>
      <c r="G4931" s="15">
        <v>43882</v>
      </c>
      <c r="H4931" s="27">
        <f>WORKDAY(WORKDAY(DATEVALUE("15/"&amp;MONTH(EDATE(C4931,0))&amp;"/"&amp;YEAR(EDATE(C4931,0))),-1,Feriados!$A$1:$A$936),1,Feriados!$A$1:$A$936)</f>
        <v>43906</v>
      </c>
      <c r="I4931" s="27">
        <f>WORKDAY(WORKDAY(DATEVALUE("15/"&amp;MONTH(EDATE(C4931,-1))&amp;"/"&amp;YEAR(EDATE(C4931,-1))),-1,Feriados!$A$1:$A$936),1,Feriados!$A$1:$A$936)</f>
        <v>43878</v>
      </c>
      <c r="J4931" s="27">
        <f>WORKDAY(WORKDAY(DATEVALUE("15/"&amp;MONTH(EDATE(C4931,0))&amp;"/"&amp;YEAR(EDATE(C4931,0))-1),-1,Feriados!$A$1:$A$936),1,Feriados!$A$1:$A$936)</f>
        <v>43539</v>
      </c>
      <c r="K4931" s="28">
        <f t="shared" si="150"/>
        <v>4.0051139039250172</v>
      </c>
    </row>
    <row r="4932" spans="1:11" x14ac:dyDescent="0.3">
      <c r="A4932" s="18" t="str">
        <f t="shared" si="151"/>
        <v>22020P</v>
      </c>
      <c r="B4932" s="10">
        <v>760199</v>
      </c>
      <c r="C4932" s="15">
        <v>43893</v>
      </c>
      <c r="D4932" s="16">
        <v>3304.4413330000002</v>
      </c>
      <c r="E4932" s="14">
        <v>0.15</v>
      </c>
      <c r="F4932" s="14" t="s">
        <v>42</v>
      </c>
      <c r="G4932" s="15">
        <v>43882</v>
      </c>
      <c r="H4932" s="27">
        <f>WORKDAY(WORKDAY(DATEVALUE("15/"&amp;MONTH(EDATE(C4932,0))&amp;"/"&amp;YEAR(EDATE(C4932,0))),-1,Feriados!$A$1:$A$936),1,Feriados!$A$1:$A$936)</f>
        <v>43906</v>
      </c>
      <c r="I4932" s="27">
        <f>WORKDAY(WORKDAY(DATEVALUE("15/"&amp;MONTH(EDATE(C4932,-1))&amp;"/"&amp;YEAR(EDATE(C4932,-1))),-1,Feriados!$A$1:$A$936),1,Feriados!$A$1:$A$936)</f>
        <v>43878</v>
      </c>
      <c r="J4932" s="27">
        <f>WORKDAY(WORKDAY(DATEVALUE("15/"&amp;MONTH(EDATE(C4932,0))&amp;"/"&amp;YEAR(EDATE(C4932,0))-1),-1,Feriados!$A$1:$A$936),1,Feriados!$A$1:$A$936)</f>
        <v>43539</v>
      </c>
      <c r="K4932" s="28">
        <f t="shared" si="150"/>
        <v>4.0051139039250172</v>
      </c>
    </row>
    <row r="4933" spans="1:11" x14ac:dyDescent="0.3">
      <c r="A4933" s="18" t="str">
        <f t="shared" si="151"/>
        <v>22020P</v>
      </c>
      <c r="B4933" s="10">
        <v>760199</v>
      </c>
      <c r="C4933" s="15">
        <v>43894</v>
      </c>
      <c r="D4933" s="16">
        <v>3304.716508</v>
      </c>
      <c r="E4933" s="14">
        <v>0.15</v>
      </c>
      <c r="F4933" s="14" t="s">
        <v>42</v>
      </c>
      <c r="G4933" s="15">
        <v>43882</v>
      </c>
      <c r="H4933" s="27">
        <f>WORKDAY(WORKDAY(DATEVALUE("15/"&amp;MONTH(EDATE(C4933,0))&amp;"/"&amp;YEAR(EDATE(C4933,0))),-1,Feriados!$A$1:$A$936),1,Feriados!$A$1:$A$936)</f>
        <v>43906</v>
      </c>
      <c r="I4933" s="27">
        <f>WORKDAY(WORKDAY(DATEVALUE("15/"&amp;MONTH(EDATE(C4933,-1))&amp;"/"&amp;YEAR(EDATE(C4933,-1))),-1,Feriados!$A$1:$A$936),1,Feriados!$A$1:$A$936)</f>
        <v>43878</v>
      </c>
      <c r="J4933" s="27">
        <f>WORKDAY(WORKDAY(DATEVALUE("15/"&amp;MONTH(EDATE(C4933,0))&amp;"/"&amp;YEAR(EDATE(C4933,0))-1),-1,Feriados!$A$1:$A$936),1,Feriados!$A$1:$A$936)</f>
        <v>43539</v>
      </c>
      <c r="K4933" s="28">
        <f t="shared" si="150"/>
        <v>4.0051139039250172</v>
      </c>
    </row>
    <row r="4934" spans="1:11" x14ac:dyDescent="0.3">
      <c r="A4934" s="18" t="str">
        <f t="shared" si="151"/>
        <v>22020P</v>
      </c>
      <c r="B4934" s="10">
        <v>760199</v>
      </c>
      <c r="C4934" s="15">
        <v>43895</v>
      </c>
      <c r="D4934" s="16">
        <v>3304.9917059999998</v>
      </c>
      <c r="E4934" s="14">
        <v>0.15</v>
      </c>
      <c r="F4934" s="14" t="s">
        <v>42</v>
      </c>
      <c r="G4934" s="15">
        <v>43882</v>
      </c>
      <c r="H4934" s="27">
        <f>WORKDAY(WORKDAY(DATEVALUE("15/"&amp;MONTH(EDATE(C4934,0))&amp;"/"&amp;YEAR(EDATE(C4934,0))),-1,Feriados!$A$1:$A$936),1,Feriados!$A$1:$A$936)</f>
        <v>43906</v>
      </c>
      <c r="I4934" s="27">
        <f>WORKDAY(WORKDAY(DATEVALUE("15/"&amp;MONTH(EDATE(C4934,-1))&amp;"/"&amp;YEAR(EDATE(C4934,-1))),-1,Feriados!$A$1:$A$936),1,Feriados!$A$1:$A$936)</f>
        <v>43878</v>
      </c>
      <c r="J4934" s="27">
        <f>WORKDAY(WORKDAY(DATEVALUE("15/"&amp;MONTH(EDATE(C4934,0))&amp;"/"&amp;YEAR(EDATE(C4934,0))-1),-1,Feriados!$A$1:$A$936),1,Feriados!$A$1:$A$936)</f>
        <v>43539</v>
      </c>
      <c r="K4934" s="28">
        <f t="shared" si="150"/>
        <v>4.0051139039250172</v>
      </c>
    </row>
    <row r="4935" spans="1:11" x14ac:dyDescent="0.3">
      <c r="A4935" s="18" t="str">
        <f t="shared" si="151"/>
        <v>22020P</v>
      </c>
      <c r="B4935" s="10">
        <v>760199</v>
      </c>
      <c r="C4935" s="15">
        <v>43896</v>
      </c>
      <c r="D4935" s="16">
        <v>3305.2669270000001</v>
      </c>
      <c r="E4935" s="14">
        <v>0.15</v>
      </c>
      <c r="F4935" s="14" t="s">
        <v>42</v>
      </c>
      <c r="G4935" s="15">
        <v>43882</v>
      </c>
      <c r="H4935" s="27">
        <f>WORKDAY(WORKDAY(DATEVALUE("15/"&amp;MONTH(EDATE(C4935,0))&amp;"/"&amp;YEAR(EDATE(C4935,0))),-1,Feriados!$A$1:$A$936),1,Feriados!$A$1:$A$936)</f>
        <v>43906</v>
      </c>
      <c r="I4935" s="27">
        <f>WORKDAY(WORKDAY(DATEVALUE("15/"&amp;MONTH(EDATE(C4935,-1))&amp;"/"&amp;YEAR(EDATE(C4935,-1))),-1,Feriados!$A$1:$A$936),1,Feriados!$A$1:$A$936)</f>
        <v>43878</v>
      </c>
      <c r="J4935" s="27">
        <f>WORKDAY(WORKDAY(DATEVALUE("15/"&amp;MONTH(EDATE(C4935,0))&amp;"/"&amp;YEAR(EDATE(C4935,0))-1),-1,Feriados!$A$1:$A$936),1,Feriados!$A$1:$A$936)</f>
        <v>43539</v>
      </c>
      <c r="K4935" s="28">
        <f t="shared" si="150"/>
        <v>4.0051139039250172</v>
      </c>
    </row>
    <row r="4936" spans="1:11" x14ac:dyDescent="0.3">
      <c r="A4936" s="18" t="str">
        <f t="shared" si="151"/>
        <v>22020P</v>
      </c>
      <c r="B4936" s="10">
        <v>760199</v>
      </c>
      <c r="C4936" s="15">
        <v>43899</v>
      </c>
      <c r="D4936" s="16">
        <v>3305.5421710000001</v>
      </c>
      <c r="E4936" s="14">
        <v>0.15</v>
      </c>
      <c r="F4936" s="14" t="s">
        <v>42</v>
      </c>
      <c r="G4936" s="15">
        <v>43882</v>
      </c>
      <c r="H4936" s="27">
        <f>WORKDAY(WORKDAY(DATEVALUE("15/"&amp;MONTH(EDATE(C4936,0))&amp;"/"&amp;YEAR(EDATE(C4936,0))),-1,Feriados!$A$1:$A$936),1,Feriados!$A$1:$A$936)</f>
        <v>43906</v>
      </c>
      <c r="I4936" s="27">
        <f>WORKDAY(WORKDAY(DATEVALUE("15/"&amp;MONTH(EDATE(C4936,-1))&amp;"/"&amp;YEAR(EDATE(C4936,-1))),-1,Feriados!$A$1:$A$936),1,Feriados!$A$1:$A$936)</f>
        <v>43878</v>
      </c>
      <c r="J4936" s="27">
        <f>WORKDAY(WORKDAY(DATEVALUE("15/"&amp;MONTH(EDATE(C4936,0))&amp;"/"&amp;YEAR(EDATE(C4936,0))-1),-1,Feriados!$A$1:$A$936),1,Feriados!$A$1:$A$936)</f>
        <v>43539</v>
      </c>
      <c r="K4936" s="28">
        <f t="shared" si="150"/>
        <v>4.0051139039250172</v>
      </c>
    </row>
    <row r="4937" spans="1:11" x14ac:dyDescent="0.3">
      <c r="A4937" s="18" t="str">
        <f t="shared" si="151"/>
        <v>22020P</v>
      </c>
      <c r="B4937" s="10">
        <v>760199</v>
      </c>
      <c r="C4937" s="15">
        <v>43900</v>
      </c>
      <c r="D4937" s="16">
        <v>3305.817438</v>
      </c>
      <c r="E4937" s="14">
        <v>0.15</v>
      </c>
      <c r="F4937" s="14" t="s">
        <v>42</v>
      </c>
      <c r="G4937" s="15">
        <v>43882</v>
      </c>
      <c r="H4937" s="27">
        <f>WORKDAY(WORKDAY(DATEVALUE("15/"&amp;MONTH(EDATE(C4937,0))&amp;"/"&amp;YEAR(EDATE(C4937,0))),-1,Feriados!$A$1:$A$936),1,Feriados!$A$1:$A$936)</f>
        <v>43906</v>
      </c>
      <c r="I4937" s="27">
        <f>WORKDAY(WORKDAY(DATEVALUE("15/"&amp;MONTH(EDATE(C4937,-1))&amp;"/"&amp;YEAR(EDATE(C4937,-1))),-1,Feriados!$A$1:$A$936),1,Feriados!$A$1:$A$936)</f>
        <v>43878</v>
      </c>
      <c r="J4937" s="27">
        <f>WORKDAY(WORKDAY(DATEVALUE("15/"&amp;MONTH(EDATE(C4937,0))&amp;"/"&amp;YEAR(EDATE(C4937,0))-1),-1,Feriados!$A$1:$A$936),1,Feriados!$A$1:$A$936)</f>
        <v>43539</v>
      </c>
      <c r="K4937" s="28">
        <f t="shared" si="150"/>
        <v>4.0051139039250172</v>
      </c>
    </row>
    <row r="4938" spans="1:11" x14ac:dyDescent="0.3">
      <c r="A4938" s="18" t="str">
        <f t="shared" si="151"/>
        <v>22020F</v>
      </c>
      <c r="B4938" s="10">
        <v>760199</v>
      </c>
      <c r="C4938" s="15">
        <v>43901</v>
      </c>
      <c r="D4938" s="16">
        <v>3308.8441979999998</v>
      </c>
      <c r="E4938" s="14">
        <v>0.25</v>
      </c>
      <c r="F4938" s="14" t="s">
        <v>41</v>
      </c>
      <c r="G4938" s="15">
        <v>43901</v>
      </c>
      <c r="H4938" s="27">
        <f>WORKDAY(WORKDAY(DATEVALUE("15/"&amp;MONTH(EDATE(C4938,0))&amp;"/"&amp;YEAR(EDATE(C4938,0))),-1,Feriados!$A$1:$A$936),1,Feriados!$A$1:$A$936)</f>
        <v>43906</v>
      </c>
      <c r="I4938" s="27">
        <f>WORKDAY(WORKDAY(DATEVALUE("15/"&amp;MONTH(EDATE(C4938,-1))&amp;"/"&amp;YEAR(EDATE(C4938,-1))),-1,Feriados!$A$1:$A$936),1,Feriados!$A$1:$A$936)</f>
        <v>43878</v>
      </c>
      <c r="J4938" s="27">
        <f>WORKDAY(WORKDAY(DATEVALUE("15/"&amp;MONTH(EDATE(C4938,0))&amp;"/"&amp;YEAR(EDATE(C4938,0))-1),-1,Feriados!$A$1:$A$936),1,Feriados!$A$1:$A$936)</f>
        <v>43539</v>
      </c>
      <c r="K4938" s="28">
        <f t="shared" si="150"/>
        <v>4.0051139039250172</v>
      </c>
    </row>
    <row r="4939" spans="1:11" x14ac:dyDescent="0.3">
      <c r="A4939" s="18" t="str">
        <f t="shared" si="151"/>
        <v>22020F</v>
      </c>
      <c r="B4939" s="10">
        <v>760199</v>
      </c>
      <c r="C4939" s="15">
        <v>43902</v>
      </c>
      <c r="D4939" s="16">
        <v>3309.3032680000001</v>
      </c>
      <c r="E4939" s="14">
        <v>0.25</v>
      </c>
      <c r="F4939" s="14" t="s">
        <v>41</v>
      </c>
      <c r="G4939" s="15">
        <v>43901</v>
      </c>
      <c r="H4939" s="27">
        <f>WORKDAY(WORKDAY(DATEVALUE("15/"&amp;MONTH(EDATE(C4939,0))&amp;"/"&amp;YEAR(EDATE(C4939,0))),-1,Feriados!$A$1:$A$936),1,Feriados!$A$1:$A$936)</f>
        <v>43906</v>
      </c>
      <c r="I4939" s="27">
        <f>WORKDAY(WORKDAY(DATEVALUE("15/"&amp;MONTH(EDATE(C4939,-1))&amp;"/"&amp;YEAR(EDATE(C4939,-1))),-1,Feriados!$A$1:$A$936),1,Feriados!$A$1:$A$936)</f>
        <v>43878</v>
      </c>
      <c r="J4939" s="27">
        <f>WORKDAY(WORKDAY(DATEVALUE("15/"&amp;MONTH(EDATE(C4939,0))&amp;"/"&amp;YEAR(EDATE(C4939,0))-1),-1,Feriados!$A$1:$A$936),1,Feriados!$A$1:$A$936)</f>
        <v>43539</v>
      </c>
      <c r="K4939" s="28">
        <f t="shared" si="150"/>
        <v>4.0051139039250172</v>
      </c>
    </row>
    <row r="4940" spans="1:11" x14ac:dyDescent="0.3">
      <c r="A4940" s="18" t="str">
        <f t="shared" si="151"/>
        <v>22020F</v>
      </c>
      <c r="B4940" s="10">
        <v>760199</v>
      </c>
      <c r="C4940" s="15">
        <v>43903</v>
      </c>
      <c r="D4940" s="16">
        <v>3309.7624019999998</v>
      </c>
      <c r="E4940" s="14">
        <v>0.25</v>
      </c>
      <c r="F4940" s="14" t="s">
        <v>41</v>
      </c>
      <c r="G4940" s="15">
        <v>43901</v>
      </c>
      <c r="H4940" s="27">
        <f>WORKDAY(WORKDAY(DATEVALUE("15/"&amp;MONTH(EDATE(C4940,0))&amp;"/"&amp;YEAR(EDATE(C4940,0))),-1,Feriados!$A$1:$A$936),1,Feriados!$A$1:$A$936)</f>
        <v>43906</v>
      </c>
      <c r="I4940" s="27">
        <f>WORKDAY(WORKDAY(DATEVALUE("15/"&amp;MONTH(EDATE(C4940,-1))&amp;"/"&amp;YEAR(EDATE(C4940,-1))),-1,Feriados!$A$1:$A$936),1,Feriados!$A$1:$A$936)</f>
        <v>43878</v>
      </c>
      <c r="J4940" s="27">
        <f>WORKDAY(WORKDAY(DATEVALUE("15/"&amp;MONTH(EDATE(C4940,0))&amp;"/"&amp;YEAR(EDATE(C4940,0))-1),-1,Feriados!$A$1:$A$936),1,Feriados!$A$1:$A$936)</f>
        <v>43539</v>
      </c>
      <c r="K4940" s="28">
        <f t="shared" si="150"/>
        <v>4.0051139039250172</v>
      </c>
    </row>
    <row r="4941" spans="1:11" x14ac:dyDescent="0.3">
      <c r="A4941" s="18" t="str">
        <f t="shared" si="151"/>
        <v>22020F</v>
      </c>
      <c r="B4941" s="10">
        <v>760199</v>
      </c>
      <c r="C4941" s="15">
        <v>43906</v>
      </c>
      <c r="D4941" s="16">
        <v>3310.2215999999999</v>
      </c>
      <c r="E4941" s="14">
        <v>0.25</v>
      </c>
      <c r="F4941" s="14" t="s">
        <v>41</v>
      </c>
      <c r="G4941" s="15">
        <v>43901</v>
      </c>
      <c r="H4941" s="27">
        <f>WORKDAY(WORKDAY(DATEVALUE("15/"&amp;MONTH(EDATE(C4941,0))&amp;"/"&amp;YEAR(EDATE(C4941,0))),-1,Feriados!$A$1:$A$936),1,Feriados!$A$1:$A$936)</f>
        <v>43906</v>
      </c>
      <c r="I4941" s="27">
        <f>WORKDAY(WORKDAY(DATEVALUE("15/"&amp;MONTH(EDATE(C4941,-1))&amp;"/"&amp;YEAR(EDATE(C4941,-1))),-1,Feriados!$A$1:$A$936),1,Feriados!$A$1:$A$936)</f>
        <v>43878</v>
      </c>
      <c r="J4941" s="27">
        <f>WORKDAY(WORKDAY(DATEVALUE("15/"&amp;MONTH(EDATE(C4941,0))&amp;"/"&amp;YEAR(EDATE(C4941,0))-1),-1,Feriados!$A$1:$A$936),1,Feriados!$A$1:$A$936)</f>
        <v>43539</v>
      </c>
      <c r="K4941" s="28">
        <f t="shared" si="150"/>
        <v>4.0051139039250172</v>
      </c>
    </row>
    <row r="4942" spans="1:11" x14ac:dyDescent="0.3">
      <c r="A4942" s="18" t="str">
        <f t="shared" si="151"/>
        <v>22020P</v>
      </c>
      <c r="B4942" s="10">
        <v>760199</v>
      </c>
      <c r="C4942" s="15">
        <v>43907</v>
      </c>
      <c r="D4942" s="16">
        <v>3310.3949010000001</v>
      </c>
      <c r="E4942" s="14">
        <v>0.11</v>
      </c>
      <c r="F4942" s="14" t="s">
        <v>42</v>
      </c>
      <c r="G4942" s="15">
        <v>43907</v>
      </c>
      <c r="H4942" s="27">
        <f>WORKDAY(WORKDAY(DATEVALUE("15/"&amp;MONTH(EDATE(C4942,0))&amp;"/"&amp;YEAR(EDATE(C4942,0))),-1,Feriados!$A$1:$A$936),1,Feriados!$A$1:$A$936)</f>
        <v>43906</v>
      </c>
      <c r="I4942" s="27">
        <f>WORKDAY(WORKDAY(DATEVALUE("15/"&amp;MONTH(EDATE(C4942,-1))&amp;"/"&amp;YEAR(EDATE(C4942,-1))),-1,Feriados!$A$1:$A$936),1,Feriados!$A$1:$A$936)</f>
        <v>43878</v>
      </c>
      <c r="J4942" s="27">
        <f>WORKDAY(WORKDAY(DATEVALUE("15/"&amp;MONTH(EDATE(C4942,0))&amp;"/"&amp;YEAR(EDATE(C4942,0))-1),-1,Feriados!$A$1:$A$936),1,Feriados!$A$1:$A$936)</f>
        <v>43539</v>
      </c>
      <c r="K4942" s="28">
        <f t="shared" si="150"/>
        <v>4.0051139039250172</v>
      </c>
    </row>
    <row r="4943" spans="1:11" x14ac:dyDescent="0.3">
      <c r="A4943" s="18" t="str">
        <f t="shared" si="151"/>
        <v>22020P</v>
      </c>
      <c r="B4943" s="10">
        <v>760199</v>
      </c>
      <c r="C4943" s="15">
        <v>43908</v>
      </c>
      <c r="D4943" s="16">
        <v>3310.5682120000001</v>
      </c>
      <c r="E4943" s="14">
        <v>0.11</v>
      </c>
      <c r="F4943" s="14" t="s">
        <v>42</v>
      </c>
      <c r="G4943" s="15">
        <v>43907</v>
      </c>
      <c r="H4943" s="27">
        <f>WORKDAY(WORKDAY(DATEVALUE("15/"&amp;MONTH(EDATE(C4943,0))&amp;"/"&amp;YEAR(EDATE(C4943,0))),-1,Feriados!$A$1:$A$936),1,Feriados!$A$1:$A$936)</f>
        <v>43906</v>
      </c>
      <c r="I4943" s="27">
        <f>WORKDAY(WORKDAY(DATEVALUE("15/"&amp;MONTH(EDATE(C4943,-1))&amp;"/"&amp;YEAR(EDATE(C4943,-1))),-1,Feriados!$A$1:$A$936),1,Feriados!$A$1:$A$936)</f>
        <v>43878</v>
      </c>
      <c r="J4943" s="27">
        <f>WORKDAY(WORKDAY(DATEVALUE("15/"&amp;MONTH(EDATE(C4943,0))&amp;"/"&amp;YEAR(EDATE(C4943,0))-1),-1,Feriados!$A$1:$A$936),1,Feriados!$A$1:$A$936)</f>
        <v>43539</v>
      </c>
      <c r="K4943" s="28">
        <f t="shared" si="150"/>
        <v>4.0051139039250172</v>
      </c>
    </row>
    <row r="4944" spans="1:11" x14ac:dyDescent="0.3">
      <c r="A4944" s="18" t="str">
        <f t="shared" si="151"/>
        <v>22020P</v>
      </c>
      <c r="B4944" s="10">
        <v>760199</v>
      </c>
      <c r="C4944" s="15">
        <v>43909</v>
      </c>
      <c r="D4944" s="16">
        <v>3310.741532</v>
      </c>
      <c r="E4944" s="14">
        <v>0.11</v>
      </c>
      <c r="F4944" s="14" t="s">
        <v>42</v>
      </c>
      <c r="G4944" s="15">
        <v>43907</v>
      </c>
      <c r="H4944" s="27">
        <f>WORKDAY(WORKDAY(DATEVALUE("15/"&amp;MONTH(EDATE(C4944,0))&amp;"/"&amp;YEAR(EDATE(C4944,0))),-1,Feriados!$A$1:$A$936),1,Feriados!$A$1:$A$936)</f>
        <v>43906</v>
      </c>
      <c r="I4944" s="27">
        <f>WORKDAY(WORKDAY(DATEVALUE("15/"&amp;MONTH(EDATE(C4944,-1))&amp;"/"&amp;YEAR(EDATE(C4944,-1))),-1,Feriados!$A$1:$A$936),1,Feriados!$A$1:$A$936)</f>
        <v>43878</v>
      </c>
      <c r="J4944" s="27">
        <f>WORKDAY(WORKDAY(DATEVALUE("15/"&amp;MONTH(EDATE(C4944,0))&amp;"/"&amp;YEAR(EDATE(C4944,0))-1),-1,Feriados!$A$1:$A$936),1,Feriados!$A$1:$A$936)</f>
        <v>43539</v>
      </c>
      <c r="K4944" s="28">
        <f t="shared" si="150"/>
        <v>4.0051139039250172</v>
      </c>
    </row>
    <row r="4945" spans="1:11" x14ac:dyDescent="0.3">
      <c r="A4945" s="18" t="str">
        <f t="shared" si="151"/>
        <v>22020P</v>
      </c>
      <c r="B4945" s="10">
        <v>760199</v>
      </c>
      <c r="C4945" s="15">
        <v>43910</v>
      </c>
      <c r="D4945" s="16">
        <v>3310.9148610000002</v>
      </c>
      <c r="E4945" s="14">
        <v>0.11</v>
      </c>
      <c r="F4945" s="14" t="s">
        <v>42</v>
      </c>
      <c r="G4945" s="15">
        <v>43907</v>
      </c>
      <c r="H4945" s="27">
        <f>WORKDAY(WORKDAY(DATEVALUE("15/"&amp;MONTH(EDATE(C4945,0))&amp;"/"&amp;YEAR(EDATE(C4945,0))),-1,Feriados!$A$1:$A$936),1,Feriados!$A$1:$A$936)</f>
        <v>43906</v>
      </c>
      <c r="I4945" s="27">
        <f>WORKDAY(WORKDAY(DATEVALUE("15/"&amp;MONTH(EDATE(C4945,-1))&amp;"/"&amp;YEAR(EDATE(C4945,-1))),-1,Feriados!$A$1:$A$936),1,Feriados!$A$1:$A$936)</f>
        <v>43878</v>
      </c>
      <c r="J4945" s="27">
        <f>WORKDAY(WORKDAY(DATEVALUE("15/"&amp;MONTH(EDATE(C4945,0))&amp;"/"&amp;YEAR(EDATE(C4945,0))-1),-1,Feriados!$A$1:$A$936),1,Feriados!$A$1:$A$936)</f>
        <v>43539</v>
      </c>
      <c r="K4945" s="28">
        <f t="shared" si="150"/>
        <v>4.0051139039250172</v>
      </c>
    </row>
    <row r="4946" spans="1:11" x14ac:dyDescent="0.3">
      <c r="A4946" s="18" t="str">
        <f t="shared" si="151"/>
        <v>22020P</v>
      </c>
      <c r="B4946" s="10">
        <v>760199</v>
      </c>
      <c r="C4946" s="15">
        <v>43913</v>
      </c>
      <c r="D4946" s="16">
        <v>3311.0881989999998</v>
      </c>
      <c r="E4946" s="14">
        <v>0.11</v>
      </c>
      <c r="F4946" s="14" t="s">
        <v>42</v>
      </c>
      <c r="G4946" s="15">
        <v>43907</v>
      </c>
      <c r="H4946" s="27">
        <f>WORKDAY(WORKDAY(DATEVALUE("15/"&amp;MONTH(EDATE(C4946,0))&amp;"/"&amp;YEAR(EDATE(C4946,0))),-1,Feriados!$A$1:$A$936),1,Feriados!$A$1:$A$936)</f>
        <v>43906</v>
      </c>
      <c r="I4946" s="27">
        <f>WORKDAY(WORKDAY(DATEVALUE("15/"&amp;MONTH(EDATE(C4946,-1))&amp;"/"&amp;YEAR(EDATE(C4946,-1))),-1,Feriados!$A$1:$A$936),1,Feriados!$A$1:$A$936)</f>
        <v>43878</v>
      </c>
      <c r="J4946" s="27">
        <f>WORKDAY(WORKDAY(DATEVALUE("15/"&amp;MONTH(EDATE(C4946,0))&amp;"/"&amp;YEAR(EDATE(C4946,0))-1),-1,Feriados!$A$1:$A$936),1,Feriados!$A$1:$A$936)</f>
        <v>43539</v>
      </c>
      <c r="K4946" s="28">
        <f t="shared" si="150"/>
        <v>4.0051139039250172</v>
      </c>
    </row>
    <row r="4947" spans="1:11" x14ac:dyDescent="0.3">
      <c r="A4947" s="18" t="str">
        <f t="shared" si="151"/>
        <v>22020P</v>
      </c>
      <c r="B4947" s="10">
        <v>760199</v>
      </c>
      <c r="C4947" s="15">
        <v>43914</v>
      </c>
      <c r="D4947" s="16">
        <v>3311.2615460000002</v>
      </c>
      <c r="E4947" s="14">
        <v>0.11</v>
      </c>
      <c r="F4947" s="14" t="s">
        <v>42</v>
      </c>
      <c r="G4947" s="15">
        <v>43907</v>
      </c>
      <c r="H4947" s="27">
        <f>WORKDAY(WORKDAY(DATEVALUE("15/"&amp;MONTH(EDATE(C4947,0))&amp;"/"&amp;YEAR(EDATE(C4947,0))),-1,Feriados!$A$1:$A$936),1,Feriados!$A$1:$A$936)</f>
        <v>43906</v>
      </c>
      <c r="I4947" s="27">
        <f>WORKDAY(WORKDAY(DATEVALUE("15/"&amp;MONTH(EDATE(C4947,-1))&amp;"/"&amp;YEAR(EDATE(C4947,-1))),-1,Feriados!$A$1:$A$936),1,Feriados!$A$1:$A$936)</f>
        <v>43878</v>
      </c>
      <c r="J4947" s="27">
        <f>WORKDAY(WORKDAY(DATEVALUE("15/"&amp;MONTH(EDATE(C4947,0))&amp;"/"&amp;YEAR(EDATE(C4947,0))-1),-1,Feriados!$A$1:$A$936),1,Feriados!$A$1:$A$936)</f>
        <v>43539</v>
      </c>
      <c r="K4947" s="28">
        <f t="shared" si="150"/>
        <v>4.0051139039250172</v>
      </c>
    </row>
    <row r="4948" spans="1:11" x14ac:dyDescent="0.3">
      <c r="A4948" s="18" t="str">
        <f t="shared" si="151"/>
        <v>22020P</v>
      </c>
      <c r="B4948" s="10">
        <v>760199</v>
      </c>
      <c r="C4948" s="15">
        <v>43915</v>
      </c>
      <c r="D4948" s="16">
        <v>3311.4349029999998</v>
      </c>
      <c r="E4948" s="14">
        <v>0.11</v>
      </c>
      <c r="F4948" s="14" t="s">
        <v>42</v>
      </c>
      <c r="G4948" s="15">
        <v>43907</v>
      </c>
      <c r="H4948" s="27">
        <f>WORKDAY(WORKDAY(DATEVALUE("15/"&amp;MONTH(EDATE(C4948,0))&amp;"/"&amp;YEAR(EDATE(C4948,0))),-1,Feriados!$A$1:$A$936),1,Feriados!$A$1:$A$936)</f>
        <v>43906</v>
      </c>
      <c r="I4948" s="27">
        <f>WORKDAY(WORKDAY(DATEVALUE("15/"&amp;MONTH(EDATE(C4948,-1))&amp;"/"&amp;YEAR(EDATE(C4948,-1))),-1,Feriados!$A$1:$A$936),1,Feriados!$A$1:$A$936)</f>
        <v>43878</v>
      </c>
      <c r="J4948" s="27">
        <f>WORKDAY(WORKDAY(DATEVALUE("15/"&amp;MONTH(EDATE(C4948,0))&amp;"/"&amp;YEAR(EDATE(C4948,0))-1),-1,Feriados!$A$1:$A$936),1,Feriados!$A$1:$A$936)</f>
        <v>43539</v>
      </c>
      <c r="K4948" s="28">
        <f t="shared" si="150"/>
        <v>4.0051139039250172</v>
      </c>
    </row>
    <row r="4949" spans="1:11" x14ac:dyDescent="0.3">
      <c r="A4949" s="18" t="str">
        <f t="shared" si="151"/>
        <v>22020P</v>
      </c>
      <c r="B4949" s="10">
        <v>760199</v>
      </c>
      <c r="C4949" s="15">
        <v>43916</v>
      </c>
      <c r="D4949" s="16">
        <v>3311.608268</v>
      </c>
      <c r="E4949" s="14">
        <v>0.11</v>
      </c>
      <c r="F4949" s="14" t="s">
        <v>42</v>
      </c>
      <c r="G4949" s="15">
        <v>43916</v>
      </c>
      <c r="H4949" s="27">
        <f>WORKDAY(WORKDAY(DATEVALUE("15/"&amp;MONTH(EDATE(C4949,0))&amp;"/"&amp;YEAR(EDATE(C4949,0))),-1,Feriados!$A$1:$A$936),1,Feriados!$A$1:$A$936)</f>
        <v>43906</v>
      </c>
      <c r="I4949" s="27">
        <f>WORKDAY(WORKDAY(DATEVALUE("15/"&amp;MONTH(EDATE(C4949,-1))&amp;"/"&amp;YEAR(EDATE(C4949,-1))),-1,Feriados!$A$1:$A$936),1,Feriados!$A$1:$A$936)</f>
        <v>43878</v>
      </c>
      <c r="J4949" s="27">
        <f>WORKDAY(WORKDAY(DATEVALUE("15/"&amp;MONTH(EDATE(C4949,0))&amp;"/"&amp;YEAR(EDATE(C4949,0))-1),-1,Feriados!$A$1:$A$936),1,Feriados!$A$1:$A$936)</f>
        <v>43539</v>
      </c>
      <c r="K4949" s="28">
        <f t="shared" si="150"/>
        <v>4.0051139039250172</v>
      </c>
    </row>
    <row r="4950" spans="1:11" x14ac:dyDescent="0.3">
      <c r="A4950" s="18" t="str">
        <f t="shared" si="151"/>
        <v>22020P</v>
      </c>
      <c r="B4950" s="10">
        <v>760199</v>
      </c>
      <c r="C4950" s="15">
        <v>43917</v>
      </c>
      <c r="D4950" s="16">
        <v>3311.7816419999999</v>
      </c>
      <c r="E4950" s="14">
        <v>0.11</v>
      </c>
      <c r="F4950" s="14" t="s">
        <v>42</v>
      </c>
      <c r="G4950" s="15">
        <v>43916</v>
      </c>
      <c r="H4950" s="27">
        <f>WORKDAY(WORKDAY(DATEVALUE("15/"&amp;MONTH(EDATE(C4950,0))&amp;"/"&amp;YEAR(EDATE(C4950,0))),-1,Feriados!$A$1:$A$936),1,Feriados!$A$1:$A$936)</f>
        <v>43906</v>
      </c>
      <c r="I4950" s="27">
        <f>WORKDAY(WORKDAY(DATEVALUE("15/"&amp;MONTH(EDATE(C4950,-1))&amp;"/"&amp;YEAR(EDATE(C4950,-1))),-1,Feriados!$A$1:$A$936),1,Feriados!$A$1:$A$936)</f>
        <v>43878</v>
      </c>
      <c r="J4950" s="27">
        <f>WORKDAY(WORKDAY(DATEVALUE("15/"&amp;MONTH(EDATE(C4950,0))&amp;"/"&amp;YEAR(EDATE(C4950,0))-1),-1,Feriados!$A$1:$A$936),1,Feriados!$A$1:$A$936)</f>
        <v>43539</v>
      </c>
      <c r="K4950" s="28">
        <f t="shared" si="150"/>
        <v>4.0051139039250172</v>
      </c>
    </row>
    <row r="4951" spans="1:11" x14ac:dyDescent="0.3">
      <c r="A4951" s="18" t="str">
        <f t="shared" si="151"/>
        <v>22020P</v>
      </c>
      <c r="B4951" s="10">
        <v>760199</v>
      </c>
      <c r="C4951" s="15">
        <v>43920</v>
      </c>
      <c r="D4951" s="16">
        <v>3311.9550260000001</v>
      </c>
      <c r="E4951" s="14">
        <v>0.11</v>
      </c>
      <c r="F4951" s="14" t="s">
        <v>42</v>
      </c>
      <c r="G4951" s="15">
        <v>43916</v>
      </c>
      <c r="H4951" s="27">
        <f>WORKDAY(WORKDAY(DATEVALUE("15/"&amp;MONTH(EDATE(C4951,0))&amp;"/"&amp;YEAR(EDATE(C4951,0))),-1,Feriados!$A$1:$A$936),1,Feriados!$A$1:$A$936)</f>
        <v>43906</v>
      </c>
      <c r="I4951" s="27">
        <f>WORKDAY(WORKDAY(DATEVALUE("15/"&amp;MONTH(EDATE(C4951,-1))&amp;"/"&amp;YEAR(EDATE(C4951,-1))),-1,Feriados!$A$1:$A$936),1,Feriados!$A$1:$A$936)</f>
        <v>43878</v>
      </c>
      <c r="J4951" s="27">
        <f>WORKDAY(WORKDAY(DATEVALUE("15/"&amp;MONTH(EDATE(C4951,0))&amp;"/"&amp;YEAR(EDATE(C4951,0))-1),-1,Feriados!$A$1:$A$936),1,Feriados!$A$1:$A$936)</f>
        <v>43539</v>
      </c>
      <c r="K4951" s="28">
        <f t="shared" si="150"/>
        <v>4.0051139039250172</v>
      </c>
    </row>
    <row r="4952" spans="1:11" x14ac:dyDescent="0.3">
      <c r="A4952" s="18" t="str">
        <f t="shared" si="151"/>
        <v>22020P</v>
      </c>
      <c r="B4952" s="10">
        <v>760199</v>
      </c>
      <c r="C4952" s="15">
        <v>43921</v>
      </c>
      <c r="D4952" s="16">
        <v>3312.1284179999998</v>
      </c>
      <c r="E4952" s="14">
        <v>0.11</v>
      </c>
      <c r="F4952" s="14" t="s">
        <v>42</v>
      </c>
      <c r="G4952" s="15">
        <v>43916</v>
      </c>
      <c r="H4952" s="27">
        <f>WORKDAY(WORKDAY(DATEVALUE("15/"&amp;MONTH(EDATE(C4952,0))&amp;"/"&amp;YEAR(EDATE(C4952,0))),-1,Feriados!$A$1:$A$936),1,Feriados!$A$1:$A$936)</f>
        <v>43906</v>
      </c>
      <c r="I4952" s="27">
        <f>WORKDAY(WORKDAY(DATEVALUE("15/"&amp;MONTH(EDATE(C4952,-1))&amp;"/"&amp;YEAR(EDATE(C4952,-1))),-1,Feriados!$A$1:$A$936),1,Feriados!$A$1:$A$936)</f>
        <v>43878</v>
      </c>
      <c r="J4952" s="27">
        <f>WORKDAY(WORKDAY(DATEVALUE("15/"&amp;MONTH(EDATE(C4952,0))&amp;"/"&amp;YEAR(EDATE(C4952,0))-1),-1,Feriados!$A$1:$A$936),1,Feriados!$A$1:$A$936)</f>
        <v>43539</v>
      </c>
      <c r="K4952" s="28">
        <f t="shared" si="150"/>
        <v>4.0051139039250172</v>
      </c>
    </row>
    <row r="4953" spans="1:11" x14ac:dyDescent="0.3">
      <c r="A4953" s="18" t="str">
        <f t="shared" si="151"/>
        <v>32020P</v>
      </c>
      <c r="B4953" s="10">
        <v>760199</v>
      </c>
      <c r="C4953" s="15">
        <v>43922</v>
      </c>
      <c r="D4953" s="16">
        <v>3312.3018200000001</v>
      </c>
      <c r="E4953" s="14">
        <v>0.11</v>
      </c>
      <c r="F4953" s="14" t="s">
        <v>42</v>
      </c>
      <c r="G4953" s="15">
        <v>43916</v>
      </c>
      <c r="H4953" s="27">
        <f>WORKDAY(WORKDAY(DATEVALUE("15/"&amp;MONTH(EDATE(C4953,0))&amp;"/"&amp;YEAR(EDATE(C4953,0))),-1,Feriados!$A$1:$A$936),1,Feriados!$A$1:$A$936)</f>
        <v>43936</v>
      </c>
      <c r="I4953" s="27">
        <f>WORKDAY(WORKDAY(DATEVALUE("15/"&amp;MONTH(EDATE(C4953,-1))&amp;"/"&amp;YEAR(EDATE(C4953,-1))),-1,Feriados!$A$1:$A$936),1,Feriados!$A$1:$A$936)</f>
        <v>43906</v>
      </c>
      <c r="J4953" s="27">
        <f>WORKDAY(WORKDAY(DATEVALUE("15/"&amp;MONTH(EDATE(C4953,0))&amp;"/"&amp;YEAR(EDATE(C4953,0))-1),-1,Feriados!$A$1:$A$936),1,Feriados!$A$1:$A$936)</f>
        <v>43570</v>
      </c>
      <c r="K4953" s="28">
        <f t="shared" si="150"/>
        <v>3.3031577168317616</v>
      </c>
    </row>
    <row r="4954" spans="1:11" x14ac:dyDescent="0.3">
      <c r="A4954" s="18" t="str">
        <f t="shared" si="151"/>
        <v>32020P</v>
      </c>
      <c r="B4954" s="10">
        <v>760199</v>
      </c>
      <c r="C4954" s="15">
        <v>43923</v>
      </c>
      <c r="D4954" s="16">
        <v>3312.4752309999999</v>
      </c>
      <c r="E4954" s="14">
        <v>0.11</v>
      </c>
      <c r="F4954" s="14" t="s">
        <v>42</v>
      </c>
      <c r="G4954" s="15">
        <v>43916</v>
      </c>
      <c r="H4954" s="27">
        <f>WORKDAY(WORKDAY(DATEVALUE("15/"&amp;MONTH(EDATE(C4954,0))&amp;"/"&amp;YEAR(EDATE(C4954,0))),-1,Feriados!$A$1:$A$936),1,Feriados!$A$1:$A$936)</f>
        <v>43936</v>
      </c>
      <c r="I4954" s="27">
        <f>WORKDAY(WORKDAY(DATEVALUE("15/"&amp;MONTH(EDATE(C4954,-1))&amp;"/"&amp;YEAR(EDATE(C4954,-1))),-1,Feriados!$A$1:$A$936),1,Feriados!$A$1:$A$936)</f>
        <v>43906</v>
      </c>
      <c r="J4954" s="27">
        <f>WORKDAY(WORKDAY(DATEVALUE("15/"&amp;MONTH(EDATE(C4954,0))&amp;"/"&amp;YEAR(EDATE(C4954,0))-1),-1,Feriados!$A$1:$A$936),1,Feriados!$A$1:$A$936)</f>
        <v>43570</v>
      </c>
      <c r="K4954" s="28">
        <f t="shared" si="150"/>
        <v>3.3031577168317616</v>
      </c>
    </row>
    <row r="4955" spans="1:11" x14ac:dyDescent="0.3">
      <c r="A4955" s="18" t="str">
        <f t="shared" si="151"/>
        <v>32020P</v>
      </c>
      <c r="B4955" s="10">
        <v>760199</v>
      </c>
      <c r="C4955" s="15">
        <v>43924</v>
      </c>
      <c r="D4955" s="16">
        <v>3312.648651</v>
      </c>
      <c r="E4955" s="14">
        <v>0.11</v>
      </c>
      <c r="F4955" s="14" t="s">
        <v>42</v>
      </c>
      <c r="G4955" s="15">
        <v>43916</v>
      </c>
      <c r="H4955" s="27">
        <f>WORKDAY(WORKDAY(DATEVALUE("15/"&amp;MONTH(EDATE(C4955,0))&amp;"/"&amp;YEAR(EDATE(C4955,0))),-1,Feriados!$A$1:$A$936),1,Feriados!$A$1:$A$936)</f>
        <v>43936</v>
      </c>
      <c r="I4955" s="27">
        <f>WORKDAY(WORKDAY(DATEVALUE("15/"&amp;MONTH(EDATE(C4955,-1))&amp;"/"&amp;YEAR(EDATE(C4955,-1))),-1,Feriados!$A$1:$A$936),1,Feriados!$A$1:$A$936)</f>
        <v>43906</v>
      </c>
      <c r="J4955" s="27">
        <f>WORKDAY(WORKDAY(DATEVALUE("15/"&amp;MONTH(EDATE(C4955,0))&amp;"/"&amp;YEAR(EDATE(C4955,0))-1),-1,Feriados!$A$1:$A$936),1,Feriados!$A$1:$A$936)</f>
        <v>43570</v>
      </c>
      <c r="K4955" s="28">
        <f t="shared" si="150"/>
        <v>3.3031577168317616</v>
      </c>
    </row>
    <row r="4956" spans="1:11" x14ac:dyDescent="0.3">
      <c r="A4956" s="18" t="str">
        <f t="shared" si="151"/>
        <v>32020P</v>
      </c>
      <c r="B4956" s="10">
        <v>760199</v>
      </c>
      <c r="C4956" s="15">
        <v>43927</v>
      </c>
      <c r="D4956" s="16">
        <v>3312.822079</v>
      </c>
      <c r="E4956" s="14">
        <v>0.11</v>
      </c>
      <c r="F4956" s="14" t="s">
        <v>42</v>
      </c>
      <c r="G4956" s="15">
        <v>43916</v>
      </c>
      <c r="H4956" s="27">
        <f>WORKDAY(WORKDAY(DATEVALUE("15/"&amp;MONTH(EDATE(C4956,0))&amp;"/"&amp;YEAR(EDATE(C4956,0))),-1,Feriados!$A$1:$A$936),1,Feriados!$A$1:$A$936)</f>
        <v>43936</v>
      </c>
      <c r="I4956" s="27">
        <f>WORKDAY(WORKDAY(DATEVALUE("15/"&amp;MONTH(EDATE(C4956,-1))&amp;"/"&amp;YEAR(EDATE(C4956,-1))),-1,Feriados!$A$1:$A$936),1,Feriados!$A$1:$A$936)</f>
        <v>43906</v>
      </c>
      <c r="J4956" s="27">
        <f>WORKDAY(WORKDAY(DATEVALUE("15/"&amp;MONTH(EDATE(C4956,0))&amp;"/"&amp;YEAR(EDATE(C4956,0))-1),-1,Feriados!$A$1:$A$936),1,Feriados!$A$1:$A$936)</f>
        <v>43570</v>
      </c>
      <c r="K4956" s="28">
        <f t="shared" si="150"/>
        <v>3.3031577168317616</v>
      </c>
    </row>
    <row r="4957" spans="1:11" x14ac:dyDescent="0.3">
      <c r="A4957" s="18" t="str">
        <f t="shared" si="151"/>
        <v>32020P</v>
      </c>
      <c r="B4957" s="10">
        <v>760199</v>
      </c>
      <c r="C4957" s="15">
        <v>43928</v>
      </c>
      <c r="D4957" s="16">
        <v>3312.9955169999998</v>
      </c>
      <c r="E4957" s="14">
        <v>0.11</v>
      </c>
      <c r="F4957" s="14" t="s">
        <v>42</v>
      </c>
      <c r="G4957" s="15">
        <v>43916</v>
      </c>
      <c r="H4957" s="27">
        <f>WORKDAY(WORKDAY(DATEVALUE("15/"&amp;MONTH(EDATE(C4957,0))&amp;"/"&amp;YEAR(EDATE(C4957,0))),-1,Feriados!$A$1:$A$936),1,Feriados!$A$1:$A$936)</f>
        <v>43936</v>
      </c>
      <c r="I4957" s="27">
        <f>WORKDAY(WORKDAY(DATEVALUE("15/"&amp;MONTH(EDATE(C4957,-1))&amp;"/"&amp;YEAR(EDATE(C4957,-1))),-1,Feriados!$A$1:$A$936),1,Feriados!$A$1:$A$936)</f>
        <v>43906</v>
      </c>
      <c r="J4957" s="27">
        <f>WORKDAY(WORKDAY(DATEVALUE("15/"&amp;MONTH(EDATE(C4957,0))&amp;"/"&amp;YEAR(EDATE(C4957,0))-1),-1,Feriados!$A$1:$A$936),1,Feriados!$A$1:$A$936)</f>
        <v>43570</v>
      </c>
      <c r="K4957" s="28">
        <f t="shared" si="150"/>
        <v>3.3031577168317616</v>
      </c>
    </row>
    <row r="4958" spans="1:11" x14ac:dyDescent="0.3">
      <c r="A4958" s="18" t="str">
        <f t="shared" si="151"/>
        <v>32020P</v>
      </c>
      <c r="B4958" s="10">
        <v>760199</v>
      </c>
      <c r="C4958" s="15">
        <v>43929</v>
      </c>
      <c r="D4958" s="16">
        <v>3313.168964</v>
      </c>
      <c r="E4958" s="14">
        <v>0.11</v>
      </c>
      <c r="F4958" s="14" t="s">
        <v>42</v>
      </c>
      <c r="G4958" s="15">
        <v>43916</v>
      </c>
      <c r="H4958" s="27">
        <f>WORKDAY(WORKDAY(DATEVALUE("15/"&amp;MONTH(EDATE(C4958,0))&amp;"/"&amp;YEAR(EDATE(C4958,0))),-1,Feriados!$A$1:$A$936),1,Feriados!$A$1:$A$936)</f>
        <v>43936</v>
      </c>
      <c r="I4958" s="27">
        <f>WORKDAY(WORKDAY(DATEVALUE("15/"&amp;MONTH(EDATE(C4958,-1))&amp;"/"&amp;YEAR(EDATE(C4958,-1))),-1,Feriados!$A$1:$A$936),1,Feriados!$A$1:$A$936)</f>
        <v>43906</v>
      </c>
      <c r="J4958" s="27">
        <f>WORKDAY(WORKDAY(DATEVALUE("15/"&amp;MONTH(EDATE(C4958,0))&amp;"/"&amp;YEAR(EDATE(C4958,0))-1),-1,Feriados!$A$1:$A$936),1,Feriados!$A$1:$A$936)</f>
        <v>43570</v>
      </c>
      <c r="K4958" s="28">
        <f t="shared" si="150"/>
        <v>3.3031577168317616</v>
      </c>
    </row>
    <row r="4959" spans="1:11" x14ac:dyDescent="0.3">
      <c r="A4959" s="18" t="str">
        <f t="shared" si="151"/>
        <v>32020F</v>
      </c>
      <c r="B4959" s="10">
        <v>760199</v>
      </c>
      <c r="C4959" s="15">
        <v>43930</v>
      </c>
      <c r="D4959" s="16">
        <v>3312.2069299999998</v>
      </c>
      <c r="E4959" s="14">
        <v>7.0000000000000007E-2</v>
      </c>
      <c r="F4959" s="14" t="s">
        <v>41</v>
      </c>
      <c r="G4959" s="15">
        <v>43930</v>
      </c>
      <c r="H4959" s="27">
        <f>WORKDAY(WORKDAY(DATEVALUE("15/"&amp;MONTH(EDATE(C4959,0))&amp;"/"&amp;YEAR(EDATE(C4959,0))),-1,Feriados!$A$1:$A$936),1,Feriados!$A$1:$A$936)</f>
        <v>43936</v>
      </c>
      <c r="I4959" s="27">
        <f>WORKDAY(WORKDAY(DATEVALUE("15/"&amp;MONTH(EDATE(C4959,-1))&amp;"/"&amp;YEAR(EDATE(C4959,-1))),-1,Feriados!$A$1:$A$936),1,Feriados!$A$1:$A$936)</f>
        <v>43906</v>
      </c>
      <c r="J4959" s="27">
        <f>WORKDAY(WORKDAY(DATEVALUE("15/"&amp;MONTH(EDATE(C4959,0))&amp;"/"&amp;YEAR(EDATE(C4959,0))-1),-1,Feriados!$A$1:$A$936),1,Feriados!$A$1:$A$936)</f>
        <v>43570</v>
      </c>
      <c r="K4959" s="28">
        <f t="shared" si="150"/>
        <v>3.3031577168317616</v>
      </c>
    </row>
    <row r="4960" spans="1:11" x14ac:dyDescent="0.3">
      <c r="A4960" s="18" t="str">
        <f t="shared" si="151"/>
        <v>32020F</v>
      </c>
      <c r="B4960" s="10">
        <v>760199</v>
      </c>
      <c r="C4960" s="15">
        <v>43934</v>
      </c>
      <c r="D4960" s="16">
        <v>3312.3172610000001</v>
      </c>
      <c r="E4960" s="14">
        <v>7.0000000000000007E-2</v>
      </c>
      <c r="F4960" s="14" t="s">
        <v>41</v>
      </c>
      <c r="G4960" s="15">
        <v>43930</v>
      </c>
      <c r="H4960" s="27">
        <f>WORKDAY(WORKDAY(DATEVALUE("15/"&amp;MONTH(EDATE(C4960,0))&amp;"/"&amp;YEAR(EDATE(C4960,0))),-1,Feriados!$A$1:$A$936),1,Feriados!$A$1:$A$936)</f>
        <v>43936</v>
      </c>
      <c r="I4960" s="27">
        <f>WORKDAY(WORKDAY(DATEVALUE("15/"&amp;MONTH(EDATE(C4960,-1))&amp;"/"&amp;YEAR(EDATE(C4960,-1))),-1,Feriados!$A$1:$A$936),1,Feriados!$A$1:$A$936)</f>
        <v>43906</v>
      </c>
      <c r="J4960" s="27">
        <f>WORKDAY(WORKDAY(DATEVALUE("15/"&amp;MONTH(EDATE(C4960,0))&amp;"/"&amp;YEAR(EDATE(C4960,0))-1),-1,Feriados!$A$1:$A$936),1,Feriados!$A$1:$A$936)</f>
        <v>43570</v>
      </c>
      <c r="K4960" s="28">
        <f t="shared" si="150"/>
        <v>3.3031577168317616</v>
      </c>
    </row>
    <row r="4961" spans="1:11" x14ac:dyDescent="0.3">
      <c r="A4961" s="18" t="str">
        <f t="shared" si="151"/>
        <v>32020F</v>
      </c>
      <c r="B4961" s="10">
        <v>760199</v>
      </c>
      <c r="C4961" s="15">
        <v>43935</v>
      </c>
      <c r="D4961" s="16">
        <v>3312.427596</v>
      </c>
      <c r="E4961" s="14">
        <v>7.0000000000000007E-2</v>
      </c>
      <c r="F4961" s="14" t="s">
        <v>41</v>
      </c>
      <c r="G4961" s="15">
        <v>43930</v>
      </c>
      <c r="H4961" s="27">
        <f>WORKDAY(WORKDAY(DATEVALUE("15/"&amp;MONTH(EDATE(C4961,0))&amp;"/"&amp;YEAR(EDATE(C4961,0))),-1,Feriados!$A$1:$A$936),1,Feriados!$A$1:$A$936)</f>
        <v>43936</v>
      </c>
      <c r="I4961" s="27">
        <f>WORKDAY(WORKDAY(DATEVALUE("15/"&amp;MONTH(EDATE(C4961,-1))&amp;"/"&amp;YEAR(EDATE(C4961,-1))),-1,Feriados!$A$1:$A$936),1,Feriados!$A$1:$A$936)</f>
        <v>43906</v>
      </c>
      <c r="J4961" s="27">
        <f>WORKDAY(WORKDAY(DATEVALUE("15/"&amp;MONTH(EDATE(C4961,0))&amp;"/"&amp;YEAR(EDATE(C4961,0))-1),-1,Feriados!$A$1:$A$936),1,Feriados!$A$1:$A$936)</f>
        <v>43570</v>
      </c>
      <c r="K4961" s="28">
        <f t="shared" si="150"/>
        <v>3.3031577168317616</v>
      </c>
    </row>
    <row r="4962" spans="1:11" x14ac:dyDescent="0.3">
      <c r="A4962" s="18" t="str">
        <f t="shared" si="151"/>
        <v>32020F</v>
      </c>
      <c r="B4962" s="10">
        <v>760199</v>
      </c>
      <c r="C4962" s="15">
        <v>43936</v>
      </c>
      <c r="D4962" s="16">
        <v>3312.537934</v>
      </c>
      <c r="E4962" s="14">
        <v>7.0000000000000007E-2</v>
      </c>
      <c r="F4962" s="14" t="s">
        <v>41</v>
      </c>
      <c r="G4962" s="15">
        <v>43930</v>
      </c>
      <c r="H4962" s="27">
        <f>WORKDAY(WORKDAY(DATEVALUE("15/"&amp;MONTH(EDATE(C4962,0))&amp;"/"&amp;YEAR(EDATE(C4962,0))),-1,Feriados!$A$1:$A$936),1,Feriados!$A$1:$A$936)</f>
        <v>43936</v>
      </c>
      <c r="I4962" s="27">
        <f>WORKDAY(WORKDAY(DATEVALUE("15/"&amp;MONTH(EDATE(C4962,-1))&amp;"/"&amp;YEAR(EDATE(C4962,-1))),-1,Feriados!$A$1:$A$936),1,Feriados!$A$1:$A$936)</f>
        <v>43906</v>
      </c>
      <c r="J4962" s="27">
        <f>WORKDAY(WORKDAY(DATEVALUE("15/"&amp;MONTH(EDATE(C4962,0))&amp;"/"&amp;YEAR(EDATE(C4962,0))-1),-1,Feriados!$A$1:$A$936),1,Feriados!$A$1:$A$936)</f>
        <v>43570</v>
      </c>
      <c r="K4962" s="28">
        <f t="shared" si="150"/>
        <v>3.3031577168317616</v>
      </c>
    </row>
    <row r="4963" spans="1:11" x14ac:dyDescent="0.3">
      <c r="A4963" s="18" t="str">
        <f t="shared" si="151"/>
        <v>32020P</v>
      </c>
      <c r="B4963" s="10">
        <v>760199</v>
      </c>
      <c r="C4963" s="15">
        <v>43937</v>
      </c>
      <c r="D4963" s="16">
        <v>3312.4716699999999</v>
      </c>
      <c r="E4963" s="14">
        <v>-0.04</v>
      </c>
      <c r="F4963" s="14" t="s">
        <v>42</v>
      </c>
      <c r="G4963" s="15">
        <v>43937</v>
      </c>
      <c r="H4963" s="27">
        <f>WORKDAY(WORKDAY(DATEVALUE("15/"&amp;MONTH(EDATE(C4963,0))&amp;"/"&amp;YEAR(EDATE(C4963,0))),-1,Feriados!$A$1:$A$936),1,Feriados!$A$1:$A$936)</f>
        <v>43936</v>
      </c>
      <c r="I4963" s="27">
        <f>WORKDAY(WORKDAY(DATEVALUE("15/"&amp;MONTH(EDATE(C4963,-1))&amp;"/"&amp;YEAR(EDATE(C4963,-1))),-1,Feriados!$A$1:$A$936),1,Feriados!$A$1:$A$936)</f>
        <v>43906</v>
      </c>
      <c r="J4963" s="27">
        <f>WORKDAY(WORKDAY(DATEVALUE("15/"&amp;MONTH(EDATE(C4963,0))&amp;"/"&amp;YEAR(EDATE(C4963,0))-1),-1,Feriados!$A$1:$A$936),1,Feriados!$A$1:$A$936)</f>
        <v>43570</v>
      </c>
      <c r="K4963" s="28">
        <f t="shared" si="150"/>
        <v>3.3031577168317616</v>
      </c>
    </row>
    <row r="4964" spans="1:11" x14ac:dyDescent="0.3">
      <c r="A4964" s="18" t="str">
        <f t="shared" si="151"/>
        <v>32020P</v>
      </c>
      <c r="B4964" s="10">
        <v>760199</v>
      </c>
      <c r="C4964" s="15">
        <v>43938</v>
      </c>
      <c r="D4964" s="16">
        <v>3312.4054080000001</v>
      </c>
      <c r="E4964" s="14">
        <v>-0.04</v>
      </c>
      <c r="F4964" s="14" t="s">
        <v>42</v>
      </c>
      <c r="G4964" s="15">
        <v>43937</v>
      </c>
      <c r="H4964" s="27">
        <f>WORKDAY(WORKDAY(DATEVALUE("15/"&amp;MONTH(EDATE(C4964,0))&amp;"/"&amp;YEAR(EDATE(C4964,0))),-1,Feriados!$A$1:$A$936),1,Feriados!$A$1:$A$936)</f>
        <v>43936</v>
      </c>
      <c r="I4964" s="27">
        <f>WORKDAY(WORKDAY(DATEVALUE("15/"&amp;MONTH(EDATE(C4964,-1))&amp;"/"&amp;YEAR(EDATE(C4964,-1))),-1,Feriados!$A$1:$A$936),1,Feriados!$A$1:$A$936)</f>
        <v>43906</v>
      </c>
      <c r="J4964" s="27">
        <f>WORKDAY(WORKDAY(DATEVALUE("15/"&amp;MONTH(EDATE(C4964,0))&amp;"/"&amp;YEAR(EDATE(C4964,0))-1),-1,Feriados!$A$1:$A$936),1,Feriados!$A$1:$A$936)</f>
        <v>43570</v>
      </c>
      <c r="K4964" s="28">
        <f t="shared" si="150"/>
        <v>3.3031577168317616</v>
      </c>
    </row>
    <row r="4965" spans="1:11" x14ac:dyDescent="0.3">
      <c r="A4965" s="18" t="str">
        <f t="shared" si="151"/>
        <v>32020P</v>
      </c>
      <c r="B4965" s="10">
        <v>760199</v>
      </c>
      <c r="C4965" s="15">
        <v>43941</v>
      </c>
      <c r="D4965" s="16">
        <v>3312.3391470000001</v>
      </c>
      <c r="E4965" s="14">
        <v>-0.04</v>
      </c>
      <c r="F4965" s="14" t="s">
        <v>42</v>
      </c>
      <c r="G4965" s="15">
        <v>43937</v>
      </c>
      <c r="H4965" s="27">
        <f>WORKDAY(WORKDAY(DATEVALUE("15/"&amp;MONTH(EDATE(C4965,0))&amp;"/"&amp;YEAR(EDATE(C4965,0))),-1,Feriados!$A$1:$A$936),1,Feriados!$A$1:$A$936)</f>
        <v>43936</v>
      </c>
      <c r="I4965" s="27">
        <f>WORKDAY(WORKDAY(DATEVALUE("15/"&amp;MONTH(EDATE(C4965,-1))&amp;"/"&amp;YEAR(EDATE(C4965,-1))),-1,Feriados!$A$1:$A$936),1,Feriados!$A$1:$A$936)</f>
        <v>43906</v>
      </c>
      <c r="J4965" s="27">
        <f>WORKDAY(WORKDAY(DATEVALUE("15/"&amp;MONTH(EDATE(C4965,0))&amp;"/"&amp;YEAR(EDATE(C4965,0))-1),-1,Feriados!$A$1:$A$936),1,Feriados!$A$1:$A$936)</f>
        <v>43570</v>
      </c>
      <c r="K4965" s="28">
        <f t="shared" si="150"/>
        <v>3.3031577168317616</v>
      </c>
    </row>
    <row r="4966" spans="1:11" x14ac:dyDescent="0.3">
      <c r="A4966" s="18" t="str">
        <f t="shared" si="151"/>
        <v>32020P</v>
      </c>
      <c r="B4966" s="10">
        <v>760199</v>
      </c>
      <c r="C4966" s="15">
        <v>43943</v>
      </c>
      <c r="D4966" s="16">
        <v>3312.272888</v>
      </c>
      <c r="E4966" s="14">
        <v>-0.04</v>
      </c>
      <c r="F4966" s="14" t="s">
        <v>42</v>
      </c>
      <c r="G4966" s="15">
        <v>43937</v>
      </c>
      <c r="H4966" s="27">
        <f>WORKDAY(WORKDAY(DATEVALUE("15/"&amp;MONTH(EDATE(C4966,0))&amp;"/"&amp;YEAR(EDATE(C4966,0))),-1,Feriados!$A$1:$A$936),1,Feriados!$A$1:$A$936)</f>
        <v>43936</v>
      </c>
      <c r="I4966" s="27">
        <f>WORKDAY(WORKDAY(DATEVALUE("15/"&amp;MONTH(EDATE(C4966,-1))&amp;"/"&amp;YEAR(EDATE(C4966,-1))),-1,Feriados!$A$1:$A$936),1,Feriados!$A$1:$A$936)</f>
        <v>43906</v>
      </c>
      <c r="J4966" s="27">
        <f>WORKDAY(WORKDAY(DATEVALUE("15/"&amp;MONTH(EDATE(C4966,0))&amp;"/"&amp;YEAR(EDATE(C4966,0))-1),-1,Feriados!$A$1:$A$936),1,Feriados!$A$1:$A$936)</f>
        <v>43570</v>
      </c>
      <c r="K4966" s="28">
        <f t="shared" si="150"/>
        <v>3.3031577168317616</v>
      </c>
    </row>
    <row r="4967" spans="1:11" x14ac:dyDescent="0.3">
      <c r="A4967" s="18" t="str">
        <f t="shared" si="151"/>
        <v>32020P</v>
      </c>
      <c r="B4967" s="10">
        <v>760199</v>
      </c>
      <c r="C4967" s="15">
        <v>43944</v>
      </c>
      <c r="D4967" s="16">
        <v>3312.2066300000001</v>
      </c>
      <c r="E4967" s="14">
        <v>-0.04</v>
      </c>
      <c r="F4967" s="14" t="s">
        <v>42</v>
      </c>
      <c r="G4967" s="15">
        <v>43937</v>
      </c>
      <c r="H4967" s="27">
        <f>WORKDAY(WORKDAY(DATEVALUE("15/"&amp;MONTH(EDATE(C4967,0))&amp;"/"&amp;YEAR(EDATE(C4967,0))),-1,Feriados!$A$1:$A$936),1,Feriados!$A$1:$A$936)</f>
        <v>43936</v>
      </c>
      <c r="I4967" s="27">
        <f>WORKDAY(WORKDAY(DATEVALUE("15/"&amp;MONTH(EDATE(C4967,-1))&amp;"/"&amp;YEAR(EDATE(C4967,-1))),-1,Feriados!$A$1:$A$936),1,Feriados!$A$1:$A$936)</f>
        <v>43906</v>
      </c>
      <c r="J4967" s="27">
        <f>WORKDAY(WORKDAY(DATEVALUE("15/"&amp;MONTH(EDATE(C4967,0))&amp;"/"&amp;YEAR(EDATE(C4967,0))-1),-1,Feriados!$A$1:$A$936),1,Feriados!$A$1:$A$936)</f>
        <v>43570</v>
      </c>
      <c r="K4967" s="28">
        <f t="shared" si="150"/>
        <v>3.3031577168317616</v>
      </c>
    </row>
    <row r="4968" spans="1:11" x14ac:dyDescent="0.3">
      <c r="A4968" s="18" t="str">
        <f t="shared" si="151"/>
        <v>32020P</v>
      </c>
      <c r="B4968" s="10">
        <v>760199</v>
      </c>
      <c r="C4968" s="15">
        <v>43945</v>
      </c>
      <c r="D4968" s="16">
        <v>3312.1403730000002</v>
      </c>
      <c r="E4968" s="14">
        <v>-0.04</v>
      </c>
      <c r="F4968" s="14" t="s">
        <v>42</v>
      </c>
      <c r="G4968" s="15">
        <v>43937</v>
      </c>
      <c r="H4968" s="27">
        <f>WORKDAY(WORKDAY(DATEVALUE("15/"&amp;MONTH(EDATE(C4968,0))&amp;"/"&amp;YEAR(EDATE(C4968,0))),-1,Feriados!$A$1:$A$936),1,Feriados!$A$1:$A$936)</f>
        <v>43936</v>
      </c>
      <c r="I4968" s="27">
        <f>WORKDAY(WORKDAY(DATEVALUE("15/"&amp;MONTH(EDATE(C4968,-1))&amp;"/"&amp;YEAR(EDATE(C4968,-1))),-1,Feriados!$A$1:$A$936),1,Feriados!$A$1:$A$936)</f>
        <v>43906</v>
      </c>
      <c r="J4968" s="27">
        <f>WORKDAY(WORKDAY(DATEVALUE("15/"&amp;MONTH(EDATE(C4968,0))&amp;"/"&amp;YEAR(EDATE(C4968,0))-1),-1,Feriados!$A$1:$A$936),1,Feriados!$A$1:$A$936)</f>
        <v>43570</v>
      </c>
      <c r="K4968" s="28">
        <f t="shared" si="150"/>
        <v>3.3031577168317616</v>
      </c>
    </row>
    <row r="4969" spans="1:11" x14ac:dyDescent="0.3">
      <c r="A4969" s="18" t="str">
        <f t="shared" si="151"/>
        <v>32020P</v>
      </c>
      <c r="B4969" s="10">
        <v>760199</v>
      </c>
      <c r="C4969" s="15">
        <v>43948</v>
      </c>
      <c r="D4969" s="16">
        <v>3312.074118</v>
      </c>
      <c r="E4969" s="14">
        <v>-0.04</v>
      </c>
      <c r="F4969" s="14" t="s">
        <v>42</v>
      </c>
      <c r="G4969" s="15">
        <v>43937</v>
      </c>
      <c r="H4969" s="27">
        <f>WORKDAY(WORKDAY(DATEVALUE("15/"&amp;MONTH(EDATE(C4969,0))&amp;"/"&amp;YEAR(EDATE(C4969,0))),-1,Feriados!$A$1:$A$936),1,Feriados!$A$1:$A$936)</f>
        <v>43936</v>
      </c>
      <c r="I4969" s="27">
        <f>WORKDAY(WORKDAY(DATEVALUE("15/"&amp;MONTH(EDATE(C4969,-1))&amp;"/"&amp;YEAR(EDATE(C4969,-1))),-1,Feriados!$A$1:$A$936),1,Feriados!$A$1:$A$936)</f>
        <v>43906</v>
      </c>
      <c r="J4969" s="27">
        <f>WORKDAY(WORKDAY(DATEVALUE("15/"&amp;MONTH(EDATE(C4969,0))&amp;"/"&amp;YEAR(EDATE(C4969,0))-1),-1,Feriados!$A$1:$A$936),1,Feriados!$A$1:$A$936)</f>
        <v>43570</v>
      </c>
      <c r="K4969" s="28">
        <f t="shared" si="150"/>
        <v>3.3031577168317616</v>
      </c>
    </row>
    <row r="4970" spans="1:11" x14ac:dyDescent="0.3">
      <c r="A4970" s="18" t="str">
        <f t="shared" si="151"/>
        <v>32020P</v>
      </c>
      <c r="B4970" s="10">
        <v>760199</v>
      </c>
      <c r="C4970" s="15">
        <v>43949</v>
      </c>
      <c r="D4970" s="16">
        <v>3312.0078640000002</v>
      </c>
      <c r="E4970" s="14">
        <v>-0.04</v>
      </c>
      <c r="F4970" s="14" t="s">
        <v>42</v>
      </c>
      <c r="G4970" s="15">
        <v>43937</v>
      </c>
      <c r="H4970" s="27">
        <f>WORKDAY(WORKDAY(DATEVALUE("15/"&amp;MONTH(EDATE(C4970,0))&amp;"/"&amp;YEAR(EDATE(C4970,0))),-1,Feriados!$A$1:$A$936),1,Feriados!$A$1:$A$936)</f>
        <v>43936</v>
      </c>
      <c r="I4970" s="27">
        <f>WORKDAY(WORKDAY(DATEVALUE("15/"&amp;MONTH(EDATE(C4970,-1))&amp;"/"&amp;YEAR(EDATE(C4970,-1))),-1,Feriados!$A$1:$A$936),1,Feriados!$A$1:$A$936)</f>
        <v>43906</v>
      </c>
      <c r="J4970" s="27">
        <f>WORKDAY(WORKDAY(DATEVALUE("15/"&amp;MONTH(EDATE(C4970,0))&amp;"/"&amp;YEAR(EDATE(C4970,0))-1),-1,Feriados!$A$1:$A$936),1,Feriados!$A$1:$A$936)</f>
        <v>43570</v>
      </c>
      <c r="K4970" s="28">
        <f t="shared" si="150"/>
        <v>3.3031577168317616</v>
      </c>
    </row>
    <row r="4971" spans="1:11" x14ac:dyDescent="0.3">
      <c r="A4971" s="18" t="str">
        <f t="shared" si="151"/>
        <v>32020P</v>
      </c>
      <c r="B4971" s="10">
        <v>760199</v>
      </c>
      <c r="C4971" s="15">
        <v>43950</v>
      </c>
      <c r="D4971" s="16">
        <v>3309.4057750000002</v>
      </c>
      <c r="E4971" s="14">
        <v>-0.21</v>
      </c>
      <c r="F4971" s="14" t="s">
        <v>42</v>
      </c>
      <c r="G4971" s="15">
        <v>43950</v>
      </c>
      <c r="H4971" s="27">
        <f>WORKDAY(WORKDAY(DATEVALUE("15/"&amp;MONTH(EDATE(C4971,0))&amp;"/"&amp;YEAR(EDATE(C4971,0))),-1,Feriados!$A$1:$A$936),1,Feriados!$A$1:$A$936)</f>
        <v>43936</v>
      </c>
      <c r="I4971" s="27">
        <f>WORKDAY(WORKDAY(DATEVALUE("15/"&amp;MONTH(EDATE(C4971,-1))&amp;"/"&amp;YEAR(EDATE(C4971,-1))),-1,Feriados!$A$1:$A$936),1,Feriados!$A$1:$A$936)</f>
        <v>43906</v>
      </c>
      <c r="J4971" s="27">
        <f>WORKDAY(WORKDAY(DATEVALUE("15/"&amp;MONTH(EDATE(C4971,0))&amp;"/"&amp;YEAR(EDATE(C4971,0))-1),-1,Feriados!$A$1:$A$936),1,Feriados!$A$1:$A$936)</f>
        <v>43570</v>
      </c>
      <c r="K4971" s="28">
        <f t="shared" si="150"/>
        <v>3.3031577168317616</v>
      </c>
    </row>
    <row r="4972" spans="1:11" x14ac:dyDescent="0.3">
      <c r="A4972" s="18" t="str">
        <f t="shared" si="151"/>
        <v>32020P</v>
      </c>
      <c r="B4972" s="10">
        <v>760199</v>
      </c>
      <c r="C4972" s="15">
        <v>43951</v>
      </c>
      <c r="D4972" s="16">
        <v>3309.057941</v>
      </c>
      <c r="E4972" s="14">
        <v>-0.21</v>
      </c>
      <c r="F4972" s="14" t="s">
        <v>42</v>
      </c>
      <c r="G4972" s="15">
        <v>43950</v>
      </c>
      <c r="H4972" s="27">
        <f>WORKDAY(WORKDAY(DATEVALUE("15/"&amp;MONTH(EDATE(C4972,0))&amp;"/"&amp;YEAR(EDATE(C4972,0))),-1,Feriados!$A$1:$A$936),1,Feriados!$A$1:$A$936)</f>
        <v>43936</v>
      </c>
      <c r="I4972" s="27">
        <f>WORKDAY(WORKDAY(DATEVALUE("15/"&amp;MONTH(EDATE(C4972,-1))&amp;"/"&amp;YEAR(EDATE(C4972,-1))),-1,Feriados!$A$1:$A$936),1,Feriados!$A$1:$A$936)</f>
        <v>43906</v>
      </c>
      <c r="J4972" s="27">
        <f>WORKDAY(WORKDAY(DATEVALUE("15/"&amp;MONTH(EDATE(C4972,0))&amp;"/"&amp;YEAR(EDATE(C4972,0))-1),-1,Feriados!$A$1:$A$936),1,Feriados!$A$1:$A$936)</f>
        <v>43570</v>
      </c>
      <c r="K4972" s="28">
        <f t="shared" si="150"/>
        <v>3.3031577168317616</v>
      </c>
    </row>
    <row r="4973" spans="1:11" x14ac:dyDescent="0.3">
      <c r="A4973" s="18" t="str">
        <f t="shared" si="151"/>
        <v>42020P</v>
      </c>
      <c r="B4973" s="10">
        <v>760199</v>
      </c>
      <c r="C4973" s="15">
        <v>43955</v>
      </c>
      <c r="D4973" s="16">
        <v>3308.7101429999998</v>
      </c>
      <c r="E4973" s="14">
        <v>-0.21</v>
      </c>
      <c r="F4973" s="14" t="s">
        <v>42</v>
      </c>
      <c r="G4973" s="15">
        <v>43950</v>
      </c>
      <c r="H4973" s="27">
        <f>WORKDAY(WORKDAY(DATEVALUE("15/"&amp;MONTH(EDATE(C4973,0))&amp;"/"&amp;YEAR(EDATE(C4973,0))),-1,Feriados!$A$1:$A$936),1,Feriados!$A$1:$A$936)</f>
        <v>43966</v>
      </c>
      <c r="I4973" s="27">
        <f>WORKDAY(WORKDAY(DATEVALUE("15/"&amp;MONTH(EDATE(C4973,-1))&amp;"/"&amp;YEAR(EDATE(C4973,-1))),-1,Feriados!$A$1:$A$936),1,Feriados!$A$1:$A$936)</f>
        <v>43936</v>
      </c>
      <c r="J4973" s="27">
        <f>WORKDAY(WORKDAY(DATEVALUE("15/"&amp;MONTH(EDATE(C4973,0))&amp;"/"&amp;YEAR(EDATE(C4973,0))-1),-1,Feriados!$A$1:$A$936),1,Feriados!$A$1:$A$936)</f>
        <v>43600</v>
      </c>
      <c r="K4973" s="28">
        <f t="shared" si="150"/>
        <v>2.3992794337847068</v>
      </c>
    </row>
    <row r="4974" spans="1:11" x14ac:dyDescent="0.3">
      <c r="A4974" s="18" t="str">
        <f t="shared" si="151"/>
        <v>42020P</v>
      </c>
      <c r="B4974" s="10">
        <v>760199</v>
      </c>
      <c r="C4974" s="15">
        <v>43956</v>
      </c>
      <c r="D4974" s="16">
        <v>3308.3623809999999</v>
      </c>
      <c r="E4974" s="14">
        <v>-0.21</v>
      </c>
      <c r="F4974" s="14" t="s">
        <v>42</v>
      </c>
      <c r="G4974" s="15">
        <v>43950</v>
      </c>
      <c r="H4974" s="27">
        <f>WORKDAY(WORKDAY(DATEVALUE("15/"&amp;MONTH(EDATE(C4974,0))&amp;"/"&amp;YEAR(EDATE(C4974,0))),-1,Feriados!$A$1:$A$936),1,Feriados!$A$1:$A$936)</f>
        <v>43966</v>
      </c>
      <c r="I4974" s="27">
        <f>WORKDAY(WORKDAY(DATEVALUE("15/"&amp;MONTH(EDATE(C4974,-1))&amp;"/"&amp;YEAR(EDATE(C4974,-1))),-1,Feriados!$A$1:$A$936),1,Feriados!$A$1:$A$936)</f>
        <v>43936</v>
      </c>
      <c r="J4974" s="27">
        <f>WORKDAY(WORKDAY(DATEVALUE("15/"&amp;MONTH(EDATE(C4974,0))&amp;"/"&amp;YEAR(EDATE(C4974,0))-1),-1,Feriados!$A$1:$A$936),1,Feriados!$A$1:$A$936)</f>
        <v>43600</v>
      </c>
      <c r="K4974" s="28">
        <f t="shared" si="150"/>
        <v>2.3992794337847068</v>
      </c>
    </row>
    <row r="4975" spans="1:11" x14ac:dyDescent="0.3">
      <c r="A4975" s="18" t="str">
        <f t="shared" si="151"/>
        <v>42020P</v>
      </c>
      <c r="B4975" s="10">
        <v>760199</v>
      </c>
      <c r="C4975" s="15">
        <v>43957</v>
      </c>
      <c r="D4975" s="16">
        <v>3308.0146559999998</v>
      </c>
      <c r="E4975" s="14">
        <v>-0.21</v>
      </c>
      <c r="F4975" s="14" t="s">
        <v>42</v>
      </c>
      <c r="G4975" s="15">
        <v>43950</v>
      </c>
      <c r="H4975" s="27">
        <f>WORKDAY(WORKDAY(DATEVALUE("15/"&amp;MONTH(EDATE(C4975,0))&amp;"/"&amp;YEAR(EDATE(C4975,0))),-1,Feriados!$A$1:$A$936),1,Feriados!$A$1:$A$936)</f>
        <v>43966</v>
      </c>
      <c r="I4975" s="27">
        <f>WORKDAY(WORKDAY(DATEVALUE("15/"&amp;MONTH(EDATE(C4975,-1))&amp;"/"&amp;YEAR(EDATE(C4975,-1))),-1,Feriados!$A$1:$A$936),1,Feriados!$A$1:$A$936)</f>
        <v>43936</v>
      </c>
      <c r="J4975" s="27">
        <f>WORKDAY(WORKDAY(DATEVALUE("15/"&amp;MONTH(EDATE(C4975,0))&amp;"/"&amp;YEAR(EDATE(C4975,0))-1),-1,Feriados!$A$1:$A$936),1,Feriados!$A$1:$A$936)</f>
        <v>43600</v>
      </c>
      <c r="K4975" s="28">
        <f t="shared" si="150"/>
        <v>2.3992794337847068</v>
      </c>
    </row>
    <row r="4976" spans="1:11" x14ac:dyDescent="0.3">
      <c r="A4976" s="18" t="str">
        <f t="shared" si="151"/>
        <v>42020P</v>
      </c>
      <c r="B4976" s="10">
        <v>760199</v>
      </c>
      <c r="C4976" s="15">
        <v>43958</v>
      </c>
      <c r="D4976" s="16">
        <v>3307.6669670000001</v>
      </c>
      <c r="E4976" s="14">
        <v>-0.21</v>
      </c>
      <c r="F4976" s="14" t="s">
        <v>42</v>
      </c>
      <c r="G4976" s="15">
        <v>43950</v>
      </c>
      <c r="H4976" s="27">
        <f>WORKDAY(WORKDAY(DATEVALUE("15/"&amp;MONTH(EDATE(C4976,0))&amp;"/"&amp;YEAR(EDATE(C4976,0))),-1,Feriados!$A$1:$A$936),1,Feriados!$A$1:$A$936)</f>
        <v>43966</v>
      </c>
      <c r="I4976" s="27">
        <f>WORKDAY(WORKDAY(DATEVALUE("15/"&amp;MONTH(EDATE(C4976,-1))&amp;"/"&amp;YEAR(EDATE(C4976,-1))),-1,Feriados!$A$1:$A$936),1,Feriados!$A$1:$A$936)</f>
        <v>43936</v>
      </c>
      <c r="J4976" s="27">
        <f>WORKDAY(WORKDAY(DATEVALUE("15/"&amp;MONTH(EDATE(C4976,0))&amp;"/"&amp;YEAR(EDATE(C4976,0))-1),-1,Feriados!$A$1:$A$936),1,Feriados!$A$1:$A$936)</f>
        <v>43600</v>
      </c>
      <c r="K4976" s="28">
        <f t="shared" si="150"/>
        <v>2.3992794337847068</v>
      </c>
    </row>
    <row r="4977" spans="1:11" x14ac:dyDescent="0.3">
      <c r="A4977" s="18" t="str">
        <f t="shared" si="151"/>
        <v>42020F</v>
      </c>
      <c r="B4977" s="10">
        <v>760199</v>
      </c>
      <c r="C4977" s="15">
        <v>43959</v>
      </c>
      <c r="D4977" s="16">
        <v>3304.833443</v>
      </c>
      <c r="E4977" s="14">
        <v>-0.31</v>
      </c>
      <c r="F4977" s="14" t="s">
        <v>41</v>
      </c>
      <c r="G4977" s="15">
        <v>43959</v>
      </c>
      <c r="H4977" s="27">
        <f>WORKDAY(WORKDAY(DATEVALUE("15/"&amp;MONTH(EDATE(C4977,0))&amp;"/"&amp;YEAR(EDATE(C4977,0))),-1,Feriados!$A$1:$A$936),1,Feriados!$A$1:$A$936)</f>
        <v>43966</v>
      </c>
      <c r="I4977" s="27">
        <f>WORKDAY(WORKDAY(DATEVALUE("15/"&amp;MONTH(EDATE(C4977,-1))&amp;"/"&amp;YEAR(EDATE(C4977,-1))),-1,Feriados!$A$1:$A$936),1,Feriados!$A$1:$A$936)</f>
        <v>43936</v>
      </c>
      <c r="J4977" s="27">
        <f>WORKDAY(WORKDAY(DATEVALUE("15/"&amp;MONTH(EDATE(C4977,0))&amp;"/"&amp;YEAR(EDATE(C4977,0))-1),-1,Feriados!$A$1:$A$936),1,Feriados!$A$1:$A$936)</f>
        <v>43600</v>
      </c>
      <c r="K4977" s="28">
        <f t="shared" si="150"/>
        <v>2.3992794337847068</v>
      </c>
    </row>
    <row r="4978" spans="1:11" x14ac:dyDescent="0.3">
      <c r="A4978" s="18" t="str">
        <f t="shared" si="151"/>
        <v>42020F</v>
      </c>
      <c r="B4978" s="10">
        <v>760199</v>
      </c>
      <c r="C4978" s="15">
        <v>43962</v>
      </c>
      <c r="D4978" s="16">
        <v>3304.3204479999999</v>
      </c>
      <c r="E4978" s="14">
        <v>-0.31</v>
      </c>
      <c r="F4978" s="14" t="s">
        <v>41</v>
      </c>
      <c r="G4978" s="15">
        <v>43959</v>
      </c>
      <c r="H4978" s="27">
        <f>WORKDAY(WORKDAY(DATEVALUE("15/"&amp;MONTH(EDATE(C4978,0))&amp;"/"&amp;YEAR(EDATE(C4978,0))),-1,Feriados!$A$1:$A$936),1,Feriados!$A$1:$A$936)</f>
        <v>43966</v>
      </c>
      <c r="I4978" s="27">
        <f>WORKDAY(WORKDAY(DATEVALUE("15/"&amp;MONTH(EDATE(C4978,-1))&amp;"/"&amp;YEAR(EDATE(C4978,-1))),-1,Feriados!$A$1:$A$936),1,Feriados!$A$1:$A$936)</f>
        <v>43936</v>
      </c>
      <c r="J4978" s="27">
        <f>WORKDAY(WORKDAY(DATEVALUE("15/"&amp;MONTH(EDATE(C4978,0))&amp;"/"&amp;YEAR(EDATE(C4978,0))-1),-1,Feriados!$A$1:$A$936),1,Feriados!$A$1:$A$936)</f>
        <v>43600</v>
      </c>
      <c r="K4978" s="28">
        <f t="shared" si="150"/>
        <v>2.3992794337847068</v>
      </c>
    </row>
    <row r="4979" spans="1:11" x14ac:dyDescent="0.3">
      <c r="A4979" s="18" t="str">
        <f t="shared" si="151"/>
        <v>42020F</v>
      </c>
      <c r="B4979" s="10">
        <v>760199</v>
      </c>
      <c r="C4979" s="15">
        <v>43963</v>
      </c>
      <c r="D4979" s="16">
        <v>3303.8075319999998</v>
      </c>
      <c r="E4979" s="14">
        <v>-0.31</v>
      </c>
      <c r="F4979" s="14" t="s">
        <v>41</v>
      </c>
      <c r="G4979" s="15">
        <v>43959</v>
      </c>
      <c r="H4979" s="27">
        <f>WORKDAY(WORKDAY(DATEVALUE("15/"&amp;MONTH(EDATE(C4979,0))&amp;"/"&amp;YEAR(EDATE(C4979,0))),-1,Feriados!$A$1:$A$936),1,Feriados!$A$1:$A$936)</f>
        <v>43966</v>
      </c>
      <c r="I4979" s="27">
        <f>WORKDAY(WORKDAY(DATEVALUE("15/"&amp;MONTH(EDATE(C4979,-1))&amp;"/"&amp;YEAR(EDATE(C4979,-1))),-1,Feriados!$A$1:$A$936),1,Feriados!$A$1:$A$936)</f>
        <v>43936</v>
      </c>
      <c r="J4979" s="27">
        <f>WORKDAY(WORKDAY(DATEVALUE("15/"&amp;MONTH(EDATE(C4979,0))&amp;"/"&amp;YEAR(EDATE(C4979,0))-1),-1,Feriados!$A$1:$A$936),1,Feriados!$A$1:$A$936)</f>
        <v>43600</v>
      </c>
      <c r="K4979" s="28">
        <f t="shared" si="150"/>
        <v>2.3992794337847068</v>
      </c>
    </row>
    <row r="4980" spans="1:11" x14ac:dyDescent="0.3">
      <c r="A4980" s="18" t="str">
        <f t="shared" si="151"/>
        <v>42020F</v>
      </c>
      <c r="B4980" s="10">
        <v>760199</v>
      </c>
      <c r="C4980" s="15">
        <v>43964</v>
      </c>
      <c r="D4980" s="16">
        <v>3303.2946959999999</v>
      </c>
      <c r="E4980" s="14">
        <v>-0.31</v>
      </c>
      <c r="F4980" s="14" t="s">
        <v>41</v>
      </c>
      <c r="G4980" s="15">
        <v>43959</v>
      </c>
      <c r="H4980" s="27">
        <f>WORKDAY(WORKDAY(DATEVALUE("15/"&amp;MONTH(EDATE(C4980,0))&amp;"/"&amp;YEAR(EDATE(C4980,0))),-1,Feriados!$A$1:$A$936),1,Feriados!$A$1:$A$936)</f>
        <v>43966</v>
      </c>
      <c r="I4980" s="27">
        <f>WORKDAY(WORKDAY(DATEVALUE("15/"&amp;MONTH(EDATE(C4980,-1))&amp;"/"&amp;YEAR(EDATE(C4980,-1))),-1,Feriados!$A$1:$A$936),1,Feriados!$A$1:$A$936)</f>
        <v>43936</v>
      </c>
      <c r="J4980" s="27">
        <f>WORKDAY(WORKDAY(DATEVALUE("15/"&amp;MONTH(EDATE(C4980,0))&amp;"/"&amp;YEAR(EDATE(C4980,0))-1),-1,Feriados!$A$1:$A$936),1,Feriados!$A$1:$A$936)</f>
        <v>43600</v>
      </c>
      <c r="K4980" s="28">
        <f t="shared" si="150"/>
        <v>2.3992794337847068</v>
      </c>
    </row>
    <row r="4981" spans="1:11" x14ac:dyDescent="0.3">
      <c r="A4981" s="18" t="str">
        <f t="shared" si="151"/>
        <v>42020F</v>
      </c>
      <c r="B4981" s="10">
        <v>760199</v>
      </c>
      <c r="C4981" s="15">
        <v>43965</v>
      </c>
      <c r="D4981" s="16">
        <v>3302.7819399999998</v>
      </c>
      <c r="E4981" s="14">
        <v>-0.31</v>
      </c>
      <c r="F4981" s="14" t="s">
        <v>41</v>
      </c>
      <c r="G4981" s="15">
        <v>43959</v>
      </c>
      <c r="H4981" s="27">
        <f>WORKDAY(WORKDAY(DATEVALUE("15/"&amp;MONTH(EDATE(C4981,0))&amp;"/"&amp;YEAR(EDATE(C4981,0))),-1,Feriados!$A$1:$A$936),1,Feriados!$A$1:$A$936)</f>
        <v>43966</v>
      </c>
      <c r="I4981" s="27">
        <f>WORKDAY(WORKDAY(DATEVALUE("15/"&amp;MONTH(EDATE(C4981,-1))&amp;"/"&amp;YEAR(EDATE(C4981,-1))),-1,Feriados!$A$1:$A$936),1,Feriados!$A$1:$A$936)</f>
        <v>43936</v>
      </c>
      <c r="J4981" s="27">
        <f>WORKDAY(WORKDAY(DATEVALUE("15/"&amp;MONTH(EDATE(C4981,0))&amp;"/"&amp;YEAR(EDATE(C4981,0))-1),-1,Feriados!$A$1:$A$936),1,Feriados!$A$1:$A$936)</f>
        <v>43600</v>
      </c>
      <c r="K4981" s="28">
        <f t="shared" si="150"/>
        <v>2.3992794337847068</v>
      </c>
    </row>
    <row r="4982" spans="1:11" x14ac:dyDescent="0.3">
      <c r="A4982" s="18" t="str">
        <f t="shared" si="151"/>
        <v>42020F</v>
      </c>
      <c r="B4982" s="10">
        <v>760199</v>
      </c>
      <c r="C4982" s="15">
        <v>43966</v>
      </c>
      <c r="D4982" s="16">
        <v>3302.269264</v>
      </c>
      <c r="E4982" s="14">
        <v>-0.31</v>
      </c>
      <c r="F4982" s="14" t="s">
        <v>41</v>
      </c>
      <c r="G4982" s="15">
        <v>43959</v>
      </c>
      <c r="H4982" s="27">
        <f>WORKDAY(WORKDAY(DATEVALUE("15/"&amp;MONTH(EDATE(C4982,0))&amp;"/"&amp;YEAR(EDATE(C4982,0))),-1,Feriados!$A$1:$A$936),1,Feriados!$A$1:$A$936)</f>
        <v>43966</v>
      </c>
      <c r="I4982" s="27">
        <f>WORKDAY(WORKDAY(DATEVALUE("15/"&amp;MONTH(EDATE(C4982,-1))&amp;"/"&amp;YEAR(EDATE(C4982,-1))),-1,Feriados!$A$1:$A$936),1,Feriados!$A$1:$A$936)</f>
        <v>43936</v>
      </c>
      <c r="J4982" s="27">
        <f>WORKDAY(WORKDAY(DATEVALUE("15/"&amp;MONTH(EDATE(C4982,0))&amp;"/"&amp;YEAR(EDATE(C4982,0))-1),-1,Feriados!$A$1:$A$936),1,Feriados!$A$1:$A$936)</f>
        <v>43600</v>
      </c>
      <c r="K4982" s="28">
        <f t="shared" si="150"/>
        <v>2.3992794337847068</v>
      </c>
    </row>
    <row r="4983" spans="1:11" x14ac:dyDescent="0.3">
      <c r="A4983" s="18" t="str">
        <f t="shared" si="151"/>
        <v>42020P</v>
      </c>
      <c r="B4983" s="10">
        <v>760199</v>
      </c>
      <c r="C4983" s="15">
        <v>43969</v>
      </c>
      <c r="D4983" s="16">
        <v>3301.657267</v>
      </c>
      <c r="E4983" s="14">
        <v>-0.37</v>
      </c>
      <c r="F4983" s="14" t="s">
        <v>42</v>
      </c>
      <c r="G4983" s="15">
        <v>43969</v>
      </c>
      <c r="H4983" s="27">
        <f>WORKDAY(WORKDAY(DATEVALUE("15/"&amp;MONTH(EDATE(C4983,0))&amp;"/"&amp;YEAR(EDATE(C4983,0))),-1,Feriados!$A$1:$A$936),1,Feriados!$A$1:$A$936)</f>
        <v>43966</v>
      </c>
      <c r="I4983" s="27">
        <f>WORKDAY(WORKDAY(DATEVALUE("15/"&amp;MONTH(EDATE(C4983,-1))&amp;"/"&amp;YEAR(EDATE(C4983,-1))),-1,Feriados!$A$1:$A$936),1,Feriados!$A$1:$A$936)</f>
        <v>43936</v>
      </c>
      <c r="J4983" s="27">
        <f>WORKDAY(WORKDAY(DATEVALUE("15/"&amp;MONTH(EDATE(C4983,0))&amp;"/"&amp;YEAR(EDATE(C4983,0))-1),-1,Feriados!$A$1:$A$936),1,Feriados!$A$1:$A$936)</f>
        <v>43600</v>
      </c>
      <c r="K4983" s="28">
        <f t="shared" si="150"/>
        <v>2.3992794337847068</v>
      </c>
    </row>
    <row r="4984" spans="1:11" x14ac:dyDescent="0.3">
      <c r="A4984" s="18" t="str">
        <f t="shared" si="151"/>
        <v>42020P</v>
      </c>
      <c r="B4984" s="10">
        <v>760199</v>
      </c>
      <c r="C4984" s="15">
        <v>43970</v>
      </c>
      <c r="D4984" s="16">
        <v>3301.0453849999999</v>
      </c>
      <c r="E4984" s="14">
        <v>-0.37</v>
      </c>
      <c r="F4984" s="14" t="s">
        <v>42</v>
      </c>
      <c r="G4984" s="15">
        <v>43969</v>
      </c>
      <c r="H4984" s="27">
        <f>WORKDAY(WORKDAY(DATEVALUE("15/"&amp;MONTH(EDATE(C4984,0))&amp;"/"&amp;YEAR(EDATE(C4984,0))),-1,Feriados!$A$1:$A$936),1,Feriados!$A$1:$A$936)</f>
        <v>43966</v>
      </c>
      <c r="I4984" s="27">
        <f>WORKDAY(WORKDAY(DATEVALUE("15/"&amp;MONTH(EDATE(C4984,-1))&amp;"/"&amp;YEAR(EDATE(C4984,-1))),-1,Feriados!$A$1:$A$936),1,Feriados!$A$1:$A$936)</f>
        <v>43936</v>
      </c>
      <c r="J4984" s="27">
        <f>WORKDAY(WORKDAY(DATEVALUE("15/"&amp;MONTH(EDATE(C4984,0))&amp;"/"&amp;YEAR(EDATE(C4984,0))-1),-1,Feriados!$A$1:$A$936),1,Feriados!$A$1:$A$936)</f>
        <v>43600</v>
      </c>
      <c r="K4984" s="28">
        <f t="shared" si="150"/>
        <v>2.3992794337847068</v>
      </c>
    </row>
    <row r="4985" spans="1:11" x14ac:dyDescent="0.3">
      <c r="A4985" s="18" t="str">
        <f t="shared" si="151"/>
        <v>42020P</v>
      </c>
      <c r="B4985" s="10">
        <v>760199</v>
      </c>
      <c r="C4985" s="15">
        <v>43971</v>
      </c>
      <c r="D4985" s="16">
        <v>3300.4336149999999</v>
      </c>
      <c r="E4985" s="14">
        <v>-0.37</v>
      </c>
      <c r="F4985" s="14" t="s">
        <v>42</v>
      </c>
      <c r="G4985" s="15">
        <v>43969</v>
      </c>
      <c r="H4985" s="27">
        <f>WORKDAY(WORKDAY(DATEVALUE("15/"&amp;MONTH(EDATE(C4985,0))&amp;"/"&amp;YEAR(EDATE(C4985,0))),-1,Feriados!$A$1:$A$936),1,Feriados!$A$1:$A$936)</f>
        <v>43966</v>
      </c>
      <c r="I4985" s="27">
        <f>WORKDAY(WORKDAY(DATEVALUE("15/"&amp;MONTH(EDATE(C4985,-1))&amp;"/"&amp;YEAR(EDATE(C4985,-1))),-1,Feriados!$A$1:$A$936),1,Feriados!$A$1:$A$936)</f>
        <v>43936</v>
      </c>
      <c r="J4985" s="27">
        <f>WORKDAY(WORKDAY(DATEVALUE("15/"&amp;MONTH(EDATE(C4985,0))&amp;"/"&amp;YEAR(EDATE(C4985,0))-1),-1,Feriados!$A$1:$A$936),1,Feriados!$A$1:$A$936)</f>
        <v>43600</v>
      </c>
      <c r="K4985" s="28">
        <f t="shared" si="150"/>
        <v>2.3992794337847068</v>
      </c>
    </row>
    <row r="4986" spans="1:11" x14ac:dyDescent="0.3">
      <c r="A4986" s="18" t="str">
        <f t="shared" si="151"/>
        <v>42020P</v>
      </c>
      <c r="B4986" s="10">
        <v>760199</v>
      </c>
      <c r="C4986" s="15">
        <v>43972</v>
      </c>
      <c r="D4986" s="16">
        <v>3299.8219600000002</v>
      </c>
      <c r="E4986" s="14">
        <v>-0.37</v>
      </c>
      <c r="F4986" s="14" t="s">
        <v>42</v>
      </c>
      <c r="G4986" s="15">
        <v>43969</v>
      </c>
      <c r="H4986" s="27">
        <f>WORKDAY(WORKDAY(DATEVALUE("15/"&amp;MONTH(EDATE(C4986,0))&amp;"/"&amp;YEAR(EDATE(C4986,0))),-1,Feriados!$A$1:$A$936),1,Feriados!$A$1:$A$936)</f>
        <v>43966</v>
      </c>
      <c r="I4986" s="27">
        <f>WORKDAY(WORKDAY(DATEVALUE("15/"&amp;MONTH(EDATE(C4986,-1))&amp;"/"&amp;YEAR(EDATE(C4986,-1))),-1,Feriados!$A$1:$A$936),1,Feriados!$A$1:$A$936)</f>
        <v>43936</v>
      </c>
      <c r="J4986" s="27">
        <f>WORKDAY(WORKDAY(DATEVALUE("15/"&amp;MONTH(EDATE(C4986,0))&amp;"/"&amp;YEAR(EDATE(C4986,0))-1),-1,Feriados!$A$1:$A$936),1,Feriados!$A$1:$A$936)</f>
        <v>43600</v>
      </c>
      <c r="K4986" s="28">
        <f t="shared" si="150"/>
        <v>2.3992794337847068</v>
      </c>
    </row>
    <row r="4987" spans="1:11" x14ac:dyDescent="0.3">
      <c r="A4987" s="18" t="str">
        <f t="shared" si="151"/>
        <v>42020P</v>
      </c>
      <c r="B4987" s="10">
        <v>760199</v>
      </c>
      <c r="C4987" s="15">
        <v>43973</v>
      </c>
      <c r="D4987" s="16">
        <v>3299.2104169999998</v>
      </c>
      <c r="E4987" s="14">
        <v>-0.37</v>
      </c>
      <c r="F4987" s="14" t="s">
        <v>42</v>
      </c>
      <c r="G4987" s="15">
        <v>43969</v>
      </c>
      <c r="H4987" s="27">
        <f>WORKDAY(WORKDAY(DATEVALUE("15/"&amp;MONTH(EDATE(C4987,0))&amp;"/"&amp;YEAR(EDATE(C4987,0))),-1,Feriados!$A$1:$A$936),1,Feriados!$A$1:$A$936)</f>
        <v>43966</v>
      </c>
      <c r="I4987" s="27">
        <f>WORKDAY(WORKDAY(DATEVALUE("15/"&amp;MONTH(EDATE(C4987,-1))&amp;"/"&amp;YEAR(EDATE(C4987,-1))),-1,Feriados!$A$1:$A$936),1,Feriados!$A$1:$A$936)</f>
        <v>43936</v>
      </c>
      <c r="J4987" s="27">
        <f>WORKDAY(WORKDAY(DATEVALUE("15/"&amp;MONTH(EDATE(C4987,0))&amp;"/"&amp;YEAR(EDATE(C4987,0))-1),-1,Feriados!$A$1:$A$936),1,Feriados!$A$1:$A$936)</f>
        <v>43600</v>
      </c>
      <c r="K4987" s="28">
        <f t="shared" si="150"/>
        <v>2.3992794337847068</v>
      </c>
    </row>
    <row r="4988" spans="1:11" x14ac:dyDescent="0.3">
      <c r="A4988" s="18" t="str">
        <f t="shared" si="151"/>
        <v>42020P</v>
      </c>
      <c r="B4988" s="10">
        <v>760199</v>
      </c>
      <c r="C4988" s="15">
        <v>43976</v>
      </c>
      <c r="D4988" s="16">
        <v>3298.5989880000002</v>
      </c>
      <c r="E4988" s="14">
        <v>-0.37</v>
      </c>
      <c r="F4988" s="14" t="s">
        <v>42</v>
      </c>
      <c r="G4988" s="15">
        <v>43969</v>
      </c>
      <c r="H4988" s="27">
        <f>WORKDAY(WORKDAY(DATEVALUE("15/"&amp;MONTH(EDATE(C4988,0))&amp;"/"&amp;YEAR(EDATE(C4988,0))),-1,Feriados!$A$1:$A$936),1,Feriados!$A$1:$A$936)</f>
        <v>43966</v>
      </c>
      <c r="I4988" s="27">
        <f>WORKDAY(WORKDAY(DATEVALUE("15/"&amp;MONTH(EDATE(C4988,-1))&amp;"/"&amp;YEAR(EDATE(C4988,-1))),-1,Feriados!$A$1:$A$936),1,Feriados!$A$1:$A$936)</f>
        <v>43936</v>
      </c>
      <c r="J4988" s="27">
        <f>WORKDAY(WORKDAY(DATEVALUE("15/"&amp;MONTH(EDATE(C4988,0))&amp;"/"&amp;YEAR(EDATE(C4988,0))-1),-1,Feriados!$A$1:$A$936),1,Feriados!$A$1:$A$936)</f>
        <v>43600</v>
      </c>
      <c r="K4988" s="28">
        <f t="shared" si="150"/>
        <v>2.3992794337847068</v>
      </c>
    </row>
    <row r="4989" spans="1:11" x14ac:dyDescent="0.3">
      <c r="A4989" s="18" t="str">
        <f t="shared" si="151"/>
        <v>42020P</v>
      </c>
      <c r="B4989" s="10">
        <v>760199</v>
      </c>
      <c r="C4989" s="15">
        <v>43977</v>
      </c>
      <c r="D4989" s="16">
        <v>3297.9876720000002</v>
      </c>
      <c r="E4989" s="14">
        <v>-0.37</v>
      </c>
      <c r="F4989" s="14" t="s">
        <v>42</v>
      </c>
      <c r="G4989" s="15">
        <v>43969</v>
      </c>
      <c r="H4989" s="27">
        <f>WORKDAY(WORKDAY(DATEVALUE("15/"&amp;MONTH(EDATE(C4989,0))&amp;"/"&amp;YEAR(EDATE(C4989,0))),-1,Feriados!$A$1:$A$936),1,Feriados!$A$1:$A$936)</f>
        <v>43966</v>
      </c>
      <c r="I4989" s="27">
        <f>WORKDAY(WORKDAY(DATEVALUE("15/"&amp;MONTH(EDATE(C4989,-1))&amp;"/"&amp;YEAR(EDATE(C4989,-1))),-1,Feriados!$A$1:$A$936),1,Feriados!$A$1:$A$936)</f>
        <v>43936</v>
      </c>
      <c r="J4989" s="27">
        <f>WORKDAY(WORKDAY(DATEVALUE("15/"&amp;MONTH(EDATE(C4989,0))&amp;"/"&amp;YEAR(EDATE(C4989,0))-1),-1,Feriados!$A$1:$A$936),1,Feriados!$A$1:$A$936)</f>
        <v>43600</v>
      </c>
      <c r="K4989" s="28">
        <f t="shared" ref="K4989:K5052" si="152">+(VLOOKUP(H4989,C:D,2,FALSE)/VLOOKUP(J4989,C:D,2,FALSE)-1)*100</f>
        <v>2.3992794337847068</v>
      </c>
    </row>
    <row r="4990" spans="1:11" x14ac:dyDescent="0.3">
      <c r="A4990" s="18" t="str">
        <f t="shared" si="151"/>
        <v>42020P</v>
      </c>
      <c r="B4990" s="10">
        <v>760199</v>
      </c>
      <c r="C4990" s="15">
        <v>43978</v>
      </c>
      <c r="D4990" s="16">
        <v>3296.3171349999998</v>
      </c>
      <c r="E4990" s="14">
        <v>-0.45</v>
      </c>
      <c r="F4990" s="14" t="s">
        <v>42</v>
      </c>
      <c r="G4990" s="15">
        <v>43978</v>
      </c>
      <c r="H4990" s="27">
        <f>WORKDAY(WORKDAY(DATEVALUE("15/"&amp;MONTH(EDATE(C4990,0))&amp;"/"&amp;YEAR(EDATE(C4990,0))),-1,Feriados!$A$1:$A$936),1,Feriados!$A$1:$A$936)</f>
        <v>43966</v>
      </c>
      <c r="I4990" s="27">
        <f>WORKDAY(WORKDAY(DATEVALUE("15/"&amp;MONTH(EDATE(C4990,-1))&amp;"/"&amp;YEAR(EDATE(C4990,-1))),-1,Feriados!$A$1:$A$936),1,Feriados!$A$1:$A$936)</f>
        <v>43936</v>
      </c>
      <c r="J4990" s="27">
        <f>WORKDAY(WORKDAY(DATEVALUE("15/"&amp;MONTH(EDATE(C4990,0))&amp;"/"&amp;YEAR(EDATE(C4990,0))-1),-1,Feriados!$A$1:$A$936),1,Feriados!$A$1:$A$936)</f>
        <v>43600</v>
      </c>
      <c r="K4990" s="28">
        <f t="shared" si="152"/>
        <v>2.3992794337847068</v>
      </c>
    </row>
    <row r="4991" spans="1:11" x14ac:dyDescent="0.3">
      <c r="A4991" s="18" t="str">
        <f t="shared" si="151"/>
        <v>42020P</v>
      </c>
      <c r="B4991" s="10">
        <v>760199</v>
      </c>
      <c r="C4991" s="15">
        <v>43979</v>
      </c>
      <c r="D4991" s="16">
        <v>3295.5738740000002</v>
      </c>
      <c r="E4991" s="14">
        <v>-0.45</v>
      </c>
      <c r="F4991" s="14" t="s">
        <v>42</v>
      </c>
      <c r="G4991" s="15">
        <v>43978</v>
      </c>
      <c r="H4991" s="27">
        <f>WORKDAY(WORKDAY(DATEVALUE("15/"&amp;MONTH(EDATE(C4991,0))&amp;"/"&amp;YEAR(EDATE(C4991,0))),-1,Feriados!$A$1:$A$936),1,Feriados!$A$1:$A$936)</f>
        <v>43966</v>
      </c>
      <c r="I4991" s="27">
        <f>WORKDAY(WORKDAY(DATEVALUE("15/"&amp;MONTH(EDATE(C4991,-1))&amp;"/"&amp;YEAR(EDATE(C4991,-1))),-1,Feriados!$A$1:$A$936),1,Feriados!$A$1:$A$936)</f>
        <v>43936</v>
      </c>
      <c r="J4991" s="27">
        <f>WORKDAY(WORKDAY(DATEVALUE("15/"&amp;MONTH(EDATE(C4991,0))&amp;"/"&amp;YEAR(EDATE(C4991,0))-1),-1,Feriados!$A$1:$A$936),1,Feriados!$A$1:$A$936)</f>
        <v>43600</v>
      </c>
      <c r="K4991" s="28">
        <f t="shared" si="152"/>
        <v>2.3992794337847068</v>
      </c>
    </row>
    <row r="4992" spans="1:11" x14ac:dyDescent="0.3">
      <c r="A4992" s="18" t="str">
        <f t="shared" si="151"/>
        <v>42020P</v>
      </c>
      <c r="B4992" s="10">
        <v>760199</v>
      </c>
      <c r="C4992" s="15">
        <v>43980</v>
      </c>
      <c r="D4992" s="16">
        <v>3294.8307799999998</v>
      </c>
      <c r="E4992" s="14">
        <v>-0.45</v>
      </c>
      <c r="F4992" s="14" t="s">
        <v>42</v>
      </c>
      <c r="G4992" s="15">
        <v>43978</v>
      </c>
      <c r="H4992" s="27">
        <f>WORKDAY(WORKDAY(DATEVALUE("15/"&amp;MONTH(EDATE(C4992,0))&amp;"/"&amp;YEAR(EDATE(C4992,0))),-1,Feriados!$A$1:$A$936),1,Feriados!$A$1:$A$936)</f>
        <v>43966</v>
      </c>
      <c r="I4992" s="27">
        <f>WORKDAY(WORKDAY(DATEVALUE("15/"&amp;MONTH(EDATE(C4992,-1))&amp;"/"&amp;YEAR(EDATE(C4992,-1))),-1,Feriados!$A$1:$A$936),1,Feriados!$A$1:$A$936)</f>
        <v>43936</v>
      </c>
      <c r="J4992" s="27">
        <f>WORKDAY(WORKDAY(DATEVALUE("15/"&amp;MONTH(EDATE(C4992,0))&amp;"/"&amp;YEAR(EDATE(C4992,0))-1),-1,Feriados!$A$1:$A$936),1,Feriados!$A$1:$A$936)</f>
        <v>43600</v>
      </c>
      <c r="K4992" s="28">
        <f t="shared" si="152"/>
        <v>2.3992794337847068</v>
      </c>
    </row>
    <row r="4993" spans="1:11" x14ac:dyDescent="0.3">
      <c r="A4993" s="18" t="str">
        <f t="shared" si="151"/>
        <v>52020P</v>
      </c>
      <c r="B4993" s="10">
        <v>760199</v>
      </c>
      <c r="C4993" s="15">
        <v>43983</v>
      </c>
      <c r="D4993" s="16">
        <v>3294.0878539999999</v>
      </c>
      <c r="E4993" s="14">
        <v>-0.45</v>
      </c>
      <c r="F4993" s="14" t="s">
        <v>42</v>
      </c>
      <c r="G4993" s="15">
        <v>43978</v>
      </c>
      <c r="H4993" s="27">
        <f>WORKDAY(WORKDAY(DATEVALUE("15/"&amp;MONTH(EDATE(C4993,0))&amp;"/"&amp;YEAR(EDATE(C4993,0))),-1,Feriados!$A$1:$A$936),1,Feriados!$A$1:$A$936)</f>
        <v>43997</v>
      </c>
      <c r="I4993" s="27">
        <f>WORKDAY(WORKDAY(DATEVALUE("15/"&amp;MONTH(EDATE(C4993,-1))&amp;"/"&amp;YEAR(EDATE(C4993,-1))),-1,Feriados!$A$1:$A$936),1,Feriados!$A$1:$A$936)</f>
        <v>43966</v>
      </c>
      <c r="J4993" s="27">
        <f>WORKDAY(WORKDAY(DATEVALUE("15/"&amp;MONTH(EDATE(C4993,0))&amp;"/"&amp;YEAR(EDATE(C4993,0))-1),-1,Feriados!$A$1:$A$936),1,Feriados!$A$1:$A$936)</f>
        <v>43633</v>
      </c>
      <c r="K4993" s="28">
        <f t="shared" si="152"/>
        <v>1.8777271721503119</v>
      </c>
    </row>
    <row r="4994" spans="1:11" x14ac:dyDescent="0.3">
      <c r="A4994" s="18" t="str">
        <f t="shared" si="151"/>
        <v>52020P</v>
      </c>
      <c r="B4994" s="10">
        <v>760199</v>
      </c>
      <c r="C4994" s="15">
        <v>43984</v>
      </c>
      <c r="D4994" s="16">
        <v>3293.3450950000001</v>
      </c>
      <c r="E4994" s="14">
        <v>-0.45</v>
      </c>
      <c r="F4994" s="14" t="s">
        <v>42</v>
      </c>
      <c r="G4994" s="15">
        <v>43978</v>
      </c>
      <c r="H4994" s="27">
        <f>WORKDAY(WORKDAY(DATEVALUE("15/"&amp;MONTH(EDATE(C4994,0))&amp;"/"&amp;YEAR(EDATE(C4994,0))),-1,Feriados!$A$1:$A$936),1,Feriados!$A$1:$A$936)</f>
        <v>43997</v>
      </c>
      <c r="I4994" s="27">
        <f>WORKDAY(WORKDAY(DATEVALUE("15/"&amp;MONTH(EDATE(C4994,-1))&amp;"/"&amp;YEAR(EDATE(C4994,-1))),-1,Feriados!$A$1:$A$936),1,Feriados!$A$1:$A$936)</f>
        <v>43966</v>
      </c>
      <c r="J4994" s="27">
        <f>WORKDAY(WORKDAY(DATEVALUE("15/"&amp;MONTH(EDATE(C4994,0))&amp;"/"&amp;YEAR(EDATE(C4994,0))-1),-1,Feriados!$A$1:$A$936),1,Feriados!$A$1:$A$936)</f>
        <v>43633</v>
      </c>
      <c r="K4994" s="28">
        <f t="shared" si="152"/>
        <v>1.8777271721503119</v>
      </c>
    </row>
    <row r="4995" spans="1:11" x14ac:dyDescent="0.3">
      <c r="A4995" s="18" t="str">
        <f t="shared" ref="A4995:A5058" si="153">MONTH(EDATE(C4995,-1))&amp;YEAR(EDATE(C4995,-1))&amp;F4995</f>
        <v>52020P</v>
      </c>
      <c r="B4995" s="10">
        <v>760199</v>
      </c>
      <c r="C4995" s="15">
        <v>43985</v>
      </c>
      <c r="D4995" s="16">
        <v>3292.602504</v>
      </c>
      <c r="E4995" s="14">
        <v>-0.45</v>
      </c>
      <c r="F4995" s="14" t="s">
        <v>42</v>
      </c>
      <c r="G4995" s="15">
        <v>43978</v>
      </c>
      <c r="H4995" s="27">
        <f>WORKDAY(WORKDAY(DATEVALUE("15/"&amp;MONTH(EDATE(C4995,0))&amp;"/"&amp;YEAR(EDATE(C4995,0))),-1,Feriados!$A$1:$A$936),1,Feriados!$A$1:$A$936)</f>
        <v>43997</v>
      </c>
      <c r="I4995" s="27">
        <f>WORKDAY(WORKDAY(DATEVALUE("15/"&amp;MONTH(EDATE(C4995,-1))&amp;"/"&amp;YEAR(EDATE(C4995,-1))),-1,Feriados!$A$1:$A$936),1,Feriados!$A$1:$A$936)</f>
        <v>43966</v>
      </c>
      <c r="J4995" s="27">
        <f>WORKDAY(WORKDAY(DATEVALUE("15/"&amp;MONTH(EDATE(C4995,0))&amp;"/"&amp;YEAR(EDATE(C4995,0))-1),-1,Feriados!$A$1:$A$936),1,Feriados!$A$1:$A$936)</f>
        <v>43633</v>
      </c>
      <c r="K4995" s="28">
        <f t="shared" si="152"/>
        <v>1.8777271721503119</v>
      </c>
    </row>
    <row r="4996" spans="1:11" x14ac:dyDescent="0.3">
      <c r="A4996" s="18" t="str">
        <f t="shared" si="153"/>
        <v>52020P</v>
      </c>
      <c r="B4996" s="10">
        <v>760199</v>
      </c>
      <c r="C4996" s="15">
        <v>43986</v>
      </c>
      <c r="D4996" s="16">
        <v>3291.8600799999999</v>
      </c>
      <c r="E4996" s="14">
        <v>-0.45</v>
      </c>
      <c r="F4996" s="14" t="s">
        <v>42</v>
      </c>
      <c r="G4996" s="15">
        <v>43978</v>
      </c>
      <c r="H4996" s="27">
        <f>WORKDAY(WORKDAY(DATEVALUE("15/"&amp;MONTH(EDATE(C4996,0))&amp;"/"&amp;YEAR(EDATE(C4996,0))),-1,Feriados!$A$1:$A$936),1,Feriados!$A$1:$A$936)</f>
        <v>43997</v>
      </c>
      <c r="I4996" s="27">
        <f>WORKDAY(WORKDAY(DATEVALUE("15/"&amp;MONTH(EDATE(C4996,-1))&amp;"/"&amp;YEAR(EDATE(C4996,-1))),-1,Feriados!$A$1:$A$936),1,Feriados!$A$1:$A$936)</f>
        <v>43966</v>
      </c>
      <c r="J4996" s="27">
        <f>WORKDAY(WORKDAY(DATEVALUE("15/"&amp;MONTH(EDATE(C4996,0))&amp;"/"&amp;YEAR(EDATE(C4996,0))-1),-1,Feriados!$A$1:$A$936),1,Feriados!$A$1:$A$936)</f>
        <v>43633</v>
      </c>
      <c r="K4996" s="28">
        <f t="shared" si="152"/>
        <v>1.8777271721503119</v>
      </c>
    </row>
    <row r="4997" spans="1:11" x14ac:dyDescent="0.3">
      <c r="A4997" s="18" t="str">
        <f t="shared" si="153"/>
        <v>52020P</v>
      </c>
      <c r="B4997" s="10">
        <v>760199</v>
      </c>
      <c r="C4997" s="15">
        <v>43987</v>
      </c>
      <c r="D4997" s="16">
        <v>3291.1178239999999</v>
      </c>
      <c r="E4997" s="14">
        <v>-0.45</v>
      </c>
      <c r="F4997" s="14" t="s">
        <v>42</v>
      </c>
      <c r="G4997" s="15">
        <v>43978</v>
      </c>
      <c r="H4997" s="27">
        <f>WORKDAY(WORKDAY(DATEVALUE("15/"&amp;MONTH(EDATE(C4997,0))&amp;"/"&amp;YEAR(EDATE(C4997,0))),-1,Feriados!$A$1:$A$936),1,Feriados!$A$1:$A$936)</f>
        <v>43997</v>
      </c>
      <c r="I4997" s="27">
        <f>WORKDAY(WORKDAY(DATEVALUE("15/"&amp;MONTH(EDATE(C4997,-1))&amp;"/"&amp;YEAR(EDATE(C4997,-1))),-1,Feriados!$A$1:$A$936),1,Feriados!$A$1:$A$936)</f>
        <v>43966</v>
      </c>
      <c r="J4997" s="27">
        <f>WORKDAY(WORKDAY(DATEVALUE("15/"&amp;MONTH(EDATE(C4997,0))&amp;"/"&amp;YEAR(EDATE(C4997,0))-1),-1,Feriados!$A$1:$A$936),1,Feriados!$A$1:$A$936)</f>
        <v>43633</v>
      </c>
      <c r="K4997" s="28">
        <f t="shared" si="152"/>
        <v>1.8777271721503119</v>
      </c>
    </row>
    <row r="4998" spans="1:11" x14ac:dyDescent="0.3">
      <c r="A4998" s="18" t="str">
        <f t="shared" si="153"/>
        <v>52020P</v>
      </c>
      <c r="B4998" s="10">
        <v>760199</v>
      </c>
      <c r="C4998" s="15">
        <v>43990</v>
      </c>
      <c r="D4998" s="16">
        <v>3290.3757350000001</v>
      </c>
      <c r="E4998" s="14">
        <v>-0.45</v>
      </c>
      <c r="F4998" s="14" t="s">
        <v>42</v>
      </c>
      <c r="G4998" s="15">
        <v>43978</v>
      </c>
      <c r="H4998" s="27">
        <f>WORKDAY(WORKDAY(DATEVALUE("15/"&amp;MONTH(EDATE(C4998,0))&amp;"/"&amp;YEAR(EDATE(C4998,0))),-1,Feriados!$A$1:$A$936),1,Feriados!$A$1:$A$936)</f>
        <v>43997</v>
      </c>
      <c r="I4998" s="27">
        <f>WORKDAY(WORKDAY(DATEVALUE("15/"&amp;MONTH(EDATE(C4998,-1))&amp;"/"&amp;YEAR(EDATE(C4998,-1))),-1,Feriados!$A$1:$A$936),1,Feriados!$A$1:$A$936)</f>
        <v>43966</v>
      </c>
      <c r="J4998" s="27">
        <f>WORKDAY(WORKDAY(DATEVALUE("15/"&amp;MONTH(EDATE(C4998,0))&amp;"/"&amp;YEAR(EDATE(C4998,0))-1),-1,Feriados!$A$1:$A$936),1,Feriados!$A$1:$A$936)</f>
        <v>43633</v>
      </c>
      <c r="K4998" s="28">
        <f t="shared" si="152"/>
        <v>1.8777271721503119</v>
      </c>
    </row>
    <row r="4999" spans="1:11" x14ac:dyDescent="0.3">
      <c r="A4999" s="18" t="str">
        <f t="shared" si="153"/>
        <v>52020P</v>
      </c>
      <c r="B4999" s="10">
        <v>760199</v>
      </c>
      <c r="C4999" s="15">
        <v>43991</v>
      </c>
      <c r="D4999" s="16">
        <v>3289.6338129999999</v>
      </c>
      <c r="E4999" s="14">
        <v>-0.45</v>
      </c>
      <c r="F4999" s="14" t="s">
        <v>42</v>
      </c>
      <c r="G4999" s="15">
        <v>43978</v>
      </c>
      <c r="H4999" s="27">
        <f>WORKDAY(WORKDAY(DATEVALUE("15/"&amp;MONTH(EDATE(C4999,0))&amp;"/"&amp;YEAR(EDATE(C4999,0))),-1,Feriados!$A$1:$A$936),1,Feriados!$A$1:$A$936)</f>
        <v>43997</v>
      </c>
      <c r="I4999" s="27">
        <f>WORKDAY(WORKDAY(DATEVALUE("15/"&amp;MONTH(EDATE(C4999,-1))&amp;"/"&amp;YEAR(EDATE(C4999,-1))),-1,Feriados!$A$1:$A$936),1,Feriados!$A$1:$A$936)</f>
        <v>43966</v>
      </c>
      <c r="J4999" s="27">
        <f>WORKDAY(WORKDAY(DATEVALUE("15/"&amp;MONTH(EDATE(C4999,0))&amp;"/"&amp;YEAR(EDATE(C4999,0))-1),-1,Feriados!$A$1:$A$936),1,Feriados!$A$1:$A$936)</f>
        <v>43633</v>
      </c>
      <c r="K4999" s="28">
        <f t="shared" si="152"/>
        <v>1.8777271721503119</v>
      </c>
    </row>
    <row r="5000" spans="1:11" x14ac:dyDescent="0.3">
      <c r="A5000" s="18" t="str">
        <f t="shared" si="153"/>
        <v>52020F</v>
      </c>
      <c r="B5000" s="10">
        <v>760199</v>
      </c>
      <c r="C5000" s="15">
        <v>43992</v>
      </c>
      <c r="D5000" s="16">
        <v>3290.9740550000001</v>
      </c>
      <c r="E5000" s="14">
        <v>-0.38</v>
      </c>
      <c r="F5000" s="14" t="s">
        <v>41</v>
      </c>
      <c r="G5000" s="15">
        <v>43992</v>
      </c>
      <c r="H5000" s="27">
        <f>WORKDAY(WORKDAY(DATEVALUE("15/"&amp;MONTH(EDATE(C5000,0))&amp;"/"&amp;YEAR(EDATE(C5000,0))),-1,Feriados!$A$1:$A$936),1,Feriados!$A$1:$A$936)</f>
        <v>43997</v>
      </c>
      <c r="I5000" s="27">
        <f>WORKDAY(WORKDAY(DATEVALUE("15/"&amp;MONTH(EDATE(C5000,-1))&amp;"/"&amp;YEAR(EDATE(C5000,-1))),-1,Feriados!$A$1:$A$936),1,Feriados!$A$1:$A$936)</f>
        <v>43966</v>
      </c>
      <c r="J5000" s="27">
        <f>WORKDAY(WORKDAY(DATEVALUE("15/"&amp;MONTH(EDATE(C5000,0))&amp;"/"&amp;YEAR(EDATE(C5000,0))-1),-1,Feriados!$A$1:$A$936),1,Feriados!$A$1:$A$936)</f>
        <v>43633</v>
      </c>
      <c r="K5000" s="28">
        <f t="shared" si="152"/>
        <v>1.8777271721503119</v>
      </c>
    </row>
    <row r="5001" spans="1:11" x14ac:dyDescent="0.3">
      <c r="A5001" s="18" t="str">
        <f t="shared" si="153"/>
        <v>52020F</v>
      </c>
      <c r="B5001" s="10">
        <v>760199</v>
      </c>
      <c r="C5001" s="15">
        <v>43994</v>
      </c>
      <c r="D5001" s="16">
        <v>3290.3476780000001</v>
      </c>
      <c r="E5001" s="14">
        <v>-0.38</v>
      </c>
      <c r="F5001" s="14" t="s">
        <v>41</v>
      </c>
      <c r="G5001" s="15">
        <v>43992</v>
      </c>
      <c r="H5001" s="27">
        <f>WORKDAY(WORKDAY(DATEVALUE("15/"&amp;MONTH(EDATE(C5001,0))&amp;"/"&amp;YEAR(EDATE(C5001,0))),-1,Feriados!$A$1:$A$936),1,Feriados!$A$1:$A$936)</f>
        <v>43997</v>
      </c>
      <c r="I5001" s="27">
        <f>WORKDAY(WORKDAY(DATEVALUE("15/"&amp;MONTH(EDATE(C5001,-1))&amp;"/"&amp;YEAR(EDATE(C5001,-1))),-1,Feriados!$A$1:$A$936),1,Feriados!$A$1:$A$936)</f>
        <v>43966</v>
      </c>
      <c r="J5001" s="27">
        <f>WORKDAY(WORKDAY(DATEVALUE("15/"&amp;MONTH(EDATE(C5001,0))&amp;"/"&amp;YEAR(EDATE(C5001,0))-1),-1,Feriados!$A$1:$A$936),1,Feriados!$A$1:$A$936)</f>
        <v>43633</v>
      </c>
      <c r="K5001" s="28">
        <f t="shared" si="152"/>
        <v>1.8777271721503119</v>
      </c>
    </row>
    <row r="5002" spans="1:11" x14ac:dyDescent="0.3">
      <c r="A5002" s="18" t="str">
        <f t="shared" si="153"/>
        <v>52020F</v>
      </c>
      <c r="B5002" s="10">
        <v>760199</v>
      </c>
      <c r="C5002" s="15">
        <v>43997</v>
      </c>
      <c r="D5002" s="16">
        <v>3289.7214199999999</v>
      </c>
      <c r="E5002" s="14">
        <v>-0.38</v>
      </c>
      <c r="F5002" s="14" t="s">
        <v>41</v>
      </c>
      <c r="G5002" s="15">
        <v>43992</v>
      </c>
      <c r="H5002" s="27">
        <f>WORKDAY(WORKDAY(DATEVALUE("15/"&amp;MONTH(EDATE(C5002,0))&amp;"/"&amp;YEAR(EDATE(C5002,0))),-1,Feriados!$A$1:$A$936),1,Feriados!$A$1:$A$936)</f>
        <v>43997</v>
      </c>
      <c r="I5002" s="27">
        <f>WORKDAY(WORKDAY(DATEVALUE("15/"&amp;MONTH(EDATE(C5002,-1))&amp;"/"&amp;YEAR(EDATE(C5002,-1))),-1,Feriados!$A$1:$A$936),1,Feriados!$A$1:$A$936)</f>
        <v>43966</v>
      </c>
      <c r="J5002" s="27">
        <f>WORKDAY(WORKDAY(DATEVALUE("15/"&amp;MONTH(EDATE(C5002,0))&amp;"/"&amp;YEAR(EDATE(C5002,0))-1),-1,Feriados!$A$1:$A$936),1,Feriados!$A$1:$A$936)</f>
        <v>43633</v>
      </c>
      <c r="K5002" s="28">
        <f t="shared" si="152"/>
        <v>1.8777271721503119</v>
      </c>
    </row>
    <row r="5003" spans="1:11" x14ac:dyDescent="0.3">
      <c r="A5003" s="18" t="str">
        <f t="shared" si="153"/>
        <v>52020P</v>
      </c>
      <c r="B5003" s="10">
        <v>760199</v>
      </c>
      <c r="C5003" s="15">
        <v>43998</v>
      </c>
      <c r="D5003" s="16">
        <v>3290.0500470000002</v>
      </c>
      <c r="E5003" s="14">
        <v>0.22</v>
      </c>
      <c r="F5003" s="14" t="s">
        <v>42</v>
      </c>
      <c r="G5003" s="15">
        <v>43998</v>
      </c>
      <c r="H5003" s="27">
        <f>WORKDAY(WORKDAY(DATEVALUE("15/"&amp;MONTH(EDATE(C5003,0))&amp;"/"&amp;YEAR(EDATE(C5003,0))),-1,Feriados!$A$1:$A$936),1,Feriados!$A$1:$A$936)</f>
        <v>43997</v>
      </c>
      <c r="I5003" s="27">
        <f>WORKDAY(WORKDAY(DATEVALUE("15/"&amp;MONTH(EDATE(C5003,-1))&amp;"/"&amp;YEAR(EDATE(C5003,-1))),-1,Feriados!$A$1:$A$936),1,Feriados!$A$1:$A$936)</f>
        <v>43966</v>
      </c>
      <c r="J5003" s="27">
        <f>WORKDAY(WORKDAY(DATEVALUE("15/"&amp;MONTH(EDATE(C5003,0))&amp;"/"&amp;YEAR(EDATE(C5003,0))-1),-1,Feriados!$A$1:$A$936),1,Feriados!$A$1:$A$936)</f>
        <v>43633</v>
      </c>
      <c r="K5003" s="28">
        <f t="shared" si="152"/>
        <v>1.8777271721503119</v>
      </c>
    </row>
    <row r="5004" spans="1:11" x14ac:dyDescent="0.3">
      <c r="A5004" s="18" t="str">
        <f t="shared" si="153"/>
        <v>52020P</v>
      </c>
      <c r="B5004" s="10">
        <v>760199</v>
      </c>
      <c r="C5004" s="15">
        <v>43999</v>
      </c>
      <c r="D5004" s="16">
        <v>3290.3787069999998</v>
      </c>
      <c r="E5004" s="14">
        <v>0.22</v>
      </c>
      <c r="F5004" s="14" t="s">
        <v>42</v>
      </c>
      <c r="G5004" s="15">
        <v>43998</v>
      </c>
      <c r="H5004" s="27">
        <f>WORKDAY(WORKDAY(DATEVALUE("15/"&amp;MONTH(EDATE(C5004,0))&amp;"/"&amp;YEAR(EDATE(C5004,0))),-1,Feriados!$A$1:$A$936),1,Feriados!$A$1:$A$936)</f>
        <v>43997</v>
      </c>
      <c r="I5004" s="27">
        <f>WORKDAY(WORKDAY(DATEVALUE("15/"&amp;MONTH(EDATE(C5004,-1))&amp;"/"&amp;YEAR(EDATE(C5004,-1))),-1,Feriados!$A$1:$A$936),1,Feriados!$A$1:$A$936)</f>
        <v>43966</v>
      </c>
      <c r="J5004" s="27">
        <f>WORKDAY(WORKDAY(DATEVALUE("15/"&amp;MONTH(EDATE(C5004,0))&amp;"/"&amp;YEAR(EDATE(C5004,0))-1),-1,Feriados!$A$1:$A$936),1,Feriados!$A$1:$A$936)</f>
        <v>43633</v>
      </c>
      <c r="K5004" s="28">
        <f t="shared" si="152"/>
        <v>1.8777271721503119</v>
      </c>
    </row>
    <row r="5005" spans="1:11" x14ac:dyDescent="0.3">
      <c r="A5005" s="18" t="str">
        <f t="shared" si="153"/>
        <v>52020P</v>
      </c>
      <c r="B5005" s="10">
        <v>760199</v>
      </c>
      <c r="C5005" s="15">
        <v>44000</v>
      </c>
      <c r="D5005" s="16">
        <v>3290.7073999999998</v>
      </c>
      <c r="E5005" s="14">
        <v>0.22</v>
      </c>
      <c r="F5005" s="14" t="s">
        <v>42</v>
      </c>
      <c r="G5005" s="15">
        <v>43998</v>
      </c>
      <c r="H5005" s="27">
        <f>WORKDAY(WORKDAY(DATEVALUE("15/"&amp;MONTH(EDATE(C5005,0))&amp;"/"&amp;YEAR(EDATE(C5005,0))),-1,Feriados!$A$1:$A$936),1,Feriados!$A$1:$A$936)</f>
        <v>43997</v>
      </c>
      <c r="I5005" s="27">
        <f>WORKDAY(WORKDAY(DATEVALUE("15/"&amp;MONTH(EDATE(C5005,-1))&amp;"/"&amp;YEAR(EDATE(C5005,-1))),-1,Feriados!$A$1:$A$936),1,Feriados!$A$1:$A$936)</f>
        <v>43966</v>
      </c>
      <c r="J5005" s="27">
        <f>WORKDAY(WORKDAY(DATEVALUE("15/"&amp;MONTH(EDATE(C5005,0))&amp;"/"&amp;YEAR(EDATE(C5005,0))-1),-1,Feriados!$A$1:$A$936),1,Feriados!$A$1:$A$936)</f>
        <v>43633</v>
      </c>
      <c r="K5005" s="28">
        <f t="shared" si="152"/>
        <v>1.8777271721503119</v>
      </c>
    </row>
    <row r="5006" spans="1:11" x14ac:dyDescent="0.3">
      <c r="A5006" s="18" t="str">
        <f t="shared" si="153"/>
        <v>52020P</v>
      </c>
      <c r="B5006" s="10">
        <v>760199</v>
      </c>
      <c r="C5006" s="15">
        <v>44001</v>
      </c>
      <c r="D5006" s="16">
        <v>3291.0361250000001</v>
      </c>
      <c r="E5006" s="14">
        <v>0.22</v>
      </c>
      <c r="F5006" s="14" t="s">
        <v>42</v>
      </c>
      <c r="G5006" s="15">
        <v>43998</v>
      </c>
      <c r="H5006" s="27">
        <f>WORKDAY(WORKDAY(DATEVALUE("15/"&amp;MONTH(EDATE(C5006,0))&amp;"/"&amp;YEAR(EDATE(C5006,0))),-1,Feriados!$A$1:$A$936),1,Feriados!$A$1:$A$936)</f>
        <v>43997</v>
      </c>
      <c r="I5006" s="27">
        <f>WORKDAY(WORKDAY(DATEVALUE("15/"&amp;MONTH(EDATE(C5006,-1))&amp;"/"&amp;YEAR(EDATE(C5006,-1))),-1,Feriados!$A$1:$A$936),1,Feriados!$A$1:$A$936)</f>
        <v>43966</v>
      </c>
      <c r="J5006" s="27">
        <f>WORKDAY(WORKDAY(DATEVALUE("15/"&amp;MONTH(EDATE(C5006,0))&amp;"/"&amp;YEAR(EDATE(C5006,0))-1),-1,Feriados!$A$1:$A$936),1,Feriados!$A$1:$A$936)</f>
        <v>43633</v>
      </c>
      <c r="K5006" s="28">
        <f t="shared" si="152"/>
        <v>1.8777271721503119</v>
      </c>
    </row>
    <row r="5007" spans="1:11" x14ac:dyDescent="0.3">
      <c r="A5007" s="18" t="str">
        <f t="shared" si="153"/>
        <v>52020P</v>
      </c>
      <c r="B5007" s="10">
        <v>760199</v>
      </c>
      <c r="C5007" s="15">
        <v>44004</v>
      </c>
      <c r="D5007" s="16">
        <v>3291.3648840000001</v>
      </c>
      <c r="E5007" s="14">
        <v>0.22</v>
      </c>
      <c r="F5007" s="14" t="s">
        <v>42</v>
      </c>
      <c r="G5007" s="15">
        <v>43998</v>
      </c>
      <c r="H5007" s="27">
        <f>WORKDAY(WORKDAY(DATEVALUE("15/"&amp;MONTH(EDATE(C5007,0))&amp;"/"&amp;YEAR(EDATE(C5007,0))),-1,Feriados!$A$1:$A$936),1,Feriados!$A$1:$A$936)</f>
        <v>43997</v>
      </c>
      <c r="I5007" s="27">
        <f>WORKDAY(WORKDAY(DATEVALUE("15/"&amp;MONTH(EDATE(C5007,-1))&amp;"/"&amp;YEAR(EDATE(C5007,-1))),-1,Feriados!$A$1:$A$936),1,Feriados!$A$1:$A$936)</f>
        <v>43966</v>
      </c>
      <c r="J5007" s="27">
        <f>WORKDAY(WORKDAY(DATEVALUE("15/"&amp;MONTH(EDATE(C5007,0))&amp;"/"&amp;YEAR(EDATE(C5007,0))-1),-1,Feriados!$A$1:$A$936),1,Feriados!$A$1:$A$936)</f>
        <v>43633</v>
      </c>
      <c r="K5007" s="28">
        <f t="shared" si="152"/>
        <v>1.8777271721503119</v>
      </c>
    </row>
    <row r="5008" spans="1:11" x14ac:dyDescent="0.3">
      <c r="A5008" s="18" t="str">
        <f t="shared" si="153"/>
        <v>52020P</v>
      </c>
      <c r="B5008" s="10">
        <v>760199</v>
      </c>
      <c r="C5008" s="15">
        <v>44005</v>
      </c>
      <c r="D5008" s="16">
        <v>3291.693675</v>
      </c>
      <c r="E5008" s="14">
        <v>0.22</v>
      </c>
      <c r="F5008" s="14" t="s">
        <v>42</v>
      </c>
      <c r="G5008" s="15">
        <v>43998</v>
      </c>
      <c r="H5008" s="27">
        <f>WORKDAY(WORKDAY(DATEVALUE("15/"&amp;MONTH(EDATE(C5008,0))&amp;"/"&amp;YEAR(EDATE(C5008,0))),-1,Feriados!$A$1:$A$936),1,Feriados!$A$1:$A$936)</f>
        <v>43997</v>
      </c>
      <c r="I5008" s="27">
        <f>WORKDAY(WORKDAY(DATEVALUE("15/"&amp;MONTH(EDATE(C5008,-1))&amp;"/"&amp;YEAR(EDATE(C5008,-1))),-1,Feriados!$A$1:$A$936),1,Feriados!$A$1:$A$936)</f>
        <v>43966</v>
      </c>
      <c r="J5008" s="27">
        <f>WORKDAY(WORKDAY(DATEVALUE("15/"&amp;MONTH(EDATE(C5008,0))&amp;"/"&amp;YEAR(EDATE(C5008,0))-1),-1,Feriados!$A$1:$A$936),1,Feriados!$A$1:$A$936)</f>
        <v>43633</v>
      </c>
      <c r="K5008" s="28">
        <f t="shared" si="152"/>
        <v>1.8777271721503119</v>
      </c>
    </row>
    <row r="5009" spans="1:11" x14ac:dyDescent="0.3">
      <c r="A5009" s="18" t="str">
        <f t="shared" si="153"/>
        <v>52020P</v>
      </c>
      <c r="B5009" s="10">
        <v>760199</v>
      </c>
      <c r="C5009" s="15">
        <v>44006</v>
      </c>
      <c r="D5009" s="16">
        <v>3292.0225</v>
      </c>
      <c r="E5009" s="14">
        <v>0.22</v>
      </c>
      <c r="F5009" s="14" t="s">
        <v>42</v>
      </c>
      <c r="G5009" s="15">
        <v>43998</v>
      </c>
      <c r="H5009" s="27">
        <f>WORKDAY(WORKDAY(DATEVALUE("15/"&amp;MONTH(EDATE(C5009,0))&amp;"/"&amp;YEAR(EDATE(C5009,0))),-1,Feriados!$A$1:$A$936),1,Feriados!$A$1:$A$936)</f>
        <v>43997</v>
      </c>
      <c r="I5009" s="27">
        <f>WORKDAY(WORKDAY(DATEVALUE("15/"&amp;MONTH(EDATE(C5009,-1))&amp;"/"&amp;YEAR(EDATE(C5009,-1))),-1,Feriados!$A$1:$A$936),1,Feriados!$A$1:$A$936)</f>
        <v>43966</v>
      </c>
      <c r="J5009" s="27">
        <f>WORKDAY(WORKDAY(DATEVALUE("15/"&amp;MONTH(EDATE(C5009,0))&amp;"/"&amp;YEAR(EDATE(C5009,0))-1),-1,Feriados!$A$1:$A$936),1,Feriados!$A$1:$A$936)</f>
        <v>43633</v>
      </c>
      <c r="K5009" s="28">
        <f t="shared" si="152"/>
        <v>1.8777271721503119</v>
      </c>
    </row>
    <row r="5010" spans="1:11" x14ac:dyDescent="0.3">
      <c r="A5010" s="18" t="str">
        <f t="shared" si="153"/>
        <v>52020P</v>
      </c>
      <c r="B5010" s="10">
        <v>760199</v>
      </c>
      <c r="C5010" s="15">
        <v>44007</v>
      </c>
      <c r="D5010" s="16">
        <v>3292.351357</v>
      </c>
      <c r="E5010" s="14">
        <v>0.22</v>
      </c>
      <c r="F5010" s="14" t="s">
        <v>42</v>
      </c>
      <c r="G5010" s="15">
        <v>43998</v>
      </c>
      <c r="H5010" s="27">
        <f>WORKDAY(WORKDAY(DATEVALUE("15/"&amp;MONTH(EDATE(C5010,0))&amp;"/"&amp;YEAR(EDATE(C5010,0))),-1,Feriados!$A$1:$A$936),1,Feriados!$A$1:$A$936)</f>
        <v>43997</v>
      </c>
      <c r="I5010" s="27">
        <f>WORKDAY(WORKDAY(DATEVALUE("15/"&amp;MONTH(EDATE(C5010,-1))&amp;"/"&amp;YEAR(EDATE(C5010,-1))),-1,Feriados!$A$1:$A$936),1,Feriados!$A$1:$A$936)</f>
        <v>43966</v>
      </c>
      <c r="J5010" s="27">
        <f>WORKDAY(WORKDAY(DATEVALUE("15/"&amp;MONTH(EDATE(C5010,0))&amp;"/"&amp;YEAR(EDATE(C5010,0))-1),-1,Feriados!$A$1:$A$936),1,Feriados!$A$1:$A$936)</f>
        <v>43633</v>
      </c>
      <c r="K5010" s="28">
        <f t="shared" si="152"/>
        <v>1.8777271721503119</v>
      </c>
    </row>
    <row r="5011" spans="1:11" x14ac:dyDescent="0.3">
      <c r="A5011" s="18" t="str">
        <f t="shared" si="153"/>
        <v>52020P</v>
      </c>
      <c r="B5011" s="10">
        <v>760199</v>
      </c>
      <c r="C5011" s="15">
        <v>44008</v>
      </c>
      <c r="D5011" s="16">
        <v>3293.3521719999999</v>
      </c>
      <c r="E5011" s="14">
        <v>0.27</v>
      </c>
      <c r="F5011" s="14" t="s">
        <v>42</v>
      </c>
      <c r="G5011" s="15">
        <v>44008</v>
      </c>
      <c r="H5011" s="27">
        <f>WORKDAY(WORKDAY(DATEVALUE("15/"&amp;MONTH(EDATE(C5011,0))&amp;"/"&amp;YEAR(EDATE(C5011,0))),-1,Feriados!$A$1:$A$936),1,Feriados!$A$1:$A$936)</f>
        <v>43997</v>
      </c>
      <c r="I5011" s="27">
        <f>WORKDAY(WORKDAY(DATEVALUE("15/"&amp;MONTH(EDATE(C5011,-1))&amp;"/"&amp;YEAR(EDATE(C5011,-1))),-1,Feriados!$A$1:$A$936),1,Feriados!$A$1:$A$936)</f>
        <v>43966</v>
      </c>
      <c r="J5011" s="27">
        <f>WORKDAY(WORKDAY(DATEVALUE("15/"&amp;MONTH(EDATE(C5011,0))&amp;"/"&amp;YEAR(EDATE(C5011,0))-1),-1,Feriados!$A$1:$A$936),1,Feriados!$A$1:$A$936)</f>
        <v>43633</v>
      </c>
      <c r="K5011" s="28">
        <f t="shared" si="152"/>
        <v>1.8777271721503119</v>
      </c>
    </row>
    <row r="5012" spans="1:11" x14ac:dyDescent="0.3">
      <c r="A5012" s="18" t="str">
        <f t="shared" si="153"/>
        <v>52020P</v>
      </c>
      <c r="B5012" s="10">
        <v>760199</v>
      </c>
      <c r="C5012" s="15">
        <v>44011</v>
      </c>
      <c r="D5012" s="16">
        <v>3293.7558359999998</v>
      </c>
      <c r="E5012" s="14">
        <v>0.27</v>
      </c>
      <c r="F5012" s="14" t="s">
        <v>42</v>
      </c>
      <c r="G5012" s="15">
        <v>44008</v>
      </c>
      <c r="H5012" s="27">
        <f>WORKDAY(WORKDAY(DATEVALUE("15/"&amp;MONTH(EDATE(C5012,0))&amp;"/"&amp;YEAR(EDATE(C5012,0))),-1,Feriados!$A$1:$A$936),1,Feriados!$A$1:$A$936)</f>
        <v>43997</v>
      </c>
      <c r="I5012" s="27">
        <f>WORKDAY(WORKDAY(DATEVALUE("15/"&amp;MONTH(EDATE(C5012,-1))&amp;"/"&amp;YEAR(EDATE(C5012,-1))),-1,Feriados!$A$1:$A$936),1,Feriados!$A$1:$A$936)</f>
        <v>43966</v>
      </c>
      <c r="J5012" s="27">
        <f>WORKDAY(WORKDAY(DATEVALUE("15/"&amp;MONTH(EDATE(C5012,0))&amp;"/"&amp;YEAR(EDATE(C5012,0))-1),-1,Feriados!$A$1:$A$936),1,Feriados!$A$1:$A$936)</f>
        <v>43633</v>
      </c>
      <c r="K5012" s="28">
        <f t="shared" si="152"/>
        <v>1.8777271721503119</v>
      </c>
    </row>
    <row r="5013" spans="1:11" x14ac:dyDescent="0.3">
      <c r="A5013" s="18" t="str">
        <f t="shared" si="153"/>
        <v>52020P</v>
      </c>
      <c r="B5013" s="10">
        <v>760199</v>
      </c>
      <c r="C5013" s="15">
        <v>44012</v>
      </c>
      <c r="D5013" s="16">
        <v>3294.1595499999999</v>
      </c>
      <c r="E5013" s="14">
        <v>0.27</v>
      </c>
      <c r="F5013" s="14" t="s">
        <v>42</v>
      </c>
      <c r="G5013" s="15">
        <v>44008</v>
      </c>
      <c r="H5013" s="27">
        <f>WORKDAY(WORKDAY(DATEVALUE("15/"&amp;MONTH(EDATE(C5013,0))&amp;"/"&amp;YEAR(EDATE(C5013,0))),-1,Feriados!$A$1:$A$936),1,Feriados!$A$1:$A$936)</f>
        <v>43997</v>
      </c>
      <c r="I5013" s="27">
        <f>WORKDAY(WORKDAY(DATEVALUE("15/"&amp;MONTH(EDATE(C5013,-1))&amp;"/"&amp;YEAR(EDATE(C5013,-1))),-1,Feriados!$A$1:$A$936),1,Feriados!$A$1:$A$936)</f>
        <v>43966</v>
      </c>
      <c r="J5013" s="27">
        <f>WORKDAY(WORKDAY(DATEVALUE("15/"&amp;MONTH(EDATE(C5013,0))&amp;"/"&amp;YEAR(EDATE(C5013,0))-1),-1,Feriados!$A$1:$A$936),1,Feriados!$A$1:$A$936)</f>
        <v>43633</v>
      </c>
      <c r="K5013" s="28">
        <f t="shared" si="152"/>
        <v>1.8777271721503119</v>
      </c>
    </row>
    <row r="5014" spans="1:11" x14ac:dyDescent="0.3">
      <c r="A5014" s="18" t="str">
        <f t="shared" si="153"/>
        <v>62020P</v>
      </c>
      <c r="B5014" s="10">
        <v>760199</v>
      </c>
      <c r="C5014" s="15">
        <v>44013</v>
      </c>
      <c r="D5014" s="16">
        <v>3294.5633130000001</v>
      </c>
      <c r="E5014" s="14">
        <v>0.27</v>
      </c>
      <c r="F5014" s="14" t="s">
        <v>42</v>
      </c>
      <c r="G5014" s="15">
        <v>44008</v>
      </c>
      <c r="H5014" s="27">
        <f>WORKDAY(WORKDAY(DATEVALUE("15/"&amp;MONTH(EDATE(C5014,0))&amp;"/"&amp;YEAR(EDATE(C5014,0))),-1,Feriados!$A$1:$A$936),1,Feriados!$A$1:$A$936)</f>
        <v>44027</v>
      </c>
      <c r="I5014" s="27">
        <f>WORKDAY(WORKDAY(DATEVALUE("15/"&amp;MONTH(EDATE(C5014,-1))&amp;"/"&amp;YEAR(EDATE(C5014,-1))),-1,Feriados!$A$1:$A$936),1,Feriados!$A$1:$A$936)</f>
        <v>43997</v>
      </c>
      <c r="J5014" s="27">
        <f>WORKDAY(WORKDAY(DATEVALUE("15/"&amp;MONTH(EDATE(C5014,0))&amp;"/"&amp;YEAR(EDATE(C5014,0))-1),-1,Feriados!$A$1:$A$936),1,Feriados!$A$1:$A$936)</f>
        <v>43661</v>
      </c>
      <c r="K5014" s="28">
        <f t="shared" si="152"/>
        <v>2.1324173976093874</v>
      </c>
    </row>
    <row r="5015" spans="1:11" x14ac:dyDescent="0.3">
      <c r="A5015" s="18" t="str">
        <f t="shared" si="153"/>
        <v>62020P</v>
      </c>
      <c r="B5015" s="10">
        <v>760199</v>
      </c>
      <c r="C5015" s="15">
        <v>44014</v>
      </c>
      <c r="D5015" s="16">
        <v>3294.967126</v>
      </c>
      <c r="E5015" s="14">
        <v>0.27</v>
      </c>
      <c r="F5015" s="14" t="s">
        <v>42</v>
      </c>
      <c r="G5015" s="15">
        <v>44008</v>
      </c>
      <c r="H5015" s="27">
        <f>WORKDAY(WORKDAY(DATEVALUE("15/"&amp;MONTH(EDATE(C5015,0))&amp;"/"&amp;YEAR(EDATE(C5015,0))),-1,Feriados!$A$1:$A$936),1,Feriados!$A$1:$A$936)</f>
        <v>44027</v>
      </c>
      <c r="I5015" s="27">
        <f>WORKDAY(WORKDAY(DATEVALUE("15/"&amp;MONTH(EDATE(C5015,-1))&amp;"/"&amp;YEAR(EDATE(C5015,-1))),-1,Feriados!$A$1:$A$936),1,Feriados!$A$1:$A$936)</f>
        <v>43997</v>
      </c>
      <c r="J5015" s="27">
        <f>WORKDAY(WORKDAY(DATEVALUE("15/"&amp;MONTH(EDATE(C5015,0))&amp;"/"&amp;YEAR(EDATE(C5015,0))-1),-1,Feriados!$A$1:$A$936),1,Feriados!$A$1:$A$936)</f>
        <v>43661</v>
      </c>
      <c r="K5015" s="28">
        <f t="shared" si="152"/>
        <v>2.1324173976093874</v>
      </c>
    </row>
    <row r="5016" spans="1:11" x14ac:dyDescent="0.3">
      <c r="A5016" s="18" t="str">
        <f t="shared" si="153"/>
        <v>62020P</v>
      </c>
      <c r="B5016" s="10">
        <v>760199</v>
      </c>
      <c r="C5016" s="15">
        <v>44015</v>
      </c>
      <c r="D5016" s="16">
        <v>3295.3709880000001</v>
      </c>
      <c r="E5016" s="14">
        <v>0.27</v>
      </c>
      <c r="F5016" s="14" t="s">
        <v>42</v>
      </c>
      <c r="G5016" s="15">
        <v>44008</v>
      </c>
      <c r="H5016" s="27">
        <f>WORKDAY(WORKDAY(DATEVALUE("15/"&amp;MONTH(EDATE(C5016,0))&amp;"/"&amp;YEAR(EDATE(C5016,0))),-1,Feriados!$A$1:$A$936),1,Feriados!$A$1:$A$936)</f>
        <v>44027</v>
      </c>
      <c r="I5016" s="27">
        <f>WORKDAY(WORKDAY(DATEVALUE("15/"&amp;MONTH(EDATE(C5016,-1))&amp;"/"&amp;YEAR(EDATE(C5016,-1))),-1,Feriados!$A$1:$A$936),1,Feriados!$A$1:$A$936)</f>
        <v>43997</v>
      </c>
      <c r="J5016" s="27">
        <f>WORKDAY(WORKDAY(DATEVALUE("15/"&amp;MONTH(EDATE(C5016,0))&amp;"/"&amp;YEAR(EDATE(C5016,0))-1),-1,Feriados!$A$1:$A$936),1,Feriados!$A$1:$A$936)</f>
        <v>43661</v>
      </c>
      <c r="K5016" s="28">
        <f t="shared" si="152"/>
        <v>2.1324173976093874</v>
      </c>
    </row>
    <row r="5017" spans="1:11" x14ac:dyDescent="0.3">
      <c r="A5017" s="18" t="str">
        <f t="shared" si="153"/>
        <v>62020P</v>
      </c>
      <c r="B5017" s="10">
        <v>760199</v>
      </c>
      <c r="C5017" s="15">
        <v>44018</v>
      </c>
      <c r="D5017" s="16">
        <v>3295.774899</v>
      </c>
      <c r="E5017" s="14">
        <v>0.27</v>
      </c>
      <c r="F5017" s="14" t="s">
        <v>42</v>
      </c>
      <c r="G5017" s="15">
        <v>44008</v>
      </c>
      <c r="H5017" s="27">
        <f>WORKDAY(WORKDAY(DATEVALUE("15/"&amp;MONTH(EDATE(C5017,0))&amp;"/"&amp;YEAR(EDATE(C5017,0))),-1,Feriados!$A$1:$A$936),1,Feriados!$A$1:$A$936)</f>
        <v>44027</v>
      </c>
      <c r="I5017" s="27">
        <f>WORKDAY(WORKDAY(DATEVALUE("15/"&amp;MONTH(EDATE(C5017,-1))&amp;"/"&amp;YEAR(EDATE(C5017,-1))),-1,Feriados!$A$1:$A$936),1,Feriados!$A$1:$A$936)</f>
        <v>43997</v>
      </c>
      <c r="J5017" s="27">
        <f>WORKDAY(WORKDAY(DATEVALUE("15/"&amp;MONTH(EDATE(C5017,0))&amp;"/"&amp;YEAR(EDATE(C5017,0))-1),-1,Feriados!$A$1:$A$936),1,Feriados!$A$1:$A$936)</f>
        <v>43661</v>
      </c>
      <c r="K5017" s="28">
        <f t="shared" si="152"/>
        <v>2.1324173976093874</v>
      </c>
    </row>
    <row r="5018" spans="1:11" x14ac:dyDescent="0.3">
      <c r="A5018" s="18" t="str">
        <f t="shared" si="153"/>
        <v>62020P</v>
      </c>
      <c r="B5018" s="10">
        <v>760199</v>
      </c>
      <c r="C5018" s="15">
        <v>44019</v>
      </c>
      <c r="D5018" s="16">
        <v>3296.17886</v>
      </c>
      <c r="E5018" s="14">
        <v>0.27</v>
      </c>
      <c r="F5018" s="14" t="s">
        <v>42</v>
      </c>
      <c r="G5018" s="15">
        <v>44008</v>
      </c>
      <c r="H5018" s="27">
        <f>WORKDAY(WORKDAY(DATEVALUE("15/"&amp;MONTH(EDATE(C5018,0))&amp;"/"&amp;YEAR(EDATE(C5018,0))),-1,Feriados!$A$1:$A$936),1,Feriados!$A$1:$A$936)</f>
        <v>44027</v>
      </c>
      <c r="I5018" s="27">
        <f>WORKDAY(WORKDAY(DATEVALUE("15/"&amp;MONTH(EDATE(C5018,-1))&amp;"/"&amp;YEAR(EDATE(C5018,-1))),-1,Feriados!$A$1:$A$936),1,Feriados!$A$1:$A$936)</f>
        <v>43997</v>
      </c>
      <c r="J5018" s="27">
        <f>WORKDAY(WORKDAY(DATEVALUE("15/"&amp;MONTH(EDATE(C5018,0))&amp;"/"&amp;YEAR(EDATE(C5018,0))-1),-1,Feriados!$A$1:$A$936),1,Feriados!$A$1:$A$936)</f>
        <v>43661</v>
      </c>
      <c r="K5018" s="28">
        <f t="shared" si="152"/>
        <v>2.1324173976093874</v>
      </c>
    </row>
    <row r="5019" spans="1:11" x14ac:dyDescent="0.3">
      <c r="A5019" s="18" t="str">
        <f t="shared" si="153"/>
        <v>62020P</v>
      </c>
      <c r="B5019" s="10">
        <v>760199</v>
      </c>
      <c r="C5019" s="15">
        <v>44020</v>
      </c>
      <c r="D5019" s="16">
        <v>3296.5828710000001</v>
      </c>
      <c r="E5019" s="14">
        <v>0.27</v>
      </c>
      <c r="F5019" s="14" t="s">
        <v>42</v>
      </c>
      <c r="G5019" s="15">
        <v>44008</v>
      </c>
      <c r="H5019" s="27">
        <f>WORKDAY(WORKDAY(DATEVALUE("15/"&amp;MONTH(EDATE(C5019,0))&amp;"/"&amp;YEAR(EDATE(C5019,0))),-1,Feriados!$A$1:$A$936),1,Feriados!$A$1:$A$936)</f>
        <v>44027</v>
      </c>
      <c r="I5019" s="27">
        <f>WORKDAY(WORKDAY(DATEVALUE("15/"&amp;MONTH(EDATE(C5019,-1))&amp;"/"&amp;YEAR(EDATE(C5019,-1))),-1,Feriados!$A$1:$A$936),1,Feriados!$A$1:$A$936)</f>
        <v>43997</v>
      </c>
      <c r="J5019" s="27">
        <f>WORKDAY(WORKDAY(DATEVALUE("15/"&amp;MONTH(EDATE(C5019,0))&amp;"/"&amp;YEAR(EDATE(C5019,0))-1),-1,Feriados!$A$1:$A$936),1,Feriados!$A$1:$A$936)</f>
        <v>43661</v>
      </c>
      <c r="K5019" s="28">
        <f t="shared" si="152"/>
        <v>2.1324173976093874</v>
      </c>
    </row>
    <row r="5020" spans="1:11" x14ac:dyDescent="0.3">
      <c r="A5020" s="18" t="str">
        <f t="shared" si="153"/>
        <v>62020P</v>
      </c>
      <c r="B5020" s="10">
        <v>760199</v>
      </c>
      <c r="C5020" s="15">
        <v>44021</v>
      </c>
      <c r="D5020" s="16">
        <v>3296.9869309999999</v>
      </c>
      <c r="E5020" s="14">
        <v>0.27</v>
      </c>
      <c r="F5020" s="14" t="s">
        <v>42</v>
      </c>
      <c r="G5020" s="15">
        <v>44008</v>
      </c>
      <c r="H5020" s="27">
        <f>WORKDAY(WORKDAY(DATEVALUE("15/"&amp;MONTH(EDATE(C5020,0))&amp;"/"&amp;YEAR(EDATE(C5020,0))),-1,Feriados!$A$1:$A$936),1,Feriados!$A$1:$A$936)</f>
        <v>44027</v>
      </c>
      <c r="I5020" s="27">
        <f>WORKDAY(WORKDAY(DATEVALUE("15/"&amp;MONTH(EDATE(C5020,-1))&amp;"/"&amp;YEAR(EDATE(C5020,-1))),-1,Feriados!$A$1:$A$936),1,Feriados!$A$1:$A$936)</f>
        <v>43997</v>
      </c>
      <c r="J5020" s="27">
        <f>WORKDAY(WORKDAY(DATEVALUE("15/"&amp;MONTH(EDATE(C5020,0))&amp;"/"&amp;YEAR(EDATE(C5020,0))-1),-1,Feriados!$A$1:$A$936),1,Feriados!$A$1:$A$936)</f>
        <v>43661</v>
      </c>
      <c r="K5020" s="28">
        <f t="shared" si="152"/>
        <v>2.1324173976093874</v>
      </c>
    </row>
    <row r="5021" spans="1:11" x14ac:dyDescent="0.3">
      <c r="A5021" s="18" t="str">
        <f t="shared" si="153"/>
        <v>62020F</v>
      </c>
      <c r="B5021" s="10">
        <v>760199</v>
      </c>
      <c r="C5021" s="15">
        <v>44022</v>
      </c>
      <c r="D5021" s="16">
        <v>3297.1068759999998</v>
      </c>
      <c r="E5021" s="14">
        <v>0.26</v>
      </c>
      <c r="F5021" s="14" t="s">
        <v>41</v>
      </c>
      <c r="G5021" s="15">
        <v>44022</v>
      </c>
      <c r="H5021" s="27">
        <f>WORKDAY(WORKDAY(DATEVALUE("15/"&amp;MONTH(EDATE(C5021,0))&amp;"/"&amp;YEAR(EDATE(C5021,0))),-1,Feriados!$A$1:$A$936),1,Feriados!$A$1:$A$936)</f>
        <v>44027</v>
      </c>
      <c r="I5021" s="27">
        <f>WORKDAY(WORKDAY(DATEVALUE("15/"&amp;MONTH(EDATE(C5021,-1))&amp;"/"&amp;YEAR(EDATE(C5021,-1))),-1,Feriados!$A$1:$A$936),1,Feriados!$A$1:$A$936)</f>
        <v>43997</v>
      </c>
      <c r="J5021" s="27">
        <f>WORKDAY(WORKDAY(DATEVALUE("15/"&amp;MONTH(EDATE(C5021,0))&amp;"/"&amp;YEAR(EDATE(C5021,0))-1),-1,Feriados!$A$1:$A$936),1,Feriados!$A$1:$A$936)</f>
        <v>43661</v>
      </c>
      <c r="K5021" s="28">
        <f t="shared" si="152"/>
        <v>2.1324173976093874</v>
      </c>
    </row>
    <row r="5022" spans="1:11" x14ac:dyDescent="0.3">
      <c r="A5022" s="18" t="str">
        <f t="shared" si="153"/>
        <v>62020F</v>
      </c>
      <c r="B5022" s="10">
        <v>760199</v>
      </c>
      <c r="C5022" s="15">
        <v>44025</v>
      </c>
      <c r="D5022" s="16">
        <v>3297.4960430000001</v>
      </c>
      <c r="E5022" s="14">
        <v>0.26</v>
      </c>
      <c r="F5022" s="14" t="s">
        <v>41</v>
      </c>
      <c r="G5022" s="15">
        <v>44022</v>
      </c>
      <c r="H5022" s="27">
        <f>WORKDAY(WORKDAY(DATEVALUE("15/"&amp;MONTH(EDATE(C5022,0))&amp;"/"&amp;YEAR(EDATE(C5022,0))),-1,Feriados!$A$1:$A$936),1,Feriados!$A$1:$A$936)</f>
        <v>44027</v>
      </c>
      <c r="I5022" s="27">
        <f>WORKDAY(WORKDAY(DATEVALUE("15/"&amp;MONTH(EDATE(C5022,-1))&amp;"/"&amp;YEAR(EDATE(C5022,-1))),-1,Feriados!$A$1:$A$936),1,Feriados!$A$1:$A$936)</f>
        <v>43997</v>
      </c>
      <c r="J5022" s="27">
        <f>WORKDAY(WORKDAY(DATEVALUE("15/"&amp;MONTH(EDATE(C5022,0))&amp;"/"&amp;YEAR(EDATE(C5022,0))-1),-1,Feriados!$A$1:$A$936),1,Feriados!$A$1:$A$936)</f>
        <v>43661</v>
      </c>
      <c r="K5022" s="28">
        <f t="shared" si="152"/>
        <v>2.1324173976093874</v>
      </c>
    </row>
    <row r="5023" spans="1:11" x14ac:dyDescent="0.3">
      <c r="A5023" s="18" t="str">
        <f t="shared" si="153"/>
        <v>62020F</v>
      </c>
      <c r="B5023" s="10">
        <v>760199</v>
      </c>
      <c r="C5023" s="15">
        <v>44026</v>
      </c>
      <c r="D5023" s="16">
        <v>3297.885256</v>
      </c>
      <c r="E5023" s="14">
        <v>0.26</v>
      </c>
      <c r="F5023" s="14" t="s">
        <v>41</v>
      </c>
      <c r="G5023" s="15">
        <v>44022</v>
      </c>
      <c r="H5023" s="27">
        <f>WORKDAY(WORKDAY(DATEVALUE("15/"&amp;MONTH(EDATE(C5023,0))&amp;"/"&amp;YEAR(EDATE(C5023,0))),-1,Feriados!$A$1:$A$936),1,Feriados!$A$1:$A$936)</f>
        <v>44027</v>
      </c>
      <c r="I5023" s="27">
        <f>WORKDAY(WORKDAY(DATEVALUE("15/"&amp;MONTH(EDATE(C5023,-1))&amp;"/"&amp;YEAR(EDATE(C5023,-1))),-1,Feriados!$A$1:$A$936),1,Feriados!$A$1:$A$936)</f>
        <v>43997</v>
      </c>
      <c r="J5023" s="27">
        <f>WORKDAY(WORKDAY(DATEVALUE("15/"&amp;MONTH(EDATE(C5023,0))&amp;"/"&amp;YEAR(EDATE(C5023,0))-1),-1,Feriados!$A$1:$A$936),1,Feriados!$A$1:$A$936)</f>
        <v>43661</v>
      </c>
      <c r="K5023" s="28">
        <f t="shared" si="152"/>
        <v>2.1324173976093874</v>
      </c>
    </row>
    <row r="5024" spans="1:11" x14ac:dyDescent="0.3">
      <c r="A5024" s="18" t="str">
        <f t="shared" si="153"/>
        <v>62020F</v>
      </c>
      <c r="B5024" s="10">
        <v>760199</v>
      </c>
      <c r="C5024" s="15">
        <v>44027</v>
      </c>
      <c r="D5024" s="16">
        <v>3298.2745159999999</v>
      </c>
      <c r="E5024" s="14">
        <v>0.26</v>
      </c>
      <c r="F5024" s="14" t="s">
        <v>41</v>
      </c>
      <c r="G5024" s="15">
        <v>44022</v>
      </c>
      <c r="H5024" s="27">
        <f>WORKDAY(WORKDAY(DATEVALUE("15/"&amp;MONTH(EDATE(C5024,0))&amp;"/"&amp;YEAR(EDATE(C5024,0))),-1,Feriados!$A$1:$A$936),1,Feriados!$A$1:$A$936)</f>
        <v>44027</v>
      </c>
      <c r="I5024" s="27">
        <f>WORKDAY(WORKDAY(DATEVALUE("15/"&amp;MONTH(EDATE(C5024,-1))&amp;"/"&amp;YEAR(EDATE(C5024,-1))),-1,Feriados!$A$1:$A$936),1,Feriados!$A$1:$A$936)</f>
        <v>43997</v>
      </c>
      <c r="J5024" s="27">
        <f>WORKDAY(WORKDAY(DATEVALUE("15/"&amp;MONTH(EDATE(C5024,0))&amp;"/"&amp;YEAR(EDATE(C5024,0))-1),-1,Feriados!$A$1:$A$936),1,Feriados!$A$1:$A$936)</f>
        <v>43661</v>
      </c>
      <c r="K5024" s="28">
        <f t="shared" si="152"/>
        <v>2.1324173976093874</v>
      </c>
    </row>
    <row r="5025" spans="1:11" x14ac:dyDescent="0.3">
      <c r="A5025" s="18" t="str">
        <f t="shared" si="153"/>
        <v>62020P</v>
      </c>
      <c r="B5025" s="10">
        <v>760199</v>
      </c>
      <c r="C5025" s="15">
        <v>44028</v>
      </c>
      <c r="D5025" s="16">
        <v>3299.0040939999999</v>
      </c>
      <c r="E5025" s="14">
        <v>0.51</v>
      </c>
      <c r="F5025" s="14" t="s">
        <v>42</v>
      </c>
      <c r="G5025" s="15">
        <v>44028</v>
      </c>
      <c r="H5025" s="27">
        <f>WORKDAY(WORKDAY(DATEVALUE("15/"&amp;MONTH(EDATE(C5025,0))&amp;"/"&amp;YEAR(EDATE(C5025,0))),-1,Feriados!$A$1:$A$936),1,Feriados!$A$1:$A$936)</f>
        <v>44027</v>
      </c>
      <c r="I5025" s="27">
        <f>WORKDAY(WORKDAY(DATEVALUE("15/"&amp;MONTH(EDATE(C5025,-1))&amp;"/"&amp;YEAR(EDATE(C5025,-1))),-1,Feriados!$A$1:$A$936),1,Feriados!$A$1:$A$936)</f>
        <v>43997</v>
      </c>
      <c r="J5025" s="27">
        <f>WORKDAY(WORKDAY(DATEVALUE("15/"&amp;MONTH(EDATE(C5025,0))&amp;"/"&amp;YEAR(EDATE(C5025,0))-1),-1,Feriados!$A$1:$A$936),1,Feriados!$A$1:$A$936)</f>
        <v>43661</v>
      </c>
      <c r="K5025" s="28">
        <f t="shared" si="152"/>
        <v>2.1324173976093874</v>
      </c>
    </row>
    <row r="5026" spans="1:11" x14ac:dyDescent="0.3">
      <c r="A5026" s="18" t="str">
        <f t="shared" si="153"/>
        <v>62020P</v>
      </c>
      <c r="B5026" s="10">
        <v>760199</v>
      </c>
      <c r="C5026" s="15">
        <v>44029</v>
      </c>
      <c r="D5026" s="16">
        <v>3299.7338340000001</v>
      </c>
      <c r="E5026" s="14">
        <v>0.51</v>
      </c>
      <c r="F5026" s="14" t="s">
        <v>42</v>
      </c>
      <c r="G5026" s="15">
        <v>44028</v>
      </c>
      <c r="H5026" s="27">
        <f>WORKDAY(WORKDAY(DATEVALUE("15/"&amp;MONTH(EDATE(C5026,0))&amp;"/"&amp;YEAR(EDATE(C5026,0))),-1,Feriados!$A$1:$A$936),1,Feriados!$A$1:$A$936)</f>
        <v>44027</v>
      </c>
      <c r="I5026" s="27">
        <f>WORKDAY(WORKDAY(DATEVALUE("15/"&amp;MONTH(EDATE(C5026,-1))&amp;"/"&amp;YEAR(EDATE(C5026,-1))),-1,Feriados!$A$1:$A$936),1,Feriados!$A$1:$A$936)</f>
        <v>43997</v>
      </c>
      <c r="J5026" s="27">
        <f>WORKDAY(WORKDAY(DATEVALUE("15/"&amp;MONTH(EDATE(C5026,0))&amp;"/"&amp;YEAR(EDATE(C5026,0))-1),-1,Feriados!$A$1:$A$936),1,Feriados!$A$1:$A$936)</f>
        <v>43661</v>
      </c>
      <c r="K5026" s="28">
        <f t="shared" si="152"/>
        <v>2.1324173976093874</v>
      </c>
    </row>
    <row r="5027" spans="1:11" x14ac:dyDescent="0.3">
      <c r="A5027" s="18" t="str">
        <f t="shared" si="153"/>
        <v>62020P</v>
      </c>
      <c r="B5027" s="10">
        <v>760199</v>
      </c>
      <c r="C5027" s="15">
        <v>44032</v>
      </c>
      <c r="D5027" s="16">
        <v>3300.4637349999998</v>
      </c>
      <c r="E5027" s="14">
        <v>0.51</v>
      </c>
      <c r="F5027" s="14" t="s">
        <v>42</v>
      </c>
      <c r="G5027" s="15">
        <v>44028</v>
      </c>
      <c r="H5027" s="27">
        <f>WORKDAY(WORKDAY(DATEVALUE("15/"&amp;MONTH(EDATE(C5027,0))&amp;"/"&amp;YEAR(EDATE(C5027,0))),-1,Feriados!$A$1:$A$936),1,Feriados!$A$1:$A$936)</f>
        <v>44027</v>
      </c>
      <c r="I5027" s="27">
        <f>WORKDAY(WORKDAY(DATEVALUE("15/"&amp;MONTH(EDATE(C5027,-1))&amp;"/"&amp;YEAR(EDATE(C5027,-1))),-1,Feriados!$A$1:$A$936),1,Feriados!$A$1:$A$936)</f>
        <v>43997</v>
      </c>
      <c r="J5027" s="27">
        <f>WORKDAY(WORKDAY(DATEVALUE("15/"&amp;MONTH(EDATE(C5027,0))&amp;"/"&amp;YEAR(EDATE(C5027,0))-1),-1,Feriados!$A$1:$A$936),1,Feriados!$A$1:$A$936)</f>
        <v>43661</v>
      </c>
      <c r="K5027" s="28">
        <f t="shared" si="152"/>
        <v>2.1324173976093874</v>
      </c>
    </row>
    <row r="5028" spans="1:11" x14ac:dyDescent="0.3">
      <c r="A5028" s="18" t="str">
        <f t="shared" si="153"/>
        <v>62020P</v>
      </c>
      <c r="B5028" s="10">
        <v>760199</v>
      </c>
      <c r="C5028" s="15">
        <v>44033</v>
      </c>
      <c r="D5028" s="16">
        <v>3301.1937979999998</v>
      </c>
      <c r="E5028" s="14">
        <v>0.51</v>
      </c>
      <c r="F5028" s="14" t="s">
        <v>42</v>
      </c>
      <c r="G5028" s="15">
        <v>44028</v>
      </c>
      <c r="H5028" s="27">
        <f>WORKDAY(WORKDAY(DATEVALUE("15/"&amp;MONTH(EDATE(C5028,0))&amp;"/"&amp;YEAR(EDATE(C5028,0))),-1,Feriados!$A$1:$A$936),1,Feriados!$A$1:$A$936)</f>
        <v>44027</v>
      </c>
      <c r="I5028" s="27">
        <f>WORKDAY(WORKDAY(DATEVALUE("15/"&amp;MONTH(EDATE(C5028,-1))&amp;"/"&amp;YEAR(EDATE(C5028,-1))),-1,Feriados!$A$1:$A$936),1,Feriados!$A$1:$A$936)</f>
        <v>43997</v>
      </c>
      <c r="J5028" s="27">
        <f>WORKDAY(WORKDAY(DATEVALUE("15/"&amp;MONTH(EDATE(C5028,0))&amp;"/"&amp;YEAR(EDATE(C5028,0))-1),-1,Feriados!$A$1:$A$936),1,Feriados!$A$1:$A$936)</f>
        <v>43661</v>
      </c>
      <c r="K5028" s="28">
        <f t="shared" si="152"/>
        <v>2.1324173976093874</v>
      </c>
    </row>
    <row r="5029" spans="1:11" x14ac:dyDescent="0.3">
      <c r="A5029" s="18" t="str">
        <f t="shared" si="153"/>
        <v>62020P</v>
      </c>
      <c r="B5029" s="10">
        <v>760199</v>
      </c>
      <c r="C5029" s="15">
        <v>44034</v>
      </c>
      <c r="D5029" s="16">
        <v>3301.9240220000002</v>
      </c>
      <c r="E5029" s="14">
        <v>0.51</v>
      </c>
      <c r="F5029" s="14" t="s">
        <v>42</v>
      </c>
      <c r="G5029" s="15">
        <v>44028</v>
      </c>
      <c r="H5029" s="27">
        <f>WORKDAY(WORKDAY(DATEVALUE("15/"&amp;MONTH(EDATE(C5029,0))&amp;"/"&amp;YEAR(EDATE(C5029,0))),-1,Feriados!$A$1:$A$936),1,Feriados!$A$1:$A$936)</f>
        <v>44027</v>
      </c>
      <c r="I5029" s="27">
        <f>WORKDAY(WORKDAY(DATEVALUE("15/"&amp;MONTH(EDATE(C5029,-1))&amp;"/"&amp;YEAR(EDATE(C5029,-1))),-1,Feriados!$A$1:$A$936),1,Feriados!$A$1:$A$936)</f>
        <v>43997</v>
      </c>
      <c r="J5029" s="27">
        <f>WORKDAY(WORKDAY(DATEVALUE("15/"&amp;MONTH(EDATE(C5029,0))&amp;"/"&amp;YEAR(EDATE(C5029,0))-1),-1,Feriados!$A$1:$A$936),1,Feriados!$A$1:$A$936)</f>
        <v>43661</v>
      </c>
      <c r="K5029" s="28">
        <f t="shared" si="152"/>
        <v>2.1324173976093874</v>
      </c>
    </row>
    <row r="5030" spans="1:11" x14ac:dyDescent="0.3">
      <c r="A5030" s="18" t="str">
        <f t="shared" si="153"/>
        <v>62020P</v>
      </c>
      <c r="B5030" s="10">
        <v>760199</v>
      </c>
      <c r="C5030" s="15">
        <v>44035</v>
      </c>
      <c r="D5030" s="16">
        <v>3302.6544079999999</v>
      </c>
      <c r="E5030" s="14">
        <v>0.51</v>
      </c>
      <c r="F5030" s="14" t="s">
        <v>42</v>
      </c>
      <c r="G5030" s="15">
        <v>44028</v>
      </c>
      <c r="H5030" s="27">
        <f>WORKDAY(WORKDAY(DATEVALUE("15/"&amp;MONTH(EDATE(C5030,0))&amp;"/"&amp;YEAR(EDATE(C5030,0))),-1,Feriados!$A$1:$A$936),1,Feriados!$A$1:$A$936)</f>
        <v>44027</v>
      </c>
      <c r="I5030" s="27">
        <f>WORKDAY(WORKDAY(DATEVALUE("15/"&amp;MONTH(EDATE(C5030,-1))&amp;"/"&amp;YEAR(EDATE(C5030,-1))),-1,Feriados!$A$1:$A$936),1,Feriados!$A$1:$A$936)</f>
        <v>43997</v>
      </c>
      <c r="J5030" s="27">
        <f>WORKDAY(WORKDAY(DATEVALUE("15/"&amp;MONTH(EDATE(C5030,0))&amp;"/"&amp;YEAR(EDATE(C5030,0))-1),-1,Feriados!$A$1:$A$936),1,Feriados!$A$1:$A$936)</f>
        <v>43661</v>
      </c>
      <c r="K5030" s="28">
        <f t="shared" si="152"/>
        <v>2.1324173976093874</v>
      </c>
    </row>
    <row r="5031" spans="1:11" x14ac:dyDescent="0.3">
      <c r="A5031" s="18" t="str">
        <f t="shared" si="153"/>
        <v>62020P</v>
      </c>
      <c r="B5031" s="10">
        <v>760199</v>
      </c>
      <c r="C5031" s="15">
        <v>44036</v>
      </c>
      <c r="D5031" s="16">
        <v>3303.3849559999999</v>
      </c>
      <c r="E5031" s="14">
        <v>0.51</v>
      </c>
      <c r="F5031" s="14" t="s">
        <v>42</v>
      </c>
      <c r="G5031" s="15">
        <v>44028</v>
      </c>
      <c r="H5031" s="27">
        <f>WORKDAY(WORKDAY(DATEVALUE("15/"&amp;MONTH(EDATE(C5031,0))&amp;"/"&amp;YEAR(EDATE(C5031,0))),-1,Feriados!$A$1:$A$936),1,Feriados!$A$1:$A$936)</f>
        <v>44027</v>
      </c>
      <c r="I5031" s="27">
        <f>WORKDAY(WORKDAY(DATEVALUE("15/"&amp;MONTH(EDATE(C5031,-1))&amp;"/"&amp;YEAR(EDATE(C5031,-1))),-1,Feriados!$A$1:$A$936),1,Feriados!$A$1:$A$936)</f>
        <v>43997</v>
      </c>
      <c r="J5031" s="27">
        <f>WORKDAY(WORKDAY(DATEVALUE("15/"&amp;MONTH(EDATE(C5031,0))&amp;"/"&amp;YEAR(EDATE(C5031,0))-1),-1,Feriados!$A$1:$A$936),1,Feriados!$A$1:$A$936)</f>
        <v>43661</v>
      </c>
      <c r="K5031" s="28">
        <f t="shared" si="152"/>
        <v>2.1324173976093874</v>
      </c>
    </row>
    <row r="5032" spans="1:11" x14ac:dyDescent="0.3">
      <c r="A5032" s="18" t="str">
        <f t="shared" si="153"/>
        <v>62020P</v>
      </c>
      <c r="B5032" s="10">
        <v>760199</v>
      </c>
      <c r="C5032" s="15">
        <v>44039</v>
      </c>
      <c r="D5032" s="16">
        <v>3302.5141400000002</v>
      </c>
      <c r="E5032" s="14">
        <v>0.37</v>
      </c>
      <c r="F5032" s="14" t="s">
        <v>42</v>
      </c>
      <c r="G5032" s="15">
        <v>44039</v>
      </c>
      <c r="H5032" s="27">
        <f>WORKDAY(WORKDAY(DATEVALUE("15/"&amp;MONTH(EDATE(C5032,0))&amp;"/"&amp;YEAR(EDATE(C5032,0))),-1,Feriados!$A$1:$A$936),1,Feriados!$A$1:$A$936)</f>
        <v>44027</v>
      </c>
      <c r="I5032" s="27">
        <f>WORKDAY(WORKDAY(DATEVALUE("15/"&amp;MONTH(EDATE(C5032,-1))&amp;"/"&amp;YEAR(EDATE(C5032,-1))),-1,Feriados!$A$1:$A$936),1,Feriados!$A$1:$A$936)</f>
        <v>43997</v>
      </c>
      <c r="J5032" s="27">
        <f>WORKDAY(WORKDAY(DATEVALUE("15/"&amp;MONTH(EDATE(C5032,0))&amp;"/"&amp;YEAR(EDATE(C5032,0))-1),-1,Feriados!$A$1:$A$936),1,Feriados!$A$1:$A$936)</f>
        <v>43661</v>
      </c>
      <c r="K5032" s="28">
        <f t="shared" si="152"/>
        <v>2.1324173976093874</v>
      </c>
    </row>
    <row r="5033" spans="1:11" x14ac:dyDescent="0.3">
      <c r="A5033" s="18" t="str">
        <f t="shared" si="153"/>
        <v>62020P</v>
      </c>
      <c r="B5033" s="10">
        <v>760199</v>
      </c>
      <c r="C5033" s="15">
        <v>44040</v>
      </c>
      <c r="D5033" s="16">
        <v>3303.0444769999999</v>
      </c>
      <c r="E5033" s="14">
        <v>0.37</v>
      </c>
      <c r="F5033" s="14" t="s">
        <v>42</v>
      </c>
      <c r="G5033" s="15">
        <v>44039</v>
      </c>
      <c r="H5033" s="27">
        <f>WORKDAY(WORKDAY(DATEVALUE("15/"&amp;MONTH(EDATE(C5033,0))&amp;"/"&amp;YEAR(EDATE(C5033,0))),-1,Feriados!$A$1:$A$936),1,Feriados!$A$1:$A$936)</f>
        <v>44027</v>
      </c>
      <c r="I5033" s="27">
        <f>WORKDAY(WORKDAY(DATEVALUE("15/"&amp;MONTH(EDATE(C5033,-1))&amp;"/"&amp;YEAR(EDATE(C5033,-1))),-1,Feriados!$A$1:$A$936),1,Feriados!$A$1:$A$936)</f>
        <v>43997</v>
      </c>
      <c r="J5033" s="27">
        <f>WORKDAY(WORKDAY(DATEVALUE("15/"&amp;MONTH(EDATE(C5033,0))&amp;"/"&amp;YEAR(EDATE(C5033,0))-1),-1,Feriados!$A$1:$A$936),1,Feriados!$A$1:$A$936)</f>
        <v>43661</v>
      </c>
      <c r="K5033" s="28">
        <f t="shared" si="152"/>
        <v>2.1324173976093874</v>
      </c>
    </row>
    <row r="5034" spans="1:11" x14ac:dyDescent="0.3">
      <c r="A5034" s="18" t="str">
        <f t="shared" si="153"/>
        <v>62020P</v>
      </c>
      <c r="B5034" s="10">
        <v>760199</v>
      </c>
      <c r="C5034" s="15">
        <v>44041</v>
      </c>
      <c r="D5034" s="16">
        <v>3303.5748979999998</v>
      </c>
      <c r="E5034" s="14">
        <v>0.37</v>
      </c>
      <c r="F5034" s="14" t="s">
        <v>42</v>
      </c>
      <c r="G5034" s="15">
        <v>44039</v>
      </c>
      <c r="H5034" s="27">
        <f>WORKDAY(WORKDAY(DATEVALUE("15/"&amp;MONTH(EDATE(C5034,0))&amp;"/"&amp;YEAR(EDATE(C5034,0))),-1,Feriados!$A$1:$A$936),1,Feriados!$A$1:$A$936)</f>
        <v>44027</v>
      </c>
      <c r="I5034" s="27">
        <f>WORKDAY(WORKDAY(DATEVALUE("15/"&amp;MONTH(EDATE(C5034,-1))&amp;"/"&amp;YEAR(EDATE(C5034,-1))),-1,Feriados!$A$1:$A$936),1,Feriados!$A$1:$A$936)</f>
        <v>43997</v>
      </c>
      <c r="J5034" s="27">
        <f>WORKDAY(WORKDAY(DATEVALUE("15/"&amp;MONTH(EDATE(C5034,0))&amp;"/"&amp;YEAR(EDATE(C5034,0))-1),-1,Feriados!$A$1:$A$936),1,Feriados!$A$1:$A$936)</f>
        <v>43661</v>
      </c>
      <c r="K5034" s="28">
        <f t="shared" si="152"/>
        <v>2.1324173976093874</v>
      </c>
    </row>
    <row r="5035" spans="1:11" x14ac:dyDescent="0.3">
      <c r="A5035" s="18" t="str">
        <f t="shared" si="153"/>
        <v>62020P</v>
      </c>
      <c r="B5035" s="10">
        <v>760199</v>
      </c>
      <c r="C5035" s="15">
        <v>44042</v>
      </c>
      <c r="D5035" s="16">
        <v>3304.1054039999999</v>
      </c>
      <c r="E5035" s="14">
        <v>0.37</v>
      </c>
      <c r="F5035" s="14" t="s">
        <v>42</v>
      </c>
      <c r="G5035" s="15">
        <v>44039</v>
      </c>
      <c r="H5035" s="27">
        <f>WORKDAY(WORKDAY(DATEVALUE("15/"&amp;MONTH(EDATE(C5035,0))&amp;"/"&amp;YEAR(EDATE(C5035,0))),-1,Feriados!$A$1:$A$936),1,Feriados!$A$1:$A$936)</f>
        <v>44027</v>
      </c>
      <c r="I5035" s="27">
        <f>WORKDAY(WORKDAY(DATEVALUE("15/"&amp;MONTH(EDATE(C5035,-1))&amp;"/"&amp;YEAR(EDATE(C5035,-1))),-1,Feriados!$A$1:$A$936),1,Feriados!$A$1:$A$936)</f>
        <v>43997</v>
      </c>
      <c r="J5035" s="27">
        <f>WORKDAY(WORKDAY(DATEVALUE("15/"&amp;MONTH(EDATE(C5035,0))&amp;"/"&amp;YEAR(EDATE(C5035,0))-1),-1,Feriados!$A$1:$A$936),1,Feriados!$A$1:$A$936)</f>
        <v>43661</v>
      </c>
      <c r="K5035" s="28">
        <f t="shared" si="152"/>
        <v>2.1324173976093874</v>
      </c>
    </row>
    <row r="5036" spans="1:11" x14ac:dyDescent="0.3">
      <c r="A5036" s="18" t="str">
        <f t="shared" si="153"/>
        <v>62020P</v>
      </c>
      <c r="B5036" s="10">
        <v>760199</v>
      </c>
      <c r="C5036" s="15">
        <v>44043</v>
      </c>
      <c r="D5036" s="16">
        <v>3304.635996</v>
      </c>
      <c r="E5036" s="14">
        <v>0.37</v>
      </c>
      <c r="F5036" s="14" t="s">
        <v>42</v>
      </c>
      <c r="G5036" s="15">
        <v>44039</v>
      </c>
      <c r="H5036" s="27">
        <f>WORKDAY(WORKDAY(DATEVALUE("15/"&amp;MONTH(EDATE(C5036,0))&amp;"/"&amp;YEAR(EDATE(C5036,0))),-1,Feriados!$A$1:$A$936),1,Feriados!$A$1:$A$936)</f>
        <v>44027</v>
      </c>
      <c r="I5036" s="27">
        <f>WORKDAY(WORKDAY(DATEVALUE("15/"&amp;MONTH(EDATE(C5036,-1))&amp;"/"&amp;YEAR(EDATE(C5036,-1))),-1,Feriados!$A$1:$A$936),1,Feriados!$A$1:$A$936)</f>
        <v>43997</v>
      </c>
      <c r="J5036" s="27">
        <f>WORKDAY(WORKDAY(DATEVALUE("15/"&amp;MONTH(EDATE(C5036,0))&amp;"/"&amp;YEAR(EDATE(C5036,0))-1),-1,Feriados!$A$1:$A$936),1,Feriados!$A$1:$A$936)</f>
        <v>43661</v>
      </c>
      <c r="K5036" s="28">
        <f t="shared" si="152"/>
        <v>2.1324173976093874</v>
      </c>
    </row>
    <row r="5037" spans="1:11" x14ac:dyDescent="0.3">
      <c r="A5037" s="18" t="str">
        <f t="shared" si="153"/>
        <v>72020P</v>
      </c>
      <c r="B5037" s="10">
        <v>760199</v>
      </c>
      <c r="C5037" s="15">
        <v>44046</v>
      </c>
      <c r="D5037" s="16">
        <v>3305.1666730000002</v>
      </c>
      <c r="E5037" s="14">
        <v>0.37</v>
      </c>
      <c r="F5037" s="14" t="s">
        <v>42</v>
      </c>
      <c r="G5037" s="15">
        <v>44039</v>
      </c>
      <c r="H5037" s="27">
        <f>WORKDAY(WORKDAY(DATEVALUE("15/"&amp;MONTH(EDATE(C5037,0))&amp;"/"&amp;YEAR(EDATE(C5037,0))),-1,Feriados!$A$1:$A$936),1,Feriados!$A$1:$A$936)</f>
        <v>44060</v>
      </c>
      <c r="I5037" s="27">
        <f>WORKDAY(WORKDAY(DATEVALUE("15/"&amp;MONTH(EDATE(C5037,-1))&amp;"/"&amp;YEAR(EDATE(C5037,-1))),-1,Feriados!$A$1:$A$936),1,Feriados!$A$1:$A$936)</f>
        <v>44027</v>
      </c>
      <c r="J5037" s="27">
        <f>WORKDAY(WORKDAY(DATEVALUE("15/"&amp;MONTH(EDATE(C5037,0))&amp;"/"&amp;YEAR(EDATE(C5037,0))-1),-1,Feriados!$A$1:$A$936),1,Feriados!$A$1:$A$936)</f>
        <v>43692</v>
      </c>
      <c r="K5037" s="28">
        <f t="shared" si="152"/>
        <v>2.3056249917736027</v>
      </c>
    </row>
    <row r="5038" spans="1:11" x14ac:dyDescent="0.3">
      <c r="A5038" s="18" t="str">
        <f t="shared" si="153"/>
        <v>72020P</v>
      </c>
      <c r="B5038" s="10">
        <v>760199</v>
      </c>
      <c r="C5038" s="15">
        <v>44047</v>
      </c>
      <c r="D5038" s="16">
        <v>3305.697435</v>
      </c>
      <c r="E5038" s="14">
        <v>0.37</v>
      </c>
      <c r="F5038" s="14" t="s">
        <v>42</v>
      </c>
      <c r="G5038" s="15">
        <v>44039</v>
      </c>
      <c r="H5038" s="27">
        <f>WORKDAY(WORKDAY(DATEVALUE("15/"&amp;MONTH(EDATE(C5038,0))&amp;"/"&amp;YEAR(EDATE(C5038,0))),-1,Feriados!$A$1:$A$936),1,Feriados!$A$1:$A$936)</f>
        <v>44060</v>
      </c>
      <c r="I5038" s="27">
        <f>WORKDAY(WORKDAY(DATEVALUE("15/"&amp;MONTH(EDATE(C5038,-1))&amp;"/"&amp;YEAR(EDATE(C5038,-1))),-1,Feriados!$A$1:$A$936),1,Feriados!$A$1:$A$936)</f>
        <v>44027</v>
      </c>
      <c r="J5038" s="27">
        <f>WORKDAY(WORKDAY(DATEVALUE("15/"&amp;MONTH(EDATE(C5038,0))&amp;"/"&amp;YEAR(EDATE(C5038,0))-1),-1,Feriados!$A$1:$A$936),1,Feriados!$A$1:$A$936)</f>
        <v>43692</v>
      </c>
      <c r="K5038" s="28">
        <f t="shared" si="152"/>
        <v>2.3056249917736027</v>
      </c>
    </row>
    <row r="5039" spans="1:11" x14ac:dyDescent="0.3">
      <c r="A5039" s="18" t="str">
        <f t="shared" si="153"/>
        <v>72020P</v>
      </c>
      <c r="B5039" s="10">
        <v>760199</v>
      </c>
      <c r="C5039" s="15">
        <v>44048</v>
      </c>
      <c r="D5039" s="16">
        <v>3306.228282</v>
      </c>
      <c r="E5039" s="14">
        <v>0.37</v>
      </c>
      <c r="F5039" s="14" t="s">
        <v>42</v>
      </c>
      <c r="G5039" s="15">
        <v>44039</v>
      </c>
      <c r="H5039" s="27">
        <f>WORKDAY(WORKDAY(DATEVALUE("15/"&amp;MONTH(EDATE(C5039,0))&amp;"/"&amp;YEAR(EDATE(C5039,0))),-1,Feriados!$A$1:$A$936),1,Feriados!$A$1:$A$936)</f>
        <v>44060</v>
      </c>
      <c r="I5039" s="27">
        <f>WORKDAY(WORKDAY(DATEVALUE("15/"&amp;MONTH(EDATE(C5039,-1))&amp;"/"&amp;YEAR(EDATE(C5039,-1))),-1,Feriados!$A$1:$A$936),1,Feriados!$A$1:$A$936)</f>
        <v>44027</v>
      </c>
      <c r="J5039" s="27">
        <f>WORKDAY(WORKDAY(DATEVALUE("15/"&amp;MONTH(EDATE(C5039,0))&amp;"/"&amp;YEAR(EDATE(C5039,0))-1),-1,Feriados!$A$1:$A$936),1,Feriados!$A$1:$A$936)</f>
        <v>43692</v>
      </c>
      <c r="K5039" s="28">
        <f t="shared" si="152"/>
        <v>2.3056249917736027</v>
      </c>
    </row>
    <row r="5040" spans="1:11" x14ac:dyDescent="0.3">
      <c r="A5040" s="18" t="str">
        <f t="shared" si="153"/>
        <v>72020P</v>
      </c>
      <c r="B5040" s="10">
        <v>760199</v>
      </c>
      <c r="C5040" s="15">
        <v>44049</v>
      </c>
      <c r="D5040" s="16">
        <v>3306.759215</v>
      </c>
      <c r="E5040" s="14">
        <v>0.37</v>
      </c>
      <c r="F5040" s="14" t="s">
        <v>42</v>
      </c>
      <c r="G5040" s="15">
        <v>44039</v>
      </c>
      <c r="H5040" s="27">
        <f>WORKDAY(WORKDAY(DATEVALUE("15/"&amp;MONTH(EDATE(C5040,0))&amp;"/"&amp;YEAR(EDATE(C5040,0))),-1,Feriados!$A$1:$A$936),1,Feriados!$A$1:$A$936)</f>
        <v>44060</v>
      </c>
      <c r="I5040" s="27">
        <f>WORKDAY(WORKDAY(DATEVALUE("15/"&amp;MONTH(EDATE(C5040,-1))&amp;"/"&amp;YEAR(EDATE(C5040,-1))),-1,Feriados!$A$1:$A$936),1,Feriados!$A$1:$A$936)</f>
        <v>44027</v>
      </c>
      <c r="J5040" s="27">
        <f>WORKDAY(WORKDAY(DATEVALUE("15/"&amp;MONTH(EDATE(C5040,0))&amp;"/"&amp;YEAR(EDATE(C5040,0))-1),-1,Feriados!$A$1:$A$936),1,Feriados!$A$1:$A$936)</f>
        <v>43692</v>
      </c>
      <c r="K5040" s="28">
        <f t="shared" si="152"/>
        <v>2.3056249917736027</v>
      </c>
    </row>
    <row r="5041" spans="1:11" x14ac:dyDescent="0.3">
      <c r="A5041" s="18" t="str">
        <f t="shared" si="153"/>
        <v>72020F</v>
      </c>
      <c r="B5041" s="10">
        <v>760199</v>
      </c>
      <c r="C5041" s="15">
        <v>44050</v>
      </c>
      <c r="D5041" s="16">
        <v>3307.0459219999998</v>
      </c>
      <c r="E5041" s="14">
        <v>0.36</v>
      </c>
      <c r="F5041" s="14" t="s">
        <v>41</v>
      </c>
      <c r="G5041" s="15">
        <v>44050</v>
      </c>
      <c r="H5041" s="27">
        <f>WORKDAY(WORKDAY(DATEVALUE("15/"&amp;MONTH(EDATE(C5041,0))&amp;"/"&amp;YEAR(EDATE(C5041,0))),-1,Feriados!$A$1:$A$936),1,Feriados!$A$1:$A$936)</f>
        <v>44060</v>
      </c>
      <c r="I5041" s="27">
        <f>WORKDAY(WORKDAY(DATEVALUE("15/"&amp;MONTH(EDATE(C5041,-1))&amp;"/"&amp;YEAR(EDATE(C5041,-1))),-1,Feriados!$A$1:$A$936),1,Feriados!$A$1:$A$936)</f>
        <v>44027</v>
      </c>
      <c r="J5041" s="27">
        <f>WORKDAY(WORKDAY(DATEVALUE("15/"&amp;MONTH(EDATE(C5041,0))&amp;"/"&amp;YEAR(EDATE(C5041,0))-1),-1,Feriados!$A$1:$A$936),1,Feriados!$A$1:$A$936)</f>
        <v>43692</v>
      </c>
      <c r="K5041" s="28">
        <f t="shared" si="152"/>
        <v>2.3056249917736027</v>
      </c>
    </row>
    <row r="5042" spans="1:11" x14ac:dyDescent="0.3">
      <c r="A5042" s="18" t="str">
        <f t="shared" si="153"/>
        <v>72020F</v>
      </c>
      <c r="B5042" s="10">
        <v>760199</v>
      </c>
      <c r="C5042" s="15">
        <v>44053</v>
      </c>
      <c r="D5042" s="16">
        <v>3307.5626120000002</v>
      </c>
      <c r="E5042" s="14">
        <v>0.36</v>
      </c>
      <c r="F5042" s="14" t="s">
        <v>41</v>
      </c>
      <c r="G5042" s="15">
        <v>44050</v>
      </c>
      <c r="H5042" s="27">
        <f>WORKDAY(WORKDAY(DATEVALUE("15/"&amp;MONTH(EDATE(C5042,0))&amp;"/"&amp;YEAR(EDATE(C5042,0))),-1,Feriados!$A$1:$A$936),1,Feriados!$A$1:$A$936)</f>
        <v>44060</v>
      </c>
      <c r="I5042" s="27">
        <f>WORKDAY(WORKDAY(DATEVALUE("15/"&amp;MONTH(EDATE(C5042,-1))&amp;"/"&amp;YEAR(EDATE(C5042,-1))),-1,Feriados!$A$1:$A$936),1,Feriados!$A$1:$A$936)</f>
        <v>44027</v>
      </c>
      <c r="J5042" s="27">
        <f>WORKDAY(WORKDAY(DATEVALUE("15/"&amp;MONTH(EDATE(C5042,0))&amp;"/"&amp;YEAR(EDATE(C5042,0))-1),-1,Feriados!$A$1:$A$936),1,Feriados!$A$1:$A$936)</f>
        <v>43692</v>
      </c>
      <c r="K5042" s="28">
        <f t="shared" si="152"/>
        <v>2.3056249917736027</v>
      </c>
    </row>
    <row r="5043" spans="1:11" x14ac:dyDescent="0.3">
      <c r="A5043" s="18" t="str">
        <f t="shared" si="153"/>
        <v>72020F</v>
      </c>
      <c r="B5043" s="10">
        <v>760199</v>
      </c>
      <c r="C5043" s="15">
        <v>44054</v>
      </c>
      <c r="D5043" s="16">
        <v>3308.0793840000001</v>
      </c>
      <c r="E5043" s="14">
        <v>0.36</v>
      </c>
      <c r="F5043" s="14" t="s">
        <v>41</v>
      </c>
      <c r="G5043" s="15">
        <v>44050</v>
      </c>
      <c r="H5043" s="27">
        <f>WORKDAY(WORKDAY(DATEVALUE("15/"&amp;MONTH(EDATE(C5043,0))&amp;"/"&amp;YEAR(EDATE(C5043,0))),-1,Feriados!$A$1:$A$936),1,Feriados!$A$1:$A$936)</f>
        <v>44060</v>
      </c>
      <c r="I5043" s="27">
        <f>WORKDAY(WORKDAY(DATEVALUE("15/"&amp;MONTH(EDATE(C5043,-1))&amp;"/"&amp;YEAR(EDATE(C5043,-1))),-1,Feriados!$A$1:$A$936),1,Feriados!$A$1:$A$936)</f>
        <v>44027</v>
      </c>
      <c r="J5043" s="27">
        <f>WORKDAY(WORKDAY(DATEVALUE("15/"&amp;MONTH(EDATE(C5043,0))&amp;"/"&amp;YEAR(EDATE(C5043,0))-1),-1,Feriados!$A$1:$A$936),1,Feriados!$A$1:$A$936)</f>
        <v>43692</v>
      </c>
      <c r="K5043" s="28">
        <f t="shared" si="152"/>
        <v>2.3056249917736027</v>
      </c>
    </row>
    <row r="5044" spans="1:11" x14ac:dyDescent="0.3">
      <c r="A5044" s="18" t="str">
        <f t="shared" si="153"/>
        <v>72020F</v>
      </c>
      <c r="B5044" s="10">
        <v>760199</v>
      </c>
      <c r="C5044" s="15">
        <v>44055</v>
      </c>
      <c r="D5044" s="16">
        <v>3308.5962359999999</v>
      </c>
      <c r="E5044" s="14">
        <v>0.36</v>
      </c>
      <c r="F5044" s="14" t="s">
        <v>41</v>
      </c>
      <c r="G5044" s="15">
        <v>44050</v>
      </c>
      <c r="H5044" s="27">
        <f>WORKDAY(WORKDAY(DATEVALUE("15/"&amp;MONTH(EDATE(C5044,0))&amp;"/"&amp;YEAR(EDATE(C5044,0))),-1,Feriados!$A$1:$A$936),1,Feriados!$A$1:$A$936)</f>
        <v>44060</v>
      </c>
      <c r="I5044" s="27">
        <f>WORKDAY(WORKDAY(DATEVALUE("15/"&amp;MONTH(EDATE(C5044,-1))&amp;"/"&amp;YEAR(EDATE(C5044,-1))),-1,Feriados!$A$1:$A$936),1,Feriados!$A$1:$A$936)</f>
        <v>44027</v>
      </c>
      <c r="J5044" s="27">
        <f>WORKDAY(WORKDAY(DATEVALUE("15/"&amp;MONTH(EDATE(C5044,0))&amp;"/"&amp;YEAR(EDATE(C5044,0))-1),-1,Feriados!$A$1:$A$936),1,Feriados!$A$1:$A$936)</f>
        <v>43692</v>
      </c>
      <c r="K5044" s="28">
        <f t="shared" si="152"/>
        <v>2.3056249917736027</v>
      </c>
    </row>
    <row r="5045" spans="1:11" x14ac:dyDescent="0.3">
      <c r="A5045" s="18" t="str">
        <f t="shared" si="153"/>
        <v>72020F</v>
      </c>
      <c r="B5045" s="10">
        <v>760199</v>
      </c>
      <c r="C5045" s="15">
        <v>44056</v>
      </c>
      <c r="D5045" s="16">
        <v>3309.1131700000001</v>
      </c>
      <c r="E5045" s="14">
        <v>0.36</v>
      </c>
      <c r="F5045" s="14" t="s">
        <v>41</v>
      </c>
      <c r="G5045" s="15">
        <v>44050</v>
      </c>
      <c r="H5045" s="27">
        <f>WORKDAY(WORKDAY(DATEVALUE("15/"&amp;MONTH(EDATE(C5045,0))&amp;"/"&amp;YEAR(EDATE(C5045,0))),-1,Feriados!$A$1:$A$936),1,Feriados!$A$1:$A$936)</f>
        <v>44060</v>
      </c>
      <c r="I5045" s="27">
        <f>WORKDAY(WORKDAY(DATEVALUE("15/"&amp;MONTH(EDATE(C5045,-1))&amp;"/"&amp;YEAR(EDATE(C5045,-1))),-1,Feriados!$A$1:$A$936),1,Feriados!$A$1:$A$936)</f>
        <v>44027</v>
      </c>
      <c r="J5045" s="27">
        <f>WORKDAY(WORKDAY(DATEVALUE("15/"&amp;MONTH(EDATE(C5045,0))&amp;"/"&amp;YEAR(EDATE(C5045,0))-1),-1,Feriados!$A$1:$A$936),1,Feriados!$A$1:$A$936)</f>
        <v>43692</v>
      </c>
      <c r="K5045" s="28">
        <f t="shared" si="152"/>
        <v>2.3056249917736027</v>
      </c>
    </row>
    <row r="5046" spans="1:11" x14ac:dyDescent="0.3">
      <c r="A5046" s="18" t="str">
        <f t="shared" si="153"/>
        <v>72020F</v>
      </c>
      <c r="B5046" s="10">
        <v>760199</v>
      </c>
      <c r="C5046" s="15">
        <v>44057</v>
      </c>
      <c r="D5046" s="16">
        <v>3309.6301830000002</v>
      </c>
      <c r="E5046" s="14">
        <v>0.36</v>
      </c>
      <c r="F5046" s="14" t="s">
        <v>41</v>
      </c>
      <c r="G5046" s="15">
        <v>44050</v>
      </c>
      <c r="H5046" s="27">
        <f>WORKDAY(WORKDAY(DATEVALUE("15/"&amp;MONTH(EDATE(C5046,0))&amp;"/"&amp;YEAR(EDATE(C5046,0))),-1,Feriados!$A$1:$A$936),1,Feriados!$A$1:$A$936)</f>
        <v>44060</v>
      </c>
      <c r="I5046" s="27">
        <f>WORKDAY(WORKDAY(DATEVALUE("15/"&amp;MONTH(EDATE(C5046,-1))&amp;"/"&amp;YEAR(EDATE(C5046,-1))),-1,Feriados!$A$1:$A$936),1,Feriados!$A$1:$A$936)</f>
        <v>44027</v>
      </c>
      <c r="J5046" s="27">
        <f>WORKDAY(WORKDAY(DATEVALUE("15/"&amp;MONTH(EDATE(C5046,0))&amp;"/"&amp;YEAR(EDATE(C5046,0))-1),-1,Feriados!$A$1:$A$936),1,Feriados!$A$1:$A$936)</f>
        <v>43692</v>
      </c>
      <c r="K5046" s="28">
        <f t="shared" si="152"/>
        <v>2.3056249917736027</v>
      </c>
    </row>
    <row r="5047" spans="1:11" x14ac:dyDescent="0.3">
      <c r="A5047" s="18" t="str">
        <f t="shared" si="153"/>
        <v>72020F</v>
      </c>
      <c r="B5047" s="10">
        <v>760199</v>
      </c>
      <c r="C5047" s="15">
        <v>44060</v>
      </c>
      <c r="D5047" s="16">
        <v>3310.1472789999998</v>
      </c>
      <c r="E5047" s="14">
        <v>0.36</v>
      </c>
      <c r="F5047" s="14" t="s">
        <v>41</v>
      </c>
      <c r="G5047" s="15">
        <v>44050</v>
      </c>
      <c r="H5047" s="27">
        <f>WORKDAY(WORKDAY(DATEVALUE("15/"&amp;MONTH(EDATE(C5047,0))&amp;"/"&amp;YEAR(EDATE(C5047,0))),-1,Feriados!$A$1:$A$936),1,Feriados!$A$1:$A$936)</f>
        <v>44060</v>
      </c>
      <c r="I5047" s="27">
        <f>WORKDAY(WORKDAY(DATEVALUE("15/"&amp;MONTH(EDATE(C5047,-1))&amp;"/"&amp;YEAR(EDATE(C5047,-1))),-1,Feriados!$A$1:$A$936),1,Feriados!$A$1:$A$936)</f>
        <v>44027</v>
      </c>
      <c r="J5047" s="27">
        <f>WORKDAY(WORKDAY(DATEVALUE("15/"&amp;MONTH(EDATE(C5047,0))&amp;"/"&amp;YEAR(EDATE(C5047,0))-1),-1,Feriados!$A$1:$A$936),1,Feriados!$A$1:$A$936)</f>
        <v>43692</v>
      </c>
      <c r="K5047" s="28">
        <f t="shared" si="152"/>
        <v>2.3056249917736027</v>
      </c>
    </row>
    <row r="5048" spans="1:11" x14ac:dyDescent="0.3">
      <c r="A5048" s="18" t="str">
        <f t="shared" si="153"/>
        <v>72020P</v>
      </c>
      <c r="B5048" s="10">
        <v>760199</v>
      </c>
      <c r="C5048" s="15">
        <v>44061</v>
      </c>
      <c r="D5048" s="16">
        <v>3310.3457739999999</v>
      </c>
      <c r="E5048" s="14">
        <v>0.12</v>
      </c>
      <c r="F5048" s="14" t="s">
        <v>42</v>
      </c>
      <c r="G5048" s="15">
        <v>44061</v>
      </c>
      <c r="H5048" s="27">
        <f>WORKDAY(WORKDAY(DATEVALUE("15/"&amp;MONTH(EDATE(C5048,0))&amp;"/"&amp;YEAR(EDATE(C5048,0))),-1,Feriados!$A$1:$A$936),1,Feriados!$A$1:$A$936)</f>
        <v>44060</v>
      </c>
      <c r="I5048" s="27">
        <f>WORKDAY(WORKDAY(DATEVALUE("15/"&amp;MONTH(EDATE(C5048,-1))&amp;"/"&amp;YEAR(EDATE(C5048,-1))),-1,Feriados!$A$1:$A$936),1,Feriados!$A$1:$A$936)</f>
        <v>44027</v>
      </c>
      <c r="J5048" s="27">
        <f>WORKDAY(WORKDAY(DATEVALUE("15/"&amp;MONTH(EDATE(C5048,0))&amp;"/"&amp;YEAR(EDATE(C5048,0))-1),-1,Feriados!$A$1:$A$936),1,Feriados!$A$1:$A$936)</f>
        <v>43692</v>
      </c>
      <c r="K5048" s="28">
        <f t="shared" si="152"/>
        <v>2.3056249917736027</v>
      </c>
    </row>
    <row r="5049" spans="1:11" x14ac:dyDescent="0.3">
      <c r="A5049" s="18" t="str">
        <f t="shared" si="153"/>
        <v>72020P</v>
      </c>
      <c r="B5049" s="10">
        <v>760199</v>
      </c>
      <c r="C5049" s="15">
        <v>44062</v>
      </c>
      <c r="D5049" s="16">
        <v>3310.5442819999998</v>
      </c>
      <c r="E5049" s="14">
        <v>0.12</v>
      </c>
      <c r="F5049" s="14" t="s">
        <v>42</v>
      </c>
      <c r="G5049" s="15">
        <v>44061</v>
      </c>
      <c r="H5049" s="27">
        <f>WORKDAY(WORKDAY(DATEVALUE("15/"&amp;MONTH(EDATE(C5049,0))&amp;"/"&amp;YEAR(EDATE(C5049,0))),-1,Feriados!$A$1:$A$936),1,Feriados!$A$1:$A$936)</f>
        <v>44060</v>
      </c>
      <c r="I5049" s="27">
        <f>WORKDAY(WORKDAY(DATEVALUE("15/"&amp;MONTH(EDATE(C5049,-1))&amp;"/"&amp;YEAR(EDATE(C5049,-1))),-1,Feriados!$A$1:$A$936),1,Feriados!$A$1:$A$936)</f>
        <v>44027</v>
      </c>
      <c r="J5049" s="27">
        <f>WORKDAY(WORKDAY(DATEVALUE("15/"&amp;MONTH(EDATE(C5049,0))&amp;"/"&amp;YEAR(EDATE(C5049,0))-1),-1,Feriados!$A$1:$A$936),1,Feriados!$A$1:$A$936)</f>
        <v>43692</v>
      </c>
      <c r="K5049" s="28">
        <f t="shared" si="152"/>
        <v>2.3056249917736027</v>
      </c>
    </row>
    <row r="5050" spans="1:11" x14ac:dyDescent="0.3">
      <c r="A5050" s="18" t="str">
        <f t="shared" si="153"/>
        <v>72020P</v>
      </c>
      <c r="B5050" s="10">
        <v>760199</v>
      </c>
      <c r="C5050" s="15">
        <v>44063</v>
      </c>
      <c r="D5050" s="16">
        <v>3310.7428009999999</v>
      </c>
      <c r="E5050" s="14">
        <v>0.12</v>
      </c>
      <c r="F5050" s="14" t="s">
        <v>42</v>
      </c>
      <c r="G5050" s="15">
        <v>44061</v>
      </c>
      <c r="H5050" s="27">
        <f>WORKDAY(WORKDAY(DATEVALUE("15/"&amp;MONTH(EDATE(C5050,0))&amp;"/"&amp;YEAR(EDATE(C5050,0))),-1,Feriados!$A$1:$A$936),1,Feriados!$A$1:$A$936)</f>
        <v>44060</v>
      </c>
      <c r="I5050" s="27">
        <f>WORKDAY(WORKDAY(DATEVALUE("15/"&amp;MONTH(EDATE(C5050,-1))&amp;"/"&amp;YEAR(EDATE(C5050,-1))),-1,Feriados!$A$1:$A$936),1,Feriados!$A$1:$A$936)</f>
        <v>44027</v>
      </c>
      <c r="J5050" s="27">
        <f>WORKDAY(WORKDAY(DATEVALUE("15/"&amp;MONTH(EDATE(C5050,0))&amp;"/"&amp;YEAR(EDATE(C5050,0))-1),-1,Feriados!$A$1:$A$936),1,Feriados!$A$1:$A$936)</f>
        <v>43692</v>
      </c>
      <c r="K5050" s="28">
        <f t="shared" si="152"/>
        <v>2.3056249917736027</v>
      </c>
    </row>
    <row r="5051" spans="1:11" x14ac:dyDescent="0.3">
      <c r="A5051" s="18" t="str">
        <f t="shared" si="153"/>
        <v>72020P</v>
      </c>
      <c r="B5051" s="10">
        <v>760199</v>
      </c>
      <c r="C5051" s="15">
        <v>44064</v>
      </c>
      <c r="D5051" s="16">
        <v>3310.9413330000002</v>
      </c>
      <c r="E5051" s="14">
        <v>0.12</v>
      </c>
      <c r="F5051" s="14" t="s">
        <v>42</v>
      </c>
      <c r="G5051" s="15">
        <v>44061</v>
      </c>
      <c r="H5051" s="27">
        <f>WORKDAY(WORKDAY(DATEVALUE("15/"&amp;MONTH(EDATE(C5051,0))&amp;"/"&amp;YEAR(EDATE(C5051,0))),-1,Feriados!$A$1:$A$936),1,Feriados!$A$1:$A$936)</f>
        <v>44060</v>
      </c>
      <c r="I5051" s="27">
        <f>WORKDAY(WORKDAY(DATEVALUE("15/"&amp;MONTH(EDATE(C5051,-1))&amp;"/"&amp;YEAR(EDATE(C5051,-1))),-1,Feriados!$A$1:$A$936),1,Feriados!$A$1:$A$936)</f>
        <v>44027</v>
      </c>
      <c r="J5051" s="27">
        <f>WORKDAY(WORKDAY(DATEVALUE("15/"&amp;MONTH(EDATE(C5051,0))&amp;"/"&amp;YEAR(EDATE(C5051,0))-1),-1,Feriados!$A$1:$A$936),1,Feriados!$A$1:$A$936)</f>
        <v>43692</v>
      </c>
      <c r="K5051" s="28">
        <f t="shared" si="152"/>
        <v>2.3056249917736027</v>
      </c>
    </row>
    <row r="5052" spans="1:11" x14ac:dyDescent="0.3">
      <c r="A5052" s="18" t="str">
        <f t="shared" si="153"/>
        <v>72020P</v>
      </c>
      <c r="B5052" s="10">
        <v>760199</v>
      </c>
      <c r="C5052" s="15">
        <v>44067</v>
      </c>
      <c r="D5052" s="16">
        <v>3311.1398760000002</v>
      </c>
      <c r="E5052" s="14">
        <v>0.12</v>
      </c>
      <c r="F5052" s="14" t="s">
        <v>42</v>
      </c>
      <c r="G5052" s="15">
        <v>44061</v>
      </c>
      <c r="H5052" s="27">
        <f>WORKDAY(WORKDAY(DATEVALUE("15/"&amp;MONTH(EDATE(C5052,0))&amp;"/"&amp;YEAR(EDATE(C5052,0))),-1,Feriados!$A$1:$A$936),1,Feriados!$A$1:$A$936)</f>
        <v>44060</v>
      </c>
      <c r="I5052" s="27">
        <f>WORKDAY(WORKDAY(DATEVALUE("15/"&amp;MONTH(EDATE(C5052,-1))&amp;"/"&amp;YEAR(EDATE(C5052,-1))),-1,Feriados!$A$1:$A$936),1,Feriados!$A$1:$A$936)</f>
        <v>44027</v>
      </c>
      <c r="J5052" s="27">
        <f>WORKDAY(WORKDAY(DATEVALUE("15/"&amp;MONTH(EDATE(C5052,0))&amp;"/"&amp;YEAR(EDATE(C5052,0))-1),-1,Feriados!$A$1:$A$936),1,Feriados!$A$1:$A$936)</f>
        <v>43692</v>
      </c>
      <c r="K5052" s="28">
        <f t="shared" si="152"/>
        <v>2.3056249917736027</v>
      </c>
    </row>
    <row r="5053" spans="1:11" x14ac:dyDescent="0.3">
      <c r="A5053" s="18" t="str">
        <f t="shared" si="153"/>
        <v>72020P</v>
      </c>
      <c r="B5053" s="10">
        <v>760199</v>
      </c>
      <c r="C5053" s="15">
        <v>44068</v>
      </c>
      <c r="D5053" s="16">
        <v>3311.3384310000001</v>
      </c>
      <c r="E5053" s="14">
        <v>0.12</v>
      </c>
      <c r="F5053" s="14" t="s">
        <v>42</v>
      </c>
      <c r="G5053" s="15">
        <v>44061</v>
      </c>
      <c r="H5053" s="27">
        <f>WORKDAY(WORKDAY(DATEVALUE("15/"&amp;MONTH(EDATE(C5053,0))&amp;"/"&amp;YEAR(EDATE(C5053,0))),-1,Feriados!$A$1:$A$936),1,Feriados!$A$1:$A$936)</f>
        <v>44060</v>
      </c>
      <c r="I5053" s="27">
        <f>WORKDAY(WORKDAY(DATEVALUE("15/"&amp;MONTH(EDATE(C5053,-1))&amp;"/"&amp;YEAR(EDATE(C5053,-1))),-1,Feriados!$A$1:$A$936),1,Feriados!$A$1:$A$936)</f>
        <v>44027</v>
      </c>
      <c r="J5053" s="27">
        <f>WORKDAY(WORKDAY(DATEVALUE("15/"&amp;MONTH(EDATE(C5053,0))&amp;"/"&amp;YEAR(EDATE(C5053,0))-1),-1,Feriados!$A$1:$A$936),1,Feriados!$A$1:$A$936)</f>
        <v>43692</v>
      </c>
      <c r="K5053" s="28">
        <f t="shared" ref="K5053:K5116" si="154">+(VLOOKUP(H5053,C:D,2,FALSE)/VLOOKUP(J5053,C:D,2,FALSE)-1)*100</f>
        <v>2.3056249917736027</v>
      </c>
    </row>
    <row r="5054" spans="1:11" x14ac:dyDescent="0.3">
      <c r="A5054" s="18" t="str">
        <f t="shared" si="153"/>
        <v>72020P</v>
      </c>
      <c r="B5054" s="10">
        <v>760199</v>
      </c>
      <c r="C5054" s="15">
        <v>44069</v>
      </c>
      <c r="D5054" s="16">
        <v>3312.5785780000001</v>
      </c>
      <c r="E5054" s="14">
        <v>0.21</v>
      </c>
      <c r="F5054" s="14" t="s">
        <v>42</v>
      </c>
      <c r="G5054" s="15">
        <v>44069</v>
      </c>
      <c r="H5054" s="27">
        <f>WORKDAY(WORKDAY(DATEVALUE("15/"&amp;MONTH(EDATE(C5054,0))&amp;"/"&amp;YEAR(EDATE(C5054,0))),-1,Feriados!$A$1:$A$936),1,Feriados!$A$1:$A$936)</f>
        <v>44060</v>
      </c>
      <c r="I5054" s="27">
        <f>WORKDAY(WORKDAY(DATEVALUE("15/"&amp;MONTH(EDATE(C5054,-1))&amp;"/"&amp;YEAR(EDATE(C5054,-1))),-1,Feriados!$A$1:$A$936),1,Feriados!$A$1:$A$936)</f>
        <v>44027</v>
      </c>
      <c r="J5054" s="27">
        <f>WORKDAY(WORKDAY(DATEVALUE("15/"&amp;MONTH(EDATE(C5054,0))&amp;"/"&amp;YEAR(EDATE(C5054,0))-1),-1,Feriados!$A$1:$A$936),1,Feriados!$A$1:$A$936)</f>
        <v>43692</v>
      </c>
      <c r="K5054" s="28">
        <f t="shared" si="154"/>
        <v>2.3056249917736027</v>
      </c>
    </row>
    <row r="5055" spans="1:11" x14ac:dyDescent="0.3">
      <c r="A5055" s="18" t="str">
        <f t="shared" si="153"/>
        <v>72020P</v>
      </c>
      <c r="B5055" s="10">
        <v>760199</v>
      </c>
      <c r="C5055" s="15">
        <v>44070</v>
      </c>
      <c r="D5055" s="16">
        <v>3312.9260519999998</v>
      </c>
      <c r="E5055" s="14">
        <v>0.21</v>
      </c>
      <c r="F5055" s="14" t="s">
        <v>42</v>
      </c>
      <c r="G5055" s="15">
        <v>44069</v>
      </c>
      <c r="H5055" s="27">
        <f>WORKDAY(WORKDAY(DATEVALUE("15/"&amp;MONTH(EDATE(C5055,0))&amp;"/"&amp;YEAR(EDATE(C5055,0))),-1,Feriados!$A$1:$A$936),1,Feriados!$A$1:$A$936)</f>
        <v>44060</v>
      </c>
      <c r="I5055" s="27">
        <f>WORKDAY(WORKDAY(DATEVALUE("15/"&amp;MONTH(EDATE(C5055,-1))&amp;"/"&amp;YEAR(EDATE(C5055,-1))),-1,Feriados!$A$1:$A$936),1,Feriados!$A$1:$A$936)</f>
        <v>44027</v>
      </c>
      <c r="J5055" s="27">
        <f>WORKDAY(WORKDAY(DATEVALUE("15/"&amp;MONTH(EDATE(C5055,0))&amp;"/"&amp;YEAR(EDATE(C5055,0))-1),-1,Feriados!$A$1:$A$936),1,Feriados!$A$1:$A$936)</f>
        <v>43692</v>
      </c>
      <c r="K5055" s="28">
        <f t="shared" si="154"/>
        <v>2.3056249917736027</v>
      </c>
    </row>
    <row r="5056" spans="1:11" x14ac:dyDescent="0.3">
      <c r="A5056" s="18" t="str">
        <f t="shared" si="153"/>
        <v>72020P</v>
      </c>
      <c r="B5056" s="10">
        <v>760199</v>
      </c>
      <c r="C5056" s="15">
        <v>44071</v>
      </c>
      <c r="D5056" s="16">
        <v>3313.2735630000002</v>
      </c>
      <c r="E5056" s="14">
        <v>0.21</v>
      </c>
      <c r="F5056" s="14" t="s">
        <v>42</v>
      </c>
      <c r="G5056" s="15">
        <v>44069</v>
      </c>
      <c r="H5056" s="27">
        <f>WORKDAY(WORKDAY(DATEVALUE("15/"&amp;MONTH(EDATE(C5056,0))&amp;"/"&amp;YEAR(EDATE(C5056,0))),-1,Feriados!$A$1:$A$936),1,Feriados!$A$1:$A$936)</f>
        <v>44060</v>
      </c>
      <c r="I5056" s="27">
        <f>WORKDAY(WORKDAY(DATEVALUE("15/"&amp;MONTH(EDATE(C5056,-1))&amp;"/"&amp;YEAR(EDATE(C5056,-1))),-1,Feriados!$A$1:$A$936),1,Feriados!$A$1:$A$936)</f>
        <v>44027</v>
      </c>
      <c r="J5056" s="27">
        <f>WORKDAY(WORKDAY(DATEVALUE("15/"&amp;MONTH(EDATE(C5056,0))&amp;"/"&amp;YEAR(EDATE(C5056,0))-1),-1,Feriados!$A$1:$A$936),1,Feriados!$A$1:$A$936)</f>
        <v>43692</v>
      </c>
      <c r="K5056" s="28">
        <f t="shared" si="154"/>
        <v>2.3056249917736027</v>
      </c>
    </row>
    <row r="5057" spans="1:11" x14ac:dyDescent="0.3">
      <c r="A5057" s="18" t="str">
        <f t="shared" si="153"/>
        <v>72020P</v>
      </c>
      <c r="B5057" s="10">
        <v>760199</v>
      </c>
      <c r="C5057" s="15">
        <v>44074</v>
      </c>
      <c r="D5057" s="16">
        <v>3313.62111</v>
      </c>
      <c r="E5057" s="14">
        <v>0.21</v>
      </c>
      <c r="F5057" s="14" t="s">
        <v>42</v>
      </c>
      <c r="G5057" s="15">
        <v>44069</v>
      </c>
      <c r="H5057" s="27">
        <f>WORKDAY(WORKDAY(DATEVALUE("15/"&amp;MONTH(EDATE(C5057,0))&amp;"/"&amp;YEAR(EDATE(C5057,0))),-1,Feriados!$A$1:$A$936),1,Feriados!$A$1:$A$936)</f>
        <v>44060</v>
      </c>
      <c r="I5057" s="27">
        <f>WORKDAY(WORKDAY(DATEVALUE("15/"&amp;MONTH(EDATE(C5057,-1))&amp;"/"&amp;YEAR(EDATE(C5057,-1))),-1,Feriados!$A$1:$A$936),1,Feriados!$A$1:$A$936)</f>
        <v>44027</v>
      </c>
      <c r="J5057" s="27">
        <f>WORKDAY(WORKDAY(DATEVALUE("15/"&amp;MONTH(EDATE(C5057,0))&amp;"/"&amp;YEAR(EDATE(C5057,0))-1),-1,Feriados!$A$1:$A$936),1,Feriados!$A$1:$A$936)</f>
        <v>43692</v>
      </c>
      <c r="K5057" s="28">
        <f t="shared" si="154"/>
        <v>2.3056249917736027</v>
      </c>
    </row>
    <row r="5058" spans="1:11" x14ac:dyDescent="0.3">
      <c r="A5058" s="18" t="str">
        <f t="shared" si="153"/>
        <v>82020P</v>
      </c>
      <c r="B5058" s="10">
        <v>760199</v>
      </c>
      <c r="C5058" s="15">
        <v>44075</v>
      </c>
      <c r="D5058" s="16">
        <v>3313.9686940000001</v>
      </c>
      <c r="E5058" s="14">
        <v>0.21</v>
      </c>
      <c r="F5058" s="14" t="s">
        <v>42</v>
      </c>
      <c r="G5058" s="15">
        <v>44069</v>
      </c>
      <c r="H5058" s="27">
        <f>WORKDAY(WORKDAY(DATEVALUE("15/"&amp;MONTH(EDATE(C5058,0))&amp;"/"&amp;YEAR(EDATE(C5058,0))),-1,Feriados!$A$1:$A$936),1,Feriados!$A$1:$A$936)</f>
        <v>44089</v>
      </c>
      <c r="I5058" s="27">
        <f>WORKDAY(WORKDAY(DATEVALUE("15/"&amp;MONTH(EDATE(C5058,-1))&amp;"/"&amp;YEAR(EDATE(C5058,-1))),-1,Feriados!$A$1:$A$936),1,Feriados!$A$1:$A$936)</f>
        <v>44060</v>
      </c>
      <c r="J5058" s="27">
        <f>WORKDAY(WORKDAY(DATEVALUE("15/"&amp;MONTH(EDATE(C5058,0))&amp;"/"&amp;YEAR(EDATE(C5058,0))-1),-1,Feriados!$A$1:$A$936),1,Feriados!$A$1:$A$936)</f>
        <v>43724</v>
      </c>
      <c r="K5058" s="28">
        <f t="shared" si="154"/>
        <v>2.4384647640305346</v>
      </c>
    </row>
    <row r="5059" spans="1:11" x14ac:dyDescent="0.3">
      <c r="A5059" s="18" t="str">
        <f t="shared" ref="A5059:A5122" si="155">MONTH(EDATE(C5059,-1))&amp;YEAR(EDATE(C5059,-1))&amp;F5059</f>
        <v>82020P</v>
      </c>
      <c r="B5059" s="10">
        <v>760199</v>
      </c>
      <c r="C5059" s="15">
        <v>44076</v>
      </c>
      <c r="D5059" s="16">
        <v>3314.3163140000001</v>
      </c>
      <c r="E5059" s="14">
        <v>0.21</v>
      </c>
      <c r="F5059" s="14" t="s">
        <v>42</v>
      </c>
      <c r="G5059" s="15">
        <v>44069</v>
      </c>
      <c r="H5059" s="27">
        <f>WORKDAY(WORKDAY(DATEVALUE("15/"&amp;MONTH(EDATE(C5059,0))&amp;"/"&amp;YEAR(EDATE(C5059,0))),-1,Feriados!$A$1:$A$936),1,Feriados!$A$1:$A$936)</f>
        <v>44089</v>
      </c>
      <c r="I5059" s="27">
        <f>WORKDAY(WORKDAY(DATEVALUE("15/"&amp;MONTH(EDATE(C5059,-1))&amp;"/"&amp;YEAR(EDATE(C5059,-1))),-1,Feriados!$A$1:$A$936),1,Feriados!$A$1:$A$936)</f>
        <v>44060</v>
      </c>
      <c r="J5059" s="27">
        <f>WORKDAY(WORKDAY(DATEVALUE("15/"&amp;MONTH(EDATE(C5059,0))&amp;"/"&amp;YEAR(EDATE(C5059,0))-1),-1,Feriados!$A$1:$A$936),1,Feriados!$A$1:$A$936)</f>
        <v>43724</v>
      </c>
      <c r="K5059" s="28">
        <f t="shared" si="154"/>
        <v>2.4384647640305346</v>
      </c>
    </row>
    <row r="5060" spans="1:11" x14ac:dyDescent="0.3">
      <c r="A5060" s="18" t="str">
        <f t="shared" si="155"/>
        <v>82020P</v>
      </c>
      <c r="B5060" s="10">
        <v>760199</v>
      </c>
      <c r="C5060" s="15">
        <v>44077</v>
      </c>
      <c r="D5060" s="16">
        <v>3314.6639709999999</v>
      </c>
      <c r="E5060" s="14">
        <v>0.21</v>
      </c>
      <c r="F5060" s="14" t="s">
        <v>42</v>
      </c>
      <c r="G5060" s="15">
        <v>44069</v>
      </c>
      <c r="H5060" s="27">
        <f>WORKDAY(WORKDAY(DATEVALUE("15/"&amp;MONTH(EDATE(C5060,0))&amp;"/"&amp;YEAR(EDATE(C5060,0))),-1,Feriados!$A$1:$A$936),1,Feriados!$A$1:$A$936)</f>
        <v>44089</v>
      </c>
      <c r="I5060" s="27">
        <f>WORKDAY(WORKDAY(DATEVALUE("15/"&amp;MONTH(EDATE(C5060,-1))&amp;"/"&amp;YEAR(EDATE(C5060,-1))),-1,Feriados!$A$1:$A$936),1,Feriados!$A$1:$A$936)</f>
        <v>44060</v>
      </c>
      <c r="J5060" s="27">
        <f>WORKDAY(WORKDAY(DATEVALUE("15/"&amp;MONTH(EDATE(C5060,0))&amp;"/"&amp;YEAR(EDATE(C5060,0))-1),-1,Feriados!$A$1:$A$936),1,Feriados!$A$1:$A$936)</f>
        <v>43724</v>
      </c>
      <c r="K5060" s="28">
        <f t="shared" si="154"/>
        <v>2.4384647640305346</v>
      </c>
    </row>
    <row r="5061" spans="1:11" x14ac:dyDescent="0.3">
      <c r="A5061" s="18" t="str">
        <f t="shared" si="155"/>
        <v>82020P</v>
      </c>
      <c r="B5061" s="10">
        <v>760199</v>
      </c>
      <c r="C5061" s="15">
        <v>44078</v>
      </c>
      <c r="D5061" s="16">
        <v>3315.0116640000001</v>
      </c>
      <c r="E5061" s="14">
        <v>0.21</v>
      </c>
      <c r="F5061" s="14" t="s">
        <v>42</v>
      </c>
      <c r="G5061" s="15">
        <v>44069</v>
      </c>
      <c r="H5061" s="27">
        <f>WORKDAY(WORKDAY(DATEVALUE("15/"&amp;MONTH(EDATE(C5061,0))&amp;"/"&amp;YEAR(EDATE(C5061,0))),-1,Feriados!$A$1:$A$936),1,Feriados!$A$1:$A$936)</f>
        <v>44089</v>
      </c>
      <c r="I5061" s="27">
        <f>WORKDAY(WORKDAY(DATEVALUE("15/"&amp;MONTH(EDATE(C5061,-1))&amp;"/"&amp;YEAR(EDATE(C5061,-1))),-1,Feriados!$A$1:$A$936),1,Feriados!$A$1:$A$936)</f>
        <v>44060</v>
      </c>
      <c r="J5061" s="27">
        <f>WORKDAY(WORKDAY(DATEVALUE("15/"&amp;MONTH(EDATE(C5061,0))&amp;"/"&amp;YEAR(EDATE(C5061,0))-1),-1,Feriados!$A$1:$A$936),1,Feriados!$A$1:$A$936)</f>
        <v>43724</v>
      </c>
      <c r="K5061" s="28">
        <f t="shared" si="154"/>
        <v>2.4384647640305346</v>
      </c>
    </row>
    <row r="5062" spans="1:11" x14ac:dyDescent="0.3">
      <c r="A5062" s="18" t="str">
        <f t="shared" si="155"/>
        <v>82020P</v>
      </c>
      <c r="B5062" s="10">
        <v>760199</v>
      </c>
      <c r="C5062" s="15">
        <v>44082</v>
      </c>
      <c r="D5062" s="16">
        <v>3315.3593930000002</v>
      </c>
      <c r="E5062" s="14">
        <v>0.21</v>
      </c>
      <c r="F5062" s="14" t="s">
        <v>42</v>
      </c>
      <c r="G5062" s="15">
        <v>44069</v>
      </c>
      <c r="H5062" s="27">
        <f>WORKDAY(WORKDAY(DATEVALUE("15/"&amp;MONTH(EDATE(C5062,0))&amp;"/"&amp;YEAR(EDATE(C5062,0))),-1,Feriados!$A$1:$A$936),1,Feriados!$A$1:$A$936)</f>
        <v>44089</v>
      </c>
      <c r="I5062" s="27">
        <f>WORKDAY(WORKDAY(DATEVALUE("15/"&amp;MONTH(EDATE(C5062,-1))&amp;"/"&amp;YEAR(EDATE(C5062,-1))),-1,Feriados!$A$1:$A$936),1,Feriados!$A$1:$A$936)</f>
        <v>44060</v>
      </c>
      <c r="J5062" s="27">
        <f>WORKDAY(WORKDAY(DATEVALUE("15/"&amp;MONTH(EDATE(C5062,0))&amp;"/"&amp;YEAR(EDATE(C5062,0))-1),-1,Feriados!$A$1:$A$936),1,Feriados!$A$1:$A$936)</f>
        <v>43724</v>
      </c>
      <c r="K5062" s="28">
        <f t="shared" si="154"/>
        <v>2.4384647640305346</v>
      </c>
    </row>
    <row r="5063" spans="1:11" x14ac:dyDescent="0.3">
      <c r="A5063" s="18" t="str">
        <f t="shared" si="155"/>
        <v>82020F</v>
      </c>
      <c r="B5063" s="10">
        <v>760199</v>
      </c>
      <c r="C5063" s="15">
        <v>44083</v>
      </c>
      <c r="D5063" s="16">
        <v>3316.5026680000001</v>
      </c>
      <c r="E5063" s="14">
        <v>0.24</v>
      </c>
      <c r="F5063" s="14" t="s">
        <v>41</v>
      </c>
      <c r="G5063" s="15">
        <v>44083</v>
      </c>
      <c r="H5063" s="27">
        <f>WORKDAY(WORKDAY(DATEVALUE("15/"&amp;MONTH(EDATE(C5063,0))&amp;"/"&amp;YEAR(EDATE(C5063,0))),-1,Feriados!$A$1:$A$936),1,Feriados!$A$1:$A$936)</f>
        <v>44089</v>
      </c>
      <c r="I5063" s="27">
        <f>WORKDAY(WORKDAY(DATEVALUE("15/"&amp;MONTH(EDATE(C5063,-1))&amp;"/"&amp;YEAR(EDATE(C5063,-1))),-1,Feriados!$A$1:$A$936),1,Feriados!$A$1:$A$936)</f>
        <v>44060</v>
      </c>
      <c r="J5063" s="27">
        <f>WORKDAY(WORKDAY(DATEVALUE("15/"&amp;MONTH(EDATE(C5063,0))&amp;"/"&amp;YEAR(EDATE(C5063,0))-1),-1,Feriados!$A$1:$A$936),1,Feriados!$A$1:$A$936)</f>
        <v>43724</v>
      </c>
      <c r="K5063" s="28">
        <f t="shared" si="154"/>
        <v>2.4384647640305346</v>
      </c>
    </row>
    <row r="5064" spans="1:11" x14ac:dyDescent="0.3">
      <c r="A5064" s="18" t="str">
        <f t="shared" si="155"/>
        <v>82020F</v>
      </c>
      <c r="B5064" s="10">
        <v>760199</v>
      </c>
      <c r="C5064" s="15">
        <v>44084</v>
      </c>
      <c r="D5064" s="16">
        <v>3316.9002839999998</v>
      </c>
      <c r="E5064" s="14">
        <v>0.24</v>
      </c>
      <c r="F5064" s="14" t="s">
        <v>41</v>
      </c>
      <c r="G5064" s="15">
        <v>44083</v>
      </c>
      <c r="H5064" s="27">
        <f>WORKDAY(WORKDAY(DATEVALUE("15/"&amp;MONTH(EDATE(C5064,0))&amp;"/"&amp;YEAR(EDATE(C5064,0))),-1,Feriados!$A$1:$A$936),1,Feriados!$A$1:$A$936)</f>
        <v>44089</v>
      </c>
      <c r="I5064" s="27">
        <f>WORKDAY(WORKDAY(DATEVALUE("15/"&amp;MONTH(EDATE(C5064,-1))&amp;"/"&amp;YEAR(EDATE(C5064,-1))),-1,Feriados!$A$1:$A$936),1,Feriados!$A$1:$A$936)</f>
        <v>44060</v>
      </c>
      <c r="J5064" s="27">
        <f>WORKDAY(WORKDAY(DATEVALUE("15/"&amp;MONTH(EDATE(C5064,0))&amp;"/"&amp;YEAR(EDATE(C5064,0))-1),-1,Feriados!$A$1:$A$936),1,Feriados!$A$1:$A$936)</f>
        <v>43724</v>
      </c>
      <c r="K5064" s="28">
        <f t="shared" si="154"/>
        <v>2.4384647640305346</v>
      </c>
    </row>
    <row r="5065" spans="1:11" x14ac:dyDescent="0.3">
      <c r="A5065" s="18" t="str">
        <f t="shared" si="155"/>
        <v>82020F</v>
      </c>
      <c r="B5065" s="10">
        <v>760199</v>
      </c>
      <c r="C5065" s="15">
        <v>44085</v>
      </c>
      <c r="D5065" s="16">
        <v>3317.2979489999998</v>
      </c>
      <c r="E5065" s="14">
        <v>0.24</v>
      </c>
      <c r="F5065" s="14" t="s">
        <v>41</v>
      </c>
      <c r="G5065" s="15">
        <v>44083</v>
      </c>
      <c r="H5065" s="27">
        <f>WORKDAY(WORKDAY(DATEVALUE("15/"&amp;MONTH(EDATE(C5065,0))&amp;"/"&amp;YEAR(EDATE(C5065,0))),-1,Feriados!$A$1:$A$936),1,Feriados!$A$1:$A$936)</f>
        <v>44089</v>
      </c>
      <c r="I5065" s="27">
        <f>WORKDAY(WORKDAY(DATEVALUE("15/"&amp;MONTH(EDATE(C5065,-1))&amp;"/"&amp;YEAR(EDATE(C5065,-1))),-1,Feriados!$A$1:$A$936),1,Feriados!$A$1:$A$936)</f>
        <v>44060</v>
      </c>
      <c r="J5065" s="27">
        <f>WORKDAY(WORKDAY(DATEVALUE("15/"&amp;MONTH(EDATE(C5065,0))&amp;"/"&amp;YEAR(EDATE(C5065,0))-1),-1,Feriados!$A$1:$A$936),1,Feriados!$A$1:$A$936)</f>
        <v>43724</v>
      </c>
      <c r="K5065" s="28">
        <f t="shared" si="154"/>
        <v>2.4384647640305346</v>
      </c>
    </row>
    <row r="5066" spans="1:11" x14ac:dyDescent="0.3">
      <c r="A5066" s="18" t="str">
        <f t="shared" si="155"/>
        <v>82020F</v>
      </c>
      <c r="B5066" s="10">
        <v>760199</v>
      </c>
      <c r="C5066" s="15">
        <v>44088</v>
      </c>
      <c r="D5066" s="16">
        <v>3317.6956610000002</v>
      </c>
      <c r="E5066" s="14">
        <v>0.24</v>
      </c>
      <c r="F5066" s="14" t="s">
        <v>41</v>
      </c>
      <c r="G5066" s="15">
        <v>44083</v>
      </c>
      <c r="H5066" s="27">
        <f>WORKDAY(WORKDAY(DATEVALUE("15/"&amp;MONTH(EDATE(C5066,0))&amp;"/"&amp;YEAR(EDATE(C5066,0))),-1,Feriados!$A$1:$A$936),1,Feriados!$A$1:$A$936)</f>
        <v>44089</v>
      </c>
      <c r="I5066" s="27">
        <f>WORKDAY(WORKDAY(DATEVALUE("15/"&amp;MONTH(EDATE(C5066,-1))&amp;"/"&amp;YEAR(EDATE(C5066,-1))),-1,Feriados!$A$1:$A$936),1,Feriados!$A$1:$A$936)</f>
        <v>44060</v>
      </c>
      <c r="J5066" s="27">
        <f>WORKDAY(WORKDAY(DATEVALUE("15/"&amp;MONTH(EDATE(C5066,0))&amp;"/"&amp;YEAR(EDATE(C5066,0))-1),-1,Feriados!$A$1:$A$936),1,Feriados!$A$1:$A$936)</f>
        <v>43724</v>
      </c>
      <c r="K5066" s="28">
        <f t="shared" si="154"/>
        <v>2.4384647640305346</v>
      </c>
    </row>
    <row r="5067" spans="1:11" x14ac:dyDescent="0.3">
      <c r="A5067" s="18" t="str">
        <f t="shared" si="155"/>
        <v>82020F</v>
      </c>
      <c r="B5067" s="10">
        <v>760199</v>
      </c>
      <c r="C5067" s="15">
        <v>44089</v>
      </c>
      <c r="D5067" s="16">
        <v>3318.093421</v>
      </c>
      <c r="E5067" s="14">
        <v>0.24</v>
      </c>
      <c r="F5067" s="14" t="s">
        <v>41</v>
      </c>
      <c r="G5067" s="15">
        <v>44083</v>
      </c>
      <c r="H5067" s="27">
        <f>WORKDAY(WORKDAY(DATEVALUE("15/"&amp;MONTH(EDATE(C5067,0))&amp;"/"&amp;YEAR(EDATE(C5067,0))),-1,Feriados!$A$1:$A$936),1,Feriados!$A$1:$A$936)</f>
        <v>44089</v>
      </c>
      <c r="I5067" s="27">
        <f>WORKDAY(WORKDAY(DATEVALUE("15/"&amp;MONTH(EDATE(C5067,-1))&amp;"/"&amp;YEAR(EDATE(C5067,-1))),-1,Feriados!$A$1:$A$936),1,Feriados!$A$1:$A$936)</f>
        <v>44060</v>
      </c>
      <c r="J5067" s="27">
        <f>WORKDAY(WORKDAY(DATEVALUE("15/"&amp;MONTH(EDATE(C5067,0))&amp;"/"&amp;YEAR(EDATE(C5067,0))-1),-1,Feriados!$A$1:$A$936),1,Feriados!$A$1:$A$936)</f>
        <v>43724</v>
      </c>
      <c r="K5067" s="28">
        <f t="shared" si="154"/>
        <v>2.4384647640305346</v>
      </c>
    </row>
    <row r="5068" spans="1:11" x14ac:dyDescent="0.3">
      <c r="A5068" s="18" t="str">
        <f t="shared" si="155"/>
        <v>82020P</v>
      </c>
      <c r="B5068" s="10">
        <v>760199</v>
      </c>
      <c r="C5068" s="15">
        <v>44090</v>
      </c>
      <c r="D5068" s="16">
        <v>3318.4879620000002</v>
      </c>
      <c r="E5068" s="14">
        <v>0.25</v>
      </c>
      <c r="F5068" s="14" t="s">
        <v>42</v>
      </c>
      <c r="G5068" s="15">
        <v>44090</v>
      </c>
      <c r="H5068" s="27">
        <f>WORKDAY(WORKDAY(DATEVALUE("15/"&amp;MONTH(EDATE(C5068,0))&amp;"/"&amp;YEAR(EDATE(C5068,0))),-1,Feriados!$A$1:$A$936),1,Feriados!$A$1:$A$936)</f>
        <v>44089</v>
      </c>
      <c r="I5068" s="27">
        <f>WORKDAY(WORKDAY(DATEVALUE("15/"&amp;MONTH(EDATE(C5068,-1))&amp;"/"&amp;YEAR(EDATE(C5068,-1))),-1,Feriados!$A$1:$A$936),1,Feriados!$A$1:$A$936)</f>
        <v>44060</v>
      </c>
      <c r="J5068" s="27">
        <f>WORKDAY(WORKDAY(DATEVALUE("15/"&amp;MONTH(EDATE(C5068,0))&amp;"/"&amp;YEAR(EDATE(C5068,0))-1),-1,Feriados!$A$1:$A$936),1,Feriados!$A$1:$A$936)</f>
        <v>43724</v>
      </c>
      <c r="K5068" s="28">
        <f t="shared" si="154"/>
        <v>2.4384647640305346</v>
      </c>
    </row>
    <row r="5069" spans="1:11" x14ac:dyDescent="0.3">
      <c r="A5069" s="18" t="str">
        <f t="shared" si="155"/>
        <v>82020P</v>
      </c>
      <c r="B5069" s="10">
        <v>760199</v>
      </c>
      <c r="C5069" s="15">
        <v>44091</v>
      </c>
      <c r="D5069" s="16">
        <v>3318.8825510000001</v>
      </c>
      <c r="E5069" s="14">
        <v>0.25</v>
      </c>
      <c r="F5069" s="14" t="s">
        <v>42</v>
      </c>
      <c r="G5069" s="15">
        <v>44090</v>
      </c>
      <c r="H5069" s="27">
        <f>WORKDAY(WORKDAY(DATEVALUE("15/"&amp;MONTH(EDATE(C5069,0))&amp;"/"&amp;YEAR(EDATE(C5069,0))),-1,Feriados!$A$1:$A$936),1,Feriados!$A$1:$A$936)</f>
        <v>44089</v>
      </c>
      <c r="I5069" s="27">
        <f>WORKDAY(WORKDAY(DATEVALUE("15/"&amp;MONTH(EDATE(C5069,-1))&amp;"/"&amp;YEAR(EDATE(C5069,-1))),-1,Feriados!$A$1:$A$936),1,Feriados!$A$1:$A$936)</f>
        <v>44060</v>
      </c>
      <c r="J5069" s="27">
        <f>WORKDAY(WORKDAY(DATEVALUE("15/"&amp;MONTH(EDATE(C5069,0))&amp;"/"&amp;YEAR(EDATE(C5069,0))-1),-1,Feriados!$A$1:$A$936),1,Feriados!$A$1:$A$936)</f>
        <v>43724</v>
      </c>
      <c r="K5069" s="28">
        <f t="shared" si="154"/>
        <v>2.4384647640305346</v>
      </c>
    </row>
    <row r="5070" spans="1:11" x14ac:dyDescent="0.3">
      <c r="A5070" s="18" t="str">
        <f t="shared" si="155"/>
        <v>82020P</v>
      </c>
      <c r="B5070" s="10">
        <v>760199</v>
      </c>
      <c r="C5070" s="15">
        <v>44092</v>
      </c>
      <c r="D5070" s="16">
        <v>3319.2771859999998</v>
      </c>
      <c r="E5070" s="14">
        <v>0.25</v>
      </c>
      <c r="F5070" s="14" t="s">
        <v>42</v>
      </c>
      <c r="G5070" s="15">
        <v>44090</v>
      </c>
      <c r="H5070" s="27">
        <f>WORKDAY(WORKDAY(DATEVALUE("15/"&amp;MONTH(EDATE(C5070,0))&amp;"/"&amp;YEAR(EDATE(C5070,0))),-1,Feriados!$A$1:$A$936),1,Feriados!$A$1:$A$936)</f>
        <v>44089</v>
      </c>
      <c r="I5070" s="27">
        <f>WORKDAY(WORKDAY(DATEVALUE("15/"&amp;MONTH(EDATE(C5070,-1))&amp;"/"&amp;YEAR(EDATE(C5070,-1))),-1,Feriados!$A$1:$A$936),1,Feriados!$A$1:$A$936)</f>
        <v>44060</v>
      </c>
      <c r="J5070" s="27">
        <f>WORKDAY(WORKDAY(DATEVALUE("15/"&amp;MONTH(EDATE(C5070,0))&amp;"/"&amp;YEAR(EDATE(C5070,0))-1),-1,Feriados!$A$1:$A$936),1,Feriados!$A$1:$A$936)</f>
        <v>43724</v>
      </c>
      <c r="K5070" s="28">
        <f t="shared" si="154"/>
        <v>2.4384647640305346</v>
      </c>
    </row>
    <row r="5071" spans="1:11" x14ac:dyDescent="0.3">
      <c r="A5071" s="18" t="str">
        <f t="shared" si="155"/>
        <v>82020P</v>
      </c>
      <c r="B5071" s="10">
        <v>760199</v>
      </c>
      <c r="C5071" s="15">
        <v>44095</v>
      </c>
      <c r="D5071" s="16">
        <v>3319.6718689999998</v>
      </c>
      <c r="E5071" s="14">
        <v>0.25</v>
      </c>
      <c r="F5071" s="14" t="s">
        <v>42</v>
      </c>
      <c r="G5071" s="15">
        <v>44090</v>
      </c>
      <c r="H5071" s="27">
        <f>WORKDAY(WORKDAY(DATEVALUE("15/"&amp;MONTH(EDATE(C5071,0))&amp;"/"&amp;YEAR(EDATE(C5071,0))),-1,Feriados!$A$1:$A$936),1,Feriados!$A$1:$A$936)</f>
        <v>44089</v>
      </c>
      <c r="I5071" s="27">
        <f>WORKDAY(WORKDAY(DATEVALUE("15/"&amp;MONTH(EDATE(C5071,-1))&amp;"/"&amp;YEAR(EDATE(C5071,-1))),-1,Feriados!$A$1:$A$936),1,Feriados!$A$1:$A$936)</f>
        <v>44060</v>
      </c>
      <c r="J5071" s="27">
        <f>WORKDAY(WORKDAY(DATEVALUE("15/"&amp;MONTH(EDATE(C5071,0))&amp;"/"&amp;YEAR(EDATE(C5071,0))-1),-1,Feriados!$A$1:$A$936),1,Feriados!$A$1:$A$936)</f>
        <v>43724</v>
      </c>
      <c r="K5071" s="28">
        <f t="shared" si="154"/>
        <v>2.4384647640305346</v>
      </c>
    </row>
    <row r="5072" spans="1:11" x14ac:dyDescent="0.3">
      <c r="A5072" s="18" t="str">
        <f t="shared" si="155"/>
        <v>82020P</v>
      </c>
      <c r="B5072" s="10">
        <v>760199</v>
      </c>
      <c r="C5072" s="15">
        <v>44096</v>
      </c>
      <c r="D5072" s="16">
        <v>3320.0665979999999</v>
      </c>
      <c r="E5072" s="14">
        <v>0.25</v>
      </c>
      <c r="F5072" s="14" t="s">
        <v>42</v>
      </c>
      <c r="G5072" s="15">
        <v>44090</v>
      </c>
      <c r="H5072" s="27">
        <f>WORKDAY(WORKDAY(DATEVALUE("15/"&amp;MONTH(EDATE(C5072,0))&amp;"/"&amp;YEAR(EDATE(C5072,0))),-1,Feriados!$A$1:$A$936),1,Feriados!$A$1:$A$936)</f>
        <v>44089</v>
      </c>
      <c r="I5072" s="27">
        <f>WORKDAY(WORKDAY(DATEVALUE("15/"&amp;MONTH(EDATE(C5072,-1))&amp;"/"&amp;YEAR(EDATE(C5072,-1))),-1,Feriados!$A$1:$A$936),1,Feriados!$A$1:$A$936)</f>
        <v>44060</v>
      </c>
      <c r="J5072" s="27">
        <f>WORKDAY(WORKDAY(DATEVALUE("15/"&amp;MONTH(EDATE(C5072,0))&amp;"/"&amp;YEAR(EDATE(C5072,0))-1),-1,Feriados!$A$1:$A$936),1,Feriados!$A$1:$A$936)</f>
        <v>43724</v>
      </c>
      <c r="K5072" s="28">
        <f t="shared" si="154"/>
        <v>2.4384647640305346</v>
      </c>
    </row>
    <row r="5073" spans="1:11" x14ac:dyDescent="0.3">
      <c r="A5073" s="18" t="str">
        <f t="shared" si="155"/>
        <v>82020P</v>
      </c>
      <c r="B5073" s="10">
        <v>760199</v>
      </c>
      <c r="C5073" s="15">
        <v>44097</v>
      </c>
      <c r="D5073" s="16">
        <v>3320.461374</v>
      </c>
      <c r="E5073" s="14">
        <v>0.25</v>
      </c>
      <c r="F5073" s="14" t="s">
        <v>42</v>
      </c>
      <c r="G5073" s="15">
        <v>44090</v>
      </c>
      <c r="H5073" s="27">
        <f>WORKDAY(WORKDAY(DATEVALUE("15/"&amp;MONTH(EDATE(C5073,0))&amp;"/"&amp;YEAR(EDATE(C5073,0))),-1,Feriados!$A$1:$A$936),1,Feriados!$A$1:$A$936)</f>
        <v>44089</v>
      </c>
      <c r="I5073" s="27">
        <f>WORKDAY(WORKDAY(DATEVALUE("15/"&amp;MONTH(EDATE(C5073,-1))&amp;"/"&amp;YEAR(EDATE(C5073,-1))),-1,Feriados!$A$1:$A$936),1,Feriados!$A$1:$A$936)</f>
        <v>44060</v>
      </c>
      <c r="J5073" s="27">
        <f>WORKDAY(WORKDAY(DATEVALUE("15/"&amp;MONTH(EDATE(C5073,0))&amp;"/"&amp;YEAR(EDATE(C5073,0))-1),-1,Feriados!$A$1:$A$936),1,Feriados!$A$1:$A$936)</f>
        <v>43724</v>
      </c>
      <c r="K5073" s="28">
        <f t="shared" si="154"/>
        <v>2.4384647640305346</v>
      </c>
    </row>
    <row r="5074" spans="1:11" x14ac:dyDescent="0.3">
      <c r="A5074" s="18" t="str">
        <f t="shared" si="155"/>
        <v>82020P</v>
      </c>
      <c r="B5074" s="10">
        <v>760199</v>
      </c>
      <c r="C5074" s="15">
        <v>44098</v>
      </c>
      <c r="D5074" s="16">
        <v>3323.5041449999999</v>
      </c>
      <c r="E5074" s="14">
        <v>0.49</v>
      </c>
      <c r="F5074" s="14" t="s">
        <v>42</v>
      </c>
      <c r="G5074" s="15">
        <v>44098</v>
      </c>
      <c r="H5074" s="27">
        <f>WORKDAY(WORKDAY(DATEVALUE("15/"&amp;MONTH(EDATE(C5074,0))&amp;"/"&amp;YEAR(EDATE(C5074,0))),-1,Feriados!$A$1:$A$936),1,Feriados!$A$1:$A$936)</f>
        <v>44089</v>
      </c>
      <c r="I5074" s="27">
        <f>WORKDAY(WORKDAY(DATEVALUE("15/"&amp;MONTH(EDATE(C5074,-1))&amp;"/"&amp;YEAR(EDATE(C5074,-1))),-1,Feriados!$A$1:$A$936),1,Feriados!$A$1:$A$936)</f>
        <v>44060</v>
      </c>
      <c r="J5074" s="27">
        <f>WORKDAY(WORKDAY(DATEVALUE("15/"&amp;MONTH(EDATE(C5074,0))&amp;"/"&amp;YEAR(EDATE(C5074,0))-1),-1,Feriados!$A$1:$A$936),1,Feriados!$A$1:$A$936)</f>
        <v>43724</v>
      </c>
      <c r="K5074" s="28">
        <f t="shared" si="154"/>
        <v>2.4384647640305346</v>
      </c>
    </row>
    <row r="5075" spans="1:11" x14ac:dyDescent="0.3">
      <c r="A5075" s="18" t="str">
        <f t="shared" si="155"/>
        <v>82020P</v>
      </c>
      <c r="B5075" s="10">
        <v>760199</v>
      </c>
      <c r="C5075" s="15">
        <v>44099</v>
      </c>
      <c r="D5075" s="16">
        <v>3324.277826</v>
      </c>
      <c r="E5075" s="14">
        <v>0.49</v>
      </c>
      <c r="F5075" s="14" t="s">
        <v>42</v>
      </c>
      <c r="G5075" s="15">
        <v>44098</v>
      </c>
      <c r="H5075" s="27">
        <f>WORKDAY(WORKDAY(DATEVALUE("15/"&amp;MONTH(EDATE(C5075,0))&amp;"/"&amp;YEAR(EDATE(C5075,0))),-1,Feriados!$A$1:$A$936),1,Feriados!$A$1:$A$936)</f>
        <v>44089</v>
      </c>
      <c r="I5075" s="27">
        <f>WORKDAY(WORKDAY(DATEVALUE("15/"&amp;MONTH(EDATE(C5075,-1))&amp;"/"&amp;YEAR(EDATE(C5075,-1))),-1,Feriados!$A$1:$A$936),1,Feriados!$A$1:$A$936)</f>
        <v>44060</v>
      </c>
      <c r="J5075" s="27">
        <f>WORKDAY(WORKDAY(DATEVALUE("15/"&amp;MONTH(EDATE(C5075,0))&amp;"/"&amp;YEAR(EDATE(C5075,0))-1),-1,Feriados!$A$1:$A$936),1,Feriados!$A$1:$A$936)</f>
        <v>43724</v>
      </c>
      <c r="K5075" s="28">
        <f t="shared" si="154"/>
        <v>2.4384647640305346</v>
      </c>
    </row>
    <row r="5076" spans="1:11" x14ac:dyDescent="0.3">
      <c r="A5076" s="18" t="str">
        <f t="shared" si="155"/>
        <v>82020P</v>
      </c>
      <c r="B5076" s="10">
        <v>760199</v>
      </c>
      <c r="C5076" s="15">
        <v>44102</v>
      </c>
      <c r="D5076" s="16">
        <v>3325.0516859999998</v>
      </c>
      <c r="E5076" s="14">
        <v>0.49</v>
      </c>
      <c r="F5076" s="14" t="s">
        <v>42</v>
      </c>
      <c r="G5076" s="15">
        <v>44098</v>
      </c>
      <c r="H5076" s="27">
        <f>WORKDAY(WORKDAY(DATEVALUE("15/"&amp;MONTH(EDATE(C5076,0))&amp;"/"&amp;YEAR(EDATE(C5076,0))),-1,Feriados!$A$1:$A$936),1,Feriados!$A$1:$A$936)</f>
        <v>44089</v>
      </c>
      <c r="I5076" s="27">
        <f>WORKDAY(WORKDAY(DATEVALUE("15/"&amp;MONTH(EDATE(C5076,-1))&amp;"/"&amp;YEAR(EDATE(C5076,-1))),-1,Feriados!$A$1:$A$936),1,Feriados!$A$1:$A$936)</f>
        <v>44060</v>
      </c>
      <c r="J5076" s="27">
        <f>WORKDAY(WORKDAY(DATEVALUE("15/"&amp;MONTH(EDATE(C5076,0))&amp;"/"&amp;YEAR(EDATE(C5076,0))-1),-1,Feriados!$A$1:$A$936),1,Feriados!$A$1:$A$936)</f>
        <v>43724</v>
      </c>
      <c r="K5076" s="28">
        <f t="shared" si="154"/>
        <v>2.4384647640305346</v>
      </c>
    </row>
    <row r="5077" spans="1:11" x14ac:dyDescent="0.3">
      <c r="A5077" s="18" t="str">
        <f t="shared" si="155"/>
        <v>82020P</v>
      </c>
      <c r="B5077" s="10">
        <v>760199</v>
      </c>
      <c r="C5077" s="15">
        <v>44103</v>
      </c>
      <c r="D5077" s="16">
        <v>3325.8257269999999</v>
      </c>
      <c r="E5077" s="14">
        <v>0.49</v>
      </c>
      <c r="F5077" s="14" t="s">
        <v>42</v>
      </c>
      <c r="G5077" s="15">
        <v>44098</v>
      </c>
      <c r="H5077" s="27">
        <f>WORKDAY(WORKDAY(DATEVALUE("15/"&amp;MONTH(EDATE(C5077,0))&amp;"/"&amp;YEAR(EDATE(C5077,0))),-1,Feriados!$A$1:$A$936),1,Feriados!$A$1:$A$936)</f>
        <v>44089</v>
      </c>
      <c r="I5077" s="27">
        <f>WORKDAY(WORKDAY(DATEVALUE("15/"&amp;MONTH(EDATE(C5077,-1))&amp;"/"&amp;YEAR(EDATE(C5077,-1))),-1,Feriados!$A$1:$A$936),1,Feriados!$A$1:$A$936)</f>
        <v>44060</v>
      </c>
      <c r="J5077" s="27">
        <f>WORKDAY(WORKDAY(DATEVALUE("15/"&amp;MONTH(EDATE(C5077,0))&amp;"/"&amp;YEAR(EDATE(C5077,0))-1),-1,Feriados!$A$1:$A$936),1,Feriados!$A$1:$A$936)</f>
        <v>43724</v>
      </c>
      <c r="K5077" s="28">
        <f t="shared" si="154"/>
        <v>2.4384647640305346</v>
      </c>
    </row>
    <row r="5078" spans="1:11" x14ac:dyDescent="0.3">
      <c r="A5078" s="18" t="str">
        <f t="shared" si="155"/>
        <v>82020P</v>
      </c>
      <c r="B5078" s="10">
        <v>760199</v>
      </c>
      <c r="C5078" s="15">
        <v>44104</v>
      </c>
      <c r="D5078" s="16">
        <v>3326.599948</v>
      </c>
      <c r="E5078" s="14">
        <v>0.49</v>
      </c>
      <c r="F5078" s="14" t="s">
        <v>42</v>
      </c>
      <c r="G5078" s="15">
        <v>44098</v>
      </c>
      <c r="H5078" s="27">
        <f>WORKDAY(WORKDAY(DATEVALUE("15/"&amp;MONTH(EDATE(C5078,0))&amp;"/"&amp;YEAR(EDATE(C5078,0))),-1,Feriados!$A$1:$A$936),1,Feriados!$A$1:$A$936)</f>
        <v>44089</v>
      </c>
      <c r="I5078" s="27">
        <f>WORKDAY(WORKDAY(DATEVALUE("15/"&amp;MONTH(EDATE(C5078,-1))&amp;"/"&amp;YEAR(EDATE(C5078,-1))),-1,Feriados!$A$1:$A$936),1,Feriados!$A$1:$A$936)</f>
        <v>44060</v>
      </c>
      <c r="J5078" s="27">
        <f>WORKDAY(WORKDAY(DATEVALUE("15/"&amp;MONTH(EDATE(C5078,0))&amp;"/"&amp;YEAR(EDATE(C5078,0))-1),-1,Feriados!$A$1:$A$936),1,Feriados!$A$1:$A$936)</f>
        <v>43724</v>
      </c>
      <c r="K5078" s="28">
        <f t="shared" si="154"/>
        <v>2.4384647640305346</v>
      </c>
    </row>
    <row r="5079" spans="1:11" x14ac:dyDescent="0.3">
      <c r="A5079" s="18" t="str">
        <f t="shared" si="155"/>
        <v>92020P</v>
      </c>
      <c r="B5079" s="10">
        <v>760199</v>
      </c>
      <c r="C5079" s="15">
        <v>44105</v>
      </c>
      <c r="D5079" s="16">
        <v>3327.37435</v>
      </c>
      <c r="E5079" s="14">
        <v>0.49</v>
      </c>
      <c r="F5079" s="14" t="s">
        <v>42</v>
      </c>
      <c r="G5079" s="15">
        <v>44098</v>
      </c>
      <c r="H5079" s="27">
        <f>WORKDAY(WORKDAY(DATEVALUE("15/"&amp;MONTH(EDATE(C5079,0))&amp;"/"&amp;YEAR(EDATE(C5079,0))),-1,Feriados!$A$1:$A$936),1,Feriados!$A$1:$A$936)</f>
        <v>44119</v>
      </c>
      <c r="I5079" s="27">
        <f>WORKDAY(WORKDAY(DATEVALUE("15/"&amp;MONTH(EDATE(C5079,-1))&amp;"/"&amp;YEAR(EDATE(C5079,-1))),-1,Feriados!$A$1:$A$936),1,Feriados!$A$1:$A$936)</f>
        <v>44089</v>
      </c>
      <c r="J5079" s="27">
        <f>WORKDAY(WORKDAY(DATEVALUE("15/"&amp;MONTH(EDATE(C5079,0))&amp;"/"&amp;YEAR(EDATE(C5079,0))-1),-1,Feriados!$A$1:$A$936),1,Feriados!$A$1:$A$936)</f>
        <v>43753</v>
      </c>
      <c r="K5079" s="28">
        <f t="shared" si="154"/>
        <v>3.1353293074880995</v>
      </c>
    </row>
    <row r="5080" spans="1:11" x14ac:dyDescent="0.3">
      <c r="A5080" s="18" t="str">
        <f t="shared" si="155"/>
        <v>92020P</v>
      </c>
      <c r="B5080" s="10">
        <v>760199</v>
      </c>
      <c r="C5080" s="15">
        <v>44106</v>
      </c>
      <c r="D5080" s="16">
        <v>3328.1489310000002</v>
      </c>
      <c r="E5080" s="14">
        <v>0.49</v>
      </c>
      <c r="F5080" s="14" t="s">
        <v>42</v>
      </c>
      <c r="G5080" s="15">
        <v>44098</v>
      </c>
      <c r="H5080" s="27">
        <f>WORKDAY(WORKDAY(DATEVALUE("15/"&amp;MONTH(EDATE(C5080,0))&amp;"/"&amp;YEAR(EDATE(C5080,0))),-1,Feriados!$A$1:$A$936),1,Feriados!$A$1:$A$936)</f>
        <v>44119</v>
      </c>
      <c r="I5080" s="27">
        <f>WORKDAY(WORKDAY(DATEVALUE("15/"&amp;MONTH(EDATE(C5080,-1))&amp;"/"&amp;YEAR(EDATE(C5080,-1))),-1,Feriados!$A$1:$A$936),1,Feriados!$A$1:$A$936)</f>
        <v>44089</v>
      </c>
      <c r="J5080" s="27">
        <f>WORKDAY(WORKDAY(DATEVALUE("15/"&amp;MONTH(EDATE(C5080,0))&amp;"/"&amp;YEAR(EDATE(C5080,0))-1),-1,Feriados!$A$1:$A$936),1,Feriados!$A$1:$A$936)</f>
        <v>43753</v>
      </c>
      <c r="K5080" s="28">
        <f t="shared" si="154"/>
        <v>3.1353293074880995</v>
      </c>
    </row>
    <row r="5081" spans="1:11" x14ac:dyDescent="0.3">
      <c r="A5081" s="18" t="str">
        <f t="shared" si="155"/>
        <v>92020P</v>
      </c>
      <c r="B5081" s="10">
        <v>760199</v>
      </c>
      <c r="C5081" s="15">
        <v>44109</v>
      </c>
      <c r="D5081" s="16">
        <v>3328.9236930000002</v>
      </c>
      <c r="E5081" s="14">
        <v>0.49</v>
      </c>
      <c r="F5081" s="14" t="s">
        <v>42</v>
      </c>
      <c r="G5081" s="15">
        <v>44098</v>
      </c>
      <c r="H5081" s="27">
        <f>WORKDAY(WORKDAY(DATEVALUE("15/"&amp;MONTH(EDATE(C5081,0))&amp;"/"&amp;YEAR(EDATE(C5081,0))),-1,Feriados!$A$1:$A$936),1,Feriados!$A$1:$A$936)</f>
        <v>44119</v>
      </c>
      <c r="I5081" s="27">
        <f>WORKDAY(WORKDAY(DATEVALUE("15/"&amp;MONTH(EDATE(C5081,-1))&amp;"/"&amp;YEAR(EDATE(C5081,-1))),-1,Feriados!$A$1:$A$936),1,Feriados!$A$1:$A$936)</f>
        <v>44089</v>
      </c>
      <c r="J5081" s="27">
        <f>WORKDAY(WORKDAY(DATEVALUE("15/"&amp;MONTH(EDATE(C5081,0))&amp;"/"&amp;YEAR(EDATE(C5081,0))-1),-1,Feriados!$A$1:$A$936),1,Feriados!$A$1:$A$936)</f>
        <v>43753</v>
      </c>
      <c r="K5081" s="28">
        <f t="shared" si="154"/>
        <v>3.1353293074880995</v>
      </c>
    </row>
    <row r="5082" spans="1:11" x14ac:dyDescent="0.3">
      <c r="A5082" s="18" t="str">
        <f t="shared" si="155"/>
        <v>92020P</v>
      </c>
      <c r="B5082" s="10">
        <v>760199</v>
      </c>
      <c r="C5082" s="15">
        <v>44110</v>
      </c>
      <c r="D5082" s="16">
        <v>3329.6986350000002</v>
      </c>
      <c r="E5082" s="14">
        <v>0.49</v>
      </c>
      <c r="F5082" s="14" t="s">
        <v>42</v>
      </c>
      <c r="G5082" s="15">
        <v>44098</v>
      </c>
      <c r="H5082" s="27">
        <f>WORKDAY(WORKDAY(DATEVALUE("15/"&amp;MONTH(EDATE(C5082,0))&amp;"/"&amp;YEAR(EDATE(C5082,0))),-1,Feriados!$A$1:$A$936),1,Feriados!$A$1:$A$936)</f>
        <v>44119</v>
      </c>
      <c r="I5082" s="27">
        <f>WORKDAY(WORKDAY(DATEVALUE("15/"&amp;MONTH(EDATE(C5082,-1))&amp;"/"&amp;YEAR(EDATE(C5082,-1))),-1,Feriados!$A$1:$A$936),1,Feriados!$A$1:$A$936)</f>
        <v>44089</v>
      </c>
      <c r="J5082" s="27">
        <f>WORKDAY(WORKDAY(DATEVALUE("15/"&amp;MONTH(EDATE(C5082,0))&amp;"/"&amp;YEAR(EDATE(C5082,0))-1),-1,Feriados!$A$1:$A$936),1,Feriados!$A$1:$A$936)</f>
        <v>43753</v>
      </c>
      <c r="K5082" s="28">
        <f t="shared" si="154"/>
        <v>3.1353293074880995</v>
      </c>
    </row>
    <row r="5083" spans="1:11" x14ac:dyDescent="0.3">
      <c r="A5083" s="18" t="str">
        <f t="shared" si="155"/>
        <v>92020P</v>
      </c>
      <c r="B5083" s="10">
        <v>760199</v>
      </c>
      <c r="C5083" s="15">
        <v>44111</v>
      </c>
      <c r="D5083" s="16">
        <v>3330.4737580000001</v>
      </c>
      <c r="E5083" s="14">
        <v>0.49</v>
      </c>
      <c r="F5083" s="14" t="s">
        <v>42</v>
      </c>
      <c r="G5083" s="15">
        <v>44098</v>
      </c>
      <c r="H5083" s="27">
        <f>WORKDAY(WORKDAY(DATEVALUE("15/"&amp;MONTH(EDATE(C5083,0))&amp;"/"&amp;YEAR(EDATE(C5083,0))),-1,Feriados!$A$1:$A$936),1,Feriados!$A$1:$A$936)</f>
        <v>44119</v>
      </c>
      <c r="I5083" s="27">
        <f>WORKDAY(WORKDAY(DATEVALUE("15/"&amp;MONTH(EDATE(C5083,-1))&amp;"/"&amp;YEAR(EDATE(C5083,-1))),-1,Feriados!$A$1:$A$936),1,Feriados!$A$1:$A$936)</f>
        <v>44089</v>
      </c>
      <c r="J5083" s="27">
        <f>WORKDAY(WORKDAY(DATEVALUE("15/"&amp;MONTH(EDATE(C5083,0))&amp;"/"&amp;YEAR(EDATE(C5083,0))-1),-1,Feriados!$A$1:$A$936),1,Feriados!$A$1:$A$936)</f>
        <v>43753</v>
      </c>
      <c r="K5083" s="28">
        <f t="shared" si="154"/>
        <v>3.1353293074880995</v>
      </c>
    </row>
    <row r="5084" spans="1:11" x14ac:dyDescent="0.3">
      <c r="A5084" s="18" t="str">
        <f t="shared" si="155"/>
        <v>92020P</v>
      </c>
      <c r="B5084" s="10">
        <v>760199</v>
      </c>
      <c r="C5084" s="15">
        <v>44112</v>
      </c>
      <c r="D5084" s="16">
        <v>3331.249061</v>
      </c>
      <c r="E5084" s="14">
        <v>0.49</v>
      </c>
      <c r="F5084" s="14" t="s">
        <v>42</v>
      </c>
      <c r="G5084" s="15">
        <v>44098</v>
      </c>
      <c r="H5084" s="27">
        <f>WORKDAY(WORKDAY(DATEVALUE("15/"&amp;MONTH(EDATE(C5084,0))&amp;"/"&amp;YEAR(EDATE(C5084,0))),-1,Feriados!$A$1:$A$936),1,Feriados!$A$1:$A$936)</f>
        <v>44119</v>
      </c>
      <c r="I5084" s="27">
        <f>WORKDAY(WORKDAY(DATEVALUE("15/"&amp;MONTH(EDATE(C5084,-1))&amp;"/"&amp;YEAR(EDATE(C5084,-1))),-1,Feriados!$A$1:$A$936),1,Feriados!$A$1:$A$936)</f>
        <v>44089</v>
      </c>
      <c r="J5084" s="27">
        <f>WORKDAY(WORKDAY(DATEVALUE("15/"&amp;MONTH(EDATE(C5084,0))&amp;"/"&amp;YEAR(EDATE(C5084,0))-1),-1,Feriados!$A$1:$A$936),1,Feriados!$A$1:$A$936)</f>
        <v>43753</v>
      </c>
      <c r="K5084" s="28">
        <f t="shared" si="154"/>
        <v>3.1353293074880995</v>
      </c>
    </row>
    <row r="5085" spans="1:11" x14ac:dyDescent="0.3">
      <c r="A5085" s="18" t="str">
        <f t="shared" si="155"/>
        <v>92020F</v>
      </c>
      <c r="B5085" s="10">
        <v>760199</v>
      </c>
      <c r="C5085" s="15">
        <v>44113</v>
      </c>
      <c r="D5085" s="16">
        <v>3336.2884290000002</v>
      </c>
      <c r="E5085" s="14">
        <v>0.64</v>
      </c>
      <c r="F5085" s="14" t="s">
        <v>41</v>
      </c>
      <c r="G5085" s="15">
        <v>44113</v>
      </c>
      <c r="H5085" s="27">
        <f>WORKDAY(WORKDAY(DATEVALUE("15/"&amp;MONTH(EDATE(C5085,0))&amp;"/"&amp;YEAR(EDATE(C5085,0))),-1,Feriados!$A$1:$A$936),1,Feriados!$A$1:$A$936)</f>
        <v>44119</v>
      </c>
      <c r="I5085" s="27">
        <f>WORKDAY(WORKDAY(DATEVALUE("15/"&amp;MONTH(EDATE(C5085,-1))&amp;"/"&amp;YEAR(EDATE(C5085,-1))),-1,Feriados!$A$1:$A$936),1,Feriados!$A$1:$A$936)</f>
        <v>44089</v>
      </c>
      <c r="J5085" s="27">
        <f>WORKDAY(WORKDAY(DATEVALUE("15/"&amp;MONTH(EDATE(C5085,0))&amp;"/"&amp;YEAR(EDATE(C5085,0))-1),-1,Feriados!$A$1:$A$936),1,Feriados!$A$1:$A$936)</f>
        <v>43753</v>
      </c>
      <c r="K5085" s="28">
        <f t="shared" si="154"/>
        <v>3.1353293074880995</v>
      </c>
    </row>
    <row r="5086" spans="1:11" x14ac:dyDescent="0.3">
      <c r="A5086" s="18" t="str">
        <f t="shared" si="155"/>
        <v>92020F</v>
      </c>
      <c r="B5086" s="10">
        <v>760199</v>
      </c>
      <c r="C5086" s="15">
        <v>44117</v>
      </c>
      <c r="D5086" s="16">
        <v>3337.3021829999998</v>
      </c>
      <c r="E5086" s="14">
        <v>0.64</v>
      </c>
      <c r="F5086" s="14" t="s">
        <v>41</v>
      </c>
      <c r="G5086" s="15">
        <v>44113</v>
      </c>
      <c r="H5086" s="27">
        <f>WORKDAY(WORKDAY(DATEVALUE("15/"&amp;MONTH(EDATE(C5086,0))&amp;"/"&amp;YEAR(EDATE(C5086,0))),-1,Feriados!$A$1:$A$936),1,Feriados!$A$1:$A$936)</f>
        <v>44119</v>
      </c>
      <c r="I5086" s="27">
        <f>WORKDAY(WORKDAY(DATEVALUE("15/"&amp;MONTH(EDATE(C5086,-1))&amp;"/"&amp;YEAR(EDATE(C5086,-1))),-1,Feriados!$A$1:$A$936),1,Feriados!$A$1:$A$936)</f>
        <v>44089</v>
      </c>
      <c r="J5086" s="27">
        <f>WORKDAY(WORKDAY(DATEVALUE("15/"&amp;MONTH(EDATE(C5086,0))&amp;"/"&amp;YEAR(EDATE(C5086,0))-1),-1,Feriados!$A$1:$A$936),1,Feriados!$A$1:$A$936)</f>
        <v>43753</v>
      </c>
      <c r="K5086" s="28">
        <f t="shared" si="154"/>
        <v>3.1353293074880995</v>
      </c>
    </row>
    <row r="5087" spans="1:11" x14ac:dyDescent="0.3">
      <c r="A5087" s="18" t="str">
        <f t="shared" si="155"/>
        <v>92020F</v>
      </c>
      <c r="B5087" s="10">
        <v>760199</v>
      </c>
      <c r="C5087" s="15">
        <v>44118</v>
      </c>
      <c r="D5087" s="16">
        <v>3338.316245</v>
      </c>
      <c r="E5087" s="14">
        <v>0.64</v>
      </c>
      <c r="F5087" s="14" t="s">
        <v>41</v>
      </c>
      <c r="G5087" s="15">
        <v>44113</v>
      </c>
      <c r="H5087" s="27">
        <f>WORKDAY(WORKDAY(DATEVALUE("15/"&amp;MONTH(EDATE(C5087,0))&amp;"/"&amp;YEAR(EDATE(C5087,0))),-1,Feriados!$A$1:$A$936),1,Feriados!$A$1:$A$936)</f>
        <v>44119</v>
      </c>
      <c r="I5087" s="27">
        <f>WORKDAY(WORKDAY(DATEVALUE("15/"&amp;MONTH(EDATE(C5087,-1))&amp;"/"&amp;YEAR(EDATE(C5087,-1))),-1,Feriados!$A$1:$A$936),1,Feriados!$A$1:$A$936)</f>
        <v>44089</v>
      </c>
      <c r="J5087" s="27">
        <f>WORKDAY(WORKDAY(DATEVALUE("15/"&amp;MONTH(EDATE(C5087,0))&amp;"/"&amp;YEAR(EDATE(C5087,0))-1),-1,Feriados!$A$1:$A$936),1,Feriados!$A$1:$A$936)</f>
        <v>43753</v>
      </c>
      <c r="K5087" s="28">
        <f t="shared" si="154"/>
        <v>3.1353293074880995</v>
      </c>
    </row>
    <row r="5088" spans="1:11" x14ac:dyDescent="0.3">
      <c r="A5088" s="18" t="str">
        <f t="shared" si="155"/>
        <v>92020F</v>
      </c>
      <c r="B5088" s="10">
        <v>760199</v>
      </c>
      <c r="C5088" s="15">
        <v>44119</v>
      </c>
      <c r="D5088" s="16">
        <v>3339.3306160000002</v>
      </c>
      <c r="E5088" s="14">
        <v>0.64</v>
      </c>
      <c r="F5088" s="14" t="s">
        <v>41</v>
      </c>
      <c r="G5088" s="15">
        <v>44113</v>
      </c>
      <c r="H5088" s="27">
        <f>WORKDAY(WORKDAY(DATEVALUE("15/"&amp;MONTH(EDATE(C5088,0))&amp;"/"&amp;YEAR(EDATE(C5088,0))),-1,Feriados!$A$1:$A$936),1,Feriados!$A$1:$A$936)</f>
        <v>44119</v>
      </c>
      <c r="I5088" s="27">
        <f>WORKDAY(WORKDAY(DATEVALUE("15/"&amp;MONTH(EDATE(C5088,-1))&amp;"/"&amp;YEAR(EDATE(C5088,-1))),-1,Feriados!$A$1:$A$936),1,Feriados!$A$1:$A$936)</f>
        <v>44089</v>
      </c>
      <c r="J5088" s="27">
        <f>WORKDAY(WORKDAY(DATEVALUE("15/"&amp;MONTH(EDATE(C5088,0))&amp;"/"&amp;YEAR(EDATE(C5088,0))-1),-1,Feriados!$A$1:$A$936),1,Feriados!$A$1:$A$936)</f>
        <v>43753</v>
      </c>
      <c r="K5088" s="28">
        <f t="shared" si="154"/>
        <v>3.1353293074880995</v>
      </c>
    </row>
    <row r="5089" spans="1:11" x14ac:dyDescent="0.3">
      <c r="A5089" s="18" t="str">
        <f t="shared" si="155"/>
        <v>92020P</v>
      </c>
      <c r="B5089" s="10">
        <v>760199</v>
      </c>
      <c r="C5089" s="15">
        <v>44120</v>
      </c>
      <c r="D5089" s="16">
        <v>3340.3452280000001</v>
      </c>
      <c r="E5089" s="14">
        <v>0.64</v>
      </c>
      <c r="F5089" s="14" t="s">
        <v>42</v>
      </c>
      <c r="G5089" s="15">
        <v>44120</v>
      </c>
      <c r="H5089" s="27">
        <f>WORKDAY(WORKDAY(DATEVALUE("15/"&amp;MONTH(EDATE(C5089,0))&amp;"/"&amp;YEAR(EDATE(C5089,0))),-1,Feriados!$A$1:$A$936),1,Feriados!$A$1:$A$936)</f>
        <v>44119</v>
      </c>
      <c r="I5089" s="27">
        <f>WORKDAY(WORKDAY(DATEVALUE("15/"&amp;MONTH(EDATE(C5089,-1))&amp;"/"&amp;YEAR(EDATE(C5089,-1))),-1,Feriados!$A$1:$A$936),1,Feriados!$A$1:$A$936)</f>
        <v>44089</v>
      </c>
      <c r="J5089" s="27">
        <f>WORKDAY(WORKDAY(DATEVALUE("15/"&amp;MONTH(EDATE(C5089,0))&amp;"/"&amp;YEAR(EDATE(C5089,0))-1),-1,Feriados!$A$1:$A$936),1,Feriados!$A$1:$A$936)</f>
        <v>43753</v>
      </c>
      <c r="K5089" s="28">
        <f t="shared" si="154"/>
        <v>3.1353293074880995</v>
      </c>
    </row>
    <row r="5090" spans="1:11" x14ac:dyDescent="0.3">
      <c r="A5090" s="18" t="str">
        <f t="shared" si="155"/>
        <v>92020P</v>
      </c>
      <c r="B5090" s="10">
        <v>760199</v>
      </c>
      <c r="C5090" s="15">
        <v>44123</v>
      </c>
      <c r="D5090" s="16">
        <v>3341.3601480000002</v>
      </c>
      <c r="E5090" s="14">
        <v>0.64</v>
      </c>
      <c r="F5090" s="14" t="s">
        <v>42</v>
      </c>
      <c r="G5090" s="15">
        <v>44120</v>
      </c>
      <c r="H5090" s="27">
        <f>WORKDAY(WORKDAY(DATEVALUE("15/"&amp;MONTH(EDATE(C5090,0))&amp;"/"&amp;YEAR(EDATE(C5090,0))),-1,Feriados!$A$1:$A$936),1,Feriados!$A$1:$A$936)</f>
        <v>44119</v>
      </c>
      <c r="I5090" s="27">
        <f>WORKDAY(WORKDAY(DATEVALUE("15/"&amp;MONTH(EDATE(C5090,-1))&amp;"/"&amp;YEAR(EDATE(C5090,-1))),-1,Feriados!$A$1:$A$936),1,Feriados!$A$1:$A$936)</f>
        <v>44089</v>
      </c>
      <c r="J5090" s="27">
        <f>WORKDAY(WORKDAY(DATEVALUE("15/"&amp;MONTH(EDATE(C5090,0))&amp;"/"&amp;YEAR(EDATE(C5090,0))-1),-1,Feriados!$A$1:$A$936),1,Feriados!$A$1:$A$936)</f>
        <v>43753</v>
      </c>
      <c r="K5090" s="28">
        <f t="shared" si="154"/>
        <v>3.1353293074880995</v>
      </c>
    </row>
    <row r="5091" spans="1:11" x14ac:dyDescent="0.3">
      <c r="A5091" s="18" t="str">
        <f t="shared" si="155"/>
        <v>92020P</v>
      </c>
      <c r="B5091" s="10">
        <v>760199</v>
      </c>
      <c r="C5091" s="15">
        <v>44124</v>
      </c>
      <c r="D5091" s="16">
        <v>3342.3753769999998</v>
      </c>
      <c r="E5091" s="14">
        <v>0.64</v>
      </c>
      <c r="F5091" s="14" t="s">
        <v>42</v>
      </c>
      <c r="G5091" s="15">
        <v>44120</v>
      </c>
      <c r="H5091" s="27">
        <f>WORKDAY(WORKDAY(DATEVALUE("15/"&amp;MONTH(EDATE(C5091,0))&amp;"/"&amp;YEAR(EDATE(C5091,0))),-1,Feriados!$A$1:$A$936),1,Feriados!$A$1:$A$936)</f>
        <v>44119</v>
      </c>
      <c r="I5091" s="27">
        <f>WORKDAY(WORKDAY(DATEVALUE("15/"&amp;MONTH(EDATE(C5091,-1))&amp;"/"&amp;YEAR(EDATE(C5091,-1))),-1,Feriados!$A$1:$A$936),1,Feriados!$A$1:$A$936)</f>
        <v>44089</v>
      </c>
      <c r="J5091" s="27">
        <f>WORKDAY(WORKDAY(DATEVALUE("15/"&amp;MONTH(EDATE(C5091,0))&amp;"/"&amp;YEAR(EDATE(C5091,0))-1),-1,Feriados!$A$1:$A$936),1,Feriados!$A$1:$A$936)</f>
        <v>43753</v>
      </c>
      <c r="K5091" s="28">
        <f t="shared" si="154"/>
        <v>3.1353293074880995</v>
      </c>
    </row>
    <row r="5092" spans="1:11" x14ac:dyDescent="0.3">
      <c r="A5092" s="18" t="str">
        <f t="shared" si="155"/>
        <v>92020P</v>
      </c>
      <c r="B5092" s="10">
        <v>760199</v>
      </c>
      <c r="C5092" s="15">
        <v>44125</v>
      </c>
      <c r="D5092" s="16">
        <v>3343.3909140000001</v>
      </c>
      <c r="E5092" s="14">
        <v>0.64</v>
      </c>
      <c r="F5092" s="14" t="s">
        <v>42</v>
      </c>
      <c r="G5092" s="15">
        <v>44120</v>
      </c>
      <c r="H5092" s="27">
        <f>WORKDAY(WORKDAY(DATEVALUE("15/"&amp;MONTH(EDATE(C5092,0))&amp;"/"&amp;YEAR(EDATE(C5092,0))),-1,Feriados!$A$1:$A$936),1,Feriados!$A$1:$A$936)</f>
        <v>44119</v>
      </c>
      <c r="I5092" s="27">
        <f>WORKDAY(WORKDAY(DATEVALUE("15/"&amp;MONTH(EDATE(C5092,-1))&amp;"/"&amp;YEAR(EDATE(C5092,-1))),-1,Feriados!$A$1:$A$936),1,Feriados!$A$1:$A$936)</f>
        <v>44089</v>
      </c>
      <c r="J5092" s="27">
        <f>WORKDAY(WORKDAY(DATEVALUE("15/"&amp;MONTH(EDATE(C5092,0))&amp;"/"&amp;YEAR(EDATE(C5092,0))-1),-1,Feriados!$A$1:$A$936),1,Feriados!$A$1:$A$936)</f>
        <v>43753</v>
      </c>
      <c r="K5092" s="28">
        <f t="shared" si="154"/>
        <v>3.1353293074880995</v>
      </c>
    </row>
    <row r="5093" spans="1:11" x14ac:dyDescent="0.3">
      <c r="A5093" s="18" t="str">
        <f t="shared" si="155"/>
        <v>92020P</v>
      </c>
      <c r="B5093" s="10">
        <v>760199</v>
      </c>
      <c r="C5093" s="15">
        <v>44126</v>
      </c>
      <c r="D5093" s="16">
        <v>3344.406759</v>
      </c>
      <c r="E5093" s="14">
        <v>0.64</v>
      </c>
      <c r="F5093" s="14" t="s">
        <v>42</v>
      </c>
      <c r="G5093" s="15">
        <v>44120</v>
      </c>
      <c r="H5093" s="27">
        <f>WORKDAY(WORKDAY(DATEVALUE("15/"&amp;MONTH(EDATE(C5093,0))&amp;"/"&amp;YEAR(EDATE(C5093,0))),-1,Feriados!$A$1:$A$936),1,Feriados!$A$1:$A$936)</f>
        <v>44119</v>
      </c>
      <c r="I5093" s="27">
        <f>WORKDAY(WORKDAY(DATEVALUE("15/"&amp;MONTH(EDATE(C5093,-1))&amp;"/"&amp;YEAR(EDATE(C5093,-1))),-1,Feriados!$A$1:$A$936),1,Feriados!$A$1:$A$936)</f>
        <v>44089</v>
      </c>
      <c r="J5093" s="27">
        <f>WORKDAY(WORKDAY(DATEVALUE("15/"&amp;MONTH(EDATE(C5093,0))&amp;"/"&amp;YEAR(EDATE(C5093,0))-1),-1,Feriados!$A$1:$A$936),1,Feriados!$A$1:$A$936)</f>
        <v>43753</v>
      </c>
      <c r="K5093" s="28">
        <f t="shared" si="154"/>
        <v>3.1353293074880995</v>
      </c>
    </row>
    <row r="5094" spans="1:11" x14ac:dyDescent="0.3">
      <c r="A5094" s="18" t="str">
        <f t="shared" si="155"/>
        <v>92020P</v>
      </c>
      <c r="B5094" s="10">
        <v>760199</v>
      </c>
      <c r="C5094" s="15">
        <v>44127</v>
      </c>
      <c r="D5094" s="16">
        <v>3345.4229140000002</v>
      </c>
      <c r="E5094" s="14">
        <v>0.64</v>
      </c>
      <c r="F5094" s="14" t="s">
        <v>42</v>
      </c>
      <c r="G5094" s="15">
        <v>44120</v>
      </c>
      <c r="H5094" s="27">
        <f>WORKDAY(WORKDAY(DATEVALUE("15/"&amp;MONTH(EDATE(C5094,0))&amp;"/"&amp;YEAR(EDATE(C5094,0))),-1,Feriados!$A$1:$A$936),1,Feriados!$A$1:$A$936)</f>
        <v>44119</v>
      </c>
      <c r="I5094" s="27">
        <f>WORKDAY(WORKDAY(DATEVALUE("15/"&amp;MONTH(EDATE(C5094,-1))&amp;"/"&amp;YEAR(EDATE(C5094,-1))),-1,Feriados!$A$1:$A$936),1,Feriados!$A$1:$A$936)</f>
        <v>44089</v>
      </c>
      <c r="J5094" s="27">
        <f>WORKDAY(WORKDAY(DATEVALUE("15/"&amp;MONTH(EDATE(C5094,0))&amp;"/"&amp;YEAR(EDATE(C5094,0))-1),-1,Feriados!$A$1:$A$936),1,Feriados!$A$1:$A$936)</f>
        <v>43753</v>
      </c>
      <c r="K5094" s="28">
        <f t="shared" si="154"/>
        <v>3.1353293074880995</v>
      </c>
    </row>
    <row r="5095" spans="1:11" x14ac:dyDescent="0.3">
      <c r="A5095" s="18" t="str">
        <f t="shared" si="155"/>
        <v>92020P</v>
      </c>
      <c r="B5095" s="10">
        <v>760199</v>
      </c>
      <c r="C5095" s="15">
        <v>44130</v>
      </c>
      <c r="D5095" s="16">
        <v>3348.3225729999999</v>
      </c>
      <c r="E5095" s="14">
        <v>0.81</v>
      </c>
      <c r="F5095" s="14" t="s">
        <v>42</v>
      </c>
      <c r="G5095" s="15">
        <v>44130</v>
      </c>
      <c r="H5095" s="27">
        <f>WORKDAY(WORKDAY(DATEVALUE("15/"&amp;MONTH(EDATE(C5095,0))&amp;"/"&amp;YEAR(EDATE(C5095,0))),-1,Feriados!$A$1:$A$936),1,Feriados!$A$1:$A$936)</f>
        <v>44119</v>
      </c>
      <c r="I5095" s="27">
        <f>WORKDAY(WORKDAY(DATEVALUE("15/"&amp;MONTH(EDATE(C5095,-1))&amp;"/"&amp;YEAR(EDATE(C5095,-1))),-1,Feriados!$A$1:$A$936),1,Feriados!$A$1:$A$936)</f>
        <v>44089</v>
      </c>
      <c r="J5095" s="27">
        <f>WORKDAY(WORKDAY(DATEVALUE("15/"&amp;MONTH(EDATE(C5095,0))&amp;"/"&amp;YEAR(EDATE(C5095,0))-1),-1,Feriados!$A$1:$A$936),1,Feriados!$A$1:$A$936)</f>
        <v>43753</v>
      </c>
      <c r="K5095" s="28">
        <f t="shared" si="154"/>
        <v>3.1353293074880995</v>
      </c>
    </row>
    <row r="5096" spans="1:11" x14ac:dyDescent="0.3">
      <c r="A5096" s="18" t="str">
        <f t="shared" si="155"/>
        <v>92020P</v>
      </c>
      <c r="B5096" s="10">
        <v>760199</v>
      </c>
      <c r="C5096" s="15">
        <v>44131</v>
      </c>
      <c r="D5096" s="16">
        <v>3349.6091139999999</v>
      </c>
      <c r="E5096" s="14">
        <v>0.81</v>
      </c>
      <c r="F5096" s="14" t="s">
        <v>42</v>
      </c>
      <c r="G5096" s="15">
        <v>44130</v>
      </c>
      <c r="H5096" s="27">
        <f>WORKDAY(WORKDAY(DATEVALUE("15/"&amp;MONTH(EDATE(C5096,0))&amp;"/"&amp;YEAR(EDATE(C5096,0))),-1,Feriados!$A$1:$A$936),1,Feriados!$A$1:$A$936)</f>
        <v>44119</v>
      </c>
      <c r="I5096" s="27">
        <f>WORKDAY(WORKDAY(DATEVALUE("15/"&amp;MONTH(EDATE(C5096,-1))&amp;"/"&amp;YEAR(EDATE(C5096,-1))),-1,Feriados!$A$1:$A$936),1,Feriados!$A$1:$A$936)</f>
        <v>44089</v>
      </c>
      <c r="J5096" s="27">
        <f>WORKDAY(WORKDAY(DATEVALUE("15/"&amp;MONTH(EDATE(C5096,0))&amp;"/"&amp;YEAR(EDATE(C5096,0))-1),-1,Feriados!$A$1:$A$936),1,Feriados!$A$1:$A$936)</f>
        <v>43753</v>
      </c>
      <c r="K5096" s="28">
        <f t="shared" si="154"/>
        <v>3.1353293074880995</v>
      </c>
    </row>
    <row r="5097" spans="1:11" x14ac:dyDescent="0.3">
      <c r="A5097" s="18" t="str">
        <f t="shared" si="155"/>
        <v>92020P</v>
      </c>
      <c r="B5097" s="10">
        <v>760199</v>
      </c>
      <c r="C5097" s="15">
        <v>44132</v>
      </c>
      <c r="D5097" s="16">
        <v>3350.8961490000002</v>
      </c>
      <c r="E5097" s="14">
        <v>0.81</v>
      </c>
      <c r="F5097" s="14" t="s">
        <v>42</v>
      </c>
      <c r="G5097" s="15">
        <v>44130</v>
      </c>
      <c r="H5097" s="27">
        <f>WORKDAY(WORKDAY(DATEVALUE("15/"&amp;MONTH(EDATE(C5097,0))&amp;"/"&amp;YEAR(EDATE(C5097,0))),-1,Feriados!$A$1:$A$936),1,Feriados!$A$1:$A$936)</f>
        <v>44119</v>
      </c>
      <c r="I5097" s="27">
        <f>WORKDAY(WORKDAY(DATEVALUE("15/"&amp;MONTH(EDATE(C5097,-1))&amp;"/"&amp;YEAR(EDATE(C5097,-1))),-1,Feriados!$A$1:$A$936),1,Feriados!$A$1:$A$936)</f>
        <v>44089</v>
      </c>
      <c r="J5097" s="27">
        <f>WORKDAY(WORKDAY(DATEVALUE("15/"&amp;MONTH(EDATE(C5097,0))&amp;"/"&amp;YEAR(EDATE(C5097,0))-1),-1,Feriados!$A$1:$A$936),1,Feriados!$A$1:$A$936)</f>
        <v>43753</v>
      </c>
      <c r="K5097" s="28">
        <f t="shared" si="154"/>
        <v>3.1353293074880995</v>
      </c>
    </row>
    <row r="5098" spans="1:11" x14ac:dyDescent="0.3">
      <c r="A5098" s="18" t="str">
        <f t="shared" si="155"/>
        <v>92020P</v>
      </c>
      <c r="B5098" s="10">
        <v>760199</v>
      </c>
      <c r="C5098" s="15">
        <v>44133</v>
      </c>
      <c r="D5098" s="16">
        <v>3352.1836779999999</v>
      </c>
      <c r="E5098" s="14">
        <v>0.81</v>
      </c>
      <c r="F5098" s="14" t="s">
        <v>42</v>
      </c>
      <c r="G5098" s="15">
        <v>44130</v>
      </c>
      <c r="H5098" s="27">
        <f>WORKDAY(WORKDAY(DATEVALUE("15/"&amp;MONTH(EDATE(C5098,0))&amp;"/"&amp;YEAR(EDATE(C5098,0))),-1,Feriados!$A$1:$A$936),1,Feriados!$A$1:$A$936)</f>
        <v>44119</v>
      </c>
      <c r="I5098" s="27">
        <f>WORKDAY(WORKDAY(DATEVALUE("15/"&amp;MONTH(EDATE(C5098,-1))&amp;"/"&amp;YEAR(EDATE(C5098,-1))),-1,Feriados!$A$1:$A$936),1,Feriados!$A$1:$A$936)</f>
        <v>44089</v>
      </c>
      <c r="J5098" s="27">
        <f>WORKDAY(WORKDAY(DATEVALUE("15/"&amp;MONTH(EDATE(C5098,0))&amp;"/"&amp;YEAR(EDATE(C5098,0))-1),-1,Feriados!$A$1:$A$936),1,Feriados!$A$1:$A$936)</f>
        <v>43753</v>
      </c>
      <c r="K5098" s="28">
        <f t="shared" si="154"/>
        <v>3.1353293074880995</v>
      </c>
    </row>
    <row r="5099" spans="1:11" x14ac:dyDescent="0.3">
      <c r="A5099" s="18" t="str">
        <f t="shared" si="155"/>
        <v>92020P</v>
      </c>
      <c r="B5099" s="10">
        <v>760199</v>
      </c>
      <c r="C5099" s="15">
        <v>44134</v>
      </c>
      <c r="D5099" s="16">
        <v>3353.4717019999998</v>
      </c>
      <c r="E5099" s="14">
        <v>0.81</v>
      </c>
      <c r="F5099" s="14" t="s">
        <v>42</v>
      </c>
      <c r="G5099" s="15">
        <v>44130</v>
      </c>
      <c r="H5099" s="27">
        <f>WORKDAY(WORKDAY(DATEVALUE("15/"&amp;MONTH(EDATE(C5099,0))&amp;"/"&amp;YEAR(EDATE(C5099,0))),-1,Feriados!$A$1:$A$936),1,Feriados!$A$1:$A$936)</f>
        <v>44119</v>
      </c>
      <c r="I5099" s="27">
        <f>WORKDAY(WORKDAY(DATEVALUE("15/"&amp;MONTH(EDATE(C5099,-1))&amp;"/"&amp;YEAR(EDATE(C5099,-1))),-1,Feriados!$A$1:$A$936),1,Feriados!$A$1:$A$936)</f>
        <v>44089</v>
      </c>
      <c r="J5099" s="27">
        <f>WORKDAY(WORKDAY(DATEVALUE("15/"&amp;MONTH(EDATE(C5099,0))&amp;"/"&amp;YEAR(EDATE(C5099,0))-1),-1,Feriados!$A$1:$A$936),1,Feriados!$A$1:$A$936)</f>
        <v>43753</v>
      </c>
      <c r="K5099" s="28">
        <f t="shared" si="154"/>
        <v>3.1353293074880995</v>
      </c>
    </row>
    <row r="5100" spans="1:11" x14ac:dyDescent="0.3">
      <c r="A5100" s="18" t="str">
        <f t="shared" si="155"/>
        <v>102020P</v>
      </c>
      <c r="B5100" s="10">
        <v>760199</v>
      </c>
      <c r="C5100" s="15">
        <v>44138</v>
      </c>
      <c r="D5100" s="16">
        <v>3354.760221</v>
      </c>
      <c r="E5100" s="14">
        <v>0.81</v>
      </c>
      <c r="F5100" s="14" t="s">
        <v>42</v>
      </c>
      <c r="G5100" s="15">
        <v>44130</v>
      </c>
      <c r="H5100" s="27">
        <f>WORKDAY(WORKDAY(DATEVALUE("15/"&amp;MONTH(EDATE(C5100,0))&amp;"/"&amp;YEAR(EDATE(C5100,0))),-1,Feriados!$A$1:$A$936),1,Feriados!$A$1:$A$936)</f>
        <v>44151</v>
      </c>
      <c r="I5100" s="27">
        <f>WORKDAY(WORKDAY(DATEVALUE("15/"&amp;MONTH(EDATE(C5100,-1))&amp;"/"&amp;YEAR(EDATE(C5100,-1))),-1,Feriados!$A$1:$A$936),1,Feriados!$A$1:$A$936)</f>
        <v>44119</v>
      </c>
      <c r="J5100" s="27">
        <f>WORKDAY(WORKDAY(DATEVALUE("15/"&amp;MONTH(EDATE(C5100,0))&amp;"/"&amp;YEAR(EDATE(C5100,0))-1),-1,Feriados!$A$1:$A$936),1,Feriados!$A$1:$A$936)</f>
        <v>43787</v>
      </c>
      <c r="K5100" s="28">
        <f t="shared" si="154"/>
        <v>3.9183500432687479</v>
      </c>
    </row>
    <row r="5101" spans="1:11" x14ac:dyDescent="0.3">
      <c r="A5101" s="18" t="str">
        <f t="shared" si="155"/>
        <v>102020P</v>
      </c>
      <c r="B5101" s="10">
        <v>760199</v>
      </c>
      <c r="C5101" s="15">
        <v>44139</v>
      </c>
      <c r="D5101" s="16">
        <v>3356.049235</v>
      </c>
      <c r="E5101" s="14">
        <v>0.81</v>
      </c>
      <c r="F5101" s="14" t="s">
        <v>42</v>
      </c>
      <c r="G5101" s="15">
        <v>44130</v>
      </c>
      <c r="H5101" s="27">
        <f>WORKDAY(WORKDAY(DATEVALUE("15/"&amp;MONTH(EDATE(C5101,0))&amp;"/"&amp;YEAR(EDATE(C5101,0))),-1,Feriados!$A$1:$A$936),1,Feriados!$A$1:$A$936)</f>
        <v>44151</v>
      </c>
      <c r="I5101" s="27">
        <f>WORKDAY(WORKDAY(DATEVALUE("15/"&amp;MONTH(EDATE(C5101,-1))&amp;"/"&amp;YEAR(EDATE(C5101,-1))),-1,Feriados!$A$1:$A$936),1,Feriados!$A$1:$A$936)</f>
        <v>44119</v>
      </c>
      <c r="J5101" s="27">
        <f>WORKDAY(WORKDAY(DATEVALUE("15/"&amp;MONTH(EDATE(C5101,0))&amp;"/"&amp;YEAR(EDATE(C5101,0))-1),-1,Feriados!$A$1:$A$936),1,Feriados!$A$1:$A$936)</f>
        <v>43787</v>
      </c>
      <c r="K5101" s="28">
        <f t="shared" si="154"/>
        <v>3.9183500432687479</v>
      </c>
    </row>
    <row r="5102" spans="1:11" x14ac:dyDescent="0.3">
      <c r="A5102" s="18" t="str">
        <f t="shared" si="155"/>
        <v>102020P</v>
      </c>
      <c r="B5102" s="10">
        <v>760199</v>
      </c>
      <c r="C5102" s="15">
        <v>44140</v>
      </c>
      <c r="D5102" s="16">
        <v>3357.3387440000001</v>
      </c>
      <c r="E5102" s="14">
        <v>0.81</v>
      </c>
      <c r="F5102" s="14" t="s">
        <v>42</v>
      </c>
      <c r="G5102" s="15">
        <v>44130</v>
      </c>
      <c r="H5102" s="27">
        <f>WORKDAY(WORKDAY(DATEVALUE("15/"&amp;MONTH(EDATE(C5102,0))&amp;"/"&amp;YEAR(EDATE(C5102,0))),-1,Feriados!$A$1:$A$936),1,Feriados!$A$1:$A$936)</f>
        <v>44151</v>
      </c>
      <c r="I5102" s="27">
        <f>WORKDAY(WORKDAY(DATEVALUE("15/"&amp;MONTH(EDATE(C5102,-1))&amp;"/"&amp;YEAR(EDATE(C5102,-1))),-1,Feriados!$A$1:$A$936),1,Feriados!$A$1:$A$936)</f>
        <v>44119</v>
      </c>
      <c r="J5102" s="27">
        <f>WORKDAY(WORKDAY(DATEVALUE("15/"&amp;MONTH(EDATE(C5102,0))&amp;"/"&amp;YEAR(EDATE(C5102,0))-1),-1,Feriados!$A$1:$A$936),1,Feriados!$A$1:$A$936)</f>
        <v>43787</v>
      </c>
      <c r="K5102" s="28">
        <f t="shared" si="154"/>
        <v>3.9183500432687479</v>
      </c>
    </row>
    <row r="5103" spans="1:11" x14ac:dyDescent="0.3">
      <c r="A5103" s="18" t="str">
        <f t="shared" si="155"/>
        <v>102020F</v>
      </c>
      <c r="B5103" s="10">
        <v>760199</v>
      </c>
      <c r="C5103" s="15">
        <v>44141</v>
      </c>
      <c r="D5103" s="16">
        <v>3359.8189560000001</v>
      </c>
      <c r="E5103" s="14">
        <v>0.86</v>
      </c>
      <c r="F5103" s="14" t="s">
        <v>41</v>
      </c>
      <c r="G5103" s="15">
        <v>44141</v>
      </c>
      <c r="H5103" s="27">
        <f>WORKDAY(WORKDAY(DATEVALUE("15/"&amp;MONTH(EDATE(C5103,0))&amp;"/"&amp;YEAR(EDATE(C5103,0))),-1,Feriados!$A$1:$A$936),1,Feriados!$A$1:$A$936)</f>
        <v>44151</v>
      </c>
      <c r="I5103" s="27">
        <f>WORKDAY(WORKDAY(DATEVALUE("15/"&amp;MONTH(EDATE(C5103,-1))&amp;"/"&amp;YEAR(EDATE(C5103,-1))),-1,Feriados!$A$1:$A$936),1,Feriados!$A$1:$A$936)</f>
        <v>44119</v>
      </c>
      <c r="J5103" s="27">
        <f>WORKDAY(WORKDAY(DATEVALUE("15/"&amp;MONTH(EDATE(C5103,0))&amp;"/"&amp;YEAR(EDATE(C5103,0))-1),-1,Feriados!$A$1:$A$936),1,Feriados!$A$1:$A$936)</f>
        <v>43787</v>
      </c>
      <c r="K5103" s="28">
        <f t="shared" si="154"/>
        <v>3.9183500432687479</v>
      </c>
    </row>
    <row r="5104" spans="1:11" x14ac:dyDescent="0.3">
      <c r="A5104" s="18" t="str">
        <f t="shared" si="155"/>
        <v>102020F</v>
      </c>
      <c r="B5104" s="10">
        <v>760199</v>
      </c>
      <c r="C5104" s="15">
        <v>44144</v>
      </c>
      <c r="D5104" s="16">
        <v>3361.1893070000001</v>
      </c>
      <c r="E5104" s="14">
        <v>0.86</v>
      </c>
      <c r="F5104" s="14" t="s">
        <v>41</v>
      </c>
      <c r="G5104" s="15">
        <v>44141</v>
      </c>
      <c r="H5104" s="27">
        <f>WORKDAY(WORKDAY(DATEVALUE("15/"&amp;MONTH(EDATE(C5104,0))&amp;"/"&amp;YEAR(EDATE(C5104,0))),-1,Feriados!$A$1:$A$936),1,Feriados!$A$1:$A$936)</f>
        <v>44151</v>
      </c>
      <c r="I5104" s="27">
        <f>WORKDAY(WORKDAY(DATEVALUE("15/"&amp;MONTH(EDATE(C5104,-1))&amp;"/"&amp;YEAR(EDATE(C5104,-1))),-1,Feriados!$A$1:$A$936),1,Feriados!$A$1:$A$936)</f>
        <v>44119</v>
      </c>
      <c r="J5104" s="27">
        <f>WORKDAY(WORKDAY(DATEVALUE("15/"&amp;MONTH(EDATE(C5104,0))&amp;"/"&amp;YEAR(EDATE(C5104,0))-1),-1,Feriados!$A$1:$A$936),1,Feriados!$A$1:$A$936)</f>
        <v>43787</v>
      </c>
      <c r="K5104" s="28">
        <f t="shared" si="154"/>
        <v>3.9183500432687479</v>
      </c>
    </row>
    <row r="5105" spans="1:11" x14ac:dyDescent="0.3">
      <c r="A5105" s="18" t="str">
        <f t="shared" si="155"/>
        <v>102020F</v>
      </c>
      <c r="B5105" s="10">
        <v>760199</v>
      </c>
      <c r="C5105" s="15">
        <v>44145</v>
      </c>
      <c r="D5105" s="16">
        <v>3362.5602159999999</v>
      </c>
      <c r="E5105" s="14">
        <v>0.86</v>
      </c>
      <c r="F5105" s="14" t="s">
        <v>41</v>
      </c>
      <c r="G5105" s="15">
        <v>44141</v>
      </c>
      <c r="H5105" s="27">
        <f>WORKDAY(WORKDAY(DATEVALUE("15/"&amp;MONTH(EDATE(C5105,0))&amp;"/"&amp;YEAR(EDATE(C5105,0))),-1,Feriados!$A$1:$A$936),1,Feriados!$A$1:$A$936)</f>
        <v>44151</v>
      </c>
      <c r="I5105" s="27">
        <f>WORKDAY(WORKDAY(DATEVALUE("15/"&amp;MONTH(EDATE(C5105,-1))&amp;"/"&amp;YEAR(EDATE(C5105,-1))),-1,Feriados!$A$1:$A$936),1,Feriados!$A$1:$A$936)</f>
        <v>44119</v>
      </c>
      <c r="J5105" s="27">
        <f>WORKDAY(WORKDAY(DATEVALUE("15/"&amp;MONTH(EDATE(C5105,0))&amp;"/"&amp;YEAR(EDATE(C5105,0))-1),-1,Feriados!$A$1:$A$936),1,Feriados!$A$1:$A$936)</f>
        <v>43787</v>
      </c>
      <c r="K5105" s="28">
        <f t="shared" si="154"/>
        <v>3.9183500432687479</v>
      </c>
    </row>
    <row r="5106" spans="1:11" x14ac:dyDescent="0.3">
      <c r="A5106" s="18" t="str">
        <f t="shared" si="155"/>
        <v>102020F</v>
      </c>
      <c r="B5106" s="10">
        <v>760199</v>
      </c>
      <c r="C5106" s="15">
        <v>44146</v>
      </c>
      <c r="D5106" s="16">
        <v>3363.931685</v>
      </c>
      <c r="E5106" s="14">
        <v>0.86</v>
      </c>
      <c r="F5106" s="14" t="s">
        <v>41</v>
      </c>
      <c r="G5106" s="15">
        <v>44141</v>
      </c>
      <c r="H5106" s="27">
        <f>WORKDAY(WORKDAY(DATEVALUE("15/"&amp;MONTH(EDATE(C5106,0))&amp;"/"&amp;YEAR(EDATE(C5106,0))),-1,Feriados!$A$1:$A$936),1,Feriados!$A$1:$A$936)</f>
        <v>44151</v>
      </c>
      <c r="I5106" s="27">
        <f>WORKDAY(WORKDAY(DATEVALUE("15/"&amp;MONTH(EDATE(C5106,-1))&amp;"/"&amp;YEAR(EDATE(C5106,-1))),-1,Feriados!$A$1:$A$936),1,Feriados!$A$1:$A$936)</f>
        <v>44119</v>
      </c>
      <c r="J5106" s="27">
        <f>WORKDAY(WORKDAY(DATEVALUE("15/"&amp;MONTH(EDATE(C5106,0))&amp;"/"&amp;YEAR(EDATE(C5106,0))-1),-1,Feriados!$A$1:$A$936),1,Feriados!$A$1:$A$936)</f>
        <v>43787</v>
      </c>
      <c r="K5106" s="28">
        <f t="shared" si="154"/>
        <v>3.9183500432687479</v>
      </c>
    </row>
    <row r="5107" spans="1:11" x14ac:dyDescent="0.3">
      <c r="A5107" s="18" t="str">
        <f t="shared" si="155"/>
        <v>102020F</v>
      </c>
      <c r="B5107" s="10">
        <v>760199</v>
      </c>
      <c r="C5107" s="15">
        <v>44147</v>
      </c>
      <c r="D5107" s="16">
        <v>3365.3037119999999</v>
      </c>
      <c r="E5107" s="14">
        <v>0.86</v>
      </c>
      <c r="F5107" s="14" t="s">
        <v>41</v>
      </c>
      <c r="G5107" s="15">
        <v>44141</v>
      </c>
      <c r="H5107" s="27">
        <f>WORKDAY(WORKDAY(DATEVALUE("15/"&amp;MONTH(EDATE(C5107,0))&amp;"/"&amp;YEAR(EDATE(C5107,0))),-1,Feriados!$A$1:$A$936),1,Feriados!$A$1:$A$936)</f>
        <v>44151</v>
      </c>
      <c r="I5107" s="27">
        <f>WORKDAY(WORKDAY(DATEVALUE("15/"&amp;MONTH(EDATE(C5107,-1))&amp;"/"&amp;YEAR(EDATE(C5107,-1))),-1,Feriados!$A$1:$A$936),1,Feriados!$A$1:$A$936)</f>
        <v>44119</v>
      </c>
      <c r="J5107" s="27">
        <f>WORKDAY(WORKDAY(DATEVALUE("15/"&amp;MONTH(EDATE(C5107,0))&amp;"/"&amp;YEAR(EDATE(C5107,0))-1),-1,Feriados!$A$1:$A$936),1,Feriados!$A$1:$A$936)</f>
        <v>43787</v>
      </c>
      <c r="K5107" s="28">
        <f t="shared" si="154"/>
        <v>3.9183500432687479</v>
      </c>
    </row>
    <row r="5108" spans="1:11" x14ac:dyDescent="0.3">
      <c r="A5108" s="18" t="str">
        <f t="shared" si="155"/>
        <v>102020F</v>
      </c>
      <c r="B5108" s="10">
        <v>760199</v>
      </c>
      <c r="C5108" s="15">
        <v>44148</v>
      </c>
      <c r="D5108" s="16">
        <v>3366.6763000000001</v>
      </c>
      <c r="E5108" s="14">
        <v>0.86</v>
      </c>
      <c r="F5108" s="14" t="s">
        <v>41</v>
      </c>
      <c r="G5108" s="15">
        <v>44141</v>
      </c>
      <c r="H5108" s="27">
        <f>WORKDAY(WORKDAY(DATEVALUE("15/"&amp;MONTH(EDATE(C5108,0))&amp;"/"&amp;YEAR(EDATE(C5108,0))),-1,Feriados!$A$1:$A$936),1,Feriados!$A$1:$A$936)</f>
        <v>44151</v>
      </c>
      <c r="I5108" s="27">
        <f>WORKDAY(WORKDAY(DATEVALUE("15/"&amp;MONTH(EDATE(C5108,-1))&amp;"/"&amp;YEAR(EDATE(C5108,-1))),-1,Feriados!$A$1:$A$936),1,Feriados!$A$1:$A$936)</f>
        <v>44119</v>
      </c>
      <c r="J5108" s="27">
        <f>WORKDAY(WORKDAY(DATEVALUE("15/"&amp;MONTH(EDATE(C5108,0))&amp;"/"&amp;YEAR(EDATE(C5108,0))-1),-1,Feriados!$A$1:$A$936),1,Feriados!$A$1:$A$936)</f>
        <v>43787</v>
      </c>
      <c r="K5108" s="28">
        <f t="shared" si="154"/>
        <v>3.9183500432687479</v>
      </c>
    </row>
    <row r="5109" spans="1:11" x14ac:dyDescent="0.3">
      <c r="A5109" s="18" t="str">
        <f t="shared" si="155"/>
        <v>102020F</v>
      </c>
      <c r="B5109" s="10">
        <v>760199</v>
      </c>
      <c r="C5109" s="15">
        <v>44151</v>
      </c>
      <c r="D5109" s="16">
        <v>3368.0494480000002</v>
      </c>
      <c r="E5109" s="14">
        <v>0.86</v>
      </c>
      <c r="F5109" s="14" t="s">
        <v>41</v>
      </c>
      <c r="G5109" s="15">
        <v>44141</v>
      </c>
      <c r="H5109" s="27">
        <f>WORKDAY(WORKDAY(DATEVALUE("15/"&amp;MONTH(EDATE(C5109,0))&amp;"/"&amp;YEAR(EDATE(C5109,0))),-1,Feriados!$A$1:$A$936),1,Feriados!$A$1:$A$936)</f>
        <v>44151</v>
      </c>
      <c r="I5109" s="27">
        <f>WORKDAY(WORKDAY(DATEVALUE("15/"&amp;MONTH(EDATE(C5109,-1))&amp;"/"&amp;YEAR(EDATE(C5109,-1))),-1,Feriados!$A$1:$A$936),1,Feriados!$A$1:$A$936)</f>
        <v>44119</v>
      </c>
      <c r="J5109" s="27">
        <f>WORKDAY(WORKDAY(DATEVALUE("15/"&amp;MONTH(EDATE(C5109,0))&amp;"/"&amp;YEAR(EDATE(C5109,0))-1),-1,Feriados!$A$1:$A$936),1,Feriados!$A$1:$A$936)</f>
        <v>43787</v>
      </c>
      <c r="K5109" s="28">
        <f t="shared" si="154"/>
        <v>3.9183500432687479</v>
      </c>
    </row>
    <row r="5110" spans="1:11" x14ac:dyDescent="0.3">
      <c r="A5110" s="18" t="str">
        <f t="shared" si="155"/>
        <v>102020P</v>
      </c>
      <c r="B5110" s="10">
        <v>760199</v>
      </c>
      <c r="C5110" s="15">
        <v>44152</v>
      </c>
      <c r="D5110" s="16">
        <v>3368.801567</v>
      </c>
      <c r="E5110" s="14">
        <v>0.47</v>
      </c>
      <c r="F5110" s="14" t="s">
        <v>42</v>
      </c>
      <c r="G5110" s="15">
        <v>44152</v>
      </c>
      <c r="H5110" s="27">
        <f>WORKDAY(WORKDAY(DATEVALUE("15/"&amp;MONTH(EDATE(C5110,0))&amp;"/"&amp;YEAR(EDATE(C5110,0))),-1,Feriados!$A$1:$A$936),1,Feriados!$A$1:$A$936)</f>
        <v>44151</v>
      </c>
      <c r="I5110" s="27">
        <f>WORKDAY(WORKDAY(DATEVALUE("15/"&amp;MONTH(EDATE(C5110,-1))&amp;"/"&amp;YEAR(EDATE(C5110,-1))),-1,Feriados!$A$1:$A$936),1,Feriados!$A$1:$A$936)</f>
        <v>44119</v>
      </c>
      <c r="J5110" s="27">
        <f>WORKDAY(WORKDAY(DATEVALUE("15/"&amp;MONTH(EDATE(C5110,0))&amp;"/"&amp;YEAR(EDATE(C5110,0))-1),-1,Feriados!$A$1:$A$936),1,Feriados!$A$1:$A$936)</f>
        <v>43787</v>
      </c>
      <c r="K5110" s="28">
        <f t="shared" si="154"/>
        <v>3.9183500432687479</v>
      </c>
    </row>
    <row r="5111" spans="1:11" x14ac:dyDescent="0.3">
      <c r="A5111" s="18" t="str">
        <f t="shared" si="155"/>
        <v>102020P</v>
      </c>
      <c r="B5111" s="10">
        <v>760199</v>
      </c>
      <c r="C5111" s="15">
        <v>44153</v>
      </c>
      <c r="D5111" s="16">
        <v>3369.5538550000001</v>
      </c>
      <c r="E5111" s="14">
        <v>0.47</v>
      </c>
      <c r="F5111" s="14" t="s">
        <v>42</v>
      </c>
      <c r="G5111" s="15">
        <v>44152</v>
      </c>
      <c r="H5111" s="27">
        <f>WORKDAY(WORKDAY(DATEVALUE("15/"&amp;MONTH(EDATE(C5111,0))&amp;"/"&amp;YEAR(EDATE(C5111,0))),-1,Feriados!$A$1:$A$936),1,Feriados!$A$1:$A$936)</f>
        <v>44151</v>
      </c>
      <c r="I5111" s="27">
        <f>WORKDAY(WORKDAY(DATEVALUE("15/"&amp;MONTH(EDATE(C5111,-1))&amp;"/"&amp;YEAR(EDATE(C5111,-1))),-1,Feriados!$A$1:$A$936),1,Feriados!$A$1:$A$936)</f>
        <v>44119</v>
      </c>
      <c r="J5111" s="27">
        <f>WORKDAY(WORKDAY(DATEVALUE("15/"&amp;MONTH(EDATE(C5111,0))&amp;"/"&amp;YEAR(EDATE(C5111,0))-1),-1,Feriados!$A$1:$A$936),1,Feriados!$A$1:$A$936)</f>
        <v>43787</v>
      </c>
      <c r="K5111" s="28">
        <f t="shared" si="154"/>
        <v>3.9183500432687479</v>
      </c>
    </row>
    <row r="5112" spans="1:11" x14ac:dyDescent="0.3">
      <c r="A5112" s="18" t="str">
        <f t="shared" si="155"/>
        <v>102020P</v>
      </c>
      <c r="B5112" s="10">
        <v>760199</v>
      </c>
      <c r="C5112" s="15">
        <v>44154</v>
      </c>
      <c r="D5112" s="16">
        <v>3370.3063099999999</v>
      </c>
      <c r="E5112" s="14">
        <v>0.47</v>
      </c>
      <c r="F5112" s="14" t="s">
        <v>42</v>
      </c>
      <c r="G5112" s="15">
        <v>44152</v>
      </c>
      <c r="H5112" s="27">
        <f>WORKDAY(WORKDAY(DATEVALUE("15/"&amp;MONTH(EDATE(C5112,0))&amp;"/"&amp;YEAR(EDATE(C5112,0))),-1,Feriados!$A$1:$A$936),1,Feriados!$A$1:$A$936)</f>
        <v>44151</v>
      </c>
      <c r="I5112" s="27">
        <f>WORKDAY(WORKDAY(DATEVALUE("15/"&amp;MONTH(EDATE(C5112,-1))&amp;"/"&amp;YEAR(EDATE(C5112,-1))),-1,Feriados!$A$1:$A$936),1,Feriados!$A$1:$A$936)</f>
        <v>44119</v>
      </c>
      <c r="J5112" s="27">
        <f>WORKDAY(WORKDAY(DATEVALUE("15/"&amp;MONTH(EDATE(C5112,0))&amp;"/"&amp;YEAR(EDATE(C5112,0))-1),-1,Feriados!$A$1:$A$936),1,Feriados!$A$1:$A$936)</f>
        <v>43787</v>
      </c>
      <c r="K5112" s="28">
        <f t="shared" si="154"/>
        <v>3.9183500432687479</v>
      </c>
    </row>
    <row r="5113" spans="1:11" x14ac:dyDescent="0.3">
      <c r="A5113" s="18" t="str">
        <f t="shared" si="155"/>
        <v>102020P</v>
      </c>
      <c r="B5113" s="10">
        <v>760199</v>
      </c>
      <c r="C5113" s="15">
        <v>44155</v>
      </c>
      <c r="D5113" s="16">
        <v>3371.0589340000001</v>
      </c>
      <c r="E5113" s="14">
        <v>0.47</v>
      </c>
      <c r="F5113" s="14" t="s">
        <v>42</v>
      </c>
      <c r="G5113" s="15">
        <v>44152</v>
      </c>
      <c r="H5113" s="27">
        <f>WORKDAY(WORKDAY(DATEVALUE("15/"&amp;MONTH(EDATE(C5113,0))&amp;"/"&amp;YEAR(EDATE(C5113,0))),-1,Feriados!$A$1:$A$936),1,Feriados!$A$1:$A$936)</f>
        <v>44151</v>
      </c>
      <c r="I5113" s="27">
        <f>WORKDAY(WORKDAY(DATEVALUE("15/"&amp;MONTH(EDATE(C5113,-1))&amp;"/"&amp;YEAR(EDATE(C5113,-1))),-1,Feriados!$A$1:$A$936),1,Feriados!$A$1:$A$936)</f>
        <v>44119</v>
      </c>
      <c r="J5113" s="27">
        <f>WORKDAY(WORKDAY(DATEVALUE("15/"&amp;MONTH(EDATE(C5113,0))&amp;"/"&amp;YEAR(EDATE(C5113,0))-1),-1,Feriados!$A$1:$A$936),1,Feriados!$A$1:$A$936)</f>
        <v>43787</v>
      </c>
      <c r="K5113" s="28">
        <f t="shared" si="154"/>
        <v>3.9183500432687479</v>
      </c>
    </row>
    <row r="5114" spans="1:11" x14ac:dyDescent="0.3">
      <c r="A5114" s="18" t="str">
        <f t="shared" si="155"/>
        <v>102020P</v>
      </c>
      <c r="B5114" s="10">
        <v>760199</v>
      </c>
      <c r="C5114" s="15">
        <v>44158</v>
      </c>
      <c r="D5114" s="16">
        <v>3371.811725</v>
      </c>
      <c r="E5114" s="14">
        <v>0.47</v>
      </c>
      <c r="F5114" s="14" t="s">
        <v>42</v>
      </c>
      <c r="G5114" s="15">
        <v>44152</v>
      </c>
      <c r="H5114" s="27">
        <f>WORKDAY(WORKDAY(DATEVALUE("15/"&amp;MONTH(EDATE(C5114,0))&amp;"/"&amp;YEAR(EDATE(C5114,0))),-1,Feriados!$A$1:$A$936),1,Feriados!$A$1:$A$936)</f>
        <v>44151</v>
      </c>
      <c r="I5114" s="27">
        <f>WORKDAY(WORKDAY(DATEVALUE("15/"&amp;MONTH(EDATE(C5114,-1))&amp;"/"&amp;YEAR(EDATE(C5114,-1))),-1,Feriados!$A$1:$A$936),1,Feriados!$A$1:$A$936)</f>
        <v>44119</v>
      </c>
      <c r="J5114" s="27">
        <f>WORKDAY(WORKDAY(DATEVALUE("15/"&amp;MONTH(EDATE(C5114,0))&amp;"/"&amp;YEAR(EDATE(C5114,0))-1),-1,Feriados!$A$1:$A$936),1,Feriados!$A$1:$A$936)</f>
        <v>43787</v>
      </c>
      <c r="K5114" s="28">
        <f t="shared" si="154"/>
        <v>3.9183500432687479</v>
      </c>
    </row>
    <row r="5115" spans="1:11" x14ac:dyDescent="0.3">
      <c r="A5115" s="18" t="str">
        <f t="shared" si="155"/>
        <v>102020P</v>
      </c>
      <c r="B5115" s="10">
        <v>760199</v>
      </c>
      <c r="C5115" s="15">
        <v>44159</v>
      </c>
      <c r="D5115" s="16">
        <v>3372.5646849999998</v>
      </c>
      <c r="E5115" s="14">
        <v>0.47</v>
      </c>
      <c r="F5115" s="14" t="s">
        <v>42</v>
      </c>
      <c r="G5115" s="15">
        <v>44152</v>
      </c>
      <c r="H5115" s="27">
        <f>WORKDAY(WORKDAY(DATEVALUE("15/"&amp;MONTH(EDATE(C5115,0))&amp;"/"&amp;YEAR(EDATE(C5115,0))),-1,Feriados!$A$1:$A$936),1,Feriados!$A$1:$A$936)</f>
        <v>44151</v>
      </c>
      <c r="I5115" s="27">
        <f>WORKDAY(WORKDAY(DATEVALUE("15/"&amp;MONTH(EDATE(C5115,-1))&amp;"/"&amp;YEAR(EDATE(C5115,-1))),-1,Feriados!$A$1:$A$936),1,Feriados!$A$1:$A$936)</f>
        <v>44119</v>
      </c>
      <c r="J5115" s="27">
        <f>WORKDAY(WORKDAY(DATEVALUE("15/"&amp;MONTH(EDATE(C5115,0))&amp;"/"&amp;YEAR(EDATE(C5115,0))-1),-1,Feriados!$A$1:$A$936),1,Feriados!$A$1:$A$936)</f>
        <v>43787</v>
      </c>
      <c r="K5115" s="28">
        <f t="shared" si="154"/>
        <v>3.9183500432687479</v>
      </c>
    </row>
    <row r="5116" spans="1:11" x14ac:dyDescent="0.3">
      <c r="A5116" s="18" t="str">
        <f t="shared" si="155"/>
        <v>102020P</v>
      </c>
      <c r="B5116" s="10">
        <v>760199</v>
      </c>
      <c r="C5116" s="15">
        <v>44160</v>
      </c>
      <c r="D5116" s="16">
        <v>3376.6720140000002</v>
      </c>
      <c r="E5116" s="14">
        <v>0.77</v>
      </c>
      <c r="F5116" s="14" t="s">
        <v>42</v>
      </c>
      <c r="G5116" s="15">
        <v>44160</v>
      </c>
      <c r="H5116" s="27">
        <f>WORKDAY(WORKDAY(DATEVALUE("15/"&amp;MONTH(EDATE(C5116,0))&amp;"/"&amp;YEAR(EDATE(C5116,0))),-1,Feriados!$A$1:$A$936),1,Feriados!$A$1:$A$936)</f>
        <v>44151</v>
      </c>
      <c r="I5116" s="27">
        <f>WORKDAY(WORKDAY(DATEVALUE("15/"&amp;MONTH(EDATE(C5116,-1))&amp;"/"&amp;YEAR(EDATE(C5116,-1))),-1,Feriados!$A$1:$A$936),1,Feriados!$A$1:$A$936)</f>
        <v>44119</v>
      </c>
      <c r="J5116" s="27">
        <f>WORKDAY(WORKDAY(DATEVALUE("15/"&amp;MONTH(EDATE(C5116,0))&amp;"/"&amp;YEAR(EDATE(C5116,0))-1),-1,Feriados!$A$1:$A$936),1,Feriados!$A$1:$A$936)</f>
        <v>43787</v>
      </c>
      <c r="K5116" s="28">
        <f t="shared" si="154"/>
        <v>3.9183500432687479</v>
      </c>
    </row>
    <row r="5117" spans="1:11" x14ac:dyDescent="0.3">
      <c r="A5117" s="18" t="str">
        <f t="shared" si="155"/>
        <v>102020P</v>
      </c>
      <c r="B5117" s="10">
        <v>760199</v>
      </c>
      <c r="C5117" s="15">
        <v>44161</v>
      </c>
      <c r="D5117" s="16">
        <v>3377.9056099999998</v>
      </c>
      <c r="E5117" s="14">
        <v>0.77</v>
      </c>
      <c r="F5117" s="14" t="s">
        <v>42</v>
      </c>
      <c r="G5117" s="15">
        <v>44160</v>
      </c>
      <c r="H5117" s="27">
        <f>WORKDAY(WORKDAY(DATEVALUE("15/"&amp;MONTH(EDATE(C5117,0))&amp;"/"&amp;YEAR(EDATE(C5117,0))),-1,Feriados!$A$1:$A$936),1,Feriados!$A$1:$A$936)</f>
        <v>44151</v>
      </c>
      <c r="I5117" s="27">
        <f>WORKDAY(WORKDAY(DATEVALUE("15/"&amp;MONTH(EDATE(C5117,-1))&amp;"/"&amp;YEAR(EDATE(C5117,-1))),-1,Feriados!$A$1:$A$936),1,Feriados!$A$1:$A$936)</f>
        <v>44119</v>
      </c>
      <c r="J5117" s="27">
        <f>WORKDAY(WORKDAY(DATEVALUE("15/"&amp;MONTH(EDATE(C5117,0))&amp;"/"&amp;YEAR(EDATE(C5117,0))-1),-1,Feriados!$A$1:$A$936),1,Feriados!$A$1:$A$936)</f>
        <v>43787</v>
      </c>
      <c r="K5117" s="28">
        <f t="shared" ref="K5117:K5180" si="156">+(VLOOKUP(H5117,C:D,2,FALSE)/VLOOKUP(J5117,C:D,2,FALSE)-1)*100</f>
        <v>3.9183500432687479</v>
      </c>
    </row>
    <row r="5118" spans="1:11" x14ac:dyDescent="0.3">
      <c r="A5118" s="18" t="str">
        <f t="shared" si="155"/>
        <v>102020P</v>
      </c>
      <c r="B5118" s="10">
        <v>760199</v>
      </c>
      <c r="C5118" s="15">
        <v>44162</v>
      </c>
      <c r="D5118" s="16">
        <v>3379.1396570000002</v>
      </c>
      <c r="E5118" s="14">
        <v>0.77</v>
      </c>
      <c r="F5118" s="14" t="s">
        <v>42</v>
      </c>
      <c r="G5118" s="15">
        <v>44160</v>
      </c>
      <c r="H5118" s="27">
        <f>WORKDAY(WORKDAY(DATEVALUE("15/"&amp;MONTH(EDATE(C5118,0))&amp;"/"&amp;YEAR(EDATE(C5118,0))),-1,Feriados!$A$1:$A$936),1,Feriados!$A$1:$A$936)</f>
        <v>44151</v>
      </c>
      <c r="I5118" s="27">
        <f>WORKDAY(WORKDAY(DATEVALUE("15/"&amp;MONTH(EDATE(C5118,-1))&amp;"/"&amp;YEAR(EDATE(C5118,-1))),-1,Feriados!$A$1:$A$936),1,Feriados!$A$1:$A$936)</f>
        <v>44119</v>
      </c>
      <c r="J5118" s="27">
        <f>WORKDAY(WORKDAY(DATEVALUE("15/"&amp;MONTH(EDATE(C5118,0))&amp;"/"&amp;YEAR(EDATE(C5118,0))-1),-1,Feriados!$A$1:$A$936),1,Feriados!$A$1:$A$936)</f>
        <v>43787</v>
      </c>
      <c r="K5118" s="28">
        <f t="shared" si="156"/>
        <v>3.9183500432687479</v>
      </c>
    </row>
    <row r="5119" spans="1:11" x14ac:dyDescent="0.3">
      <c r="A5119" s="18" t="str">
        <f t="shared" si="155"/>
        <v>102020P</v>
      </c>
      <c r="B5119" s="10">
        <v>760199</v>
      </c>
      <c r="C5119" s="15">
        <v>44165</v>
      </c>
      <c r="D5119" s="16">
        <v>3380.3741540000001</v>
      </c>
      <c r="E5119" s="14">
        <v>0.77</v>
      </c>
      <c r="F5119" s="14" t="s">
        <v>42</v>
      </c>
      <c r="G5119" s="15">
        <v>44160</v>
      </c>
      <c r="H5119" s="27">
        <f>WORKDAY(WORKDAY(DATEVALUE("15/"&amp;MONTH(EDATE(C5119,0))&amp;"/"&amp;YEAR(EDATE(C5119,0))),-1,Feriados!$A$1:$A$936),1,Feriados!$A$1:$A$936)</f>
        <v>44151</v>
      </c>
      <c r="I5119" s="27">
        <f>WORKDAY(WORKDAY(DATEVALUE("15/"&amp;MONTH(EDATE(C5119,-1))&amp;"/"&amp;YEAR(EDATE(C5119,-1))),-1,Feriados!$A$1:$A$936),1,Feriados!$A$1:$A$936)</f>
        <v>44119</v>
      </c>
      <c r="J5119" s="27">
        <f>WORKDAY(WORKDAY(DATEVALUE("15/"&amp;MONTH(EDATE(C5119,0))&amp;"/"&amp;YEAR(EDATE(C5119,0))-1),-1,Feriados!$A$1:$A$936),1,Feriados!$A$1:$A$936)</f>
        <v>43787</v>
      </c>
      <c r="K5119" s="28">
        <f t="shared" si="156"/>
        <v>3.9183500432687479</v>
      </c>
    </row>
    <row r="5120" spans="1:11" x14ac:dyDescent="0.3">
      <c r="A5120" s="18" t="str">
        <f t="shared" si="155"/>
        <v>112020P</v>
      </c>
      <c r="B5120" s="10">
        <v>760199</v>
      </c>
      <c r="C5120" s="15">
        <v>44166</v>
      </c>
      <c r="D5120" s="16">
        <v>3381.6091029999998</v>
      </c>
      <c r="E5120" s="14">
        <v>0.77</v>
      </c>
      <c r="F5120" s="14" t="s">
        <v>42</v>
      </c>
      <c r="G5120" s="15">
        <v>44160</v>
      </c>
      <c r="H5120" s="27">
        <f>WORKDAY(WORKDAY(DATEVALUE("15/"&amp;MONTH(EDATE(C5120,0))&amp;"/"&amp;YEAR(EDATE(C5120,0))),-1,Feriados!$A$1:$A$936),1,Feriados!$A$1:$A$936)</f>
        <v>44180</v>
      </c>
      <c r="I5120" s="27">
        <f>WORKDAY(WORKDAY(DATEVALUE("15/"&amp;MONTH(EDATE(C5120,-1))&amp;"/"&amp;YEAR(EDATE(C5120,-1))),-1,Feriados!$A$1:$A$936),1,Feriados!$A$1:$A$936)</f>
        <v>44151</v>
      </c>
      <c r="J5120" s="27">
        <f>WORKDAY(WORKDAY(DATEVALUE("15/"&amp;MONTH(EDATE(C5120,0))&amp;"/"&amp;YEAR(EDATE(C5120,0))-1),-1,Feriados!$A$1:$A$936),1,Feriados!$A$1:$A$936)</f>
        <v>43815</v>
      </c>
      <c r="K5120" s="28">
        <f t="shared" si="156"/>
        <v>4.3112233317211812</v>
      </c>
    </row>
    <row r="5121" spans="1:11" x14ac:dyDescent="0.3">
      <c r="A5121" s="18" t="str">
        <f t="shared" si="155"/>
        <v>112020P</v>
      </c>
      <c r="B5121" s="10">
        <v>760199</v>
      </c>
      <c r="C5121" s="15">
        <v>44167</v>
      </c>
      <c r="D5121" s="16">
        <v>3382.8445019999999</v>
      </c>
      <c r="E5121" s="14">
        <v>0.77</v>
      </c>
      <c r="F5121" s="14" t="s">
        <v>42</v>
      </c>
      <c r="G5121" s="15">
        <v>44160</v>
      </c>
      <c r="H5121" s="27">
        <f>WORKDAY(WORKDAY(DATEVALUE("15/"&amp;MONTH(EDATE(C5121,0))&amp;"/"&amp;YEAR(EDATE(C5121,0))),-1,Feriados!$A$1:$A$936),1,Feriados!$A$1:$A$936)</f>
        <v>44180</v>
      </c>
      <c r="I5121" s="27">
        <f>WORKDAY(WORKDAY(DATEVALUE("15/"&amp;MONTH(EDATE(C5121,-1))&amp;"/"&amp;YEAR(EDATE(C5121,-1))),-1,Feriados!$A$1:$A$936),1,Feriados!$A$1:$A$936)</f>
        <v>44151</v>
      </c>
      <c r="J5121" s="27">
        <f>WORKDAY(WORKDAY(DATEVALUE("15/"&amp;MONTH(EDATE(C5121,0))&amp;"/"&amp;YEAR(EDATE(C5121,0))-1),-1,Feriados!$A$1:$A$936),1,Feriados!$A$1:$A$936)</f>
        <v>43815</v>
      </c>
      <c r="K5121" s="28">
        <f t="shared" si="156"/>
        <v>4.3112233317211812</v>
      </c>
    </row>
    <row r="5122" spans="1:11" x14ac:dyDescent="0.3">
      <c r="A5122" s="18" t="str">
        <f t="shared" si="155"/>
        <v>112020P</v>
      </c>
      <c r="B5122" s="10">
        <v>760199</v>
      </c>
      <c r="C5122" s="15">
        <v>44168</v>
      </c>
      <c r="D5122" s="16">
        <v>3384.0803529999998</v>
      </c>
      <c r="E5122" s="14">
        <v>0.77</v>
      </c>
      <c r="F5122" s="14" t="s">
        <v>42</v>
      </c>
      <c r="G5122" s="15">
        <v>44160</v>
      </c>
      <c r="H5122" s="27">
        <f>WORKDAY(WORKDAY(DATEVALUE("15/"&amp;MONTH(EDATE(C5122,0))&amp;"/"&amp;YEAR(EDATE(C5122,0))),-1,Feriados!$A$1:$A$936),1,Feriados!$A$1:$A$936)</f>
        <v>44180</v>
      </c>
      <c r="I5122" s="27">
        <f>WORKDAY(WORKDAY(DATEVALUE("15/"&amp;MONTH(EDATE(C5122,-1))&amp;"/"&amp;YEAR(EDATE(C5122,-1))),-1,Feriados!$A$1:$A$936),1,Feriados!$A$1:$A$936)</f>
        <v>44151</v>
      </c>
      <c r="J5122" s="27">
        <f>WORKDAY(WORKDAY(DATEVALUE("15/"&amp;MONTH(EDATE(C5122,0))&amp;"/"&amp;YEAR(EDATE(C5122,0))-1),-1,Feriados!$A$1:$A$936),1,Feriados!$A$1:$A$936)</f>
        <v>43815</v>
      </c>
      <c r="K5122" s="28">
        <f t="shared" si="156"/>
        <v>4.3112233317211812</v>
      </c>
    </row>
    <row r="5123" spans="1:11" x14ac:dyDescent="0.3">
      <c r="A5123" s="18" t="str">
        <f t="shared" ref="A5123:A5186" si="157">MONTH(EDATE(C5123,-1))&amp;YEAR(EDATE(C5123,-1))&amp;F5123</f>
        <v>112020P</v>
      </c>
      <c r="B5123" s="10">
        <v>760199</v>
      </c>
      <c r="C5123" s="15">
        <v>44169</v>
      </c>
      <c r="D5123" s="16">
        <v>3385.316656</v>
      </c>
      <c r="E5123" s="14">
        <v>0.77</v>
      </c>
      <c r="F5123" s="14" t="s">
        <v>42</v>
      </c>
      <c r="G5123" s="15">
        <v>44160</v>
      </c>
      <c r="H5123" s="27">
        <f>WORKDAY(WORKDAY(DATEVALUE("15/"&amp;MONTH(EDATE(C5123,0))&amp;"/"&amp;YEAR(EDATE(C5123,0))),-1,Feriados!$A$1:$A$936),1,Feriados!$A$1:$A$936)</f>
        <v>44180</v>
      </c>
      <c r="I5123" s="27">
        <f>WORKDAY(WORKDAY(DATEVALUE("15/"&amp;MONTH(EDATE(C5123,-1))&amp;"/"&amp;YEAR(EDATE(C5123,-1))),-1,Feriados!$A$1:$A$936),1,Feriados!$A$1:$A$936)</f>
        <v>44151</v>
      </c>
      <c r="J5123" s="27">
        <f>WORKDAY(WORKDAY(DATEVALUE("15/"&amp;MONTH(EDATE(C5123,0))&amp;"/"&amp;YEAR(EDATE(C5123,0))-1),-1,Feriados!$A$1:$A$936),1,Feriados!$A$1:$A$936)</f>
        <v>43815</v>
      </c>
      <c r="K5123" s="28">
        <f t="shared" si="156"/>
        <v>4.3112233317211812</v>
      </c>
    </row>
    <row r="5124" spans="1:11" x14ac:dyDescent="0.3">
      <c r="A5124" s="18" t="str">
        <f t="shared" si="157"/>
        <v>112020P</v>
      </c>
      <c r="B5124" s="10">
        <v>760199</v>
      </c>
      <c r="C5124" s="15">
        <v>44172</v>
      </c>
      <c r="D5124" s="16">
        <v>3386.55341</v>
      </c>
      <c r="E5124" s="14">
        <v>0.77</v>
      </c>
      <c r="F5124" s="14" t="s">
        <v>42</v>
      </c>
      <c r="G5124" s="15">
        <v>44160</v>
      </c>
      <c r="H5124" s="27">
        <f>WORKDAY(WORKDAY(DATEVALUE("15/"&amp;MONTH(EDATE(C5124,0))&amp;"/"&amp;YEAR(EDATE(C5124,0))),-1,Feriados!$A$1:$A$936),1,Feriados!$A$1:$A$936)</f>
        <v>44180</v>
      </c>
      <c r="I5124" s="27">
        <f>WORKDAY(WORKDAY(DATEVALUE("15/"&amp;MONTH(EDATE(C5124,-1))&amp;"/"&amp;YEAR(EDATE(C5124,-1))),-1,Feriados!$A$1:$A$936),1,Feriados!$A$1:$A$936)</f>
        <v>44151</v>
      </c>
      <c r="J5124" s="27">
        <f>WORKDAY(WORKDAY(DATEVALUE("15/"&amp;MONTH(EDATE(C5124,0))&amp;"/"&amp;YEAR(EDATE(C5124,0))-1),-1,Feriados!$A$1:$A$936),1,Feriados!$A$1:$A$936)</f>
        <v>43815</v>
      </c>
      <c r="K5124" s="28">
        <f t="shared" si="156"/>
        <v>4.3112233317211812</v>
      </c>
    </row>
    <row r="5125" spans="1:11" x14ac:dyDescent="0.3">
      <c r="A5125" s="18" t="str">
        <f t="shared" si="157"/>
        <v>112020F</v>
      </c>
      <c r="B5125" s="10">
        <v>760199</v>
      </c>
      <c r="C5125" s="15">
        <v>44173</v>
      </c>
      <c r="D5125" s="16">
        <v>3390.864266</v>
      </c>
      <c r="E5125" s="14">
        <v>0.89</v>
      </c>
      <c r="F5125" s="14" t="s">
        <v>41</v>
      </c>
      <c r="G5125" s="15">
        <v>44173</v>
      </c>
      <c r="H5125" s="27">
        <f>WORKDAY(WORKDAY(DATEVALUE("15/"&amp;MONTH(EDATE(C5125,0))&amp;"/"&amp;YEAR(EDATE(C5125,0))),-1,Feriados!$A$1:$A$936),1,Feriados!$A$1:$A$936)</f>
        <v>44180</v>
      </c>
      <c r="I5125" s="27">
        <f>WORKDAY(WORKDAY(DATEVALUE("15/"&amp;MONTH(EDATE(C5125,-1))&amp;"/"&amp;YEAR(EDATE(C5125,-1))),-1,Feriados!$A$1:$A$936),1,Feriados!$A$1:$A$936)</f>
        <v>44151</v>
      </c>
      <c r="J5125" s="27">
        <f>WORKDAY(WORKDAY(DATEVALUE("15/"&amp;MONTH(EDATE(C5125,0))&amp;"/"&amp;YEAR(EDATE(C5125,0))-1),-1,Feriados!$A$1:$A$936),1,Feriados!$A$1:$A$936)</f>
        <v>43815</v>
      </c>
      <c r="K5125" s="28">
        <f t="shared" si="156"/>
        <v>4.3112233317211812</v>
      </c>
    </row>
    <row r="5126" spans="1:11" x14ac:dyDescent="0.3">
      <c r="A5126" s="18" t="str">
        <f t="shared" si="157"/>
        <v>112020F</v>
      </c>
      <c r="B5126" s="10">
        <v>760199</v>
      </c>
      <c r="C5126" s="15">
        <v>44174</v>
      </c>
      <c r="D5126" s="16">
        <v>3392.2953120000002</v>
      </c>
      <c r="E5126" s="14">
        <v>0.89</v>
      </c>
      <c r="F5126" s="14" t="s">
        <v>41</v>
      </c>
      <c r="G5126" s="15">
        <v>44173</v>
      </c>
      <c r="H5126" s="27">
        <f>WORKDAY(WORKDAY(DATEVALUE("15/"&amp;MONTH(EDATE(C5126,0))&amp;"/"&amp;YEAR(EDATE(C5126,0))),-1,Feriados!$A$1:$A$936),1,Feriados!$A$1:$A$936)</f>
        <v>44180</v>
      </c>
      <c r="I5126" s="27">
        <f>WORKDAY(WORKDAY(DATEVALUE("15/"&amp;MONTH(EDATE(C5126,-1))&amp;"/"&amp;YEAR(EDATE(C5126,-1))),-1,Feriados!$A$1:$A$936),1,Feriados!$A$1:$A$936)</f>
        <v>44151</v>
      </c>
      <c r="J5126" s="27">
        <f>WORKDAY(WORKDAY(DATEVALUE("15/"&amp;MONTH(EDATE(C5126,0))&amp;"/"&amp;YEAR(EDATE(C5126,0))-1),-1,Feriados!$A$1:$A$936),1,Feriados!$A$1:$A$936)</f>
        <v>43815</v>
      </c>
      <c r="K5126" s="28">
        <f t="shared" si="156"/>
        <v>4.3112233317211812</v>
      </c>
    </row>
    <row r="5127" spans="1:11" x14ac:dyDescent="0.3">
      <c r="A5127" s="18" t="str">
        <f t="shared" si="157"/>
        <v>112020F</v>
      </c>
      <c r="B5127" s="10">
        <v>760199</v>
      </c>
      <c r="C5127" s="15">
        <v>44175</v>
      </c>
      <c r="D5127" s="16">
        <v>3393.7269630000001</v>
      </c>
      <c r="E5127" s="14">
        <v>0.89</v>
      </c>
      <c r="F5127" s="14" t="s">
        <v>41</v>
      </c>
      <c r="G5127" s="15">
        <v>44173</v>
      </c>
      <c r="H5127" s="27">
        <f>WORKDAY(WORKDAY(DATEVALUE("15/"&amp;MONTH(EDATE(C5127,0))&amp;"/"&amp;YEAR(EDATE(C5127,0))),-1,Feriados!$A$1:$A$936),1,Feriados!$A$1:$A$936)</f>
        <v>44180</v>
      </c>
      <c r="I5127" s="27">
        <f>WORKDAY(WORKDAY(DATEVALUE("15/"&amp;MONTH(EDATE(C5127,-1))&amp;"/"&amp;YEAR(EDATE(C5127,-1))),-1,Feriados!$A$1:$A$936),1,Feriados!$A$1:$A$936)</f>
        <v>44151</v>
      </c>
      <c r="J5127" s="27">
        <f>WORKDAY(WORKDAY(DATEVALUE("15/"&amp;MONTH(EDATE(C5127,0))&amp;"/"&amp;YEAR(EDATE(C5127,0))-1),-1,Feriados!$A$1:$A$936),1,Feriados!$A$1:$A$936)</f>
        <v>43815</v>
      </c>
      <c r="K5127" s="28">
        <f t="shared" si="156"/>
        <v>4.3112233317211812</v>
      </c>
    </row>
    <row r="5128" spans="1:11" x14ac:dyDescent="0.3">
      <c r="A5128" s="18" t="str">
        <f t="shared" si="157"/>
        <v>112020F</v>
      </c>
      <c r="B5128" s="10">
        <v>760199</v>
      </c>
      <c r="C5128" s="15">
        <v>44176</v>
      </c>
      <c r="D5128" s="16">
        <v>3395.1592179999998</v>
      </c>
      <c r="E5128" s="14">
        <v>0.89</v>
      </c>
      <c r="F5128" s="14" t="s">
        <v>41</v>
      </c>
      <c r="G5128" s="15">
        <v>44173</v>
      </c>
      <c r="H5128" s="27">
        <f>WORKDAY(WORKDAY(DATEVALUE("15/"&amp;MONTH(EDATE(C5128,0))&amp;"/"&amp;YEAR(EDATE(C5128,0))),-1,Feriados!$A$1:$A$936),1,Feriados!$A$1:$A$936)</f>
        <v>44180</v>
      </c>
      <c r="I5128" s="27">
        <f>WORKDAY(WORKDAY(DATEVALUE("15/"&amp;MONTH(EDATE(C5128,-1))&amp;"/"&amp;YEAR(EDATE(C5128,-1))),-1,Feriados!$A$1:$A$936),1,Feriados!$A$1:$A$936)</f>
        <v>44151</v>
      </c>
      <c r="J5128" s="27">
        <f>WORKDAY(WORKDAY(DATEVALUE("15/"&amp;MONTH(EDATE(C5128,0))&amp;"/"&amp;YEAR(EDATE(C5128,0))-1),-1,Feriados!$A$1:$A$936),1,Feriados!$A$1:$A$936)</f>
        <v>43815</v>
      </c>
      <c r="K5128" s="28">
        <f t="shared" si="156"/>
        <v>4.3112233317211812</v>
      </c>
    </row>
    <row r="5129" spans="1:11" x14ac:dyDescent="0.3">
      <c r="A5129" s="18" t="str">
        <f t="shared" si="157"/>
        <v>112020F</v>
      </c>
      <c r="B5129" s="10">
        <v>760199</v>
      </c>
      <c r="C5129" s="15">
        <v>44179</v>
      </c>
      <c r="D5129" s="16">
        <v>3396.5920769999998</v>
      </c>
      <c r="E5129" s="14">
        <v>0.89</v>
      </c>
      <c r="F5129" s="14" t="s">
        <v>41</v>
      </c>
      <c r="G5129" s="15">
        <v>44173</v>
      </c>
      <c r="H5129" s="27">
        <f>WORKDAY(WORKDAY(DATEVALUE("15/"&amp;MONTH(EDATE(C5129,0))&amp;"/"&amp;YEAR(EDATE(C5129,0))),-1,Feriados!$A$1:$A$936),1,Feriados!$A$1:$A$936)</f>
        <v>44180</v>
      </c>
      <c r="I5129" s="27">
        <f>WORKDAY(WORKDAY(DATEVALUE("15/"&amp;MONTH(EDATE(C5129,-1))&amp;"/"&amp;YEAR(EDATE(C5129,-1))),-1,Feriados!$A$1:$A$936),1,Feriados!$A$1:$A$936)</f>
        <v>44151</v>
      </c>
      <c r="J5129" s="27">
        <f>WORKDAY(WORKDAY(DATEVALUE("15/"&amp;MONTH(EDATE(C5129,0))&amp;"/"&amp;YEAR(EDATE(C5129,0))-1),-1,Feriados!$A$1:$A$936),1,Feriados!$A$1:$A$936)</f>
        <v>43815</v>
      </c>
      <c r="K5129" s="28">
        <f t="shared" si="156"/>
        <v>4.3112233317211812</v>
      </c>
    </row>
    <row r="5130" spans="1:11" x14ac:dyDescent="0.3">
      <c r="A5130" s="18" t="str">
        <f t="shared" si="157"/>
        <v>112020F</v>
      </c>
      <c r="B5130" s="10">
        <v>760199</v>
      </c>
      <c r="C5130" s="15">
        <v>44180</v>
      </c>
      <c r="D5130" s="16">
        <v>3398.025541</v>
      </c>
      <c r="E5130" s="14">
        <v>0.89</v>
      </c>
      <c r="F5130" s="14" t="s">
        <v>41</v>
      </c>
      <c r="G5130" s="15">
        <v>44173</v>
      </c>
      <c r="H5130" s="27">
        <f>WORKDAY(WORKDAY(DATEVALUE("15/"&amp;MONTH(EDATE(C5130,0))&amp;"/"&amp;YEAR(EDATE(C5130,0))),-1,Feriados!$A$1:$A$936),1,Feriados!$A$1:$A$936)</f>
        <v>44180</v>
      </c>
      <c r="I5130" s="27">
        <f>WORKDAY(WORKDAY(DATEVALUE("15/"&amp;MONTH(EDATE(C5130,-1))&amp;"/"&amp;YEAR(EDATE(C5130,-1))),-1,Feriados!$A$1:$A$936),1,Feriados!$A$1:$A$936)</f>
        <v>44151</v>
      </c>
      <c r="J5130" s="27">
        <f>WORKDAY(WORKDAY(DATEVALUE("15/"&amp;MONTH(EDATE(C5130,0))&amp;"/"&amp;YEAR(EDATE(C5130,0))-1),-1,Feriados!$A$1:$A$936),1,Feriados!$A$1:$A$936)</f>
        <v>43815</v>
      </c>
      <c r="K5130" s="28">
        <f t="shared" si="156"/>
        <v>4.3112233317211812</v>
      </c>
    </row>
    <row r="5131" spans="1:11" x14ac:dyDescent="0.3">
      <c r="A5131" s="18" t="str">
        <f t="shared" si="157"/>
        <v>112020P</v>
      </c>
      <c r="B5131" s="10">
        <v>760199</v>
      </c>
      <c r="C5131" s="15">
        <v>44181</v>
      </c>
      <c r="D5131" s="16">
        <v>3400.0522219999998</v>
      </c>
      <c r="E5131" s="14">
        <v>1.26</v>
      </c>
      <c r="F5131" s="14" t="s">
        <v>42</v>
      </c>
      <c r="G5131" s="15">
        <v>44181</v>
      </c>
      <c r="H5131" s="27">
        <f>WORKDAY(WORKDAY(DATEVALUE("15/"&amp;MONTH(EDATE(C5131,0))&amp;"/"&amp;YEAR(EDATE(C5131,0))),-1,Feriados!$A$1:$A$936),1,Feriados!$A$1:$A$936)</f>
        <v>44180</v>
      </c>
      <c r="I5131" s="27">
        <f>WORKDAY(WORKDAY(DATEVALUE("15/"&amp;MONTH(EDATE(C5131,-1))&amp;"/"&amp;YEAR(EDATE(C5131,-1))),-1,Feriados!$A$1:$A$936),1,Feriados!$A$1:$A$936)</f>
        <v>44151</v>
      </c>
      <c r="J5131" s="27">
        <f>WORKDAY(WORKDAY(DATEVALUE("15/"&amp;MONTH(EDATE(C5131,0))&amp;"/"&amp;YEAR(EDATE(C5131,0))-1),-1,Feriados!$A$1:$A$936),1,Feriados!$A$1:$A$936)</f>
        <v>43815</v>
      </c>
      <c r="K5131" s="28">
        <f t="shared" si="156"/>
        <v>4.3112233317211812</v>
      </c>
    </row>
    <row r="5132" spans="1:11" x14ac:dyDescent="0.3">
      <c r="A5132" s="18" t="str">
        <f t="shared" si="157"/>
        <v>112020P</v>
      </c>
      <c r="B5132" s="10">
        <v>760199</v>
      </c>
      <c r="C5132" s="15">
        <v>44182</v>
      </c>
      <c r="D5132" s="16">
        <v>3402.080113</v>
      </c>
      <c r="E5132" s="14">
        <v>1.26</v>
      </c>
      <c r="F5132" s="14" t="s">
        <v>42</v>
      </c>
      <c r="G5132" s="15">
        <v>44181</v>
      </c>
      <c r="H5132" s="27">
        <f>WORKDAY(WORKDAY(DATEVALUE("15/"&amp;MONTH(EDATE(C5132,0))&amp;"/"&amp;YEAR(EDATE(C5132,0))),-1,Feriados!$A$1:$A$936),1,Feriados!$A$1:$A$936)</f>
        <v>44180</v>
      </c>
      <c r="I5132" s="27">
        <f>WORKDAY(WORKDAY(DATEVALUE("15/"&amp;MONTH(EDATE(C5132,-1))&amp;"/"&amp;YEAR(EDATE(C5132,-1))),-1,Feriados!$A$1:$A$936),1,Feriados!$A$1:$A$936)</f>
        <v>44151</v>
      </c>
      <c r="J5132" s="27">
        <f>WORKDAY(WORKDAY(DATEVALUE("15/"&amp;MONTH(EDATE(C5132,0))&amp;"/"&amp;YEAR(EDATE(C5132,0))-1),-1,Feriados!$A$1:$A$936),1,Feriados!$A$1:$A$936)</f>
        <v>43815</v>
      </c>
      <c r="K5132" s="28">
        <f t="shared" si="156"/>
        <v>4.3112233317211812</v>
      </c>
    </row>
    <row r="5133" spans="1:11" x14ac:dyDescent="0.3">
      <c r="A5133" s="18" t="str">
        <f t="shared" si="157"/>
        <v>112020P</v>
      </c>
      <c r="B5133" s="10">
        <v>760199</v>
      </c>
      <c r="C5133" s="15">
        <v>44183</v>
      </c>
      <c r="D5133" s="16">
        <v>3404.1092130000002</v>
      </c>
      <c r="E5133" s="14">
        <v>1.26</v>
      </c>
      <c r="F5133" s="14" t="s">
        <v>42</v>
      </c>
      <c r="G5133" s="15">
        <v>44181</v>
      </c>
      <c r="H5133" s="27">
        <f>WORKDAY(WORKDAY(DATEVALUE("15/"&amp;MONTH(EDATE(C5133,0))&amp;"/"&amp;YEAR(EDATE(C5133,0))),-1,Feriados!$A$1:$A$936),1,Feriados!$A$1:$A$936)</f>
        <v>44180</v>
      </c>
      <c r="I5133" s="27">
        <f>WORKDAY(WORKDAY(DATEVALUE("15/"&amp;MONTH(EDATE(C5133,-1))&amp;"/"&amp;YEAR(EDATE(C5133,-1))),-1,Feriados!$A$1:$A$936),1,Feriados!$A$1:$A$936)</f>
        <v>44151</v>
      </c>
      <c r="J5133" s="27">
        <f>WORKDAY(WORKDAY(DATEVALUE("15/"&amp;MONTH(EDATE(C5133,0))&amp;"/"&amp;YEAR(EDATE(C5133,0))-1),-1,Feriados!$A$1:$A$936),1,Feriados!$A$1:$A$936)</f>
        <v>43815</v>
      </c>
      <c r="K5133" s="28">
        <f t="shared" si="156"/>
        <v>4.3112233317211812</v>
      </c>
    </row>
    <row r="5134" spans="1:11" x14ac:dyDescent="0.3">
      <c r="A5134" s="18" t="str">
        <f t="shared" si="157"/>
        <v>112020P</v>
      </c>
      <c r="B5134" s="10">
        <v>760199</v>
      </c>
      <c r="C5134" s="15">
        <v>44186</v>
      </c>
      <c r="D5134" s="16">
        <v>3406.1395229999998</v>
      </c>
      <c r="E5134" s="14">
        <v>1.26</v>
      </c>
      <c r="F5134" s="14" t="s">
        <v>42</v>
      </c>
      <c r="G5134" s="15">
        <v>44181</v>
      </c>
      <c r="H5134" s="27">
        <f>WORKDAY(WORKDAY(DATEVALUE("15/"&amp;MONTH(EDATE(C5134,0))&amp;"/"&amp;YEAR(EDATE(C5134,0))),-1,Feriados!$A$1:$A$936),1,Feriados!$A$1:$A$936)</f>
        <v>44180</v>
      </c>
      <c r="I5134" s="27">
        <f>WORKDAY(WORKDAY(DATEVALUE("15/"&amp;MONTH(EDATE(C5134,-1))&amp;"/"&amp;YEAR(EDATE(C5134,-1))),-1,Feriados!$A$1:$A$936),1,Feriados!$A$1:$A$936)</f>
        <v>44151</v>
      </c>
      <c r="J5134" s="27">
        <f>WORKDAY(WORKDAY(DATEVALUE("15/"&amp;MONTH(EDATE(C5134,0))&amp;"/"&amp;YEAR(EDATE(C5134,0))-1),-1,Feriados!$A$1:$A$936),1,Feriados!$A$1:$A$936)</f>
        <v>43815</v>
      </c>
      <c r="K5134" s="28">
        <f t="shared" si="156"/>
        <v>4.3112233317211812</v>
      </c>
    </row>
    <row r="5135" spans="1:11" x14ac:dyDescent="0.3">
      <c r="A5135" s="18" t="str">
        <f t="shared" si="157"/>
        <v>112020P</v>
      </c>
      <c r="B5135" s="10">
        <v>760199</v>
      </c>
      <c r="C5135" s="15">
        <v>44187</v>
      </c>
      <c r="D5135" s="16">
        <v>3408.171045</v>
      </c>
      <c r="E5135" s="14">
        <v>1.26</v>
      </c>
      <c r="F5135" s="14" t="s">
        <v>42</v>
      </c>
      <c r="G5135" s="15">
        <v>44181</v>
      </c>
      <c r="H5135" s="27">
        <f>WORKDAY(WORKDAY(DATEVALUE("15/"&amp;MONTH(EDATE(C5135,0))&amp;"/"&amp;YEAR(EDATE(C5135,0))),-1,Feriados!$A$1:$A$936),1,Feriados!$A$1:$A$936)</f>
        <v>44180</v>
      </c>
      <c r="I5135" s="27">
        <f>WORKDAY(WORKDAY(DATEVALUE("15/"&amp;MONTH(EDATE(C5135,-1))&amp;"/"&amp;YEAR(EDATE(C5135,-1))),-1,Feriados!$A$1:$A$936),1,Feriados!$A$1:$A$936)</f>
        <v>44151</v>
      </c>
      <c r="J5135" s="27">
        <f>WORKDAY(WORKDAY(DATEVALUE("15/"&amp;MONTH(EDATE(C5135,0))&amp;"/"&amp;YEAR(EDATE(C5135,0))-1),-1,Feriados!$A$1:$A$936),1,Feriados!$A$1:$A$936)</f>
        <v>43815</v>
      </c>
      <c r="K5135" s="28">
        <f t="shared" si="156"/>
        <v>4.3112233317211812</v>
      </c>
    </row>
    <row r="5136" spans="1:11" x14ac:dyDescent="0.3">
      <c r="A5136" s="18" t="str">
        <f t="shared" si="157"/>
        <v>112020P</v>
      </c>
      <c r="B5136" s="10">
        <v>760199</v>
      </c>
      <c r="C5136" s="15">
        <v>44188</v>
      </c>
      <c r="D5136" s="16">
        <v>3409.7225830000002</v>
      </c>
      <c r="E5136" s="14">
        <v>1.21</v>
      </c>
      <c r="F5136" s="14" t="s">
        <v>42</v>
      </c>
      <c r="G5136" s="15">
        <v>44188</v>
      </c>
      <c r="H5136" s="27">
        <f>WORKDAY(WORKDAY(DATEVALUE("15/"&amp;MONTH(EDATE(C5136,0))&amp;"/"&amp;YEAR(EDATE(C5136,0))),-1,Feriados!$A$1:$A$936),1,Feriados!$A$1:$A$936)</f>
        <v>44180</v>
      </c>
      <c r="I5136" s="27">
        <f>WORKDAY(WORKDAY(DATEVALUE("15/"&amp;MONTH(EDATE(C5136,-1))&amp;"/"&amp;YEAR(EDATE(C5136,-1))),-1,Feriados!$A$1:$A$936),1,Feriados!$A$1:$A$936)</f>
        <v>44151</v>
      </c>
      <c r="J5136" s="27">
        <f>WORKDAY(WORKDAY(DATEVALUE("15/"&amp;MONTH(EDATE(C5136,0))&amp;"/"&amp;YEAR(EDATE(C5136,0))-1),-1,Feriados!$A$1:$A$936),1,Feriados!$A$1:$A$936)</f>
        <v>43815</v>
      </c>
      <c r="K5136" s="28">
        <f t="shared" si="156"/>
        <v>4.3112233317211812</v>
      </c>
    </row>
    <row r="5137" spans="1:11" x14ac:dyDescent="0.3">
      <c r="A5137" s="18" t="str">
        <f t="shared" si="157"/>
        <v>112020P</v>
      </c>
      <c r="B5137" s="10">
        <v>760199</v>
      </c>
      <c r="C5137" s="15">
        <v>44189</v>
      </c>
      <c r="D5137" s="16">
        <v>3411.6759999999999</v>
      </c>
      <c r="E5137" s="14">
        <v>1.21</v>
      </c>
      <c r="F5137" s="14" t="s">
        <v>42</v>
      </c>
      <c r="G5137" s="15">
        <v>44188</v>
      </c>
      <c r="H5137" s="27">
        <f>WORKDAY(WORKDAY(DATEVALUE("15/"&amp;MONTH(EDATE(C5137,0))&amp;"/"&amp;YEAR(EDATE(C5137,0))),-1,Feriados!$A$1:$A$936),1,Feriados!$A$1:$A$936)</f>
        <v>44180</v>
      </c>
      <c r="I5137" s="27">
        <f>WORKDAY(WORKDAY(DATEVALUE("15/"&amp;MONTH(EDATE(C5137,-1))&amp;"/"&amp;YEAR(EDATE(C5137,-1))),-1,Feriados!$A$1:$A$936),1,Feriados!$A$1:$A$936)</f>
        <v>44151</v>
      </c>
      <c r="J5137" s="27">
        <f>WORKDAY(WORKDAY(DATEVALUE("15/"&amp;MONTH(EDATE(C5137,0))&amp;"/"&amp;YEAR(EDATE(C5137,0))-1),-1,Feriados!$A$1:$A$936),1,Feriados!$A$1:$A$936)</f>
        <v>43815</v>
      </c>
      <c r="K5137" s="28">
        <f t="shared" si="156"/>
        <v>4.3112233317211812</v>
      </c>
    </row>
    <row r="5138" spans="1:11" x14ac:dyDescent="0.3">
      <c r="A5138" s="18" t="str">
        <f t="shared" si="157"/>
        <v>112020P</v>
      </c>
      <c r="B5138" s="10">
        <v>760199</v>
      </c>
      <c r="C5138" s="15">
        <v>44193</v>
      </c>
      <c r="D5138" s="16">
        <v>3413.630537</v>
      </c>
      <c r="E5138" s="14">
        <v>1.21</v>
      </c>
      <c r="F5138" s="14" t="s">
        <v>42</v>
      </c>
      <c r="G5138" s="15">
        <v>44188</v>
      </c>
      <c r="H5138" s="27">
        <f>WORKDAY(WORKDAY(DATEVALUE("15/"&amp;MONTH(EDATE(C5138,0))&amp;"/"&amp;YEAR(EDATE(C5138,0))),-1,Feriados!$A$1:$A$936),1,Feriados!$A$1:$A$936)</f>
        <v>44180</v>
      </c>
      <c r="I5138" s="27">
        <f>WORKDAY(WORKDAY(DATEVALUE("15/"&amp;MONTH(EDATE(C5138,-1))&amp;"/"&amp;YEAR(EDATE(C5138,-1))),-1,Feriados!$A$1:$A$936),1,Feriados!$A$1:$A$936)</f>
        <v>44151</v>
      </c>
      <c r="J5138" s="27">
        <f>WORKDAY(WORKDAY(DATEVALUE("15/"&amp;MONTH(EDATE(C5138,0))&amp;"/"&amp;YEAR(EDATE(C5138,0))-1),-1,Feriados!$A$1:$A$936),1,Feriados!$A$1:$A$936)</f>
        <v>43815</v>
      </c>
      <c r="K5138" s="28">
        <f t="shared" si="156"/>
        <v>4.3112233317211812</v>
      </c>
    </row>
    <row r="5139" spans="1:11" x14ac:dyDescent="0.3">
      <c r="A5139" s="18" t="str">
        <f t="shared" si="157"/>
        <v>112020P</v>
      </c>
      <c r="B5139" s="10">
        <v>760199</v>
      </c>
      <c r="C5139" s="15">
        <v>44194</v>
      </c>
      <c r="D5139" s="16">
        <v>3415.586194</v>
      </c>
      <c r="E5139" s="14">
        <v>1.21</v>
      </c>
      <c r="F5139" s="14" t="s">
        <v>42</v>
      </c>
      <c r="G5139" s="15">
        <v>44188</v>
      </c>
      <c r="H5139" s="27">
        <f>WORKDAY(WORKDAY(DATEVALUE("15/"&amp;MONTH(EDATE(C5139,0))&amp;"/"&amp;YEAR(EDATE(C5139,0))),-1,Feriados!$A$1:$A$936),1,Feriados!$A$1:$A$936)</f>
        <v>44180</v>
      </c>
      <c r="I5139" s="27">
        <f>WORKDAY(WORKDAY(DATEVALUE("15/"&amp;MONTH(EDATE(C5139,-1))&amp;"/"&amp;YEAR(EDATE(C5139,-1))),-1,Feriados!$A$1:$A$936),1,Feriados!$A$1:$A$936)</f>
        <v>44151</v>
      </c>
      <c r="J5139" s="27">
        <f>WORKDAY(WORKDAY(DATEVALUE("15/"&amp;MONTH(EDATE(C5139,0))&amp;"/"&amp;YEAR(EDATE(C5139,0))-1),-1,Feriados!$A$1:$A$936),1,Feriados!$A$1:$A$936)</f>
        <v>43815</v>
      </c>
      <c r="K5139" s="28">
        <f t="shared" si="156"/>
        <v>4.3112233317211812</v>
      </c>
    </row>
    <row r="5140" spans="1:11" x14ac:dyDescent="0.3">
      <c r="A5140" s="18" t="str">
        <f t="shared" si="157"/>
        <v>112020P</v>
      </c>
      <c r="B5140" s="10">
        <v>760199</v>
      </c>
      <c r="C5140" s="15">
        <v>44195</v>
      </c>
      <c r="D5140" s="16">
        <v>3417.5429709999999</v>
      </c>
      <c r="E5140" s="14">
        <v>1.21</v>
      </c>
      <c r="F5140" s="14" t="s">
        <v>42</v>
      </c>
      <c r="G5140" s="15">
        <v>44188</v>
      </c>
      <c r="H5140" s="27">
        <f>WORKDAY(WORKDAY(DATEVALUE("15/"&amp;MONTH(EDATE(C5140,0))&amp;"/"&amp;YEAR(EDATE(C5140,0))),-1,Feriados!$A$1:$A$936),1,Feriados!$A$1:$A$936)</f>
        <v>44180</v>
      </c>
      <c r="I5140" s="27">
        <f>WORKDAY(WORKDAY(DATEVALUE("15/"&amp;MONTH(EDATE(C5140,-1))&amp;"/"&amp;YEAR(EDATE(C5140,-1))),-1,Feriados!$A$1:$A$936),1,Feriados!$A$1:$A$936)</f>
        <v>44151</v>
      </c>
      <c r="J5140" s="27">
        <f>WORKDAY(WORKDAY(DATEVALUE("15/"&amp;MONTH(EDATE(C5140,0))&amp;"/"&amp;YEAR(EDATE(C5140,0))-1),-1,Feriados!$A$1:$A$936),1,Feriados!$A$1:$A$936)</f>
        <v>43815</v>
      </c>
      <c r="K5140" s="28">
        <f t="shared" si="156"/>
        <v>4.3112233317211812</v>
      </c>
    </row>
    <row r="5141" spans="1:11" x14ac:dyDescent="0.3">
      <c r="A5141" s="18" t="str">
        <f t="shared" si="157"/>
        <v>112020P</v>
      </c>
      <c r="B5141" s="10">
        <v>760199</v>
      </c>
      <c r="C5141" s="15">
        <v>44196</v>
      </c>
      <c r="D5141" s="16">
        <v>3419.5008699999998</v>
      </c>
      <c r="E5141" s="14">
        <v>1.21</v>
      </c>
      <c r="F5141" s="14" t="s">
        <v>42</v>
      </c>
      <c r="G5141" s="15">
        <v>44188</v>
      </c>
      <c r="H5141" s="27">
        <f>WORKDAY(WORKDAY(DATEVALUE("15/"&amp;MONTH(EDATE(C5141,0))&amp;"/"&amp;YEAR(EDATE(C5141,0))),-1,Feriados!$A$1:$A$936),1,Feriados!$A$1:$A$936)</f>
        <v>44180</v>
      </c>
      <c r="I5141" s="27">
        <f>WORKDAY(WORKDAY(DATEVALUE("15/"&amp;MONTH(EDATE(C5141,-1))&amp;"/"&amp;YEAR(EDATE(C5141,-1))),-1,Feriados!$A$1:$A$936),1,Feriados!$A$1:$A$936)</f>
        <v>44151</v>
      </c>
      <c r="J5141" s="27">
        <f>WORKDAY(WORKDAY(DATEVALUE("15/"&amp;MONTH(EDATE(C5141,0))&amp;"/"&amp;YEAR(EDATE(C5141,0))-1),-1,Feriados!$A$1:$A$936),1,Feriados!$A$1:$A$936)</f>
        <v>43815</v>
      </c>
      <c r="K5141" s="28">
        <f t="shared" si="156"/>
        <v>4.3112233317211812</v>
      </c>
    </row>
    <row r="5142" spans="1:11" x14ac:dyDescent="0.3">
      <c r="A5142" s="18" t="str">
        <f t="shared" si="157"/>
        <v>122020P</v>
      </c>
      <c r="B5142" s="10">
        <v>760199</v>
      </c>
      <c r="C5142" s="15">
        <v>44200</v>
      </c>
      <c r="D5142" s="16">
        <v>3421.4598890000002</v>
      </c>
      <c r="E5142" s="14">
        <v>1.21</v>
      </c>
      <c r="F5142" s="14" t="s">
        <v>42</v>
      </c>
      <c r="G5142" s="15">
        <v>44188</v>
      </c>
      <c r="H5142" s="27">
        <f>WORKDAY(WORKDAY(DATEVALUE("15/"&amp;MONTH(EDATE(C5142,0))&amp;"/"&amp;YEAR(EDATE(C5142,0))),-1,Feriados!$A$1:$A$936),1,Feriados!$A$1:$A$936)</f>
        <v>44211</v>
      </c>
      <c r="I5142" s="27">
        <f>WORKDAY(WORKDAY(DATEVALUE("15/"&amp;MONTH(EDATE(C5142,-1))&amp;"/"&amp;YEAR(EDATE(C5142,-1))),-1,Feriados!$A$1:$A$936),1,Feriados!$A$1:$A$936)</f>
        <v>44180</v>
      </c>
      <c r="J5142" s="27">
        <f>WORKDAY(WORKDAY(DATEVALUE("15/"&amp;MONTH(EDATE(C5142,0))&amp;"/"&amp;YEAR(EDATE(C5142,0))-1),-1,Feriados!$A$1:$A$936),1,Feriados!$A$1:$A$936)</f>
        <v>43845</v>
      </c>
      <c r="K5142" s="28">
        <f t="shared" si="156"/>
        <v>4.5174568700810269</v>
      </c>
    </row>
    <row r="5143" spans="1:11" x14ac:dyDescent="0.3">
      <c r="A5143" s="18" t="str">
        <f t="shared" si="157"/>
        <v>122020P</v>
      </c>
      <c r="B5143" s="10">
        <v>760199</v>
      </c>
      <c r="C5143" s="15">
        <v>44201</v>
      </c>
      <c r="D5143" s="16">
        <v>3423.420032</v>
      </c>
      <c r="E5143" s="14">
        <v>1.21</v>
      </c>
      <c r="F5143" s="14" t="s">
        <v>42</v>
      </c>
      <c r="G5143" s="15">
        <v>44188</v>
      </c>
      <c r="H5143" s="27">
        <f>WORKDAY(WORKDAY(DATEVALUE("15/"&amp;MONTH(EDATE(C5143,0))&amp;"/"&amp;YEAR(EDATE(C5143,0))),-1,Feriados!$A$1:$A$936),1,Feriados!$A$1:$A$936)</f>
        <v>44211</v>
      </c>
      <c r="I5143" s="27">
        <f>WORKDAY(WORKDAY(DATEVALUE("15/"&amp;MONTH(EDATE(C5143,-1))&amp;"/"&amp;YEAR(EDATE(C5143,-1))),-1,Feriados!$A$1:$A$936),1,Feriados!$A$1:$A$936)</f>
        <v>44180</v>
      </c>
      <c r="J5143" s="27">
        <f>WORKDAY(WORKDAY(DATEVALUE("15/"&amp;MONTH(EDATE(C5143,0))&amp;"/"&amp;YEAR(EDATE(C5143,0))-1),-1,Feriados!$A$1:$A$936),1,Feriados!$A$1:$A$936)</f>
        <v>43845</v>
      </c>
      <c r="K5143" s="28">
        <f t="shared" si="156"/>
        <v>4.5174568700810269</v>
      </c>
    </row>
    <row r="5144" spans="1:11" x14ac:dyDescent="0.3">
      <c r="A5144" s="18" t="str">
        <f t="shared" si="157"/>
        <v>122020P</v>
      </c>
      <c r="B5144" s="10">
        <v>760199</v>
      </c>
      <c r="C5144" s="15">
        <v>44202</v>
      </c>
      <c r="D5144" s="16">
        <v>3425.3812969999999</v>
      </c>
      <c r="E5144" s="14">
        <v>1.21</v>
      </c>
      <c r="F5144" s="14" t="s">
        <v>42</v>
      </c>
      <c r="G5144" s="15">
        <v>44188</v>
      </c>
      <c r="H5144" s="27">
        <f>WORKDAY(WORKDAY(DATEVALUE("15/"&amp;MONTH(EDATE(C5144,0))&amp;"/"&amp;YEAR(EDATE(C5144,0))),-1,Feriados!$A$1:$A$936),1,Feriados!$A$1:$A$936)</f>
        <v>44211</v>
      </c>
      <c r="I5144" s="27">
        <f>WORKDAY(WORKDAY(DATEVALUE("15/"&amp;MONTH(EDATE(C5144,-1))&amp;"/"&amp;YEAR(EDATE(C5144,-1))),-1,Feriados!$A$1:$A$936),1,Feriados!$A$1:$A$936)</f>
        <v>44180</v>
      </c>
      <c r="J5144" s="27">
        <f>WORKDAY(WORKDAY(DATEVALUE("15/"&amp;MONTH(EDATE(C5144,0))&amp;"/"&amp;YEAR(EDATE(C5144,0))-1),-1,Feriados!$A$1:$A$936),1,Feriados!$A$1:$A$936)</f>
        <v>43845</v>
      </c>
      <c r="K5144" s="28">
        <f t="shared" si="156"/>
        <v>4.5174568700810269</v>
      </c>
    </row>
    <row r="5145" spans="1:11" x14ac:dyDescent="0.3">
      <c r="A5145" s="18" t="str">
        <f t="shared" si="157"/>
        <v>122020P</v>
      </c>
      <c r="B5145" s="10">
        <v>760199</v>
      </c>
      <c r="C5145" s="15">
        <v>44203</v>
      </c>
      <c r="D5145" s="16">
        <v>3427.3436849999998</v>
      </c>
      <c r="E5145" s="14">
        <v>1.21</v>
      </c>
      <c r="F5145" s="14" t="s">
        <v>42</v>
      </c>
      <c r="G5145" s="15">
        <v>44188</v>
      </c>
      <c r="H5145" s="27">
        <f>WORKDAY(WORKDAY(DATEVALUE("15/"&amp;MONTH(EDATE(C5145,0))&amp;"/"&amp;YEAR(EDATE(C5145,0))),-1,Feriados!$A$1:$A$936),1,Feriados!$A$1:$A$936)</f>
        <v>44211</v>
      </c>
      <c r="I5145" s="27">
        <f>WORKDAY(WORKDAY(DATEVALUE("15/"&amp;MONTH(EDATE(C5145,-1))&amp;"/"&amp;YEAR(EDATE(C5145,-1))),-1,Feriados!$A$1:$A$936),1,Feriados!$A$1:$A$936)</f>
        <v>44180</v>
      </c>
      <c r="J5145" s="27">
        <f>WORKDAY(WORKDAY(DATEVALUE("15/"&amp;MONTH(EDATE(C5145,0))&amp;"/"&amp;YEAR(EDATE(C5145,0))-1),-1,Feriados!$A$1:$A$936),1,Feriados!$A$1:$A$936)</f>
        <v>43845</v>
      </c>
      <c r="K5145" s="28">
        <f t="shared" si="156"/>
        <v>4.5174568700810269</v>
      </c>
    </row>
    <row r="5146" spans="1:11" x14ac:dyDescent="0.3">
      <c r="A5146" s="18" t="str">
        <f t="shared" si="157"/>
        <v>122020P</v>
      </c>
      <c r="B5146" s="10">
        <v>760199</v>
      </c>
      <c r="C5146" s="15">
        <v>44204</v>
      </c>
      <c r="D5146" s="16">
        <v>3429.307198</v>
      </c>
      <c r="E5146" s="14">
        <v>1.21</v>
      </c>
      <c r="F5146" s="14" t="s">
        <v>42</v>
      </c>
      <c r="G5146" s="15">
        <v>44188</v>
      </c>
      <c r="H5146" s="27">
        <f>WORKDAY(WORKDAY(DATEVALUE("15/"&amp;MONTH(EDATE(C5146,0))&amp;"/"&amp;YEAR(EDATE(C5146,0))),-1,Feriados!$A$1:$A$936),1,Feriados!$A$1:$A$936)</f>
        <v>44211</v>
      </c>
      <c r="I5146" s="27">
        <f>WORKDAY(WORKDAY(DATEVALUE("15/"&amp;MONTH(EDATE(C5146,-1))&amp;"/"&amp;YEAR(EDATE(C5146,-1))),-1,Feriados!$A$1:$A$936),1,Feriados!$A$1:$A$936)</f>
        <v>44180</v>
      </c>
      <c r="J5146" s="27">
        <f>WORKDAY(WORKDAY(DATEVALUE("15/"&amp;MONTH(EDATE(C5146,0))&amp;"/"&amp;YEAR(EDATE(C5146,0))-1),-1,Feriados!$A$1:$A$936),1,Feriados!$A$1:$A$936)</f>
        <v>43845</v>
      </c>
      <c r="K5146" s="28">
        <f t="shared" si="156"/>
        <v>4.5174568700810269</v>
      </c>
    </row>
    <row r="5147" spans="1:11" x14ac:dyDescent="0.3">
      <c r="A5147" s="18" t="str">
        <f t="shared" si="157"/>
        <v>122020P</v>
      </c>
      <c r="B5147" s="10">
        <v>760199</v>
      </c>
      <c r="C5147" s="15">
        <v>44207</v>
      </c>
      <c r="D5147" s="16">
        <v>3431.2718359999999</v>
      </c>
      <c r="E5147" s="14">
        <v>1.21</v>
      </c>
      <c r="F5147" s="14" t="s">
        <v>42</v>
      </c>
      <c r="G5147" s="15">
        <v>44188</v>
      </c>
      <c r="H5147" s="27">
        <f>WORKDAY(WORKDAY(DATEVALUE("15/"&amp;MONTH(EDATE(C5147,0))&amp;"/"&amp;YEAR(EDATE(C5147,0))),-1,Feriados!$A$1:$A$936),1,Feriados!$A$1:$A$936)</f>
        <v>44211</v>
      </c>
      <c r="I5147" s="27">
        <f>WORKDAY(WORKDAY(DATEVALUE("15/"&amp;MONTH(EDATE(C5147,-1))&amp;"/"&amp;YEAR(EDATE(C5147,-1))),-1,Feriados!$A$1:$A$936),1,Feriados!$A$1:$A$936)</f>
        <v>44180</v>
      </c>
      <c r="J5147" s="27">
        <f>WORKDAY(WORKDAY(DATEVALUE("15/"&amp;MONTH(EDATE(C5147,0))&amp;"/"&amp;YEAR(EDATE(C5147,0))-1),-1,Feriados!$A$1:$A$936),1,Feriados!$A$1:$A$936)</f>
        <v>43845</v>
      </c>
      <c r="K5147" s="28">
        <f t="shared" si="156"/>
        <v>4.5174568700810269</v>
      </c>
    </row>
    <row r="5148" spans="1:11" x14ac:dyDescent="0.3">
      <c r="A5148" s="18" t="str">
        <f t="shared" si="157"/>
        <v>122020F</v>
      </c>
      <c r="B5148" s="10">
        <v>760199</v>
      </c>
      <c r="C5148" s="15">
        <v>44208</v>
      </c>
      <c r="D5148" s="16">
        <v>3437.3088769999999</v>
      </c>
      <c r="E5148" s="14">
        <v>1.35</v>
      </c>
      <c r="F5148" s="14" t="s">
        <v>41</v>
      </c>
      <c r="G5148" s="15">
        <v>44208</v>
      </c>
      <c r="H5148" s="27">
        <f>WORKDAY(WORKDAY(DATEVALUE("15/"&amp;MONTH(EDATE(C5148,0))&amp;"/"&amp;YEAR(EDATE(C5148,0))),-1,Feriados!$A$1:$A$936),1,Feriados!$A$1:$A$936)</f>
        <v>44211</v>
      </c>
      <c r="I5148" s="27">
        <f>WORKDAY(WORKDAY(DATEVALUE("15/"&amp;MONTH(EDATE(C5148,-1))&amp;"/"&amp;YEAR(EDATE(C5148,-1))),-1,Feriados!$A$1:$A$936),1,Feriados!$A$1:$A$936)</f>
        <v>44180</v>
      </c>
      <c r="J5148" s="27">
        <f>WORKDAY(WORKDAY(DATEVALUE("15/"&amp;MONTH(EDATE(C5148,0))&amp;"/"&amp;YEAR(EDATE(C5148,0))-1),-1,Feriados!$A$1:$A$936),1,Feriados!$A$1:$A$936)</f>
        <v>43845</v>
      </c>
      <c r="K5148" s="28">
        <f t="shared" si="156"/>
        <v>4.5174568700810269</v>
      </c>
    </row>
    <row r="5149" spans="1:11" x14ac:dyDescent="0.3">
      <c r="A5149" s="18" t="str">
        <f t="shared" si="157"/>
        <v>122020F</v>
      </c>
      <c r="B5149" s="10">
        <v>760199</v>
      </c>
      <c r="C5149" s="15">
        <v>44209</v>
      </c>
      <c r="D5149" s="16">
        <v>3439.5045530000002</v>
      </c>
      <c r="E5149" s="14">
        <v>1.35</v>
      </c>
      <c r="F5149" s="14" t="s">
        <v>41</v>
      </c>
      <c r="G5149" s="15">
        <v>44208</v>
      </c>
      <c r="H5149" s="27">
        <f>WORKDAY(WORKDAY(DATEVALUE("15/"&amp;MONTH(EDATE(C5149,0))&amp;"/"&amp;YEAR(EDATE(C5149,0))),-1,Feriados!$A$1:$A$936),1,Feriados!$A$1:$A$936)</f>
        <v>44211</v>
      </c>
      <c r="I5149" s="27">
        <f>WORKDAY(WORKDAY(DATEVALUE("15/"&amp;MONTH(EDATE(C5149,-1))&amp;"/"&amp;YEAR(EDATE(C5149,-1))),-1,Feriados!$A$1:$A$936),1,Feriados!$A$1:$A$936)</f>
        <v>44180</v>
      </c>
      <c r="J5149" s="27">
        <f>WORKDAY(WORKDAY(DATEVALUE("15/"&amp;MONTH(EDATE(C5149,0))&amp;"/"&amp;YEAR(EDATE(C5149,0))-1),-1,Feriados!$A$1:$A$936),1,Feriados!$A$1:$A$936)</f>
        <v>43845</v>
      </c>
      <c r="K5149" s="28">
        <f t="shared" si="156"/>
        <v>4.5174568700810269</v>
      </c>
    </row>
    <row r="5150" spans="1:11" x14ac:dyDescent="0.3">
      <c r="A5150" s="18" t="str">
        <f t="shared" si="157"/>
        <v>122020F</v>
      </c>
      <c r="B5150" s="10">
        <v>760199</v>
      </c>
      <c r="C5150" s="15">
        <v>44210</v>
      </c>
      <c r="D5150" s="16">
        <v>3441.70163</v>
      </c>
      <c r="E5150" s="14">
        <v>1.35</v>
      </c>
      <c r="F5150" s="14" t="s">
        <v>41</v>
      </c>
      <c r="G5150" s="15">
        <v>44208</v>
      </c>
      <c r="H5150" s="27">
        <f>WORKDAY(WORKDAY(DATEVALUE("15/"&amp;MONTH(EDATE(C5150,0))&amp;"/"&amp;YEAR(EDATE(C5150,0))),-1,Feriados!$A$1:$A$936),1,Feriados!$A$1:$A$936)</f>
        <v>44211</v>
      </c>
      <c r="I5150" s="27">
        <f>WORKDAY(WORKDAY(DATEVALUE("15/"&amp;MONTH(EDATE(C5150,-1))&amp;"/"&amp;YEAR(EDATE(C5150,-1))),-1,Feriados!$A$1:$A$936),1,Feriados!$A$1:$A$936)</f>
        <v>44180</v>
      </c>
      <c r="J5150" s="27">
        <f>WORKDAY(WORKDAY(DATEVALUE("15/"&amp;MONTH(EDATE(C5150,0))&amp;"/"&amp;YEAR(EDATE(C5150,0))-1),-1,Feriados!$A$1:$A$936),1,Feriados!$A$1:$A$936)</f>
        <v>43845</v>
      </c>
      <c r="K5150" s="28">
        <f t="shared" si="156"/>
        <v>4.5174568700810269</v>
      </c>
    </row>
    <row r="5151" spans="1:11" x14ac:dyDescent="0.3">
      <c r="A5151" s="18" t="str">
        <f t="shared" si="157"/>
        <v>122020F</v>
      </c>
      <c r="B5151" s="10">
        <v>760199</v>
      </c>
      <c r="C5151" s="15">
        <v>44211</v>
      </c>
      <c r="D5151" s="16">
        <v>3443.9001119999998</v>
      </c>
      <c r="E5151" s="14">
        <v>1.35</v>
      </c>
      <c r="F5151" s="14" t="s">
        <v>41</v>
      </c>
      <c r="G5151" s="15">
        <v>44208</v>
      </c>
      <c r="H5151" s="27">
        <f>WORKDAY(WORKDAY(DATEVALUE("15/"&amp;MONTH(EDATE(C5151,0))&amp;"/"&amp;YEAR(EDATE(C5151,0))),-1,Feriados!$A$1:$A$936),1,Feriados!$A$1:$A$936)</f>
        <v>44211</v>
      </c>
      <c r="I5151" s="27">
        <f>WORKDAY(WORKDAY(DATEVALUE("15/"&amp;MONTH(EDATE(C5151,-1))&amp;"/"&amp;YEAR(EDATE(C5151,-1))),-1,Feriados!$A$1:$A$936),1,Feriados!$A$1:$A$936)</f>
        <v>44180</v>
      </c>
      <c r="J5151" s="27">
        <f>WORKDAY(WORKDAY(DATEVALUE("15/"&amp;MONTH(EDATE(C5151,0))&amp;"/"&amp;YEAR(EDATE(C5151,0))-1),-1,Feriados!$A$1:$A$936),1,Feriados!$A$1:$A$936)</f>
        <v>43845</v>
      </c>
      <c r="K5151" s="28">
        <f t="shared" si="156"/>
        <v>4.5174568700810269</v>
      </c>
    </row>
    <row r="5152" spans="1:11" x14ac:dyDescent="0.3">
      <c r="A5152" s="18" t="str">
        <f t="shared" si="157"/>
        <v>122020P</v>
      </c>
      <c r="B5152" s="10">
        <v>760199</v>
      </c>
      <c r="C5152" s="15">
        <v>44214</v>
      </c>
      <c r="D5152" s="16">
        <v>3444.3423299999999</v>
      </c>
      <c r="E5152" s="14">
        <v>0.27</v>
      </c>
      <c r="F5152" s="14" t="s">
        <v>42</v>
      </c>
      <c r="G5152" s="15">
        <v>44214</v>
      </c>
      <c r="H5152" s="27">
        <f>WORKDAY(WORKDAY(DATEVALUE("15/"&amp;MONTH(EDATE(C5152,0))&amp;"/"&amp;YEAR(EDATE(C5152,0))),-1,Feriados!$A$1:$A$936),1,Feriados!$A$1:$A$936)</f>
        <v>44211</v>
      </c>
      <c r="I5152" s="27">
        <f>WORKDAY(WORKDAY(DATEVALUE("15/"&amp;MONTH(EDATE(C5152,-1))&amp;"/"&amp;YEAR(EDATE(C5152,-1))),-1,Feriados!$A$1:$A$936),1,Feriados!$A$1:$A$936)</f>
        <v>44180</v>
      </c>
      <c r="J5152" s="27">
        <f>WORKDAY(WORKDAY(DATEVALUE("15/"&amp;MONTH(EDATE(C5152,0))&amp;"/"&amp;YEAR(EDATE(C5152,0))-1),-1,Feriados!$A$1:$A$936),1,Feriados!$A$1:$A$936)</f>
        <v>43845</v>
      </c>
      <c r="K5152" s="28">
        <f t="shared" si="156"/>
        <v>4.5174568700810269</v>
      </c>
    </row>
    <row r="5153" spans="1:11" x14ac:dyDescent="0.3">
      <c r="A5153" s="18" t="str">
        <f t="shared" si="157"/>
        <v>122020P</v>
      </c>
      <c r="B5153" s="10">
        <v>760199</v>
      </c>
      <c r="C5153" s="15">
        <v>44215</v>
      </c>
      <c r="D5153" s="16">
        <v>3444.7846060000002</v>
      </c>
      <c r="E5153" s="14">
        <v>0.27</v>
      </c>
      <c r="F5153" s="14" t="s">
        <v>42</v>
      </c>
      <c r="G5153" s="15">
        <v>44214</v>
      </c>
      <c r="H5153" s="27">
        <f>WORKDAY(WORKDAY(DATEVALUE("15/"&amp;MONTH(EDATE(C5153,0))&amp;"/"&amp;YEAR(EDATE(C5153,0))),-1,Feriados!$A$1:$A$936),1,Feriados!$A$1:$A$936)</f>
        <v>44211</v>
      </c>
      <c r="I5153" s="27">
        <f>WORKDAY(WORKDAY(DATEVALUE("15/"&amp;MONTH(EDATE(C5153,-1))&amp;"/"&amp;YEAR(EDATE(C5153,-1))),-1,Feriados!$A$1:$A$936),1,Feriados!$A$1:$A$936)</f>
        <v>44180</v>
      </c>
      <c r="J5153" s="27">
        <f>WORKDAY(WORKDAY(DATEVALUE("15/"&amp;MONTH(EDATE(C5153,0))&amp;"/"&amp;YEAR(EDATE(C5153,0))-1),-1,Feriados!$A$1:$A$936),1,Feriados!$A$1:$A$936)</f>
        <v>43845</v>
      </c>
      <c r="K5153" s="28">
        <f t="shared" si="156"/>
        <v>4.5174568700810269</v>
      </c>
    </row>
    <row r="5154" spans="1:11" x14ac:dyDescent="0.3">
      <c r="A5154" s="18" t="str">
        <f t="shared" si="157"/>
        <v>122020P</v>
      </c>
      <c r="B5154" s="10">
        <v>760199</v>
      </c>
      <c r="C5154" s="15">
        <v>44216</v>
      </c>
      <c r="D5154" s="16">
        <v>3445.2269379999998</v>
      </c>
      <c r="E5154" s="14">
        <v>0.27</v>
      </c>
      <c r="F5154" s="14" t="s">
        <v>42</v>
      </c>
      <c r="G5154" s="15">
        <v>44214</v>
      </c>
      <c r="H5154" s="27">
        <f>WORKDAY(WORKDAY(DATEVALUE("15/"&amp;MONTH(EDATE(C5154,0))&amp;"/"&amp;YEAR(EDATE(C5154,0))),-1,Feriados!$A$1:$A$936),1,Feriados!$A$1:$A$936)</f>
        <v>44211</v>
      </c>
      <c r="I5154" s="27">
        <f>WORKDAY(WORKDAY(DATEVALUE("15/"&amp;MONTH(EDATE(C5154,-1))&amp;"/"&amp;YEAR(EDATE(C5154,-1))),-1,Feriados!$A$1:$A$936),1,Feriados!$A$1:$A$936)</f>
        <v>44180</v>
      </c>
      <c r="J5154" s="27">
        <f>WORKDAY(WORKDAY(DATEVALUE("15/"&amp;MONTH(EDATE(C5154,0))&amp;"/"&amp;YEAR(EDATE(C5154,0))-1),-1,Feriados!$A$1:$A$936),1,Feriados!$A$1:$A$936)</f>
        <v>43845</v>
      </c>
      <c r="K5154" s="28">
        <f t="shared" si="156"/>
        <v>4.5174568700810269</v>
      </c>
    </row>
    <row r="5155" spans="1:11" x14ac:dyDescent="0.3">
      <c r="A5155" s="18" t="str">
        <f t="shared" si="157"/>
        <v>122020P</v>
      </c>
      <c r="B5155" s="10">
        <v>760199</v>
      </c>
      <c r="C5155" s="15">
        <v>44217</v>
      </c>
      <c r="D5155" s="16">
        <v>3445.669328</v>
      </c>
      <c r="E5155" s="14">
        <v>0.27</v>
      </c>
      <c r="F5155" s="14" t="s">
        <v>42</v>
      </c>
      <c r="G5155" s="15">
        <v>44214</v>
      </c>
      <c r="H5155" s="27">
        <f>WORKDAY(WORKDAY(DATEVALUE("15/"&amp;MONTH(EDATE(C5155,0))&amp;"/"&amp;YEAR(EDATE(C5155,0))),-1,Feriados!$A$1:$A$936),1,Feriados!$A$1:$A$936)</f>
        <v>44211</v>
      </c>
      <c r="I5155" s="27">
        <f>WORKDAY(WORKDAY(DATEVALUE("15/"&amp;MONTH(EDATE(C5155,-1))&amp;"/"&amp;YEAR(EDATE(C5155,-1))),-1,Feriados!$A$1:$A$936),1,Feriados!$A$1:$A$936)</f>
        <v>44180</v>
      </c>
      <c r="J5155" s="27">
        <f>WORKDAY(WORKDAY(DATEVALUE("15/"&amp;MONTH(EDATE(C5155,0))&amp;"/"&amp;YEAR(EDATE(C5155,0))-1),-1,Feriados!$A$1:$A$936),1,Feriados!$A$1:$A$936)</f>
        <v>43845</v>
      </c>
      <c r="K5155" s="28">
        <f t="shared" si="156"/>
        <v>4.5174568700810269</v>
      </c>
    </row>
    <row r="5156" spans="1:11" x14ac:dyDescent="0.3">
      <c r="A5156" s="18" t="str">
        <f t="shared" si="157"/>
        <v>122020P</v>
      </c>
      <c r="B5156" s="10">
        <v>760199</v>
      </c>
      <c r="C5156" s="15">
        <v>44218</v>
      </c>
      <c r="D5156" s="16">
        <v>3446.111774</v>
      </c>
      <c r="E5156" s="14">
        <v>0.27</v>
      </c>
      <c r="F5156" s="14" t="s">
        <v>42</v>
      </c>
      <c r="G5156" s="15">
        <v>44214</v>
      </c>
      <c r="H5156" s="27">
        <f>WORKDAY(WORKDAY(DATEVALUE("15/"&amp;MONTH(EDATE(C5156,0))&amp;"/"&amp;YEAR(EDATE(C5156,0))),-1,Feriados!$A$1:$A$936),1,Feriados!$A$1:$A$936)</f>
        <v>44211</v>
      </c>
      <c r="I5156" s="27">
        <f>WORKDAY(WORKDAY(DATEVALUE("15/"&amp;MONTH(EDATE(C5156,-1))&amp;"/"&amp;YEAR(EDATE(C5156,-1))),-1,Feriados!$A$1:$A$936),1,Feriados!$A$1:$A$936)</f>
        <v>44180</v>
      </c>
      <c r="J5156" s="27">
        <f>WORKDAY(WORKDAY(DATEVALUE("15/"&amp;MONTH(EDATE(C5156,0))&amp;"/"&amp;YEAR(EDATE(C5156,0))-1),-1,Feriados!$A$1:$A$936),1,Feriados!$A$1:$A$936)</f>
        <v>43845</v>
      </c>
      <c r="K5156" s="28">
        <f t="shared" si="156"/>
        <v>4.5174568700810269</v>
      </c>
    </row>
    <row r="5157" spans="1:11" x14ac:dyDescent="0.3">
      <c r="A5157" s="18" t="str">
        <f t="shared" si="157"/>
        <v>122020P</v>
      </c>
      <c r="B5157" s="10">
        <v>760199</v>
      </c>
      <c r="C5157" s="15">
        <v>44221</v>
      </c>
      <c r="D5157" s="16">
        <v>3446.5542770000002</v>
      </c>
      <c r="E5157" s="14">
        <v>0.27</v>
      </c>
      <c r="F5157" s="14" t="s">
        <v>42</v>
      </c>
      <c r="G5157" s="15">
        <v>44214</v>
      </c>
      <c r="H5157" s="27">
        <f>WORKDAY(WORKDAY(DATEVALUE("15/"&amp;MONTH(EDATE(C5157,0))&amp;"/"&amp;YEAR(EDATE(C5157,0))),-1,Feriados!$A$1:$A$936),1,Feriados!$A$1:$A$936)</f>
        <v>44211</v>
      </c>
      <c r="I5157" s="27">
        <f>WORKDAY(WORKDAY(DATEVALUE("15/"&amp;MONTH(EDATE(C5157,-1))&amp;"/"&amp;YEAR(EDATE(C5157,-1))),-1,Feriados!$A$1:$A$936),1,Feriados!$A$1:$A$936)</f>
        <v>44180</v>
      </c>
      <c r="J5157" s="27">
        <f>WORKDAY(WORKDAY(DATEVALUE("15/"&amp;MONTH(EDATE(C5157,0))&amp;"/"&amp;YEAR(EDATE(C5157,0))-1),-1,Feriados!$A$1:$A$936),1,Feriados!$A$1:$A$936)</f>
        <v>43845</v>
      </c>
      <c r="K5157" s="28">
        <f t="shared" si="156"/>
        <v>4.5174568700810269</v>
      </c>
    </row>
    <row r="5158" spans="1:11" x14ac:dyDescent="0.3">
      <c r="A5158" s="18" t="str">
        <f t="shared" si="157"/>
        <v>122020P</v>
      </c>
      <c r="B5158" s="10">
        <v>760199</v>
      </c>
      <c r="C5158" s="15">
        <v>44222</v>
      </c>
      <c r="D5158" s="16">
        <v>3446.9968359999998</v>
      </c>
      <c r="E5158" s="14">
        <v>0.27</v>
      </c>
      <c r="F5158" s="14" t="s">
        <v>42</v>
      </c>
      <c r="G5158" s="15">
        <v>44214</v>
      </c>
      <c r="H5158" s="27">
        <f>WORKDAY(WORKDAY(DATEVALUE("15/"&amp;MONTH(EDATE(C5158,0))&amp;"/"&amp;YEAR(EDATE(C5158,0))),-1,Feriados!$A$1:$A$936),1,Feriados!$A$1:$A$936)</f>
        <v>44211</v>
      </c>
      <c r="I5158" s="27">
        <f>WORKDAY(WORKDAY(DATEVALUE("15/"&amp;MONTH(EDATE(C5158,-1))&amp;"/"&amp;YEAR(EDATE(C5158,-1))),-1,Feriados!$A$1:$A$936),1,Feriados!$A$1:$A$936)</f>
        <v>44180</v>
      </c>
      <c r="J5158" s="27">
        <f>WORKDAY(WORKDAY(DATEVALUE("15/"&amp;MONTH(EDATE(C5158,0))&amp;"/"&amp;YEAR(EDATE(C5158,0))-1),-1,Feriados!$A$1:$A$936),1,Feriados!$A$1:$A$936)</f>
        <v>43845</v>
      </c>
      <c r="K5158" s="28">
        <f t="shared" si="156"/>
        <v>4.5174568700810269</v>
      </c>
    </row>
    <row r="5159" spans="1:11" x14ac:dyDescent="0.3">
      <c r="A5159" s="18" t="str">
        <f t="shared" si="157"/>
        <v>122020P</v>
      </c>
      <c r="B5159" s="10">
        <v>760199</v>
      </c>
      <c r="C5159" s="15">
        <v>44223</v>
      </c>
      <c r="D5159" s="16">
        <v>3447.8323479999999</v>
      </c>
      <c r="E5159" s="14">
        <v>0.3</v>
      </c>
      <c r="F5159" s="14" t="s">
        <v>42</v>
      </c>
      <c r="G5159" s="15">
        <v>44223</v>
      </c>
      <c r="H5159" s="27">
        <f>WORKDAY(WORKDAY(DATEVALUE("15/"&amp;MONTH(EDATE(C5159,0))&amp;"/"&amp;YEAR(EDATE(C5159,0))),-1,Feriados!$A$1:$A$936),1,Feriados!$A$1:$A$936)</f>
        <v>44211</v>
      </c>
      <c r="I5159" s="27">
        <f>WORKDAY(WORKDAY(DATEVALUE("15/"&amp;MONTH(EDATE(C5159,-1))&amp;"/"&amp;YEAR(EDATE(C5159,-1))),-1,Feriados!$A$1:$A$936),1,Feriados!$A$1:$A$936)</f>
        <v>44180</v>
      </c>
      <c r="J5159" s="27">
        <f>WORKDAY(WORKDAY(DATEVALUE("15/"&amp;MONTH(EDATE(C5159,0))&amp;"/"&amp;YEAR(EDATE(C5159,0))-1),-1,Feriados!$A$1:$A$936),1,Feriados!$A$1:$A$936)</f>
        <v>43845</v>
      </c>
      <c r="K5159" s="28">
        <f t="shared" si="156"/>
        <v>4.5174568700810269</v>
      </c>
    </row>
    <row r="5160" spans="1:11" x14ac:dyDescent="0.3">
      <c r="A5160" s="18" t="str">
        <f t="shared" si="157"/>
        <v>122020P</v>
      </c>
      <c r="B5160" s="10">
        <v>760199</v>
      </c>
      <c r="C5160" s="15">
        <v>44224</v>
      </c>
      <c r="D5160" s="16">
        <v>3448.3241939999998</v>
      </c>
      <c r="E5160" s="14">
        <v>0.3</v>
      </c>
      <c r="F5160" s="14" t="s">
        <v>42</v>
      </c>
      <c r="G5160" s="15">
        <v>44223</v>
      </c>
      <c r="H5160" s="27">
        <f>WORKDAY(WORKDAY(DATEVALUE("15/"&amp;MONTH(EDATE(C5160,0))&amp;"/"&amp;YEAR(EDATE(C5160,0))),-1,Feriados!$A$1:$A$936),1,Feriados!$A$1:$A$936)</f>
        <v>44211</v>
      </c>
      <c r="I5160" s="27">
        <f>WORKDAY(WORKDAY(DATEVALUE("15/"&amp;MONTH(EDATE(C5160,-1))&amp;"/"&amp;YEAR(EDATE(C5160,-1))),-1,Feriados!$A$1:$A$936),1,Feriados!$A$1:$A$936)</f>
        <v>44180</v>
      </c>
      <c r="J5160" s="27">
        <f>WORKDAY(WORKDAY(DATEVALUE("15/"&amp;MONTH(EDATE(C5160,0))&amp;"/"&amp;YEAR(EDATE(C5160,0))-1),-1,Feriados!$A$1:$A$936),1,Feriados!$A$1:$A$936)</f>
        <v>43845</v>
      </c>
      <c r="K5160" s="28">
        <f t="shared" si="156"/>
        <v>4.5174568700810269</v>
      </c>
    </row>
    <row r="5161" spans="1:11" x14ac:dyDescent="0.3">
      <c r="A5161" s="18" t="str">
        <f t="shared" si="157"/>
        <v>122020P</v>
      </c>
      <c r="B5161" s="10">
        <v>760199</v>
      </c>
      <c r="C5161" s="15">
        <v>44225</v>
      </c>
      <c r="D5161" s="16">
        <v>3448.8161089999999</v>
      </c>
      <c r="E5161" s="14">
        <v>0.3</v>
      </c>
      <c r="F5161" s="14" t="s">
        <v>42</v>
      </c>
      <c r="G5161" s="15">
        <v>44223</v>
      </c>
      <c r="H5161" s="27">
        <f>WORKDAY(WORKDAY(DATEVALUE("15/"&amp;MONTH(EDATE(C5161,0))&amp;"/"&amp;YEAR(EDATE(C5161,0))),-1,Feriados!$A$1:$A$936),1,Feriados!$A$1:$A$936)</f>
        <v>44211</v>
      </c>
      <c r="I5161" s="27">
        <f>WORKDAY(WORKDAY(DATEVALUE("15/"&amp;MONTH(EDATE(C5161,-1))&amp;"/"&amp;YEAR(EDATE(C5161,-1))),-1,Feriados!$A$1:$A$936),1,Feriados!$A$1:$A$936)</f>
        <v>44180</v>
      </c>
      <c r="J5161" s="27">
        <f>WORKDAY(WORKDAY(DATEVALUE("15/"&amp;MONTH(EDATE(C5161,0))&amp;"/"&amp;YEAR(EDATE(C5161,0))-1),-1,Feriados!$A$1:$A$936),1,Feriados!$A$1:$A$936)</f>
        <v>43845</v>
      </c>
      <c r="K5161" s="28">
        <f t="shared" si="156"/>
        <v>4.5174568700810269</v>
      </c>
    </row>
    <row r="5162" spans="1:11" x14ac:dyDescent="0.3">
      <c r="A5162" s="18" t="str">
        <f t="shared" si="157"/>
        <v>12021P</v>
      </c>
      <c r="B5162" s="10">
        <v>760199</v>
      </c>
      <c r="C5162" s="15">
        <v>44228</v>
      </c>
      <c r="D5162" s="16">
        <v>3449.3080949999999</v>
      </c>
      <c r="E5162" s="14">
        <v>0.3</v>
      </c>
      <c r="F5162" s="14" t="s">
        <v>42</v>
      </c>
      <c r="G5162" s="15">
        <v>44223</v>
      </c>
      <c r="H5162" s="27">
        <f>WORKDAY(WORKDAY(DATEVALUE("15/"&amp;MONTH(EDATE(C5162,0))&amp;"/"&amp;YEAR(EDATE(C5162,0))),-1,Feriados!$A$1:$A$936),1,Feriados!$A$1:$A$936)</f>
        <v>44244</v>
      </c>
      <c r="I5162" s="27">
        <f>WORKDAY(WORKDAY(DATEVALUE("15/"&amp;MONTH(EDATE(C5162,-1))&amp;"/"&amp;YEAR(EDATE(C5162,-1))),-1,Feriados!$A$1:$A$936),1,Feriados!$A$1:$A$936)</f>
        <v>44211</v>
      </c>
      <c r="J5162" s="27">
        <f>WORKDAY(WORKDAY(DATEVALUE("15/"&amp;MONTH(EDATE(C5162,0))&amp;"/"&amp;YEAR(EDATE(C5162,0))-1),-1,Feriados!$A$1:$A$936),1,Feriados!$A$1:$A$936)</f>
        <v>43878</v>
      </c>
      <c r="K5162" s="28">
        <f t="shared" si="156"/>
        <v>4.5591981174576635</v>
      </c>
    </row>
    <row r="5163" spans="1:11" x14ac:dyDescent="0.3">
      <c r="A5163" s="18" t="str">
        <f t="shared" si="157"/>
        <v>12021P</v>
      </c>
      <c r="B5163" s="10">
        <v>760199</v>
      </c>
      <c r="C5163" s="15">
        <v>44229</v>
      </c>
      <c r="D5163" s="16">
        <v>3449.80015</v>
      </c>
      <c r="E5163" s="14">
        <v>0.3</v>
      </c>
      <c r="F5163" s="14" t="s">
        <v>42</v>
      </c>
      <c r="G5163" s="15">
        <v>44223</v>
      </c>
      <c r="H5163" s="27">
        <f>WORKDAY(WORKDAY(DATEVALUE("15/"&amp;MONTH(EDATE(C5163,0))&amp;"/"&amp;YEAR(EDATE(C5163,0))),-1,Feriados!$A$1:$A$936),1,Feriados!$A$1:$A$936)</f>
        <v>44244</v>
      </c>
      <c r="I5163" s="27">
        <f>WORKDAY(WORKDAY(DATEVALUE("15/"&amp;MONTH(EDATE(C5163,-1))&amp;"/"&amp;YEAR(EDATE(C5163,-1))),-1,Feriados!$A$1:$A$936),1,Feriados!$A$1:$A$936)</f>
        <v>44211</v>
      </c>
      <c r="J5163" s="27">
        <f>WORKDAY(WORKDAY(DATEVALUE("15/"&amp;MONTH(EDATE(C5163,0))&amp;"/"&amp;YEAR(EDATE(C5163,0))-1),-1,Feriados!$A$1:$A$936),1,Feriados!$A$1:$A$936)</f>
        <v>43878</v>
      </c>
      <c r="K5163" s="28">
        <f t="shared" si="156"/>
        <v>4.5591981174576635</v>
      </c>
    </row>
    <row r="5164" spans="1:11" x14ac:dyDescent="0.3">
      <c r="A5164" s="18" t="str">
        <f t="shared" si="157"/>
        <v>12021P</v>
      </c>
      <c r="B5164" s="10">
        <v>760199</v>
      </c>
      <c r="C5164" s="15">
        <v>44230</v>
      </c>
      <c r="D5164" s="16">
        <v>3450.2922760000001</v>
      </c>
      <c r="E5164" s="14">
        <v>0.3</v>
      </c>
      <c r="F5164" s="14" t="s">
        <v>42</v>
      </c>
      <c r="G5164" s="15">
        <v>44223</v>
      </c>
      <c r="H5164" s="27">
        <f>WORKDAY(WORKDAY(DATEVALUE("15/"&amp;MONTH(EDATE(C5164,0))&amp;"/"&amp;YEAR(EDATE(C5164,0))),-1,Feriados!$A$1:$A$936),1,Feriados!$A$1:$A$936)</f>
        <v>44244</v>
      </c>
      <c r="I5164" s="27">
        <f>WORKDAY(WORKDAY(DATEVALUE("15/"&amp;MONTH(EDATE(C5164,-1))&amp;"/"&amp;YEAR(EDATE(C5164,-1))),-1,Feriados!$A$1:$A$936),1,Feriados!$A$1:$A$936)</f>
        <v>44211</v>
      </c>
      <c r="J5164" s="27">
        <f>WORKDAY(WORKDAY(DATEVALUE("15/"&amp;MONTH(EDATE(C5164,0))&amp;"/"&amp;YEAR(EDATE(C5164,0))-1),-1,Feriados!$A$1:$A$936),1,Feriados!$A$1:$A$936)</f>
        <v>43878</v>
      </c>
      <c r="K5164" s="28">
        <f t="shared" si="156"/>
        <v>4.5591981174576635</v>
      </c>
    </row>
    <row r="5165" spans="1:11" x14ac:dyDescent="0.3">
      <c r="A5165" s="18" t="str">
        <f t="shared" si="157"/>
        <v>12021P</v>
      </c>
      <c r="B5165" s="10">
        <v>760199</v>
      </c>
      <c r="C5165" s="15">
        <v>44231</v>
      </c>
      <c r="D5165" s="16">
        <v>3450.7844719999998</v>
      </c>
      <c r="E5165" s="14">
        <v>0.3</v>
      </c>
      <c r="F5165" s="14" t="s">
        <v>42</v>
      </c>
      <c r="G5165" s="15">
        <v>44223</v>
      </c>
      <c r="H5165" s="27">
        <f>WORKDAY(WORKDAY(DATEVALUE("15/"&amp;MONTH(EDATE(C5165,0))&amp;"/"&amp;YEAR(EDATE(C5165,0))),-1,Feriados!$A$1:$A$936),1,Feriados!$A$1:$A$936)</f>
        <v>44244</v>
      </c>
      <c r="I5165" s="27">
        <f>WORKDAY(WORKDAY(DATEVALUE("15/"&amp;MONTH(EDATE(C5165,-1))&amp;"/"&amp;YEAR(EDATE(C5165,-1))),-1,Feriados!$A$1:$A$936),1,Feriados!$A$1:$A$936)</f>
        <v>44211</v>
      </c>
      <c r="J5165" s="27">
        <f>WORKDAY(WORKDAY(DATEVALUE("15/"&amp;MONTH(EDATE(C5165,0))&amp;"/"&amp;YEAR(EDATE(C5165,0))-1),-1,Feriados!$A$1:$A$936),1,Feriados!$A$1:$A$936)</f>
        <v>43878</v>
      </c>
      <c r="K5165" s="28">
        <f t="shared" si="156"/>
        <v>4.5591981174576635</v>
      </c>
    </row>
    <row r="5166" spans="1:11" x14ac:dyDescent="0.3">
      <c r="A5166" s="18" t="str">
        <f t="shared" si="157"/>
        <v>12021P</v>
      </c>
      <c r="B5166" s="10">
        <v>760199</v>
      </c>
      <c r="C5166" s="15">
        <v>44232</v>
      </c>
      <c r="D5166" s="16">
        <v>3451.2767389999999</v>
      </c>
      <c r="E5166" s="14">
        <v>0.3</v>
      </c>
      <c r="F5166" s="14" t="s">
        <v>42</v>
      </c>
      <c r="G5166" s="15">
        <v>44223</v>
      </c>
      <c r="H5166" s="27">
        <f>WORKDAY(WORKDAY(DATEVALUE("15/"&amp;MONTH(EDATE(C5166,0))&amp;"/"&amp;YEAR(EDATE(C5166,0))),-1,Feriados!$A$1:$A$936),1,Feriados!$A$1:$A$936)</f>
        <v>44244</v>
      </c>
      <c r="I5166" s="27">
        <f>WORKDAY(WORKDAY(DATEVALUE("15/"&amp;MONTH(EDATE(C5166,-1))&amp;"/"&amp;YEAR(EDATE(C5166,-1))),-1,Feriados!$A$1:$A$936),1,Feriados!$A$1:$A$936)</f>
        <v>44211</v>
      </c>
      <c r="J5166" s="27">
        <f>WORKDAY(WORKDAY(DATEVALUE("15/"&amp;MONTH(EDATE(C5166,0))&amp;"/"&amp;YEAR(EDATE(C5166,0))-1),-1,Feriados!$A$1:$A$936),1,Feriados!$A$1:$A$936)</f>
        <v>43878</v>
      </c>
      <c r="K5166" s="28">
        <f t="shared" si="156"/>
        <v>4.5591981174576635</v>
      </c>
    </row>
    <row r="5167" spans="1:11" x14ac:dyDescent="0.3">
      <c r="A5167" s="18" t="str">
        <f t="shared" si="157"/>
        <v>12021P</v>
      </c>
      <c r="B5167" s="10">
        <v>760199</v>
      </c>
      <c r="C5167" s="15">
        <v>44235</v>
      </c>
      <c r="D5167" s="16">
        <v>3451.7690750000002</v>
      </c>
      <c r="E5167" s="14">
        <v>0.3</v>
      </c>
      <c r="F5167" s="14" t="s">
        <v>42</v>
      </c>
      <c r="G5167" s="15">
        <v>44223</v>
      </c>
      <c r="H5167" s="27">
        <f>WORKDAY(WORKDAY(DATEVALUE("15/"&amp;MONTH(EDATE(C5167,0))&amp;"/"&amp;YEAR(EDATE(C5167,0))),-1,Feriados!$A$1:$A$936),1,Feriados!$A$1:$A$936)</f>
        <v>44244</v>
      </c>
      <c r="I5167" s="27">
        <f>WORKDAY(WORKDAY(DATEVALUE("15/"&amp;MONTH(EDATE(C5167,-1))&amp;"/"&amp;YEAR(EDATE(C5167,-1))),-1,Feriados!$A$1:$A$936),1,Feriados!$A$1:$A$936)</f>
        <v>44211</v>
      </c>
      <c r="J5167" s="27">
        <f>WORKDAY(WORKDAY(DATEVALUE("15/"&amp;MONTH(EDATE(C5167,0))&amp;"/"&amp;YEAR(EDATE(C5167,0))-1),-1,Feriados!$A$1:$A$936),1,Feriados!$A$1:$A$936)</f>
        <v>43878</v>
      </c>
      <c r="K5167" s="28">
        <f t="shared" si="156"/>
        <v>4.5591981174576635</v>
      </c>
    </row>
    <row r="5168" spans="1:11" x14ac:dyDescent="0.3">
      <c r="A5168" s="18" t="str">
        <f t="shared" si="157"/>
        <v>12021F</v>
      </c>
      <c r="B5168" s="10">
        <v>760199</v>
      </c>
      <c r="C5168" s="15">
        <v>44236</v>
      </c>
      <c r="D5168" s="16">
        <v>3450.8675119999998</v>
      </c>
      <c r="E5168" s="14">
        <v>0.25</v>
      </c>
      <c r="F5168" s="14" t="s">
        <v>41</v>
      </c>
      <c r="G5168" s="15">
        <v>44236</v>
      </c>
      <c r="H5168" s="27">
        <f>WORKDAY(WORKDAY(DATEVALUE("15/"&amp;MONTH(EDATE(C5168,0))&amp;"/"&amp;YEAR(EDATE(C5168,0))),-1,Feriados!$A$1:$A$936),1,Feriados!$A$1:$A$936)</f>
        <v>44244</v>
      </c>
      <c r="I5168" s="27">
        <f>WORKDAY(WORKDAY(DATEVALUE("15/"&amp;MONTH(EDATE(C5168,-1))&amp;"/"&amp;YEAR(EDATE(C5168,-1))),-1,Feriados!$A$1:$A$936),1,Feriados!$A$1:$A$936)</f>
        <v>44211</v>
      </c>
      <c r="J5168" s="27">
        <f>WORKDAY(WORKDAY(DATEVALUE("15/"&amp;MONTH(EDATE(C5168,0))&amp;"/"&amp;YEAR(EDATE(C5168,0))-1),-1,Feriados!$A$1:$A$936),1,Feriados!$A$1:$A$936)</f>
        <v>43878</v>
      </c>
      <c r="K5168" s="28">
        <f t="shared" si="156"/>
        <v>4.5591981174576635</v>
      </c>
    </row>
    <row r="5169" spans="1:11" x14ac:dyDescent="0.3">
      <c r="A5169" s="18" t="str">
        <f t="shared" si="157"/>
        <v>12021F</v>
      </c>
      <c r="B5169" s="10">
        <v>760199</v>
      </c>
      <c r="C5169" s="15">
        <v>44237</v>
      </c>
      <c r="D5169" s="16">
        <v>3451.2777980000001</v>
      </c>
      <c r="E5169" s="14">
        <v>0.25</v>
      </c>
      <c r="F5169" s="14" t="s">
        <v>41</v>
      </c>
      <c r="G5169" s="15">
        <v>44236</v>
      </c>
      <c r="H5169" s="27">
        <f>WORKDAY(WORKDAY(DATEVALUE("15/"&amp;MONTH(EDATE(C5169,0))&amp;"/"&amp;YEAR(EDATE(C5169,0))),-1,Feriados!$A$1:$A$936),1,Feriados!$A$1:$A$936)</f>
        <v>44244</v>
      </c>
      <c r="I5169" s="27">
        <f>WORKDAY(WORKDAY(DATEVALUE("15/"&amp;MONTH(EDATE(C5169,-1))&amp;"/"&amp;YEAR(EDATE(C5169,-1))),-1,Feriados!$A$1:$A$936),1,Feriados!$A$1:$A$936)</f>
        <v>44211</v>
      </c>
      <c r="J5169" s="27">
        <f>WORKDAY(WORKDAY(DATEVALUE("15/"&amp;MONTH(EDATE(C5169,0))&amp;"/"&amp;YEAR(EDATE(C5169,0))-1),-1,Feriados!$A$1:$A$936),1,Feriados!$A$1:$A$936)</f>
        <v>43878</v>
      </c>
      <c r="K5169" s="28">
        <f t="shared" si="156"/>
        <v>4.5591981174576635</v>
      </c>
    </row>
    <row r="5170" spans="1:11" x14ac:dyDescent="0.3">
      <c r="A5170" s="18" t="str">
        <f t="shared" si="157"/>
        <v>12021F</v>
      </c>
      <c r="B5170" s="10">
        <v>760199</v>
      </c>
      <c r="C5170" s="15">
        <v>44238</v>
      </c>
      <c r="D5170" s="16">
        <v>3451.6881330000001</v>
      </c>
      <c r="E5170" s="14">
        <v>0.25</v>
      </c>
      <c r="F5170" s="14" t="s">
        <v>41</v>
      </c>
      <c r="G5170" s="15">
        <v>44236</v>
      </c>
      <c r="H5170" s="27">
        <f>WORKDAY(WORKDAY(DATEVALUE("15/"&amp;MONTH(EDATE(C5170,0))&amp;"/"&amp;YEAR(EDATE(C5170,0))),-1,Feriados!$A$1:$A$936),1,Feriados!$A$1:$A$936)</f>
        <v>44244</v>
      </c>
      <c r="I5170" s="27">
        <f>WORKDAY(WORKDAY(DATEVALUE("15/"&amp;MONTH(EDATE(C5170,-1))&amp;"/"&amp;YEAR(EDATE(C5170,-1))),-1,Feriados!$A$1:$A$936),1,Feriados!$A$1:$A$936)</f>
        <v>44211</v>
      </c>
      <c r="J5170" s="27">
        <f>WORKDAY(WORKDAY(DATEVALUE("15/"&amp;MONTH(EDATE(C5170,0))&amp;"/"&amp;YEAR(EDATE(C5170,0))-1),-1,Feriados!$A$1:$A$936),1,Feriados!$A$1:$A$936)</f>
        <v>43878</v>
      </c>
      <c r="K5170" s="28">
        <f t="shared" si="156"/>
        <v>4.5591981174576635</v>
      </c>
    </row>
    <row r="5171" spans="1:11" x14ac:dyDescent="0.3">
      <c r="A5171" s="18" t="str">
        <f t="shared" si="157"/>
        <v>12021F</v>
      </c>
      <c r="B5171" s="10">
        <v>760199</v>
      </c>
      <c r="C5171" s="15">
        <v>44239</v>
      </c>
      <c r="D5171" s="16">
        <v>3452.098516</v>
      </c>
      <c r="E5171" s="14">
        <v>0.25</v>
      </c>
      <c r="F5171" s="14" t="s">
        <v>41</v>
      </c>
      <c r="G5171" s="15">
        <v>44236</v>
      </c>
      <c r="H5171" s="27">
        <f>WORKDAY(WORKDAY(DATEVALUE("15/"&amp;MONTH(EDATE(C5171,0))&amp;"/"&amp;YEAR(EDATE(C5171,0))),-1,Feriados!$A$1:$A$936),1,Feriados!$A$1:$A$936)</f>
        <v>44244</v>
      </c>
      <c r="I5171" s="27">
        <f>WORKDAY(WORKDAY(DATEVALUE("15/"&amp;MONTH(EDATE(C5171,-1))&amp;"/"&amp;YEAR(EDATE(C5171,-1))),-1,Feriados!$A$1:$A$936),1,Feriados!$A$1:$A$936)</f>
        <v>44211</v>
      </c>
      <c r="J5171" s="27">
        <f>WORKDAY(WORKDAY(DATEVALUE("15/"&amp;MONTH(EDATE(C5171,0))&amp;"/"&amp;YEAR(EDATE(C5171,0))-1),-1,Feriados!$A$1:$A$936),1,Feriados!$A$1:$A$936)</f>
        <v>43878</v>
      </c>
      <c r="K5171" s="28">
        <f t="shared" si="156"/>
        <v>4.5591981174576635</v>
      </c>
    </row>
    <row r="5172" spans="1:11" x14ac:dyDescent="0.3">
      <c r="A5172" s="18" t="str">
        <f t="shared" si="157"/>
        <v>12021F</v>
      </c>
      <c r="B5172" s="10">
        <v>760199</v>
      </c>
      <c r="C5172" s="15">
        <v>44244</v>
      </c>
      <c r="D5172" s="16">
        <v>3452.508949</v>
      </c>
      <c r="E5172" s="14">
        <v>0.25</v>
      </c>
      <c r="F5172" s="14" t="s">
        <v>41</v>
      </c>
      <c r="G5172" s="15">
        <v>44236</v>
      </c>
      <c r="H5172" s="27">
        <f>WORKDAY(WORKDAY(DATEVALUE("15/"&amp;MONTH(EDATE(C5172,0))&amp;"/"&amp;YEAR(EDATE(C5172,0))),-1,Feriados!$A$1:$A$936),1,Feriados!$A$1:$A$936)</f>
        <v>44244</v>
      </c>
      <c r="I5172" s="27">
        <f>WORKDAY(WORKDAY(DATEVALUE("15/"&amp;MONTH(EDATE(C5172,-1))&amp;"/"&amp;YEAR(EDATE(C5172,-1))),-1,Feriados!$A$1:$A$936),1,Feriados!$A$1:$A$936)</f>
        <v>44211</v>
      </c>
      <c r="J5172" s="27">
        <f>WORKDAY(WORKDAY(DATEVALUE("15/"&amp;MONTH(EDATE(C5172,0))&amp;"/"&amp;YEAR(EDATE(C5172,0))-1),-1,Feriados!$A$1:$A$936),1,Feriados!$A$1:$A$936)</f>
        <v>43878</v>
      </c>
      <c r="K5172" s="28">
        <f t="shared" si="156"/>
        <v>4.5591981174576635</v>
      </c>
    </row>
    <row r="5173" spans="1:11" x14ac:dyDescent="0.3">
      <c r="A5173" s="18" t="str">
        <f t="shared" si="157"/>
        <v>12021P</v>
      </c>
      <c r="B5173" s="10">
        <v>760199</v>
      </c>
      <c r="C5173" s="15">
        <v>44245</v>
      </c>
      <c r="D5173" s="16">
        <v>3453.7709399999999</v>
      </c>
      <c r="E5173" s="14">
        <v>0.66</v>
      </c>
      <c r="F5173" s="14" t="s">
        <v>42</v>
      </c>
      <c r="G5173" s="15">
        <v>44245</v>
      </c>
      <c r="H5173" s="27">
        <f>WORKDAY(WORKDAY(DATEVALUE("15/"&amp;MONTH(EDATE(C5173,0))&amp;"/"&amp;YEAR(EDATE(C5173,0))),-1,Feriados!$A$1:$A$936),1,Feriados!$A$1:$A$936)</f>
        <v>44244</v>
      </c>
      <c r="I5173" s="27">
        <f>WORKDAY(WORKDAY(DATEVALUE("15/"&amp;MONTH(EDATE(C5173,-1))&amp;"/"&amp;YEAR(EDATE(C5173,-1))),-1,Feriados!$A$1:$A$936),1,Feriados!$A$1:$A$936)</f>
        <v>44211</v>
      </c>
      <c r="J5173" s="27">
        <f>WORKDAY(WORKDAY(DATEVALUE("15/"&amp;MONTH(EDATE(C5173,0))&amp;"/"&amp;YEAR(EDATE(C5173,0))-1),-1,Feriados!$A$1:$A$936),1,Feriados!$A$1:$A$936)</f>
        <v>43878</v>
      </c>
      <c r="K5173" s="28">
        <f t="shared" si="156"/>
        <v>4.5591981174576635</v>
      </c>
    </row>
    <row r="5174" spans="1:11" x14ac:dyDescent="0.3">
      <c r="A5174" s="18" t="str">
        <f t="shared" si="157"/>
        <v>12021P</v>
      </c>
      <c r="B5174" s="10">
        <v>760199</v>
      </c>
      <c r="C5174" s="15">
        <v>44246</v>
      </c>
      <c r="D5174" s="16">
        <v>3455.0333919999998</v>
      </c>
      <c r="E5174" s="14">
        <v>0.66</v>
      </c>
      <c r="F5174" s="14" t="s">
        <v>42</v>
      </c>
      <c r="G5174" s="15">
        <v>44245</v>
      </c>
      <c r="H5174" s="27">
        <f>WORKDAY(WORKDAY(DATEVALUE("15/"&amp;MONTH(EDATE(C5174,0))&amp;"/"&amp;YEAR(EDATE(C5174,0))),-1,Feriados!$A$1:$A$936),1,Feriados!$A$1:$A$936)</f>
        <v>44244</v>
      </c>
      <c r="I5174" s="27">
        <f>WORKDAY(WORKDAY(DATEVALUE("15/"&amp;MONTH(EDATE(C5174,-1))&amp;"/"&amp;YEAR(EDATE(C5174,-1))),-1,Feriados!$A$1:$A$936),1,Feriados!$A$1:$A$936)</f>
        <v>44211</v>
      </c>
      <c r="J5174" s="27">
        <f>WORKDAY(WORKDAY(DATEVALUE("15/"&amp;MONTH(EDATE(C5174,0))&amp;"/"&amp;YEAR(EDATE(C5174,0))-1),-1,Feriados!$A$1:$A$936),1,Feriados!$A$1:$A$936)</f>
        <v>43878</v>
      </c>
      <c r="K5174" s="28">
        <f t="shared" si="156"/>
        <v>4.5591981174576635</v>
      </c>
    </row>
    <row r="5175" spans="1:11" x14ac:dyDescent="0.3">
      <c r="A5175" s="18" t="str">
        <f t="shared" si="157"/>
        <v>12021P</v>
      </c>
      <c r="B5175" s="10">
        <v>760199</v>
      </c>
      <c r="C5175" s="15">
        <v>44249</v>
      </c>
      <c r="D5175" s="16">
        <v>3456.2963060000002</v>
      </c>
      <c r="E5175" s="14">
        <v>0.66</v>
      </c>
      <c r="F5175" s="14" t="s">
        <v>42</v>
      </c>
      <c r="G5175" s="15">
        <v>44245</v>
      </c>
      <c r="H5175" s="27">
        <f>WORKDAY(WORKDAY(DATEVALUE("15/"&amp;MONTH(EDATE(C5175,0))&amp;"/"&amp;YEAR(EDATE(C5175,0))),-1,Feriados!$A$1:$A$936),1,Feriados!$A$1:$A$936)</f>
        <v>44244</v>
      </c>
      <c r="I5175" s="27">
        <f>WORKDAY(WORKDAY(DATEVALUE("15/"&amp;MONTH(EDATE(C5175,-1))&amp;"/"&amp;YEAR(EDATE(C5175,-1))),-1,Feriados!$A$1:$A$936),1,Feriados!$A$1:$A$936)</f>
        <v>44211</v>
      </c>
      <c r="J5175" s="27">
        <f>WORKDAY(WORKDAY(DATEVALUE("15/"&amp;MONTH(EDATE(C5175,0))&amp;"/"&amp;YEAR(EDATE(C5175,0))-1),-1,Feriados!$A$1:$A$936),1,Feriados!$A$1:$A$936)</f>
        <v>43878</v>
      </c>
      <c r="K5175" s="28">
        <f t="shared" si="156"/>
        <v>4.5591981174576635</v>
      </c>
    </row>
    <row r="5176" spans="1:11" x14ac:dyDescent="0.3">
      <c r="A5176" s="18" t="str">
        <f t="shared" si="157"/>
        <v>12021P</v>
      </c>
      <c r="B5176" s="10">
        <v>760199</v>
      </c>
      <c r="C5176" s="15">
        <v>44250</v>
      </c>
      <c r="D5176" s="16">
        <v>3457.5596820000001</v>
      </c>
      <c r="E5176" s="14">
        <v>0.66</v>
      </c>
      <c r="F5176" s="14" t="s">
        <v>42</v>
      </c>
      <c r="G5176" s="15">
        <v>44245</v>
      </c>
      <c r="H5176" s="27">
        <f>WORKDAY(WORKDAY(DATEVALUE("15/"&amp;MONTH(EDATE(C5176,0))&amp;"/"&amp;YEAR(EDATE(C5176,0))),-1,Feriados!$A$1:$A$936),1,Feriados!$A$1:$A$936)</f>
        <v>44244</v>
      </c>
      <c r="I5176" s="27">
        <f>WORKDAY(WORKDAY(DATEVALUE("15/"&amp;MONTH(EDATE(C5176,-1))&amp;"/"&amp;YEAR(EDATE(C5176,-1))),-1,Feriados!$A$1:$A$936),1,Feriados!$A$1:$A$936)</f>
        <v>44211</v>
      </c>
      <c r="J5176" s="27">
        <f>WORKDAY(WORKDAY(DATEVALUE("15/"&amp;MONTH(EDATE(C5176,0))&amp;"/"&amp;YEAR(EDATE(C5176,0))-1),-1,Feriados!$A$1:$A$936),1,Feriados!$A$1:$A$936)</f>
        <v>43878</v>
      </c>
      <c r="K5176" s="28">
        <f t="shared" si="156"/>
        <v>4.5591981174576635</v>
      </c>
    </row>
    <row r="5177" spans="1:11" x14ac:dyDescent="0.3">
      <c r="A5177" s="18" t="str">
        <f t="shared" si="157"/>
        <v>12021P</v>
      </c>
      <c r="B5177" s="10">
        <v>760199</v>
      </c>
      <c r="C5177" s="15">
        <v>44251</v>
      </c>
      <c r="D5177" s="16">
        <v>3458.8235199999999</v>
      </c>
      <c r="E5177" s="14">
        <v>0.66</v>
      </c>
      <c r="F5177" s="14" t="s">
        <v>42</v>
      </c>
      <c r="G5177" s="15">
        <v>44245</v>
      </c>
      <c r="H5177" s="27">
        <f>WORKDAY(WORKDAY(DATEVALUE("15/"&amp;MONTH(EDATE(C5177,0))&amp;"/"&amp;YEAR(EDATE(C5177,0))),-1,Feriados!$A$1:$A$936),1,Feriados!$A$1:$A$936)</f>
        <v>44244</v>
      </c>
      <c r="I5177" s="27">
        <f>WORKDAY(WORKDAY(DATEVALUE("15/"&amp;MONTH(EDATE(C5177,-1))&amp;"/"&amp;YEAR(EDATE(C5177,-1))),-1,Feriados!$A$1:$A$936),1,Feriados!$A$1:$A$936)</f>
        <v>44211</v>
      </c>
      <c r="J5177" s="27">
        <f>WORKDAY(WORKDAY(DATEVALUE("15/"&amp;MONTH(EDATE(C5177,0))&amp;"/"&amp;YEAR(EDATE(C5177,0))-1),-1,Feriados!$A$1:$A$936),1,Feriados!$A$1:$A$936)</f>
        <v>43878</v>
      </c>
      <c r="K5177" s="28">
        <f t="shared" si="156"/>
        <v>4.5591981174576635</v>
      </c>
    </row>
    <row r="5178" spans="1:11" x14ac:dyDescent="0.3">
      <c r="A5178" s="18" t="str">
        <f t="shared" si="157"/>
        <v>12021P</v>
      </c>
      <c r="B5178" s="10">
        <v>760199</v>
      </c>
      <c r="C5178" s="15">
        <v>44252</v>
      </c>
      <c r="D5178" s="16">
        <v>3460.0878189999999</v>
      </c>
      <c r="E5178" s="14">
        <v>0.66</v>
      </c>
      <c r="F5178" s="14" t="s">
        <v>42</v>
      </c>
      <c r="G5178" s="15">
        <v>44252</v>
      </c>
      <c r="H5178" s="27">
        <f>WORKDAY(WORKDAY(DATEVALUE("15/"&amp;MONTH(EDATE(C5178,0))&amp;"/"&amp;YEAR(EDATE(C5178,0))),-1,Feriados!$A$1:$A$936),1,Feriados!$A$1:$A$936)</f>
        <v>44244</v>
      </c>
      <c r="I5178" s="27">
        <f>WORKDAY(WORKDAY(DATEVALUE("15/"&amp;MONTH(EDATE(C5178,-1))&amp;"/"&amp;YEAR(EDATE(C5178,-1))),-1,Feriados!$A$1:$A$936),1,Feriados!$A$1:$A$936)</f>
        <v>44211</v>
      </c>
      <c r="J5178" s="27">
        <f>WORKDAY(WORKDAY(DATEVALUE("15/"&amp;MONTH(EDATE(C5178,0))&amp;"/"&amp;YEAR(EDATE(C5178,0))-1),-1,Feriados!$A$1:$A$936),1,Feriados!$A$1:$A$936)</f>
        <v>43878</v>
      </c>
      <c r="K5178" s="28">
        <f t="shared" si="156"/>
        <v>4.5591981174576635</v>
      </c>
    </row>
    <row r="5179" spans="1:11" x14ac:dyDescent="0.3">
      <c r="A5179" s="18" t="str">
        <f t="shared" si="157"/>
        <v>12021P</v>
      </c>
      <c r="B5179" s="10">
        <v>760199</v>
      </c>
      <c r="C5179" s="15">
        <v>44253</v>
      </c>
      <c r="D5179" s="16">
        <v>3461.3525810000001</v>
      </c>
      <c r="E5179" s="14">
        <v>0.66</v>
      </c>
      <c r="F5179" s="14" t="s">
        <v>42</v>
      </c>
      <c r="G5179" s="15">
        <v>44252</v>
      </c>
      <c r="H5179" s="27">
        <f>WORKDAY(WORKDAY(DATEVALUE("15/"&amp;MONTH(EDATE(C5179,0))&amp;"/"&amp;YEAR(EDATE(C5179,0))),-1,Feriados!$A$1:$A$936),1,Feriados!$A$1:$A$936)</f>
        <v>44244</v>
      </c>
      <c r="I5179" s="27">
        <f>WORKDAY(WORKDAY(DATEVALUE("15/"&amp;MONTH(EDATE(C5179,-1))&amp;"/"&amp;YEAR(EDATE(C5179,-1))),-1,Feriados!$A$1:$A$936),1,Feriados!$A$1:$A$936)</f>
        <v>44211</v>
      </c>
      <c r="J5179" s="27">
        <f>WORKDAY(WORKDAY(DATEVALUE("15/"&amp;MONTH(EDATE(C5179,0))&amp;"/"&amp;YEAR(EDATE(C5179,0))-1),-1,Feriados!$A$1:$A$936),1,Feriados!$A$1:$A$936)</f>
        <v>43878</v>
      </c>
      <c r="K5179" s="28">
        <f t="shared" si="156"/>
        <v>4.5591981174576635</v>
      </c>
    </row>
    <row r="5180" spans="1:11" x14ac:dyDescent="0.3">
      <c r="A5180" s="18" t="str">
        <f t="shared" si="157"/>
        <v>22021P</v>
      </c>
      <c r="B5180" s="10">
        <v>760199</v>
      </c>
      <c r="C5180" s="15">
        <v>44256</v>
      </c>
      <c r="D5180" s="16">
        <v>3462.6178049999999</v>
      </c>
      <c r="E5180" s="14">
        <v>0.66</v>
      </c>
      <c r="F5180" s="14" t="s">
        <v>42</v>
      </c>
      <c r="G5180" s="15">
        <v>44252</v>
      </c>
      <c r="H5180" s="27">
        <f>WORKDAY(WORKDAY(DATEVALUE("15/"&amp;MONTH(EDATE(C5180,0))&amp;"/"&amp;YEAR(EDATE(C5180,0))),-1,Feriados!$A$1:$A$936),1,Feriados!$A$1:$A$936)</f>
        <v>44270</v>
      </c>
      <c r="I5180" s="27">
        <f>WORKDAY(WORKDAY(DATEVALUE("15/"&amp;MONTH(EDATE(C5180,-1))&amp;"/"&amp;YEAR(EDATE(C5180,-1))),-1,Feriados!$A$1:$A$936),1,Feriados!$A$1:$A$936)</f>
        <v>44244</v>
      </c>
      <c r="J5180" s="27">
        <f>WORKDAY(WORKDAY(DATEVALUE("15/"&amp;MONTH(EDATE(C5180,0))&amp;"/"&amp;YEAR(EDATE(C5180,0))-1),-1,Feriados!$A$1:$A$936),1,Feriados!$A$1:$A$936)</f>
        <v>43906</v>
      </c>
      <c r="K5180" s="28">
        <f t="shared" si="156"/>
        <v>5.1953786417199499</v>
      </c>
    </row>
    <row r="5181" spans="1:11" x14ac:dyDescent="0.3">
      <c r="A5181" s="18" t="str">
        <f t="shared" si="157"/>
        <v>22021P</v>
      </c>
      <c r="B5181" s="10">
        <v>760199</v>
      </c>
      <c r="C5181" s="15">
        <v>44257</v>
      </c>
      <c r="D5181" s="16">
        <v>3463.883491</v>
      </c>
      <c r="E5181" s="14">
        <v>0.66</v>
      </c>
      <c r="F5181" s="14" t="s">
        <v>42</v>
      </c>
      <c r="G5181" s="15">
        <v>44252</v>
      </c>
      <c r="H5181" s="27">
        <f>WORKDAY(WORKDAY(DATEVALUE("15/"&amp;MONTH(EDATE(C5181,0))&amp;"/"&amp;YEAR(EDATE(C5181,0))),-1,Feriados!$A$1:$A$936),1,Feriados!$A$1:$A$936)</f>
        <v>44270</v>
      </c>
      <c r="I5181" s="27">
        <f>WORKDAY(WORKDAY(DATEVALUE("15/"&amp;MONTH(EDATE(C5181,-1))&amp;"/"&amp;YEAR(EDATE(C5181,-1))),-1,Feriados!$A$1:$A$936),1,Feriados!$A$1:$A$936)</f>
        <v>44244</v>
      </c>
      <c r="J5181" s="27">
        <f>WORKDAY(WORKDAY(DATEVALUE("15/"&amp;MONTH(EDATE(C5181,0))&amp;"/"&amp;YEAR(EDATE(C5181,0))-1),-1,Feriados!$A$1:$A$936),1,Feriados!$A$1:$A$936)</f>
        <v>43906</v>
      </c>
      <c r="K5181" s="28">
        <f t="shared" ref="K5181:K5244" si="158">+(VLOOKUP(H5181,C:D,2,FALSE)/VLOOKUP(J5181,C:D,2,FALSE)-1)*100</f>
        <v>5.1953786417199499</v>
      </c>
    </row>
    <row r="5182" spans="1:11" x14ac:dyDescent="0.3">
      <c r="A5182" s="18" t="str">
        <f t="shared" si="157"/>
        <v>22021P</v>
      </c>
      <c r="B5182" s="10">
        <v>760199</v>
      </c>
      <c r="C5182" s="15">
        <v>44258</v>
      </c>
      <c r="D5182" s="16">
        <v>3465.1496400000001</v>
      </c>
      <c r="E5182" s="14">
        <v>0.66</v>
      </c>
      <c r="F5182" s="14" t="s">
        <v>42</v>
      </c>
      <c r="G5182" s="15">
        <v>44252</v>
      </c>
      <c r="H5182" s="27">
        <f>WORKDAY(WORKDAY(DATEVALUE("15/"&amp;MONTH(EDATE(C5182,0))&amp;"/"&amp;YEAR(EDATE(C5182,0))),-1,Feriados!$A$1:$A$936),1,Feriados!$A$1:$A$936)</f>
        <v>44270</v>
      </c>
      <c r="I5182" s="27">
        <f>WORKDAY(WORKDAY(DATEVALUE("15/"&amp;MONTH(EDATE(C5182,-1))&amp;"/"&amp;YEAR(EDATE(C5182,-1))),-1,Feriados!$A$1:$A$936),1,Feriados!$A$1:$A$936)</f>
        <v>44244</v>
      </c>
      <c r="J5182" s="27">
        <f>WORKDAY(WORKDAY(DATEVALUE("15/"&amp;MONTH(EDATE(C5182,0))&amp;"/"&amp;YEAR(EDATE(C5182,0))-1),-1,Feriados!$A$1:$A$936),1,Feriados!$A$1:$A$936)</f>
        <v>43906</v>
      </c>
      <c r="K5182" s="28">
        <f t="shared" si="158"/>
        <v>5.1953786417199499</v>
      </c>
    </row>
    <row r="5183" spans="1:11" x14ac:dyDescent="0.3">
      <c r="A5183" s="18" t="str">
        <f t="shared" si="157"/>
        <v>22021P</v>
      </c>
      <c r="B5183" s="10">
        <v>760199</v>
      </c>
      <c r="C5183" s="15">
        <v>44259</v>
      </c>
      <c r="D5183" s="16">
        <v>3466.416252</v>
      </c>
      <c r="E5183" s="14">
        <v>0.66</v>
      </c>
      <c r="F5183" s="14" t="s">
        <v>42</v>
      </c>
      <c r="G5183" s="15">
        <v>44252</v>
      </c>
      <c r="H5183" s="27">
        <f>WORKDAY(WORKDAY(DATEVALUE("15/"&amp;MONTH(EDATE(C5183,0))&amp;"/"&amp;YEAR(EDATE(C5183,0))),-1,Feriados!$A$1:$A$936),1,Feriados!$A$1:$A$936)</f>
        <v>44270</v>
      </c>
      <c r="I5183" s="27">
        <f>WORKDAY(WORKDAY(DATEVALUE("15/"&amp;MONTH(EDATE(C5183,-1))&amp;"/"&amp;YEAR(EDATE(C5183,-1))),-1,Feriados!$A$1:$A$936),1,Feriados!$A$1:$A$936)</f>
        <v>44244</v>
      </c>
      <c r="J5183" s="27">
        <f>WORKDAY(WORKDAY(DATEVALUE("15/"&amp;MONTH(EDATE(C5183,0))&amp;"/"&amp;YEAR(EDATE(C5183,0))-1),-1,Feriados!$A$1:$A$936),1,Feriados!$A$1:$A$936)</f>
        <v>43906</v>
      </c>
      <c r="K5183" s="28">
        <f t="shared" si="158"/>
        <v>5.1953786417199499</v>
      </c>
    </row>
    <row r="5184" spans="1:11" x14ac:dyDescent="0.3">
      <c r="A5184" s="18" t="str">
        <f t="shared" si="157"/>
        <v>22021P</v>
      </c>
      <c r="B5184" s="10">
        <v>760199</v>
      </c>
      <c r="C5184" s="15">
        <v>44260</v>
      </c>
      <c r="D5184" s="16">
        <v>3467.6833270000002</v>
      </c>
      <c r="E5184" s="14">
        <v>0.66</v>
      </c>
      <c r="F5184" s="14" t="s">
        <v>42</v>
      </c>
      <c r="G5184" s="15">
        <v>44252</v>
      </c>
      <c r="H5184" s="27">
        <f>WORKDAY(WORKDAY(DATEVALUE("15/"&amp;MONTH(EDATE(C5184,0))&amp;"/"&amp;YEAR(EDATE(C5184,0))),-1,Feriados!$A$1:$A$936),1,Feriados!$A$1:$A$936)</f>
        <v>44270</v>
      </c>
      <c r="I5184" s="27">
        <f>WORKDAY(WORKDAY(DATEVALUE("15/"&amp;MONTH(EDATE(C5184,-1))&amp;"/"&amp;YEAR(EDATE(C5184,-1))),-1,Feriados!$A$1:$A$936),1,Feriados!$A$1:$A$936)</f>
        <v>44244</v>
      </c>
      <c r="J5184" s="27">
        <f>WORKDAY(WORKDAY(DATEVALUE("15/"&amp;MONTH(EDATE(C5184,0))&amp;"/"&amp;YEAR(EDATE(C5184,0))-1),-1,Feriados!$A$1:$A$936),1,Feriados!$A$1:$A$936)</f>
        <v>43906</v>
      </c>
      <c r="K5184" s="28">
        <f t="shared" si="158"/>
        <v>5.1953786417199499</v>
      </c>
    </row>
    <row r="5185" spans="1:11" x14ac:dyDescent="0.3">
      <c r="A5185" s="18" t="str">
        <f t="shared" si="157"/>
        <v>22021P</v>
      </c>
      <c r="B5185" s="10">
        <v>760199</v>
      </c>
      <c r="C5185" s="15">
        <v>44263</v>
      </c>
      <c r="D5185" s="16">
        <v>3468.9508649999998</v>
      </c>
      <c r="E5185" s="14">
        <v>0.66</v>
      </c>
      <c r="F5185" s="14" t="s">
        <v>42</v>
      </c>
      <c r="G5185" s="15">
        <v>44252</v>
      </c>
      <c r="H5185" s="27">
        <f>WORKDAY(WORKDAY(DATEVALUE("15/"&amp;MONTH(EDATE(C5185,0))&amp;"/"&amp;YEAR(EDATE(C5185,0))),-1,Feriados!$A$1:$A$936),1,Feriados!$A$1:$A$936)</f>
        <v>44270</v>
      </c>
      <c r="I5185" s="27">
        <f>WORKDAY(WORKDAY(DATEVALUE("15/"&amp;MONTH(EDATE(C5185,-1))&amp;"/"&amp;YEAR(EDATE(C5185,-1))),-1,Feriados!$A$1:$A$936),1,Feriados!$A$1:$A$936)</f>
        <v>44244</v>
      </c>
      <c r="J5185" s="27">
        <f>WORKDAY(WORKDAY(DATEVALUE("15/"&amp;MONTH(EDATE(C5185,0))&amp;"/"&amp;YEAR(EDATE(C5185,0))-1),-1,Feriados!$A$1:$A$936),1,Feriados!$A$1:$A$936)</f>
        <v>43906</v>
      </c>
      <c r="K5185" s="28">
        <f t="shared" si="158"/>
        <v>5.1953786417199499</v>
      </c>
    </row>
    <row r="5186" spans="1:11" x14ac:dyDescent="0.3">
      <c r="A5186" s="18" t="str">
        <f t="shared" si="157"/>
        <v>22021P</v>
      </c>
      <c r="B5186" s="10">
        <v>760199</v>
      </c>
      <c r="C5186" s="15">
        <v>44264</v>
      </c>
      <c r="D5186" s="16">
        <v>3470.2188660000002</v>
      </c>
      <c r="E5186" s="14">
        <v>0.66</v>
      </c>
      <c r="F5186" s="14" t="s">
        <v>42</v>
      </c>
      <c r="G5186" s="15">
        <v>44252</v>
      </c>
      <c r="H5186" s="27">
        <f>WORKDAY(WORKDAY(DATEVALUE("15/"&amp;MONTH(EDATE(C5186,0))&amp;"/"&amp;YEAR(EDATE(C5186,0))),-1,Feriados!$A$1:$A$936),1,Feriados!$A$1:$A$936)</f>
        <v>44270</v>
      </c>
      <c r="I5186" s="27">
        <f>WORKDAY(WORKDAY(DATEVALUE("15/"&amp;MONTH(EDATE(C5186,-1))&amp;"/"&amp;YEAR(EDATE(C5186,-1))),-1,Feriados!$A$1:$A$936),1,Feriados!$A$1:$A$936)</f>
        <v>44244</v>
      </c>
      <c r="J5186" s="27">
        <f>WORKDAY(WORKDAY(DATEVALUE("15/"&amp;MONTH(EDATE(C5186,0))&amp;"/"&amp;YEAR(EDATE(C5186,0))-1),-1,Feriados!$A$1:$A$936),1,Feriados!$A$1:$A$936)</f>
        <v>43906</v>
      </c>
      <c r="K5186" s="28">
        <f t="shared" si="158"/>
        <v>5.1953786417199499</v>
      </c>
    </row>
    <row r="5187" spans="1:11" x14ac:dyDescent="0.3">
      <c r="A5187" s="18" t="str">
        <f t="shared" ref="A5187:A5250" si="159">MONTH(EDATE(C5187,-1))&amp;YEAR(EDATE(C5187,-1))&amp;F5187</f>
        <v>22021P</v>
      </c>
      <c r="B5187" s="10">
        <v>760199</v>
      </c>
      <c r="C5187" s="15">
        <v>44265</v>
      </c>
      <c r="D5187" s="16">
        <v>3471.4873309999998</v>
      </c>
      <c r="E5187" s="14">
        <v>0.66</v>
      </c>
      <c r="F5187" s="14" t="s">
        <v>42</v>
      </c>
      <c r="G5187" s="15">
        <v>44252</v>
      </c>
      <c r="H5187" s="27">
        <f>WORKDAY(WORKDAY(DATEVALUE("15/"&amp;MONTH(EDATE(C5187,0))&amp;"/"&amp;YEAR(EDATE(C5187,0))),-1,Feriados!$A$1:$A$936),1,Feriados!$A$1:$A$936)</f>
        <v>44270</v>
      </c>
      <c r="I5187" s="27">
        <f>WORKDAY(WORKDAY(DATEVALUE("15/"&amp;MONTH(EDATE(C5187,-1))&amp;"/"&amp;YEAR(EDATE(C5187,-1))),-1,Feriados!$A$1:$A$936),1,Feriados!$A$1:$A$936)</f>
        <v>44244</v>
      </c>
      <c r="J5187" s="27">
        <f>WORKDAY(WORKDAY(DATEVALUE("15/"&amp;MONTH(EDATE(C5187,0))&amp;"/"&amp;YEAR(EDATE(C5187,0))-1),-1,Feriados!$A$1:$A$936),1,Feriados!$A$1:$A$936)</f>
        <v>43906</v>
      </c>
      <c r="K5187" s="28">
        <f t="shared" si="158"/>
        <v>5.1953786417199499</v>
      </c>
    </row>
    <row r="5188" spans="1:11" x14ac:dyDescent="0.3">
      <c r="A5188" s="18" t="str">
        <f t="shared" si="159"/>
        <v>22021F</v>
      </c>
      <c r="B5188" s="10">
        <v>760199</v>
      </c>
      <c r="C5188" s="15">
        <v>44266</v>
      </c>
      <c r="D5188" s="16">
        <v>3478.8885540000001</v>
      </c>
      <c r="E5188" s="14">
        <v>0.86</v>
      </c>
      <c r="F5188" s="14" t="s">
        <v>41</v>
      </c>
      <c r="G5188" s="15">
        <v>44266</v>
      </c>
      <c r="H5188" s="27">
        <f>WORKDAY(WORKDAY(DATEVALUE("15/"&amp;MONTH(EDATE(C5188,0))&amp;"/"&amp;YEAR(EDATE(C5188,0))),-1,Feriados!$A$1:$A$936),1,Feriados!$A$1:$A$936)</f>
        <v>44270</v>
      </c>
      <c r="I5188" s="27">
        <f>WORKDAY(WORKDAY(DATEVALUE("15/"&amp;MONTH(EDATE(C5188,-1))&amp;"/"&amp;YEAR(EDATE(C5188,-1))),-1,Feriados!$A$1:$A$936),1,Feriados!$A$1:$A$936)</f>
        <v>44244</v>
      </c>
      <c r="J5188" s="27">
        <f>WORKDAY(WORKDAY(DATEVALUE("15/"&amp;MONTH(EDATE(C5188,0))&amp;"/"&amp;YEAR(EDATE(C5188,0))-1),-1,Feriados!$A$1:$A$936),1,Feriados!$A$1:$A$936)</f>
        <v>43906</v>
      </c>
      <c r="K5188" s="28">
        <f t="shared" si="158"/>
        <v>5.1953786417199499</v>
      </c>
    </row>
    <row r="5189" spans="1:11" x14ac:dyDescent="0.3">
      <c r="A5189" s="18" t="str">
        <f t="shared" si="159"/>
        <v>22021F</v>
      </c>
      <c r="B5189" s="10">
        <v>760199</v>
      </c>
      <c r="C5189" s="15">
        <v>44267</v>
      </c>
      <c r="D5189" s="16">
        <v>3480.543956</v>
      </c>
      <c r="E5189" s="14">
        <v>0.86</v>
      </c>
      <c r="F5189" s="14" t="s">
        <v>41</v>
      </c>
      <c r="G5189" s="15">
        <v>44266</v>
      </c>
      <c r="H5189" s="27">
        <f>WORKDAY(WORKDAY(DATEVALUE("15/"&amp;MONTH(EDATE(C5189,0))&amp;"/"&amp;YEAR(EDATE(C5189,0))),-1,Feriados!$A$1:$A$936),1,Feriados!$A$1:$A$936)</f>
        <v>44270</v>
      </c>
      <c r="I5189" s="27">
        <f>WORKDAY(WORKDAY(DATEVALUE("15/"&amp;MONTH(EDATE(C5189,-1))&amp;"/"&amp;YEAR(EDATE(C5189,-1))),-1,Feriados!$A$1:$A$936),1,Feriados!$A$1:$A$936)</f>
        <v>44244</v>
      </c>
      <c r="J5189" s="27">
        <f>WORKDAY(WORKDAY(DATEVALUE("15/"&amp;MONTH(EDATE(C5189,0))&amp;"/"&amp;YEAR(EDATE(C5189,0))-1),-1,Feriados!$A$1:$A$936),1,Feriados!$A$1:$A$936)</f>
        <v>43906</v>
      </c>
      <c r="K5189" s="28">
        <f t="shared" si="158"/>
        <v>5.1953786417199499</v>
      </c>
    </row>
    <row r="5190" spans="1:11" x14ac:dyDescent="0.3">
      <c r="A5190" s="18" t="str">
        <f t="shared" si="159"/>
        <v>22021F</v>
      </c>
      <c r="B5190" s="10">
        <v>760199</v>
      </c>
      <c r="C5190" s="15">
        <v>44270</v>
      </c>
      <c r="D5190" s="16">
        <v>3482.2001460000001</v>
      </c>
      <c r="E5190" s="14">
        <v>0.86</v>
      </c>
      <c r="F5190" s="14" t="s">
        <v>41</v>
      </c>
      <c r="G5190" s="15">
        <v>44266</v>
      </c>
      <c r="H5190" s="27">
        <f>WORKDAY(WORKDAY(DATEVALUE("15/"&amp;MONTH(EDATE(C5190,0))&amp;"/"&amp;YEAR(EDATE(C5190,0))),-1,Feriados!$A$1:$A$936),1,Feriados!$A$1:$A$936)</f>
        <v>44270</v>
      </c>
      <c r="I5190" s="27">
        <f>WORKDAY(WORKDAY(DATEVALUE("15/"&amp;MONTH(EDATE(C5190,-1))&amp;"/"&amp;YEAR(EDATE(C5190,-1))),-1,Feriados!$A$1:$A$936),1,Feriados!$A$1:$A$936)</f>
        <v>44244</v>
      </c>
      <c r="J5190" s="27">
        <f>WORKDAY(WORKDAY(DATEVALUE("15/"&amp;MONTH(EDATE(C5190,0))&amp;"/"&amp;YEAR(EDATE(C5190,0))-1),-1,Feriados!$A$1:$A$936),1,Feriados!$A$1:$A$936)</f>
        <v>43906</v>
      </c>
      <c r="K5190" s="28">
        <f t="shared" si="158"/>
        <v>5.1953786417199499</v>
      </c>
    </row>
    <row r="5191" spans="1:11" x14ac:dyDescent="0.3">
      <c r="A5191" s="18" t="str">
        <f t="shared" si="159"/>
        <v>22021P</v>
      </c>
      <c r="B5191" s="10">
        <v>760199</v>
      </c>
      <c r="C5191" s="15">
        <v>44271</v>
      </c>
      <c r="D5191" s="16">
        <v>3483.5872089999998</v>
      </c>
      <c r="E5191" s="14">
        <v>0.88</v>
      </c>
      <c r="F5191" s="14" t="s">
        <v>42</v>
      </c>
      <c r="G5191" s="15">
        <v>44271</v>
      </c>
      <c r="H5191" s="27">
        <f>WORKDAY(WORKDAY(DATEVALUE("15/"&amp;MONTH(EDATE(C5191,0))&amp;"/"&amp;YEAR(EDATE(C5191,0))),-1,Feriados!$A$1:$A$936),1,Feriados!$A$1:$A$936)</f>
        <v>44270</v>
      </c>
      <c r="I5191" s="27">
        <f>WORKDAY(WORKDAY(DATEVALUE("15/"&amp;MONTH(EDATE(C5191,-1))&amp;"/"&amp;YEAR(EDATE(C5191,-1))),-1,Feriados!$A$1:$A$936),1,Feriados!$A$1:$A$936)</f>
        <v>44244</v>
      </c>
      <c r="J5191" s="27">
        <f>WORKDAY(WORKDAY(DATEVALUE("15/"&amp;MONTH(EDATE(C5191,0))&amp;"/"&amp;YEAR(EDATE(C5191,0))-1),-1,Feriados!$A$1:$A$936),1,Feriados!$A$1:$A$936)</f>
        <v>43906</v>
      </c>
      <c r="K5191" s="28">
        <f t="shared" si="158"/>
        <v>5.1953786417199499</v>
      </c>
    </row>
    <row r="5192" spans="1:11" x14ac:dyDescent="0.3">
      <c r="A5192" s="18" t="str">
        <f t="shared" si="159"/>
        <v>22021P</v>
      </c>
      <c r="B5192" s="10">
        <v>760199</v>
      </c>
      <c r="C5192" s="15">
        <v>44272</v>
      </c>
      <c r="D5192" s="16">
        <v>3484.9748249999998</v>
      </c>
      <c r="E5192" s="14">
        <v>0.88</v>
      </c>
      <c r="F5192" s="14" t="s">
        <v>42</v>
      </c>
      <c r="G5192" s="15">
        <v>44271</v>
      </c>
      <c r="H5192" s="27">
        <f>WORKDAY(WORKDAY(DATEVALUE("15/"&amp;MONTH(EDATE(C5192,0))&amp;"/"&amp;YEAR(EDATE(C5192,0))),-1,Feriados!$A$1:$A$936),1,Feriados!$A$1:$A$936)</f>
        <v>44270</v>
      </c>
      <c r="I5192" s="27">
        <f>WORKDAY(WORKDAY(DATEVALUE("15/"&amp;MONTH(EDATE(C5192,-1))&amp;"/"&amp;YEAR(EDATE(C5192,-1))),-1,Feriados!$A$1:$A$936),1,Feriados!$A$1:$A$936)</f>
        <v>44244</v>
      </c>
      <c r="J5192" s="27">
        <f>WORKDAY(WORKDAY(DATEVALUE("15/"&amp;MONTH(EDATE(C5192,0))&amp;"/"&amp;YEAR(EDATE(C5192,0))-1),-1,Feriados!$A$1:$A$936),1,Feriados!$A$1:$A$936)</f>
        <v>43906</v>
      </c>
      <c r="K5192" s="28">
        <f t="shared" si="158"/>
        <v>5.1953786417199499</v>
      </c>
    </row>
    <row r="5193" spans="1:11" x14ac:dyDescent="0.3">
      <c r="A5193" s="18" t="str">
        <f t="shared" si="159"/>
        <v>22021P</v>
      </c>
      <c r="B5193" s="10">
        <v>760199</v>
      </c>
      <c r="C5193" s="15">
        <v>44273</v>
      </c>
      <c r="D5193" s="16">
        <v>3486.3629930000002</v>
      </c>
      <c r="E5193" s="14">
        <v>0.88</v>
      </c>
      <c r="F5193" s="14" t="s">
        <v>42</v>
      </c>
      <c r="G5193" s="15">
        <v>44271</v>
      </c>
      <c r="H5193" s="27">
        <f>WORKDAY(WORKDAY(DATEVALUE("15/"&amp;MONTH(EDATE(C5193,0))&amp;"/"&amp;YEAR(EDATE(C5193,0))),-1,Feriados!$A$1:$A$936),1,Feriados!$A$1:$A$936)</f>
        <v>44270</v>
      </c>
      <c r="I5193" s="27">
        <f>WORKDAY(WORKDAY(DATEVALUE("15/"&amp;MONTH(EDATE(C5193,-1))&amp;"/"&amp;YEAR(EDATE(C5193,-1))),-1,Feriados!$A$1:$A$936),1,Feriados!$A$1:$A$936)</f>
        <v>44244</v>
      </c>
      <c r="J5193" s="27">
        <f>WORKDAY(WORKDAY(DATEVALUE("15/"&amp;MONTH(EDATE(C5193,0))&amp;"/"&amp;YEAR(EDATE(C5193,0))-1),-1,Feriados!$A$1:$A$936),1,Feriados!$A$1:$A$936)</f>
        <v>43906</v>
      </c>
      <c r="K5193" s="28">
        <f t="shared" si="158"/>
        <v>5.1953786417199499</v>
      </c>
    </row>
    <row r="5194" spans="1:11" x14ac:dyDescent="0.3">
      <c r="A5194" s="18" t="str">
        <f t="shared" si="159"/>
        <v>22021P</v>
      </c>
      <c r="B5194" s="10">
        <v>760199</v>
      </c>
      <c r="C5194" s="15">
        <v>44274</v>
      </c>
      <c r="D5194" s="16">
        <v>3487.7517149999999</v>
      </c>
      <c r="E5194" s="14">
        <v>0.88</v>
      </c>
      <c r="F5194" s="14" t="s">
        <v>42</v>
      </c>
      <c r="G5194" s="15">
        <v>44271</v>
      </c>
      <c r="H5194" s="27">
        <f>WORKDAY(WORKDAY(DATEVALUE("15/"&amp;MONTH(EDATE(C5194,0))&amp;"/"&amp;YEAR(EDATE(C5194,0))),-1,Feriados!$A$1:$A$936),1,Feriados!$A$1:$A$936)</f>
        <v>44270</v>
      </c>
      <c r="I5194" s="27">
        <f>WORKDAY(WORKDAY(DATEVALUE("15/"&amp;MONTH(EDATE(C5194,-1))&amp;"/"&amp;YEAR(EDATE(C5194,-1))),-1,Feriados!$A$1:$A$936),1,Feriados!$A$1:$A$936)</f>
        <v>44244</v>
      </c>
      <c r="J5194" s="27">
        <f>WORKDAY(WORKDAY(DATEVALUE("15/"&amp;MONTH(EDATE(C5194,0))&amp;"/"&amp;YEAR(EDATE(C5194,0))-1),-1,Feriados!$A$1:$A$936),1,Feriados!$A$1:$A$936)</f>
        <v>43906</v>
      </c>
      <c r="K5194" s="28">
        <f t="shared" si="158"/>
        <v>5.1953786417199499</v>
      </c>
    </row>
    <row r="5195" spans="1:11" x14ac:dyDescent="0.3">
      <c r="A5195" s="18" t="str">
        <f t="shared" si="159"/>
        <v>22021P</v>
      </c>
      <c r="B5195" s="10">
        <v>760199</v>
      </c>
      <c r="C5195" s="15">
        <v>44277</v>
      </c>
      <c r="D5195" s="16">
        <v>3489.140989</v>
      </c>
      <c r="E5195" s="14">
        <v>0.88</v>
      </c>
      <c r="F5195" s="14" t="s">
        <v>42</v>
      </c>
      <c r="G5195" s="15">
        <v>44271</v>
      </c>
      <c r="H5195" s="27">
        <f>WORKDAY(WORKDAY(DATEVALUE("15/"&amp;MONTH(EDATE(C5195,0))&amp;"/"&amp;YEAR(EDATE(C5195,0))),-1,Feriados!$A$1:$A$936),1,Feriados!$A$1:$A$936)</f>
        <v>44270</v>
      </c>
      <c r="I5195" s="27">
        <f>WORKDAY(WORKDAY(DATEVALUE("15/"&amp;MONTH(EDATE(C5195,-1))&amp;"/"&amp;YEAR(EDATE(C5195,-1))),-1,Feriados!$A$1:$A$936),1,Feriados!$A$1:$A$936)</f>
        <v>44244</v>
      </c>
      <c r="J5195" s="27">
        <f>WORKDAY(WORKDAY(DATEVALUE("15/"&amp;MONTH(EDATE(C5195,0))&amp;"/"&amp;YEAR(EDATE(C5195,0))-1),-1,Feriados!$A$1:$A$936),1,Feriados!$A$1:$A$936)</f>
        <v>43906</v>
      </c>
      <c r="K5195" s="28">
        <f t="shared" si="158"/>
        <v>5.1953786417199499</v>
      </c>
    </row>
    <row r="5196" spans="1:11" x14ac:dyDescent="0.3">
      <c r="A5196" s="18" t="str">
        <f t="shared" si="159"/>
        <v>22021P</v>
      </c>
      <c r="B5196" s="10">
        <v>760199</v>
      </c>
      <c r="C5196" s="15">
        <v>44278</v>
      </c>
      <c r="D5196" s="16">
        <v>3490.5308169999998</v>
      </c>
      <c r="E5196" s="14">
        <v>0.88</v>
      </c>
      <c r="F5196" s="14" t="s">
        <v>42</v>
      </c>
      <c r="G5196" s="15">
        <v>44271</v>
      </c>
      <c r="H5196" s="27">
        <f>WORKDAY(WORKDAY(DATEVALUE("15/"&amp;MONTH(EDATE(C5196,0))&amp;"/"&amp;YEAR(EDATE(C5196,0))),-1,Feriados!$A$1:$A$936),1,Feriados!$A$1:$A$936)</f>
        <v>44270</v>
      </c>
      <c r="I5196" s="27">
        <f>WORKDAY(WORKDAY(DATEVALUE("15/"&amp;MONTH(EDATE(C5196,-1))&amp;"/"&amp;YEAR(EDATE(C5196,-1))),-1,Feriados!$A$1:$A$936),1,Feriados!$A$1:$A$936)</f>
        <v>44244</v>
      </c>
      <c r="J5196" s="27">
        <f>WORKDAY(WORKDAY(DATEVALUE("15/"&amp;MONTH(EDATE(C5196,0))&amp;"/"&amp;YEAR(EDATE(C5196,0))-1),-1,Feriados!$A$1:$A$936),1,Feriados!$A$1:$A$936)</f>
        <v>43906</v>
      </c>
      <c r="K5196" s="28">
        <f t="shared" si="158"/>
        <v>5.1953786417199499</v>
      </c>
    </row>
    <row r="5197" spans="1:11" x14ac:dyDescent="0.3">
      <c r="A5197" s="18" t="str">
        <f t="shared" si="159"/>
        <v>22021P</v>
      </c>
      <c r="B5197" s="10">
        <v>760199</v>
      </c>
      <c r="C5197" s="15">
        <v>44279</v>
      </c>
      <c r="D5197" s="16">
        <v>3491.9211989999999</v>
      </c>
      <c r="E5197" s="14">
        <v>0.88</v>
      </c>
      <c r="F5197" s="14" t="s">
        <v>42</v>
      </c>
      <c r="G5197" s="15">
        <v>44271</v>
      </c>
      <c r="H5197" s="27">
        <f>WORKDAY(WORKDAY(DATEVALUE("15/"&amp;MONTH(EDATE(C5197,0))&amp;"/"&amp;YEAR(EDATE(C5197,0))),-1,Feriados!$A$1:$A$936),1,Feriados!$A$1:$A$936)</f>
        <v>44270</v>
      </c>
      <c r="I5197" s="27">
        <f>WORKDAY(WORKDAY(DATEVALUE("15/"&amp;MONTH(EDATE(C5197,-1))&amp;"/"&amp;YEAR(EDATE(C5197,-1))),-1,Feriados!$A$1:$A$936),1,Feriados!$A$1:$A$936)</f>
        <v>44244</v>
      </c>
      <c r="J5197" s="27">
        <f>WORKDAY(WORKDAY(DATEVALUE("15/"&amp;MONTH(EDATE(C5197,0))&amp;"/"&amp;YEAR(EDATE(C5197,0))-1),-1,Feriados!$A$1:$A$936),1,Feriados!$A$1:$A$936)</f>
        <v>43906</v>
      </c>
      <c r="K5197" s="28">
        <f t="shared" si="158"/>
        <v>5.1953786417199499</v>
      </c>
    </row>
    <row r="5198" spans="1:11" x14ac:dyDescent="0.3">
      <c r="A5198" s="18" t="str">
        <f t="shared" si="159"/>
        <v>22021P</v>
      </c>
      <c r="B5198" s="10">
        <v>760199</v>
      </c>
      <c r="C5198" s="15">
        <v>44280</v>
      </c>
      <c r="D5198" s="16">
        <v>3493.3121339999998</v>
      </c>
      <c r="E5198" s="14">
        <v>0.88</v>
      </c>
      <c r="F5198" s="14" t="s">
        <v>42</v>
      </c>
      <c r="G5198" s="15">
        <v>44271</v>
      </c>
      <c r="H5198" s="27">
        <f>WORKDAY(WORKDAY(DATEVALUE("15/"&amp;MONTH(EDATE(C5198,0))&amp;"/"&amp;YEAR(EDATE(C5198,0))),-1,Feriados!$A$1:$A$936),1,Feriados!$A$1:$A$936)</f>
        <v>44270</v>
      </c>
      <c r="I5198" s="27">
        <f>WORKDAY(WORKDAY(DATEVALUE("15/"&amp;MONTH(EDATE(C5198,-1))&amp;"/"&amp;YEAR(EDATE(C5198,-1))),-1,Feriados!$A$1:$A$936),1,Feriados!$A$1:$A$936)</f>
        <v>44244</v>
      </c>
      <c r="J5198" s="27">
        <f>WORKDAY(WORKDAY(DATEVALUE("15/"&amp;MONTH(EDATE(C5198,0))&amp;"/"&amp;YEAR(EDATE(C5198,0))-1),-1,Feriados!$A$1:$A$936),1,Feriados!$A$1:$A$936)</f>
        <v>43906</v>
      </c>
      <c r="K5198" s="28">
        <f t="shared" si="158"/>
        <v>5.1953786417199499</v>
      </c>
    </row>
    <row r="5199" spans="1:11" x14ac:dyDescent="0.3">
      <c r="A5199" s="18" t="str">
        <f t="shared" si="159"/>
        <v>22021P</v>
      </c>
      <c r="B5199" s="10">
        <v>760199</v>
      </c>
      <c r="C5199" s="15">
        <v>44281</v>
      </c>
      <c r="D5199" s="16">
        <v>3496.9700509999998</v>
      </c>
      <c r="E5199" s="14">
        <v>1.04</v>
      </c>
      <c r="F5199" s="14" t="s">
        <v>42</v>
      </c>
      <c r="G5199" s="15">
        <v>44281</v>
      </c>
      <c r="H5199" s="27">
        <f>WORKDAY(WORKDAY(DATEVALUE("15/"&amp;MONTH(EDATE(C5199,0))&amp;"/"&amp;YEAR(EDATE(C5199,0))),-1,Feriados!$A$1:$A$936),1,Feriados!$A$1:$A$936)</f>
        <v>44270</v>
      </c>
      <c r="I5199" s="27">
        <f>WORKDAY(WORKDAY(DATEVALUE("15/"&amp;MONTH(EDATE(C5199,-1))&amp;"/"&amp;YEAR(EDATE(C5199,-1))),-1,Feriados!$A$1:$A$936),1,Feriados!$A$1:$A$936)</f>
        <v>44244</v>
      </c>
      <c r="J5199" s="27">
        <f>WORKDAY(WORKDAY(DATEVALUE("15/"&amp;MONTH(EDATE(C5199,0))&amp;"/"&amp;YEAR(EDATE(C5199,0))-1),-1,Feriados!$A$1:$A$936),1,Feriados!$A$1:$A$936)</f>
        <v>43906</v>
      </c>
      <c r="K5199" s="28">
        <f t="shared" si="158"/>
        <v>5.1953786417199499</v>
      </c>
    </row>
    <row r="5200" spans="1:11" x14ac:dyDescent="0.3">
      <c r="A5200" s="18" t="str">
        <f t="shared" si="159"/>
        <v>22021P</v>
      </c>
      <c r="B5200" s="10">
        <v>760199</v>
      </c>
      <c r="C5200" s="15">
        <v>44284</v>
      </c>
      <c r="D5200" s="16">
        <v>3498.615014</v>
      </c>
      <c r="E5200" s="14">
        <v>1.04</v>
      </c>
      <c r="F5200" s="14" t="s">
        <v>42</v>
      </c>
      <c r="G5200" s="15">
        <v>44281</v>
      </c>
      <c r="H5200" s="27">
        <f>WORKDAY(WORKDAY(DATEVALUE("15/"&amp;MONTH(EDATE(C5200,0))&amp;"/"&amp;YEAR(EDATE(C5200,0))),-1,Feriados!$A$1:$A$936),1,Feriados!$A$1:$A$936)</f>
        <v>44270</v>
      </c>
      <c r="I5200" s="27">
        <f>WORKDAY(WORKDAY(DATEVALUE("15/"&amp;MONTH(EDATE(C5200,-1))&amp;"/"&amp;YEAR(EDATE(C5200,-1))),-1,Feriados!$A$1:$A$936),1,Feriados!$A$1:$A$936)</f>
        <v>44244</v>
      </c>
      <c r="J5200" s="27">
        <f>WORKDAY(WORKDAY(DATEVALUE("15/"&amp;MONTH(EDATE(C5200,0))&amp;"/"&amp;YEAR(EDATE(C5200,0))-1),-1,Feriados!$A$1:$A$936),1,Feriados!$A$1:$A$936)</f>
        <v>43906</v>
      </c>
      <c r="K5200" s="28">
        <f t="shared" si="158"/>
        <v>5.1953786417199499</v>
      </c>
    </row>
    <row r="5201" spans="1:11" x14ac:dyDescent="0.3">
      <c r="A5201" s="18" t="str">
        <f t="shared" si="159"/>
        <v>22021P</v>
      </c>
      <c r="B5201" s="10">
        <v>760199</v>
      </c>
      <c r="C5201" s="15">
        <v>44285</v>
      </c>
      <c r="D5201" s="16">
        <v>3500.2607499999999</v>
      </c>
      <c r="E5201" s="14">
        <v>1.04</v>
      </c>
      <c r="F5201" s="14" t="s">
        <v>42</v>
      </c>
      <c r="G5201" s="15">
        <v>44281</v>
      </c>
      <c r="H5201" s="27">
        <f>WORKDAY(WORKDAY(DATEVALUE("15/"&amp;MONTH(EDATE(C5201,0))&amp;"/"&amp;YEAR(EDATE(C5201,0))),-1,Feriados!$A$1:$A$936),1,Feriados!$A$1:$A$936)</f>
        <v>44270</v>
      </c>
      <c r="I5201" s="27">
        <f>WORKDAY(WORKDAY(DATEVALUE("15/"&amp;MONTH(EDATE(C5201,-1))&amp;"/"&amp;YEAR(EDATE(C5201,-1))),-1,Feriados!$A$1:$A$936),1,Feriados!$A$1:$A$936)</f>
        <v>44244</v>
      </c>
      <c r="J5201" s="27">
        <f>WORKDAY(WORKDAY(DATEVALUE("15/"&amp;MONTH(EDATE(C5201,0))&amp;"/"&amp;YEAR(EDATE(C5201,0))-1),-1,Feriados!$A$1:$A$936),1,Feriados!$A$1:$A$936)</f>
        <v>43906</v>
      </c>
      <c r="K5201" s="28">
        <f t="shared" si="158"/>
        <v>5.1953786417199499</v>
      </c>
    </row>
    <row r="5202" spans="1:11" x14ac:dyDescent="0.3">
      <c r="A5202" s="18" t="str">
        <f t="shared" si="159"/>
        <v>22021P</v>
      </c>
      <c r="B5202" s="10">
        <v>760199</v>
      </c>
      <c r="C5202" s="15">
        <v>44286</v>
      </c>
      <c r="D5202" s="16">
        <v>3501.9072609999998</v>
      </c>
      <c r="E5202" s="14">
        <v>1.04</v>
      </c>
      <c r="F5202" s="14" t="s">
        <v>42</v>
      </c>
      <c r="G5202" s="15">
        <v>44281</v>
      </c>
      <c r="H5202" s="27">
        <f>WORKDAY(WORKDAY(DATEVALUE("15/"&amp;MONTH(EDATE(C5202,0))&amp;"/"&amp;YEAR(EDATE(C5202,0))),-1,Feriados!$A$1:$A$936),1,Feriados!$A$1:$A$936)</f>
        <v>44270</v>
      </c>
      <c r="I5202" s="27">
        <f>WORKDAY(WORKDAY(DATEVALUE("15/"&amp;MONTH(EDATE(C5202,-1))&amp;"/"&amp;YEAR(EDATE(C5202,-1))),-1,Feriados!$A$1:$A$936),1,Feriados!$A$1:$A$936)</f>
        <v>44244</v>
      </c>
      <c r="J5202" s="27">
        <f>WORKDAY(WORKDAY(DATEVALUE("15/"&amp;MONTH(EDATE(C5202,0))&amp;"/"&amp;YEAR(EDATE(C5202,0))-1),-1,Feriados!$A$1:$A$936),1,Feriados!$A$1:$A$936)</f>
        <v>43906</v>
      </c>
      <c r="K5202" s="28">
        <f t="shared" si="158"/>
        <v>5.1953786417199499</v>
      </c>
    </row>
    <row r="5203" spans="1:11" x14ac:dyDescent="0.3">
      <c r="A5203" s="18" t="str">
        <f t="shared" si="159"/>
        <v>32021P</v>
      </c>
      <c r="B5203" s="10">
        <v>760199</v>
      </c>
      <c r="C5203" s="15">
        <v>44287</v>
      </c>
      <c r="D5203" s="16">
        <v>3503.5545459999998</v>
      </c>
      <c r="E5203" s="14">
        <v>1.04</v>
      </c>
      <c r="F5203" s="14" t="s">
        <v>42</v>
      </c>
      <c r="G5203" s="15">
        <v>44281</v>
      </c>
      <c r="H5203" s="27">
        <f>WORKDAY(WORKDAY(DATEVALUE("15/"&amp;MONTH(EDATE(C5203,0))&amp;"/"&amp;YEAR(EDATE(C5203,0))),-1,Feriados!$A$1:$A$936),1,Feriados!$A$1:$A$936)</f>
        <v>44301</v>
      </c>
      <c r="I5203" s="27">
        <f>WORKDAY(WORKDAY(DATEVALUE("15/"&amp;MONTH(EDATE(C5203,-1))&amp;"/"&amp;YEAR(EDATE(C5203,-1))),-1,Feriados!$A$1:$A$936),1,Feriados!$A$1:$A$936)</f>
        <v>44270</v>
      </c>
      <c r="J5203" s="27">
        <f>WORKDAY(WORKDAY(DATEVALUE("15/"&amp;MONTH(EDATE(C5203,0))&amp;"/"&amp;YEAR(EDATE(C5203,0))-1),-1,Feriados!$A$1:$A$936),1,Feriados!$A$1:$A$936)</f>
        <v>43936</v>
      </c>
      <c r="K5203" s="28">
        <f t="shared" si="158"/>
        <v>6.0994785576997446</v>
      </c>
    </row>
    <row r="5204" spans="1:11" x14ac:dyDescent="0.3">
      <c r="A5204" s="18" t="str">
        <f t="shared" si="159"/>
        <v>32021P</v>
      </c>
      <c r="B5204" s="10">
        <v>760199</v>
      </c>
      <c r="C5204" s="15">
        <v>44291</v>
      </c>
      <c r="D5204" s="16">
        <v>3505.2026059999998</v>
      </c>
      <c r="E5204" s="14">
        <v>1.04</v>
      </c>
      <c r="F5204" s="14" t="s">
        <v>42</v>
      </c>
      <c r="G5204" s="15">
        <v>44281</v>
      </c>
      <c r="H5204" s="27">
        <f>WORKDAY(WORKDAY(DATEVALUE("15/"&amp;MONTH(EDATE(C5204,0))&amp;"/"&amp;YEAR(EDATE(C5204,0))),-1,Feriados!$A$1:$A$936),1,Feriados!$A$1:$A$936)</f>
        <v>44301</v>
      </c>
      <c r="I5204" s="27">
        <f>WORKDAY(WORKDAY(DATEVALUE("15/"&amp;MONTH(EDATE(C5204,-1))&amp;"/"&amp;YEAR(EDATE(C5204,-1))),-1,Feriados!$A$1:$A$936),1,Feriados!$A$1:$A$936)</f>
        <v>44270</v>
      </c>
      <c r="J5204" s="27">
        <f>WORKDAY(WORKDAY(DATEVALUE("15/"&amp;MONTH(EDATE(C5204,0))&amp;"/"&amp;YEAR(EDATE(C5204,0))-1),-1,Feriados!$A$1:$A$936),1,Feriados!$A$1:$A$936)</f>
        <v>43936</v>
      </c>
      <c r="K5204" s="28">
        <f t="shared" si="158"/>
        <v>6.0994785576997446</v>
      </c>
    </row>
    <row r="5205" spans="1:11" x14ac:dyDescent="0.3">
      <c r="A5205" s="18" t="str">
        <f t="shared" si="159"/>
        <v>32021P</v>
      </c>
      <c r="B5205" s="10">
        <v>760199</v>
      </c>
      <c r="C5205" s="15">
        <v>44292</v>
      </c>
      <c r="D5205" s="16">
        <v>3506.8514420000001</v>
      </c>
      <c r="E5205" s="14">
        <v>1.04</v>
      </c>
      <c r="F5205" s="14" t="s">
        <v>42</v>
      </c>
      <c r="G5205" s="15">
        <v>44281</v>
      </c>
      <c r="H5205" s="27">
        <f>WORKDAY(WORKDAY(DATEVALUE("15/"&amp;MONTH(EDATE(C5205,0))&amp;"/"&amp;YEAR(EDATE(C5205,0))),-1,Feriados!$A$1:$A$936),1,Feriados!$A$1:$A$936)</f>
        <v>44301</v>
      </c>
      <c r="I5205" s="27">
        <f>WORKDAY(WORKDAY(DATEVALUE("15/"&amp;MONTH(EDATE(C5205,-1))&amp;"/"&amp;YEAR(EDATE(C5205,-1))),-1,Feriados!$A$1:$A$936),1,Feriados!$A$1:$A$936)</f>
        <v>44270</v>
      </c>
      <c r="J5205" s="27">
        <f>WORKDAY(WORKDAY(DATEVALUE("15/"&amp;MONTH(EDATE(C5205,0))&amp;"/"&amp;YEAR(EDATE(C5205,0))-1),-1,Feriados!$A$1:$A$936),1,Feriados!$A$1:$A$936)</f>
        <v>43936</v>
      </c>
      <c r="K5205" s="28">
        <f t="shared" si="158"/>
        <v>6.0994785576997446</v>
      </c>
    </row>
    <row r="5206" spans="1:11" x14ac:dyDescent="0.3">
      <c r="A5206" s="18" t="str">
        <f t="shared" si="159"/>
        <v>32021P</v>
      </c>
      <c r="B5206" s="10">
        <v>760199</v>
      </c>
      <c r="C5206" s="15">
        <v>44293</v>
      </c>
      <c r="D5206" s="16">
        <v>3508.501053</v>
      </c>
      <c r="E5206" s="14">
        <v>1.04</v>
      </c>
      <c r="F5206" s="14" t="s">
        <v>42</v>
      </c>
      <c r="G5206" s="15">
        <v>44281</v>
      </c>
      <c r="H5206" s="27">
        <f>WORKDAY(WORKDAY(DATEVALUE("15/"&amp;MONTH(EDATE(C5206,0))&amp;"/"&amp;YEAR(EDATE(C5206,0))),-1,Feriados!$A$1:$A$936),1,Feriados!$A$1:$A$936)</f>
        <v>44301</v>
      </c>
      <c r="I5206" s="27">
        <f>WORKDAY(WORKDAY(DATEVALUE("15/"&amp;MONTH(EDATE(C5206,-1))&amp;"/"&amp;YEAR(EDATE(C5206,-1))),-1,Feriados!$A$1:$A$936),1,Feriados!$A$1:$A$936)</f>
        <v>44270</v>
      </c>
      <c r="J5206" s="27">
        <f>WORKDAY(WORKDAY(DATEVALUE("15/"&amp;MONTH(EDATE(C5206,0))&amp;"/"&amp;YEAR(EDATE(C5206,0))-1),-1,Feriados!$A$1:$A$936),1,Feriados!$A$1:$A$936)</f>
        <v>43936</v>
      </c>
      <c r="K5206" s="28">
        <f t="shared" si="158"/>
        <v>6.0994785576997446</v>
      </c>
    </row>
    <row r="5207" spans="1:11" x14ac:dyDescent="0.3">
      <c r="A5207" s="18" t="str">
        <f t="shared" si="159"/>
        <v>32021P</v>
      </c>
      <c r="B5207" s="10">
        <v>760199</v>
      </c>
      <c r="C5207" s="15">
        <v>44294</v>
      </c>
      <c r="D5207" s="16">
        <v>3510.1514400000001</v>
      </c>
      <c r="E5207" s="14">
        <v>1.04</v>
      </c>
      <c r="F5207" s="14" t="s">
        <v>42</v>
      </c>
      <c r="G5207" s="15">
        <v>44281</v>
      </c>
      <c r="H5207" s="27">
        <f>WORKDAY(WORKDAY(DATEVALUE("15/"&amp;MONTH(EDATE(C5207,0))&amp;"/"&amp;YEAR(EDATE(C5207,0))),-1,Feriados!$A$1:$A$936),1,Feriados!$A$1:$A$936)</f>
        <v>44301</v>
      </c>
      <c r="I5207" s="27">
        <f>WORKDAY(WORKDAY(DATEVALUE("15/"&amp;MONTH(EDATE(C5207,-1))&amp;"/"&amp;YEAR(EDATE(C5207,-1))),-1,Feriados!$A$1:$A$936),1,Feriados!$A$1:$A$936)</f>
        <v>44270</v>
      </c>
      <c r="J5207" s="27">
        <f>WORKDAY(WORKDAY(DATEVALUE("15/"&amp;MONTH(EDATE(C5207,0))&amp;"/"&amp;YEAR(EDATE(C5207,0))-1),-1,Feriados!$A$1:$A$936),1,Feriados!$A$1:$A$936)</f>
        <v>43936</v>
      </c>
      <c r="K5207" s="28">
        <f t="shared" si="158"/>
        <v>6.0994785576997446</v>
      </c>
    </row>
    <row r="5208" spans="1:11" x14ac:dyDescent="0.3">
      <c r="A5208" s="18" t="str">
        <f t="shared" si="159"/>
        <v>32021F</v>
      </c>
      <c r="B5208" s="10">
        <v>760199</v>
      </c>
      <c r="C5208" s="15">
        <v>44295</v>
      </c>
      <c r="D5208" s="16">
        <v>3508.6749119999999</v>
      </c>
      <c r="E5208" s="14">
        <v>0.93</v>
      </c>
      <c r="F5208" s="14" t="s">
        <v>41</v>
      </c>
      <c r="G5208" s="15">
        <v>44295</v>
      </c>
      <c r="H5208" s="27">
        <f>WORKDAY(WORKDAY(DATEVALUE("15/"&amp;MONTH(EDATE(C5208,0))&amp;"/"&amp;YEAR(EDATE(C5208,0))),-1,Feriados!$A$1:$A$936),1,Feriados!$A$1:$A$936)</f>
        <v>44301</v>
      </c>
      <c r="I5208" s="27">
        <f>WORKDAY(WORKDAY(DATEVALUE("15/"&amp;MONTH(EDATE(C5208,-1))&amp;"/"&amp;YEAR(EDATE(C5208,-1))),-1,Feriados!$A$1:$A$936),1,Feriados!$A$1:$A$936)</f>
        <v>44270</v>
      </c>
      <c r="J5208" s="27">
        <f>WORKDAY(WORKDAY(DATEVALUE("15/"&amp;MONTH(EDATE(C5208,0))&amp;"/"&amp;YEAR(EDATE(C5208,0))-1),-1,Feriados!$A$1:$A$936),1,Feriados!$A$1:$A$936)</f>
        <v>43936</v>
      </c>
      <c r="K5208" s="28">
        <f t="shared" si="158"/>
        <v>6.0994785576997446</v>
      </c>
    </row>
    <row r="5209" spans="1:11" x14ac:dyDescent="0.3">
      <c r="A5209" s="18" t="str">
        <f t="shared" si="159"/>
        <v>32021F</v>
      </c>
      <c r="B5209" s="10">
        <v>760199</v>
      </c>
      <c r="C5209" s="15">
        <v>44298</v>
      </c>
      <c r="D5209" s="16">
        <v>3510.1516200000001</v>
      </c>
      <c r="E5209" s="14">
        <v>0.93</v>
      </c>
      <c r="F5209" s="14" t="s">
        <v>41</v>
      </c>
      <c r="G5209" s="15">
        <v>44295</v>
      </c>
      <c r="H5209" s="27">
        <f>WORKDAY(WORKDAY(DATEVALUE("15/"&amp;MONTH(EDATE(C5209,0))&amp;"/"&amp;YEAR(EDATE(C5209,0))),-1,Feriados!$A$1:$A$936),1,Feriados!$A$1:$A$936)</f>
        <v>44301</v>
      </c>
      <c r="I5209" s="27">
        <f>WORKDAY(WORKDAY(DATEVALUE("15/"&amp;MONTH(EDATE(C5209,-1))&amp;"/"&amp;YEAR(EDATE(C5209,-1))),-1,Feriados!$A$1:$A$936),1,Feriados!$A$1:$A$936)</f>
        <v>44270</v>
      </c>
      <c r="J5209" s="27">
        <f>WORKDAY(WORKDAY(DATEVALUE("15/"&amp;MONTH(EDATE(C5209,0))&amp;"/"&amp;YEAR(EDATE(C5209,0))-1),-1,Feriados!$A$1:$A$936),1,Feriados!$A$1:$A$936)</f>
        <v>43936</v>
      </c>
      <c r="K5209" s="28">
        <f t="shared" si="158"/>
        <v>6.0994785576997446</v>
      </c>
    </row>
    <row r="5210" spans="1:11" x14ac:dyDescent="0.3">
      <c r="A5210" s="18" t="str">
        <f t="shared" si="159"/>
        <v>32021F</v>
      </c>
      <c r="B5210" s="10">
        <v>760199</v>
      </c>
      <c r="C5210" s="15">
        <v>44299</v>
      </c>
      <c r="D5210" s="16">
        <v>3511.6289499999998</v>
      </c>
      <c r="E5210" s="14">
        <v>0.93</v>
      </c>
      <c r="F5210" s="14" t="s">
        <v>41</v>
      </c>
      <c r="G5210" s="15">
        <v>44295</v>
      </c>
      <c r="H5210" s="27">
        <f>WORKDAY(WORKDAY(DATEVALUE("15/"&amp;MONTH(EDATE(C5210,0))&amp;"/"&amp;YEAR(EDATE(C5210,0))),-1,Feriados!$A$1:$A$936),1,Feriados!$A$1:$A$936)</f>
        <v>44301</v>
      </c>
      <c r="I5210" s="27">
        <f>WORKDAY(WORKDAY(DATEVALUE("15/"&amp;MONTH(EDATE(C5210,-1))&amp;"/"&amp;YEAR(EDATE(C5210,-1))),-1,Feriados!$A$1:$A$936),1,Feriados!$A$1:$A$936)</f>
        <v>44270</v>
      </c>
      <c r="J5210" s="27">
        <f>WORKDAY(WORKDAY(DATEVALUE("15/"&amp;MONTH(EDATE(C5210,0))&amp;"/"&amp;YEAR(EDATE(C5210,0))-1),-1,Feriados!$A$1:$A$936),1,Feriados!$A$1:$A$936)</f>
        <v>43936</v>
      </c>
      <c r="K5210" s="28">
        <f t="shared" si="158"/>
        <v>6.0994785576997446</v>
      </c>
    </row>
    <row r="5211" spans="1:11" x14ac:dyDescent="0.3">
      <c r="A5211" s="18" t="str">
        <f t="shared" si="159"/>
        <v>32021F</v>
      </c>
      <c r="B5211" s="10">
        <v>760199</v>
      </c>
      <c r="C5211" s="15">
        <v>44300</v>
      </c>
      <c r="D5211" s="16">
        <v>3513.1069010000001</v>
      </c>
      <c r="E5211" s="14">
        <v>0.93</v>
      </c>
      <c r="F5211" s="14" t="s">
        <v>41</v>
      </c>
      <c r="G5211" s="15">
        <v>44295</v>
      </c>
      <c r="H5211" s="27">
        <f>WORKDAY(WORKDAY(DATEVALUE("15/"&amp;MONTH(EDATE(C5211,0))&amp;"/"&amp;YEAR(EDATE(C5211,0))),-1,Feriados!$A$1:$A$936),1,Feriados!$A$1:$A$936)</f>
        <v>44301</v>
      </c>
      <c r="I5211" s="27">
        <f>WORKDAY(WORKDAY(DATEVALUE("15/"&amp;MONTH(EDATE(C5211,-1))&amp;"/"&amp;YEAR(EDATE(C5211,-1))),-1,Feriados!$A$1:$A$936),1,Feriados!$A$1:$A$936)</f>
        <v>44270</v>
      </c>
      <c r="J5211" s="27">
        <f>WORKDAY(WORKDAY(DATEVALUE("15/"&amp;MONTH(EDATE(C5211,0))&amp;"/"&amp;YEAR(EDATE(C5211,0))-1),-1,Feriados!$A$1:$A$936),1,Feriados!$A$1:$A$936)</f>
        <v>43936</v>
      </c>
      <c r="K5211" s="28">
        <f t="shared" si="158"/>
        <v>6.0994785576997446</v>
      </c>
    </row>
    <row r="5212" spans="1:11" x14ac:dyDescent="0.3">
      <c r="A5212" s="18" t="str">
        <f t="shared" si="159"/>
        <v>32021F</v>
      </c>
      <c r="B5212" s="10">
        <v>760199</v>
      </c>
      <c r="C5212" s="15">
        <v>44301</v>
      </c>
      <c r="D5212" s="16">
        <v>3514.5854749999999</v>
      </c>
      <c r="E5212" s="14">
        <v>0.93</v>
      </c>
      <c r="F5212" s="14" t="s">
        <v>41</v>
      </c>
      <c r="G5212" s="15">
        <v>44295</v>
      </c>
      <c r="H5212" s="27">
        <f>WORKDAY(WORKDAY(DATEVALUE("15/"&amp;MONTH(EDATE(C5212,0))&amp;"/"&amp;YEAR(EDATE(C5212,0))),-1,Feriados!$A$1:$A$936),1,Feriados!$A$1:$A$936)</f>
        <v>44301</v>
      </c>
      <c r="I5212" s="27">
        <f>WORKDAY(WORKDAY(DATEVALUE("15/"&amp;MONTH(EDATE(C5212,-1))&amp;"/"&amp;YEAR(EDATE(C5212,-1))),-1,Feriados!$A$1:$A$936),1,Feriados!$A$1:$A$936)</f>
        <v>44270</v>
      </c>
      <c r="J5212" s="27">
        <f>WORKDAY(WORKDAY(DATEVALUE("15/"&amp;MONTH(EDATE(C5212,0))&amp;"/"&amp;YEAR(EDATE(C5212,0))-1),-1,Feriados!$A$1:$A$936),1,Feriados!$A$1:$A$936)</f>
        <v>43936</v>
      </c>
      <c r="K5212" s="28">
        <f t="shared" si="158"/>
        <v>6.0994785576997446</v>
      </c>
    </row>
    <row r="5213" spans="1:11" x14ac:dyDescent="0.3">
      <c r="A5213" s="18" t="str">
        <f t="shared" si="159"/>
        <v>32021P</v>
      </c>
      <c r="B5213" s="10">
        <v>760199</v>
      </c>
      <c r="C5213" s="15">
        <v>44302</v>
      </c>
      <c r="D5213" s="16">
        <v>3515.2369739999999</v>
      </c>
      <c r="E5213" s="14">
        <v>0.39</v>
      </c>
      <c r="F5213" s="14" t="s">
        <v>42</v>
      </c>
      <c r="G5213" s="15">
        <v>44302</v>
      </c>
      <c r="H5213" s="27">
        <f>WORKDAY(WORKDAY(DATEVALUE("15/"&amp;MONTH(EDATE(C5213,0))&amp;"/"&amp;YEAR(EDATE(C5213,0))),-1,Feriados!$A$1:$A$936),1,Feriados!$A$1:$A$936)</f>
        <v>44301</v>
      </c>
      <c r="I5213" s="27">
        <f>WORKDAY(WORKDAY(DATEVALUE("15/"&amp;MONTH(EDATE(C5213,-1))&amp;"/"&amp;YEAR(EDATE(C5213,-1))),-1,Feriados!$A$1:$A$936),1,Feriados!$A$1:$A$936)</f>
        <v>44270</v>
      </c>
      <c r="J5213" s="27">
        <f>WORKDAY(WORKDAY(DATEVALUE("15/"&amp;MONTH(EDATE(C5213,0))&amp;"/"&amp;YEAR(EDATE(C5213,0))-1),-1,Feriados!$A$1:$A$936),1,Feriados!$A$1:$A$936)</f>
        <v>43936</v>
      </c>
      <c r="K5213" s="28">
        <f t="shared" si="158"/>
        <v>6.0994785576997446</v>
      </c>
    </row>
    <row r="5214" spans="1:11" x14ac:dyDescent="0.3">
      <c r="A5214" s="18" t="str">
        <f t="shared" si="159"/>
        <v>32021P</v>
      </c>
      <c r="B5214" s="10">
        <v>760199</v>
      </c>
      <c r="C5214" s="15">
        <v>44305</v>
      </c>
      <c r="D5214" s="16">
        <v>3515.8885949999999</v>
      </c>
      <c r="E5214" s="14">
        <v>0.39</v>
      </c>
      <c r="F5214" s="14" t="s">
        <v>42</v>
      </c>
      <c r="G5214" s="15">
        <v>44302</v>
      </c>
      <c r="H5214" s="27">
        <f>WORKDAY(WORKDAY(DATEVALUE("15/"&amp;MONTH(EDATE(C5214,0))&amp;"/"&amp;YEAR(EDATE(C5214,0))),-1,Feriados!$A$1:$A$936),1,Feriados!$A$1:$A$936)</f>
        <v>44301</v>
      </c>
      <c r="I5214" s="27">
        <f>WORKDAY(WORKDAY(DATEVALUE("15/"&amp;MONTH(EDATE(C5214,-1))&amp;"/"&amp;YEAR(EDATE(C5214,-1))),-1,Feriados!$A$1:$A$936),1,Feriados!$A$1:$A$936)</f>
        <v>44270</v>
      </c>
      <c r="J5214" s="27">
        <f>WORKDAY(WORKDAY(DATEVALUE("15/"&amp;MONTH(EDATE(C5214,0))&amp;"/"&amp;YEAR(EDATE(C5214,0))-1),-1,Feriados!$A$1:$A$936),1,Feriados!$A$1:$A$936)</f>
        <v>43936</v>
      </c>
      <c r="K5214" s="28">
        <f t="shared" si="158"/>
        <v>6.0994785576997446</v>
      </c>
    </row>
    <row r="5215" spans="1:11" x14ac:dyDescent="0.3">
      <c r="A5215" s="18" t="str">
        <f t="shared" si="159"/>
        <v>32021P</v>
      </c>
      <c r="B5215" s="10">
        <v>760199</v>
      </c>
      <c r="C5215" s="15">
        <v>44306</v>
      </c>
      <c r="D5215" s="16">
        <v>3516.540336</v>
      </c>
      <c r="E5215" s="14">
        <v>0.39</v>
      </c>
      <c r="F5215" s="14" t="s">
        <v>42</v>
      </c>
      <c r="G5215" s="15">
        <v>44302</v>
      </c>
      <c r="H5215" s="27">
        <f>WORKDAY(WORKDAY(DATEVALUE("15/"&amp;MONTH(EDATE(C5215,0))&amp;"/"&amp;YEAR(EDATE(C5215,0))),-1,Feriados!$A$1:$A$936),1,Feriados!$A$1:$A$936)</f>
        <v>44301</v>
      </c>
      <c r="I5215" s="27">
        <f>WORKDAY(WORKDAY(DATEVALUE("15/"&amp;MONTH(EDATE(C5215,-1))&amp;"/"&amp;YEAR(EDATE(C5215,-1))),-1,Feriados!$A$1:$A$936),1,Feriados!$A$1:$A$936)</f>
        <v>44270</v>
      </c>
      <c r="J5215" s="27">
        <f>WORKDAY(WORKDAY(DATEVALUE("15/"&amp;MONTH(EDATE(C5215,0))&amp;"/"&amp;YEAR(EDATE(C5215,0))-1),-1,Feriados!$A$1:$A$936),1,Feriados!$A$1:$A$936)</f>
        <v>43936</v>
      </c>
      <c r="K5215" s="28">
        <f t="shared" si="158"/>
        <v>6.0994785576997446</v>
      </c>
    </row>
    <row r="5216" spans="1:11" x14ac:dyDescent="0.3">
      <c r="A5216" s="18" t="str">
        <f t="shared" si="159"/>
        <v>32021P</v>
      </c>
      <c r="B5216" s="10">
        <v>760199</v>
      </c>
      <c r="C5216" s="15">
        <v>44308</v>
      </c>
      <c r="D5216" s="16">
        <v>3517.1921980000002</v>
      </c>
      <c r="E5216" s="14">
        <v>0.39</v>
      </c>
      <c r="F5216" s="14" t="s">
        <v>42</v>
      </c>
      <c r="G5216" s="15">
        <v>44302</v>
      </c>
      <c r="H5216" s="27">
        <f>WORKDAY(WORKDAY(DATEVALUE("15/"&amp;MONTH(EDATE(C5216,0))&amp;"/"&amp;YEAR(EDATE(C5216,0))),-1,Feriados!$A$1:$A$936),1,Feriados!$A$1:$A$936)</f>
        <v>44301</v>
      </c>
      <c r="I5216" s="27">
        <f>WORKDAY(WORKDAY(DATEVALUE("15/"&amp;MONTH(EDATE(C5216,-1))&amp;"/"&amp;YEAR(EDATE(C5216,-1))),-1,Feriados!$A$1:$A$936),1,Feriados!$A$1:$A$936)</f>
        <v>44270</v>
      </c>
      <c r="J5216" s="27">
        <f>WORKDAY(WORKDAY(DATEVALUE("15/"&amp;MONTH(EDATE(C5216,0))&amp;"/"&amp;YEAR(EDATE(C5216,0))-1),-1,Feriados!$A$1:$A$936),1,Feriados!$A$1:$A$936)</f>
        <v>43936</v>
      </c>
      <c r="K5216" s="28">
        <f t="shared" si="158"/>
        <v>6.0994785576997446</v>
      </c>
    </row>
    <row r="5217" spans="1:11" x14ac:dyDescent="0.3">
      <c r="A5217" s="18" t="str">
        <f t="shared" si="159"/>
        <v>32021P</v>
      </c>
      <c r="B5217" s="10">
        <v>760199</v>
      </c>
      <c r="C5217" s="15">
        <v>44309</v>
      </c>
      <c r="D5217" s="16">
        <v>3517.8441809999999</v>
      </c>
      <c r="E5217" s="14">
        <v>0.39</v>
      </c>
      <c r="F5217" s="14" t="s">
        <v>42</v>
      </c>
      <c r="G5217" s="15">
        <v>44302</v>
      </c>
      <c r="H5217" s="27">
        <f>WORKDAY(WORKDAY(DATEVALUE("15/"&amp;MONTH(EDATE(C5217,0))&amp;"/"&amp;YEAR(EDATE(C5217,0))),-1,Feriados!$A$1:$A$936),1,Feriados!$A$1:$A$936)</f>
        <v>44301</v>
      </c>
      <c r="I5217" s="27">
        <f>WORKDAY(WORKDAY(DATEVALUE("15/"&amp;MONTH(EDATE(C5217,-1))&amp;"/"&amp;YEAR(EDATE(C5217,-1))),-1,Feriados!$A$1:$A$936),1,Feriados!$A$1:$A$936)</f>
        <v>44270</v>
      </c>
      <c r="J5217" s="27">
        <f>WORKDAY(WORKDAY(DATEVALUE("15/"&amp;MONTH(EDATE(C5217,0))&amp;"/"&amp;YEAR(EDATE(C5217,0))-1),-1,Feriados!$A$1:$A$936),1,Feriados!$A$1:$A$936)</f>
        <v>43936</v>
      </c>
      <c r="K5217" s="28">
        <f t="shared" si="158"/>
        <v>6.0994785576997446</v>
      </c>
    </row>
    <row r="5218" spans="1:11" x14ac:dyDescent="0.3">
      <c r="A5218" s="18" t="str">
        <f t="shared" si="159"/>
        <v>32021P</v>
      </c>
      <c r="B5218" s="10">
        <v>760199</v>
      </c>
      <c r="C5218" s="15">
        <v>44312</v>
      </c>
      <c r="D5218" s="16">
        <v>3518.4962839999998</v>
      </c>
      <c r="E5218" s="14">
        <v>0.39</v>
      </c>
      <c r="F5218" s="14" t="s">
        <v>42</v>
      </c>
      <c r="G5218" s="15">
        <v>44302</v>
      </c>
      <c r="H5218" s="27">
        <f>WORKDAY(WORKDAY(DATEVALUE("15/"&amp;MONTH(EDATE(C5218,0))&amp;"/"&amp;YEAR(EDATE(C5218,0))),-1,Feriados!$A$1:$A$936),1,Feriados!$A$1:$A$936)</f>
        <v>44301</v>
      </c>
      <c r="I5218" s="27">
        <f>WORKDAY(WORKDAY(DATEVALUE("15/"&amp;MONTH(EDATE(C5218,-1))&amp;"/"&amp;YEAR(EDATE(C5218,-1))),-1,Feriados!$A$1:$A$936),1,Feriados!$A$1:$A$936)</f>
        <v>44270</v>
      </c>
      <c r="J5218" s="27">
        <f>WORKDAY(WORKDAY(DATEVALUE("15/"&amp;MONTH(EDATE(C5218,0))&amp;"/"&amp;YEAR(EDATE(C5218,0))-1),-1,Feriados!$A$1:$A$936),1,Feriados!$A$1:$A$936)</f>
        <v>43936</v>
      </c>
      <c r="K5218" s="28">
        <f t="shared" si="158"/>
        <v>6.0994785576997446</v>
      </c>
    </row>
    <row r="5219" spans="1:11" x14ac:dyDescent="0.3">
      <c r="A5219" s="18" t="str">
        <f t="shared" si="159"/>
        <v>32021P</v>
      </c>
      <c r="B5219" s="10">
        <v>760199</v>
      </c>
      <c r="C5219" s="15">
        <v>44313</v>
      </c>
      <c r="D5219" s="16">
        <v>3519.1485090000001</v>
      </c>
      <c r="E5219" s="14">
        <v>0.39</v>
      </c>
      <c r="F5219" s="14" t="s">
        <v>42</v>
      </c>
      <c r="G5219" s="15">
        <v>44302</v>
      </c>
      <c r="H5219" s="27">
        <f>WORKDAY(WORKDAY(DATEVALUE("15/"&amp;MONTH(EDATE(C5219,0))&amp;"/"&amp;YEAR(EDATE(C5219,0))),-1,Feriados!$A$1:$A$936),1,Feriados!$A$1:$A$936)</f>
        <v>44301</v>
      </c>
      <c r="I5219" s="27">
        <f>WORKDAY(WORKDAY(DATEVALUE("15/"&amp;MONTH(EDATE(C5219,-1))&amp;"/"&amp;YEAR(EDATE(C5219,-1))),-1,Feriados!$A$1:$A$936),1,Feriados!$A$1:$A$936)</f>
        <v>44270</v>
      </c>
      <c r="J5219" s="27">
        <f>WORKDAY(WORKDAY(DATEVALUE("15/"&amp;MONTH(EDATE(C5219,0))&amp;"/"&amp;YEAR(EDATE(C5219,0))-1),-1,Feriados!$A$1:$A$936),1,Feriados!$A$1:$A$936)</f>
        <v>43936</v>
      </c>
      <c r="K5219" s="28">
        <f t="shared" si="158"/>
        <v>6.0994785576997446</v>
      </c>
    </row>
    <row r="5220" spans="1:11" x14ac:dyDescent="0.3">
      <c r="A5220" s="18" t="str">
        <f t="shared" si="159"/>
        <v>32021P</v>
      </c>
      <c r="B5220" s="10">
        <v>760199</v>
      </c>
      <c r="C5220" s="15">
        <v>44314</v>
      </c>
      <c r="D5220" s="16">
        <v>3518.4647749999999</v>
      </c>
      <c r="E5220" s="14">
        <v>0.28999999999999998</v>
      </c>
      <c r="F5220" s="14" t="s">
        <v>42</v>
      </c>
      <c r="G5220" s="15">
        <v>44314</v>
      </c>
      <c r="H5220" s="27">
        <f>WORKDAY(WORKDAY(DATEVALUE("15/"&amp;MONTH(EDATE(C5220,0))&amp;"/"&amp;YEAR(EDATE(C5220,0))),-1,Feriados!$A$1:$A$936),1,Feriados!$A$1:$A$936)</f>
        <v>44301</v>
      </c>
      <c r="I5220" s="27">
        <f>WORKDAY(WORKDAY(DATEVALUE("15/"&amp;MONTH(EDATE(C5220,-1))&amp;"/"&amp;YEAR(EDATE(C5220,-1))),-1,Feriados!$A$1:$A$936),1,Feriados!$A$1:$A$936)</f>
        <v>44270</v>
      </c>
      <c r="J5220" s="27">
        <f>WORKDAY(WORKDAY(DATEVALUE("15/"&amp;MONTH(EDATE(C5220,0))&amp;"/"&amp;YEAR(EDATE(C5220,0))-1),-1,Feriados!$A$1:$A$936),1,Feriados!$A$1:$A$936)</f>
        <v>43936</v>
      </c>
      <c r="K5220" s="28">
        <f t="shared" si="158"/>
        <v>6.0994785576997446</v>
      </c>
    </row>
    <row r="5221" spans="1:11" x14ac:dyDescent="0.3">
      <c r="A5221" s="18" t="str">
        <f t="shared" si="159"/>
        <v>32021P</v>
      </c>
      <c r="B5221" s="10">
        <v>760199</v>
      </c>
      <c r="C5221" s="15">
        <v>44315</v>
      </c>
      <c r="D5221" s="16">
        <v>3518.9499879999998</v>
      </c>
      <c r="E5221" s="14">
        <v>0.28999999999999998</v>
      </c>
      <c r="F5221" s="14" t="s">
        <v>42</v>
      </c>
      <c r="G5221" s="15">
        <v>44314</v>
      </c>
      <c r="H5221" s="27">
        <f>WORKDAY(WORKDAY(DATEVALUE("15/"&amp;MONTH(EDATE(C5221,0))&amp;"/"&amp;YEAR(EDATE(C5221,0))),-1,Feriados!$A$1:$A$936),1,Feriados!$A$1:$A$936)</f>
        <v>44301</v>
      </c>
      <c r="I5221" s="27">
        <f>WORKDAY(WORKDAY(DATEVALUE("15/"&amp;MONTH(EDATE(C5221,-1))&amp;"/"&amp;YEAR(EDATE(C5221,-1))),-1,Feriados!$A$1:$A$936),1,Feriados!$A$1:$A$936)</f>
        <v>44270</v>
      </c>
      <c r="J5221" s="27">
        <f>WORKDAY(WORKDAY(DATEVALUE("15/"&amp;MONTH(EDATE(C5221,0))&amp;"/"&amp;YEAR(EDATE(C5221,0))-1),-1,Feriados!$A$1:$A$936),1,Feriados!$A$1:$A$936)</f>
        <v>43936</v>
      </c>
      <c r="K5221" s="28">
        <f t="shared" si="158"/>
        <v>6.0994785576997446</v>
      </c>
    </row>
    <row r="5222" spans="1:11" x14ac:dyDescent="0.3">
      <c r="A5222" s="18" t="str">
        <f t="shared" si="159"/>
        <v>32021P</v>
      </c>
      <c r="B5222" s="10">
        <v>760199</v>
      </c>
      <c r="C5222" s="15">
        <v>44316</v>
      </c>
      <c r="D5222" s="16">
        <v>3519.4352690000001</v>
      </c>
      <c r="E5222" s="14">
        <v>0.28999999999999998</v>
      </c>
      <c r="F5222" s="14" t="s">
        <v>42</v>
      </c>
      <c r="G5222" s="15">
        <v>44314</v>
      </c>
      <c r="H5222" s="27">
        <f>WORKDAY(WORKDAY(DATEVALUE("15/"&amp;MONTH(EDATE(C5222,0))&amp;"/"&amp;YEAR(EDATE(C5222,0))),-1,Feriados!$A$1:$A$936),1,Feriados!$A$1:$A$936)</f>
        <v>44301</v>
      </c>
      <c r="I5222" s="27">
        <f>WORKDAY(WORKDAY(DATEVALUE("15/"&amp;MONTH(EDATE(C5222,-1))&amp;"/"&amp;YEAR(EDATE(C5222,-1))),-1,Feriados!$A$1:$A$936),1,Feriados!$A$1:$A$936)</f>
        <v>44270</v>
      </c>
      <c r="J5222" s="27">
        <f>WORKDAY(WORKDAY(DATEVALUE("15/"&amp;MONTH(EDATE(C5222,0))&amp;"/"&amp;YEAR(EDATE(C5222,0))-1),-1,Feriados!$A$1:$A$936),1,Feriados!$A$1:$A$936)</f>
        <v>43936</v>
      </c>
      <c r="K5222" s="28">
        <f t="shared" si="158"/>
        <v>6.0994785576997446</v>
      </c>
    </row>
    <row r="5223" spans="1:11" x14ac:dyDescent="0.3">
      <c r="A5223" s="18" t="str">
        <f t="shared" si="159"/>
        <v>42021P</v>
      </c>
      <c r="B5223" s="10">
        <v>760199</v>
      </c>
      <c r="C5223" s="15">
        <v>44319</v>
      </c>
      <c r="D5223" s="16">
        <v>3519.9206159999999</v>
      </c>
      <c r="E5223" s="14">
        <v>0.28999999999999998</v>
      </c>
      <c r="F5223" s="14" t="s">
        <v>42</v>
      </c>
      <c r="G5223" s="15">
        <v>44314</v>
      </c>
      <c r="H5223" s="27">
        <f>WORKDAY(WORKDAY(DATEVALUE("15/"&amp;MONTH(EDATE(C5223,0))&amp;"/"&amp;YEAR(EDATE(C5223,0))),-1,Feriados!$A$1:$A$936),1,Feriados!$A$1:$A$936)</f>
        <v>44333</v>
      </c>
      <c r="I5223" s="27">
        <f>WORKDAY(WORKDAY(DATEVALUE("15/"&amp;MONTH(EDATE(C5223,-1))&amp;"/"&amp;YEAR(EDATE(C5223,-1))),-1,Feriados!$A$1:$A$936),1,Feriados!$A$1:$A$936)</f>
        <v>44301</v>
      </c>
      <c r="J5223" s="27">
        <f>WORKDAY(WORKDAY(DATEVALUE("15/"&amp;MONTH(EDATE(C5223,0))&amp;"/"&amp;YEAR(EDATE(C5223,0))-1),-1,Feriados!$A$1:$A$936),1,Feriados!$A$1:$A$936)</f>
        <v>43966</v>
      </c>
      <c r="K5223" s="28">
        <f t="shared" si="158"/>
        <v>6.759303895456048</v>
      </c>
    </row>
    <row r="5224" spans="1:11" x14ac:dyDescent="0.3">
      <c r="A5224" s="18" t="str">
        <f t="shared" si="159"/>
        <v>42021P</v>
      </c>
      <c r="B5224" s="10">
        <v>760199</v>
      </c>
      <c r="C5224" s="15">
        <v>44320</v>
      </c>
      <c r="D5224" s="16">
        <v>3520.4060300000001</v>
      </c>
      <c r="E5224" s="14">
        <v>0.28999999999999998</v>
      </c>
      <c r="F5224" s="14" t="s">
        <v>42</v>
      </c>
      <c r="G5224" s="15">
        <v>44314</v>
      </c>
      <c r="H5224" s="27">
        <f>WORKDAY(WORKDAY(DATEVALUE("15/"&amp;MONTH(EDATE(C5224,0))&amp;"/"&amp;YEAR(EDATE(C5224,0))),-1,Feriados!$A$1:$A$936),1,Feriados!$A$1:$A$936)</f>
        <v>44333</v>
      </c>
      <c r="I5224" s="27">
        <f>WORKDAY(WORKDAY(DATEVALUE("15/"&amp;MONTH(EDATE(C5224,-1))&amp;"/"&amp;YEAR(EDATE(C5224,-1))),-1,Feriados!$A$1:$A$936),1,Feriados!$A$1:$A$936)</f>
        <v>44301</v>
      </c>
      <c r="J5224" s="27">
        <f>WORKDAY(WORKDAY(DATEVALUE("15/"&amp;MONTH(EDATE(C5224,0))&amp;"/"&amp;YEAR(EDATE(C5224,0))-1),-1,Feriados!$A$1:$A$936),1,Feriados!$A$1:$A$936)</f>
        <v>43966</v>
      </c>
      <c r="K5224" s="28">
        <f t="shared" si="158"/>
        <v>6.759303895456048</v>
      </c>
    </row>
    <row r="5225" spans="1:11" x14ac:dyDescent="0.3">
      <c r="A5225" s="18" t="str">
        <f t="shared" si="159"/>
        <v>42021P</v>
      </c>
      <c r="B5225" s="10">
        <v>760199</v>
      </c>
      <c r="C5225" s="15">
        <v>44321</v>
      </c>
      <c r="D5225" s="16">
        <v>3520.8915120000001</v>
      </c>
      <c r="E5225" s="14">
        <v>0.28999999999999998</v>
      </c>
      <c r="F5225" s="14" t="s">
        <v>42</v>
      </c>
      <c r="G5225" s="15">
        <v>44314</v>
      </c>
      <c r="H5225" s="27">
        <f>WORKDAY(WORKDAY(DATEVALUE("15/"&amp;MONTH(EDATE(C5225,0))&amp;"/"&amp;YEAR(EDATE(C5225,0))),-1,Feriados!$A$1:$A$936),1,Feriados!$A$1:$A$936)</f>
        <v>44333</v>
      </c>
      <c r="I5225" s="27">
        <f>WORKDAY(WORKDAY(DATEVALUE("15/"&amp;MONTH(EDATE(C5225,-1))&amp;"/"&amp;YEAR(EDATE(C5225,-1))),-1,Feriados!$A$1:$A$936),1,Feriados!$A$1:$A$936)</f>
        <v>44301</v>
      </c>
      <c r="J5225" s="27">
        <f>WORKDAY(WORKDAY(DATEVALUE("15/"&amp;MONTH(EDATE(C5225,0))&amp;"/"&amp;YEAR(EDATE(C5225,0))-1),-1,Feriados!$A$1:$A$936),1,Feriados!$A$1:$A$936)</f>
        <v>43966</v>
      </c>
      <c r="K5225" s="28">
        <f t="shared" si="158"/>
        <v>6.759303895456048</v>
      </c>
    </row>
    <row r="5226" spans="1:11" x14ac:dyDescent="0.3">
      <c r="A5226" s="18" t="str">
        <f t="shared" si="159"/>
        <v>42021P</v>
      </c>
      <c r="B5226" s="10">
        <v>760199</v>
      </c>
      <c r="C5226" s="15">
        <v>44322</v>
      </c>
      <c r="D5226" s="16">
        <v>3521.3770599999998</v>
      </c>
      <c r="E5226" s="14">
        <v>0.28999999999999998</v>
      </c>
      <c r="F5226" s="14" t="s">
        <v>42</v>
      </c>
      <c r="G5226" s="15">
        <v>44314</v>
      </c>
      <c r="H5226" s="27">
        <f>WORKDAY(WORKDAY(DATEVALUE("15/"&amp;MONTH(EDATE(C5226,0))&amp;"/"&amp;YEAR(EDATE(C5226,0))),-1,Feriados!$A$1:$A$936),1,Feriados!$A$1:$A$936)</f>
        <v>44333</v>
      </c>
      <c r="I5226" s="27">
        <f>WORKDAY(WORKDAY(DATEVALUE("15/"&amp;MONTH(EDATE(C5226,-1))&amp;"/"&amp;YEAR(EDATE(C5226,-1))),-1,Feriados!$A$1:$A$936),1,Feriados!$A$1:$A$936)</f>
        <v>44301</v>
      </c>
      <c r="J5226" s="27">
        <f>WORKDAY(WORKDAY(DATEVALUE("15/"&amp;MONTH(EDATE(C5226,0))&amp;"/"&amp;YEAR(EDATE(C5226,0))-1),-1,Feriados!$A$1:$A$936),1,Feriados!$A$1:$A$936)</f>
        <v>43966</v>
      </c>
      <c r="K5226" s="28">
        <f t="shared" si="158"/>
        <v>6.759303895456048</v>
      </c>
    </row>
    <row r="5227" spans="1:11" x14ac:dyDescent="0.3">
      <c r="A5227" s="18" t="str">
        <f t="shared" si="159"/>
        <v>42021P</v>
      </c>
      <c r="B5227" s="10">
        <v>760199</v>
      </c>
      <c r="C5227" s="15">
        <v>44323</v>
      </c>
      <c r="D5227" s="16">
        <v>3521.8626749999999</v>
      </c>
      <c r="E5227" s="14">
        <v>0.28999999999999998</v>
      </c>
      <c r="F5227" s="14" t="s">
        <v>42</v>
      </c>
      <c r="G5227" s="15">
        <v>44314</v>
      </c>
      <c r="H5227" s="27">
        <f>WORKDAY(WORKDAY(DATEVALUE("15/"&amp;MONTH(EDATE(C5227,0))&amp;"/"&amp;YEAR(EDATE(C5227,0))),-1,Feriados!$A$1:$A$936),1,Feriados!$A$1:$A$936)</f>
        <v>44333</v>
      </c>
      <c r="I5227" s="27">
        <f>WORKDAY(WORKDAY(DATEVALUE("15/"&amp;MONTH(EDATE(C5227,-1))&amp;"/"&amp;YEAR(EDATE(C5227,-1))),-1,Feriados!$A$1:$A$936),1,Feriados!$A$1:$A$936)</f>
        <v>44301</v>
      </c>
      <c r="J5227" s="27">
        <f>WORKDAY(WORKDAY(DATEVALUE("15/"&amp;MONTH(EDATE(C5227,0))&amp;"/"&amp;YEAR(EDATE(C5227,0))-1),-1,Feriados!$A$1:$A$936),1,Feriados!$A$1:$A$936)</f>
        <v>43966</v>
      </c>
      <c r="K5227" s="28">
        <f t="shared" si="158"/>
        <v>6.759303895456048</v>
      </c>
    </row>
    <row r="5228" spans="1:11" x14ac:dyDescent="0.3">
      <c r="A5228" s="18" t="str">
        <f t="shared" si="159"/>
        <v>42021P</v>
      </c>
      <c r="B5228" s="10">
        <v>760199</v>
      </c>
      <c r="C5228" s="15">
        <v>44326</v>
      </c>
      <c r="D5228" s="16">
        <v>3522.3483569999999</v>
      </c>
      <c r="E5228" s="14">
        <v>0.28999999999999998</v>
      </c>
      <c r="F5228" s="14" t="s">
        <v>42</v>
      </c>
      <c r="G5228" s="15">
        <v>44314</v>
      </c>
      <c r="H5228" s="27">
        <f>WORKDAY(WORKDAY(DATEVALUE("15/"&amp;MONTH(EDATE(C5228,0))&amp;"/"&amp;YEAR(EDATE(C5228,0))),-1,Feriados!$A$1:$A$936),1,Feriados!$A$1:$A$936)</f>
        <v>44333</v>
      </c>
      <c r="I5228" s="27">
        <f>WORKDAY(WORKDAY(DATEVALUE("15/"&amp;MONTH(EDATE(C5228,-1))&amp;"/"&amp;YEAR(EDATE(C5228,-1))),-1,Feriados!$A$1:$A$936),1,Feriados!$A$1:$A$936)</f>
        <v>44301</v>
      </c>
      <c r="J5228" s="27">
        <f>WORKDAY(WORKDAY(DATEVALUE("15/"&amp;MONTH(EDATE(C5228,0))&amp;"/"&amp;YEAR(EDATE(C5228,0))-1),-1,Feriados!$A$1:$A$936),1,Feriados!$A$1:$A$936)</f>
        <v>43966</v>
      </c>
      <c r="K5228" s="28">
        <f t="shared" si="158"/>
        <v>6.759303895456048</v>
      </c>
    </row>
    <row r="5229" spans="1:11" x14ac:dyDescent="0.3">
      <c r="A5229" s="18" t="str">
        <f t="shared" si="159"/>
        <v>42021F</v>
      </c>
      <c r="B5229" s="10">
        <v>760199</v>
      </c>
      <c r="C5229" s="15">
        <v>44327</v>
      </c>
      <c r="D5229" s="16">
        <v>3523.4019920000001</v>
      </c>
      <c r="E5229" s="14">
        <v>0.31</v>
      </c>
      <c r="F5229" s="14" t="s">
        <v>41</v>
      </c>
      <c r="G5229" s="15">
        <v>44327</v>
      </c>
      <c r="H5229" s="27">
        <f>WORKDAY(WORKDAY(DATEVALUE("15/"&amp;MONTH(EDATE(C5229,0))&amp;"/"&amp;YEAR(EDATE(C5229,0))),-1,Feriados!$A$1:$A$936),1,Feriados!$A$1:$A$936)</f>
        <v>44333</v>
      </c>
      <c r="I5229" s="27">
        <f>WORKDAY(WORKDAY(DATEVALUE("15/"&amp;MONTH(EDATE(C5229,-1))&amp;"/"&amp;YEAR(EDATE(C5229,-1))),-1,Feriados!$A$1:$A$936),1,Feriados!$A$1:$A$936)</f>
        <v>44301</v>
      </c>
      <c r="J5229" s="27">
        <f>WORKDAY(WORKDAY(DATEVALUE("15/"&amp;MONTH(EDATE(C5229,0))&amp;"/"&amp;YEAR(EDATE(C5229,0))-1),-1,Feriados!$A$1:$A$936),1,Feriados!$A$1:$A$936)</f>
        <v>43966</v>
      </c>
      <c r="K5229" s="28">
        <f t="shared" si="158"/>
        <v>6.759303895456048</v>
      </c>
    </row>
    <row r="5230" spans="1:11" x14ac:dyDescent="0.3">
      <c r="A5230" s="18" t="str">
        <f t="shared" si="159"/>
        <v>42021F</v>
      </c>
      <c r="B5230" s="10">
        <v>760199</v>
      </c>
      <c r="C5230" s="15">
        <v>44328</v>
      </c>
      <c r="D5230" s="16">
        <v>3523.9212990000001</v>
      </c>
      <c r="E5230" s="14">
        <v>0.31</v>
      </c>
      <c r="F5230" s="14" t="s">
        <v>41</v>
      </c>
      <c r="G5230" s="15">
        <v>44327</v>
      </c>
      <c r="H5230" s="27">
        <f>WORKDAY(WORKDAY(DATEVALUE("15/"&amp;MONTH(EDATE(C5230,0))&amp;"/"&amp;YEAR(EDATE(C5230,0))),-1,Feriados!$A$1:$A$936),1,Feriados!$A$1:$A$936)</f>
        <v>44333</v>
      </c>
      <c r="I5230" s="27">
        <f>WORKDAY(WORKDAY(DATEVALUE("15/"&amp;MONTH(EDATE(C5230,-1))&amp;"/"&amp;YEAR(EDATE(C5230,-1))),-1,Feriados!$A$1:$A$936),1,Feriados!$A$1:$A$936)</f>
        <v>44301</v>
      </c>
      <c r="J5230" s="27">
        <f>WORKDAY(WORKDAY(DATEVALUE("15/"&amp;MONTH(EDATE(C5230,0))&amp;"/"&amp;YEAR(EDATE(C5230,0))-1),-1,Feriados!$A$1:$A$936),1,Feriados!$A$1:$A$936)</f>
        <v>43966</v>
      </c>
      <c r="K5230" s="28">
        <f t="shared" si="158"/>
        <v>6.759303895456048</v>
      </c>
    </row>
    <row r="5231" spans="1:11" x14ac:dyDescent="0.3">
      <c r="A5231" s="18" t="str">
        <f t="shared" si="159"/>
        <v>42021F</v>
      </c>
      <c r="B5231" s="10">
        <v>760199</v>
      </c>
      <c r="C5231" s="15">
        <v>44329</v>
      </c>
      <c r="D5231" s="16">
        <v>3524.4406819999999</v>
      </c>
      <c r="E5231" s="14">
        <v>0.31</v>
      </c>
      <c r="F5231" s="14" t="s">
        <v>41</v>
      </c>
      <c r="G5231" s="15">
        <v>44327</v>
      </c>
      <c r="H5231" s="27">
        <f>WORKDAY(WORKDAY(DATEVALUE("15/"&amp;MONTH(EDATE(C5231,0))&amp;"/"&amp;YEAR(EDATE(C5231,0))),-1,Feriados!$A$1:$A$936),1,Feriados!$A$1:$A$936)</f>
        <v>44333</v>
      </c>
      <c r="I5231" s="27">
        <f>WORKDAY(WORKDAY(DATEVALUE("15/"&amp;MONTH(EDATE(C5231,-1))&amp;"/"&amp;YEAR(EDATE(C5231,-1))),-1,Feriados!$A$1:$A$936),1,Feriados!$A$1:$A$936)</f>
        <v>44301</v>
      </c>
      <c r="J5231" s="27">
        <f>WORKDAY(WORKDAY(DATEVALUE("15/"&amp;MONTH(EDATE(C5231,0))&amp;"/"&amp;YEAR(EDATE(C5231,0))-1),-1,Feriados!$A$1:$A$936),1,Feriados!$A$1:$A$936)</f>
        <v>43966</v>
      </c>
      <c r="K5231" s="28">
        <f t="shared" si="158"/>
        <v>6.759303895456048</v>
      </c>
    </row>
    <row r="5232" spans="1:11" x14ac:dyDescent="0.3">
      <c r="A5232" s="18" t="str">
        <f t="shared" si="159"/>
        <v>42021F</v>
      </c>
      <c r="B5232" s="10">
        <v>760199</v>
      </c>
      <c r="C5232" s="15">
        <v>44330</v>
      </c>
      <c r="D5232" s="16">
        <v>3524.9601419999999</v>
      </c>
      <c r="E5232" s="14">
        <v>0.31</v>
      </c>
      <c r="F5232" s="14" t="s">
        <v>41</v>
      </c>
      <c r="G5232" s="15">
        <v>44327</v>
      </c>
      <c r="H5232" s="27">
        <f>WORKDAY(WORKDAY(DATEVALUE("15/"&amp;MONTH(EDATE(C5232,0))&amp;"/"&amp;YEAR(EDATE(C5232,0))),-1,Feriados!$A$1:$A$936),1,Feriados!$A$1:$A$936)</f>
        <v>44333</v>
      </c>
      <c r="I5232" s="27">
        <f>WORKDAY(WORKDAY(DATEVALUE("15/"&amp;MONTH(EDATE(C5232,-1))&amp;"/"&amp;YEAR(EDATE(C5232,-1))),-1,Feriados!$A$1:$A$936),1,Feriados!$A$1:$A$936)</f>
        <v>44301</v>
      </c>
      <c r="J5232" s="27">
        <f>WORKDAY(WORKDAY(DATEVALUE("15/"&amp;MONTH(EDATE(C5232,0))&amp;"/"&amp;YEAR(EDATE(C5232,0))-1),-1,Feriados!$A$1:$A$936),1,Feriados!$A$1:$A$936)</f>
        <v>43966</v>
      </c>
      <c r="K5232" s="28">
        <f t="shared" si="158"/>
        <v>6.759303895456048</v>
      </c>
    </row>
    <row r="5233" spans="1:11" x14ac:dyDescent="0.3">
      <c r="A5233" s="18" t="str">
        <f t="shared" si="159"/>
        <v>42021F</v>
      </c>
      <c r="B5233" s="10">
        <v>760199</v>
      </c>
      <c r="C5233" s="15">
        <v>44333</v>
      </c>
      <c r="D5233" s="16">
        <v>3525.479679</v>
      </c>
      <c r="E5233" s="14">
        <v>0.31</v>
      </c>
      <c r="F5233" s="14" t="s">
        <v>41</v>
      </c>
      <c r="G5233" s="15">
        <v>44327</v>
      </c>
      <c r="H5233" s="27">
        <f>WORKDAY(WORKDAY(DATEVALUE("15/"&amp;MONTH(EDATE(C5233,0))&amp;"/"&amp;YEAR(EDATE(C5233,0))),-1,Feriados!$A$1:$A$936),1,Feriados!$A$1:$A$936)</f>
        <v>44333</v>
      </c>
      <c r="I5233" s="27">
        <f>WORKDAY(WORKDAY(DATEVALUE("15/"&amp;MONTH(EDATE(C5233,-1))&amp;"/"&amp;YEAR(EDATE(C5233,-1))),-1,Feriados!$A$1:$A$936),1,Feriados!$A$1:$A$936)</f>
        <v>44301</v>
      </c>
      <c r="J5233" s="27">
        <f>WORKDAY(WORKDAY(DATEVALUE("15/"&amp;MONTH(EDATE(C5233,0))&amp;"/"&amp;YEAR(EDATE(C5233,0))-1),-1,Feriados!$A$1:$A$936),1,Feriados!$A$1:$A$936)</f>
        <v>43966</v>
      </c>
      <c r="K5233" s="28">
        <f t="shared" si="158"/>
        <v>6.759303895456048</v>
      </c>
    </row>
    <row r="5234" spans="1:11" x14ac:dyDescent="0.3">
      <c r="A5234" s="18" t="str">
        <f t="shared" si="159"/>
        <v>42021P</v>
      </c>
      <c r="B5234" s="10">
        <v>760199</v>
      </c>
      <c r="C5234" s="15">
        <v>44334</v>
      </c>
      <c r="D5234" s="16">
        <v>3526.7095119999999</v>
      </c>
      <c r="E5234" s="14">
        <v>0.7</v>
      </c>
      <c r="F5234" s="14" t="s">
        <v>42</v>
      </c>
      <c r="G5234" s="15">
        <v>44334</v>
      </c>
      <c r="H5234" s="27">
        <f>WORKDAY(WORKDAY(DATEVALUE("15/"&amp;MONTH(EDATE(C5234,0))&amp;"/"&amp;YEAR(EDATE(C5234,0))),-1,Feriados!$A$1:$A$936),1,Feriados!$A$1:$A$936)</f>
        <v>44333</v>
      </c>
      <c r="I5234" s="27">
        <f>WORKDAY(WORKDAY(DATEVALUE("15/"&amp;MONTH(EDATE(C5234,-1))&amp;"/"&amp;YEAR(EDATE(C5234,-1))),-1,Feriados!$A$1:$A$936),1,Feriados!$A$1:$A$936)</f>
        <v>44301</v>
      </c>
      <c r="J5234" s="27">
        <f>WORKDAY(WORKDAY(DATEVALUE("15/"&amp;MONTH(EDATE(C5234,0))&amp;"/"&amp;YEAR(EDATE(C5234,0))-1),-1,Feriados!$A$1:$A$936),1,Feriados!$A$1:$A$936)</f>
        <v>43966</v>
      </c>
      <c r="K5234" s="28">
        <f t="shared" si="158"/>
        <v>6.759303895456048</v>
      </c>
    </row>
    <row r="5235" spans="1:11" x14ac:dyDescent="0.3">
      <c r="A5235" s="18" t="str">
        <f t="shared" si="159"/>
        <v>42021P</v>
      </c>
      <c r="B5235" s="10">
        <v>760199</v>
      </c>
      <c r="C5235" s="15">
        <v>44335</v>
      </c>
      <c r="D5235" s="16">
        <v>3527.9397749999998</v>
      </c>
      <c r="E5235" s="14">
        <v>0.7</v>
      </c>
      <c r="F5235" s="14" t="s">
        <v>42</v>
      </c>
      <c r="G5235" s="15">
        <v>44334</v>
      </c>
      <c r="H5235" s="27">
        <f>WORKDAY(WORKDAY(DATEVALUE("15/"&amp;MONTH(EDATE(C5235,0))&amp;"/"&amp;YEAR(EDATE(C5235,0))),-1,Feriados!$A$1:$A$936),1,Feriados!$A$1:$A$936)</f>
        <v>44333</v>
      </c>
      <c r="I5235" s="27">
        <f>WORKDAY(WORKDAY(DATEVALUE("15/"&amp;MONTH(EDATE(C5235,-1))&amp;"/"&amp;YEAR(EDATE(C5235,-1))),-1,Feriados!$A$1:$A$936),1,Feriados!$A$1:$A$936)</f>
        <v>44301</v>
      </c>
      <c r="J5235" s="27">
        <f>WORKDAY(WORKDAY(DATEVALUE("15/"&amp;MONTH(EDATE(C5235,0))&amp;"/"&amp;YEAR(EDATE(C5235,0))-1),-1,Feriados!$A$1:$A$936),1,Feriados!$A$1:$A$936)</f>
        <v>43966</v>
      </c>
      <c r="K5235" s="28">
        <f t="shared" si="158"/>
        <v>6.759303895456048</v>
      </c>
    </row>
    <row r="5236" spans="1:11" x14ac:dyDescent="0.3">
      <c r="A5236" s="18" t="str">
        <f t="shared" si="159"/>
        <v>42021P</v>
      </c>
      <c r="B5236" s="10">
        <v>760199</v>
      </c>
      <c r="C5236" s="15">
        <v>44336</v>
      </c>
      <c r="D5236" s="16">
        <v>3529.1704669999999</v>
      </c>
      <c r="E5236" s="14">
        <v>0.7</v>
      </c>
      <c r="F5236" s="14" t="s">
        <v>42</v>
      </c>
      <c r="G5236" s="15">
        <v>44334</v>
      </c>
      <c r="H5236" s="27">
        <f>WORKDAY(WORKDAY(DATEVALUE("15/"&amp;MONTH(EDATE(C5236,0))&amp;"/"&amp;YEAR(EDATE(C5236,0))),-1,Feriados!$A$1:$A$936),1,Feriados!$A$1:$A$936)</f>
        <v>44333</v>
      </c>
      <c r="I5236" s="27">
        <f>WORKDAY(WORKDAY(DATEVALUE("15/"&amp;MONTH(EDATE(C5236,-1))&amp;"/"&amp;YEAR(EDATE(C5236,-1))),-1,Feriados!$A$1:$A$936),1,Feriados!$A$1:$A$936)</f>
        <v>44301</v>
      </c>
      <c r="J5236" s="27">
        <f>WORKDAY(WORKDAY(DATEVALUE("15/"&amp;MONTH(EDATE(C5236,0))&amp;"/"&amp;YEAR(EDATE(C5236,0))-1),-1,Feriados!$A$1:$A$936),1,Feriados!$A$1:$A$936)</f>
        <v>43966</v>
      </c>
      <c r="K5236" s="28">
        <f t="shared" si="158"/>
        <v>6.759303895456048</v>
      </c>
    </row>
    <row r="5237" spans="1:11" x14ac:dyDescent="0.3">
      <c r="A5237" s="18" t="str">
        <f t="shared" si="159"/>
        <v>42021P</v>
      </c>
      <c r="B5237" s="10">
        <v>760199</v>
      </c>
      <c r="C5237" s="15">
        <v>44337</v>
      </c>
      <c r="D5237" s="16">
        <v>3530.4015880000002</v>
      </c>
      <c r="E5237" s="14">
        <v>0.7</v>
      </c>
      <c r="F5237" s="14" t="s">
        <v>42</v>
      </c>
      <c r="G5237" s="15">
        <v>44334</v>
      </c>
      <c r="H5237" s="27">
        <f>WORKDAY(WORKDAY(DATEVALUE("15/"&amp;MONTH(EDATE(C5237,0))&amp;"/"&amp;YEAR(EDATE(C5237,0))),-1,Feriados!$A$1:$A$936),1,Feriados!$A$1:$A$936)</f>
        <v>44333</v>
      </c>
      <c r="I5237" s="27">
        <f>WORKDAY(WORKDAY(DATEVALUE("15/"&amp;MONTH(EDATE(C5237,-1))&amp;"/"&amp;YEAR(EDATE(C5237,-1))),-1,Feriados!$A$1:$A$936),1,Feriados!$A$1:$A$936)</f>
        <v>44301</v>
      </c>
      <c r="J5237" s="27">
        <f>WORKDAY(WORKDAY(DATEVALUE("15/"&amp;MONTH(EDATE(C5237,0))&amp;"/"&amp;YEAR(EDATE(C5237,0))-1),-1,Feriados!$A$1:$A$936),1,Feriados!$A$1:$A$936)</f>
        <v>43966</v>
      </c>
      <c r="K5237" s="28">
        <f t="shared" si="158"/>
        <v>6.759303895456048</v>
      </c>
    </row>
    <row r="5238" spans="1:11" x14ac:dyDescent="0.3">
      <c r="A5238" s="18" t="str">
        <f t="shared" si="159"/>
        <v>42021P</v>
      </c>
      <c r="B5238" s="10">
        <v>760199</v>
      </c>
      <c r="C5238" s="15">
        <v>44340</v>
      </c>
      <c r="D5238" s="16">
        <v>3531.633139</v>
      </c>
      <c r="E5238" s="14">
        <v>0.7</v>
      </c>
      <c r="F5238" s="14" t="s">
        <v>42</v>
      </c>
      <c r="G5238" s="15">
        <v>44334</v>
      </c>
      <c r="H5238" s="27">
        <f>WORKDAY(WORKDAY(DATEVALUE("15/"&amp;MONTH(EDATE(C5238,0))&amp;"/"&amp;YEAR(EDATE(C5238,0))),-1,Feriados!$A$1:$A$936),1,Feriados!$A$1:$A$936)</f>
        <v>44333</v>
      </c>
      <c r="I5238" s="27">
        <f>WORKDAY(WORKDAY(DATEVALUE("15/"&amp;MONTH(EDATE(C5238,-1))&amp;"/"&amp;YEAR(EDATE(C5238,-1))),-1,Feriados!$A$1:$A$936),1,Feriados!$A$1:$A$936)</f>
        <v>44301</v>
      </c>
      <c r="J5238" s="27">
        <f>WORKDAY(WORKDAY(DATEVALUE("15/"&amp;MONTH(EDATE(C5238,0))&amp;"/"&amp;YEAR(EDATE(C5238,0))-1),-1,Feriados!$A$1:$A$936),1,Feriados!$A$1:$A$936)</f>
        <v>43966</v>
      </c>
      <c r="K5238" s="28">
        <f t="shared" si="158"/>
        <v>6.759303895456048</v>
      </c>
    </row>
    <row r="5239" spans="1:11" x14ac:dyDescent="0.3">
      <c r="A5239" s="18" t="str">
        <f t="shared" si="159"/>
        <v>42021P</v>
      </c>
      <c r="B5239" s="10">
        <v>760199</v>
      </c>
      <c r="C5239" s="15">
        <v>44341</v>
      </c>
      <c r="D5239" s="16">
        <v>3532.865119</v>
      </c>
      <c r="E5239" s="14">
        <v>0.7</v>
      </c>
      <c r="F5239" s="14" t="s">
        <v>42</v>
      </c>
      <c r="G5239" s="15">
        <v>44334</v>
      </c>
      <c r="H5239" s="27">
        <f>WORKDAY(WORKDAY(DATEVALUE("15/"&amp;MONTH(EDATE(C5239,0))&amp;"/"&amp;YEAR(EDATE(C5239,0))),-1,Feriados!$A$1:$A$936),1,Feriados!$A$1:$A$936)</f>
        <v>44333</v>
      </c>
      <c r="I5239" s="27">
        <f>WORKDAY(WORKDAY(DATEVALUE("15/"&amp;MONTH(EDATE(C5239,-1))&amp;"/"&amp;YEAR(EDATE(C5239,-1))),-1,Feriados!$A$1:$A$936),1,Feriados!$A$1:$A$936)</f>
        <v>44301</v>
      </c>
      <c r="J5239" s="27">
        <f>WORKDAY(WORKDAY(DATEVALUE("15/"&amp;MONTH(EDATE(C5239,0))&amp;"/"&amp;YEAR(EDATE(C5239,0))-1),-1,Feriados!$A$1:$A$936),1,Feriados!$A$1:$A$936)</f>
        <v>43966</v>
      </c>
      <c r="K5239" s="28">
        <f t="shared" si="158"/>
        <v>6.759303895456048</v>
      </c>
    </row>
    <row r="5240" spans="1:11" x14ac:dyDescent="0.3">
      <c r="A5240" s="18" t="str">
        <f t="shared" si="159"/>
        <v>42021P</v>
      </c>
      <c r="B5240" s="10">
        <v>760199</v>
      </c>
      <c r="C5240" s="15">
        <v>44342</v>
      </c>
      <c r="D5240" s="16">
        <v>3534.220358</v>
      </c>
      <c r="E5240" s="14">
        <v>0.71</v>
      </c>
      <c r="F5240" s="14" t="s">
        <v>42</v>
      </c>
      <c r="G5240" s="15">
        <v>44342</v>
      </c>
      <c r="H5240" s="27">
        <f>WORKDAY(WORKDAY(DATEVALUE("15/"&amp;MONTH(EDATE(C5240,0))&amp;"/"&amp;YEAR(EDATE(C5240,0))),-1,Feriados!$A$1:$A$936),1,Feriados!$A$1:$A$936)</f>
        <v>44333</v>
      </c>
      <c r="I5240" s="27">
        <f>WORKDAY(WORKDAY(DATEVALUE("15/"&amp;MONTH(EDATE(C5240,-1))&amp;"/"&amp;YEAR(EDATE(C5240,-1))),-1,Feriados!$A$1:$A$936),1,Feriados!$A$1:$A$936)</f>
        <v>44301</v>
      </c>
      <c r="J5240" s="27">
        <f>WORKDAY(WORKDAY(DATEVALUE("15/"&amp;MONTH(EDATE(C5240,0))&amp;"/"&amp;YEAR(EDATE(C5240,0))-1),-1,Feriados!$A$1:$A$936),1,Feriados!$A$1:$A$936)</f>
        <v>43966</v>
      </c>
      <c r="K5240" s="28">
        <f t="shared" si="158"/>
        <v>6.759303895456048</v>
      </c>
    </row>
    <row r="5241" spans="1:11" x14ac:dyDescent="0.3">
      <c r="A5241" s="18" t="str">
        <f t="shared" si="159"/>
        <v>42021P</v>
      </c>
      <c r="B5241" s="10">
        <v>760199</v>
      </c>
      <c r="C5241" s="15">
        <v>44343</v>
      </c>
      <c r="D5241" s="16">
        <v>3535.4707950000002</v>
      </c>
      <c r="E5241" s="14">
        <v>0.71</v>
      </c>
      <c r="F5241" s="14" t="s">
        <v>42</v>
      </c>
      <c r="G5241" s="15">
        <v>44342</v>
      </c>
      <c r="H5241" s="27">
        <f>WORKDAY(WORKDAY(DATEVALUE("15/"&amp;MONTH(EDATE(C5241,0))&amp;"/"&amp;YEAR(EDATE(C5241,0))),-1,Feriados!$A$1:$A$936),1,Feriados!$A$1:$A$936)</f>
        <v>44333</v>
      </c>
      <c r="I5241" s="27">
        <f>WORKDAY(WORKDAY(DATEVALUE("15/"&amp;MONTH(EDATE(C5241,-1))&amp;"/"&amp;YEAR(EDATE(C5241,-1))),-1,Feriados!$A$1:$A$936),1,Feriados!$A$1:$A$936)</f>
        <v>44301</v>
      </c>
      <c r="J5241" s="27">
        <f>WORKDAY(WORKDAY(DATEVALUE("15/"&amp;MONTH(EDATE(C5241,0))&amp;"/"&amp;YEAR(EDATE(C5241,0))-1),-1,Feriados!$A$1:$A$936),1,Feriados!$A$1:$A$936)</f>
        <v>43966</v>
      </c>
      <c r="K5241" s="28">
        <f t="shared" si="158"/>
        <v>6.759303895456048</v>
      </c>
    </row>
    <row r="5242" spans="1:11" x14ac:dyDescent="0.3">
      <c r="A5242" s="18" t="str">
        <f t="shared" si="159"/>
        <v>42021P</v>
      </c>
      <c r="B5242" s="10">
        <v>760199</v>
      </c>
      <c r="C5242" s="15">
        <v>44344</v>
      </c>
      <c r="D5242" s="16">
        <v>3536.7216739999999</v>
      </c>
      <c r="E5242" s="14">
        <v>0.71</v>
      </c>
      <c r="F5242" s="14" t="s">
        <v>42</v>
      </c>
      <c r="G5242" s="15">
        <v>44342</v>
      </c>
      <c r="H5242" s="27">
        <f>WORKDAY(WORKDAY(DATEVALUE("15/"&amp;MONTH(EDATE(C5242,0))&amp;"/"&amp;YEAR(EDATE(C5242,0))),-1,Feriados!$A$1:$A$936),1,Feriados!$A$1:$A$936)</f>
        <v>44333</v>
      </c>
      <c r="I5242" s="27">
        <f>WORKDAY(WORKDAY(DATEVALUE("15/"&amp;MONTH(EDATE(C5242,-1))&amp;"/"&amp;YEAR(EDATE(C5242,-1))),-1,Feriados!$A$1:$A$936),1,Feriados!$A$1:$A$936)</f>
        <v>44301</v>
      </c>
      <c r="J5242" s="27">
        <f>WORKDAY(WORKDAY(DATEVALUE("15/"&amp;MONTH(EDATE(C5242,0))&amp;"/"&amp;YEAR(EDATE(C5242,0))-1),-1,Feriados!$A$1:$A$936),1,Feriados!$A$1:$A$936)</f>
        <v>43966</v>
      </c>
      <c r="K5242" s="28">
        <f t="shared" si="158"/>
        <v>6.759303895456048</v>
      </c>
    </row>
    <row r="5243" spans="1:11" x14ac:dyDescent="0.3">
      <c r="A5243" s="18" t="str">
        <f t="shared" si="159"/>
        <v>42021P</v>
      </c>
      <c r="B5243" s="10">
        <v>760199</v>
      </c>
      <c r="C5243" s="15">
        <v>44347</v>
      </c>
      <c r="D5243" s="16">
        <v>3537.9729950000001</v>
      </c>
      <c r="E5243" s="14">
        <v>0.71</v>
      </c>
      <c r="F5243" s="14" t="s">
        <v>42</v>
      </c>
      <c r="G5243" s="15">
        <v>44342</v>
      </c>
      <c r="H5243" s="27">
        <f>WORKDAY(WORKDAY(DATEVALUE("15/"&amp;MONTH(EDATE(C5243,0))&amp;"/"&amp;YEAR(EDATE(C5243,0))),-1,Feriados!$A$1:$A$936),1,Feriados!$A$1:$A$936)</f>
        <v>44333</v>
      </c>
      <c r="I5243" s="27">
        <f>WORKDAY(WORKDAY(DATEVALUE("15/"&amp;MONTH(EDATE(C5243,-1))&amp;"/"&amp;YEAR(EDATE(C5243,-1))),-1,Feriados!$A$1:$A$936),1,Feriados!$A$1:$A$936)</f>
        <v>44301</v>
      </c>
      <c r="J5243" s="27">
        <f>WORKDAY(WORKDAY(DATEVALUE("15/"&amp;MONTH(EDATE(C5243,0))&amp;"/"&amp;YEAR(EDATE(C5243,0))-1),-1,Feriados!$A$1:$A$936),1,Feriados!$A$1:$A$936)</f>
        <v>43966</v>
      </c>
      <c r="K5243" s="28">
        <f t="shared" si="158"/>
        <v>6.759303895456048</v>
      </c>
    </row>
    <row r="5244" spans="1:11" x14ac:dyDescent="0.3">
      <c r="A5244" s="18" t="str">
        <f t="shared" si="159"/>
        <v>52021P</v>
      </c>
      <c r="B5244" s="10">
        <v>760199</v>
      </c>
      <c r="C5244" s="15">
        <v>44348</v>
      </c>
      <c r="D5244" s="16">
        <v>3539.2247590000002</v>
      </c>
      <c r="E5244" s="14">
        <v>0.71</v>
      </c>
      <c r="F5244" s="14" t="s">
        <v>42</v>
      </c>
      <c r="G5244" s="15">
        <v>44342</v>
      </c>
      <c r="H5244" s="27">
        <f>WORKDAY(WORKDAY(DATEVALUE("15/"&amp;MONTH(EDATE(C5244,0))&amp;"/"&amp;YEAR(EDATE(C5244,0))),-1,Feriados!$A$1:$A$936),1,Feriados!$A$1:$A$936)</f>
        <v>44362</v>
      </c>
      <c r="I5244" s="27">
        <f>WORKDAY(WORKDAY(DATEVALUE("15/"&amp;MONTH(EDATE(C5244,-1))&amp;"/"&amp;YEAR(EDATE(C5244,-1))),-1,Feriados!$A$1:$A$936),1,Feriados!$A$1:$A$936)</f>
        <v>44333</v>
      </c>
      <c r="J5244" s="27">
        <f>WORKDAY(WORKDAY(DATEVALUE("15/"&amp;MONTH(EDATE(C5244,0))&amp;"/"&amp;YEAR(EDATE(C5244,0))-1),-1,Feriados!$A$1:$A$936),1,Feriados!$A$1:$A$936)</f>
        <v>43997</v>
      </c>
      <c r="K5244" s="28">
        <f t="shared" si="158"/>
        <v>8.0560654281784281</v>
      </c>
    </row>
    <row r="5245" spans="1:11" x14ac:dyDescent="0.3">
      <c r="A5245" s="18" t="str">
        <f t="shared" si="159"/>
        <v>52021P</v>
      </c>
      <c r="B5245" s="10">
        <v>760199</v>
      </c>
      <c r="C5245" s="15">
        <v>44349</v>
      </c>
      <c r="D5245" s="16">
        <v>3540.4769660000002</v>
      </c>
      <c r="E5245" s="14">
        <v>0.71</v>
      </c>
      <c r="F5245" s="14" t="s">
        <v>42</v>
      </c>
      <c r="G5245" s="15">
        <v>44342</v>
      </c>
      <c r="H5245" s="27">
        <f>WORKDAY(WORKDAY(DATEVALUE("15/"&amp;MONTH(EDATE(C5245,0))&amp;"/"&amp;YEAR(EDATE(C5245,0))),-1,Feriados!$A$1:$A$936),1,Feriados!$A$1:$A$936)</f>
        <v>44362</v>
      </c>
      <c r="I5245" s="27">
        <f>WORKDAY(WORKDAY(DATEVALUE("15/"&amp;MONTH(EDATE(C5245,-1))&amp;"/"&amp;YEAR(EDATE(C5245,-1))),-1,Feriados!$A$1:$A$936),1,Feriados!$A$1:$A$936)</f>
        <v>44333</v>
      </c>
      <c r="J5245" s="27">
        <f>WORKDAY(WORKDAY(DATEVALUE("15/"&amp;MONTH(EDATE(C5245,0))&amp;"/"&amp;YEAR(EDATE(C5245,0))-1),-1,Feriados!$A$1:$A$936),1,Feriados!$A$1:$A$936)</f>
        <v>43997</v>
      </c>
      <c r="K5245" s="28">
        <f t="shared" ref="K5245:K5308" si="160">+(VLOOKUP(H5245,C:D,2,FALSE)/VLOOKUP(J5245,C:D,2,FALSE)-1)*100</f>
        <v>8.0560654281784281</v>
      </c>
    </row>
    <row r="5246" spans="1:11" x14ac:dyDescent="0.3">
      <c r="A5246" s="18" t="str">
        <f t="shared" si="159"/>
        <v>52021P</v>
      </c>
      <c r="B5246" s="10">
        <v>760199</v>
      </c>
      <c r="C5246" s="15">
        <v>44351</v>
      </c>
      <c r="D5246" s="16">
        <v>3541.7296160000001</v>
      </c>
      <c r="E5246" s="14">
        <v>0.71</v>
      </c>
      <c r="F5246" s="14" t="s">
        <v>42</v>
      </c>
      <c r="G5246" s="15">
        <v>44342</v>
      </c>
      <c r="H5246" s="27">
        <f>WORKDAY(WORKDAY(DATEVALUE("15/"&amp;MONTH(EDATE(C5246,0))&amp;"/"&amp;YEAR(EDATE(C5246,0))),-1,Feriados!$A$1:$A$936),1,Feriados!$A$1:$A$936)</f>
        <v>44362</v>
      </c>
      <c r="I5246" s="27">
        <f>WORKDAY(WORKDAY(DATEVALUE("15/"&amp;MONTH(EDATE(C5246,-1))&amp;"/"&amp;YEAR(EDATE(C5246,-1))),-1,Feriados!$A$1:$A$936),1,Feriados!$A$1:$A$936)</f>
        <v>44333</v>
      </c>
      <c r="J5246" s="27">
        <f>WORKDAY(WORKDAY(DATEVALUE("15/"&amp;MONTH(EDATE(C5246,0))&amp;"/"&amp;YEAR(EDATE(C5246,0))-1),-1,Feriados!$A$1:$A$936),1,Feriados!$A$1:$A$936)</f>
        <v>43997</v>
      </c>
      <c r="K5246" s="28">
        <f t="shared" si="160"/>
        <v>8.0560654281784281</v>
      </c>
    </row>
    <row r="5247" spans="1:11" x14ac:dyDescent="0.3">
      <c r="A5247" s="18" t="str">
        <f t="shared" si="159"/>
        <v>52021P</v>
      </c>
      <c r="B5247" s="10">
        <v>760199</v>
      </c>
      <c r="C5247" s="15">
        <v>44354</v>
      </c>
      <c r="D5247" s="16">
        <v>3542.9827089999999</v>
      </c>
      <c r="E5247" s="14">
        <v>0.71</v>
      </c>
      <c r="F5247" s="14" t="s">
        <v>42</v>
      </c>
      <c r="G5247" s="15">
        <v>44342</v>
      </c>
      <c r="H5247" s="27">
        <f>WORKDAY(WORKDAY(DATEVALUE("15/"&amp;MONTH(EDATE(C5247,0))&amp;"/"&amp;YEAR(EDATE(C5247,0))),-1,Feriados!$A$1:$A$936),1,Feriados!$A$1:$A$936)</f>
        <v>44362</v>
      </c>
      <c r="I5247" s="27">
        <f>WORKDAY(WORKDAY(DATEVALUE("15/"&amp;MONTH(EDATE(C5247,-1))&amp;"/"&amp;YEAR(EDATE(C5247,-1))),-1,Feriados!$A$1:$A$936),1,Feriados!$A$1:$A$936)</f>
        <v>44333</v>
      </c>
      <c r="J5247" s="27">
        <f>WORKDAY(WORKDAY(DATEVALUE("15/"&amp;MONTH(EDATE(C5247,0))&amp;"/"&amp;YEAR(EDATE(C5247,0))-1),-1,Feriados!$A$1:$A$936),1,Feriados!$A$1:$A$936)</f>
        <v>43997</v>
      </c>
      <c r="K5247" s="28">
        <f t="shared" si="160"/>
        <v>8.0560654281784281</v>
      </c>
    </row>
    <row r="5248" spans="1:11" x14ac:dyDescent="0.3">
      <c r="A5248" s="18" t="str">
        <f t="shared" si="159"/>
        <v>52021P</v>
      </c>
      <c r="B5248" s="10">
        <v>760199</v>
      </c>
      <c r="C5248" s="15">
        <v>44355</v>
      </c>
      <c r="D5248" s="16">
        <v>3544.2362459999999</v>
      </c>
      <c r="E5248" s="14">
        <v>0.71</v>
      </c>
      <c r="F5248" s="14" t="s">
        <v>42</v>
      </c>
      <c r="G5248" s="15">
        <v>44342</v>
      </c>
      <c r="H5248" s="27">
        <f>WORKDAY(WORKDAY(DATEVALUE("15/"&amp;MONTH(EDATE(C5248,0))&amp;"/"&amp;YEAR(EDATE(C5248,0))),-1,Feriados!$A$1:$A$936),1,Feriados!$A$1:$A$936)</f>
        <v>44362</v>
      </c>
      <c r="I5248" s="27">
        <f>WORKDAY(WORKDAY(DATEVALUE("15/"&amp;MONTH(EDATE(C5248,-1))&amp;"/"&amp;YEAR(EDATE(C5248,-1))),-1,Feriados!$A$1:$A$936),1,Feriados!$A$1:$A$936)</f>
        <v>44333</v>
      </c>
      <c r="J5248" s="27">
        <f>WORKDAY(WORKDAY(DATEVALUE("15/"&amp;MONTH(EDATE(C5248,0))&amp;"/"&amp;YEAR(EDATE(C5248,0))-1),-1,Feriados!$A$1:$A$936),1,Feriados!$A$1:$A$936)</f>
        <v>43997</v>
      </c>
      <c r="K5248" s="28">
        <f t="shared" si="160"/>
        <v>8.0560654281784281</v>
      </c>
    </row>
    <row r="5249" spans="1:11" x14ac:dyDescent="0.3">
      <c r="A5249" s="18" t="str">
        <f t="shared" si="159"/>
        <v>52021F</v>
      </c>
      <c r="B5249" s="10">
        <v>760199</v>
      </c>
      <c r="C5249" s="15">
        <v>44356</v>
      </c>
      <c r="D5249" s="16">
        <v>3548.8713910000001</v>
      </c>
      <c r="E5249" s="14">
        <v>0.83</v>
      </c>
      <c r="F5249" s="14" t="s">
        <v>41</v>
      </c>
      <c r="G5249" s="15">
        <v>44356</v>
      </c>
      <c r="H5249" s="27">
        <f>WORKDAY(WORKDAY(DATEVALUE("15/"&amp;MONTH(EDATE(C5249,0))&amp;"/"&amp;YEAR(EDATE(C5249,0))),-1,Feriados!$A$1:$A$936),1,Feriados!$A$1:$A$936)</f>
        <v>44362</v>
      </c>
      <c r="I5249" s="27">
        <f>WORKDAY(WORKDAY(DATEVALUE("15/"&amp;MONTH(EDATE(C5249,-1))&amp;"/"&amp;YEAR(EDATE(C5249,-1))),-1,Feriados!$A$1:$A$936),1,Feriados!$A$1:$A$936)</f>
        <v>44333</v>
      </c>
      <c r="J5249" s="27">
        <f>WORKDAY(WORKDAY(DATEVALUE("15/"&amp;MONTH(EDATE(C5249,0))&amp;"/"&amp;YEAR(EDATE(C5249,0))-1),-1,Feriados!$A$1:$A$936),1,Feriados!$A$1:$A$936)</f>
        <v>43997</v>
      </c>
      <c r="K5249" s="28">
        <f t="shared" si="160"/>
        <v>8.0560654281784281</v>
      </c>
    </row>
    <row r="5250" spans="1:11" x14ac:dyDescent="0.3">
      <c r="A5250" s="18" t="str">
        <f t="shared" si="159"/>
        <v>52021F</v>
      </c>
      <c r="B5250" s="10">
        <v>760199</v>
      </c>
      <c r="C5250" s="15">
        <v>44357</v>
      </c>
      <c r="D5250" s="16">
        <v>3550.3385159999998</v>
      </c>
      <c r="E5250" s="14">
        <v>0.83</v>
      </c>
      <c r="F5250" s="14" t="s">
        <v>41</v>
      </c>
      <c r="G5250" s="15">
        <v>44356</v>
      </c>
      <c r="H5250" s="27">
        <f>WORKDAY(WORKDAY(DATEVALUE("15/"&amp;MONTH(EDATE(C5250,0))&amp;"/"&amp;YEAR(EDATE(C5250,0))),-1,Feriados!$A$1:$A$936),1,Feriados!$A$1:$A$936)</f>
        <v>44362</v>
      </c>
      <c r="I5250" s="27">
        <f>WORKDAY(WORKDAY(DATEVALUE("15/"&amp;MONTH(EDATE(C5250,-1))&amp;"/"&amp;YEAR(EDATE(C5250,-1))),-1,Feriados!$A$1:$A$936),1,Feriados!$A$1:$A$936)</f>
        <v>44333</v>
      </c>
      <c r="J5250" s="27">
        <f>WORKDAY(WORKDAY(DATEVALUE("15/"&amp;MONTH(EDATE(C5250,0))&amp;"/"&amp;YEAR(EDATE(C5250,0))-1),-1,Feriados!$A$1:$A$936),1,Feriados!$A$1:$A$936)</f>
        <v>43997</v>
      </c>
      <c r="K5250" s="28">
        <f t="shared" si="160"/>
        <v>8.0560654281784281</v>
      </c>
    </row>
    <row r="5251" spans="1:11" x14ac:dyDescent="0.3">
      <c r="A5251" s="18" t="str">
        <f t="shared" ref="A5251:A5314" si="161">MONTH(EDATE(C5251,-1))&amp;YEAR(EDATE(C5251,-1))&amp;F5251</f>
        <v>52021F</v>
      </c>
      <c r="B5251" s="10">
        <v>760199</v>
      </c>
      <c r="C5251" s="15">
        <v>44358</v>
      </c>
      <c r="D5251" s="16">
        <v>3551.806247</v>
      </c>
      <c r="E5251" s="14">
        <v>0.83</v>
      </c>
      <c r="F5251" s="14" t="s">
        <v>41</v>
      </c>
      <c r="G5251" s="15">
        <v>44356</v>
      </c>
      <c r="H5251" s="27">
        <f>WORKDAY(WORKDAY(DATEVALUE("15/"&amp;MONTH(EDATE(C5251,0))&amp;"/"&amp;YEAR(EDATE(C5251,0))),-1,Feriados!$A$1:$A$936),1,Feriados!$A$1:$A$936)</f>
        <v>44362</v>
      </c>
      <c r="I5251" s="27">
        <f>WORKDAY(WORKDAY(DATEVALUE("15/"&amp;MONTH(EDATE(C5251,-1))&amp;"/"&amp;YEAR(EDATE(C5251,-1))),-1,Feriados!$A$1:$A$936),1,Feriados!$A$1:$A$936)</f>
        <v>44333</v>
      </c>
      <c r="J5251" s="27">
        <f>WORKDAY(WORKDAY(DATEVALUE("15/"&amp;MONTH(EDATE(C5251,0))&amp;"/"&amp;YEAR(EDATE(C5251,0))-1),-1,Feriados!$A$1:$A$936),1,Feriados!$A$1:$A$936)</f>
        <v>43997</v>
      </c>
      <c r="K5251" s="28">
        <f t="shared" si="160"/>
        <v>8.0560654281784281</v>
      </c>
    </row>
    <row r="5252" spans="1:11" x14ac:dyDescent="0.3">
      <c r="A5252" s="18" t="str">
        <f t="shared" si="161"/>
        <v>52021F</v>
      </c>
      <c r="B5252" s="10">
        <v>760199</v>
      </c>
      <c r="C5252" s="15">
        <v>44361</v>
      </c>
      <c r="D5252" s="16">
        <v>3553.2745850000001</v>
      </c>
      <c r="E5252" s="14">
        <v>0.83</v>
      </c>
      <c r="F5252" s="14" t="s">
        <v>41</v>
      </c>
      <c r="G5252" s="15">
        <v>44356</v>
      </c>
      <c r="H5252" s="27">
        <f>WORKDAY(WORKDAY(DATEVALUE("15/"&amp;MONTH(EDATE(C5252,0))&amp;"/"&amp;YEAR(EDATE(C5252,0))),-1,Feriados!$A$1:$A$936),1,Feriados!$A$1:$A$936)</f>
        <v>44362</v>
      </c>
      <c r="I5252" s="27">
        <f>WORKDAY(WORKDAY(DATEVALUE("15/"&amp;MONTH(EDATE(C5252,-1))&amp;"/"&amp;YEAR(EDATE(C5252,-1))),-1,Feriados!$A$1:$A$936),1,Feriados!$A$1:$A$936)</f>
        <v>44333</v>
      </c>
      <c r="J5252" s="27">
        <f>WORKDAY(WORKDAY(DATEVALUE("15/"&amp;MONTH(EDATE(C5252,0))&amp;"/"&amp;YEAR(EDATE(C5252,0))-1),-1,Feriados!$A$1:$A$936),1,Feriados!$A$1:$A$936)</f>
        <v>43997</v>
      </c>
      <c r="K5252" s="28">
        <f t="shared" si="160"/>
        <v>8.0560654281784281</v>
      </c>
    </row>
    <row r="5253" spans="1:11" x14ac:dyDescent="0.3">
      <c r="A5253" s="18" t="str">
        <f t="shared" si="161"/>
        <v>52021F</v>
      </c>
      <c r="B5253" s="10">
        <v>760199</v>
      </c>
      <c r="C5253" s="15">
        <v>44362</v>
      </c>
      <c r="D5253" s="16">
        <v>3554.7435300000002</v>
      </c>
      <c r="E5253" s="14">
        <v>0.83</v>
      </c>
      <c r="F5253" s="14" t="s">
        <v>41</v>
      </c>
      <c r="G5253" s="15">
        <v>44356</v>
      </c>
      <c r="H5253" s="27">
        <f>WORKDAY(WORKDAY(DATEVALUE("15/"&amp;MONTH(EDATE(C5253,0))&amp;"/"&amp;YEAR(EDATE(C5253,0))),-1,Feriados!$A$1:$A$936),1,Feriados!$A$1:$A$936)</f>
        <v>44362</v>
      </c>
      <c r="I5253" s="27">
        <f>WORKDAY(WORKDAY(DATEVALUE("15/"&amp;MONTH(EDATE(C5253,-1))&amp;"/"&amp;YEAR(EDATE(C5253,-1))),-1,Feriados!$A$1:$A$936),1,Feriados!$A$1:$A$936)</f>
        <v>44333</v>
      </c>
      <c r="J5253" s="27">
        <f>WORKDAY(WORKDAY(DATEVALUE("15/"&amp;MONTH(EDATE(C5253,0))&amp;"/"&amp;YEAR(EDATE(C5253,0))-1),-1,Feriados!$A$1:$A$936),1,Feriados!$A$1:$A$936)</f>
        <v>43997</v>
      </c>
      <c r="K5253" s="28">
        <f t="shared" si="160"/>
        <v>8.0560654281784281</v>
      </c>
    </row>
    <row r="5254" spans="1:11" x14ac:dyDescent="0.3">
      <c r="A5254" s="18" t="str">
        <f t="shared" si="161"/>
        <v>52021P</v>
      </c>
      <c r="B5254" s="10">
        <v>760199</v>
      </c>
      <c r="C5254" s="15">
        <v>44363</v>
      </c>
      <c r="D5254" s="16">
        <v>3555.6459639999998</v>
      </c>
      <c r="E5254" s="14">
        <v>0.56000000000000005</v>
      </c>
      <c r="F5254" s="14" t="s">
        <v>42</v>
      </c>
      <c r="G5254" s="15">
        <v>44363</v>
      </c>
      <c r="H5254" s="27">
        <f>WORKDAY(WORKDAY(DATEVALUE("15/"&amp;MONTH(EDATE(C5254,0))&amp;"/"&amp;YEAR(EDATE(C5254,0))),-1,Feriados!$A$1:$A$936),1,Feriados!$A$1:$A$936)</f>
        <v>44362</v>
      </c>
      <c r="I5254" s="27">
        <f>WORKDAY(WORKDAY(DATEVALUE("15/"&amp;MONTH(EDATE(C5254,-1))&amp;"/"&amp;YEAR(EDATE(C5254,-1))),-1,Feriados!$A$1:$A$936),1,Feriados!$A$1:$A$936)</f>
        <v>44333</v>
      </c>
      <c r="J5254" s="27">
        <f>WORKDAY(WORKDAY(DATEVALUE("15/"&amp;MONTH(EDATE(C5254,0))&amp;"/"&amp;YEAR(EDATE(C5254,0))-1),-1,Feriados!$A$1:$A$936),1,Feriados!$A$1:$A$936)</f>
        <v>43997</v>
      </c>
      <c r="K5254" s="28">
        <f t="shared" si="160"/>
        <v>8.0560654281784281</v>
      </c>
    </row>
    <row r="5255" spans="1:11" x14ac:dyDescent="0.3">
      <c r="A5255" s="18" t="str">
        <f t="shared" si="161"/>
        <v>52021P</v>
      </c>
      <c r="B5255" s="10">
        <v>760199</v>
      </c>
      <c r="C5255" s="15">
        <v>44364</v>
      </c>
      <c r="D5255" s="16">
        <v>3556.5486270000001</v>
      </c>
      <c r="E5255" s="14">
        <v>0.56000000000000005</v>
      </c>
      <c r="F5255" s="14" t="s">
        <v>42</v>
      </c>
      <c r="G5255" s="15">
        <v>44363</v>
      </c>
      <c r="H5255" s="27">
        <f>WORKDAY(WORKDAY(DATEVALUE("15/"&amp;MONTH(EDATE(C5255,0))&amp;"/"&amp;YEAR(EDATE(C5255,0))),-1,Feriados!$A$1:$A$936),1,Feriados!$A$1:$A$936)</f>
        <v>44362</v>
      </c>
      <c r="I5255" s="27">
        <f>WORKDAY(WORKDAY(DATEVALUE("15/"&amp;MONTH(EDATE(C5255,-1))&amp;"/"&amp;YEAR(EDATE(C5255,-1))),-1,Feriados!$A$1:$A$936),1,Feriados!$A$1:$A$936)</f>
        <v>44333</v>
      </c>
      <c r="J5255" s="27">
        <f>WORKDAY(WORKDAY(DATEVALUE("15/"&amp;MONTH(EDATE(C5255,0))&amp;"/"&amp;YEAR(EDATE(C5255,0))-1),-1,Feriados!$A$1:$A$936),1,Feriados!$A$1:$A$936)</f>
        <v>43997</v>
      </c>
      <c r="K5255" s="28">
        <f t="shared" si="160"/>
        <v>8.0560654281784281</v>
      </c>
    </row>
    <row r="5256" spans="1:11" x14ac:dyDescent="0.3">
      <c r="A5256" s="18" t="str">
        <f t="shared" si="161"/>
        <v>52021P</v>
      </c>
      <c r="B5256" s="10">
        <v>760199</v>
      </c>
      <c r="C5256" s="15">
        <v>44365</v>
      </c>
      <c r="D5256" s="16">
        <v>3557.4515190000002</v>
      </c>
      <c r="E5256" s="14">
        <v>0.56000000000000005</v>
      </c>
      <c r="F5256" s="14" t="s">
        <v>42</v>
      </c>
      <c r="G5256" s="15">
        <v>44363</v>
      </c>
      <c r="H5256" s="27">
        <f>WORKDAY(WORKDAY(DATEVALUE("15/"&amp;MONTH(EDATE(C5256,0))&amp;"/"&amp;YEAR(EDATE(C5256,0))),-1,Feriados!$A$1:$A$936),1,Feriados!$A$1:$A$936)</f>
        <v>44362</v>
      </c>
      <c r="I5256" s="27">
        <f>WORKDAY(WORKDAY(DATEVALUE("15/"&amp;MONTH(EDATE(C5256,-1))&amp;"/"&amp;YEAR(EDATE(C5256,-1))),-1,Feriados!$A$1:$A$936),1,Feriados!$A$1:$A$936)</f>
        <v>44333</v>
      </c>
      <c r="J5256" s="27">
        <f>WORKDAY(WORKDAY(DATEVALUE("15/"&amp;MONTH(EDATE(C5256,0))&amp;"/"&amp;YEAR(EDATE(C5256,0))-1),-1,Feriados!$A$1:$A$936),1,Feriados!$A$1:$A$936)</f>
        <v>43997</v>
      </c>
      <c r="K5256" s="28">
        <f t="shared" si="160"/>
        <v>8.0560654281784281</v>
      </c>
    </row>
    <row r="5257" spans="1:11" x14ac:dyDescent="0.3">
      <c r="A5257" s="18" t="str">
        <f t="shared" si="161"/>
        <v>52021P</v>
      </c>
      <c r="B5257" s="10">
        <v>760199</v>
      </c>
      <c r="C5257" s="15">
        <v>44368</v>
      </c>
      <c r="D5257" s="16">
        <v>3558.3546409999999</v>
      </c>
      <c r="E5257" s="14">
        <v>0.56000000000000005</v>
      </c>
      <c r="F5257" s="14" t="s">
        <v>42</v>
      </c>
      <c r="G5257" s="15">
        <v>44363</v>
      </c>
      <c r="H5257" s="27">
        <f>WORKDAY(WORKDAY(DATEVALUE("15/"&amp;MONTH(EDATE(C5257,0))&amp;"/"&amp;YEAR(EDATE(C5257,0))),-1,Feriados!$A$1:$A$936),1,Feriados!$A$1:$A$936)</f>
        <v>44362</v>
      </c>
      <c r="I5257" s="27">
        <f>WORKDAY(WORKDAY(DATEVALUE("15/"&amp;MONTH(EDATE(C5257,-1))&amp;"/"&amp;YEAR(EDATE(C5257,-1))),-1,Feriados!$A$1:$A$936),1,Feriados!$A$1:$A$936)</f>
        <v>44333</v>
      </c>
      <c r="J5257" s="27">
        <f>WORKDAY(WORKDAY(DATEVALUE("15/"&amp;MONTH(EDATE(C5257,0))&amp;"/"&amp;YEAR(EDATE(C5257,0))-1),-1,Feriados!$A$1:$A$936),1,Feriados!$A$1:$A$936)</f>
        <v>43997</v>
      </c>
      <c r="K5257" s="28">
        <f t="shared" si="160"/>
        <v>8.0560654281784281</v>
      </c>
    </row>
    <row r="5258" spans="1:11" x14ac:dyDescent="0.3">
      <c r="A5258" s="18" t="str">
        <f t="shared" si="161"/>
        <v>52021P</v>
      </c>
      <c r="B5258" s="10">
        <v>760199</v>
      </c>
      <c r="C5258" s="15">
        <v>44369</v>
      </c>
      <c r="D5258" s="16">
        <v>3559.2579919999998</v>
      </c>
      <c r="E5258" s="14">
        <v>0.56000000000000005</v>
      </c>
      <c r="F5258" s="14" t="s">
        <v>42</v>
      </c>
      <c r="G5258" s="15">
        <v>44363</v>
      </c>
      <c r="H5258" s="27">
        <f>WORKDAY(WORKDAY(DATEVALUE("15/"&amp;MONTH(EDATE(C5258,0))&amp;"/"&amp;YEAR(EDATE(C5258,0))),-1,Feriados!$A$1:$A$936),1,Feriados!$A$1:$A$936)</f>
        <v>44362</v>
      </c>
      <c r="I5258" s="27">
        <f>WORKDAY(WORKDAY(DATEVALUE("15/"&amp;MONTH(EDATE(C5258,-1))&amp;"/"&amp;YEAR(EDATE(C5258,-1))),-1,Feriados!$A$1:$A$936),1,Feriados!$A$1:$A$936)</f>
        <v>44333</v>
      </c>
      <c r="J5258" s="27">
        <f>WORKDAY(WORKDAY(DATEVALUE("15/"&amp;MONTH(EDATE(C5258,0))&amp;"/"&amp;YEAR(EDATE(C5258,0))-1),-1,Feriados!$A$1:$A$936),1,Feriados!$A$1:$A$936)</f>
        <v>43997</v>
      </c>
      <c r="K5258" s="28">
        <f t="shared" si="160"/>
        <v>8.0560654281784281</v>
      </c>
    </row>
    <row r="5259" spans="1:11" x14ac:dyDescent="0.3">
      <c r="A5259" s="18" t="str">
        <f t="shared" si="161"/>
        <v>52021P</v>
      </c>
      <c r="B5259" s="10">
        <v>760199</v>
      </c>
      <c r="C5259" s="15">
        <v>44370</v>
      </c>
      <c r="D5259" s="16">
        <v>3560.161572</v>
      </c>
      <c r="E5259" s="14">
        <v>0.56000000000000005</v>
      </c>
      <c r="F5259" s="14" t="s">
        <v>42</v>
      </c>
      <c r="G5259" s="15">
        <v>44363</v>
      </c>
      <c r="H5259" s="27">
        <f>WORKDAY(WORKDAY(DATEVALUE("15/"&amp;MONTH(EDATE(C5259,0))&amp;"/"&amp;YEAR(EDATE(C5259,0))),-1,Feriados!$A$1:$A$936),1,Feriados!$A$1:$A$936)</f>
        <v>44362</v>
      </c>
      <c r="I5259" s="27">
        <f>WORKDAY(WORKDAY(DATEVALUE("15/"&amp;MONTH(EDATE(C5259,-1))&amp;"/"&amp;YEAR(EDATE(C5259,-1))),-1,Feriados!$A$1:$A$936),1,Feriados!$A$1:$A$936)</f>
        <v>44333</v>
      </c>
      <c r="J5259" s="27">
        <f>WORKDAY(WORKDAY(DATEVALUE("15/"&amp;MONTH(EDATE(C5259,0))&amp;"/"&amp;YEAR(EDATE(C5259,0))-1),-1,Feriados!$A$1:$A$936),1,Feriados!$A$1:$A$936)</f>
        <v>43997</v>
      </c>
      <c r="K5259" s="28">
        <f t="shared" si="160"/>
        <v>8.0560654281784281</v>
      </c>
    </row>
    <row r="5260" spans="1:11" x14ac:dyDescent="0.3">
      <c r="A5260" s="18" t="str">
        <f t="shared" si="161"/>
        <v>52021P</v>
      </c>
      <c r="B5260" s="10">
        <v>760199</v>
      </c>
      <c r="C5260" s="15">
        <v>44371</v>
      </c>
      <c r="D5260" s="16">
        <v>3561.0653820000002</v>
      </c>
      <c r="E5260" s="14">
        <v>0.56000000000000005</v>
      </c>
      <c r="F5260" s="14" t="s">
        <v>42</v>
      </c>
      <c r="G5260" s="15">
        <v>44363</v>
      </c>
      <c r="H5260" s="27">
        <f>WORKDAY(WORKDAY(DATEVALUE("15/"&amp;MONTH(EDATE(C5260,0))&amp;"/"&amp;YEAR(EDATE(C5260,0))),-1,Feriados!$A$1:$A$936),1,Feriados!$A$1:$A$936)</f>
        <v>44362</v>
      </c>
      <c r="I5260" s="27">
        <f>WORKDAY(WORKDAY(DATEVALUE("15/"&amp;MONTH(EDATE(C5260,-1))&amp;"/"&amp;YEAR(EDATE(C5260,-1))),-1,Feriados!$A$1:$A$936),1,Feriados!$A$1:$A$936)</f>
        <v>44333</v>
      </c>
      <c r="J5260" s="27">
        <f>WORKDAY(WORKDAY(DATEVALUE("15/"&amp;MONTH(EDATE(C5260,0))&amp;"/"&amp;YEAR(EDATE(C5260,0))-1),-1,Feriados!$A$1:$A$936),1,Feriados!$A$1:$A$936)</f>
        <v>43997</v>
      </c>
      <c r="K5260" s="28">
        <f t="shared" si="160"/>
        <v>8.0560654281784281</v>
      </c>
    </row>
    <row r="5261" spans="1:11" x14ac:dyDescent="0.3">
      <c r="A5261" s="18" t="str">
        <f t="shared" si="161"/>
        <v>52021P</v>
      </c>
      <c r="B5261" s="10">
        <v>760199</v>
      </c>
      <c r="C5261" s="15">
        <v>44372</v>
      </c>
      <c r="D5261" s="16">
        <v>3561.9694209999998</v>
      </c>
      <c r="E5261" s="14">
        <v>0.56000000000000005</v>
      </c>
      <c r="F5261" s="14" t="s">
        <v>42</v>
      </c>
      <c r="G5261" s="15">
        <v>44363</v>
      </c>
      <c r="H5261" s="27">
        <f>WORKDAY(WORKDAY(DATEVALUE("15/"&amp;MONTH(EDATE(C5261,0))&amp;"/"&amp;YEAR(EDATE(C5261,0))),-1,Feriados!$A$1:$A$936),1,Feriados!$A$1:$A$936)</f>
        <v>44362</v>
      </c>
      <c r="I5261" s="27">
        <f>WORKDAY(WORKDAY(DATEVALUE("15/"&amp;MONTH(EDATE(C5261,-1))&amp;"/"&amp;YEAR(EDATE(C5261,-1))),-1,Feriados!$A$1:$A$936),1,Feriados!$A$1:$A$936)</f>
        <v>44333</v>
      </c>
      <c r="J5261" s="27">
        <f>WORKDAY(WORKDAY(DATEVALUE("15/"&amp;MONTH(EDATE(C5261,0))&amp;"/"&amp;YEAR(EDATE(C5261,0))-1),-1,Feriados!$A$1:$A$936),1,Feriados!$A$1:$A$936)</f>
        <v>43997</v>
      </c>
      <c r="K5261" s="28">
        <f t="shared" si="160"/>
        <v>8.0560654281784281</v>
      </c>
    </row>
    <row r="5262" spans="1:11" x14ac:dyDescent="0.3">
      <c r="A5262" s="18" t="str">
        <f t="shared" si="161"/>
        <v>52021P</v>
      </c>
      <c r="B5262" s="10">
        <v>760199</v>
      </c>
      <c r="C5262" s="15">
        <v>44375</v>
      </c>
      <c r="D5262" s="16">
        <v>3563.1635569999999</v>
      </c>
      <c r="E5262" s="14">
        <v>0.57999999999999996</v>
      </c>
      <c r="F5262" s="14" t="s">
        <v>42</v>
      </c>
      <c r="G5262" s="15">
        <v>44375</v>
      </c>
      <c r="H5262" s="27">
        <f>WORKDAY(WORKDAY(DATEVALUE("15/"&amp;MONTH(EDATE(C5262,0))&amp;"/"&amp;YEAR(EDATE(C5262,0))),-1,Feriados!$A$1:$A$936),1,Feriados!$A$1:$A$936)</f>
        <v>44362</v>
      </c>
      <c r="I5262" s="27">
        <f>WORKDAY(WORKDAY(DATEVALUE("15/"&amp;MONTH(EDATE(C5262,-1))&amp;"/"&amp;YEAR(EDATE(C5262,-1))),-1,Feriados!$A$1:$A$936),1,Feriados!$A$1:$A$936)</f>
        <v>44333</v>
      </c>
      <c r="J5262" s="27">
        <f>WORKDAY(WORKDAY(DATEVALUE("15/"&amp;MONTH(EDATE(C5262,0))&amp;"/"&amp;YEAR(EDATE(C5262,0))-1),-1,Feriados!$A$1:$A$936),1,Feriados!$A$1:$A$936)</f>
        <v>43997</v>
      </c>
      <c r="K5262" s="28">
        <f t="shared" si="160"/>
        <v>8.0560654281784281</v>
      </c>
    </row>
    <row r="5263" spans="1:11" x14ac:dyDescent="0.3">
      <c r="A5263" s="18" t="str">
        <f t="shared" si="161"/>
        <v>52021P</v>
      </c>
      <c r="B5263" s="10">
        <v>760199</v>
      </c>
      <c r="C5263" s="15">
        <v>44376</v>
      </c>
      <c r="D5263" s="16">
        <v>3564.1003460000002</v>
      </c>
      <c r="E5263" s="14">
        <v>0.57999999999999996</v>
      </c>
      <c r="F5263" s="14" t="s">
        <v>42</v>
      </c>
      <c r="G5263" s="15">
        <v>44375</v>
      </c>
      <c r="H5263" s="27">
        <f>WORKDAY(WORKDAY(DATEVALUE("15/"&amp;MONTH(EDATE(C5263,0))&amp;"/"&amp;YEAR(EDATE(C5263,0))),-1,Feriados!$A$1:$A$936),1,Feriados!$A$1:$A$936)</f>
        <v>44362</v>
      </c>
      <c r="I5263" s="27">
        <f>WORKDAY(WORKDAY(DATEVALUE("15/"&amp;MONTH(EDATE(C5263,-1))&amp;"/"&amp;YEAR(EDATE(C5263,-1))),-1,Feriados!$A$1:$A$936),1,Feriados!$A$1:$A$936)</f>
        <v>44333</v>
      </c>
      <c r="J5263" s="27">
        <f>WORKDAY(WORKDAY(DATEVALUE("15/"&amp;MONTH(EDATE(C5263,0))&amp;"/"&amp;YEAR(EDATE(C5263,0))-1),-1,Feriados!$A$1:$A$936),1,Feriados!$A$1:$A$936)</f>
        <v>43997</v>
      </c>
      <c r="K5263" s="28">
        <f t="shared" si="160"/>
        <v>8.0560654281784281</v>
      </c>
    </row>
    <row r="5264" spans="1:11" x14ac:dyDescent="0.3">
      <c r="A5264" s="18" t="str">
        <f t="shared" si="161"/>
        <v>52021P</v>
      </c>
      <c r="B5264" s="10">
        <v>760199</v>
      </c>
      <c r="C5264" s="15">
        <v>44377</v>
      </c>
      <c r="D5264" s="16">
        <v>3565.0373810000001</v>
      </c>
      <c r="E5264" s="14">
        <v>0.57999999999999996</v>
      </c>
      <c r="F5264" s="14" t="s">
        <v>42</v>
      </c>
      <c r="G5264" s="15">
        <v>44375</v>
      </c>
      <c r="H5264" s="27">
        <f>WORKDAY(WORKDAY(DATEVALUE("15/"&amp;MONTH(EDATE(C5264,0))&amp;"/"&amp;YEAR(EDATE(C5264,0))),-1,Feriados!$A$1:$A$936),1,Feriados!$A$1:$A$936)</f>
        <v>44362</v>
      </c>
      <c r="I5264" s="27">
        <f>WORKDAY(WORKDAY(DATEVALUE("15/"&amp;MONTH(EDATE(C5264,-1))&amp;"/"&amp;YEAR(EDATE(C5264,-1))),-1,Feriados!$A$1:$A$936),1,Feriados!$A$1:$A$936)</f>
        <v>44333</v>
      </c>
      <c r="J5264" s="27">
        <f>WORKDAY(WORKDAY(DATEVALUE("15/"&amp;MONTH(EDATE(C5264,0))&amp;"/"&amp;YEAR(EDATE(C5264,0))-1),-1,Feriados!$A$1:$A$936),1,Feriados!$A$1:$A$936)</f>
        <v>43997</v>
      </c>
      <c r="K5264" s="28">
        <f t="shared" si="160"/>
        <v>8.0560654281784281</v>
      </c>
    </row>
    <row r="5265" spans="1:11" x14ac:dyDescent="0.3">
      <c r="A5265" s="18" t="str">
        <f t="shared" si="161"/>
        <v>62021P</v>
      </c>
      <c r="B5265" s="10">
        <v>760199</v>
      </c>
      <c r="C5265" s="15">
        <v>44378</v>
      </c>
      <c r="D5265" s="16">
        <v>3565.974663</v>
      </c>
      <c r="E5265" s="14">
        <v>0.57999999999999996</v>
      </c>
      <c r="F5265" s="14" t="s">
        <v>42</v>
      </c>
      <c r="G5265" s="15">
        <v>44375</v>
      </c>
      <c r="H5265" s="27">
        <f>WORKDAY(WORKDAY(DATEVALUE("15/"&amp;MONTH(EDATE(C5265,0))&amp;"/"&amp;YEAR(EDATE(C5265,0))),-1,Feriados!$A$1:$A$936),1,Feriados!$A$1:$A$936)</f>
        <v>44392</v>
      </c>
      <c r="I5265" s="27">
        <f>WORKDAY(WORKDAY(DATEVALUE("15/"&amp;MONTH(EDATE(C5265,-1))&amp;"/"&amp;YEAR(EDATE(C5265,-1))),-1,Feriados!$A$1:$A$936),1,Feriados!$A$1:$A$936)</f>
        <v>44362</v>
      </c>
      <c r="J5265" s="27">
        <f>WORKDAY(WORKDAY(DATEVALUE("15/"&amp;MONTH(EDATE(C5265,0))&amp;"/"&amp;YEAR(EDATE(C5265,0))-1),-1,Feriados!$A$1:$A$936),1,Feriados!$A$1:$A$936)</f>
        <v>44027</v>
      </c>
      <c r="K5265" s="28">
        <f t="shared" si="160"/>
        <v>8.3470723757064</v>
      </c>
    </row>
    <row r="5266" spans="1:11" x14ac:dyDescent="0.3">
      <c r="A5266" s="18" t="str">
        <f t="shared" si="161"/>
        <v>62021P</v>
      </c>
      <c r="B5266" s="10">
        <v>760199</v>
      </c>
      <c r="C5266" s="15">
        <v>44379</v>
      </c>
      <c r="D5266" s="16">
        <v>3566.9121909999999</v>
      </c>
      <c r="E5266" s="14">
        <v>0.57999999999999996</v>
      </c>
      <c r="F5266" s="14" t="s">
        <v>42</v>
      </c>
      <c r="G5266" s="15">
        <v>44375</v>
      </c>
      <c r="H5266" s="27">
        <f>WORKDAY(WORKDAY(DATEVALUE("15/"&amp;MONTH(EDATE(C5266,0))&amp;"/"&amp;YEAR(EDATE(C5266,0))),-1,Feriados!$A$1:$A$936),1,Feriados!$A$1:$A$936)</f>
        <v>44392</v>
      </c>
      <c r="I5266" s="27">
        <f>WORKDAY(WORKDAY(DATEVALUE("15/"&amp;MONTH(EDATE(C5266,-1))&amp;"/"&amp;YEAR(EDATE(C5266,-1))),-1,Feriados!$A$1:$A$936),1,Feriados!$A$1:$A$936)</f>
        <v>44362</v>
      </c>
      <c r="J5266" s="27">
        <f>WORKDAY(WORKDAY(DATEVALUE("15/"&amp;MONTH(EDATE(C5266,0))&amp;"/"&amp;YEAR(EDATE(C5266,0))-1),-1,Feriados!$A$1:$A$936),1,Feriados!$A$1:$A$936)</f>
        <v>44027</v>
      </c>
      <c r="K5266" s="28">
        <f t="shared" si="160"/>
        <v>8.3470723757064</v>
      </c>
    </row>
    <row r="5267" spans="1:11" x14ac:dyDescent="0.3">
      <c r="A5267" s="18" t="str">
        <f t="shared" si="161"/>
        <v>62021P</v>
      </c>
      <c r="B5267" s="10">
        <v>760199</v>
      </c>
      <c r="C5267" s="15">
        <v>44382</v>
      </c>
      <c r="D5267" s="16">
        <v>3567.8499649999999</v>
      </c>
      <c r="E5267" s="14">
        <v>0.57999999999999996</v>
      </c>
      <c r="F5267" s="14" t="s">
        <v>42</v>
      </c>
      <c r="G5267" s="15">
        <v>44375</v>
      </c>
      <c r="H5267" s="27">
        <f>WORKDAY(WORKDAY(DATEVALUE("15/"&amp;MONTH(EDATE(C5267,0))&amp;"/"&amp;YEAR(EDATE(C5267,0))),-1,Feriados!$A$1:$A$936),1,Feriados!$A$1:$A$936)</f>
        <v>44392</v>
      </c>
      <c r="I5267" s="27">
        <f>WORKDAY(WORKDAY(DATEVALUE("15/"&amp;MONTH(EDATE(C5267,-1))&amp;"/"&amp;YEAR(EDATE(C5267,-1))),-1,Feriados!$A$1:$A$936),1,Feriados!$A$1:$A$936)</f>
        <v>44362</v>
      </c>
      <c r="J5267" s="27">
        <f>WORKDAY(WORKDAY(DATEVALUE("15/"&amp;MONTH(EDATE(C5267,0))&amp;"/"&amp;YEAR(EDATE(C5267,0))-1),-1,Feriados!$A$1:$A$936),1,Feriados!$A$1:$A$936)</f>
        <v>44027</v>
      </c>
      <c r="K5267" s="28">
        <f t="shared" si="160"/>
        <v>8.3470723757064</v>
      </c>
    </row>
    <row r="5268" spans="1:11" x14ac:dyDescent="0.3">
      <c r="A5268" s="18" t="str">
        <f t="shared" si="161"/>
        <v>62021P</v>
      </c>
      <c r="B5268" s="10">
        <v>760199</v>
      </c>
      <c r="C5268" s="15">
        <v>44383</v>
      </c>
      <c r="D5268" s="16">
        <v>3568.7879859999998</v>
      </c>
      <c r="E5268" s="14">
        <v>0.57999999999999996</v>
      </c>
      <c r="F5268" s="14" t="s">
        <v>42</v>
      </c>
      <c r="G5268" s="15">
        <v>44375</v>
      </c>
      <c r="H5268" s="27">
        <f>WORKDAY(WORKDAY(DATEVALUE("15/"&amp;MONTH(EDATE(C5268,0))&amp;"/"&amp;YEAR(EDATE(C5268,0))),-1,Feriados!$A$1:$A$936),1,Feriados!$A$1:$A$936)</f>
        <v>44392</v>
      </c>
      <c r="I5268" s="27">
        <f>WORKDAY(WORKDAY(DATEVALUE("15/"&amp;MONTH(EDATE(C5268,-1))&amp;"/"&amp;YEAR(EDATE(C5268,-1))),-1,Feriados!$A$1:$A$936),1,Feriados!$A$1:$A$936)</f>
        <v>44362</v>
      </c>
      <c r="J5268" s="27">
        <f>WORKDAY(WORKDAY(DATEVALUE("15/"&amp;MONTH(EDATE(C5268,0))&amp;"/"&amp;YEAR(EDATE(C5268,0))-1),-1,Feriados!$A$1:$A$936),1,Feriados!$A$1:$A$936)</f>
        <v>44027</v>
      </c>
      <c r="K5268" s="28">
        <f t="shared" si="160"/>
        <v>8.3470723757064</v>
      </c>
    </row>
    <row r="5269" spans="1:11" x14ac:dyDescent="0.3">
      <c r="A5269" s="18" t="str">
        <f t="shared" si="161"/>
        <v>62021P</v>
      </c>
      <c r="B5269" s="10">
        <v>760199</v>
      </c>
      <c r="C5269" s="15">
        <v>44384</v>
      </c>
      <c r="D5269" s="16">
        <v>3569.7262540000002</v>
      </c>
      <c r="E5269" s="14">
        <v>0.57999999999999996</v>
      </c>
      <c r="F5269" s="14" t="s">
        <v>42</v>
      </c>
      <c r="G5269" s="15">
        <v>44375</v>
      </c>
      <c r="H5269" s="27">
        <f>WORKDAY(WORKDAY(DATEVALUE("15/"&amp;MONTH(EDATE(C5269,0))&amp;"/"&amp;YEAR(EDATE(C5269,0))),-1,Feriados!$A$1:$A$936),1,Feriados!$A$1:$A$936)</f>
        <v>44392</v>
      </c>
      <c r="I5269" s="27">
        <f>WORKDAY(WORKDAY(DATEVALUE("15/"&amp;MONTH(EDATE(C5269,-1))&amp;"/"&amp;YEAR(EDATE(C5269,-1))),-1,Feriados!$A$1:$A$936),1,Feriados!$A$1:$A$936)</f>
        <v>44362</v>
      </c>
      <c r="J5269" s="27">
        <f>WORKDAY(WORKDAY(DATEVALUE("15/"&amp;MONTH(EDATE(C5269,0))&amp;"/"&amp;YEAR(EDATE(C5269,0))-1),-1,Feriados!$A$1:$A$936),1,Feriados!$A$1:$A$936)</f>
        <v>44027</v>
      </c>
      <c r="K5269" s="28">
        <f t="shared" si="160"/>
        <v>8.3470723757064</v>
      </c>
    </row>
    <row r="5270" spans="1:11" x14ac:dyDescent="0.3">
      <c r="A5270" s="18" t="str">
        <f t="shared" si="161"/>
        <v>62021F</v>
      </c>
      <c r="B5270" s="10">
        <v>760199</v>
      </c>
      <c r="C5270" s="15">
        <v>44385</v>
      </c>
      <c r="D5270" s="16">
        <v>3569.2932300000002</v>
      </c>
      <c r="E5270" s="14">
        <v>0.53</v>
      </c>
      <c r="F5270" s="14" t="s">
        <v>41</v>
      </c>
      <c r="G5270" s="15">
        <v>44385</v>
      </c>
      <c r="H5270" s="27">
        <f>WORKDAY(WORKDAY(DATEVALUE("15/"&amp;MONTH(EDATE(C5270,0))&amp;"/"&amp;YEAR(EDATE(C5270,0))),-1,Feriados!$A$1:$A$936),1,Feriados!$A$1:$A$936)</f>
        <v>44392</v>
      </c>
      <c r="I5270" s="27">
        <f>WORKDAY(WORKDAY(DATEVALUE("15/"&amp;MONTH(EDATE(C5270,-1))&amp;"/"&amp;YEAR(EDATE(C5270,-1))),-1,Feriados!$A$1:$A$936),1,Feriados!$A$1:$A$936)</f>
        <v>44362</v>
      </c>
      <c r="J5270" s="27">
        <f>WORKDAY(WORKDAY(DATEVALUE("15/"&amp;MONTH(EDATE(C5270,0))&amp;"/"&amp;YEAR(EDATE(C5270,0))-1),-1,Feriados!$A$1:$A$936),1,Feriados!$A$1:$A$936)</f>
        <v>44027</v>
      </c>
      <c r="K5270" s="28">
        <f t="shared" si="160"/>
        <v>8.3470723757064</v>
      </c>
    </row>
    <row r="5271" spans="1:11" x14ac:dyDescent="0.3">
      <c r="A5271" s="18" t="str">
        <f t="shared" si="161"/>
        <v>62021F</v>
      </c>
      <c r="B5271" s="10">
        <v>760199</v>
      </c>
      <c r="C5271" s="15">
        <v>44386</v>
      </c>
      <c r="D5271" s="16">
        <v>3570.1509470000001</v>
      </c>
      <c r="E5271" s="14">
        <v>0.53</v>
      </c>
      <c r="F5271" s="14" t="s">
        <v>41</v>
      </c>
      <c r="G5271" s="15">
        <v>44385</v>
      </c>
      <c r="H5271" s="27">
        <f>WORKDAY(WORKDAY(DATEVALUE("15/"&amp;MONTH(EDATE(C5271,0))&amp;"/"&amp;YEAR(EDATE(C5271,0))),-1,Feriados!$A$1:$A$936),1,Feriados!$A$1:$A$936)</f>
        <v>44392</v>
      </c>
      <c r="I5271" s="27">
        <f>WORKDAY(WORKDAY(DATEVALUE("15/"&amp;MONTH(EDATE(C5271,-1))&amp;"/"&amp;YEAR(EDATE(C5271,-1))),-1,Feriados!$A$1:$A$936),1,Feriados!$A$1:$A$936)</f>
        <v>44362</v>
      </c>
      <c r="J5271" s="27">
        <f>WORKDAY(WORKDAY(DATEVALUE("15/"&amp;MONTH(EDATE(C5271,0))&amp;"/"&amp;YEAR(EDATE(C5271,0))-1),-1,Feriados!$A$1:$A$936),1,Feriados!$A$1:$A$936)</f>
        <v>44027</v>
      </c>
      <c r="K5271" s="28">
        <f t="shared" si="160"/>
        <v>8.3470723757064</v>
      </c>
    </row>
    <row r="5272" spans="1:11" x14ac:dyDescent="0.3">
      <c r="A5272" s="18" t="str">
        <f t="shared" si="161"/>
        <v>62021F</v>
      </c>
      <c r="B5272" s="10">
        <v>760199</v>
      </c>
      <c r="C5272" s="15">
        <v>44389</v>
      </c>
      <c r="D5272" s="16">
        <v>3571.0088700000001</v>
      </c>
      <c r="E5272" s="14">
        <v>0.53</v>
      </c>
      <c r="F5272" s="14" t="s">
        <v>41</v>
      </c>
      <c r="G5272" s="15">
        <v>44385</v>
      </c>
      <c r="H5272" s="27">
        <f>WORKDAY(WORKDAY(DATEVALUE("15/"&amp;MONTH(EDATE(C5272,0))&amp;"/"&amp;YEAR(EDATE(C5272,0))),-1,Feriados!$A$1:$A$936),1,Feriados!$A$1:$A$936)</f>
        <v>44392</v>
      </c>
      <c r="I5272" s="27">
        <f>WORKDAY(WORKDAY(DATEVALUE("15/"&amp;MONTH(EDATE(C5272,-1))&amp;"/"&amp;YEAR(EDATE(C5272,-1))),-1,Feriados!$A$1:$A$936),1,Feriados!$A$1:$A$936)</f>
        <v>44362</v>
      </c>
      <c r="J5272" s="27">
        <f>WORKDAY(WORKDAY(DATEVALUE("15/"&amp;MONTH(EDATE(C5272,0))&amp;"/"&amp;YEAR(EDATE(C5272,0))-1),-1,Feriados!$A$1:$A$936),1,Feriados!$A$1:$A$936)</f>
        <v>44027</v>
      </c>
      <c r="K5272" s="28">
        <f t="shared" si="160"/>
        <v>8.3470723757064</v>
      </c>
    </row>
    <row r="5273" spans="1:11" x14ac:dyDescent="0.3">
      <c r="A5273" s="18" t="str">
        <f t="shared" si="161"/>
        <v>62021F</v>
      </c>
      <c r="B5273" s="10">
        <v>760199</v>
      </c>
      <c r="C5273" s="15">
        <v>44390</v>
      </c>
      <c r="D5273" s="16">
        <v>3571.8669989999999</v>
      </c>
      <c r="E5273" s="14">
        <v>0.53</v>
      </c>
      <c r="F5273" s="14" t="s">
        <v>41</v>
      </c>
      <c r="G5273" s="15">
        <v>44385</v>
      </c>
      <c r="H5273" s="27">
        <f>WORKDAY(WORKDAY(DATEVALUE("15/"&amp;MONTH(EDATE(C5273,0))&amp;"/"&amp;YEAR(EDATE(C5273,0))),-1,Feriados!$A$1:$A$936),1,Feriados!$A$1:$A$936)</f>
        <v>44392</v>
      </c>
      <c r="I5273" s="27">
        <f>WORKDAY(WORKDAY(DATEVALUE("15/"&amp;MONTH(EDATE(C5273,-1))&amp;"/"&amp;YEAR(EDATE(C5273,-1))),-1,Feriados!$A$1:$A$936),1,Feriados!$A$1:$A$936)</f>
        <v>44362</v>
      </c>
      <c r="J5273" s="27">
        <f>WORKDAY(WORKDAY(DATEVALUE("15/"&amp;MONTH(EDATE(C5273,0))&amp;"/"&amp;YEAR(EDATE(C5273,0))-1),-1,Feriados!$A$1:$A$936),1,Feriados!$A$1:$A$936)</f>
        <v>44027</v>
      </c>
      <c r="K5273" s="28">
        <f t="shared" si="160"/>
        <v>8.3470723757064</v>
      </c>
    </row>
    <row r="5274" spans="1:11" x14ac:dyDescent="0.3">
      <c r="A5274" s="18" t="str">
        <f t="shared" si="161"/>
        <v>62021F</v>
      </c>
      <c r="B5274" s="10">
        <v>760199</v>
      </c>
      <c r="C5274" s="15">
        <v>44391</v>
      </c>
      <c r="D5274" s="16">
        <v>3572.7253340000002</v>
      </c>
      <c r="E5274" s="14">
        <v>0.53</v>
      </c>
      <c r="F5274" s="14" t="s">
        <v>41</v>
      </c>
      <c r="G5274" s="15">
        <v>44385</v>
      </c>
      <c r="H5274" s="27">
        <f>WORKDAY(WORKDAY(DATEVALUE("15/"&amp;MONTH(EDATE(C5274,0))&amp;"/"&amp;YEAR(EDATE(C5274,0))),-1,Feriados!$A$1:$A$936),1,Feriados!$A$1:$A$936)</f>
        <v>44392</v>
      </c>
      <c r="I5274" s="27">
        <f>WORKDAY(WORKDAY(DATEVALUE("15/"&amp;MONTH(EDATE(C5274,-1))&amp;"/"&amp;YEAR(EDATE(C5274,-1))),-1,Feriados!$A$1:$A$936),1,Feriados!$A$1:$A$936)</f>
        <v>44362</v>
      </c>
      <c r="J5274" s="27">
        <f>WORKDAY(WORKDAY(DATEVALUE("15/"&amp;MONTH(EDATE(C5274,0))&amp;"/"&amp;YEAR(EDATE(C5274,0))-1),-1,Feriados!$A$1:$A$936),1,Feriados!$A$1:$A$936)</f>
        <v>44027</v>
      </c>
      <c r="K5274" s="28">
        <f t="shared" si="160"/>
        <v>8.3470723757064</v>
      </c>
    </row>
    <row r="5275" spans="1:11" x14ac:dyDescent="0.3">
      <c r="A5275" s="18" t="str">
        <f t="shared" si="161"/>
        <v>62021F</v>
      </c>
      <c r="B5275" s="10">
        <v>760199</v>
      </c>
      <c r="C5275" s="15">
        <v>44392</v>
      </c>
      <c r="D5275" s="16">
        <v>3573.583877</v>
      </c>
      <c r="E5275" s="14">
        <v>0.53</v>
      </c>
      <c r="F5275" s="14" t="s">
        <v>41</v>
      </c>
      <c r="G5275" s="15">
        <v>44385</v>
      </c>
      <c r="H5275" s="27">
        <f>WORKDAY(WORKDAY(DATEVALUE("15/"&amp;MONTH(EDATE(C5275,0))&amp;"/"&amp;YEAR(EDATE(C5275,0))),-1,Feriados!$A$1:$A$936),1,Feriados!$A$1:$A$936)</f>
        <v>44392</v>
      </c>
      <c r="I5275" s="27">
        <f>WORKDAY(WORKDAY(DATEVALUE("15/"&amp;MONTH(EDATE(C5275,-1))&amp;"/"&amp;YEAR(EDATE(C5275,-1))),-1,Feriados!$A$1:$A$936),1,Feriados!$A$1:$A$936)</f>
        <v>44362</v>
      </c>
      <c r="J5275" s="27">
        <f>WORKDAY(WORKDAY(DATEVALUE("15/"&amp;MONTH(EDATE(C5275,0))&amp;"/"&amp;YEAR(EDATE(C5275,0))-1),-1,Feriados!$A$1:$A$936),1,Feriados!$A$1:$A$936)</f>
        <v>44027</v>
      </c>
      <c r="K5275" s="28">
        <f t="shared" si="160"/>
        <v>8.3470723757064</v>
      </c>
    </row>
    <row r="5276" spans="1:11" x14ac:dyDescent="0.3">
      <c r="A5276" s="18" t="str">
        <f t="shared" si="161"/>
        <v>62021P</v>
      </c>
      <c r="B5276" s="10">
        <v>760199</v>
      </c>
      <c r="C5276" s="15">
        <v>44393</v>
      </c>
      <c r="D5276" s="16">
        <v>3574.8461820000002</v>
      </c>
      <c r="E5276" s="14">
        <v>0.78</v>
      </c>
      <c r="F5276" s="14" t="s">
        <v>42</v>
      </c>
      <c r="G5276" s="15">
        <v>44393</v>
      </c>
      <c r="H5276" s="27">
        <f>WORKDAY(WORKDAY(DATEVALUE("15/"&amp;MONTH(EDATE(C5276,0))&amp;"/"&amp;YEAR(EDATE(C5276,0))),-1,Feriados!$A$1:$A$936),1,Feriados!$A$1:$A$936)</f>
        <v>44392</v>
      </c>
      <c r="I5276" s="27">
        <f>WORKDAY(WORKDAY(DATEVALUE("15/"&amp;MONTH(EDATE(C5276,-1))&amp;"/"&amp;YEAR(EDATE(C5276,-1))),-1,Feriados!$A$1:$A$936),1,Feriados!$A$1:$A$936)</f>
        <v>44362</v>
      </c>
      <c r="J5276" s="27">
        <f>WORKDAY(WORKDAY(DATEVALUE("15/"&amp;MONTH(EDATE(C5276,0))&amp;"/"&amp;YEAR(EDATE(C5276,0))-1),-1,Feriados!$A$1:$A$936),1,Feriados!$A$1:$A$936)</f>
        <v>44027</v>
      </c>
      <c r="K5276" s="28">
        <f t="shared" si="160"/>
        <v>8.3470723757064</v>
      </c>
    </row>
    <row r="5277" spans="1:11" x14ac:dyDescent="0.3">
      <c r="A5277" s="18" t="str">
        <f t="shared" si="161"/>
        <v>62021P</v>
      </c>
      <c r="B5277" s="10">
        <v>760199</v>
      </c>
      <c r="C5277" s="15">
        <v>44396</v>
      </c>
      <c r="D5277" s="16">
        <v>3576.108933</v>
      </c>
      <c r="E5277" s="14">
        <v>0.78</v>
      </c>
      <c r="F5277" s="14" t="s">
        <v>42</v>
      </c>
      <c r="G5277" s="15">
        <v>44393</v>
      </c>
      <c r="H5277" s="27">
        <f>WORKDAY(WORKDAY(DATEVALUE("15/"&amp;MONTH(EDATE(C5277,0))&amp;"/"&amp;YEAR(EDATE(C5277,0))),-1,Feriados!$A$1:$A$936),1,Feriados!$A$1:$A$936)</f>
        <v>44392</v>
      </c>
      <c r="I5277" s="27">
        <f>WORKDAY(WORKDAY(DATEVALUE("15/"&amp;MONTH(EDATE(C5277,-1))&amp;"/"&amp;YEAR(EDATE(C5277,-1))),-1,Feriados!$A$1:$A$936),1,Feriados!$A$1:$A$936)</f>
        <v>44362</v>
      </c>
      <c r="J5277" s="27">
        <f>WORKDAY(WORKDAY(DATEVALUE("15/"&amp;MONTH(EDATE(C5277,0))&amp;"/"&amp;YEAR(EDATE(C5277,0))-1),-1,Feriados!$A$1:$A$936),1,Feriados!$A$1:$A$936)</f>
        <v>44027</v>
      </c>
      <c r="K5277" s="28">
        <f t="shared" si="160"/>
        <v>8.3470723757064</v>
      </c>
    </row>
    <row r="5278" spans="1:11" x14ac:dyDescent="0.3">
      <c r="A5278" s="18" t="str">
        <f t="shared" si="161"/>
        <v>62021P</v>
      </c>
      <c r="B5278" s="10">
        <v>760199</v>
      </c>
      <c r="C5278" s="15">
        <v>44397</v>
      </c>
      <c r="D5278" s="16">
        <v>3577.3721300000002</v>
      </c>
      <c r="E5278" s="14">
        <v>0.78</v>
      </c>
      <c r="F5278" s="14" t="s">
        <v>42</v>
      </c>
      <c r="G5278" s="15">
        <v>44393</v>
      </c>
      <c r="H5278" s="27">
        <f>WORKDAY(WORKDAY(DATEVALUE("15/"&amp;MONTH(EDATE(C5278,0))&amp;"/"&amp;YEAR(EDATE(C5278,0))),-1,Feriados!$A$1:$A$936),1,Feriados!$A$1:$A$936)</f>
        <v>44392</v>
      </c>
      <c r="I5278" s="27">
        <f>WORKDAY(WORKDAY(DATEVALUE("15/"&amp;MONTH(EDATE(C5278,-1))&amp;"/"&amp;YEAR(EDATE(C5278,-1))),-1,Feriados!$A$1:$A$936),1,Feriados!$A$1:$A$936)</f>
        <v>44362</v>
      </c>
      <c r="J5278" s="27">
        <f>WORKDAY(WORKDAY(DATEVALUE("15/"&amp;MONTH(EDATE(C5278,0))&amp;"/"&amp;YEAR(EDATE(C5278,0))-1),-1,Feriados!$A$1:$A$936),1,Feriados!$A$1:$A$936)</f>
        <v>44027</v>
      </c>
      <c r="K5278" s="28">
        <f t="shared" si="160"/>
        <v>8.3470723757064</v>
      </c>
    </row>
    <row r="5279" spans="1:11" x14ac:dyDescent="0.3">
      <c r="A5279" s="18" t="str">
        <f t="shared" si="161"/>
        <v>62021P</v>
      </c>
      <c r="B5279" s="10">
        <v>760199</v>
      </c>
      <c r="C5279" s="15">
        <v>44398</v>
      </c>
      <c r="D5279" s="16">
        <v>3578.635773</v>
      </c>
      <c r="E5279" s="14">
        <v>0.78</v>
      </c>
      <c r="F5279" s="14" t="s">
        <v>42</v>
      </c>
      <c r="G5279" s="15">
        <v>44393</v>
      </c>
      <c r="H5279" s="27">
        <f>WORKDAY(WORKDAY(DATEVALUE("15/"&amp;MONTH(EDATE(C5279,0))&amp;"/"&amp;YEAR(EDATE(C5279,0))),-1,Feriados!$A$1:$A$936),1,Feriados!$A$1:$A$936)</f>
        <v>44392</v>
      </c>
      <c r="I5279" s="27">
        <f>WORKDAY(WORKDAY(DATEVALUE("15/"&amp;MONTH(EDATE(C5279,-1))&amp;"/"&amp;YEAR(EDATE(C5279,-1))),-1,Feriados!$A$1:$A$936),1,Feriados!$A$1:$A$936)</f>
        <v>44362</v>
      </c>
      <c r="J5279" s="27">
        <f>WORKDAY(WORKDAY(DATEVALUE("15/"&amp;MONTH(EDATE(C5279,0))&amp;"/"&amp;YEAR(EDATE(C5279,0))-1),-1,Feriados!$A$1:$A$936),1,Feriados!$A$1:$A$936)</f>
        <v>44027</v>
      </c>
      <c r="K5279" s="28">
        <f t="shared" si="160"/>
        <v>8.3470723757064</v>
      </c>
    </row>
    <row r="5280" spans="1:11" x14ac:dyDescent="0.3">
      <c r="A5280" s="18" t="str">
        <f t="shared" si="161"/>
        <v>62021P</v>
      </c>
      <c r="B5280" s="10">
        <v>760199</v>
      </c>
      <c r="C5280" s="15">
        <v>44399</v>
      </c>
      <c r="D5280" s="16">
        <v>3579.8998620000002</v>
      </c>
      <c r="E5280" s="14">
        <v>0.78</v>
      </c>
      <c r="F5280" s="14" t="s">
        <v>42</v>
      </c>
      <c r="G5280" s="15">
        <v>44393</v>
      </c>
      <c r="H5280" s="27">
        <f>WORKDAY(WORKDAY(DATEVALUE("15/"&amp;MONTH(EDATE(C5280,0))&amp;"/"&amp;YEAR(EDATE(C5280,0))),-1,Feriados!$A$1:$A$936),1,Feriados!$A$1:$A$936)</f>
        <v>44392</v>
      </c>
      <c r="I5280" s="27">
        <f>WORKDAY(WORKDAY(DATEVALUE("15/"&amp;MONTH(EDATE(C5280,-1))&amp;"/"&amp;YEAR(EDATE(C5280,-1))),-1,Feriados!$A$1:$A$936),1,Feriados!$A$1:$A$936)</f>
        <v>44362</v>
      </c>
      <c r="J5280" s="27">
        <f>WORKDAY(WORKDAY(DATEVALUE("15/"&amp;MONTH(EDATE(C5280,0))&amp;"/"&amp;YEAR(EDATE(C5280,0))-1),-1,Feriados!$A$1:$A$936),1,Feriados!$A$1:$A$936)</f>
        <v>44027</v>
      </c>
      <c r="K5280" s="28">
        <f t="shared" si="160"/>
        <v>8.3470723757064</v>
      </c>
    </row>
    <row r="5281" spans="1:11" x14ac:dyDescent="0.3">
      <c r="A5281" s="18" t="str">
        <f t="shared" si="161"/>
        <v>62021P</v>
      </c>
      <c r="B5281" s="10">
        <v>760199</v>
      </c>
      <c r="C5281" s="15">
        <v>44400</v>
      </c>
      <c r="D5281" s="16">
        <v>3581.1643979999999</v>
      </c>
      <c r="E5281" s="14">
        <v>0.78</v>
      </c>
      <c r="F5281" s="14" t="s">
        <v>42</v>
      </c>
      <c r="G5281" s="15">
        <v>44393</v>
      </c>
      <c r="H5281" s="27">
        <f>WORKDAY(WORKDAY(DATEVALUE("15/"&amp;MONTH(EDATE(C5281,0))&amp;"/"&amp;YEAR(EDATE(C5281,0))),-1,Feriados!$A$1:$A$936),1,Feriados!$A$1:$A$936)</f>
        <v>44392</v>
      </c>
      <c r="I5281" s="27">
        <f>WORKDAY(WORKDAY(DATEVALUE("15/"&amp;MONTH(EDATE(C5281,-1))&amp;"/"&amp;YEAR(EDATE(C5281,-1))),-1,Feriados!$A$1:$A$936),1,Feriados!$A$1:$A$936)</f>
        <v>44362</v>
      </c>
      <c r="J5281" s="27">
        <f>WORKDAY(WORKDAY(DATEVALUE("15/"&amp;MONTH(EDATE(C5281,0))&amp;"/"&amp;YEAR(EDATE(C5281,0))-1),-1,Feriados!$A$1:$A$936),1,Feriados!$A$1:$A$936)</f>
        <v>44027</v>
      </c>
      <c r="K5281" s="28">
        <f t="shared" si="160"/>
        <v>8.3470723757064</v>
      </c>
    </row>
    <row r="5282" spans="1:11" x14ac:dyDescent="0.3">
      <c r="A5282" s="18" t="str">
        <f t="shared" si="161"/>
        <v>62021P</v>
      </c>
      <c r="B5282" s="10">
        <v>760199</v>
      </c>
      <c r="C5282" s="15">
        <v>44403</v>
      </c>
      <c r="D5282" s="16">
        <v>3584.1250839999998</v>
      </c>
      <c r="E5282" s="14">
        <v>0.93</v>
      </c>
      <c r="F5282" s="14" t="s">
        <v>42</v>
      </c>
      <c r="G5282" s="15">
        <v>44403</v>
      </c>
      <c r="H5282" s="27">
        <f>WORKDAY(WORKDAY(DATEVALUE("15/"&amp;MONTH(EDATE(C5282,0))&amp;"/"&amp;YEAR(EDATE(C5282,0))),-1,Feriados!$A$1:$A$936),1,Feriados!$A$1:$A$936)</f>
        <v>44392</v>
      </c>
      <c r="I5282" s="27">
        <f>WORKDAY(WORKDAY(DATEVALUE("15/"&amp;MONTH(EDATE(C5282,-1))&amp;"/"&amp;YEAR(EDATE(C5282,-1))),-1,Feriados!$A$1:$A$936),1,Feriados!$A$1:$A$936)</f>
        <v>44362</v>
      </c>
      <c r="J5282" s="27">
        <f>WORKDAY(WORKDAY(DATEVALUE("15/"&amp;MONTH(EDATE(C5282,0))&amp;"/"&amp;YEAR(EDATE(C5282,0))-1),-1,Feriados!$A$1:$A$936),1,Feriados!$A$1:$A$936)</f>
        <v>44027</v>
      </c>
      <c r="K5282" s="28">
        <f t="shared" si="160"/>
        <v>8.3470723757064</v>
      </c>
    </row>
    <row r="5283" spans="1:11" x14ac:dyDescent="0.3">
      <c r="A5283" s="18" t="str">
        <f t="shared" si="161"/>
        <v>62021P</v>
      </c>
      <c r="B5283" s="10">
        <v>760199</v>
      </c>
      <c r="C5283" s="15">
        <v>44404</v>
      </c>
      <c r="D5283" s="16">
        <v>3585.6335060000001</v>
      </c>
      <c r="E5283" s="14">
        <v>0.93</v>
      </c>
      <c r="F5283" s="14" t="s">
        <v>42</v>
      </c>
      <c r="G5283" s="15">
        <v>44403</v>
      </c>
      <c r="H5283" s="27">
        <f>WORKDAY(WORKDAY(DATEVALUE("15/"&amp;MONTH(EDATE(C5283,0))&amp;"/"&amp;YEAR(EDATE(C5283,0))),-1,Feriados!$A$1:$A$936),1,Feriados!$A$1:$A$936)</f>
        <v>44392</v>
      </c>
      <c r="I5283" s="27">
        <f>WORKDAY(WORKDAY(DATEVALUE("15/"&amp;MONTH(EDATE(C5283,-1))&amp;"/"&amp;YEAR(EDATE(C5283,-1))),-1,Feriados!$A$1:$A$936),1,Feriados!$A$1:$A$936)</f>
        <v>44362</v>
      </c>
      <c r="J5283" s="27">
        <f>WORKDAY(WORKDAY(DATEVALUE("15/"&amp;MONTH(EDATE(C5283,0))&amp;"/"&amp;YEAR(EDATE(C5283,0))-1),-1,Feriados!$A$1:$A$936),1,Feriados!$A$1:$A$936)</f>
        <v>44027</v>
      </c>
      <c r="K5283" s="28">
        <f t="shared" si="160"/>
        <v>8.3470723757064</v>
      </c>
    </row>
    <row r="5284" spans="1:11" x14ac:dyDescent="0.3">
      <c r="A5284" s="18" t="str">
        <f t="shared" si="161"/>
        <v>62021P</v>
      </c>
      <c r="B5284" s="10">
        <v>760199</v>
      </c>
      <c r="C5284" s="15">
        <v>44405</v>
      </c>
      <c r="D5284" s="16">
        <v>3587.1425640000002</v>
      </c>
      <c r="E5284" s="14">
        <v>0.93</v>
      </c>
      <c r="F5284" s="14" t="s">
        <v>42</v>
      </c>
      <c r="G5284" s="15">
        <v>44403</v>
      </c>
      <c r="H5284" s="27">
        <f>WORKDAY(WORKDAY(DATEVALUE("15/"&amp;MONTH(EDATE(C5284,0))&amp;"/"&amp;YEAR(EDATE(C5284,0))),-1,Feriados!$A$1:$A$936),1,Feriados!$A$1:$A$936)</f>
        <v>44392</v>
      </c>
      <c r="I5284" s="27">
        <f>WORKDAY(WORKDAY(DATEVALUE("15/"&amp;MONTH(EDATE(C5284,-1))&amp;"/"&amp;YEAR(EDATE(C5284,-1))),-1,Feriados!$A$1:$A$936),1,Feriados!$A$1:$A$936)</f>
        <v>44362</v>
      </c>
      <c r="J5284" s="27">
        <f>WORKDAY(WORKDAY(DATEVALUE("15/"&amp;MONTH(EDATE(C5284,0))&amp;"/"&amp;YEAR(EDATE(C5284,0))-1),-1,Feriados!$A$1:$A$936),1,Feriados!$A$1:$A$936)</f>
        <v>44027</v>
      </c>
      <c r="K5284" s="28">
        <f t="shared" si="160"/>
        <v>8.3470723757064</v>
      </c>
    </row>
    <row r="5285" spans="1:11" x14ac:dyDescent="0.3">
      <c r="A5285" s="18" t="str">
        <f t="shared" si="161"/>
        <v>62021P</v>
      </c>
      <c r="B5285" s="10">
        <v>760199</v>
      </c>
      <c r="C5285" s="15">
        <v>44406</v>
      </c>
      <c r="D5285" s="16">
        <v>3588.6522570000002</v>
      </c>
      <c r="E5285" s="14">
        <v>0.93</v>
      </c>
      <c r="F5285" s="14" t="s">
        <v>42</v>
      </c>
      <c r="G5285" s="15">
        <v>44403</v>
      </c>
      <c r="H5285" s="27">
        <f>WORKDAY(WORKDAY(DATEVALUE("15/"&amp;MONTH(EDATE(C5285,0))&amp;"/"&amp;YEAR(EDATE(C5285,0))),-1,Feriados!$A$1:$A$936),1,Feriados!$A$1:$A$936)</f>
        <v>44392</v>
      </c>
      <c r="I5285" s="27">
        <f>WORKDAY(WORKDAY(DATEVALUE("15/"&amp;MONTH(EDATE(C5285,-1))&amp;"/"&amp;YEAR(EDATE(C5285,-1))),-1,Feriados!$A$1:$A$936),1,Feriados!$A$1:$A$936)</f>
        <v>44362</v>
      </c>
      <c r="J5285" s="27">
        <f>WORKDAY(WORKDAY(DATEVALUE("15/"&amp;MONTH(EDATE(C5285,0))&amp;"/"&amp;YEAR(EDATE(C5285,0))-1),-1,Feriados!$A$1:$A$936),1,Feriados!$A$1:$A$936)</f>
        <v>44027</v>
      </c>
      <c r="K5285" s="28">
        <f t="shared" si="160"/>
        <v>8.3470723757064</v>
      </c>
    </row>
    <row r="5286" spans="1:11" x14ac:dyDescent="0.3">
      <c r="A5286" s="18" t="str">
        <f t="shared" si="161"/>
        <v>62021P</v>
      </c>
      <c r="B5286" s="10">
        <v>760199</v>
      </c>
      <c r="C5286" s="15">
        <v>44407</v>
      </c>
      <c r="D5286" s="16">
        <v>3590.162585</v>
      </c>
      <c r="E5286" s="14">
        <v>0.93</v>
      </c>
      <c r="F5286" s="14" t="s">
        <v>42</v>
      </c>
      <c r="G5286" s="15">
        <v>44403</v>
      </c>
      <c r="H5286" s="27">
        <f>WORKDAY(WORKDAY(DATEVALUE("15/"&amp;MONTH(EDATE(C5286,0))&amp;"/"&amp;YEAR(EDATE(C5286,0))),-1,Feriados!$A$1:$A$936),1,Feriados!$A$1:$A$936)</f>
        <v>44392</v>
      </c>
      <c r="I5286" s="27">
        <f>WORKDAY(WORKDAY(DATEVALUE("15/"&amp;MONTH(EDATE(C5286,-1))&amp;"/"&amp;YEAR(EDATE(C5286,-1))),-1,Feriados!$A$1:$A$936),1,Feriados!$A$1:$A$936)</f>
        <v>44362</v>
      </c>
      <c r="J5286" s="27">
        <f>WORKDAY(WORKDAY(DATEVALUE("15/"&amp;MONTH(EDATE(C5286,0))&amp;"/"&amp;YEAR(EDATE(C5286,0))-1),-1,Feriados!$A$1:$A$936),1,Feriados!$A$1:$A$936)</f>
        <v>44027</v>
      </c>
      <c r="K5286" s="28">
        <f t="shared" si="160"/>
        <v>8.3470723757064</v>
      </c>
    </row>
    <row r="5287" spans="1:11" x14ac:dyDescent="0.3">
      <c r="A5287" s="18" t="str">
        <f t="shared" si="161"/>
        <v>72021P</v>
      </c>
      <c r="B5287" s="10">
        <v>760199</v>
      </c>
      <c r="C5287" s="15">
        <v>44410</v>
      </c>
      <c r="D5287" s="16">
        <v>3591.6735490000001</v>
      </c>
      <c r="E5287" s="14">
        <v>0.93</v>
      </c>
      <c r="F5287" s="14" t="s">
        <v>42</v>
      </c>
      <c r="G5287" s="15">
        <v>44403</v>
      </c>
      <c r="H5287" s="27">
        <f>WORKDAY(WORKDAY(DATEVALUE("15/"&amp;MONTH(EDATE(C5287,0))&amp;"/"&amp;YEAR(EDATE(C5287,0))),-1,Feriados!$A$1:$A$936),1,Feriados!$A$1:$A$936)</f>
        <v>44424</v>
      </c>
      <c r="I5287" s="27">
        <f>WORKDAY(WORKDAY(DATEVALUE("15/"&amp;MONTH(EDATE(C5287,-1))&amp;"/"&amp;YEAR(EDATE(C5287,-1))),-1,Feriados!$A$1:$A$936),1,Feriados!$A$1:$A$936)</f>
        <v>44392</v>
      </c>
      <c r="J5287" s="27">
        <f>WORKDAY(WORKDAY(DATEVALUE("15/"&amp;MONTH(EDATE(C5287,0))&amp;"/"&amp;YEAR(EDATE(C5287,0))-1),-1,Feriados!$A$1:$A$936),1,Feriados!$A$1:$A$936)</f>
        <v>44060</v>
      </c>
      <c r="K5287" s="28">
        <f t="shared" si="160"/>
        <v>8.9948228252233022</v>
      </c>
    </row>
    <row r="5288" spans="1:11" x14ac:dyDescent="0.3">
      <c r="A5288" s="18" t="str">
        <f t="shared" si="161"/>
        <v>72021P</v>
      </c>
      <c r="B5288" s="10">
        <v>760199</v>
      </c>
      <c r="C5288" s="15">
        <v>44411</v>
      </c>
      <c r="D5288" s="16">
        <v>3593.1851489999999</v>
      </c>
      <c r="E5288" s="14">
        <v>0.93</v>
      </c>
      <c r="F5288" s="14" t="s">
        <v>42</v>
      </c>
      <c r="G5288" s="15">
        <v>44403</v>
      </c>
      <c r="H5288" s="27">
        <f>WORKDAY(WORKDAY(DATEVALUE("15/"&amp;MONTH(EDATE(C5288,0))&amp;"/"&amp;YEAR(EDATE(C5288,0))),-1,Feriados!$A$1:$A$936),1,Feriados!$A$1:$A$936)</f>
        <v>44424</v>
      </c>
      <c r="I5288" s="27">
        <f>WORKDAY(WORKDAY(DATEVALUE("15/"&amp;MONTH(EDATE(C5288,-1))&amp;"/"&amp;YEAR(EDATE(C5288,-1))),-1,Feriados!$A$1:$A$936),1,Feriados!$A$1:$A$936)</f>
        <v>44392</v>
      </c>
      <c r="J5288" s="27">
        <f>WORKDAY(WORKDAY(DATEVALUE("15/"&amp;MONTH(EDATE(C5288,0))&amp;"/"&amp;YEAR(EDATE(C5288,0))-1),-1,Feriados!$A$1:$A$936),1,Feriados!$A$1:$A$936)</f>
        <v>44060</v>
      </c>
      <c r="K5288" s="28">
        <f t="shared" si="160"/>
        <v>8.9948228252233022</v>
      </c>
    </row>
    <row r="5289" spans="1:11" x14ac:dyDescent="0.3">
      <c r="A5289" s="18" t="str">
        <f t="shared" si="161"/>
        <v>72021P</v>
      </c>
      <c r="B5289" s="10">
        <v>760199</v>
      </c>
      <c r="C5289" s="15">
        <v>44412</v>
      </c>
      <c r="D5289" s="16">
        <v>3594.6973849999999</v>
      </c>
      <c r="E5289" s="14">
        <v>0.93</v>
      </c>
      <c r="F5289" s="14" t="s">
        <v>42</v>
      </c>
      <c r="G5289" s="15">
        <v>44403</v>
      </c>
      <c r="H5289" s="27">
        <f>WORKDAY(WORKDAY(DATEVALUE("15/"&amp;MONTH(EDATE(C5289,0))&amp;"/"&amp;YEAR(EDATE(C5289,0))),-1,Feriados!$A$1:$A$936),1,Feriados!$A$1:$A$936)</f>
        <v>44424</v>
      </c>
      <c r="I5289" s="27">
        <f>WORKDAY(WORKDAY(DATEVALUE("15/"&amp;MONTH(EDATE(C5289,-1))&amp;"/"&amp;YEAR(EDATE(C5289,-1))),-1,Feriados!$A$1:$A$936),1,Feriados!$A$1:$A$936)</f>
        <v>44392</v>
      </c>
      <c r="J5289" s="27">
        <f>WORKDAY(WORKDAY(DATEVALUE("15/"&amp;MONTH(EDATE(C5289,0))&amp;"/"&amp;YEAR(EDATE(C5289,0))-1),-1,Feriados!$A$1:$A$936),1,Feriados!$A$1:$A$936)</f>
        <v>44060</v>
      </c>
      <c r="K5289" s="28">
        <f t="shared" si="160"/>
        <v>8.9948228252233022</v>
      </c>
    </row>
    <row r="5290" spans="1:11" x14ac:dyDescent="0.3">
      <c r="A5290" s="18" t="str">
        <f t="shared" si="161"/>
        <v>72021P</v>
      </c>
      <c r="B5290" s="10">
        <v>760199</v>
      </c>
      <c r="C5290" s="15">
        <v>44413</v>
      </c>
      <c r="D5290" s="16">
        <v>3596.2102570000002</v>
      </c>
      <c r="E5290" s="14">
        <v>0.93</v>
      </c>
      <c r="F5290" s="14" t="s">
        <v>42</v>
      </c>
      <c r="G5290" s="15">
        <v>44403</v>
      </c>
      <c r="H5290" s="27">
        <f>WORKDAY(WORKDAY(DATEVALUE("15/"&amp;MONTH(EDATE(C5290,0))&amp;"/"&amp;YEAR(EDATE(C5290,0))),-1,Feriados!$A$1:$A$936),1,Feriados!$A$1:$A$936)</f>
        <v>44424</v>
      </c>
      <c r="I5290" s="27">
        <f>WORKDAY(WORKDAY(DATEVALUE("15/"&amp;MONTH(EDATE(C5290,-1))&amp;"/"&amp;YEAR(EDATE(C5290,-1))),-1,Feriados!$A$1:$A$936),1,Feriados!$A$1:$A$936)</f>
        <v>44392</v>
      </c>
      <c r="J5290" s="27">
        <f>WORKDAY(WORKDAY(DATEVALUE("15/"&amp;MONTH(EDATE(C5290,0))&amp;"/"&amp;YEAR(EDATE(C5290,0))-1),-1,Feriados!$A$1:$A$936),1,Feriados!$A$1:$A$936)</f>
        <v>44060</v>
      </c>
      <c r="K5290" s="28">
        <f t="shared" si="160"/>
        <v>8.9948228252233022</v>
      </c>
    </row>
    <row r="5291" spans="1:11" x14ac:dyDescent="0.3">
      <c r="A5291" s="18" t="str">
        <f t="shared" si="161"/>
        <v>72021P</v>
      </c>
      <c r="B5291" s="10">
        <v>760199</v>
      </c>
      <c r="C5291" s="15">
        <v>44414</v>
      </c>
      <c r="D5291" s="16">
        <v>3597.7237660000001</v>
      </c>
      <c r="E5291" s="14">
        <v>0.93</v>
      </c>
      <c r="F5291" s="14" t="s">
        <v>42</v>
      </c>
      <c r="G5291" s="15">
        <v>44403</v>
      </c>
      <c r="H5291" s="27">
        <f>WORKDAY(WORKDAY(DATEVALUE("15/"&amp;MONTH(EDATE(C5291,0))&amp;"/"&amp;YEAR(EDATE(C5291,0))),-1,Feriados!$A$1:$A$936),1,Feriados!$A$1:$A$936)</f>
        <v>44424</v>
      </c>
      <c r="I5291" s="27">
        <f>WORKDAY(WORKDAY(DATEVALUE("15/"&amp;MONTH(EDATE(C5291,-1))&amp;"/"&amp;YEAR(EDATE(C5291,-1))),-1,Feriados!$A$1:$A$936),1,Feriados!$A$1:$A$936)</f>
        <v>44392</v>
      </c>
      <c r="J5291" s="27">
        <f>WORKDAY(WORKDAY(DATEVALUE("15/"&amp;MONTH(EDATE(C5291,0))&amp;"/"&amp;YEAR(EDATE(C5291,0))-1),-1,Feriados!$A$1:$A$936),1,Feriados!$A$1:$A$936)</f>
        <v>44060</v>
      </c>
      <c r="K5291" s="28">
        <f t="shared" si="160"/>
        <v>8.9948228252233022</v>
      </c>
    </row>
    <row r="5292" spans="1:11" x14ac:dyDescent="0.3">
      <c r="A5292" s="18" t="str">
        <f t="shared" si="161"/>
        <v>72021P</v>
      </c>
      <c r="B5292" s="10">
        <v>760199</v>
      </c>
      <c r="C5292" s="15">
        <v>44417</v>
      </c>
      <c r="D5292" s="16">
        <v>3599.2379120000001</v>
      </c>
      <c r="E5292" s="14">
        <v>0.93</v>
      </c>
      <c r="F5292" s="14" t="s">
        <v>42</v>
      </c>
      <c r="G5292" s="15">
        <v>44403</v>
      </c>
      <c r="H5292" s="27">
        <f>WORKDAY(WORKDAY(DATEVALUE("15/"&amp;MONTH(EDATE(C5292,0))&amp;"/"&amp;YEAR(EDATE(C5292,0))),-1,Feriados!$A$1:$A$936),1,Feriados!$A$1:$A$936)</f>
        <v>44424</v>
      </c>
      <c r="I5292" s="27">
        <f>WORKDAY(WORKDAY(DATEVALUE("15/"&amp;MONTH(EDATE(C5292,-1))&amp;"/"&amp;YEAR(EDATE(C5292,-1))),-1,Feriados!$A$1:$A$936),1,Feriados!$A$1:$A$936)</f>
        <v>44392</v>
      </c>
      <c r="J5292" s="27">
        <f>WORKDAY(WORKDAY(DATEVALUE("15/"&amp;MONTH(EDATE(C5292,0))&amp;"/"&amp;YEAR(EDATE(C5292,0))-1),-1,Feriados!$A$1:$A$936),1,Feriados!$A$1:$A$936)</f>
        <v>44060</v>
      </c>
      <c r="K5292" s="28">
        <f t="shared" si="160"/>
        <v>8.9948228252233022</v>
      </c>
    </row>
    <row r="5293" spans="1:11" x14ac:dyDescent="0.3">
      <c r="A5293" s="18" t="str">
        <f t="shared" si="161"/>
        <v>72021F</v>
      </c>
      <c r="B5293" s="10">
        <v>760199</v>
      </c>
      <c r="C5293" s="15">
        <v>44418</v>
      </c>
      <c r="D5293" s="16">
        <v>3601.6274349999999</v>
      </c>
      <c r="E5293" s="14">
        <v>0.96</v>
      </c>
      <c r="F5293" s="14" t="s">
        <v>41</v>
      </c>
      <c r="G5293" s="15">
        <v>44418</v>
      </c>
      <c r="H5293" s="27">
        <f>WORKDAY(WORKDAY(DATEVALUE("15/"&amp;MONTH(EDATE(C5293,0))&amp;"/"&amp;YEAR(EDATE(C5293,0))),-1,Feriados!$A$1:$A$936),1,Feriados!$A$1:$A$936)</f>
        <v>44424</v>
      </c>
      <c r="I5293" s="27">
        <f>WORKDAY(WORKDAY(DATEVALUE("15/"&amp;MONTH(EDATE(C5293,-1))&amp;"/"&amp;YEAR(EDATE(C5293,-1))),-1,Feriados!$A$1:$A$936),1,Feriados!$A$1:$A$936)</f>
        <v>44392</v>
      </c>
      <c r="J5293" s="27">
        <f>WORKDAY(WORKDAY(DATEVALUE("15/"&amp;MONTH(EDATE(C5293,0))&amp;"/"&amp;YEAR(EDATE(C5293,0))-1),-1,Feriados!$A$1:$A$936),1,Feriados!$A$1:$A$936)</f>
        <v>44060</v>
      </c>
      <c r="K5293" s="28">
        <f t="shared" si="160"/>
        <v>8.9948228252233022</v>
      </c>
    </row>
    <row r="5294" spans="1:11" x14ac:dyDescent="0.3">
      <c r="A5294" s="18" t="str">
        <f t="shared" si="161"/>
        <v>72021F</v>
      </c>
      <c r="B5294" s="10">
        <v>760199</v>
      </c>
      <c r="C5294" s="15">
        <v>44419</v>
      </c>
      <c r="D5294" s="16">
        <v>3603.1918470000001</v>
      </c>
      <c r="E5294" s="14">
        <v>0.96</v>
      </c>
      <c r="F5294" s="14" t="s">
        <v>41</v>
      </c>
      <c r="G5294" s="15">
        <v>44418</v>
      </c>
      <c r="H5294" s="27">
        <f>WORKDAY(WORKDAY(DATEVALUE("15/"&amp;MONTH(EDATE(C5294,0))&amp;"/"&amp;YEAR(EDATE(C5294,0))),-1,Feriados!$A$1:$A$936),1,Feriados!$A$1:$A$936)</f>
        <v>44424</v>
      </c>
      <c r="I5294" s="27">
        <f>WORKDAY(WORKDAY(DATEVALUE("15/"&amp;MONTH(EDATE(C5294,-1))&amp;"/"&amp;YEAR(EDATE(C5294,-1))),-1,Feriados!$A$1:$A$936),1,Feriados!$A$1:$A$936)</f>
        <v>44392</v>
      </c>
      <c r="J5294" s="27">
        <f>WORKDAY(WORKDAY(DATEVALUE("15/"&amp;MONTH(EDATE(C5294,0))&amp;"/"&amp;YEAR(EDATE(C5294,0))-1),-1,Feriados!$A$1:$A$936),1,Feriados!$A$1:$A$936)</f>
        <v>44060</v>
      </c>
      <c r="K5294" s="28">
        <f t="shared" si="160"/>
        <v>8.9948228252233022</v>
      </c>
    </row>
    <row r="5295" spans="1:11" x14ac:dyDescent="0.3">
      <c r="A5295" s="18" t="str">
        <f t="shared" si="161"/>
        <v>72021F</v>
      </c>
      <c r="B5295" s="10">
        <v>760199</v>
      </c>
      <c r="C5295" s="15">
        <v>44420</v>
      </c>
      <c r="D5295" s="16">
        <v>3604.7569389999999</v>
      </c>
      <c r="E5295" s="14">
        <v>0.96</v>
      </c>
      <c r="F5295" s="14" t="s">
        <v>41</v>
      </c>
      <c r="G5295" s="15">
        <v>44418</v>
      </c>
      <c r="H5295" s="27">
        <f>WORKDAY(WORKDAY(DATEVALUE("15/"&amp;MONTH(EDATE(C5295,0))&amp;"/"&amp;YEAR(EDATE(C5295,0))),-1,Feriados!$A$1:$A$936),1,Feriados!$A$1:$A$936)</f>
        <v>44424</v>
      </c>
      <c r="I5295" s="27">
        <f>WORKDAY(WORKDAY(DATEVALUE("15/"&amp;MONTH(EDATE(C5295,-1))&amp;"/"&amp;YEAR(EDATE(C5295,-1))),-1,Feriados!$A$1:$A$936),1,Feriados!$A$1:$A$936)</f>
        <v>44392</v>
      </c>
      <c r="J5295" s="27">
        <f>WORKDAY(WORKDAY(DATEVALUE("15/"&amp;MONTH(EDATE(C5295,0))&amp;"/"&amp;YEAR(EDATE(C5295,0))-1),-1,Feriados!$A$1:$A$936),1,Feriados!$A$1:$A$936)</f>
        <v>44060</v>
      </c>
      <c r="K5295" s="28">
        <f t="shared" si="160"/>
        <v>8.9948228252233022</v>
      </c>
    </row>
    <row r="5296" spans="1:11" x14ac:dyDescent="0.3">
      <c r="A5296" s="18" t="str">
        <f t="shared" si="161"/>
        <v>72021F</v>
      </c>
      <c r="B5296" s="10">
        <v>760199</v>
      </c>
      <c r="C5296" s="15">
        <v>44421</v>
      </c>
      <c r="D5296" s="16">
        <v>3606.3227099999999</v>
      </c>
      <c r="E5296" s="14">
        <v>0.96</v>
      </c>
      <c r="F5296" s="14" t="s">
        <v>41</v>
      </c>
      <c r="G5296" s="15">
        <v>44418</v>
      </c>
      <c r="H5296" s="27">
        <f>WORKDAY(WORKDAY(DATEVALUE("15/"&amp;MONTH(EDATE(C5296,0))&amp;"/"&amp;YEAR(EDATE(C5296,0))),-1,Feriados!$A$1:$A$936),1,Feriados!$A$1:$A$936)</f>
        <v>44424</v>
      </c>
      <c r="I5296" s="27">
        <f>WORKDAY(WORKDAY(DATEVALUE("15/"&amp;MONTH(EDATE(C5296,-1))&amp;"/"&amp;YEAR(EDATE(C5296,-1))),-1,Feriados!$A$1:$A$936),1,Feriados!$A$1:$A$936)</f>
        <v>44392</v>
      </c>
      <c r="J5296" s="27">
        <f>WORKDAY(WORKDAY(DATEVALUE("15/"&amp;MONTH(EDATE(C5296,0))&amp;"/"&amp;YEAR(EDATE(C5296,0))-1),-1,Feriados!$A$1:$A$936),1,Feriados!$A$1:$A$936)</f>
        <v>44060</v>
      </c>
      <c r="K5296" s="28">
        <f t="shared" si="160"/>
        <v>8.9948228252233022</v>
      </c>
    </row>
    <row r="5297" spans="1:11" x14ac:dyDescent="0.3">
      <c r="A5297" s="18" t="str">
        <f t="shared" si="161"/>
        <v>72021F</v>
      </c>
      <c r="B5297" s="10">
        <v>760199</v>
      </c>
      <c r="C5297" s="15">
        <v>44424</v>
      </c>
      <c r="D5297" s="16">
        <v>3607.8891619999999</v>
      </c>
      <c r="E5297" s="14">
        <v>0.96</v>
      </c>
      <c r="F5297" s="14" t="s">
        <v>41</v>
      </c>
      <c r="G5297" s="15">
        <v>44418</v>
      </c>
      <c r="H5297" s="27">
        <f>WORKDAY(WORKDAY(DATEVALUE("15/"&amp;MONTH(EDATE(C5297,0))&amp;"/"&amp;YEAR(EDATE(C5297,0))),-1,Feriados!$A$1:$A$936),1,Feriados!$A$1:$A$936)</f>
        <v>44424</v>
      </c>
      <c r="I5297" s="27">
        <f>WORKDAY(WORKDAY(DATEVALUE("15/"&amp;MONTH(EDATE(C5297,-1))&amp;"/"&amp;YEAR(EDATE(C5297,-1))),-1,Feriados!$A$1:$A$936),1,Feriados!$A$1:$A$936)</f>
        <v>44392</v>
      </c>
      <c r="J5297" s="27">
        <f>WORKDAY(WORKDAY(DATEVALUE("15/"&amp;MONTH(EDATE(C5297,0))&amp;"/"&amp;YEAR(EDATE(C5297,0))-1),-1,Feriados!$A$1:$A$936),1,Feriados!$A$1:$A$936)</f>
        <v>44060</v>
      </c>
      <c r="K5297" s="28">
        <f t="shared" si="160"/>
        <v>8.9948228252233022</v>
      </c>
    </row>
    <row r="5298" spans="1:11" x14ac:dyDescent="0.3">
      <c r="A5298" s="18" t="str">
        <f t="shared" si="161"/>
        <v>72021P</v>
      </c>
      <c r="B5298" s="10">
        <v>760199</v>
      </c>
      <c r="C5298" s="15">
        <v>44425</v>
      </c>
      <c r="D5298" s="16">
        <v>3608.831619</v>
      </c>
      <c r="E5298" s="14">
        <v>0.55000000000000004</v>
      </c>
      <c r="F5298" s="14" t="s">
        <v>42</v>
      </c>
      <c r="G5298" s="15">
        <v>44425</v>
      </c>
      <c r="H5298" s="27">
        <f>WORKDAY(WORKDAY(DATEVALUE("15/"&amp;MONTH(EDATE(C5298,0))&amp;"/"&amp;YEAR(EDATE(C5298,0))),-1,Feriados!$A$1:$A$936),1,Feriados!$A$1:$A$936)</f>
        <v>44424</v>
      </c>
      <c r="I5298" s="27">
        <f>WORKDAY(WORKDAY(DATEVALUE("15/"&amp;MONTH(EDATE(C5298,-1))&amp;"/"&amp;YEAR(EDATE(C5298,-1))),-1,Feriados!$A$1:$A$936),1,Feriados!$A$1:$A$936)</f>
        <v>44392</v>
      </c>
      <c r="J5298" s="27">
        <f>WORKDAY(WORKDAY(DATEVALUE("15/"&amp;MONTH(EDATE(C5298,0))&amp;"/"&amp;YEAR(EDATE(C5298,0))-1),-1,Feriados!$A$1:$A$936),1,Feriados!$A$1:$A$936)</f>
        <v>44060</v>
      </c>
      <c r="K5298" s="28">
        <f t="shared" si="160"/>
        <v>8.9948228252233022</v>
      </c>
    </row>
    <row r="5299" spans="1:11" x14ac:dyDescent="0.3">
      <c r="A5299" s="18" t="str">
        <f t="shared" si="161"/>
        <v>72021P</v>
      </c>
      <c r="B5299" s="10">
        <v>760199</v>
      </c>
      <c r="C5299" s="15">
        <v>44426</v>
      </c>
      <c r="D5299" s="16">
        <v>3609.7743220000002</v>
      </c>
      <c r="E5299" s="14">
        <v>0.55000000000000004</v>
      </c>
      <c r="F5299" s="14" t="s">
        <v>42</v>
      </c>
      <c r="G5299" s="15">
        <v>44425</v>
      </c>
      <c r="H5299" s="27">
        <f>WORKDAY(WORKDAY(DATEVALUE("15/"&amp;MONTH(EDATE(C5299,0))&amp;"/"&amp;YEAR(EDATE(C5299,0))),-1,Feriados!$A$1:$A$936),1,Feriados!$A$1:$A$936)</f>
        <v>44424</v>
      </c>
      <c r="I5299" s="27">
        <f>WORKDAY(WORKDAY(DATEVALUE("15/"&amp;MONTH(EDATE(C5299,-1))&amp;"/"&amp;YEAR(EDATE(C5299,-1))),-1,Feriados!$A$1:$A$936),1,Feriados!$A$1:$A$936)</f>
        <v>44392</v>
      </c>
      <c r="J5299" s="27">
        <f>WORKDAY(WORKDAY(DATEVALUE("15/"&amp;MONTH(EDATE(C5299,0))&amp;"/"&amp;YEAR(EDATE(C5299,0))-1),-1,Feriados!$A$1:$A$936),1,Feriados!$A$1:$A$936)</f>
        <v>44060</v>
      </c>
      <c r="K5299" s="28">
        <f t="shared" si="160"/>
        <v>8.9948228252233022</v>
      </c>
    </row>
    <row r="5300" spans="1:11" x14ac:dyDescent="0.3">
      <c r="A5300" s="18" t="str">
        <f t="shared" si="161"/>
        <v>72021P</v>
      </c>
      <c r="B5300" s="10">
        <v>760199</v>
      </c>
      <c r="C5300" s="15">
        <v>44427</v>
      </c>
      <c r="D5300" s="16">
        <v>3610.7172719999999</v>
      </c>
      <c r="E5300" s="14">
        <v>0.55000000000000004</v>
      </c>
      <c r="F5300" s="14" t="s">
        <v>42</v>
      </c>
      <c r="G5300" s="15">
        <v>44425</v>
      </c>
      <c r="H5300" s="27">
        <f>WORKDAY(WORKDAY(DATEVALUE("15/"&amp;MONTH(EDATE(C5300,0))&amp;"/"&amp;YEAR(EDATE(C5300,0))),-1,Feriados!$A$1:$A$936),1,Feriados!$A$1:$A$936)</f>
        <v>44424</v>
      </c>
      <c r="I5300" s="27">
        <f>WORKDAY(WORKDAY(DATEVALUE("15/"&amp;MONTH(EDATE(C5300,-1))&amp;"/"&amp;YEAR(EDATE(C5300,-1))),-1,Feriados!$A$1:$A$936),1,Feriados!$A$1:$A$936)</f>
        <v>44392</v>
      </c>
      <c r="J5300" s="27">
        <f>WORKDAY(WORKDAY(DATEVALUE("15/"&amp;MONTH(EDATE(C5300,0))&amp;"/"&amp;YEAR(EDATE(C5300,0))-1),-1,Feriados!$A$1:$A$936),1,Feriados!$A$1:$A$936)</f>
        <v>44060</v>
      </c>
      <c r="K5300" s="28">
        <f t="shared" si="160"/>
        <v>8.9948228252233022</v>
      </c>
    </row>
    <row r="5301" spans="1:11" x14ac:dyDescent="0.3">
      <c r="A5301" s="18" t="str">
        <f t="shared" si="161"/>
        <v>72021P</v>
      </c>
      <c r="B5301" s="10">
        <v>760199</v>
      </c>
      <c r="C5301" s="15">
        <v>44428</v>
      </c>
      <c r="D5301" s="16">
        <v>3611.660468</v>
      </c>
      <c r="E5301" s="14">
        <v>0.55000000000000004</v>
      </c>
      <c r="F5301" s="14" t="s">
        <v>42</v>
      </c>
      <c r="G5301" s="15">
        <v>44425</v>
      </c>
      <c r="H5301" s="27">
        <f>WORKDAY(WORKDAY(DATEVALUE("15/"&amp;MONTH(EDATE(C5301,0))&amp;"/"&amp;YEAR(EDATE(C5301,0))),-1,Feriados!$A$1:$A$936),1,Feriados!$A$1:$A$936)</f>
        <v>44424</v>
      </c>
      <c r="I5301" s="27">
        <f>WORKDAY(WORKDAY(DATEVALUE("15/"&amp;MONTH(EDATE(C5301,-1))&amp;"/"&amp;YEAR(EDATE(C5301,-1))),-1,Feriados!$A$1:$A$936),1,Feriados!$A$1:$A$936)</f>
        <v>44392</v>
      </c>
      <c r="J5301" s="27">
        <f>WORKDAY(WORKDAY(DATEVALUE("15/"&amp;MONTH(EDATE(C5301,0))&amp;"/"&amp;YEAR(EDATE(C5301,0))-1),-1,Feriados!$A$1:$A$936),1,Feriados!$A$1:$A$936)</f>
        <v>44060</v>
      </c>
      <c r="K5301" s="28">
        <f t="shared" si="160"/>
        <v>8.9948228252233022</v>
      </c>
    </row>
    <row r="5302" spans="1:11" x14ac:dyDescent="0.3">
      <c r="A5302" s="18" t="str">
        <f t="shared" si="161"/>
        <v>72021P</v>
      </c>
      <c r="B5302" s="10">
        <v>760199</v>
      </c>
      <c r="C5302" s="15">
        <v>44431</v>
      </c>
      <c r="D5302" s="16">
        <v>3612.6039110000002</v>
      </c>
      <c r="E5302" s="14">
        <v>0.55000000000000004</v>
      </c>
      <c r="F5302" s="14" t="s">
        <v>42</v>
      </c>
      <c r="G5302" s="15">
        <v>44425</v>
      </c>
      <c r="H5302" s="27">
        <f>WORKDAY(WORKDAY(DATEVALUE("15/"&amp;MONTH(EDATE(C5302,0))&amp;"/"&amp;YEAR(EDATE(C5302,0))),-1,Feriados!$A$1:$A$936),1,Feriados!$A$1:$A$936)</f>
        <v>44424</v>
      </c>
      <c r="I5302" s="27">
        <f>WORKDAY(WORKDAY(DATEVALUE("15/"&amp;MONTH(EDATE(C5302,-1))&amp;"/"&amp;YEAR(EDATE(C5302,-1))),-1,Feriados!$A$1:$A$936),1,Feriados!$A$1:$A$936)</f>
        <v>44392</v>
      </c>
      <c r="J5302" s="27">
        <f>WORKDAY(WORKDAY(DATEVALUE("15/"&amp;MONTH(EDATE(C5302,0))&amp;"/"&amp;YEAR(EDATE(C5302,0))-1),-1,Feriados!$A$1:$A$936),1,Feriados!$A$1:$A$936)</f>
        <v>44060</v>
      </c>
      <c r="K5302" s="28">
        <f t="shared" si="160"/>
        <v>8.9948228252233022</v>
      </c>
    </row>
    <row r="5303" spans="1:11" x14ac:dyDescent="0.3">
      <c r="A5303" s="18" t="str">
        <f t="shared" si="161"/>
        <v>72021P</v>
      </c>
      <c r="B5303" s="10">
        <v>760199</v>
      </c>
      <c r="C5303" s="15">
        <v>44432</v>
      </c>
      <c r="D5303" s="16">
        <v>3613.5475999999999</v>
      </c>
      <c r="E5303" s="14">
        <v>0.55000000000000004</v>
      </c>
      <c r="F5303" s="14" t="s">
        <v>42</v>
      </c>
      <c r="G5303" s="15">
        <v>44425</v>
      </c>
      <c r="H5303" s="27">
        <f>WORKDAY(WORKDAY(DATEVALUE("15/"&amp;MONTH(EDATE(C5303,0))&amp;"/"&amp;YEAR(EDATE(C5303,0))),-1,Feriados!$A$1:$A$936),1,Feriados!$A$1:$A$936)</f>
        <v>44424</v>
      </c>
      <c r="I5303" s="27">
        <f>WORKDAY(WORKDAY(DATEVALUE("15/"&amp;MONTH(EDATE(C5303,-1))&amp;"/"&amp;YEAR(EDATE(C5303,-1))),-1,Feriados!$A$1:$A$936),1,Feriados!$A$1:$A$936)</f>
        <v>44392</v>
      </c>
      <c r="J5303" s="27">
        <f>WORKDAY(WORKDAY(DATEVALUE("15/"&amp;MONTH(EDATE(C5303,0))&amp;"/"&amp;YEAR(EDATE(C5303,0))-1),-1,Feriados!$A$1:$A$936),1,Feriados!$A$1:$A$936)</f>
        <v>44060</v>
      </c>
      <c r="K5303" s="28">
        <f t="shared" si="160"/>
        <v>8.9948228252233022</v>
      </c>
    </row>
    <row r="5304" spans="1:11" x14ac:dyDescent="0.3">
      <c r="A5304" s="18" t="str">
        <f t="shared" si="161"/>
        <v>72021P</v>
      </c>
      <c r="B5304" s="10">
        <v>760199</v>
      </c>
      <c r="C5304" s="15">
        <v>44433</v>
      </c>
      <c r="D5304" s="16">
        <v>3614.4915350000001</v>
      </c>
      <c r="E5304" s="14">
        <v>0.55000000000000004</v>
      </c>
      <c r="F5304" s="14" t="s">
        <v>42</v>
      </c>
      <c r="G5304" s="15">
        <v>44425</v>
      </c>
      <c r="H5304" s="27">
        <f>WORKDAY(WORKDAY(DATEVALUE("15/"&amp;MONTH(EDATE(C5304,0))&amp;"/"&amp;YEAR(EDATE(C5304,0))),-1,Feriados!$A$1:$A$936),1,Feriados!$A$1:$A$936)</f>
        <v>44424</v>
      </c>
      <c r="I5304" s="27">
        <f>WORKDAY(WORKDAY(DATEVALUE("15/"&amp;MONTH(EDATE(C5304,-1))&amp;"/"&amp;YEAR(EDATE(C5304,-1))),-1,Feriados!$A$1:$A$936),1,Feriados!$A$1:$A$936)</f>
        <v>44392</v>
      </c>
      <c r="J5304" s="27">
        <f>WORKDAY(WORKDAY(DATEVALUE("15/"&amp;MONTH(EDATE(C5304,0))&amp;"/"&amp;YEAR(EDATE(C5304,0))-1),-1,Feriados!$A$1:$A$936),1,Feriados!$A$1:$A$936)</f>
        <v>44060</v>
      </c>
      <c r="K5304" s="28">
        <f t="shared" si="160"/>
        <v>8.9948228252233022</v>
      </c>
    </row>
    <row r="5305" spans="1:11" x14ac:dyDescent="0.3">
      <c r="A5305" s="18" t="str">
        <f t="shared" si="161"/>
        <v>72021P</v>
      </c>
      <c r="B5305" s="10">
        <v>760199</v>
      </c>
      <c r="C5305" s="15">
        <v>44434</v>
      </c>
      <c r="D5305" s="16">
        <v>3616.9419600000001</v>
      </c>
      <c r="E5305" s="14">
        <v>0.66</v>
      </c>
      <c r="F5305" s="14" t="s">
        <v>42</v>
      </c>
      <c r="G5305" s="15">
        <v>44434</v>
      </c>
      <c r="H5305" s="27">
        <f>WORKDAY(WORKDAY(DATEVALUE("15/"&amp;MONTH(EDATE(C5305,0))&amp;"/"&amp;YEAR(EDATE(C5305,0))),-1,Feriados!$A$1:$A$936),1,Feriados!$A$1:$A$936)</f>
        <v>44424</v>
      </c>
      <c r="I5305" s="27">
        <f>WORKDAY(WORKDAY(DATEVALUE("15/"&amp;MONTH(EDATE(C5305,-1))&amp;"/"&amp;YEAR(EDATE(C5305,-1))),-1,Feriados!$A$1:$A$936),1,Feriados!$A$1:$A$936)</f>
        <v>44392</v>
      </c>
      <c r="J5305" s="27">
        <f>WORKDAY(WORKDAY(DATEVALUE("15/"&amp;MONTH(EDATE(C5305,0))&amp;"/"&amp;YEAR(EDATE(C5305,0))-1),-1,Feriados!$A$1:$A$936),1,Feriados!$A$1:$A$936)</f>
        <v>44060</v>
      </c>
      <c r="K5305" s="28">
        <f t="shared" si="160"/>
        <v>8.9948228252233022</v>
      </c>
    </row>
    <row r="5306" spans="1:11" x14ac:dyDescent="0.3">
      <c r="A5306" s="18" t="str">
        <f t="shared" si="161"/>
        <v>72021P</v>
      </c>
      <c r="B5306" s="10">
        <v>760199</v>
      </c>
      <c r="C5306" s="15">
        <v>44435</v>
      </c>
      <c r="D5306" s="16">
        <v>3618.0751559999999</v>
      </c>
      <c r="E5306" s="14">
        <v>0.66</v>
      </c>
      <c r="F5306" s="14" t="s">
        <v>42</v>
      </c>
      <c r="G5306" s="15">
        <v>44434</v>
      </c>
      <c r="H5306" s="27">
        <f>WORKDAY(WORKDAY(DATEVALUE("15/"&amp;MONTH(EDATE(C5306,0))&amp;"/"&amp;YEAR(EDATE(C5306,0))),-1,Feriados!$A$1:$A$936),1,Feriados!$A$1:$A$936)</f>
        <v>44424</v>
      </c>
      <c r="I5306" s="27">
        <f>WORKDAY(WORKDAY(DATEVALUE("15/"&amp;MONTH(EDATE(C5306,-1))&amp;"/"&amp;YEAR(EDATE(C5306,-1))),-1,Feriados!$A$1:$A$936),1,Feriados!$A$1:$A$936)</f>
        <v>44392</v>
      </c>
      <c r="J5306" s="27">
        <f>WORKDAY(WORKDAY(DATEVALUE("15/"&amp;MONTH(EDATE(C5306,0))&amp;"/"&amp;YEAR(EDATE(C5306,0))-1),-1,Feriados!$A$1:$A$936),1,Feriados!$A$1:$A$936)</f>
        <v>44060</v>
      </c>
      <c r="K5306" s="28">
        <f t="shared" si="160"/>
        <v>8.9948228252233022</v>
      </c>
    </row>
    <row r="5307" spans="1:11" x14ac:dyDescent="0.3">
      <c r="A5307" s="18" t="str">
        <f t="shared" si="161"/>
        <v>72021P</v>
      </c>
      <c r="B5307" s="10">
        <v>760199</v>
      </c>
      <c r="C5307" s="15">
        <v>44438</v>
      </c>
      <c r="D5307" s="16">
        <v>3619.2087069999998</v>
      </c>
      <c r="E5307" s="14">
        <v>0.66</v>
      </c>
      <c r="F5307" s="14" t="s">
        <v>42</v>
      </c>
      <c r="G5307" s="15">
        <v>44434</v>
      </c>
      <c r="H5307" s="27">
        <f>WORKDAY(WORKDAY(DATEVALUE("15/"&amp;MONTH(EDATE(C5307,0))&amp;"/"&amp;YEAR(EDATE(C5307,0))),-1,Feriados!$A$1:$A$936),1,Feriados!$A$1:$A$936)</f>
        <v>44424</v>
      </c>
      <c r="I5307" s="27">
        <f>WORKDAY(WORKDAY(DATEVALUE("15/"&amp;MONTH(EDATE(C5307,-1))&amp;"/"&amp;YEAR(EDATE(C5307,-1))),-1,Feriados!$A$1:$A$936),1,Feriados!$A$1:$A$936)</f>
        <v>44392</v>
      </c>
      <c r="J5307" s="27">
        <f>WORKDAY(WORKDAY(DATEVALUE("15/"&amp;MONTH(EDATE(C5307,0))&amp;"/"&amp;YEAR(EDATE(C5307,0))-1),-1,Feriados!$A$1:$A$936),1,Feriados!$A$1:$A$936)</f>
        <v>44060</v>
      </c>
      <c r="K5307" s="28">
        <f t="shared" si="160"/>
        <v>8.9948228252233022</v>
      </c>
    </row>
    <row r="5308" spans="1:11" x14ac:dyDescent="0.3">
      <c r="A5308" s="18" t="str">
        <f t="shared" si="161"/>
        <v>72021P</v>
      </c>
      <c r="B5308" s="10">
        <v>760199</v>
      </c>
      <c r="C5308" s="15">
        <v>44439</v>
      </c>
      <c r="D5308" s="16">
        <v>3620.3426129999998</v>
      </c>
      <c r="E5308" s="14">
        <v>0.66</v>
      </c>
      <c r="F5308" s="14" t="s">
        <v>42</v>
      </c>
      <c r="G5308" s="15">
        <v>44434</v>
      </c>
      <c r="H5308" s="27">
        <f>WORKDAY(WORKDAY(DATEVALUE("15/"&amp;MONTH(EDATE(C5308,0))&amp;"/"&amp;YEAR(EDATE(C5308,0))),-1,Feriados!$A$1:$A$936),1,Feriados!$A$1:$A$936)</f>
        <v>44424</v>
      </c>
      <c r="I5308" s="27">
        <f>WORKDAY(WORKDAY(DATEVALUE("15/"&amp;MONTH(EDATE(C5308,-1))&amp;"/"&amp;YEAR(EDATE(C5308,-1))),-1,Feriados!$A$1:$A$936),1,Feriados!$A$1:$A$936)</f>
        <v>44392</v>
      </c>
      <c r="J5308" s="27">
        <f>WORKDAY(WORKDAY(DATEVALUE("15/"&amp;MONTH(EDATE(C5308,0))&amp;"/"&amp;YEAR(EDATE(C5308,0))-1),-1,Feriados!$A$1:$A$936),1,Feriados!$A$1:$A$936)</f>
        <v>44060</v>
      </c>
      <c r="K5308" s="28">
        <f t="shared" si="160"/>
        <v>8.9948228252233022</v>
      </c>
    </row>
    <row r="5309" spans="1:11" x14ac:dyDescent="0.3">
      <c r="A5309" s="18" t="str">
        <f t="shared" si="161"/>
        <v>82021P</v>
      </c>
      <c r="B5309" s="10">
        <v>760199</v>
      </c>
      <c r="C5309" s="15">
        <v>44440</v>
      </c>
      <c r="D5309" s="16">
        <v>3621.476874</v>
      </c>
      <c r="E5309" s="14">
        <v>0.66</v>
      </c>
      <c r="F5309" s="14" t="s">
        <v>42</v>
      </c>
      <c r="G5309" s="15">
        <v>44434</v>
      </c>
      <c r="H5309" s="27">
        <f>WORKDAY(WORKDAY(DATEVALUE("15/"&amp;MONTH(EDATE(C5309,0))&amp;"/"&amp;YEAR(EDATE(C5309,0))),-1,Feriados!$A$1:$A$936),1,Feriados!$A$1:$A$936)</f>
        <v>44454</v>
      </c>
      <c r="I5309" s="27">
        <f>WORKDAY(WORKDAY(DATEVALUE("15/"&amp;MONTH(EDATE(C5309,-1))&amp;"/"&amp;YEAR(EDATE(C5309,-1))),-1,Feriados!$A$1:$A$936),1,Feriados!$A$1:$A$936)</f>
        <v>44424</v>
      </c>
      <c r="J5309" s="27">
        <f>WORKDAY(WORKDAY(DATEVALUE("15/"&amp;MONTH(EDATE(C5309,0))&amp;"/"&amp;YEAR(EDATE(C5309,0))-1),-1,Feriados!$A$1:$A$936),1,Feriados!$A$1:$A$936)</f>
        <v>44089</v>
      </c>
      <c r="K5309" s="28">
        <f t="shared" ref="K5309:K5372" si="162">+(VLOOKUP(H5309,C:D,2,FALSE)/VLOOKUP(J5309,C:D,2,FALSE)-1)*100</f>
        <v>9.6797736304604207</v>
      </c>
    </row>
    <row r="5310" spans="1:11" x14ac:dyDescent="0.3">
      <c r="A5310" s="18" t="str">
        <f t="shared" si="161"/>
        <v>82021P</v>
      </c>
      <c r="B5310" s="10">
        <v>760199</v>
      </c>
      <c r="C5310" s="15">
        <v>44441</v>
      </c>
      <c r="D5310" s="16">
        <v>3622.6114910000001</v>
      </c>
      <c r="E5310" s="14">
        <v>0.66</v>
      </c>
      <c r="F5310" s="14" t="s">
        <v>42</v>
      </c>
      <c r="G5310" s="15">
        <v>44434</v>
      </c>
      <c r="H5310" s="27">
        <f>WORKDAY(WORKDAY(DATEVALUE("15/"&amp;MONTH(EDATE(C5310,0))&amp;"/"&amp;YEAR(EDATE(C5310,0))),-1,Feriados!$A$1:$A$936),1,Feriados!$A$1:$A$936)</f>
        <v>44454</v>
      </c>
      <c r="I5310" s="27">
        <f>WORKDAY(WORKDAY(DATEVALUE("15/"&amp;MONTH(EDATE(C5310,-1))&amp;"/"&amp;YEAR(EDATE(C5310,-1))),-1,Feriados!$A$1:$A$936),1,Feriados!$A$1:$A$936)</f>
        <v>44424</v>
      </c>
      <c r="J5310" s="27">
        <f>WORKDAY(WORKDAY(DATEVALUE("15/"&amp;MONTH(EDATE(C5310,0))&amp;"/"&amp;YEAR(EDATE(C5310,0))-1),-1,Feriados!$A$1:$A$936),1,Feriados!$A$1:$A$936)</f>
        <v>44089</v>
      </c>
      <c r="K5310" s="28">
        <f t="shared" si="162"/>
        <v>9.6797736304604207</v>
      </c>
    </row>
    <row r="5311" spans="1:11" x14ac:dyDescent="0.3">
      <c r="A5311" s="18" t="str">
        <f t="shared" si="161"/>
        <v>82021P</v>
      </c>
      <c r="B5311" s="10">
        <v>760199</v>
      </c>
      <c r="C5311" s="15">
        <v>44442</v>
      </c>
      <c r="D5311" s="16">
        <v>3623.7464629999999</v>
      </c>
      <c r="E5311" s="14">
        <v>0.66</v>
      </c>
      <c r="F5311" s="14" t="s">
        <v>42</v>
      </c>
      <c r="G5311" s="15">
        <v>44434</v>
      </c>
      <c r="H5311" s="27">
        <f>WORKDAY(WORKDAY(DATEVALUE("15/"&amp;MONTH(EDATE(C5311,0))&amp;"/"&amp;YEAR(EDATE(C5311,0))),-1,Feriados!$A$1:$A$936),1,Feriados!$A$1:$A$936)</f>
        <v>44454</v>
      </c>
      <c r="I5311" s="27">
        <f>WORKDAY(WORKDAY(DATEVALUE("15/"&amp;MONTH(EDATE(C5311,-1))&amp;"/"&amp;YEAR(EDATE(C5311,-1))),-1,Feriados!$A$1:$A$936),1,Feriados!$A$1:$A$936)</f>
        <v>44424</v>
      </c>
      <c r="J5311" s="27">
        <f>WORKDAY(WORKDAY(DATEVALUE("15/"&amp;MONTH(EDATE(C5311,0))&amp;"/"&amp;YEAR(EDATE(C5311,0))-1),-1,Feriados!$A$1:$A$936),1,Feriados!$A$1:$A$936)</f>
        <v>44089</v>
      </c>
      <c r="K5311" s="28">
        <f t="shared" si="162"/>
        <v>9.6797736304604207</v>
      </c>
    </row>
    <row r="5312" spans="1:11" x14ac:dyDescent="0.3">
      <c r="A5312" s="18" t="str">
        <f t="shared" si="161"/>
        <v>82021P</v>
      </c>
      <c r="B5312" s="10">
        <v>760199</v>
      </c>
      <c r="C5312" s="15">
        <v>44445</v>
      </c>
      <c r="D5312" s="16">
        <v>3624.8817899999999</v>
      </c>
      <c r="E5312" s="14">
        <v>0.66</v>
      </c>
      <c r="F5312" s="14" t="s">
        <v>42</v>
      </c>
      <c r="G5312" s="15">
        <v>44434</v>
      </c>
      <c r="H5312" s="27">
        <f>WORKDAY(WORKDAY(DATEVALUE("15/"&amp;MONTH(EDATE(C5312,0))&amp;"/"&amp;YEAR(EDATE(C5312,0))),-1,Feriados!$A$1:$A$936),1,Feriados!$A$1:$A$936)</f>
        <v>44454</v>
      </c>
      <c r="I5312" s="27">
        <f>WORKDAY(WORKDAY(DATEVALUE("15/"&amp;MONTH(EDATE(C5312,-1))&amp;"/"&amp;YEAR(EDATE(C5312,-1))),-1,Feriados!$A$1:$A$936),1,Feriados!$A$1:$A$936)</f>
        <v>44424</v>
      </c>
      <c r="J5312" s="27">
        <f>WORKDAY(WORKDAY(DATEVALUE("15/"&amp;MONTH(EDATE(C5312,0))&amp;"/"&amp;YEAR(EDATE(C5312,0))-1),-1,Feriados!$A$1:$A$936),1,Feriados!$A$1:$A$936)</f>
        <v>44089</v>
      </c>
      <c r="K5312" s="28">
        <f t="shared" si="162"/>
        <v>9.6797736304604207</v>
      </c>
    </row>
    <row r="5313" spans="1:11" x14ac:dyDescent="0.3">
      <c r="A5313" s="18" t="str">
        <f t="shared" si="161"/>
        <v>82021P</v>
      </c>
      <c r="B5313" s="10">
        <v>760199</v>
      </c>
      <c r="C5313" s="15">
        <v>44447</v>
      </c>
      <c r="D5313" s="16">
        <v>3626.0174740000002</v>
      </c>
      <c r="E5313" s="14">
        <v>0.66</v>
      </c>
      <c r="F5313" s="14" t="s">
        <v>42</v>
      </c>
      <c r="G5313" s="15">
        <v>44434</v>
      </c>
      <c r="H5313" s="27">
        <f>WORKDAY(WORKDAY(DATEVALUE("15/"&amp;MONTH(EDATE(C5313,0))&amp;"/"&amp;YEAR(EDATE(C5313,0))),-1,Feriados!$A$1:$A$936),1,Feriados!$A$1:$A$936)</f>
        <v>44454</v>
      </c>
      <c r="I5313" s="27">
        <f>WORKDAY(WORKDAY(DATEVALUE("15/"&amp;MONTH(EDATE(C5313,-1))&amp;"/"&amp;YEAR(EDATE(C5313,-1))),-1,Feriados!$A$1:$A$936),1,Feriados!$A$1:$A$936)</f>
        <v>44424</v>
      </c>
      <c r="J5313" s="27">
        <f>WORKDAY(WORKDAY(DATEVALUE("15/"&amp;MONTH(EDATE(C5313,0))&amp;"/"&amp;YEAR(EDATE(C5313,0))-1),-1,Feriados!$A$1:$A$936),1,Feriados!$A$1:$A$936)</f>
        <v>44089</v>
      </c>
      <c r="K5313" s="28">
        <f t="shared" si="162"/>
        <v>9.6797736304604207</v>
      </c>
    </row>
    <row r="5314" spans="1:11" x14ac:dyDescent="0.3">
      <c r="A5314" s="18" t="str">
        <f t="shared" si="161"/>
        <v>82021F</v>
      </c>
      <c r="B5314" s="10">
        <v>760199</v>
      </c>
      <c r="C5314" s="15">
        <v>44448</v>
      </c>
      <c r="D5314" s="16">
        <v>3633.2776680000002</v>
      </c>
      <c r="E5314" s="14">
        <v>0.87</v>
      </c>
      <c r="F5314" s="14" t="s">
        <v>41</v>
      </c>
      <c r="G5314" s="15">
        <v>44448</v>
      </c>
      <c r="H5314" s="27">
        <f>WORKDAY(WORKDAY(DATEVALUE("15/"&amp;MONTH(EDATE(C5314,0))&amp;"/"&amp;YEAR(EDATE(C5314,0))),-1,Feriados!$A$1:$A$936),1,Feriados!$A$1:$A$936)</f>
        <v>44454</v>
      </c>
      <c r="I5314" s="27">
        <f>WORKDAY(WORKDAY(DATEVALUE("15/"&amp;MONTH(EDATE(C5314,-1))&amp;"/"&amp;YEAR(EDATE(C5314,-1))),-1,Feriados!$A$1:$A$936),1,Feriados!$A$1:$A$936)</f>
        <v>44424</v>
      </c>
      <c r="J5314" s="27">
        <f>WORKDAY(WORKDAY(DATEVALUE("15/"&amp;MONTH(EDATE(C5314,0))&amp;"/"&amp;YEAR(EDATE(C5314,0))-1),-1,Feriados!$A$1:$A$936),1,Feriados!$A$1:$A$936)</f>
        <v>44089</v>
      </c>
      <c r="K5314" s="28">
        <f t="shared" si="162"/>
        <v>9.6797736304604207</v>
      </c>
    </row>
    <row r="5315" spans="1:11" x14ac:dyDescent="0.3">
      <c r="A5315" s="18" t="str">
        <f t="shared" ref="A5315:A5378" si="163">MONTH(EDATE(C5315,-1))&amp;YEAR(EDATE(C5315,-1))&amp;F5315</f>
        <v>82021F</v>
      </c>
      <c r="B5315" s="10">
        <v>760199</v>
      </c>
      <c r="C5315" s="15">
        <v>44449</v>
      </c>
      <c r="D5315" s="16">
        <v>3634.7766609999999</v>
      </c>
      <c r="E5315" s="14">
        <v>0.87</v>
      </c>
      <c r="F5315" s="14" t="s">
        <v>41</v>
      </c>
      <c r="G5315" s="15">
        <v>44448</v>
      </c>
      <c r="H5315" s="27">
        <f>WORKDAY(WORKDAY(DATEVALUE("15/"&amp;MONTH(EDATE(C5315,0))&amp;"/"&amp;YEAR(EDATE(C5315,0))),-1,Feriados!$A$1:$A$936),1,Feriados!$A$1:$A$936)</f>
        <v>44454</v>
      </c>
      <c r="I5315" s="27">
        <f>WORKDAY(WORKDAY(DATEVALUE("15/"&amp;MONTH(EDATE(C5315,-1))&amp;"/"&amp;YEAR(EDATE(C5315,-1))),-1,Feriados!$A$1:$A$936),1,Feriados!$A$1:$A$936)</f>
        <v>44424</v>
      </c>
      <c r="J5315" s="27">
        <f>WORKDAY(WORKDAY(DATEVALUE("15/"&amp;MONTH(EDATE(C5315,0))&amp;"/"&amp;YEAR(EDATE(C5315,0))-1),-1,Feriados!$A$1:$A$936),1,Feriados!$A$1:$A$936)</f>
        <v>44089</v>
      </c>
      <c r="K5315" s="28">
        <f t="shared" si="162"/>
        <v>9.6797736304604207</v>
      </c>
    </row>
    <row r="5316" spans="1:11" x14ac:dyDescent="0.3">
      <c r="A5316" s="18" t="str">
        <f t="shared" si="163"/>
        <v>82021F</v>
      </c>
      <c r="B5316" s="10">
        <v>760199</v>
      </c>
      <c r="C5316" s="15">
        <v>44452</v>
      </c>
      <c r="D5316" s="16">
        <v>3636.2762729999999</v>
      </c>
      <c r="E5316" s="14">
        <v>0.87</v>
      </c>
      <c r="F5316" s="14" t="s">
        <v>41</v>
      </c>
      <c r="G5316" s="15">
        <v>44448</v>
      </c>
      <c r="H5316" s="27">
        <f>WORKDAY(WORKDAY(DATEVALUE("15/"&amp;MONTH(EDATE(C5316,0))&amp;"/"&amp;YEAR(EDATE(C5316,0))),-1,Feriados!$A$1:$A$936),1,Feriados!$A$1:$A$936)</f>
        <v>44454</v>
      </c>
      <c r="I5316" s="27">
        <f>WORKDAY(WORKDAY(DATEVALUE("15/"&amp;MONTH(EDATE(C5316,-1))&amp;"/"&amp;YEAR(EDATE(C5316,-1))),-1,Feriados!$A$1:$A$936),1,Feriados!$A$1:$A$936)</f>
        <v>44424</v>
      </c>
      <c r="J5316" s="27">
        <f>WORKDAY(WORKDAY(DATEVALUE("15/"&amp;MONTH(EDATE(C5316,0))&amp;"/"&amp;YEAR(EDATE(C5316,0))-1),-1,Feriados!$A$1:$A$936),1,Feriados!$A$1:$A$936)</f>
        <v>44089</v>
      </c>
      <c r="K5316" s="28">
        <f t="shared" si="162"/>
        <v>9.6797736304604207</v>
      </c>
    </row>
    <row r="5317" spans="1:11" x14ac:dyDescent="0.3">
      <c r="A5317" s="18" t="str">
        <f t="shared" si="163"/>
        <v>82021F</v>
      </c>
      <c r="B5317" s="10">
        <v>760199</v>
      </c>
      <c r="C5317" s="15">
        <v>44453</v>
      </c>
      <c r="D5317" s="16">
        <v>3637.776503</v>
      </c>
      <c r="E5317" s="14">
        <v>0.87</v>
      </c>
      <c r="F5317" s="14" t="s">
        <v>41</v>
      </c>
      <c r="G5317" s="15">
        <v>44448</v>
      </c>
      <c r="H5317" s="27">
        <f>WORKDAY(WORKDAY(DATEVALUE("15/"&amp;MONTH(EDATE(C5317,0))&amp;"/"&amp;YEAR(EDATE(C5317,0))),-1,Feriados!$A$1:$A$936),1,Feriados!$A$1:$A$936)</f>
        <v>44454</v>
      </c>
      <c r="I5317" s="27">
        <f>WORKDAY(WORKDAY(DATEVALUE("15/"&amp;MONTH(EDATE(C5317,-1))&amp;"/"&amp;YEAR(EDATE(C5317,-1))),-1,Feriados!$A$1:$A$936),1,Feriados!$A$1:$A$936)</f>
        <v>44424</v>
      </c>
      <c r="J5317" s="27">
        <f>WORKDAY(WORKDAY(DATEVALUE("15/"&amp;MONTH(EDATE(C5317,0))&amp;"/"&amp;YEAR(EDATE(C5317,0))-1),-1,Feriados!$A$1:$A$936),1,Feriados!$A$1:$A$936)</f>
        <v>44089</v>
      </c>
      <c r="K5317" s="28">
        <f t="shared" si="162"/>
        <v>9.6797736304604207</v>
      </c>
    </row>
    <row r="5318" spans="1:11" x14ac:dyDescent="0.3">
      <c r="A5318" s="18" t="str">
        <f t="shared" si="163"/>
        <v>82021F</v>
      </c>
      <c r="B5318" s="10">
        <v>760199</v>
      </c>
      <c r="C5318" s="15">
        <v>44454</v>
      </c>
      <c r="D5318" s="16">
        <v>3639.2773529999999</v>
      </c>
      <c r="E5318" s="14">
        <v>0.87</v>
      </c>
      <c r="F5318" s="14" t="s">
        <v>41</v>
      </c>
      <c r="G5318" s="15">
        <v>44448</v>
      </c>
      <c r="H5318" s="27">
        <f>WORKDAY(WORKDAY(DATEVALUE("15/"&amp;MONTH(EDATE(C5318,0))&amp;"/"&amp;YEAR(EDATE(C5318,0))),-1,Feriados!$A$1:$A$936),1,Feriados!$A$1:$A$936)</f>
        <v>44454</v>
      </c>
      <c r="I5318" s="27">
        <f>WORKDAY(WORKDAY(DATEVALUE("15/"&amp;MONTH(EDATE(C5318,-1))&amp;"/"&amp;YEAR(EDATE(C5318,-1))),-1,Feriados!$A$1:$A$936),1,Feriados!$A$1:$A$936)</f>
        <v>44424</v>
      </c>
      <c r="J5318" s="27">
        <f>WORKDAY(WORKDAY(DATEVALUE("15/"&amp;MONTH(EDATE(C5318,0))&amp;"/"&amp;YEAR(EDATE(C5318,0))-1),-1,Feriados!$A$1:$A$936),1,Feriados!$A$1:$A$936)</f>
        <v>44089</v>
      </c>
      <c r="K5318" s="28">
        <f t="shared" si="162"/>
        <v>9.6797736304604207</v>
      </c>
    </row>
    <row r="5319" spans="1:11" x14ac:dyDescent="0.3">
      <c r="A5319" s="18" t="str">
        <f t="shared" si="163"/>
        <v>82021P</v>
      </c>
      <c r="B5319" s="10">
        <v>760199</v>
      </c>
      <c r="C5319" s="15">
        <v>44455</v>
      </c>
      <c r="D5319" s="16">
        <v>3640.9849749999998</v>
      </c>
      <c r="E5319" s="14">
        <v>0.99</v>
      </c>
      <c r="F5319" s="14" t="s">
        <v>42</v>
      </c>
      <c r="G5319" s="15">
        <v>44455</v>
      </c>
      <c r="H5319" s="27">
        <f>WORKDAY(WORKDAY(DATEVALUE("15/"&amp;MONTH(EDATE(C5319,0))&amp;"/"&amp;YEAR(EDATE(C5319,0))),-1,Feriados!$A$1:$A$936),1,Feriados!$A$1:$A$936)</f>
        <v>44454</v>
      </c>
      <c r="I5319" s="27">
        <f>WORKDAY(WORKDAY(DATEVALUE("15/"&amp;MONTH(EDATE(C5319,-1))&amp;"/"&amp;YEAR(EDATE(C5319,-1))),-1,Feriados!$A$1:$A$936),1,Feriados!$A$1:$A$936)</f>
        <v>44424</v>
      </c>
      <c r="J5319" s="27">
        <f>WORKDAY(WORKDAY(DATEVALUE("15/"&amp;MONTH(EDATE(C5319,0))&amp;"/"&amp;YEAR(EDATE(C5319,0))-1),-1,Feriados!$A$1:$A$936),1,Feriados!$A$1:$A$936)</f>
        <v>44089</v>
      </c>
      <c r="K5319" s="28">
        <f t="shared" si="162"/>
        <v>9.6797736304604207</v>
      </c>
    </row>
    <row r="5320" spans="1:11" x14ac:dyDescent="0.3">
      <c r="A5320" s="18" t="str">
        <f t="shared" si="163"/>
        <v>82021P</v>
      </c>
      <c r="B5320" s="10">
        <v>760199</v>
      </c>
      <c r="C5320" s="15">
        <v>44456</v>
      </c>
      <c r="D5320" s="16">
        <v>3642.6934000000001</v>
      </c>
      <c r="E5320" s="14">
        <v>0.99</v>
      </c>
      <c r="F5320" s="14" t="s">
        <v>42</v>
      </c>
      <c r="G5320" s="15">
        <v>44455</v>
      </c>
      <c r="H5320" s="27">
        <f>WORKDAY(WORKDAY(DATEVALUE("15/"&amp;MONTH(EDATE(C5320,0))&amp;"/"&amp;YEAR(EDATE(C5320,0))),-1,Feriados!$A$1:$A$936),1,Feriados!$A$1:$A$936)</f>
        <v>44454</v>
      </c>
      <c r="I5320" s="27">
        <f>WORKDAY(WORKDAY(DATEVALUE("15/"&amp;MONTH(EDATE(C5320,-1))&amp;"/"&amp;YEAR(EDATE(C5320,-1))),-1,Feriados!$A$1:$A$936),1,Feriados!$A$1:$A$936)</f>
        <v>44424</v>
      </c>
      <c r="J5320" s="27">
        <f>WORKDAY(WORKDAY(DATEVALUE("15/"&amp;MONTH(EDATE(C5320,0))&amp;"/"&amp;YEAR(EDATE(C5320,0))-1),-1,Feriados!$A$1:$A$936),1,Feriados!$A$1:$A$936)</f>
        <v>44089</v>
      </c>
      <c r="K5320" s="28">
        <f t="shared" si="162"/>
        <v>9.6797736304604207</v>
      </c>
    </row>
    <row r="5321" spans="1:11" x14ac:dyDescent="0.3">
      <c r="A5321" s="18" t="str">
        <f t="shared" si="163"/>
        <v>82021P</v>
      </c>
      <c r="B5321" s="10">
        <v>760199</v>
      </c>
      <c r="C5321" s="15">
        <v>44459</v>
      </c>
      <c r="D5321" s="16">
        <v>3644.4026250000002</v>
      </c>
      <c r="E5321" s="14">
        <v>0.99</v>
      </c>
      <c r="F5321" s="14" t="s">
        <v>42</v>
      </c>
      <c r="G5321" s="15">
        <v>44455</v>
      </c>
      <c r="H5321" s="27">
        <f>WORKDAY(WORKDAY(DATEVALUE("15/"&amp;MONTH(EDATE(C5321,0))&amp;"/"&amp;YEAR(EDATE(C5321,0))),-1,Feriados!$A$1:$A$936),1,Feriados!$A$1:$A$936)</f>
        <v>44454</v>
      </c>
      <c r="I5321" s="27">
        <f>WORKDAY(WORKDAY(DATEVALUE("15/"&amp;MONTH(EDATE(C5321,-1))&amp;"/"&amp;YEAR(EDATE(C5321,-1))),-1,Feriados!$A$1:$A$936),1,Feriados!$A$1:$A$936)</f>
        <v>44424</v>
      </c>
      <c r="J5321" s="27">
        <f>WORKDAY(WORKDAY(DATEVALUE("15/"&amp;MONTH(EDATE(C5321,0))&amp;"/"&amp;YEAR(EDATE(C5321,0))-1),-1,Feriados!$A$1:$A$936),1,Feriados!$A$1:$A$936)</f>
        <v>44089</v>
      </c>
      <c r="K5321" s="28">
        <f t="shared" si="162"/>
        <v>9.6797736304604207</v>
      </c>
    </row>
    <row r="5322" spans="1:11" x14ac:dyDescent="0.3">
      <c r="A5322" s="18" t="str">
        <f t="shared" si="163"/>
        <v>82021P</v>
      </c>
      <c r="B5322" s="10">
        <v>760199</v>
      </c>
      <c r="C5322" s="15">
        <v>44460</v>
      </c>
      <c r="D5322" s="16">
        <v>3646.1126530000001</v>
      </c>
      <c r="E5322" s="14">
        <v>0.99</v>
      </c>
      <c r="F5322" s="14" t="s">
        <v>42</v>
      </c>
      <c r="G5322" s="15">
        <v>44455</v>
      </c>
      <c r="H5322" s="27">
        <f>WORKDAY(WORKDAY(DATEVALUE("15/"&amp;MONTH(EDATE(C5322,0))&amp;"/"&amp;YEAR(EDATE(C5322,0))),-1,Feriados!$A$1:$A$936),1,Feriados!$A$1:$A$936)</f>
        <v>44454</v>
      </c>
      <c r="I5322" s="27">
        <f>WORKDAY(WORKDAY(DATEVALUE("15/"&amp;MONTH(EDATE(C5322,-1))&amp;"/"&amp;YEAR(EDATE(C5322,-1))),-1,Feriados!$A$1:$A$936),1,Feriados!$A$1:$A$936)</f>
        <v>44424</v>
      </c>
      <c r="J5322" s="27">
        <f>WORKDAY(WORKDAY(DATEVALUE("15/"&amp;MONTH(EDATE(C5322,0))&amp;"/"&amp;YEAR(EDATE(C5322,0))-1),-1,Feriados!$A$1:$A$936),1,Feriados!$A$1:$A$936)</f>
        <v>44089</v>
      </c>
      <c r="K5322" s="28">
        <f t="shared" si="162"/>
        <v>9.6797736304604207</v>
      </c>
    </row>
    <row r="5323" spans="1:11" x14ac:dyDescent="0.3">
      <c r="A5323" s="18" t="str">
        <f t="shared" si="163"/>
        <v>82021P</v>
      </c>
      <c r="B5323" s="10">
        <v>760199</v>
      </c>
      <c r="C5323" s="15">
        <v>44461</v>
      </c>
      <c r="D5323" s="16">
        <v>3647.823484</v>
      </c>
      <c r="E5323" s="14">
        <v>0.99</v>
      </c>
      <c r="F5323" s="14" t="s">
        <v>42</v>
      </c>
      <c r="G5323" s="15">
        <v>44455</v>
      </c>
      <c r="H5323" s="27">
        <f>WORKDAY(WORKDAY(DATEVALUE("15/"&amp;MONTH(EDATE(C5323,0))&amp;"/"&amp;YEAR(EDATE(C5323,0))),-1,Feriados!$A$1:$A$936),1,Feriados!$A$1:$A$936)</f>
        <v>44454</v>
      </c>
      <c r="I5323" s="27">
        <f>WORKDAY(WORKDAY(DATEVALUE("15/"&amp;MONTH(EDATE(C5323,-1))&amp;"/"&amp;YEAR(EDATE(C5323,-1))),-1,Feriados!$A$1:$A$936),1,Feriados!$A$1:$A$936)</f>
        <v>44424</v>
      </c>
      <c r="J5323" s="27">
        <f>WORKDAY(WORKDAY(DATEVALUE("15/"&amp;MONTH(EDATE(C5323,0))&amp;"/"&amp;YEAR(EDATE(C5323,0))-1),-1,Feriados!$A$1:$A$936),1,Feriados!$A$1:$A$936)</f>
        <v>44089</v>
      </c>
      <c r="K5323" s="28">
        <f t="shared" si="162"/>
        <v>9.6797736304604207</v>
      </c>
    </row>
    <row r="5324" spans="1:11" x14ac:dyDescent="0.3">
      <c r="A5324" s="18" t="str">
        <f t="shared" si="163"/>
        <v>82021P</v>
      </c>
      <c r="B5324" s="10">
        <v>760199</v>
      </c>
      <c r="C5324" s="15">
        <v>44462</v>
      </c>
      <c r="D5324" s="16">
        <v>3649.535116</v>
      </c>
      <c r="E5324" s="14">
        <v>0.99</v>
      </c>
      <c r="F5324" s="14" t="s">
        <v>42</v>
      </c>
      <c r="G5324" s="15">
        <v>44455</v>
      </c>
      <c r="H5324" s="27">
        <f>WORKDAY(WORKDAY(DATEVALUE("15/"&amp;MONTH(EDATE(C5324,0))&amp;"/"&amp;YEAR(EDATE(C5324,0))),-1,Feriados!$A$1:$A$936),1,Feriados!$A$1:$A$936)</f>
        <v>44454</v>
      </c>
      <c r="I5324" s="27">
        <f>WORKDAY(WORKDAY(DATEVALUE("15/"&amp;MONTH(EDATE(C5324,-1))&amp;"/"&amp;YEAR(EDATE(C5324,-1))),-1,Feriados!$A$1:$A$936),1,Feriados!$A$1:$A$936)</f>
        <v>44424</v>
      </c>
      <c r="J5324" s="27">
        <f>WORKDAY(WORKDAY(DATEVALUE("15/"&amp;MONTH(EDATE(C5324,0))&amp;"/"&amp;YEAR(EDATE(C5324,0))-1),-1,Feriados!$A$1:$A$936),1,Feriados!$A$1:$A$936)</f>
        <v>44089</v>
      </c>
      <c r="K5324" s="28">
        <f t="shared" si="162"/>
        <v>9.6797736304604207</v>
      </c>
    </row>
    <row r="5325" spans="1:11" x14ac:dyDescent="0.3">
      <c r="A5325" s="18" t="str">
        <f t="shared" si="163"/>
        <v>82021P</v>
      </c>
      <c r="B5325" s="10">
        <v>760199</v>
      </c>
      <c r="C5325" s="15">
        <v>44463</v>
      </c>
      <c r="D5325" s="16">
        <v>3651.2475530000002</v>
      </c>
      <c r="E5325" s="14">
        <v>0.99</v>
      </c>
      <c r="F5325" s="14" t="s">
        <v>42</v>
      </c>
      <c r="G5325" s="15">
        <v>44455</v>
      </c>
      <c r="H5325" s="27">
        <f>WORKDAY(WORKDAY(DATEVALUE("15/"&amp;MONTH(EDATE(C5325,0))&amp;"/"&amp;YEAR(EDATE(C5325,0))),-1,Feriados!$A$1:$A$936),1,Feriados!$A$1:$A$936)</f>
        <v>44454</v>
      </c>
      <c r="I5325" s="27">
        <f>WORKDAY(WORKDAY(DATEVALUE("15/"&amp;MONTH(EDATE(C5325,-1))&amp;"/"&amp;YEAR(EDATE(C5325,-1))),-1,Feriados!$A$1:$A$936),1,Feriados!$A$1:$A$936)</f>
        <v>44424</v>
      </c>
      <c r="J5325" s="27">
        <f>WORKDAY(WORKDAY(DATEVALUE("15/"&amp;MONTH(EDATE(C5325,0))&amp;"/"&amp;YEAR(EDATE(C5325,0))-1),-1,Feriados!$A$1:$A$936),1,Feriados!$A$1:$A$936)</f>
        <v>44089</v>
      </c>
      <c r="K5325" s="28">
        <f t="shared" si="162"/>
        <v>9.6797736304604207</v>
      </c>
    </row>
    <row r="5326" spans="1:11" x14ac:dyDescent="0.3">
      <c r="A5326" s="18" t="str">
        <f t="shared" si="163"/>
        <v>82021P</v>
      </c>
      <c r="B5326" s="10">
        <v>760199</v>
      </c>
      <c r="C5326" s="15">
        <v>44466</v>
      </c>
      <c r="D5326" s="16">
        <v>3656.265472</v>
      </c>
      <c r="E5326" s="14">
        <v>1.23</v>
      </c>
      <c r="F5326" s="14" t="s">
        <v>42</v>
      </c>
      <c r="G5326" s="15">
        <v>44466</v>
      </c>
      <c r="H5326" s="27">
        <f>WORKDAY(WORKDAY(DATEVALUE("15/"&amp;MONTH(EDATE(C5326,0))&amp;"/"&amp;YEAR(EDATE(C5326,0))),-1,Feriados!$A$1:$A$936),1,Feriados!$A$1:$A$936)</f>
        <v>44454</v>
      </c>
      <c r="I5326" s="27">
        <f>WORKDAY(WORKDAY(DATEVALUE("15/"&amp;MONTH(EDATE(C5326,-1))&amp;"/"&amp;YEAR(EDATE(C5326,-1))),-1,Feriados!$A$1:$A$936),1,Feriados!$A$1:$A$936)</f>
        <v>44424</v>
      </c>
      <c r="J5326" s="27">
        <f>WORKDAY(WORKDAY(DATEVALUE("15/"&amp;MONTH(EDATE(C5326,0))&amp;"/"&amp;YEAR(EDATE(C5326,0))-1),-1,Feriados!$A$1:$A$936),1,Feriados!$A$1:$A$936)</f>
        <v>44089</v>
      </c>
      <c r="K5326" s="28">
        <f t="shared" si="162"/>
        <v>9.6797736304604207</v>
      </c>
    </row>
    <row r="5327" spans="1:11" x14ac:dyDescent="0.3">
      <c r="A5327" s="18" t="str">
        <f t="shared" si="163"/>
        <v>82021P</v>
      </c>
      <c r="B5327" s="10">
        <v>760199</v>
      </c>
      <c r="C5327" s="15">
        <v>44467</v>
      </c>
      <c r="D5327" s="16">
        <v>3658.3945549999999</v>
      </c>
      <c r="E5327" s="14">
        <v>1.23</v>
      </c>
      <c r="F5327" s="14" t="s">
        <v>42</v>
      </c>
      <c r="G5327" s="15">
        <v>44466</v>
      </c>
      <c r="H5327" s="27">
        <f>WORKDAY(WORKDAY(DATEVALUE("15/"&amp;MONTH(EDATE(C5327,0))&amp;"/"&amp;YEAR(EDATE(C5327,0))),-1,Feriados!$A$1:$A$936),1,Feriados!$A$1:$A$936)</f>
        <v>44454</v>
      </c>
      <c r="I5327" s="27">
        <f>WORKDAY(WORKDAY(DATEVALUE("15/"&amp;MONTH(EDATE(C5327,-1))&amp;"/"&amp;YEAR(EDATE(C5327,-1))),-1,Feriados!$A$1:$A$936),1,Feriados!$A$1:$A$936)</f>
        <v>44424</v>
      </c>
      <c r="J5327" s="27">
        <f>WORKDAY(WORKDAY(DATEVALUE("15/"&amp;MONTH(EDATE(C5327,0))&amp;"/"&amp;YEAR(EDATE(C5327,0))-1),-1,Feriados!$A$1:$A$936),1,Feriados!$A$1:$A$936)</f>
        <v>44089</v>
      </c>
      <c r="K5327" s="28">
        <f t="shared" si="162"/>
        <v>9.6797736304604207</v>
      </c>
    </row>
    <row r="5328" spans="1:11" x14ac:dyDescent="0.3">
      <c r="A5328" s="18" t="str">
        <f t="shared" si="163"/>
        <v>82021P</v>
      </c>
      <c r="B5328" s="10">
        <v>760199</v>
      </c>
      <c r="C5328" s="15">
        <v>44468</v>
      </c>
      <c r="D5328" s="16">
        <v>3660.5248780000002</v>
      </c>
      <c r="E5328" s="14">
        <v>1.23</v>
      </c>
      <c r="F5328" s="14" t="s">
        <v>42</v>
      </c>
      <c r="G5328" s="15">
        <v>44466</v>
      </c>
      <c r="H5328" s="27">
        <f>WORKDAY(WORKDAY(DATEVALUE("15/"&amp;MONTH(EDATE(C5328,0))&amp;"/"&amp;YEAR(EDATE(C5328,0))),-1,Feriados!$A$1:$A$936),1,Feriados!$A$1:$A$936)</f>
        <v>44454</v>
      </c>
      <c r="I5328" s="27">
        <f>WORKDAY(WORKDAY(DATEVALUE("15/"&amp;MONTH(EDATE(C5328,-1))&amp;"/"&amp;YEAR(EDATE(C5328,-1))),-1,Feriados!$A$1:$A$936),1,Feriados!$A$1:$A$936)</f>
        <v>44424</v>
      </c>
      <c r="J5328" s="27">
        <f>WORKDAY(WORKDAY(DATEVALUE("15/"&amp;MONTH(EDATE(C5328,0))&amp;"/"&amp;YEAR(EDATE(C5328,0))-1),-1,Feriados!$A$1:$A$936),1,Feriados!$A$1:$A$936)</f>
        <v>44089</v>
      </c>
      <c r="K5328" s="28">
        <f t="shared" si="162"/>
        <v>9.6797736304604207</v>
      </c>
    </row>
    <row r="5329" spans="1:11" x14ac:dyDescent="0.3">
      <c r="A5329" s="18" t="str">
        <f t="shared" si="163"/>
        <v>82021P</v>
      </c>
      <c r="B5329" s="10">
        <v>760199</v>
      </c>
      <c r="C5329" s="15">
        <v>44469</v>
      </c>
      <c r="D5329" s="16">
        <v>3662.656442</v>
      </c>
      <c r="E5329" s="14">
        <v>1.23</v>
      </c>
      <c r="F5329" s="14" t="s">
        <v>42</v>
      </c>
      <c r="G5329" s="15">
        <v>44466</v>
      </c>
      <c r="H5329" s="27">
        <f>WORKDAY(WORKDAY(DATEVALUE("15/"&amp;MONTH(EDATE(C5329,0))&amp;"/"&amp;YEAR(EDATE(C5329,0))),-1,Feriados!$A$1:$A$936),1,Feriados!$A$1:$A$936)</f>
        <v>44454</v>
      </c>
      <c r="I5329" s="27">
        <f>WORKDAY(WORKDAY(DATEVALUE("15/"&amp;MONTH(EDATE(C5329,-1))&amp;"/"&amp;YEAR(EDATE(C5329,-1))),-1,Feriados!$A$1:$A$936),1,Feriados!$A$1:$A$936)</f>
        <v>44424</v>
      </c>
      <c r="J5329" s="27">
        <f>WORKDAY(WORKDAY(DATEVALUE("15/"&amp;MONTH(EDATE(C5329,0))&amp;"/"&amp;YEAR(EDATE(C5329,0))-1),-1,Feriados!$A$1:$A$936),1,Feriados!$A$1:$A$936)</f>
        <v>44089</v>
      </c>
      <c r="K5329" s="28">
        <f t="shared" si="162"/>
        <v>9.6797736304604207</v>
      </c>
    </row>
    <row r="5330" spans="1:11" x14ac:dyDescent="0.3">
      <c r="A5330" s="18" t="str">
        <f t="shared" si="163"/>
        <v>92021P</v>
      </c>
      <c r="B5330" s="10">
        <v>760199</v>
      </c>
      <c r="C5330" s="15">
        <v>44470</v>
      </c>
      <c r="D5330" s="16">
        <v>3664.7892470000002</v>
      </c>
      <c r="E5330" s="14">
        <v>1.23</v>
      </c>
      <c r="F5330" s="14" t="s">
        <v>42</v>
      </c>
      <c r="G5330" s="15">
        <v>44466</v>
      </c>
      <c r="H5330" s="27">
        <f>WORKDAY(WORKDAY(DATEVALUE("15/"&amp;MONTH(EDATE(C5330,0))&amp;"/"&amp;YEAR(EDATE(C5330,0))),-1,Feriados!$A$1:$A$936),1,Feriados!$A$1:$A$936)</f>
        <v>44484</v>
      </c>
      <c r="I5330" s="27">
        <f>WORKDAY(WORKDAY(DATEVALUE("15/"&amp;MONTH(EDATE(C5330,-1))&amp;"/"&amp;YEAR(EDATE(C5330,-1))),-1,Feriados!$A$1:$A$936),1,Feriados!$A$1:$A$936)</f>
        <v>44454</v>
      </c>
      <c r="J5330" s="27">
        <f>WORKDAY(WORKDAY(DATEVALUE("15/"&amp;MONTH(EDATE(C5330,0))&amp;"/"&amp;YEAR(EDATE(C5330,0))-1),-1,Feriados!$A$1:$A$936),1,Feriados!$A$1:$A$936)</f>
        <v>44119</v>
      </c>
      <c r="K5330" s="28">
        <f t="shared" si="162"/>
        <v>10.246394961929695</v>
      </c>
    </row>
    <row r="5331" spans="1:11" x14ac:dyDescent="0.3">
      <c r="A5331" s="18" t="str">
        <f t="shared" si="163"/>
        <v>92021P</v>
      </c>
      <c r="B5331" s="10">
        <v>760199</v>
      </c>
      <c r="C5331" s="15">
        <v>44473</v>
      </c>
      <c r="D5331" s="16">
        <v>3666.9232929999998</v>
      </c>
      <c r="E5331" s="14">
        <v>1.23</v>
      </c>
      <c r="F5331" s="14" t="s">
        <v>42</v>
      </c>
      <c r="G5331" s="15">
        <v>44466</v>
      </c>
      <c r="H5331" s="27">
        <f>WORKDAY(WORKDAY(DATEVALUE("15/"&amp;MONTH(EDATE(C5331,0))&amp;"/"&amp;YEAR(EDATE(C5331,0))),-1,Feriados!$A$1:$A$936),1,Feriados!$A$1:$A$936)</f>
        <v>44484</v>
      </c>
      <c r="I5331" s="27">
        <f>WORKDAY(WORKDAY(DATEVALUE("15/"&amp;MONTH(EDATE(C5331,-1))&amp;"/"&amp;YEAR(EDATE(C5331,-1))),-1,Feriados!$A$1:$A$936),1,Feriados!$A$1:$A$936)</f>
        <v>44454</v>
      </c>
      <c r="J5331" s="27">
        <f>WORKDAY(WORKDAY(DATEVALUE("15/"&amp;MONTH(EDATE(C5331,0))&amp;"/"&amp;YEAR(EDATE(C5331,0))-1),-1,Feriados!$A$1:$A$936),1,Feriados!$A$1:$A$936)</f>
        <v>44119</v>
      </c>
      <c r="K5331" s="28">
        <f t="shared" si="162"/>
        <v>10.246394961929695</v>
      </c>
    </row>
    <row r="5332" spans="1:11" x14ac:dyDescent="0.3">
      <c r="A5332" s="18" t="str">
        <f t="shared" si="163"/>
        <v>92021P</v>
      </c>
      <c r="B5332" s="10">
        <v>760199</v>
      </c>
      <c r="C5332" s="15">
        <v>44474</v>
      </c>
      <c r="D5332" s="16">
        <v>3669.058583</v>
      </c>
      <c r="E5332" s="14">
        <v>1.23</v>
      </c>
      <c r="F5332" s="14" t="s">
        <v>42</v>
      </c>
      <c r="G5332" s="15">
        <v>44466</v>
      </c>
      <c r="H5332" s="27">
        <f>WORKDAY(WORKDAY(DATEVALUE("15/"&amp;MONTH(EDATE(C5332,0))&amp;"/"&amp;YEAR(EDATE(C5332,0))),-1,Feriados!$A$1:$A$936),1,Feriados!$A$1:$A$936)</f>
        <v>44484</v>
      </c>
      <c r="I5332" s="27">
        <f>WORKDAY(WORKDAY(DATEVALUE("15/"&amp;MONTH(EDATE(C5332,-1))&amp;"/"&amp;YEAR(EDATE(C5332,-1))),-1,Feriados!$A$1:$A$936),1,Feriados!$A$1:$A$936)</f>
        <v>44454</v>
      </c>
      <c r="J5332" s="27">
        <f>WORKDAY(WORKDAY(DATEVALUE("15/"&amp;MONTH(EDATE(C5332,0))&amp;"/"&amp;YEAR(EDATE(C5332,0))-1),-1,Feriados!$A$1:$A$936),1,Feriados!$A$1:$A$936)</f>
        <v>44119</v>
      </c>
      <c r="K5332" s="28">
        <f t="shared" si="162"/>
        <v>10.246394961929695</v>
      </c>
    </row>
    <row r="5333" spans="1:11" x14ac:dyDescent="0.3">
      <c r="A5333" s="18" t="str">
        <f t="shared" si="163"/>
        <v>92021P</v>
      </c>
      <c r="B5333" s="10">
        <v>760199</v>
      </c>
      <c r="C5333" s="15">
        <v>44475</v>
      </c>
      <c r="D5333" s="16">
        <v>3671.195115</v>
      </c>
      <c r="E5333" s="14">
        <v>1.23</v>
      </c>
      <c r="F5333" s="14" t="s">
        <v>42</v>
      </c>
      <c r="G5333" s="15">
        <v>44466</v>
      </c>
      <c r="H5333" s="27">
        <f>WORKDAY(WORKDAY(DATEVALUE("15/"&amp;MONTH(EDATE(C5333,0))&amp;"/"&amp;YEAR(EDATE(C5333,0))),-1,Feriados!$A$1:$A$936),1,Feriados!$A$1:$A$936)</f>
        <v>44484</v>
      </c>
      <c r="I5333" s="27">
        <f>WORKDAY(WORKDAY(DATEVALUE("15/"&amp;MONTH(EDATE(C5333,-1))&amp;"/"&amp;YEAR(EDATE(C5333,-1))),-1,Feriados!$A$1:$A$936),1,Feriados!$A$1:$A$936)</f>
        <v>44454</v>
      </c>
      <c r="J5333" s="27">
        <f>WORKDAY(WORKDAY(DATEVALUE("15/"&amp;MONTH(EDATE(C5333,0))&amp;"/"&amp;YEAR(EDATE(C5333,0))-1),-1,Feriados!$A$1:$A$936),1,Feriados!$A$1:$A$936)</f>
        <v>44119</v>
      </c>
      <c r="K5333" s="28">
        <f t="shared" si="162"/>
        <v>10.246394961929695</v>
      </c>
    </row>
    <row r="5334" spans="1:11" x14ac:dyDescent="0.3">
      <c r="A5334" s="18" t="str">
        <f t="shared" si="163"/>
        <v>92021P</v>
      </c>
      <c r="B5334" s="10">
        <v>760199</v>
      </c>
      <c r="C5334" s="15">
        <v>44476</v>
      </c>
      <c r="D5334" s="16">
        <v>3673.3328919999999</v>
      </c>
      <c r="E5334" s="14">
        <v>1.23</v>
      </c>
      <c r="F5334" s="14" t="s">
        <v>42</v>
      </c>
      <c r="G5334" s="15">
        <v>44466</v>
      </c>
      <c r="H5334" s="27">
        <f>WORKDAY(WORKDAY(DATEVALUE("15/"&amp;MONTH(EDATE(C5334,0))&amp;"/"&amp;YEAR(EDATE(C5334,0))),-1,Feriados!$A$1:$A$936),1,Feriados!$A$1:$A$936)</f>
        <v>44484</v>
      </c>
      <c r="I5334" s="27">
        <f>WORKDAY(WORKDAY(DATEVALUE("15/"&amp;MONTH(EDATE(C5334,-1))&amp;"/"&amp;YEAR(EDATE(C5334,-1))),-1,Feriados!$A$1:$A$936),1,Feriados!$A$1:$A$936)</f>
        <v>44454</v>
      </c>
      <c r="J5334" s="27">
        <f>WORKDAY(WORKDAY(DATEVALUE("15/"&amp;MONTH(EDATE(C5334,0))&amp;"/"&amp;YEAR(EDATE(C5334,0))-1),-1,Feriados!$A$1:$A$936),1,Feriados!$A$1:$A$936)</f>
        <v>44119</v>
      </c>
      <c r="K5334" s="28">
        <f t="shared" si="162"/>
        <v>10.246394961929695</v>
      </c>
    </row>
    <row r="5335" spans="1:11" x14ac:dyDescent="0.3">
      <c r="A5335" s="18" t="str">
        <f t="shared" si="163"/>
        <v>92021F</v>
      </c>
      <c r="B5335" s="10">
        <v>760199</v>
      </c>
      <c r="C5335" s="15">
        <v>44477</v>
      </c>
      <c r="D5335" s="16">
        <v>3673.413227</v>
      </c>
      <c r="E5335" s="14">
        <v>1.1599999999999999</v>
      </c>
      <c r="F5335" s="14" t="s">
        <v>41</v>
      </c>
      <c r="G5335" s="15">
        <v>44477</v>
      </c>
      <c r="H5335" s="27">
        <f>WORKDAY(WORKDAY(DATEVALUE("15/"&amp;MONTH(EDATE(C5335,0))&amp;"/"&amp;YEAR(EDATE(C5335,0))),-1,Feriados!$A$1:$A$936),1,Feriados!$A$1:$A$936)</f>
        <v>44484</v>
      </c>
      <c r="I5335" s="27">
        <f>WORKDAY(WORKDAY(DATEVALUE("15/"&amp;MONTH(EDATE(C5335,-1))&amp;"/"&amp;YEAR(EDATE(C5335,-1))),-1,Feriados!$A$1:$A$936),1,Feriados!$A$1:$A$936)</f>
        <v>44454</v>
      </c>
      <c r="J5335" s="27">
        <f>WORKDAY(WORKDAY(DATEVALUE("15/"&amp;MONTH(EDATE(C5335,0))&amp;"/"&amp;YEAR(EDATE(C5335,0))-1),-1,Feriados!$A$1:$A$936),1,Feriados!$A$1:$A$936)</f>
        <v>44119</v>
      </c>
      <c r="K5335" s="28">
        <f t="shared" si="162"/>
        <v>10.246394961929695</v>
      </c>
    </row>
    <row r="5336" spans="1:11" x14ac:dyDescent="0.3">
      <c r="A5336" s="18" t="str">
        <f t="shared" si="163"/>
        <v>92021F</v>
      </c>
      <c r="B5336" s="10">
        <v>760199</v>
      </c>
      <c r="C5336" s="15">
        <v>44480</v>
      </c>
      <c r="D5336" s="16">
        <v>3675.4311619999999</v>
      </c>
      <c r="E5336" s="14">
        <v>1.1599999999999999</v>
      </c>
      <c r="F5336" s="14" t="s">
        <v>41</v>
      </c>
      <c r="G5336" s="15">
        <v>44477</v>
      </c>
      <c r="H5336" s="27">
        <f>WORKDAY(WORKDAY(DATEVALUE("15/"&amp;MONTH(EDATE(C5336,0))&amp;"/"&amp;YEAR(EDATE(C5336,0))),-1,Feriados!$A$1:$A$936),1,Feriados!$A$1:$A$936)</f>
        <v>44484</v>
      </c>
      <c r="I5336" s="27">
        <f>WORKDAY(WORKDAY(DATEVALUE("15/"&amp;MONTH(EDATE(C5336,-1))&amp;"/"&amp;YEAR(EDATE(C5336,-1))),-1,Feriados!$A$1:$A$936),1,Feriados!$A$1:$A$936)</f>
        <v>44454</v>
      </c>
      <c r="J5336" s="27">
        <f>WORKDAY(WORKDAY(DATEVALUE("15/"&amp;MONTH(EDATE(C5336,0))&amp;"/"&amp;YEAR(EDATE(C5336,0))-1),-1,Feriados!$A$1:$A$936),1,Feriados!$A$1:$A$936)</f>
        <v>44119</v>
      </c>
      <c r="K5336" s="28">
        <f t="shared" si="162"/>
        <v>10.246394961929695</v>
      </c>
    </row>
    <row r="5337" spans="1:11" x14ac:dyDescent="0.3">
      <c r="A5337" s="18" t="str">
        <f t="shared" si="163"/>
        <v>92021F</v>
      </c>
      <c r="B5337" s="10">
        <v>760199</v>
      </c>
      <c r="C5337" s="15">
        <v>44482</v>
      </c>
      <c r="D5337" s="16">
        <v>3677.4502050000001</v>
      </c>
      <c r="E5337" s="14">
        <v>1.1599999999999999</v>
      </c>
      <c r="F5337" s="14" t="s">
        <v>41</v>
      </c>
      <c r="G5337" s="15">
        <v>44477</v>
      </c>
      <c r="H5337" s="27">
        <f>WORKDAY(WORKDAY(DATEVALUE("15/"&amp;MONTH(EDATE(C5337,0))&amp;"/"&amp;YEAR(EDATE(C5337,0))),-1,Feriados!$A$1:$A$936),1,Feriados!$A$1:$A$936)</f>
        <v>44484</v>
      </c>
      <c r="I5337" s="27">
        <f>WORKDAY(WORKDAY(DATEVALUE("15/"&amp;MONTH(EDATE(C5337,-1))&amp;"/"&amp;YEAR(EDATE(C5337,-1))),-1,Feriados!$A$1:$A$936),1,Feriados!$A$1:$A$936)</f>
        <v>44454</v>
      </c>
      <c r="J5337" s="27">
        <f>WORKDAY(WORKDAY(DATEVALUE("15/"&amp;MONTH(EDATE(C5337,0))&amp;"/"&amp;YEAR(EDATE(C5337,0))-1),-1,Feriados!$A$1:$A$936),1,Feriados!$A$1:$A$936)</f>
        <v>44119</v>
      </c>
      <c r="K5337" s="28">
        <f t="shared" si="162"/>
        <v>10.246394961929695</v>
      </c>
    </row>
    <row r="5338" spans="1:11" x14ac:dyDescent="0.3">
      <c r="A5338" s="18" t="str">
        <f t="shared" si="163"/>
        <v>92021F</v>
      </c>
      <c r="B5338" s="10">
        <v>760199</v>
      </c>
      <c r="C5338" s="15">
        <v>44483</v>
      </c>
      <c r="D5338" s="16">
        <v>3679.470358</v>
      </c>
      <c r="E5338" s="14">
        <v>1.1599999999999999</v>
      </c>
      <c r="F5338" s="14" t="s">
        <v>41</v>
      </c>
      <c r="G5338" s="15">
        <v>44477</v>
      </c>
      <c r="H5338" s="27">
        <f>WORKDAY(WORKDAY(DATEVALUE("15/"&amp;MONTH(EDATE(C5338,0))&amp;"/"&amp;YEAR(EDATE(C5338,0))),-1,Feriados!$A$1:$A$936),1,Feriados!$A$1:$A$936)</f>
        <v>44484</v>
      </c>
      <c r="I5338" s="27">
        <f>WORKDAY(WORKDAY(DATEVALUE("15/"&amp;MONTH(EDATE(C5338,-1))&amp;"/"&amp;YEAR(EDATE(C5338,-1))),-1,Feriados!$A$1:$A$936),1,Feriados!$A$1:$A$936)</f>
        <v>44454</v>
      </c>
      <c r="J5338" s="27">
        <f>WORKDAY(WORKDAY(DATEVALUE("15/"&amp;MONTH(EDATE(C5338,0))&amp;"/"&amp;YEAR(EDATE(C5338,0))-1),-1,Feriados!$A$1:$A$936),1,Feriados!$A$1:$A$936)</f>
        <v>44119</v>
      </c>
      <c r="K5338" s="28">
        <f t="shared" si="162"/>
        <v>10.246394961929695</v>
      </c>
    </row>
    <row r="5339" spans="1:11" x14ac:dyDescent="0.3">
      <c r="A5339" s="18" t="str">
        <f t="shared" si="163"/>
        <v>92021F</v>
      </c>
      <c r="B5339" s="10">
        <v>760199</v>
      </c>
      <c r="C5339" s="15">
        <v>44484</v>
      </c>
      <c r="D5339" s="16">
        <v>3681.4916199999998</v>
      </c>
      <c r="E5339" s="14">
        <v>1.1599999999999999</v>
      </c>
      <c r="F5339" s="14" t="s">
        <v>41</v>
      </c>
      <c r="G5339" s="15">
        <v>44477</v>
      </c>
      <c r="H5339" s="27">
        <f>WORKDAY(WORKDAY(DATEVALUE("15/"&amp;MONTH(EDATE(C5339,0))&amp;"/"&amp;YEAR(EDATE(C5339,0))),-1,Feriados!$A$1:$A$936),1,Feriados!$A$1:$A$936)</f>
        <v>44484</v>
      </c>
      <c r="I5339" s="27">
        <f>WORKDAY(WORKDAY(DATEVALUE("15/"&amp;MONTH(EDATE(C5339,-1))&amp;"/"&amp;YEAR(EDATE(C5339,-1))),-1,Feriados!$A$1:$A$936),1,Feriados!$A$1:$A$936)</f>
        <v>44454</v>
      </c>
      <c r="J5339" s="27">
        <f>WORKDAY(WORKDAY(DATEVALUE("15/"&amp;MONTH(EDATE(C5339,0))&amp;"/"&amp;YEAR(EDATE(C5339,0))-1),-1,Feriados!$A$1:$A$936),1,Feriados!$A$1:$A$936)</f>
        <v>44119</v>
      </c>
      <c r="K5339" s="28">
        <f t="shared" si="162"/>
        <v>10.246394961929695</v>
      </c>
    </row>
    <row r="5340" spans="1:11" x14ac:dyDescent="0.3">
      <c r="A5340" s="18" t="str">
        <f t="shared" si="163"/>
        <v>92021P</v>
      </c>
      <c r="B5340" s="10">
        <v>760199</v>
      </c>
      <c r="C5340" s="15">
        <v>44487</v>
      </c>
      <c r="D5340" s="16">
        <v>3682.775877</v>
      </c>
      <c r="E5340" s="14">
        <v>0.7</v>
      </c>
      <c r="F5340" s="14" t="s">
        <v>42</v>
      </c>
      <c r="G5340" s="15">
        <v>44487</v>
      </c>
      <c r="H5340" s="27">
        <f>WORKDAY(WORKDAY(DATEVALUE("15/"&amp;MONTH(EDATE(C5340,0))&amp;"/"&amp;YEAR(EDATE(C5340,0))),-1,Feriados!$A$1:$A$936),1,Feriados!$A$1:$A$936)</f>
        <v>44484</v>
      </c>
      <c r="I5340" s="27">
        <f>WORKDAY(WORKDAY(DATEVALUE("15/"&amp;MONTH(EDATE(C5340,-1))&amp;"/"&amp;YEAR(EDATE(C5340,-1))),-1,Feriados!$A$1:$A$936),1,Feriados!$A$1:$A$936)</f>
        <v>44454</v>
      </c>
      <c r="J5340" s="27">
        <f>WORKDAY(WORKDAY(DATEVALUE("15/"&amp;MONTH(EDATE(C5340,0))&amp;"/"&amp;YEAR(EDATE(C5340,0))-1),-1,Feriados!$A$1:$A$936),1,Feriados!$A$1:$A$936)</f>
        <v>44119</v>
      </c>
      <c r="K5340" s="28">
        <f t="shared" si="162"/>
        <v>10.246394961929695</v>
      </c>
    </row>
    <row r="5341" spans="1:11" x14ac:dyDescent="0.3">
      <c r="A5341" s="18" t="str">
        <f t="shared" si="163"/>
        <v>92021P</v>
      </c>
      <c r="B5341" s="10">
        <v>760199</v>
      </c>
      <c r="C5341" s="15">
        <v>44488</v>
      </c>
      <c r="D5341" s="16">
        <v>3684.0605820000001</v>
      </c>
      <c r="E5341" s="14">
        <v>0.7</v>
      </c>
      <c r="F5341" s="14" t="s">
        <v>42</v>
      </c>
      <c r="G5341" s="15">
        <v>44487</v>
      </c>
      <c r="H5341" s="27">
        <f>WORKDAY(WORKDAY(DATEVALUE("15/"&amp;MONTH(EDATE(C5341,0))&amp;"/"&amp;YEAR(EDATE(C5341,0))),-1,Feriados!$A$1:$A$936),1,Feriados!$A$1:$A$936)</f>
        <v>44484</v>
      </c>
      <c r="I5341" s="27">
        <f>WORKDAY(WORKDAY(DATEVALUE("15/"&amp;MONTH(EDATE(C5341,-1))&amp;"/"&amp;YEAR(EDATE(C5341,-1))),-1,Feriados!$A$1:$A$936),1,Feriados!$A$1:$A$936)</f>
        <v>44454</v>
      </c>
      <c r="J5341" s="27">
        <f>WORKDAY(WORKDAY(DATEVALUE("15/"&amp;MONTH(EDATE(C5341,0))&amp;"/"&amp;YEAR(EDATE(C5341,0))-1),-1,Feriados!$A$1:$A$936),1,Feriados!$A$1:$A$936)</f>
        <v>44119</v>
      </c>
      <c r="K5341" s="28">
        <f t="shared" si="162"/>
        <v>10.246394961929695</v>
      </c>
    </row>
    <row r="5342" spans="1:11" x14ac:dyDescent="0.3">
      <c r="A5342" s="18" t="str">
        <f t="shared" si="163"/>
        <v>92021P</v>
      </c>
      <c r="B5342" s="10">
        <v>760199</v>
      </c>
      <c r="C5342" s="15">
        <v>44489</v>
      </c>
      <c r="D5342" s="16">
        <v>3685.3457349999999</v>
      </c>
      <c r="E5342" s="14">
        <v>0.7</v>
      </c>
      <c r="F5342" s="14" t="s">
        <v>42</v>
      </c>
      <c r="G5342" s="15">
        <v>44487</v>
      </c>
      <c r="H5342" s="27">
        <f>WORKDAY(WORKDAY(DATEVALUE("15/"&amp;MONTH(EDATE(C5342,0))&amp;"/"&amp;YEAR(EDATE(C5342,0))),-1,Feriados!$A$1:$A$936),1,Feriados!$A$1:$A$936)</f>
        <v>44484</v>
      </c>
      <c r="I5342" s="27">
        <f>WORKDAY(WORKDAY(DATEVALUE("15/"&amp;MONTH(EDATE(C5342,-1))&amp;"/"&amp;YEAR(EDATE(C5342,-1))),-1,Feriados!$A$1:$A$936),1,Feriados!$A$1:$A$936)</f>
        <v>44454</v>
      </c>
      <c r="J5342" s="27">
        <f>WORKDAY(WORKDAY(DATEVALUE("15/"&amp;MONTH(EDATE(C5342,0))&amp;"/"&amp;YEAR(EDATE(C5342,0))-1),-1,Feriados!$A$1:$A$936),1,Feriados!$A$1:$A$936)</f>
        <v>44119</v>
      </c>
      <c r="K5342" s="28">
        <f t="shared" si="162"/>
        <v>10.246394961929695</v>
      </c>
    </row>
    <row r="5343" spans="1:11" x14ac:dyDescent="0.3">
      <c r="A5343" s="18" t="str">
        <f t="shared" si="163"/>
        <v>92021P</v>
      </c>
      <c r="B5343" s="10">
        <v>760199</v>
      </c>
      <c r="C5343" s="15">
        <v>44490</v>
      </c>
      <c r="D5343" s="16">
        <v>3686.6313369999998</v>
      </c>
      <c r="E5343" s="14">
        <v>0.7</v>
      </c>
      <c r="F5343" s="14" t="s">
        <v>42</v>
      </c>
      <c r="G5343" s="15">
        <v>44487</v>
      </c>
      <c r="H5343" s="27">
        <f>WORKDAY(WORKDAY(DATEVALUE("15/"&amp;MONTH(EDATE(C5343,0))&amp;"/"&amp;YEAR(EDATE(C5343,0))),-1,Feriados!$A$1:$A$936),1,Feriados!$A$1:$A$936)</f>
        <v>44484</v>
      </c>
      <c r="I5343" s="27">
        <f>WORKDAY(WORKDAY(DATEVALUE("15/"&amp;MONTH(EDATE(C5343,-1))&amp;"/"&amp;YEAR(EDATE(C5343,-1))),-1,Feriados!$A$1:$A$936),1,Feriados!$A$1:$A$936)</f>
        <v>44454</v>
      </c>
      <c r="J5343" s="27">
        <f>WORKDAY(WORKDAY(DATEVALUE("15/"&amp;MONTH(EDATE(C5343,0))&amp;"/"&amp;YEAR(EDATE(C5343,0))-1),-1,Feriados!$A$1:$A$936),1,Feriados!$A$1:$A$936)</f>
        <v>44119</v>
      </c>
      <c r="K5343" s="28">
        <f t="shared" si="162"/>
        <v>10.246394961929695</v>
      </c>
    </row>
    <row r="5344" spans="1:11" x14ac:dyDescent="0.3">
      <c r="A5344" s="18" t="str">
        <f t="shared" si="163"/>
        <v>92021P</v>
      </c>
      <c r="B5344" s="10">
        <v>760199</v>
      </c>
      <c r="C5344" s="15">
        <v>44491</v>
      </c>
      <c r="D5344" s="16">
        <v>3687.917387</v>
      </c>
      <c r="E5344" s="14">
        <v>0.7</v>
      </c>
      <c r="F5344" s="14" t="s">
        <v>42</v>
      </c>
      <c r="G5344" s="15">
        <v>44487</v>
      </c>
      <c r="H5344" s="27">
        <f>WORKDAY(WORKDAY(DATEVALUE("15/"&amp;MONTH(EDATE(C5344,0))&amp;"/"&amp;YEAR(EDATE(C5344,0))),-1,Feriados!$A$1:$A$936),1,Feriados!$A$1:$A$936)</f>
        <v>44484</v>
      </c>
      <c r="I5344" s="27">
        <f>WORKDAY(WORKDAY(DATEVALUE("15/"&amp;MONTH(EDATE(C5344,-1))&amp;"/"&amp;YEAR(EDATE(C5344,-1))),-1,Feriados!$A$1:$A$936),1,Feriados!$A$1:$A$936)</f>
        <v>44454</v>
      </c>
      <c r="J5344" s="27">
        <f>WORKDAY(WORKDAY(DATEVALUE("15/"&amp;MONTH(EDATE(C5344,0))&amp;"/"&amp;YEAR(EDATE(C5344,0))-1),-1,Feriados!$A$1:$A$936),1,Feriados!$A$1:$A$936)</f>
        <v>44119</v>
      </c>
      <c r="K5344" s="28">
        <f t="shared" si="162"/>
        <v>10.246394961929695</v>
      </c>
    </row>
    <row r="5345" spans="1:11" x14ac:dyDescent="0.3">
      <c r="A5345" s="18" t="str">
        <f t="shared" si="163"/>
        <v>92021P</v>
      </c>
      <c r="B5345" s="10">
        <v>760199</v>
      </c>
      <c r="C5345" s="15">
        <v>44494</v>
      </c>
      <c r="D5345" s="16">
        <v>3689.2038849999999</v>
      </c>
      <c r="E5345" s="14">
        <v>0.7</v>
      </c>
      <c r="F5345" s="14" t="s">
        <v>42</v>
      </c>
      <c r="G5345" s="15">
        <v>44487</v>
      </c>
      <c r="H5345" s="27">
        <f>WORKDAY(WORKDAY(DATEVALUE("15/"&amp;MONTH(EDATE(C5345,0))&amp;"/"&amp;YEAR(EDATE(C5345,0))),-1,Feriados!$A$1:$A$936),1,Feriados!$A$1:$A$936)</f>
        <v>44484</v>
      </c>
      <c r="I5345" s="27">
        <f>WORKDAY(WORKDAY(DATEVALUE("15/"&amp;MONTH(EDATE(C5345,-1))&amp;"/"&amp;YEAR(EDATE(C5345,-1))),-1,Feriados!$A$1:$A$936),1,Feriados!$A$1:$A$936)</f>
        <v>44454</v>
      </c>
      <c r="J5345" s="27">
        <f>WORKDAY(WORKDAY(DATEVALUE("15/"&amp;MONTH(EDATE(C5345,0))&amp;"/"&amp;YEAR(EDATE(C5345,0))-1),-1,Feriados!$A$1:$A$936),1,Feriados!$A$1:$A$936)</f>
        <v>44119</v>
      </c>
      <c r="K5345" s="28">
        <f t="shared" si="162"/>
        <v>10.246394961929695</v>
      </c>
    </row>
    <row r="5346" spans="1:11" x14ac:dyDescent="0.3">
      <c r="A5346" s="18" t="str">
        <f t="shared" si="163"/>
        <v>92021P</v>
      </c>
      <c r="B5346" s="10">
        <v>760199</v>
      </c>
      <c r="C5346" s="15">
        <v>44495</v>
      </c>
      <c r="D5346" s="16">
        <v>3690.4908329999998</v>
      </c>
      <c r="E5346" s="14">
        <v>0.7</v>
      </c>
      <c r="F5346" s="14" t="s">
        <v>42</v>
      </c>
      <c r="G5346" s="15">
        <v>44487</v>
      </c>
      <c r="H5346" s="27">
        <f>WORKDAY(WORKDAY(DATEVALUE("15/"&amp;MONTH(EDATE(C5346,0))&amp;"/"&amp;YEAR(EDATE(C5346,0))),-1,Feriados!$A$1:$A$936),1,Feriados!$A$1:$A$936)</f>
        <v>44484</v>
      </c>
      <c r="I5346" s="27">
        <f>WORKDAY(WORKDAY(DATEVALUE("15/"&amp;MONTH(EDATE(C5346,-1))&amp;"/"&amp;YEAR(EDATE(C5346,-1))),-1,Feriados!$A$1:$A$936),1,Feriados!$A$1:$A$936)</f>
        <v>44454</v>
      </c>
      <c r="J5346" s="27">
        <f>WORKDAY(WORKDAY(DATEVALUE("15/"&amp;MONTH(EDATE(C5346,0))&amp;"/"&amp;YEAR(EDATE(C5346,0))-1),-1,Feriados!$A$1:$A$936),1,Feriados!$A$1:$A$936)</f>
        <v>44119</v>
      </c>
      <c r="K5346" s="28">
        <f t="shared" si="162"/>
        <v>10.246394961929695</v>
      </c>
    </row>
    <row r="5347" spans="1:11" x14ac:dyDescent="0.3">
      <c r="A5347" s="18" t="str">
        <f t="shared" si="163"/>
        <v>92021P</v>
      </c>
      <c r="B5347" s="10">
        <v>760199</v>
      </c>
      <c r="C5347" s="15">
        <v>44496</v>
      </c>
      <c r="D5347" s="16">
        <v>3696.612752</v>
      </c>
      <c r="E5347" s="14">
        <v>1.03</v>
      </c>
      <c r="F5347" s="14" t="s">
        <v>42</v>
      </c>
      <c r="G5347" s="15">
        <v>44496</v>
      </c>
      <c r="H5347" s="27">
        <f>WORKDAY(WORKDAY(DATEVALUE("15/"&amp;MONTH(EDATE(C5347,0))&amp;"/"&amp;YEAR(EDATE(C5347,0))),-1,Feriados!$A$1:$A$936),1,Feriados!$A$1:$A$936)</f>
        <v>44484</v>
      </c>
      <c r="I5347" s="27">
        <f>WORKDAY(WORKDAY(DATEVALUE("15/"&amp;MONTH(EDATE(C5347,-1))&amp;"/"&amp;YEAR(EDATE(C5347,-1))),-1,Feriados!$A$1:$A$936),1,Feriados!$A$1:$A$936)</f>
        <v>44454</v>
      </c>
      <c r="J5347" s="27">
        <f>WORKDAY(WORKDAY(DATEVALUE("15/"&amp;MONTH(EDATE(C5347,0))&amp;"/"&amp;YEAR(EDATE(C5347,0))-1),-1,Feriados!$A$1:$A$936),1,Feriados!$A$1:$A$936)</f>
        <v>44119</v>
      </c>
      <c r="K5347" s="28">
        <f t="shared" si="162"/>
        <v>10.246394961929695</v>
      </c>
    </row>
    <row r="5348" spans="1:11" x14ac:dyDescent="0.3">
      <c r="A5348" s="18" t="str">
        <f t="shared" si="163"/>
        <v>92021P</v>
      </c>
      <c r="B5348" s="10">
        <v>760199</v>
      </c>
      <c r="C5348" s="15">
        <v>44497</v>
      </c>
      <c r="D5348" s="16">
        <v>3698.5072559999999</v>
      </c>
      <c r="E5348" s="14">
        <v>1.03</v>
      </c>
      <c r="F5348" s="14" t="s">
        <v>42</v>
      </c>
      <c r="G5348" s="15">
        <v>44496</v>
      </c>
      <c r="H5348" s="27">
        <f>WORKDAY(WORKDAY(DATEVALUE("15/"&amp;MONTH(EDATE(C5348,0))&amp;"/"&amp;YEAR(EDATE(C5348,0))),-1,Feriados!$A$1:$A$936),1,Feriados!$A$1:$A$936)</f>
        <v>44484</v>
      </c>
      <c r="I5348" s="27">
        <f>WORKDAY(WORKDAY(DATEVALUE("15/"&amp;MONTH(EDATE(C5348,-1))&amp;"/"&amp;YEAR(EDATE(C5348,-1))),-1,Feriados!$A$1:$A$936),1,Feriados!$A$1:$A$936)</f>
        <v>44454</v>
      </c>
      <c r="J5348" s="27">
        <f>WORKDAY(WORKDAY(DATEVALUE("15/"&amp;MONTH(EDATE(C5348,0))&amp;"/"&amp;YEAR(EDATE(C5348,0))-1),-1,Feriados!$A$1:$A$936),1,Feriados!$A$1:$A$936)</f>
        <v>44119</v>
      </c>
      <c r="K5348" s="28">
        <f t="shared" si="162"/>
        <v>10.246394961929695</v>
      </c>
    </row>
    <row r="5349" spans="1:11" x14ac:dyDescent="0.3">
      <c r="A5349" s="18" t="str">
        <f t="shared" si="163"/>
        <v>92021P</v>
      </c>
      <c r="B5349" s="10">
        <v>760199</v>
      </c>
      <c r="C5349" s="15">
        <v>44498</v>
      </c>
      <c r="D5349" s="16">
        <v>3700.4027299999998</v>
      </c>
      <c r="E5349" s="14">
        <v>1.03</v>
      </c>
      <c r="F5349" s="14" t="s">
        <v>42</v>
      </c>
      <c r="G5349" s="15">
        <v>44496</v>
      </c>
      <c r="H5349" s="27">
        <f>WORKDAY(WORKDAY(DATEVALUE("15/"&amp;MONTH(EDATE(C5349,0))&amp;"/"&amp;YEAR(EDATE(C5349,0))),-1,Feriados!$A$1:$A$936),1,Feriados!$A$1:$A$936)</f>
        <v>44484</v>
      </c>
      <c r="I5349" s="27">
        <f>WORKDAY(WORKDAY(DATEVALUE("15/"&amp;MONTH(EDATE(C5349,-1))&amp;"/"&amp;YEAR(EDATE(C5349,-1))),-1,Feriados!$A$1:$A$936),1,Feriados!$A$1:$A$936)</f>
        <v>44454</v>
      </c>
      <c r="J5349" s="27">
        <f>WORKDAY(WORKDAY(DATEVALUE("15/"&amp;MONTH(EDATE(C5349,0))&amp;"/"&amp;YEAR(EDATE(C5349,0))-1),-1,Feriados!$A$1:$A$936),1,Feriados!$A$1:$A$936)</f>
        <v>44119</v>
      </c>
      <c r="K5349" s="28">
        <f t="shared" si="162"/>
        <v>10.246394961929695</v>
      </c>
    </row>
    <row r="5350" spans="1:11" x14ac:dyDescent="0.3">
      <c r="A5350" s="18" t="str">
        <f t="shared" si="163"/>
        <v>102021P</v>
      </c>
      <c r="B5350" s="10">
        <v>760199</v>
      </c>
      <c r="C5350" s="15">
        <v>44501</v>
      </c>
      <c r="D5350" s="16">
        <v>3702.299176</v>
      </c>
      <c r="E5350" s="14">
        <v>1.03</v>
      </c>
      <c r="F5350" s="14" t="s">
        <v>42</v>
      </c>
      <c r="G5350" s="15">
        <v>44496</v>
      </c>
      <c r="H5350" s="27">
        <f>WORKDAY(WORKDAY(DATEVALUE("15/"&amp;MONTH(EDATE(C5350,0))&amp;"/"&amp;YEAR(EDATE(C5350,0))),-1,Feriados!$A$1:$A$936),1,Feriados!$A$1:$A$936)</f>
        <v>44516</v>
      </c>
      <c r="I5350" s="27">
        <f>WORKDAY(WORKDAY(DATEVALUE("15/"&amp;MONTH(EDATE(C5350,-1))&amp;"/"&amp;YEAR(EDATE(C5350,-1))),-1,Feriados!$A$1:$A$936),1,Feriados!$A$1:$A$936)</f>
        <v>44484</v>
      </c>
      <c r="J5350" s="27">
        <f>WORKDAY(WORKDAY(DATEVALUE("15/"&amp;MONTH(EDATE(C5350,0))&amp;"/"&amp;YEAR(EDATE(C5350,0))-1),-1,Feriados!$A$1:$A$936),1,Feriados!$A$1:$A$936)</f>
        <v>44151</v>
      </c>
      <c r="K5350" s="28">
        <f t="shared" si="162"/>
        <v>10.672622137820809</v>
      </c>
    </row>
    <row r="5351" spans="1:11" x14ac:dyDescent="0.3">
      <c r="A5351" s="18" t="str">
        <f t="shared" si="163"/>
        <v>102021P</v>
      </c>
      <c r="B5351" s="10">
        <v>760199</v>
      </c>
      <c r="C5351" s="15">
        <v>44503</v>
      </c>
      <c r="D5351" s="16">
        <v>3704.1965930000001</v>
      </c>
      <c r="E5351" s="14">
        <v>1.03</v>
      </c>
      <c r="F5351" s="14" t="s">
        <v>42</v>
      </c>
      <c r="G5351" s="15">
        <v>44496</v>
      </c>
      <c r="H5351" s="27">
        <f>WORKDAY(WORKDAY(DATEVALUE("15/"&amp;MONTH(EDATE(C5351,0))&amp;"/"&amp;YEAR(EDATE(C5351,0))),-1,Feriados!$A$1:$A$936),1,Feriados!$A$1:$A$936)</f>
        <v>44516</v>
      </c>
      <c r="I5351" s="27">
        <f>WORKDAY(WORKDAY(DATEVALUE("15/"&amp;MONTH(EDATE(C5351,-1))&amp;"/"&amp;YEAR(EDATE(C5351,-1))),-1,Feriados!$A$1:$A$936),1,Feriados!$A$1:$A$936)</f>
        <v>44484</v>
      </c>
      <c r="J5351" s="27">
        <f>WORKDAY(WORKDAY(DATEVALUE("15/"&amp;MONTH(EDATE(C5351,0))&amp;"/"&amp;YEAR(EDATE(C5351,0))-1),-1,Feriados!$A$1:$A$936),1,Feriados!$A$1:$A$936)</f>
        <v>44151</v>
      </c>
      <c r="K5351" s="28">
        <f t="shared" si="162"/>
        <v>10.672622137820809</v>
      </c>
    </row>
    <row r="5352" spans="1:11" x14ac:dyDescent="0.3">
      <c r="A5352" s="18" t="str">
        <f t="shared" si="163"/>
        <v>102021P</v>
      </c>
      <c r="B5352" s="10">
        <v>760199</v>
      </c>
      <c r="C5352" s="15">
        <v>44504</v>
      </c>
      <c r="D5352" s="16">
        <v>3706.094983</v>
      </c>
      <c r="E5352" s="14">
        <v>1.03</v>
      </c>
      <c r="F5352" s="14" t="s">
        <v>42</v>
      </c>
      <c r="G5352" s="15">
        <v>44496</v>
      </c>
      <c r="H5352" s="27">
        <f>WORKDAY(WORKDAY(DATEVALUE("15/"&amp;MONTH(EDATE(C5352,0))&amp;"/"&amp;YEAR(EDATE(C5352,0))),-1,Feriados!$A$1:$A$936),1,Feriados!$A$1:$A$936)</f>
        <v>44516</v>
      </c>
      <c r="I5352" s="27">
        <f>WORKDAY(WORKDAY(DATEVALUE("15/"&amp;MONTH(EDATE(C5352,-1))&amp;"/"&amp;YEAR(EDATE(C5352,-1))),-1,Feriados!$A$1:$A$936),1,Feriados!$A$1:$A$936)</f>
        <v>44484</v>
      </c>
      <c r="J5352" s="27">
        <f>WORKDAY(WORKDAY(DATEVALUE("15/"&amp;MONTH(EDATE(C5352,0))&amp;"/"&amp;YEAR(EDATE(C5352,0))-1),-1,Feriados!$A$1:$A$936),1,Feriados!$A$1:$A$936)</f>
        <v>44151</v>
      </c>
      <c r="K5352" s="28">
        <f t="shared" si="162"/>
        <v>10.672622137820809</v>
      </c>
    </row>
    <row r="5353" spans="1:11" x14ac:dyDescent="0.3">
      <c r="A5353" s="18" t="str">
        <f t="shared" si="163"/>
        <v>102021P</v>
      </c>
      <c r="B5353" s="10">
        <v>760199</v>
      </c>
      <c r="C5353" s="15">
        <v>44505</v>
      </c>
      <c r="D5353" s="16">
        <v>3707.994346</v>
      </c>
      <c r="E5353" s="14">
        <v>1.03</v>
      </c>
      <c r="F5353" s="14" t="s">
        <v>42</v>
      </c>
      <c r="G5353" s="15">
        <v>44496</v>
      </c>
      <c r="H5353" s="27">
        <f>WORKDAY(WORKDAY(DATEVALUE("15/"&amp;MONTH(EDATE(C5353,0))&amp;"/"&amp;YEAR(EDATE(C5353,0))),-1,Feriados!$A$1:$A$936),1,Feriados!$A$1:$A$936)</f>
        <v>44516</v>
      </c>
      <c r="I5353" s="27">
        <f>WORKDAY(WORKDAY(DATEVALUE("15/"&amp;MONTH(EDATE(C5353,-1))&amp;"/"&amp;YEAR(EDATE(C5353,-1))),-1,Feriados!$A$1:$A$936),1,Feriados!$A$1:$A$936)</f>
        <v>44484</v>
      </c>
      <c r="J5353" s="27">
        <f>WORKDAY(WORKDAY(DATEVALUE("15/"&amp;MONTH(EDATE(C5353,0))&amp;"/"&amp;YEAR(EDATE(C5353,0))-1),-1,Feriados!$A$1:$A$936),1,Feriados!$A$1:$A$936)</f>
        <v>44151</v>
      </c>
      <c r="K5353" s="28">
        <f t="shared" si="162"/>
        <v>10.672622137820809</v>
      </c>
    </row>
    <row r="5354" spans="1:11" x14ac:dyDescent="0.3">
      <c r="A5354" s="18" t="str">
        <f t="shared" si="163"/>
        <v>102021P</v>
      </c>
      <c r="B5354" s="10">
        <v>760199</v>
      </c>
      <c r="C5354" s="15">
        <v>44508</v>
      </c>
      <c r="D5354" s="16">
        <v>3709.894683</v>
      </c>
      <c r="E5354" s="14">
        <v>1.03</v>
      </c>
      <c r="F5354" s="14" t="s">
        <v>42</v>
      </c>
      <c r="G5354" s="15">
        <v>44496</v>
      </c>
      <c r="H5354" s="27">
        <f>WORKDAY(WORKDAY(DATEVALUE("15/"&amp;MONTH(EDATE(C5354,0))&amp;"/"&amp;YEAR(EDATE(C5354,0))),-1,Feriados!$A$1:$A$936),1,Feriados!$A$1:$A$936)</f>
        <v>44516</v>
      </c>
      <c r="I5354" s="27">
        <f>WORKDAY(WORKDAY(DATEVALUE("15/"&amp;MONTH(EDATE(C5354,-1))&amp;"/"&amp;YEAR(EDATE(C5354,-1))),-1,Feriados!$A$1:$A$936),1,Feriados!$A$1:$A$936)</f>
        <v>44484</v>
      </c>
      <c r="J5354" s="27">
        <f>WORKDAY(WORKDAY(DATEVALUE("15/"&amp;MONTH(EDATE(C5354,0))&amp;"/"&amp;YEAR(EDATE(C5354,0))-1),-1,Feriados!$A$1:$A$936),1,Feriados!$A$1:$A$936)</f>
        <v>44151</v>
      </c>
      <c r="K5354" s="28">
        <f t="shared" si="162"/>
        <v>10.672622137820809</v>
      </c>
    </row>
    <row r="5355" spans="1:11" x14ac:dyDescent="0.3">
      <c r="A5355" s="18" t="str">
        <f t="shared" si="163"/>
        <v>102021P</v>
      </c>
      <c r="B5355" s="10">
        <v>760199</v>
      </c>
      <c r="C5355" s="15">
        <v>44509</v>
      </c>
      <c r="D5355" s="16">
        <v>3711.7959930000002</v>
      </c>
      <c r="E5355" s="14">
        <v>1.03</v>
      </c>
      <c r="F5355" s="14" t="s">
        <v>42</v>
      </c>
      <c r="G5355" s="15">
        <v>44496</v>
      </c>
      <c r="H5355" s="27">
        <f>WORKDAY(WORKDAY(DATEVALUE("15/"&amp;MONTH(EDATE(C5355,0))&amp;"/"&amp;YEAR(EDATE(C5355,0))),-1,Feriados!$A$1:$A$936),1,Feriados!$A$1:$A$936)</f>
        <v>44516</v>
      </c>
      <c r="I5355" s="27">
        <f>WORKDAY(WORKDAY(DATEVALUE("15/"&amp;MONTH(EDATE(C5355,-1))&amp;"/"&amp;YEAR(EDATE(C5355,-1))),-1,Feriados!$A$1:$A$936),1,Feriados!$A$1:$A$936)</f>
        <v>44484</v>
      </c>
      <c r="J5355" s="27">
        <f>WORKDAY(WORKDAY(DATEVALUE("15/"&amp;MONTH(EDATE(C5355,0))&amp;"/"&amp;YEAR(EDATE(C5355,0))-1),-1,Feriados!$A$1:$A$936),1,Feriados!$A$1:$A$936)</f>
        <v>44151</v>
      </c>
      <c r="K5355" s="28">
        <f t="shared" si="162"/>
        <v>10.672622137820809</v>
      </c>
    </row>
    <row r="5356" spans="1:11" x14ac:dyDescent="0.3">
      <c r="A5356" s="18" t="str">
        <f t="shared" si="163"/>
        <v>102021F</v>
      </c>
      <c r="B5356" s="10">
        <v>760199</v>
      </c>
      <c r="C5356" s="15">
        <v>44510</v>
      </c>
      <c r="D5356" s="16">
        <v>3720.5695919999998</v>
      </c>
      <c r="E5356" s="14">
        <v>1.25</v>
      </c>
      <c r="F5356" s="14" t="s">
        <v>41</v>
      </c>
      <c r="G5356" s="15">
        <v>44510</v>
      </c>
      <c r="H5356" s="27">
        <f>WORKDAY(WORKDAY(DATEVALUE("15/"&amp;MONTH(EDATE(C5356,0))&amp;"/"&amp;YEAR(EDATE(C5356,0))),-1,Feriados!$A$1:$A$936),1,Feriados!$A$1:$A$936)</f>
        <v>44516</v>
      </c>
      <c r="I5356" s="27">
        <f>WORKDAY(WORKDAY(DATEVALUE("15/"&amp;MONTH(EDATE(C5356,-1))&amp;"/"&amp;YEAR(EDATE(C5356,-1))),-1,Feriados!$A$1:$A$936),1,Feriados!$A$1:$A$936)</f>
        <v>44484</v>
      </c>
      <c r="J5356" s="27">
        <f>WORKDAY(WORKDAY(DATEVALUE("15/"&amp;MONTH(EDATE(C5356,0))&amp;"/"&amp;YEAR(EDATE(C5356,0))-1),-1,Feriados!$A$1:$A$936),1,Feriados!$A$1:$A$936)</f>
        <v>44151</v>
      </c>
      <c r="K5356" s="28">
        <f t="shared" si="162"/>
        <v>10.672622137820809</v>
      </c>
    </row>
    <row r="5357" spans="1:11" x14ac:dyDescent="0.3">
      <c r="A5357" s="18" t="str">
        <f t="shared" si="163"/>
        <v>102021F</v>
      </c>
      <c r="B5357" s="10">
        <v>760199</v>
      </c>
      <c r="C5357" s="15">
        <v>44511</v>
      </c>
      <c r="D5357" s="16">
        <v>3722.881171</v>
      </c>
      <c r="E5357" s="14">
        <v>1.25</v>
      </c>
      <c r="F5357" s="14" t="s">
        <v>41</v>
      </c>
      <c r="G5357" s="15">
        <v>44510</v>
      </c>
      <c r="H5357" s="27">
        <f>WORKDAY(WORKDAY(DATEVALUE("15/"&amp;MONTH(EDATE(C5357,0))&amp;"/"&amp;YEAR(EDATE(C5357,0))),-1,Feriados!$A$1:$A$936),1,Feriados!$A$1:$A$936)</f>
        <v>44516</v>
      </c>
      <c r="I5357" s="27">
        <f>WORKDAY(WORKDAY(DATEVALUE("15/"&amp;MONTH(EDATE(C5357,-1))&amp;"/"&amp;YEAR(EDATE(C5357,-1))),-1,Feriados!$A$1:$A$936),1,Feriados!$A$1:$A$936)</f>
        <v>44484</v>
      </c>
      <c r="J5357" s="27">
        <f>WORKDAY(WORKDAY(DATEVALUE("15/"&amp;MONTH(EDATE(C5357,0))&amp;"/"&amp;YEAR(EDATE(C5357,0))-1),-1,Feriados!$A$1:$A$936),1,Feriados!$A$1:$A$936)</f>
        <v>44151</v>
      </c>
      <c r="K5357" s="28">
        <f t="shared" si="162"/>
        <v>10.672622137820809</v>
      </c>
    </row>
    <row r="5358" spans="1:11" x14ac:dyDescent="0.3">
      <c r="A5358" s="18" t="str">
        <f t="shared" si="163"/>
        <v>102021F</v>
      </c>
      <c r="B5358" s="10">
        <v>760199</v>
      </c>
      <c r="C5358" s="15">
        <v>44512</v>
      </c>
      <c r="D5358" s="16">
        <v>3725.1941870000001</v>
      </c>
      <c r="E5358" s="14">
        <v>1.25</v>
      </c>
      <c r="F5358" s="14" t="s">
        <v>41</v>
      </c>
      <c r="G5358" s="15">
        <v>44510</v>
      </c>
      <c r="H5358" s="27">
        <f>WORKDAY(WORKDAY(DATEVALUE("15/"&amp;MONTH(EDATE(C5358,0))&amp;"/"&amp;YEAR(EDATE(C5358,0))),-1,Feriados!$A$1:$A$936),1,Feriados!$A$1:$A$936)</f>
        <v>44516</v>
      </c>
      <c r="I5358" s="27">
        <f>WORKDAY(WORKDAY(DATEVALUE("15/"&amp;MONTH(EDATE(C5358,-1))&amp;"/"&amp;YEAR(EDATE(C5358,-1))),-1,Feriados!$A$1:$A$936),1,Feriados!$A$1:$A$936)</f>
        <v>44484</v>
      </c>
      <c r="J5358" s="27">
        <f>WORKDAY(WORKDAY(DATEVALUE("15/"&amp;MONTH(EDATE(C5358,0))&amp;"/"&amp;YEAR(EDATE(C5358,0))-1),-1,Feriados!$A$1:$A$936),1,Feriados!$A$1:$A$936)</f>
        <v>44151</v>
      </c>
      <c r="K5358" s="28">
        <f t="shared" si="162"/>
        <v>10.672622137820809</v>
      </c>
    </row>
    <row r="5359" spans="1:11" x14ac:dyDescent="0.3">
      <c r="A5359" s="18" t="str">
        <f t="shared" si="163"/>
        <v>102021F</v>
      </c>
      <c r="B5359" s="10">
        <v>760199</v>
      </c>
      <c r="C5359" s="15">
        <v>44516</v>
      </c>
      <c r="D5359" s="16">
        <v>3727.5086390000001</v>
      </c>
      <c r="E5359" s="14">
        <v>1.25</v>
      </c>
      <c r="F5359" s="14" t="s">
        <v>41</v>
      </c>
      <c r="G5359" s="15">
        <v>44510</v>
      </c>
      <c r="H5359" s="27">
        <f>WORKDAY(WORKDAY(DATEVALUE("15/"&amp;MONTH(EDATE(C5359,0))&amp;"/"&amp;YEAR(EDATE(C5359,0))),-1,Feriados!$A$1:$A$936),1,Feriados!$A$1:$A$936)</f>
        <v>44516</v>
      </c>
      <c r="I5359" s="27">
        <f>WORKDAY(WORKDAY(DATEVALUE("15/"&amp;MONTH(EDATE(C5359,-1))&amp;"/"&amp;YEAR(EDATE(C5359,-1))),-1,Feriados!$A$1:$A$936),1,Feriados!$A$1:$A$936)</f>
        <v>44484</v>
      </c>
      <c r="J5359" s="27">
        <f>WORKDAY(WORKDAY(DATEVALUE("15/"&amp;MONTH(EDATE(C5359,0))&amp;"/"&amp;YEAR(EDATE(C5359,0))-1),-1,Feriados!$A$1:$A$936),1,Feriados!$A$1:$A$936)</f>
        <v>44151</v>
      </c>
      <c r="K5359" s="28">
        <f t="shared" si="162"/>
        <v>10.672622137820809</v>
      </c>
    </row>
    <row r="5360" spans="1:11" x14ac:dyDescent="0.3">
      <c r="A5360" s="18" t="str">
        <f t="shared" si="163"/>
        <v>102021P</v>
      </c>
      <c r="B5360" s="10">
        <v>760199</v>
      </c>
      <c r="C5360" s="15">
        <v>44517</v>
      </c>
      <c r="D5360" s="16">
        <v>3729.2576610000001</v>
      </c>
      <c r="E5360" s="14">
        <v>0.99</v>
      </c>
      <c r="F5360" s="14" t="s">
        <v>42</v>
      </c>
      <c r="G5360" s="15">
        <v>44517</v>
      </c>
      <c r="H5360" s="27">
        <f>WORKDAY(WORKDAY(DATEVALUE("15/"&amp;MONTH(EDATE(C5360,0))&amp;"/"&amp;YEAR(EDATE(C5360,0))),-1,Feriados!$A$1:$A$936),1,Feriados!$A$1:$A$936)</f>
        <v>44516</v>
      </c>
      <c r="I5360" s="27">
        <f>WORKDAY(WORKDAY(DATEVALUE("15/"&amp;MONTH(EDATE(C5360,-1))&amp;"/"&amp;YEAR(EDATE(C5360,-1))),-1,Feriados!$A$1:$A$936),1,Feriados!$A$1:$A$936)</f>
        <v>44484</v>
      </c>
      <c r="J5360" s="27">
        <f>WORKDAY(WORKDAY(DATEVALUE("15/"&amp;MONTH(EDATE(C5360,0))&amp;"/"&amp;YEAR(EDATE(C5360,0))-1),-1,Feriados!$A$1:$A$936),1,Feriados!$A$1:$A$936)</f>
        <v>44151</v>
      </c>
      <c r="K5360" s="28">
        <f t="shared" si="162"/>
        <v>10.672622137820809</v>
      </c>
    </row>
    <row r="5361" spans="1:11" x14ac:dyDescent="0.3">
      <c r="A5361" s="18" t="str">
        <f t="shared" si="163"/>
        <v>102021P</v>
      </c>
      <c r="B5361" s="10">
        <v>760199</v>
      </c>
      <c r="C5361" s="15">
        <v>44518</v>
      </c>
      <c r="D5361" s="16">
        <v>3731.007505</v>
      </c>
      <c r="E5361" s="14">
        <v>0.99</v>
      </c>
      <c r="F5361" s="14" t="s">
        <v>42</v>
      </c>
      <c r="G5361" s="15">
        <v>44517</v>
      </c>
      <c r="H5361" s="27">
        <f>WORKDAY(WORKDAY(DATEVALUE("15/"&amp;MONTH(EDATE(C5361,0))&amp;"/"&amp;YEAR(EDATE(C5361,0))),-1,Feriados!$A$1:$A$936),1,Feriados!$A$1:$A$936)</f>
        <v>44516</v>
      </c>
      <c r="I5361" s="27">
        <f>WORKDAY(WORKDAY(DATEVALUE("15/"&amp;MONTH(EDATE(C5361,-1))&amp;"/"&amp;YEAR(EDATE(C5361,-1))),-1,Feriados!$A$1:$A$936),1,Feriados!$A$1:$A$936)</f>
        <v>44484</v>
      </c>
      <c r="J5361" s="27">
        <f>WORKDAY(WORKDAY(DATEVALUE("15/"&amp;MONTH(EDATE(C5361,0))&amp;"/"&amp;YEAR(EDATE(C5361,0))-1),-1,Feriados!$A$1:$A$936),1,Feriados!$A$1:$A$936)</f>
        <v>44151</v>
      </c>
      <c r="K5361" s="28">
        <f t="shared" si="162"/>
        <v>10.672622137820809</v>
      </c>
    </row>
    <row r="5362" spans="1:11" x14ac:dyDescent="0.3">
      <c r="A5362" s="18" t="str">
        <f t="shared" si="163"/>
        <v>102021P</v>
      </c>
      <c r="B5362" s="10">
        <v>760199</v>
      </c>
      <c r="C5362" s="15">
        <v>44519</v>
      </c>
      <c r="D5362" s="16">
        <v>3732.7581700000001</v>
      </c>
      <c r="E5362" s="14">
        <v>0.99</v>
      </c>
      <c r="F5362" s="14" t="s">
        <v>42</v>
      </c>
      <c r="G5362" s="15">
        <v>44517</v>
      </c>
      <c r="H5362" s="27">
        <f>WORKDAY(WORKDAY(DATEVALUE("15/"&amp;MONTH(EDATE(C5362,0))&amp;"/"&amp;YEAR(EDATE(C5362,0))),-1,Feriados!$A$1:$A$936),1,Feriados!$A$1:$A$936)</f>
        <v>44516</v>
      </c>
      <c r="I5362" s="27">
        <f>WORKDAY(WORKDAY(DATEVALUE("15/"&amp;MONTH(EDATE(C5362,-1))&amp;"/"&amp;YEAR(EDATE(C5362,-1))),-1,Feriados!$A$1:$A$936),1,Feriados!$A$1:$A$936)</f>
        <v>44484</v>
      </c>
      <c r="J5362" s="27">
        <f>WORKDAY(WORKDAY(DATEVALUE("15/"&amp;MONTH(EDATE(C5362,0))&amp;"/"&amp;YEAR(EDATE(C5362,0))-1),-1,Feriados!$A$1:$A$936),1,Feriados!$A$1:$A$936)</f>
        <v>44151</v>
      </c>
      <c r="K5362" s="28">
        <f t="shared" si="162"/>
        <v>10.672622137820809</v>
      </c>
    </row>
    <row r="5363" spans="1:11" x14ac:dyDescent="0.3">
      <c r="A5363" s="18" t="str">
        <f t="shared" si="163"/>
        <v>102021P</v>
      </c>
      <c r="B5363" s="10">
        <v>760199</v>
      </c>
      <c r="C5363" s="15">
        <v>44522</v>
      </c>
      <c r="D5363" s="16">
        <v>3734.5096560000002</v>
      </c>
      <c r="E5363" s="14">
        <v>0.99</v>
      </c>
      <c r="F5363" s="14" t="s">
        <v>42</v>
      </c>
      <c r="G5363" s="15">
        <v>44517</v>
      </c>
      <c r="H5363" s="27">
        <f>WORKDAY(WORKDAY(DATEVALUE("15/"&amp;MONTH(EDATE(C5363,0))&amp;"/"&amp;YEAR(EDATE(C5363,0))),-1,Feriados!$A$1:$A$936),1,Feriados!$A$1:$A$936)</f>
        <v>44516</v>
      </c>
      <c r="I5363" s="27">
        <f>WORKDAY(WORKDAY(DATEVALUE("15/"&amp;MONTH(EDATE(C5363,-1))&amp;"/"&amp;YEAR(EDATE(C5363,-1))),-1,Feriados!$A$1:$A$936),1,Feriados!$A$1:$A$936)</f>
        <v>44484</v>
      </c>
      <c r="J5363" s="27">
        <f>WORKDAY(WORKDAY(DATEVALUE("15/"&amp;MONTH(EDATE(C5363,0))&amp;"/"&amp;YEAR(EDATE(C5363,0))-1),-1,Feriados!$A$1:$A$936),1,Feriados!$A$1:$A$936)</f>
        <v>44151</v>
      </c>
      <c r="K5363" s="28">
        <f t="shared" si="162"/>
        <v>10.672622137820809</v>
      </c>
    </row>
    <row r="5364" spans="1:11" x14ac:dyDescent="0.3">
      <c r="A5364" s="18" t="str">
        <f t="shared" si="163"/>
        <v>102021P</v>
      </c>
      <c r="B5364" s="10">
        <v>760199</v>
      </c>
      <c r="C5364" s="15">
        <v>44523</v>
      </c>
      <c r="D5364" s="16">
        <v>3736.2619629999999</v>
      </c>
      <c r="E5364" s="14">
        <v>0.99</v>
      </c>
      <c r="F5364" s="14" t="s">
        <v>42</v>
      </c>
      <c r="G5364" s="15">
        <v>44517</v>
      </c>
      <c r="H5364" s="27">
        <f>WORKDAY(WORKDAY(DATEVALUE("15/"&amp;MONTH(EDATE(C5364,0))&amp;"/"&amp;YEAR(EDATE(C5364,0))),-1,Feriados!$A$1:$A$936),1,Feriados!$A$1:$A$936)</f>
        <v>44516</v>
      </c>
      <c r="I5364" s="27">
        <f>WORKDAY(WORKDAY(DATEVALUE("15/"&amp;MONTH(EDATE(C5364,-1))&amp;"/"&amp;YEAR(EDATE(C5364,-1))),-1,Feriados!$A$1:$A$936),1,Feriados!$A$1:$A$936)</f>
        <v>44484</v>
      </c>
      <c r="J5364" s="27">
        <f>WORKDAY(WORKDAY(DATEVALUE("15/"&amp;MONTH(EDATE(C5364,0))&amp;"/"&amp;YEAR(EDATE(C5364,0))-1),-1,Feriados!$A$1:$A$936),1,Feriados!$A$1:$A$936)</f>
        <v>44151</v>
      </c>
      <c r="K5364" s="28">
        <f t="shared" si="162"/>
        <v>10.672622137820809</v>
      </c>
    </row>
    <row r="5365" spans="1:11" x14ac:dyDescent="0.3">
      <c r="A5365" s="18" t="str">
        <f t="shared" si="163"/>
        <v>102021P</v>
      </c>
      <c r="B5365" s="10">
        <v>760199</v>
      </c>
      <c r="C5365" s="15">
        <v>44524</v>
      </c>
      <c r="D5365" s="16">
        <v>3738.0150939999999</v>
      </c>
      <c r="E5365" s="14">
        <v>0.99</v>
      </c>
      <c r="F5365" s="14" t="s">
        <v>42</v>
      </c>
      <c r="G5365" s="15">
        <v>44517</v>
      </c>
      <c r="H5365" s="27">
        <f>WORKDAY(WORKDAY(DATEVALUE("15/"&amp;MONTH(EDATE(C5365,0))&amp;"/"&amp;YEAR(EDATE(C5365,0))),-1,Feriados!$A$1:$A$936),1,Feriados!$A$1:$A$936)</f>
        <v>44516</v>
      </c>
      <c r="I5365" s="27">
        <f>WORKDAY(WORKDAY(DATEVALUE("15/"&amp;MONTH(EDATE(C5365,-1))&amp;"/"&amp;YEAR(EDATE(C5365,-1))),-1,Feriados!$A$1:$A$936),1,Feriados!$A$1:$A$936)</f>
        <v>44484</v>
      </c>
      <c r="J5365" s="27">
        <f>WORKDAY(WORKDAY(DATEVALUE("15/"&amp;MONTH(EDATE(C5365,0))&amp;"/"&amp;YEAR(EDATE(C5365,0))-1),-1,Feriados!$A$1:$A$936),1,Feriados!$A$1:$A$936)</f>
        <v>44151</v>
      </c>
      <c r="K5365" s="28">
        <f t="shared" si="162"/>
        <v>10.672622137820809</v>
      </c>
    </row>
    <row r="5366" spans="1:11" x14ac:dyDescent="0.3">
      <c r="A5366" s="18" t="str">
        <f t="shared" si="163"/>
        <v>102021P</v>
      </c>
      <c r="B5366" s="10">
        <v>760199</v>
      </c>
      <c r="C5366" s="15">
        <v>44525</v>
      </c>
      <c r="D5366" s="16">
        <v>3739.7690459999999</v>
      </c>
      <c r="E5366" s="14">
        <v>0.99</v>
      </c>
      <c r="F5366" s="14" t="s">
        <v>42</v>
      </c>
      <c r="G5366" s="15">
        <v>44517</v>
      </c>
      <c r="H5366" s="27">
        <f>WORKDAY(WORKDAY(DATEVALUE("15/"&amp;MONTH(EDATE(C5366,0))&amp;"/"&amp;YEAR(EDATE(C5366,0))),-1,Feriados!$A$1:$A$936),1,Feriados!$A$1:$A$936)</f>
        <v>44516</v>
      </c>
      <c r="I5366" s="27">
        <f>WORKDAY(WORKDAY(DATEVALUE("15/"&amp;MONTH(EDATE(C5366,-1))&amp;"/"&amp;YEAR(EDATE(C5366,-1))),-1,Feriados!$A$1:$A$936),1,Feriados!$A$1:$A$936)</f>
        <v>44484</v>
      </c>
      <c r="J5366" s="27">
        <f>WORKDAY(WORKDAY(DATEVALUE("15/"&amp;MONTH(EDATE(C5366,0))&amp;"/"&amp;YEAR(EDATE(C5366,0))-1),-1,Feriados!$A$1:$A$936),1,Feriados!$A$1:$A$936)</f>
        <v>44151</v>
      </c>
      <c r="K5366" s="28">
        <f t="shared" si="162"/>
        <v>10.672622137820809</v>
      </c>
    </row>
    <row r="5367" spans="1:11" x14ac:dyDescent="0.3">
      <c r="A5367" s="18" t="str">
        <f t="shared" si="163"/>
        <v>102021P</v>
      </c>
      <c r="B5367" s="10">
        <v>760199</v>
      </c>
      <c r="C5367" s="15">
        <v>44526</v>
      </c>
      <c r="D5367" s="16">
        <v>3742.793705</v>
      </c>
      <c r="E5367" s="14">
        <v>1.08</v>
      </c>
      <c r="F5367" s="14" t="s">
        <v>42</v>
      </c>
      <c r="G5367" s="15">
        <v>44526</v>
      </c>
      <c r="H5367" s="27">
        <f>WORKDAY(WORKDAY(DATEVALUE("15/"&amp;MONTH(EDATE(C5367,0))&amp;"/"&amp;YEAR(EDATE(C5367,0))),-1,Feriados!$A$1:$A$936),1,Feriados!$A$1:$A$936)</f>
        <v>44516</v>
      </c>
      <c r="I5367" s="27">
        <f>WORKDAY(WORKDAY(DATEVALUE("15/"&amp;MONTH(EDATE(C5367,-1))&amp;"/"&amp;YEAR(EDATE(C5367,-1))),-1,Feriados!$A$1:$A$936),1,Feriados!$A$1:$A$936)</f>
        <v>44484</v>
      </c>
      <c r="J5367" s="27">
        <f>WORKDAY(WORKDAY(DATEVALUE("15/"&amp;MONTH(EDATE(C5367,0))&amp;"/"&amp;YEAR(EDATE(C5367,0))-1),-1,Feriados!$A$1:$A$936),1,Feriados!$A$1:$A$936)</f>
        <v>44151</v>
      </c>
      <c r="K5367" s="28">
        <f t="shared" si="162"/>
        <v>10.672622137820809</v>
      </c>
    </row>
    <row r="5368" spans="1:11" x14ac:dyDescent="0.3">
      <c r="A5368" s="18" t="str">
        <f t="shared" si="163"/>
        <v>102021P</v>
      </c>
      <c r="B5368" s="10">
        <v>760199</v>
      </c>
      <c r="C5368" s="15">
        <v>44529</v>
      </c>
      <c r="D5368" s="16">
        <v>3744.70874</v>
      </c>
      <c r="E5368" s="14">
        <v>1.08</v>
      </c>
      <c r="F5368" s="14" t="s">
        <v>42</v>
      </c>
      <c r="G5368" s="15">
        <v>44526</v>
      </c>
      <c r="H5368" s="27">
        <f>WORKDAY(WORKDAY(DATEVALUE("15/"&amp;MONTH(EDATE(C5368,0))&amp;"/"&amp;YEAR(EDATE(C5368,0))),-1,Feriados!$A$1:$A$936),1,Feriados!$A$1:$A$936)</f>
        <v>44516</v>
      </c>
      <c r="I5368" s="27">
        <f>WORKDAY(WORKDAY(DATEVALUE("15/"&amp;MONTH(EDATE(C5368,-1))&amp;"/"&amp;YEAR(EDATE(C5368,-1))),-1,Feriados!$A$1:$A$936),1,Feriados!$A$1:$A$936)</f>
        <v>44484</v>
      </c>
      <c r="J5368" s="27">
        <f>WORKDAY(WORKDAY(DATEVALUE("15/"&amp;MONTH(EDATE(C5368,0))&amp;"/"&amp;YEAR(EDATE(C5368,0))-1),-1,Feriados!$A$1:$A$936),1,Feriados!$A$1:$A$936)</f>
        <v>44151</v>
      </c>
      <c r="K5368" s="28">
        <f t="shared" si="162"/>
        <v>10.672622137820809</v>
      </c>
    </row>
    <row r="5369" spans="1:11" x14ac:dyDescent="0.3">
      <c r="A5369" s="18" t="str">
        <f t="shared" si="163"/>
        <v>102021P</v>
      </c>
      <c r="B5369" s="10">
        <v>760199</v>
      </c>
      <c r="C5369" s="15">
        <v>44530</v>
      </c>
      <c r="D5369" s="16">
        <v>3746.6247549999998</v>
      </c>
      <c r="E5369" s="14">
        <v>1.08</v>
      </c>
      <c r="F5369" s="14" t="s">
        <v>42</v>
      </c>
      <c r="G5369" s="15">
        <v>44526</v>
      </c>
      <c r="H5369" s="27">
        <f>WORKDAY(WORKDAY(DATEVALUE("15/"&amp;MONTH(EDATE(C5369,0))&amp;"/"&amp;YEAR(EDATE(C5369,0))),-1,Feriados!$A$1:$A$936),1,Feriados!$A$1:$A$936)</f>
        <v>44516</v>
      </c>
      <c r="I5369" s="27">
        <f>WORKDAY(WORKDAY(DATEVALUE("15/"&amp;MONTH(EDATE(C5369,-1))&amp;"/"&amp;YEAR(EDATE(C5369,-1))),-1,Feriados!$A$1:$A$936),1,Feriados!$A$1:$A$936)</f>
        <v>44484</v>
      </c>
      <c r="J5369" s="27">
        <f>WORKDAY(WORKDAY(DATEVALUE("15/"&amp;MONTH(EDATE(C5369,0))&amp;"/"&amp;YEAR(EDATE(C5369,0))-1),-1,Feriados!$A$1:$A$936),1,Feriados!$A$1:$A$936)</f>
        <v>44151</v>
      </c>
      <c r="K5369" s="28">
        <f t="shared" si="162"/>
        <v>10.672622137820809</v>
      </c>
    </row>
    <row r="5370" spans="1:11" x14ac:dyDescent="0.3">
      <c r="A5370" s="18" t="str">
        <f t="shared" si="163"/>
        <v>112021P</v>
      </c>
      <c r="B5370" s="10">
        <v>760199</v>
      </c>
      <c r="C5370" s="15">
        <v>44531</v>
      </c>
      <c r="D5370" s="16">
        <v>3748.5417499999999</v>
      </c>
      <c r="E5370" s="14">
        <v>1.08</v>
      </c>
      <c r="F5370" s="14" t="s">
        <v>42</v>
      </c>
      <c r="G5370" s="15">
        <v>44526</v>
      </c>
      <c r="H5370" s="27">
        <f>WORKDAY(WORKDAY(DATEVALUE("15/"&amp;MONTH(EDATE(C5370,0))&amp;"/"&amp;YEAR(EDATE(C5370,0))),-1,Feriados!$A$1:$A$936),1,Feriados!$A$1:$A$936)</f>
        <v>44545</v>
      </c>
      <c r="I5370" s="27">
        <f>WORKDAY(WORKDAY(DATEVALUE("15/"&amp;MONTH(EDATE(C5370,-1))&amp;"/"&amp;YEAR(EDATE(C5370,-1))),-1,Feriados!$A$1:$A$936),1,Feriados!$A$1:$A$936)</f>
        <v>44516</v>
      </c>
      <c r="J5370" s="27">
        <f>WORKDAY(WORKDAY(DATEVALUE("15/"&amp;MONTH(EDATE(C5370,0))&amp;"/"&amp;YEAR(EDATE(C5370,0))-1),-1,Feriados!$A$1:$A$936),1,Feriados!$A$1:$A$936)</f>
        <v>44180</v>
      </c>
      <c r="K5370" s="28">
        <f t="shared" si="162"/>
        <v>10.738500920526196</v>
      </c>
    </row>
    <row r="5371" spans="1:11" x14ac:dyDescent="0.3">
      <c r="A5371" s="18" t="str">
        <f t="shared" si="163"/>
        <v>112021P</v>
      </c>
      <c r="B5371" s="10">
        <v>760199</v>
      </c>
      <c r="C5371" s="15">
        <v>44532</v>
      </c>
      <c r="D5371" s="16">
        <v>3750.459726</v>
      </c>
      <c r="E5371" s="14">
        <v>1.08</v>
      </c>
      <c r="F5371" s="14" t="s">
        <v>42</v>
      </c>
      <c r="G5371" s="15">
        <v>44526</v>
      </c>
      <c r="H5371" s="27">
        <f>WORKDAY(WORKDAY(DATEVALUE("15/"&amp;MONTH(EDATE(C5371,0))&amp;"/"&amp;YEAR(EDATE(C5371,0))),-1,Feriados!$A$1:$A$936),1,Feriados!$A$1:$A$936)</f>
        <v>44545</v>
      </c>
      <c r="I5371" s="27">
        <f>WORKDAY(WORKDAY(DATEVALUE("15/"&amp;MONTH(EDATE(C5371,-1))&amp;"/"&amp;YEAR(EDATE(C5371,-1))),-1,Feriados!$A$1:$A$936),1,Feriados!$A$1:$A$936)</f>
        <v>44516</v>
      </c>
      <c r="J5371" s="27">
        <f>WORKDAY(WORKDAY(DATEVALUE("15/"&amp;MONTH(EDATE(C5371,0))&amp;"/"&amp;YEAR(EDATE(C5371,0))-1),-1,Feriados!$A$1:$A$936),1,Feriados!$A$1:$A$936)</f>
        <v>44180</v>
      </c>
      <c r="K5371" s="28">
        <f t="shared" si="162"/>
        <v>10.738500920526196</v>
      </c>
    </row>
    <row r="5372" spans="1:11" x14ac:dyDescent="0.3">
      <c r="A5372" s="18" t="str">
        <f t="shared" si="163"/>
        <v>112021P</v>
      </c>
      <c r="B5372" s="10">
        <v>760199</v>
      </c>
      <c r="C5372" s="15">
        <v>44533</v>
      </c>
      <c r="D5372" s="16">
        <v>3752.3786829999999</v>
      </c>
      <c r="E5372" s="14">
        <v>1.08</v>
      </c>
      <c r="F5372" s="14" t="s">
        <v>42</v>
      </c>
      <c r="G5372" s="15">
        <v>44526</v>
      </c>
      <c r="H5372" s="27">
        <f>WORKDAY(WORKDAY(DATEVALUE("15/"&amp;MONTH(EDATE(C5372,0))&amp;"/"&amp;YEAR(EDATE(C5372,0))),-1,Feriados!$A$1:$A$936),1,Feriados!$A$1:$A$936)</f>
        <v>44545</v>
      </c>
      <c r="I5372" s="27">
        <f>WORKDAY(WORKDAY(DATEVALUE("15/"&amp;MONTH(EDATE(C5372,-1))&amp;"/"&amp;YEAR(EDATE(C5372,-1))),-1,Feriados!$A$1:$A$936),1,Feriados!$A$1:$A$936)</f>
        <v>44516</v>
      </c>
      <c r="J5372" s="27">
        <f>WORKDAY(WORKDAY(DATEVALUE("15/"&amp;MONTH(EDATE(C5372,0))&amp;"/"&amp;YEAR(EDATE(C5372,0))-1),-1,Feriados!$A$1:$A$936),1,Feriados!$A$1:$A$936)</f>
        <v>44180</v>
      </c>
      <c r="K5372" s="28">
        <f t="shared" si="162"/>
        <v>10.738500920526196</v>
      </c>
    </row>
    <row r="5373" spans="1:11" x14ac:dyDescent="0.3">
      <c r="A5373" s="18" t="str">
        <f t="shared" si="163"/>
        <v>112021P</v>
      </c>
      <c r="B5373" s="10">
        <v>760199</v>
      </c>
      <c r="C5373" s="15">
        <v>44536</v>
      </c>
      <c r="D5373" s="16">
        <v>3754.2986230000001</v>
      </c>
      <c r="E5373" s="14">
        <v>1.08</v>
      </c>
      <c r="F5373" s="14" t="s">
        <v>42</v>
      </c>
      <c r="G5373" s="15">
        <v>44526</v>
      </c>
      <c r="H5373" s="27">
        <f>WORKDAY(WORKDAY(DATEVALUE("15/"&amp;MONTH(EDATE(C5373,0))&amp;"/"&amp;YEAR(EDATE(C5373,0))),-1,Feriados!$A$1:$A$936),1,Feriados!$A$1:$A$936)</f>
        <v>44545</v>
      </c>
      <c r="I5373" s="27">
        <f>WORKDAY(WORKDAY(DATEVALUE("15/"&amp;MONTH(EDATE(C5373,-1))&amp;"/"&amp;YEAR(EDATE(C5373,-1))),-1,Feriados!$A$1:$A$936),1,Feriados!$A$1:$A$936)</f>
        <v>44516</v>
      </c>
      <c r="J5373" s="27">
        <f>WORKDAY(WORKDAY(DATEVALUE("15/"&amp;MONTH(EDATE(C5373,0))&amp;"/"&amp;YEAR(EDATE(C5373,0))-1),-1,Feriados!$A$1:$A$936),1,Feriados!$A$1:$A$936)</f>
        <v>44180</v>
      </c>
      <c r="K5373" s="28">
        <f t="shared" ref="K5373:K5436" si="164">+(VLOOKUP(H5373,C:D,2,FALSE)/VLOOKUP(J5373,C:D,2,FALSE)-1)*100</f>
        <v>10.738500920526196</v>
      </c>
    </row>
    <row r="5374" spans="1:11" x14ac:dyDescent="0.3">
      <c r="A5374" s="18" t="str">
        <f t="shared" si="163"/>
        <v>112021P</v>
      </c>
      <c r="B5374" s="10">
        <v>760199</v>
      </c>
      <c r="C5374" s="15">
        <v>44537</v>
      </c>
      <c r="D5374" s="16">
        <v>3756.219544</v>
      </c>
      <c r="E5374" s="14">
        <v>1.08</v>
      </c>
      <c r="F5374" s="14" t="s">
        <v>42</v>
      </c>
      <c r="G5374" s="15">
        <v>44526</v>
      </c>
      <c r="H5374" s="27">
        <f>WORKDAY(WORKDAY(DATEVALUE("15/"&amp;MONTH(EDATE(C5374,0))&amp;"/"&amp;YEAR(EDATE(C5374,0))),-1,Feriados!$A$1:$A$936),1,Feriados!$A$1:$A$936)</f>
        <v>44545</v>
      </c>
      <c r="I5374" s="27">
        <f>WORKDAY(WORKDAY(DATEVALUE("15/"&amp;MONTH(EDATE(C5374,-1))&amp;"/"&amp;YEAR(EDATE(C5374,-1))),-1,Feriados!$A$1:$A$936),1,Feriados!$A$1:$A$936)</f>
        <v>44516</v>
      </c>
      <c r="J5374" s="27">
        <f>WORKDAY(WORKDAY(DATEVALUE("15/"&amp;MONTH(EDATE(C5374,0))&amp;"/"&amp;YEAR(EDATE(C5374,0))-1),-1,Feriados!$A$1:$A$936),1,Feriados!$A$1:$A$936)</f>
        <v>44180</v>
      </c>
      <c r="K5374" s="28">
        <f t="shared" si="164"/>
        <v>10.738500920526196</v>
      </c>
    </row>
    <row r="5375" spans="1:11" x14ac:dyDescent="0.3">
      <c r="A5375" s="18" t="str">
        <f t="shared" si="163"/>
        <v>112021P</v>
      </c>
      <c r="B5375" s="10">
        <v>760199</v>
      </c>
      <c r="C5375" s="15">
        <v>44538</v>
      </c>
      <c r="D5375" s="16">
        <v>3758.1414490000002</v>
      </c>
      <c r="E5375" s="14">
        <v>1.08</v>
      </c>
      <c r="F5375" s="14" t="s">
        <v>42</v>
      </c>
      <c r="G5375" s="15">
        <v>44526</v>
      </c>
      <c r="H5375" s="27">
        <f>WORKDAY(WORKDAY(DATEVALUE("15/"&amp;MONTH(EDATE(C5375,0))&amp;"/"&amp;YEAR(EDATE(C5375,0))),-1,Feriados!$A$1:$A$936),1,Feriados!$A$1:$A$936)</f>
        <v>44545</v>
      </c>
      <c r="I5375" s="27">
        <f>WORKDAY(WORKDAY(DATEVALUE("15/"&amp;MONTH(EDATE(C5375,-1))&amp;"/"&amp;YEAR(EDATE(C5375,-1))),-1,Feriados!$A$1:$A$936),1,Feriados!$A$1:$A$936)</f>
        <v>44516</v>
      </c>
      <c r="J5375" s="27">
        <f>WORKDAY(WORKDAY(DATEVALUE("15/"&amp;MONTH(EDATE(C5375,0))&amp;"/"&amp;YEAR(EDATE(C5375,0))-1),-1,Feriados!$A$1:$A$936),1,Feriados!$A$1:$A$936)</f>
        <v>44180</v>
      </c>
      <c r="K5375" s="28">
        <f t="shared" si="164"/>
        <v>10.738500920526196</v>
      </c>
    </row>
    <row r="5376" spans="1:11" x14ac:dyDescent="0.3">
      <c r="A5376" s="18" t="str">
        <f t="shared" si="163"/>
        <v>112021P</v>
      </c>
      <c r="B5376" s="10">
        <v>760199</v>
      </c>
      <c r="C5376" s="15">
        <v>44539</v>
      </c>
      <c r="D5376" s="16">
        <v>3760.0643369999998</v>
      </c>
      <c r="E5376" s="14">
        <v>1.08</v>
      </c>
      <c r="F5376" s="14" t="s">
        <v>42</v>
      </c>
      <c r="G5376" s="15">
        <v>44526</v>
      </c>
      <c r="H5376" s="27">
        <f>WORKDAY(WORKDAY(DATEVALUE("15/"&amp;MONTH(EDATE(C5376,0))&amp;"/"&amp;YEAR(EDATE(C5376,0))),-1,Feriados!$A$1:$A$936),1,Feriados!$A$1:$A$936)</f>
        <v>44545</v>
      </c>
      <c r="I5376" s="27">
        <f>WORKDAY(WORKDAY(DATEVALUE("15/"&amp;MONTH(EDATE(C5376,-1))&amp;"/"&amp;YEAR(EDATE(C5376,-1))),-1,Feriados!$A$1:$A$936),1,Feriados!$A$1:$A$936)</f>
        <v>44516</v>
      </c>
      <c r="J5376" s="27">
        <f>WORKDAY(WORKDAY(DATEVALUE("15/"&amp;MONTH(EDATE(C5376,0))&amp;"/"&amp;YEAR(EDATE(C5376,0))-1),-1,Feriados!$A$1:$A$936),1,Feriados!$A$1:$A$936)</f>
        <v>44180</v>
      </c>
      <c r="K5376" s="28">
        <f t="shared" si="164"/>
        <v>10.738500920526196</v>
      </c>
    </row>
    <row r="5377" spans="1:11" x14ac:dyDescent="0.3">
      <c r="A5377" s="18" t="str">
        <f t="shared" si="163"/>
        <v>112021F</v>
      </c>
      <c r="B5377" s="10">
        <v>760199</v>
      </c>
      <c r="C5377" s="15">
        <v>44540</v>
      </c>
      <c r="D5377" s="16">
        <v>3757.842889</v>
      </c>
      <c r="E5377" s="14">
        <v>0.95</v>
      </c>
      <c r="F5377" s="14" t="s">
        <v>41</v>
      </c>
      <c r="G5377" s="15">
        <v>44540</v>
      </c>
      <c r="H5377" s="27">
        <f>WORKDAY(WORKDAY(DATEVALUE("15/"&amp;MONTH(EDATE(C5377,0))&amp;"/"&amp;YEAR(EDATE(C5377,0))),-1,Feriados!$A$1:$A$936),1,Feriados!$A$1:$A$936)</f>
        <v>44545</v>
      </c>
      <c r="I5377" s="27">
        <f>WORKDAY(WORKDAY(DATEVALUE("15/"&amp;MONTH(EDATE(C5377,-1))&amp;"/"&amp;YEAR(EDATE(C5377,-1))),-1,Feriados!$A$1:$A$936),1,Feriados!$A$1:$A$936)</f>
        <v>44516</v>
      </c>
      <c r="J5377" s="27">
        <f>WORKDAY(WORKDAY(DATEVALUE("15/"&amp;MONTH(EDATE(C5377,0))&amp;"/"&amp;YEAR(EDATE(C5377,0))-1),-1,Feriados!$A$1:$A$936),1,Feriados!$A$1:$A$936)</f>
        <v>44180</v>
      </c>
      <c r="K5377" s="28">
        <f t="shared" si="164"/>
        <v>10.738500920526196</v>
      </c>
    </row>
    <row r="5378" spans="1:11" x14ac:dyDescent="0.3">
      <c r="A5378" s="18" t="str">
        <f t="shared" si="163"/>
        <v>112021F</v>
      </c>
      <c r="B5378" s="10">
        <v>760199</v>
      </c>
      <c r="C5378" s="15">
        <v>44543</v>
      </c>
      <c r="D5378" s="16">
        <v>3759.5353449999998</v>
      </c>
      <c r="E5378" s="14">
        <v>0.95</v>
      </c>
      <c r="F5378" s="14" t="s">
        <v>41</v>
      </c>
      <c r="G5378" s="15">
        <v>44540</v>
      </c>
      <c r="H5378" s="27">
        <f>WORKDAY(WORKDAY(DATEVALUE("15/"&amp;MONTH(EDATE(C5378,0))&amp;"/"&amp;YEAR(EDATE(C5378,0))),-1,Feriados!$A$1:$A$936),1,Feriados!$A$1:$A$936)</f>
        <v>44545</v>
      </c>
      <c r="I5378" s="27">
        <f>WORKDAY(WORKDAY(DATEVALUE("15/"&amp;MONTH(EDATE(C5378,-1))&amp;"/"&amp;YEAR(EDATE(C5378,-1))),-1,Feriados!$A$1:$A$936),1,Feriados!$A$1:$A$936)</f>
        <v>44516</v>
      </c>
      <c r="J5378" s="27">
        <f>WORKDAY(WORKDAY(DATEVALUE("15/"&amp;MONTH(EDATE(C5378,0))&amp;"/"&amp;YEAR(EDATE(C5378,0))-1),-1,Feriados!$A$1:$A$936),1,Feriados!$A$1:$A$936)</f>
        <v>44180</v>
      </c>
      <c r="K5378" s="28">
        <f t="shared" si="164"/>
        <v>10.738500920526196</v>
      </c>
    </row>
    <row r="5379" spans="1:11" x14ac:dyDescent="0.3">
      <c r="A5379" s="18" t="str">
        <f t="shared" ref="A5379:A5442" si="165">MONTH(EDATE(C5379,-1))&amp;YEAR(EDATE(C5379,-1))&amp;F5379</f>
        <v>112021F</v>
      </c>
      <c r="B5379" s="10">
        <v>760199</v>
      </c>
      <c r="C5379" s="15">
        <v>44544</v>
      </c>
      <c r="D5379" s="16">
        <v>3761.2285630000001</v>
      </c>
      <c r="E5379" s="14">
        <v>0.95</v>
      </c>
      <c r="F5379" s="14" t="s">
        <v>41</v>
      </c>
      <c r="G5379" s="15">
        <v>44540</v>
      </c>
      <c r="H5379" s="27">
        <f>WORKDAY(WORKDAY(DATEVALUE("15/"&amp;MONTH(EDATE(C5379,0))&amp;"/"&amp;YEAR(EDATE(C5379,0))),-1,Feriados!$A$1:$A$936),1,Feriados!$A$1:$A$936)</f>
        <v>44545</v>
      </c>
      <c r="I5379" s="27">
        <f>WORKDAY(WORKDAY(DATEVALUE("15/"&amp;MONTH(EDATE(C5379,-1))&amp;"/"&amp;YEAR(EDATE(C5379,-1))),-1,Feriados!$A$1:$A$936),1,Feriados!$A$1:$A$936)</f>
        <v>44516</v>
      </c>
      <c r="J5379" s="27">
        <f>WORKDAY(WORKDAY(DATEVALUE("15/"&amp;MONTH(EDATE(C5379,0))&amp;"/"&amp;YEAR(EDATE(C5379,0))-1),-1,Feriados!$A$1:$A$936),1,Feriados!$A$1:$A$936)</f>
        <v>44180</v>
      </c>
      <c r="K5379" s="28">
        <f t="shared" si="164"/>
        <v>10.738500920526196</v>
      </c>
    </row>
    <row r="5380" spans="1:11" x14ac:dyDescent="0.3">
      <c r="A5380" s="18" t="str">
        <f t="shared" si="165"/>
        <v>112021F</v>
      </c>
      <c r="B5380" s="10">
        <v>760199</v>
      </c>
      <c r="C5380" s="15">
        <v>44545</v>
      </c>
      <c r="D5380" s="16">
        <v>3762.9225449999999</v>
      </c>
      <c r="E5380" s="14">
        <v>0.95</v>
      </c>
      <c r="F5380" s="14" t="s">
        <v>41</v>
      </c>
      <c r="G5380" s="15">
        <v>44540</v>
      </c>
      <c r="H5380" s="27">
        <f>WORKDAY(WORKDAY(DATEVALUE("15/"&amp;MONTH(EDATE(C5380,0))&amp;"/"&amp;YEAR(EDATE(C5380,0))),-1,Feriados!$A$1:$A$936),1,Feriados!$A$1:$A$936)</f>
        <v>44545</v>
      </c>
      <c r="I5380" s="27">
        <f>WORKDAY(WORKDAY(DATEVALUE("15/"&amp;MONTH(EDATE(C5380,-1))&amp;"/"&amp;YEAR(EDATE(C5380,-1))),-1,Feriados!$A$1:$A$936),1,Feriados!$A$1:$A$936)</f>
        <v>44516</v>
      </c>
      <c r="J5380" s="27">
        <f>WORKDAY(WORKDAY(DATEVALUE("15/"&amp;MONTH(EDATE(C5380,0))&amp;"/"&amp;YEAR(EDATE(C5380,0))-1),-1,Feriados!$A$1:$A$936),1,Feriados!$A$1:$A$936)</f>
        <v>44180</v>
      </c>
      <c r="K5380" s="28">
        <f t="shared" si="164"/>
        <v>10.738500920526196</v>
      </c>
    </row>
    <row r="5381" spans="1:11" x14ac:dyDescent="0.3">
      <c r="A5381" s="18" t="str">
        <f t="shared" si="165"/>
        <v>112021P</v>
      </c>
      <c r="B5381" s="10">
        <v>760199</v>
      </c>
      <c r="C5381" s="15">
        <v>44546</v>
      </c>
      <c r="D5381" s="16">
        <v>3764.0477129999999</v>
      </c>
      <c r="E5381" s="14">
        <v>0.69</v>
      </c>
      <c r="F5381" s="14" t="s">
        <v>42</v>
      </c>
      <c r="G5381" s="15">
        <v>44546</v>
      </c>
      <c r="H5381" s="27">
        <f>WORKDAY(WORKDAY(DATEVALUE("15/"&amp;MONTH(EDATE(C5381,0))&amp;"/"&amp;YEAR(EDATE(C5381,0))),-1,Feriados!$A$1:$A$936),1,Feriados!$A$1:$A$936)</f>
        <v>44545</v>
      </c>
      <c r="I5381" s="27">
        <f>WORKDAY(WORKDAY(DATEVALUE("15/"&amp;MONTH(EDATE(C5381,-1))&amp;"/"&amp;YEAR(EDATE(C5381,-1))),-1,Feriados!$A$1:$A$936),1,Feriados!$A$1:$A$936)</f>
        <v>44516</v>
      </c>
      <c r="J5381" s="27">
        <f>WORKDAY(WORKDAY(DATEVALUE("15/"&amp;MONTH(EDATE(C5381,0))&amp;"/"&amp;YEAR(EDATE(C5381,0))-1),-1,Feriados!$A$1:$A$936),1,Feriados!$A$1:$A$936)</f>
        <v>44180</v>
      </c>
      <c r="K5381" s="28">
        <f t="shared" si="164"/>
        <v>10.738500920526196</v>
      </c>
    </row>
    <row r="5382" spans="1:11" x14ac:dyDescent="0.3">
      <c r="A5382" s="18" t="str">
        <f t="shared" si="165"/>
        <v>112021P</v>
      </c>
      <c r="B5382" s="10">
        <v>760199</v>
      </c>
      <c r="C5382" s="15">
        <v>44547</v>
      </c>
      <c r="D5382" s="16">
        <v>3765.173217</v>
      </c>
      <c r="E5382" s="14">
        <v>0.69</v>
      </c>
      <c r="F5382" s="14" t="s">
        <v>42</v>
      </c>
      <c r="G5382" s="15">
        <v>44546</v>
      </c>
      <c r="H5382" s="27">
        <f>WORKDAY(WORKDAY(DATEVALUE("15/"&amp;MONTH(EDATE(C5382,0))&amp;"/"&amp;YEAR(EDATE(C5382,0))),-1,Feriados!$A$1:$A$936),1,Feriados!$A$1:$A$936)</f>
        <v>44545</v>
      </c>
      <c r="I5382" s="27">
        <f>WORKDAY(WORKDAY(DATEVALUE("15/"&amp;MONTH(EDATE(C5382,-1))&amp;"/"&amp;YEAR(EDATE(C5382,-1))),-1,Feriados!$A$1:$A$936),1,Feriados!$A$1:$A$936)</f>
        <v>44516</v>
      </c>
      <c r="J5382" s="27">
        <f>WORKDAY(WORKDAY(DATEVALUE("15/"&amp;MONTH(EDATE(C5382,0))&amp;"/"&amp;YEAR(EDATE(C5382,0))-1),-1,Feriados!$A$1:$A$936),1,Feriados!$A$1:$A$936)</f>
        <v>44180</v>
      </c>
      <c r="K5382" s="28">
        <f t="shared" si="164"/>
        <v>10.738500920526196</v>
      </c>
    </row>
    <row r="5383" spans="1:11" x14ac:dyDescent="0.3">
      <c r="A5383" s="18" t="str">
        <f t="shared" si="165"/>
        <v>112021P</v>
      </c>
      <c r="B5383" s="10">
        <v>760199</v>
      </c>
      <c r="C5383" s="15">
        <v>44550</v>
      </c>
      <c r="D5383" s="16">
        <v>3766.2990580000001</v>
      </c>
      <c r="E5383" s="14">
        <v>0.69</v>
      </c>
      <c r="F5383" s="14" t="s">
        <v>42</v>
      </c>
      <c r="G5383" s="15">
        <v>44546</v>
      </c>
      <c r="H5383" s="27">
        <f>WORKDAY(WORKDAY(DATEVALUE("15/"&amp;MONTH(EDATE(C5383,0))&amp;"/"&amp;YEAR(EDATE(C5383,0))),-1,Feriados!$A$1:$A$936),1,Feriados!$A$1:$A$936)</f>
        <v>44545</v>
      </c>
      <c r="I5383" s="27">
        <f>WORKDAY(WORKDAY(DATEVALUE("15/"&amp;MONTH(EDATE(C5383,-1))&amp;"/"&amp;YEAR(EDATE(C5383,-1))),-1,Feriados!$A$1:$A$936),1,Feriados!$A$1:$A$936)</f>
        <v>44516</v>
      </c>
      <c r="J5383" s="27">
        <f>WORKDAY(WORKDAY(DATEVALUE("15/"&amp;MONTH(EDATE(C5383,0))&amp;"/"&amp;YEAR(EDATE(C5383,0))-1),-1,Feriados!$A$1:$A$936),1,Feriados!$A$1:$A$936)</f>
        <v>44180</v>
      </c>
      <c r="K5383" s="28">
        <f t="shared" si="164"/>
        <v>10.738500920526196</v>
      </c>
    </row>
    <row r="5384" spans="1:11" x14ac:dyDescent="0.3">
      <c r="A5384" s="18" t="str">
        <f t="shared" si="165"/>
        <v>112021P</v>
      </c>
      <c r="B5384" s="10">
        <v>760199</v>
      </c>
      <c r="C5384" s="15">
        <v>44551</v>
      </c>
      <c r="D5384" s="16">
        <v>3767.425236</v>
      </c>
      <c r="E5384" s="14">
        <v>0.69</v>
      </c>
      <c r="F5384" s="14" t="s">
        <v>42</v>
      </c>
      <c r="G5384" s="15">
        <v>44546</v>
      </c>
      <c r="H5384" s="27">
        <f>WORKDAY(WORKDAY(DATEVALUE("15/"&amp;MONTH(EDATE(C5384,0))&amp;"/"&amp;YEAR(EDATE(C5384,0))),-1,Feriados!$A$1:$A$936),1,Feriados!$A$1:$A$936)</f>
        <v>44545</v>
      </c>
      <c r="I5384" s="27">
        <f>WORKDAY(WORKDAY(DATEVALUE("15/"&amp;MONTH(EDATE(C5384,-1))&amp;"/"&amp;YEAR(EDATE(C5384,-1))),-1,Feriados!$A$1:$A$936),1,Feriados!$A$1:$A$936)</f>
        <v>44516</v>
      </c>
      <c r="J5384" s="27">
        <f>WORKDAY(WORKDAY(DATEVALUE("15/"&amp;MONTH(EDATE(C5384,0))&amp;"/"&amp;YEAR(EDATE(C5384,0))-1),-1,Feriados!$A$1:$A$936),1,Feriados!$A$1:$A$936)</f>
        <v>44180</v>
      </c>
      <c r="K5384" s="28">
        <f t="shared" si="164"/>
        <v>10.738500920526196</v>
      </c>
    </row>
    <row r="5385" spans="1:11" x14ac:dyDescent="0.3">
      <c r="A5385" s="18" t="str">
        <f t="shared" si="165"/>
        <v>112021P</v>
      </c>
      <c r="B5385" s="10">
        <v>760199</v>
      </c>
      <c r="C5385" s="15">
        <v>44552</v>
      </c>
      <c r="D5385" s="16">
        <v>3768.551751</v>
      </c>
      <c r="E5385" s="14">
        <v>0.69</v>
      </c>
      <c r="F5385" s="14" t="s">
        <v>42</v>
      </c>
      <c r="G5385" s="15">
        <v>44546</v>
      </c>
      <c r="H5385" s="27">
        <f>WORKDAY(WORKDAY(DATEVALUE("15/"&amp;MONTH(EDATE(C5385,0))&amp;"/"&amp;YEAR(EDATE(C5385,0))),-1,Feriados!$A$1:$A$936),1,Feriados!$A$1:$A$936)</f>
        <v>44545</v>
      </c>
      <c r="I5385" s="27">
        <f>WORKDAY(WORKDAY(DATEVALUE("15/"&amp;MONTH(EDATE(C5385,-1))&amp;"/"&amp;YEAR(EDATE(C5385,-1))),-1,Feriados!$A$1:$A$936),1,Feriados!$A$1:$A$936)</f>
        <v>44516</v>
      </c>
      <c r="J5385" s="27">
        <f>WORKDAY(WORKDAY(DATEVALUE("15/"&amp;MONTH(EDATE(C5385,0))&amp;"/"&amp;YEAR(EDATE(C5385,0))-1),-1,Feriados!$A$1:$A$936),1,Feriados!$A$1:$A$936)</f>
        <v>44180</v>
      </c>
      <c r="K5385" s="28">
        <f t="shared" si="164"/>
        <v>10.738500920526196</v>
      </c>
    </row>
    <row r="5386" spans="1:11" x14ac:dyDescent="0.3">
      <c r="A5386" s="18" t="str">
        <f t="shared" si="165"/>
        <v>112021P</v>
      </c>
      <c r="B5386" s="10">
        <v>760199</v>
      </c>
      <c r="C5386" s="15">
        <v>44553</v>
      </c>
      <c r="D5386" s="16">
        <v>3769.678602</v>
      </c>
      <c r="E5386" s="14">
        <v>0.69</v>
      </c>
      <c r="F5386" s="14" t="s">
        <v>42</v>
      </c>
      <c r="G5386" s="15">
        <v>44546</v>
      </c>
      <c r="H5386" s="27">
        <f>WORKDAY(WORKDAY(DATEVALUE("15/"&amp;MONTH(EDATE(C5386,0))&amp;"/"&amp;YEAR(EDATE(C5386,0))),-1,Feriados!$A$1:$A$936),1,Feriados!$A$1:$A$936)</f>
        <v>44545</v>
      </c>
      <c r="I5386" s="27">
        <f>WORKDAY(WORKDAY(DATEVALUE("15/"&amp;MONTH(EDATE(C5386,-1))&amp;"/"&amp;YEAR(EDATE(C5386,-1))),-1,Feriados!$A$1:$A$936),1,Feriados!$A$1:$A$936)</f>
        <v>44516</v>
      </c>
      <c r="J5386" s="27">
        <f>WORKDAY(WORKDAY(DATEVALUE("15/"&amp;MONTH(EDATE(C5386,0))&amp;"/"&amp;YEAR(EDATE(C5386,0))-1),-1,Feriados!$A$1:$A$936),1,Feriados!$A$1:$A$936)</f>
        <v>44180</v>
      </c>
      <c r="K5386" s="28">
        <f t="shared" si="164"/>
        <v>10.738500920526196</v>
      </c>
    </row>
    <row r="5387" spans="1:11" x14ac:dyDescent="0.3">
      <c r="A5387" s="18" t="str">
        <f t="shared" si="165"/>
        <v>112021P</v>
      </c>
      <c r="B5387" s="10">
        <v>760199</v>
      </c>
      <c r="C5387" s="15">
        <v>44554</v>
      </c>
      <c r="D5387" s="16">
        <v>3770.0077569999999</v>
      </c>
      <c r="E5387" s="14">
        <v>0.62</v>
      </c>
      <c r="F5387" s="14" t="s">
        <v>42</v>
      </c>
      <c r="G5387" s="15">
        <v>44554</v>
      </c>
      <c r="H5387" s="27">
        <f>WORKDAY(WORKDAY(DATEVALUE("15/"&amp;MONTH(EDATE(C5387,0))&amp;"/"&amp;YEAR(EDATE(C5387,0))),-1,Feriados!$A$1:$A$936),1,Feriados!$A$1:$A$936)</f>
        <v>44545</v>
      </c>
      <c r="I5387" s="27">
        <f>WORKDAY(WORKDAY(DATEVALUE("15/"&amp;MONTH(EDATE(C5387,-1))&amp;"/"&amp;YEAR(EDATE(C5387,-1))),-1,Feriados!$A$1:$A$936),1,Feriados!$A$1:$A$936)</f>
        <v>44516</v>
      </c>
      <c r="J5387" s="27">
        <f>WORKDAY(WORKDAY(DATEVALUE("15/"&amp;MONTH(EDATE(C5387,0))&amp;"/"&amp;YEAR(EDATE(C5387,0))-1),-1,Feriados!$A$1:$A$936),1,Feriados!$A$1:$A$936)</f>
        <v>44180</v>
      </c>
      <c r="K5387" s="28">
        <f t="shared" si="164"/>
        <v>10.738500920526196</v>
      </c>
    </row>
    <row r="5388" spans="1:11" x14ac:dyDescent="0.3">
      <c r="A5388" s="18" t="str">
        <f t="shared" si="165"/>
        <v>112021P</v>
      </c>
      <c r="B5388" s="10">
        <v>760199</v>
      </c>
      <c r="C5388" s="15">
        <v>44557</v>
      </c>
      <c r="D5388" s="16">
        <v>3771.0210189999998</v>
      </c>
      <c r="E5388" s="14">
        <v>0.62</v>
      </c>
      <c r="F5388" s="14" t="s">
        <v>42</v>
      </c>
      <c r="G5388" s="15">
        <v>44554</v>
      </c>
      <c r="H5388" s="27">
        <f>WORKDAY(WORKDAY(DATEVALUE("15/"&amp;MONTH(EDATE(C5388,0))&amp;"/"&amp;YEAR(EDATE(C5388,0))),-1,Feriados!$A$1:$A$936),1,Feriados!$A$1:$A$936)</f>
        <v>44545</v>
      </c>
      <c r="I5388" s="27">
        <f>WORKDAY(WORKDAY(DATEVALUE("15/"&amp;MONTH(EDATE(C5388,-1))&amp;"/"&amp;YEAR(EDATE(C5388,-1))),-1,Feriados!$A$1:$A$936),1,Feriados!$A$1:$A$936)</f>
        <v>44516</v>
      </c>
      <c r="J5388" s="27">
        <f>WORKDAY(WORKDAY(DATEVALUE("15/"&amp;MONTH(EDATE(C5388,0))&amp;"/"&amp;YEAR(EDATE(C5388,0))-1),-1,Feriados!$A$1:$A$936),1,Feriados!$A$1:$A$936)</f>
        <v>44180</v>
      </c>
      <c r="K5388" s="28">
        <f t="shared" si="164"/>
        <v>10.738500920526196</v>
      </c>
    </row>
    <row r="5389" spans="1:11" x14ac:dyDescent="0.3">
      <c r="A5389" s="18" t="str">
        <f t="shared" si="165"/>
        <v>112021P</v>
      </c>
      <c r="B5389" s="10">
        <v>760199</v>
      </c>
      <c r="C5389" s="15">
        <v>44558</v>
      </c>
      <c r="D5389" s="16">
        <v>3772.0345520000001</v>
      </c>
      <c r="E5389" s="14">
        <v>0.62</v>
      </c>
      <c r="F5389" s="14" t="s">
        <v>42</v>
      </c>
      <c r="G5389" s="15">
        <v>44554</v>
      </c>
      <c r="H5389" s="27">
        <f>WORKDAY(WORKDAY(DATEVALUE("15/"&amp;MONTH(EDATE(C5389,0))&amp;"/"&amp;YEAR(EDATE(C5389,0))),-1,Feriados!$A$1:$A$936),1,Feriados!$A$1:$A$936)</f>
        <v>44545</v>
      </c>
      <c r="I5389" s="27">
        <f>WORKDAY(WORKDAY(DATEVALUE("15/"&amp;MONTH(EDATE(C5389,-1))&amp;"/"&amp;YEAR(EDATE(C5389,-1))),-1,Feriados!$A$1:$A$936),1,Feriados!$A$1:$A$936)</f>
        <v>44516</v>
      </c>
      <c r="J5389" s="27">
        <f>WORKDAY(WORKDAY(DATEVALUE("15/"&amp;MONTH(EDATE(C5389,0))&amp;"/"&amp;YEAR(EDATE(C5389,0))-1),-1,Feriados!$A$1:$A$936),1,Feriados!$A$1:$A$936)</f>
        <v>44180</v>
      </c>
      <c r="K5389" s="28">
        <f t="shared" si="164"/>
        <v>10.738500920526196</v>
      </c>
    </row>
    <row r="5390" spans="1:11" x14ac:dyDescent="0.3">
      <c r="A5390" s="18" t="str">
        <f t="shared" si="165"/>
        <v>112021P</v>
      </c>
      <c r="B5390" s="10">
        <v>760199</v>
      </c>
      <c r="C5390" s="15">
        <v>44559</v>
      </c>
      <c r="D5390" s="16">
        <v>3773.0483589999999</v>
      </c>
      <c r="E5390" s="14">
        <v>0.62</v>
      </c>
      <c r="F5390" s="14" t="s">
        <v>42</v>
      </c>
      <c r="G5390" s="15">
        <v>44554</v>
      </c>
      <c r="H5390" s="27">
        <f>WORKDAY(WORKDAY(DATEVALUE("15/"&amp;MONTH(EDATE(C5390,0))&amp;"/"&amp;YEAR(EDATE(C5390,0))),-1,Feriados!$A$1:$A$936),1,Feriados!$A$1:$A$936)</f>
        <v>44545</v>
      </c>
      <c r="I5390" s="27">
        <f>WORKDAY(WORKDAY(DATEVALUE("15/"&amp;MONTH(EDATE(C5390,-1))&amp;"/"&amp;YEAR(EDATE(C5390,-1))),-1,Feriados!$A$1:$A$936),1,Feriados!$A$1:$A$936)</f>
        <v>44516</v>
      </c>
      <c r="J5390" s="27">
        <f>WORKDAY(WORKDAY(DATEVALUE("15/"&amp;MONTH(EDATE(C5390,0))&amp;"/"&amp;YEAR(EDATE(C5390,0))-1),-1,Feriados!$A$1:$A$936),1,Feriados!$A$1:$A$936)</f>
        <v>44180</v>
      </c>
      <c r="K5390" s="28">
        <f t="shared" si="164"/>
        <v>10.738500920526196</v>
      </c>
    </row>
    <row r="5391" spans="1:11" x14ac:dyDescent="0.3">
      <c r="A5391" s="18" t="str">
        <f t="shared" si="165"/>
        <v>112021P</v>
      </c>
      <c r="B5391" s="10">
        <v>760199</v>
      </c>
      <c r="C5391" s="15">
        <v>44560</v>
      </c>
      <c r="D5391" s="16">
        <v>3774.0624379999999</v>
      </c>
      <c r="E5391" s="14">
        <v>0.62</v>
      </c>
      <c r="F5391" s="14" t="s">
        <v>42</v>
      </c>
      <c r="G5391" s="15">
        <v>44554</v>
      </c>
      <c r="H5391" s="27">
        <f>WORKDAY(WORKDAY(DATEVALUE("15/"&amp;MONTH(EDATE(C5391,0))&amp;"/"&amp;YEAR(EDATE(C5391,0))),-1,Feriados!$A$1:$A$936),1,Feriados!$A$1:$A$936)</f>
        <v>44545</v>
      </c>
      <c r="I5391" s="27">
        <f>WORKDAY(WORKDAY(DATEVALUE("15/"&amp;MONTH(EDATE(C5391,-1))&amp;"/"&amp;YEAR(EDATE(C5391,-1))),-1,Feriados!$A$1:$A$936),1,Feriados!$A$1:$A$936)</f>
        <v>44516</v>
      </c>
      <c r="J5391" s="27">
        <f>WORKDAY(WORKDAY(DATEVALUE("15/"&amp;MONTH(EDATE(C5391,0))&amp;"/"&amp;YEAR(EDATE(C5391,0))-1),-1,Feriados!$A$1:$A$936),1,Feriados!$A$1:$A$936)</f>
        <v>44180</v>
      </c>
      <c r="K5391" s="28">
        <f t="shared" si="164"/>
        <v>10.738500920526196</v>
      </c>
    </row>
    <row r="5392" spans="1:11" x14ac:dyDescent="0.3">
      <c r="A5392" s="18" t="str">
        <f t="shared" si="165"/>
        <v>112021P</v>
      </c>
      <c r="B5392" s="10">
        <v>760199</v>
      </c>
      <c r="C5392" s="15">
        <v>44561</v>
      </c>
      <c r="D5392" s="16">
        <v>3775.0767890000002</v>
      </c>
      <c r="E5392" s="14">
        <v>0.62</v>
      </c>
      <c r="F5392" s="14" t="s">
        <v>42</v>
      </c>
      <c r="G5392" s="15">
        <v>44554</v>
      </c>
      <c r="H5392" s="27">
        <f>WORKDAY(WORKDAY(DATEVALUE("15/"&amp;MONTH(EDATE(C5392,0))&amp;"/"&amp;YEAR(EDATE(C5392,0))),-1,Feriados!$A$1:$A$936),1,Feriados!$A$1:$A$936)</f>
        <v>44545</v>
      </c>
      <c r="I5392" s="27">
        <f>WORKDAY(WORKDAY(DATEVALUE("15/"&amp;MONTH(EDATE(C5392,-1))&amp;"/"&amp;YEAR(EDATE(C5392,-1))),-1,Feriados!$A$1:$A$936),1,Feriados!$A$1:$A$936)</f>
        <v>44516</v>
      </c>
      <c r="J5392" s="27">
        <f>WORKDAY(WORKDAY(DATEVALUE("15/"&amp;MONTH(EDATE(C5392,0))&amp;"/"&amp;YEAR(EDATE(C5392,0))-1),-1,Feriados!$A$1:$A$936),1,Feriados!$A$1:$A$936)</f>
        <v>44180</v>
      </c>
      <c r="K5392" s="28">
        <f t="shared" si="164"/>
        <v>10.738500920526196</v>
      </c>
    </row>
    <row r="5393" spans="1:11" x14ac:dyDescent="0.3">
      <c r="A5393" s="18" t="str">
        <f t="shared" si="165"/>
        <v>122021P</v>
      </c>
      <c r="B5393" s="10">
        <v>760199</v>
      </c>
      <c r="C5393" s="15">
        <v>44564</v>
      </c>
      <c r="D5393" s="16">
        <v>3776.0914130000001</v>
      </c>
      <c r="E5393" s="14">
        <v>0.62</v>
      </c>
      <c r="F5393" s="14" t="s">
        <v>42</v>
      </c>
      <c r="G5393" s="15">
        <v>44554</v>
      </c>
      <c r="H5393" s="27">
        <f>WORKDAY(WORKDAY(DATEVALUE("15/"&amp;MONTH(EDATE(C5393,0))&amp;"/"&amp;YEAR(EDATE(C5393,0))),-1,Feriados!$A$1:$A$936),1,Feriados!$A$1:$A$936)</f>
        <v>44578</v>
      </c>
      <c r="I5393" s="27">
        <f>WORKDAY(WORKDAY(DATEVALUE("15/"&amp;MONTH(EDATE(C5393,-1))&amp;"/"&amp;YEAR(EDATE(C5393,-1))),-1,Feriados!$A$1:$A$936),1,Feriados!$A$1:$A$936)</f>
        <v>44545</v>
      </c>
      <c r="J5393" s="27">
        <f>WORKDAY(WORKDAY(DATEVALUE("15/"&amp;MONTH(EDATE(C5393,0))&amp;"/"&amp;YEAR(EDATE(C5393,0))-1),-1,Feriados!$A$1:$A$936),1,Feriados!$A$1:$A$936)</f>
        <v>44211</v>
      </c>
      <c r="K5393" s="28">
        <f t="shared" si="164"/>
        <v>10.060982744321834</v>
      </c>
    </row>
    <row r="5394" spans="1:11" x14ac:dyDescent="0.3">
      <c r="A5394" s="18" t="str">
        <f t="shared" si="165"/>
        <v>122021P</v>
      </c>
      <c r="B5394" s="10">
        <v>760199</v>
      </c>
      <c r="C5394" s="15">
        <v>44565</v>
      </c>
      <c r="D5394" s="16">
        <v>3777.1063100000001</v>
      </c>
      <c r="E5394" s="14">
        <v>0.62</v>
      </c>
      <c r="F5394" s="14" t="s">
        <v>42</v>
      </c>
      <c r="G5394" s="15">
        <v>44554</v>
      </c>
      <c r="H5394" s="27">
        <f>WORKDAY(WORKDAY(DATEVALUE("15/"&amp;MONTH(EDATE(C5394,0))&amp;"/"&amp;YEAR(EDATE(C5394,0))),-1,Feriados!$A$1:$A$936),1,Feriados!$A$1:$A$936)</f>
        <v>44578</v>
      </c>
      <c r="I5394" s="27">
        <f>WORKDAY(WORKDAY(DATEVALUE("15/"&amp;MONTH(EDATE(C5394,-1))&amp;"/"&amp;YEAR(EDATE(C5394,-1))),-1,Feriados!$A$1:$A$936),1,Feriados!$A$1:$A$936)</f>
        <v>44545</v>
      </c>
      <c r="J5394" s="27">
        <f>WORKDAY(WORKDAY(DATEVALUE("15/"&amp;MONTH(EDATE(C5394,0))&amp;"/"&amp;YEAR(EDATE(C5394,0))-1),-1,Feriados!$A$1:$A$936),1,Feriados!$A$1:$A$936)</f>
        <v>44211</v>
      </c>
      <c r="K5394" s="28">
        <f t="shared" si="164"/>
        <v>10.060982744321834</v>
      </c>
    </row>
    <row r="5395" spans="1:11" x14ac:dyDescent="0.3">
      <c r="A5395" s="18" t="str">
        <f t="shared" si="165"/>
        <v>122021P</v>
      </c>
      <c r="B5395" s="10">
        <v>760199</v>
      </c>
      <c r="C5395" s="15">
        <v>44566</v>
      </c>
      <c r="D5395" s="16">
        <v>3778.1214789999999</v>
      </c>
      <c r="E5395" s="14">
        <v>0.62</v>
      </c>
      <c r="F5395" s="14" t="s">
        <v>42</v>
      </c>
      <c r="G5395" s="15">
        <v>44554</v>
      </c>
      <c r="H5395" s="27">
        <f>WORKDAY(WORKDAY(DATEVALUE("15/"&amp;MONTH(EDATE(C5395,0))&amp;"/"&amp;YEAR(EDATE(C5395,0))),-1,Feriados!$A$1:$A$936),1,Feriados!$A$1:$A$936)</f>
        <v>44578</v>
      </c>
      <c r="I5395" s="27">
        <f>WORKDAY(WORKDAY(DATEVALUE("15/"&amp;MONTH(EDATE(C5395,-1))&amp;"/"&amp;YEAR(EDATE(C5395,-1))),-1,Feriados!$A$1:$A$936),1,Feriados!$A$1:$A$936)</f>
        <v>44545</v>
      </c>
      <c r="J5395" s="27">
        <f>WORKDAY(WORKDAY(DATEVALUE("15/"&amp;MONTH(EDATE(C5395,0))&amp;"/"&amp;YEAR(EDATE(C5395,0))-1),-1,Feriados!$A$1:$A$936),1,Feriados!$A$1:$A$936)</f>
        <v>44211</v>
      </c>
      <c r="K5395" s="28">
        <f t="shared" si="164"/>
        <v>10.060982744321834</v>
      </c>
    </row>
    <row r="5396" spans="1:11" x14ac:dyDescent="0.3">
      <c r="A5396" s="18" t="str">
        <f t="shared" si="165"/>
        <v>122021P</v>
      </c>
      <c r="B5396" s="10">
        <v>760199</v>
      </c>
      <c r="C5396" s="15">
        <v>44567</v>
      </c>
      <c r="D5396" s="16">
        <v>3779.1369220000001</v>
      </c>
      <c r="E5396" s="14">
        <v>0.62</v>
      </c>
      <c r="F5396" s="14" t="s">
        <v>42</v>
      </c>
      <c r="G5396" s="15">
        <v>44554</v>
      </c>
      <c r="H5396" s="27">
        <f>WORKDAY(WORKDAY(DATEVALUE("15/"&amp;MONTH(EDATE(C5396,0))&amp;"/"&amp;YEAR(EDATE(C5396,0))),-1,Feriados!$A$1:$A$936),1,Feriados!$A$1:$A$936)</f>
        <v>44578</v>
      </c>
      <c r="I5396" s="27">
        <f>WORKDAY(WORKDAY(DATEVALUE("15/"&amp;MONTH(EDATE(C5396,-1))&amp;"/"&amp;YEAR(EDATE(C5396,-1))),-1,Feriados!$A$1:$A$936),1,Feriados!$A$1:$A$936)</f>
        <v>44545</v>
      </c>
      <c r="J5396" s="27">
        <f>WORKDAY(WORKDAY(DATEVALUE("15/"&amp;MONTH(EDATE(C5396,0))&amp;"/"&amp;YEAR(EDATE(C5396,0))-1),-1,Feriados!$A$1:$A$936),1,Feriados!$A$1:$A$936)</f>
        <v>44211</v>
      </c>
      <c r="K5396" s="28">
        <f t="shared" si="164"/>
        <v>10.060982744321834</v>
      </c>
    </row>
    <row r="5397" spans="1:11" x14ac:dyDescent="0.3">
      <c r="A5397" s="18" t="str">
        <f t="shared" si="165"/>
        <v>122021P</v>
      </c>
      <c r="B5397" s="10">
        <v>760199</v>
      </c>
      <c r="C5397" s="15">
        <v>44568</v>
      </c>
      <c r="D5397" s="16">
        <v>3780.1526370000001</v>
      </c>
      <c r="E5397" s="14">
        <v>0.62</v>
      </c>
      <c r="F5397" s="14" t="s">
        <v>42</v>
      </c>
      <c r="G5397" s="15">
        <v>44554</v>
      </c>
      <c r="H5397" s="27">
        <f>WORKDAY(WORKDAY(DATEVALUE("15/"&amp;MONTH(EDATE(C5397,0))&amp;"/"&amp;YEAR(EDATE(C5397,0))),-1,Feriados!$A$1:$A$936),1,Feriados!$A$1:$A$936)</f>
        <v>44578</v>
      </c>
      <c r="I5397" s="27">
        <f>WORKDAY(WORKDAY(DATEVALUE("15/"&amp;MONTH(EDATE(C5397,-1))&amp;"/"&amp;YEAR(EDATE(C5397,-1))),-1,Feriados!$A$1:$A$936),1,Feriados!$A$1:$A$936)</f>
        <v>44545</v>
      </c>
      <c r="J5397" s="27">
        <f>WORKDAY(WORKDAY(DATEVALUE("15/"&amp;MONTH(EDATE(C5397,0))&amp;"/"&amp;YEAR(EDATE(C5397,0))-1),-1,Feriados!$A$1:$A$936),1,Feriados!$A$1:$A$936)</f>
        <v>44211</v>
      </c>
      <c r="K5397" s="28">
        <f t="shared" si="164"/>
        <v>10.060982744321834</v>
      </c>
    </row>
    <row r="5398" spans="1:11" x14ac:dyDescent="0.3">
      <c r="A5398" s="18" t="str">
        <f t="shared" si="165"/>
        <v>122021P</v>
      </c>
      <c r="B5398" s="10">
        <v>760199</v>
      </c>
      <c r="C5398" s="15">
        <v>44571</v>
      </c>
      <c r="D5398" s="16">
        <v>3781.1686249999998</v>
      </c>
      <c r="E5398" s="14">
        <v>0.62</v>
      </c>
      <c r="F5398" s="14" t="s">
        <v>42</v>
      </c>
      <c r="G5398" s="15">
        <v>44554</v>
      </c>
      <c r="H5398" s="27">
        <f>WORKDAY(WORKDAY(DATEVALUE("15/"&amp;MONTH(EDATE(C5398,0))&amp;"/"&amp;YEAR(EDATE(C5398,0))),-1,Feriados!$A$1:$A$936),1,Feriados!$A$1:$A$936)</f>
        <v>44578</v>
      </c>
      <c r="I5398" s="27">
        <f>WORKDAY(WORKDAY(DATEVALUE("15/"&amp;MONTH(EDATE(C5398,-1))&amp;"/"&amp;YEAR(EDATE(C5398,-1))),-1,Feriados!$A$1:$A$936),1,Feriados!$A$1:$A$936)</f>
        <v>44545</v>
      </c>
      <c r="J5398" s="27">
        <f>WORKDAY(WORKDAY(DATEVALUE("15/"&amp;MONTH(EDATE(C5398,0))&amp;"/"&amp;YEAR(EDATE(C5398,0))-1),-1,Feriados!$A$1:$A$936),1,Feriados!$A$1:$A$936)</f>
        <v>44211</v>
      </c>
      <c r="K5398" s="28">
        <f t="shared" si="164"/>
        <v>10.060982744321834</v>
      </c>
    </row>
    <row r="5399" spans="1:11" x14ac:dyDescent="0.3">
      <c r="A5399" s="18" t="str">
        <f t="shared" si="165"/>
        <v>122021F</v>
      </c>
      <c r="B5399" s="10">
        <v>760199</v>
      </c>
      <c r="C5399" s="15">
        <v>44572</v>
      </c>
      <c r="D5399" s="16">
        <v>3785.5989439999998</v>
      </c>
      <c r="E5399" s="14">
        <v>0.73</v>
      </c>
      <c r="F5399" s="14" t="s">
        <v>41</v>
      </c>
      <c r="G5399" s="15">
        <v>44572</v>
      </c>
      <c r="H5399" s="27">
        <f>WORKDAY(WORKDAY(DATEVALUE("15/"&amp;MONTH(EDATE(C5399,0))&amp;"/"&amp;YEAR(EDATE(C5399,0))),-1,Feriados!$A$1:$A$936),1,Feriados!$A$1:$A$936)</f>
        <v>44578</v>
      </c>
      <c r="I5399" s="27">
        <f>WORKDAY(WORKDAY(DATEVALUE("15/"&amp;MONTH(EDATE(C5399,-1))&amp;"/"&amp;YEAR(EDATE(C5399,-1))),-1,Feriados!$A$1:$A$936),1,Feriados!$A$1:$A$936)</f>
        <v>44545</v>
      </c>
      <c r="J5399" s="27">
        <f>WORKDAY(WORKDAY(DATEVALUE("15/"&amp;MONTH(EDATE(C5399,0))&amp;"/"&amp;YEAR(EDATE(C5399,0))-1),-1,Feriados!$A$1:$A$936),1,Feriados!$A$1:$A$936)</f>
        <v>44211</v>
      </c>
      <c r="K5399" s="28">
        <f t="shared" si="164"/>
        <v>10.060982744321834</v>
      </c>
    </row>
    <row r="5400" spans="1:11" x14ac:dyDescent="0.3">
      <c r="A5400" s="18" t="str">
        <f t="shared" si="165"/>
        <v>122021F</v>
      </c>
      <c r="B5400" s="10">
        <v>760199</v>
      </c>
      <c r="C5400" s="15">
        <v>44573</v>
      </c>
      <c r="D5400" s="16">
        <v>3786.7962170000001</v>
      </c>
      <c r="E5400" s="14">
        <v>0.73</v>
      </c>
      <c r="F5400" s="14" t="s">
        <v>41</v>
      </c>
      <c r="G5400" s="15">
        <v>44572</v>
      </c>
      <c r="H5400" s="27">
        <f>WORKDAY(WORKDAY(DATEVALUE("15/"&amp;MONTH(EDATE(C5400,0))&amp;"/"&amp;YEAR(EDATE(C5400,0))),-1,Feriados!$A$1:$A$936),1,Feriados!$A$1:$A$936)</f>
        <v>44578</v>
      </c>
      <c r="I5400" s="27">
        <f>WORKDAY(WORKDAY(DATEVALUE("15/"&amp;MONTH(EDATE(C5400,-1))&amp;"/"&amp;YEAR(EDATE(C5400,-1))),-1,Feriados!$A$1:$A$936),1,Feriados!$A$1:$A$936)</f>
        <v>44545</v>
      </c>
      <c r="J5400" s="27">
        <f>WORKDAY(WORKDAY(DATEVALUE("15/"&amp;MONTH(EDATE(C5400,0))&amp;"/"&amp;YEAR(EDATE(C5400,0))-1),-1,Feriados!$A$1:$A$936),1,Feriados!$A$1:$A$936)</f>
        <v>44211</v>
      </c>
      <c r="K5400" s="28">
        <f t="shared" si="164"/>
        <v>10.060982744321834</v>
      </c>
    </row>
    <row r="5401" spans="1:11" x14ac:dyDescent="0.3">
      <c r="A5401" s="18" t="str">
        <f t="shared" si="165"/>
        <v>122021F</v>
      </c>
      <c r="B5401" s="10">
        <v>760199</v>
      </c>
      <c r="C5401" s="15">
        <v>44574</v>
      </c>
      <c r="D5401" s="16">
        <v>3787.993868</v>
      </c>
      <c r="E5401" s="14">
        <v>0.73</v>
      </c>
      <c r="F5401" s="14" t="s">
        <v>41</v>
      </c>
      <c r="G5401" s="15">
        <v>44572</v>
      </c>
      <c r="H5401" s="27">
        <f>WORKDAY(WORKDAY(DATEVALUE("15/"&amp;MONTH(EDATE(C5401,0))&amp;"/"&amp;YEAR(EDATE(C5401,0))),-1,Feriados!$A$1:$A$936),1,Feriados!$A$1:$A$936)</f>
        <v>44578</v>
      </c>
      <c r="I5401" s="27">
        <f>WORKDAY(WORKDAY(DATEVALUE("15/"&amp;MONTH(EDATE(C5401,-1))&amp;"/"&amp;YEAR(EDATE(C5401,-1))),-1,Feriados!$A$1:$A$936),1,Feriados!$A$1:$A$936)</f>
        <v>44545</v>
      </c>
      <c r="J5401" s="27">
        <f>WORKDAY(WORKDAY(DATEVALUE("15/"&amp;MONTH(EDATE(C5401,0))&amp;"/"&amp;YEAR(EDATE(C5401,0))-1),-1,Feriados!$A$1:$A$936),1,Feriados!$A$1:$A$936)</f>
        <v>44211</v>
      </c>
      <c r="K5401" s="28">
        <f t="shared" si="164"/>
        <v>10.060982744321834</v>
      </c>
    </row>
    <row r="5402" spans="1:11" x14ac:dyDescent="0.3">
      <c r="A5402" s="18" t="str">
        <f t="shared" si="165"/>
        <v>122021F</v>
      </c>
      <c r="B5402" s="10">
        <v>760199</v>
      </c>
      <c r="C5402" s="15">
        <v>44575</v>
      </c>
      <c r="D5402" s="16">
        <v>3789.1918989999999</v>
      </c>
      <c r="E5402" s="14">
        <v>0.73</v>
      </c>
      <c r="F5402" s="14" t="s">
        <v>41</v>
      </c>
      <c r="G5402" s="15">
        <v>44572</v>
      </c>
      <c r="H5402" s="27">
        <f>WORKDAY(WORKDAY(DATEVALUE("15/"&amp;MONTH(EDATE(C5402,0))&amp;"/"&amp;YEAR(EDATE(C5402,0))),-1,Feriados!$A$1:$A$936),1,Feriados!$A$1:$A$936)</f>
        <v>44578</v>
      </c>
      <c r="I5402" s="27">
        <f>WORKDAY(WORKDAY(DATEVALUE("15/"&amp;MONTH(EDATE(C5402,-1))&amp;"/"&amp;YEAR(EDATE(C5402,-1))),-1,Feriados!$A$1:$A$936),1,Feriados!$A$1:$A$936)</f>
        <v>44545</v>
      </c>
      <c r="J5402" s="27">
        <f>WORKDAY(WORKDAY(DATEVALUE("15/"&amp;MONTH(EDATE(C5402,0))&amp;"/"&amp;YEAR(EDATE(C5402,0))-1),-1,Feriados!$A$1:$A$936),1,Feriados!$A$1:$A$936)</f>
        <v>44211</v>
      </c>
      <c r="K5402" s="28">
        <f t="shared" si="164"/>
        <v>10.060982744321834</v>
      </c>
    </row>
    <row r="5403" spans="1:11" x14ac:dyDescent="0.3">
      <c r="A5403" s="18" t="str">
        <f t="shared" si="165"/>
        <v>122021F</v>
      </c>
      <c r="B5403" s="10">
        <v>760199</v>
      </c>
      <c r="C5403" s="15">
        <v>44578</v>
      </c>
      <c r="D5403" s="16">
        <v>3790.390308</v>
      </c>
      <c r="E5403" s="14">
        <v>0.73</v>
      </c>
      <c r="F5403" s="14" t="s">
        <v>41</v>
      </c>
      <c r="G5403" s="15">
        <v>44572</v>
      </c>
      <c r="H5403" s="27">
        <f>WORKDAY(WORKDAY(DATEVALUE("15/"&amp;MONTH(EDATE(C5403,0))&amp;"/"&amp;YEAR(EDATE(C5403,0))),-1,Feriados!$A$1:$A$936),1,Feriados!$A$1:$A$936)</f>
        <v>44578</v>
      </c>
      <c r="I5403" s="27">
        <f>WORKDAY(WORKDAY(DATEVALUE("15/"&amp;MONTH(EDATE(C5403,-1))&amp;"/"&amp;YEAR(EDATE(C5403,-1))),-1,Feriados!$A$1:$A$936),1,Feriados!$A$1:$A$936)</f>
        <v>44545</v>
      </c>
      <c r="J5403" s="27">
        <f>WORKDAY(WORKDAY(DATEVALUE("15/"&amp;MONTH(EDATE(C5403,0))&amp;"/"&amp;YEAR(EDATE(C5403,0))-1),-1,Feriados!$A$1:$A$936),1,Feriados!$A$1:$A$936)</f>
        <v>44211</v>
      </c>
      <c r="K5403" s="28">
        <f t="shared" si="164"/>
        <v>10.060982744321834</v>
      </c>
    </row>
    <row r="5404" spans="1:11" x14ac:dyDescent="0.3">
      <c r="A5404" s="18" t="str">
        <f t="shared" si="165"/>
        <v>122021P</v>
      </c>
      <c r="B5404" s="10">
        <v>760199</v>
      </c>
      <c r="C5404" s="15">
        <v>44579</v>
      </c>
      <c r="D5404" s="16">
        <v>3791.2007990000002</v>
      </c>
      <c r="E5404" s="14">
        <v>0.45</v>
      </c>
      <c r="F5404" s="14" t="s">
        <v>42</v>
      </c>
      <c r="G5404" s="15">
        <v>44579</v>
      </c>
      <c r="H5404" s="27">
        <f>WORKDAY(WORKDAY(DATEVALUE("15/"&amp;MONTH(EDATE(C5404,0))&amp;"/"&amp;YEAR(EDATE(C5404,0))),-1,Feriados!$A$1:$A$936),1,Feriados!$A$1:$A$936)</f>
        <v>44578</v>
      </c>
      <c r="I5404" s="27">
        <f>WORKDAY(WORKDAY(DATEVALUE("15/"&amp;MONTH(EDATE(C5404,-1))&amp;"/"&amp;YEAR(EDATE(C5404,-1))),-1,Feriados!$A$1:$A$936),1,Feriados!$A$1:$A$936)</f>
        <v>44545</v>
      </c>
      <c r="J5404" s="27">
        <f>WORKDAY(WORKDAY(DATEVALUE("15/"&amp;MONTH(EDATE(C5404,0))&amp;"/"&amp;YEAR(EDATE(C5404,0))-1),-1,Feriados!$A$1:$A$936),1,Feriados!$A$1:$A$936)</f>
        <v>44211</v>
      </c>
      <c r="K5404" s="28">
        <f t="shared" si="164"/>
        <v>10.060982744321834</v>
      </c>
    </row>
    <row r="5405" spans="1:11" x14ac:dyDescent="0.3">
      <c r="A5405" s="18" t="str">
        <f t="shared" si="165"/>
        <v>122021P</v>
      </c>
      <c r="B5405" s="10">
        <v>760199</v>
      </c>
      <c r="C5405" s="15">
        <v>44580</v>
      </c>
      <c r="D5405" s="16">
        <v>3792.0114629999998</v>
      </c>
      <c r="E5405" s="14">
        <v>0.45</v>
      </c>
      <c r="F5405" s="14" t="s">
        <v>42</v>
      </c>
      <c r="G5405" s="15">
        <v>44579</v>
      </c>
      <c r="H5405" s="27">
        <f>WORKDAY(WORKDAY(DATEVALUE("15/"&amp;MONTH(EDATE(C5405,0))&amp;"/"&amp;YEAR(EDATE(C5405,0))),-1,Feriados!$A$1:$A$936),1,Feriados!$A$1:$A$936)</f>
        <v>44578</v>
      </c>
      <c r="I5405" s="27">
        <f>WORKDAY(WORKDAY(DATEVALUE("15/"&amp;MONTH(EDATE(C5405,-1))&amp;"/"&amp;YEAR(EDATE(C5405,-1))),-1,Feriados!$A$1:$A$936),1,Feriados!$A$1:$A$936)</f>
        <v>44545</v>
      </c>
      <c r="J5405" s="27">
        <f>WORKDAY(WORKDAY(DATEVALUE("15/"&amp;MONTH(EDATE(C5405,0))&amp;"/"&amp;YEAR(EDATE(C5405,0))-1),-1,Feriados!$A$1:$A$936),1,Feriados!$A$1:$A$936)</f>
        <v>44211</v>
      </c>
      <c r="K5405" s="28">
        <f t="shared" si="164"/>
        <v>10.060982744321834</v>
      </c>
    </row>
    <row r="5406" spans="1:11" x14ac:dyDescent="0.3">
      <c r="A5406" s="18" t="str">
        <f t="shared" si="165"/>
        <v>122021P</v>
      </c>
      <c r="B5406" s="10">
        <v>760199</v>
      </c>
      <c r="C5406" s="15">
        <v>44581</v>
      </c>
      <c r="D5406" s="16">
        <v>3792.8223010000002</v>
      </c>
      <c r="E5406" s="14">
        <v>0.45</v>
      </c>
      <c r="F5406" s="14" t="s">
        <v>42</v>
      </c>
      <c r="G5406" s="15">
        <v>44579</v>
      </c>
      <c r="H5406" s="27">
        <f>WORKDAY(WORKDAY(DATEVALUE("15/"&amp;MONTH(EDATE(C5406,0))&amp;"/"&amp;YEAR(EDATE(C5406,0))),-1,Feriados!$A$1:$A$936),1,Feriados!$A$1:$A$936)</f>
        <v>44578</v>
      </c>
      <c r="I5406" s="27">
        <f>WORKDAY(WORKDAY(DATEVALUE("15/"&amp;MONTH(EDATE(C5406,-1))&amp;"/"&amp;YEAR(EDATE(C5406,-1))),-1,Feriados!$A$1:$A$936),1,Feriados!$A$1:$A$936)</f>
        <v>44545</v>
      </c>
      <c r="J5406" s="27">
        <f>WORKDAY(WORKDAY(DATEVALUE("15/"&amp;MONTH(EDATE(C5406,0))&amp;"/"&amp;YEAR(EDATE(C5406,0))-1),-1,Feriados!$A$1:$A$936),1,Feriados!$A$1:$A$936)</f>
        <v>44211</v>
      </c>
      <c r="K5406" s="28">
        <f t="shared" si="164"/>
        <v>10.060982744321834</v>
      </c>
    </row>
    <row r="5407" spans="1:11" x14ac:dyDescent="0.3">
      <c r="A5407" s="18" t="str">
        <f t="shared" si="165"/>
        <v>122021P</v>
      </c>
      <c r="B5407" s="10">
        <v>760199</v>
      </c>
      <c r="C5407" s="15">
        <v>44582</v>
      </c>
      <c r="D5407" s="16">
        <v>3793.6333119999999</v>
      </c>
      <c r="E5407" s="14">
        <v>0.45</v>
      </c>
      <c r="F5407" s="14" t="s">
        <v>42</v>
      </c>
      <c r="G5407" s="15">
        <v>44579</v>
      </c>
      <c r="H5407" s="27">
        <f>WORKDAY(WORKDAY(DATEVALUE("15/"&amp;MONTH(EDATE(C5407,0))&amp;"/"&amp;YEAR(EDATE(C5407,0))),-1,Feriados!$A$1:$A$936),1,Feriados!$A$1:$A$936)</f>
        <v>44578</v>
      </c>
      <c r="I5407" s="27">
        <f>WORKDAY(WORKDAY(DATEVALUE("15/"&amp;MONTH(EDATE(C5407,-1))&amp;"/"&amp;YEAR(EDATE(C5407,-1))),-1,Feriados!$A$1:$A$936),1,Feriados!$A$1:$A$936)</f>
        <v>44545</v>
      </c>
      <c r="J5407" s="27">
        <f>WORKDAY(WORKDAY(DATEVALUE("15/"&amp;MONTH(EDATE(C5407,0))&amp;"/"&amp;YEAR(EDATE(C5407,0))-1),-1,Feriados!$A$1:$A$936),1,Feriados!$A$1:$A$936)</f>
        <v>44211</v>
      </c>
      <c r="K5407" s="28">
        <f t="shared" si="164"/>
        <v>10.060982744321834</v>
      </c>
    </row>
    <row r="5408" spans="1:11" x14ac:dyDescent="0.3">
      <c r="A5408" s="18" t="str">
        <f t="shared" si="165"/>
        <v>122021P</v>
      </c>
      <c r="B5408" s="10">
        <v>760199</v>
      </c>
      <c r="C5408" s="15">
        <v>44585</v>
      </c>
      <c r="D5408" s="16">
        <v>3794.4444960000001</v>
      </c>
      <c r="E5408" s="14">
        <v>0.45</v>
      </c>
      <c r="F5408" s="14" t="s">
        <v>42</v>
      </c>
      <c r="G5408" s="15">
        <v>44579</v>
      </c>
      <c r="H5408" s="27">
        <f>WORKDAY(WORKDAY(DATEVALUE("15/"&amp;MONTH(EDATE(C5408,0))&amp;"/"&amp;YEAR(EDATE(C5408,0))),-1,Feriados!$A$1:$A$936),1,Feriados!$A$1:$A$936)</f>
        <v>44578</v>
      </c>
      <c r="I5408" s="27">
        <f>WORKDAY(WORKDAY(DATEVALUE("15/"&amp;MONTH(EDATE(C5408,-1))&amp;"/"&amp;YEAR(EDATE(C5408,-1))),-1,Feriados!$A$1:$A$936),1,Feriados!$A$1:$A$936)</f>
        <v>44545</v>
      </c>
      <c r="J5408" s="27">
        <f>WORKDAY(WORKDAY(DATEVALUE("15/"&amp;MONTH(EDATE(C5408,0))&amp;"/"&amp;YEAR(EDATE(C5408,0))-1),-1,Feriados!$A$1:$A$936),1,Feriados!$A$1:$A$936)</f>
        <v>44211</v>
      </c>
      <c r="K5408" s="28">
        <f t="shared" si="164"/>
        <v>10.060982744321834</v>
      </c>
    </row>
    <row r="5409" spans="1:11" x14ac:dyDescent="0.3">
      <c r="A5409" s="18" t="str">
        <f t="shared" si="165"/>
        <v>122021P</v>
      </c>
      <c r="B5409" s="10">
        <v>760199</v>
      </c>
      <c r="C5409" s="15">
        <v>44586</v>
      </c>
      <c r="D5409" s="16">
        <v>3795.255854</v>
      </c>
      <c r="E5409" s="14">
        <v>0.45</v>
      </c>
      <c r="F5409" s="14" t="s">
        <v>42</v>
      </c>
      <c r="G5409" s="15">
        <v>44579</v>
      </c>
      <c r="H5409" s="27">
        <f>WORKDAY(WORKDAY(DATEVALUE("15/"&amp;MONTH(EDATE(C5409,0))&amp;"/"&amp;YEAR(EDATE(C5409,0))),-1,Feriados!$A$1:$A$936),1,Feriados!$A$1:$A$936)</f>
        <v>44578</v>
      </c>
      <c r="I5409" s="27">
        <f>WORKDAY(WORKDAY(DATEVALUE("15/"&amp;MONTH(EDATE(C5409,-1))&amp;"/"&amp;YEAR(EDATE(C5409,-1))),-1,Feriados!$A$1:$A$936),1,Feriados!$A$1:$A$936)</f>
        <v>44545</v>
      </c>
      <c r="J5409" s="27">
        <f>WORKDAY(WORKDAY(DATEVALUE("15/"&amp;MONTH(EDATE(C5409,0))&amp;"/"&amp;YEAR(EDATE(C5409,0))-1),-1,Feriados!$A$1:$A$936),1,Feriados!$A$1:$A$936)</f>
        <v>44211</v>
      </c>
      <c r="K5409" s="28">
        <f t="shared" si="164"/>
        <v>10.060982744321834</v>
      </c>
    </row>
    <row r="5410" spans="1:11" x14ac:dyDescent="0.3">
      <c r="A5410" s="18" t="str">
        <f t="shared" si="165"/>
        <v>122021P</v>
      </c>
      <c r="B5410" s="10">
        <v>760199</v>
      </c>
      <c r="C5410" s="15">
        <v>44587</v>
      </c>
      <c r="D5410" s="16">
        <v>3796.0673860000002</v>
      </c>
      <c r="E5410" s="14">
        <v>0.45</v>
      </c>
      <c r="F5410" s="14" t="s">
        <v>42</v>
      </c>
      <c r="G5410" s="15">
        <v>44579</v>
      </c>
      <c r="H5410" s="27">
        <f>WORKDAY(WORKDAY(DATEVALUE("15/"&amp;MONTH(EDATE(C5410,0))&amp;"/"&amp;YEAR(EDATE(C5410,0))),-1,Feriados!$A$1:$A$936),1,Feriados!$A$1:$A$936)</f>
        <v>44578</v>
      </c>
      <c r="I5410" s="27">
        <f>WORKDAY(WORKDAY(DATEVALUE("15/"&amp;MONTH(EDATE(C5410,-1))&amp;"/"&amp;YEAR(EDATE(C5410,-1))),-1,Feriados!$A$1:$A$936),1,Feriados!$A$1:$A$936)</f>
        <v>44545</v>
      </c>
      <c r="J5410" s="27">
        <f>WORKDAY(WORKDAY(DATEVALUE("15/"&amp;MONTH(EDATE(C5410,0))&amp;"/"&amp;YEAR(EDATE(C5410,0))-1),-1,Feriados!$A$1:$A$936),1,Feriados!$A$1:$A$936)</f>
        <v>44211</v>
      </c>
      <c r="K5410" s="28">
        <f t="shared" si="164"/>
        <v>10.060982744321834</v>
      </c>
    </row>
    <row r="5411" spans="1:11" x14ac:dyDescent="0.3">
      <c r="A5411" s="18" t="str">
        <f t="shared" si="165"/>
        <v>122021P</v>
      </c>
      <c r="B5411" s="10">
        <v>760199</v>
      </c>
      <c r="C5411" s="15">
        <v>44588</v>
      </c>
      <c r="D5411" s="16">
        <v>3798.3185979999998</v>
      </c>
      <c r="E5411" s="14">
        <v>0.55000000000000004</v>
      </c>
      <c r="F5411" s="14" t="s">
        <v>42</v>
      </c>
      <c r="G5411" s="15">
        <v>44588</v>
      </c>
      <c r="H5411" s="27">
        <f>WORKDAY(WORKDAY(DATEVALUE("15/"&amp;MONTH(EDATE(C5411,0))&amp;"/"&amp;YEAR(EDATE(C5411,0))),-1,Feriados!$A$1:$A$936),1,Feriados!$A$1:$A$936)</f>
        <v>44578</v>
      </c>
      <c r="I5411" s="27">
        <f>WORKDAY(WORKDAY(DATEVALUE("15/"&amp;MONTH(EDATE(C5411,-1))&amp;"/"&amp;YEAR(EDATE(C5411,-1))),-1,Feriados!$A$1:$A$936),1,Feriados!$A$1:$A$936)</f>
        <v>44545</v>
      </c>
      <c r="J5411" s="27">
        <f>WORKDAY(WORKDAY(DATEVALUE("15/"&amp;MONTH(EDATE(C5411,0))&amp;"/"&amp;YEAR(EDATE(C5411,0))-1),-1,Feriados!$A$1:$A$936),1,Feriados!$A$1:$A$936)</f>
        <v>44211</v>
      </c>
      <c r="K5411" s="28">
        <f t="shared" si="164"/>
        <v>10.060982744321834</v>
      </c>
    </row>
    <row r="5412" spans="1:11" x14ac:dyDescent="0.3">
      <c r="A5412" s="18" t="str">
        <f t="shared" si="165"/>
        <v>122021P</v>
      </c>
      <c r="B5412" s="10">
        <v>760199</v>
      </c>
      <c r="C5412" s="15">
        <v>44589</v>
      </c>
      <c r="D5412" s="16">
        <v>3799.3107989999999</v>
      </c>
      <c r="E5412" s="14">
        <v>0.55000000000000004</v>
      </c>
      <c r="F5412" s="14" t="s">
        <v>42</v>
      </c>
      <c r="G5412" s="15">
        <v>44588</v>
      </c>
      <c r="H5412" s="27">
        <f>WORKDAY(WORKDAY(DATEVALUE("15/"&amp;MONTH(EDATE(C5412,0))&amp;"/"&amp;YEAR(EDATE(C5412,0))),-1,Feriados!$A$1:$A$936),1,Feriados!$A$1:$A$936)</f>
        <v>44578</v>
      </c>
      <c r="I5412" s="27">
        <f>WORKDAY(WORKDAY(DATEVALUE("15/"&amp;MONTH(EDATE(C5412,-1))&amp;"/"&amp;YEAR(EDATE(C5412,-1))),-1,Feriados!$A$1:$A$936),1,Feriados!$A$1:$A$936)</f>
        <v>44545</v>
      </c>
      <c r="J5412" s="27">
        <f>WORKDAY(WORKDAY(DATEVALUE("15/"&amp;MONTH(EDATE(C5412,0))&amp;"/"&amp;YEAR(EDATE(C5412,0))-1),-1,Feriados!$A$1:$A$936),1,Feriados!$A$1:$A$936)</f>
        <v>44211</v>
      </c>
      <c r="K5412" s="28">
        <f t="shared" si="164"/>
        <v>10.060982744321834</v>
      </c>
    </row>
    <row r="5413" spans="1:11" x14ac:dyDescent="0.3">
      <c r="A5413" s="18" t="str">
        <f t="shared" si="165"/>
        <v>122021P</v>
      </c>
      <c r="B5413" s="10">
        <v>760199</v>
      </c>
      <c r="C5413" s="15">
        <v>44592</v>
      </c>
      <c r="D5413" s="16">
        <v>3800.3032600000001</v>
      </c>
      <c r="E5413" s="14">
        <v>0.55000000000000004</v>
      </c>
      <c r="F5413" s="14" t="s">
        <v>42</v>
      </c>
      <c r="G5413" s="15">
        <v>44588</v>
      </c>
      <c r="H5413" s="27">
        <f>WORKDAY(WORKDAY(DATEVALUE("15/"&amp;MONTH(EDATE(C5413,0))&amp;"/"&amp;YEAR(EDATE(C5413,0))),-1,Feriados!$A$1:$A$936),1,Feriados!$A$1:$A$936)</f>
        <v>44578</v>
      </c>
      <c r="I5413" s="27">
        <f>WORKDAY(WORKDAY(DATEVALUE("15/"&amp;MONTH(EDATE(C5413,-1))&amp;"/"&amp;YEAR(EDATE(C5413,-1))),-1,Feriados!$A$1:$A$936),1,Feriados!$A$1:$A$936)</f>
        <v>44545</v>
      </c>
      <c r="J5413" s="27">
        <f>WORKDAY(WORKDAY(DATEVALUE("15/"&amp;MONTH(EDATE(C5413,0))&amp;"/"&amp;YEAR(EDATE(C5413,0))-1),-1,Feriados!$A$1:$A$936),1,Feriados!$A$1:$A$936)</f>
        <v>44211</v>
      </c>
      <c r="K5413" s="28">
        <f t="shared" si="164"/>
        <v>10.060982744321834</v>
      </c>
    </row>
    <row r="5414" spans="1:11" x14ac:dyDescent="0.3">
      <c r="A5414" s="18" t="str">
        <f t="shared" si="165"/>
        <v>12022P</v>
      </c>
      <c r="B5414" s="10">
        <v>760199</v>
      </c>
      <c r="C5414" s="15">
        <v>44593</v>
      </c>
      <c r="D5414" s="16">
        <v>3801.2959799999999</v>
      </c>
      <c r="E5414" s="14">
        <v>0.55000000000000004</v>
      </c>
      <c r="F5414" s="14" t="s">
        <v>42</v>
      </c>
      <c r="G5414" s="15">
        <v>44588</v>
      </c>
      <c r="H5414" s="27">
        <f>WORKDAY(WORKDAY(DATEVALUE("15/"&amp;MONTH(EDATE(C5414,0))&amp;"/"&amp;YEAR(EDATE(C5414,0))),-1,Feriados!$A$1:$A$936),1,Feriados!$A$1:$A$936)</f>
        <v>44607</v>
      </c>
      <c r="I5414" s="27">
        <f>WORKDAY(WORKDAY(DATEVALUE("15/"&amp;MONTH(EDATE(C5414,-1))&amp;"/"&amp;YEAR(EDATE(C5414,-1))),-1,Feriados!$A$1:$A$936),1,Feriados!$A$1:$A$936)</f>
        <v>44578</v>
      </c>
      <c r="J5414" s="27">
        <f>WORKDAY(WORKDAY(DATEVALUE("15/"&amp;MONTH(EDATE(C5414,0))&amp;"/"&amp;YEAR(EDATE(C5414,0))-1),-1,Feriados!$A$1:$A$936),1,Feriados!$A$1:$A$936)</f>
        <v>44244</v>
      </c>
      <c r="K5414" s="28">
        <f t="shared" si="164"/>
        <v>10.379424855764508</v>
      </c>
    </row>
    <row r="5415" spans="1:11" x14ac:dyDescent="0.3">
      <c r="A5415" s="18" t="str">
        <f t="shared" si="165"/>
        <v>12022P</v>
      </c>
      <c r="B5415" s="10">
        <v>760199</v>
      </c>
      <c r="C5415" s="15">
        <v>44594</v>
      </c>
      <c r="D5415" s="16">
        <v>3802.288959</v>
      </c>
      <c r="E5415" s="14">
        <v>0.55000000000000004</v>
      </c>
      <c r="F5415" s="14" t="s">
        <v>42</v>
      </c>
      <c r="G5415" s="15">
        <v>44588</v>
      </c>
      <c r="H5415" s="27">
        <f>WORKDAY(WORKDAY(DATEVALUE("15/"&amp;MONTH(EDATE(C5415,0))&amp;"/"&amp;YEAR(EDATE(C5415,0))),-1,Feriados!$A$1:$A$936),1,Feriados!$A$1:$A$936)</f>
        <v>44607</v>
      </c>
      <c r="I5415" s="27">
        <f>WORKDAY(WORKDAY(DATEVALUE("15/"&amp;MONTH(EDATE(C5415,-1))&amp;"/"&amp;YEAR(EDATE(C5415,-1))),-1,Feriados!$A$1:$A$936),1,Feriados!$A$1:$A$936)</f>
        <v>44578</v>
      </c>
      <c r="J5415" s="27">
        <f>WORKDAY(WORKDAY(DATEVALUE("15/"&amp;MONTH(EDATE(C5415,0))&amp;"/"&amp;YEAR(EDATE(C5415,0))-1),-1,Feriados!$A$1:$A$936),1,Feriados!$A$1:$A$936)</f>
        <v>44244</v>
      </c>
      <c r="K5415" s="28">
        <f t="shared" si="164"/>
        <v>10.379424855764508</v>
      </c>
    </row>
    <row r="5416" spans="1:11" x14ac:dyDescent="0.3">
      <c r="A5416" s="18" t="str">
        <f t="shared" si="165"/>
        <v>12022P</v>
      </c>
      <c r="B5416" s="10">
        <v>760199</v>
      </c>
      <c r="C5416" s="15">
        <v>44595</v>
      </c>
      <c r="D5416" s="16">
        <v>3803.2821979999999</v>
      </c>
      <c r="E5416" s="14">
        <v>0.55000000000000004</v>
      </c>
      <c r="F5416" s="14" t="s">
        <v>42</v>
      </c>
      <c r="G5416" s="15">
        <v>44588</v>
      </c>
      <c r="H5416" s="27">
        <f>WORKDAY(WORKDAY(DATEVALUE("15/"&amp;MONTH(EDATE(C5416,0))&amp;"/"&amp;YEAR(EDATE(C5416,0))),-1,Feriados!$A$1:$A$936),1,Feriados!$A$1:$A$936)</f>
        <v>44607</v>
      </c>
      <c r="I5416" s="27">
        <f>WORKDAY(WORKDAY(DATEVALUE("15/"&amp;MONTH(EDATE(C5416,-1))&amp;"/"&amp;YEAR(EDATE(C5416,-1))),-1,Feriados!$A$1:$A$936),1,Feriados!$A$1:$A$936)</f>
        <v>44578</v>
      </c>
      <c r="J5416" s="27">
        <f>WORKDAY(WORKDAY(DATEVALUE("15/"&amp;MONTH(EDATE(C5416,0))&amp;"/"&amp;YEAR(EDATE(C5416,0))-1),-1,Feriados!$A$1:$A$936),1,Feriados!$A$1:$A$936)</f>
        <v>44244</v>
      </c>
      <c r="K5416" s="28">
        <f t="shared" si="164"/>
        <v>10.379424855764508</v>
      </c>
    </row>
    <row r="5417" spans="1:11" x14ac:dyDescent="0.3">
      <c r="A5417" s="18" t="str">
        <f t="shared" si="165"/>
        <v>12022P</v>
      </c>
      <c r="B5417" s="10">
        <v>760199</v>
      </c>
      <c r="C5417" s="15">
        <v>44596</v>
      </c>
      <c r="D5417" s="16">
        <v>3804.2756960000002</v>
      </c>
      <c r="E5417" s="14">
        <v>0.55000000000000004</v>
      </c>
      <c r="F5417" s="14" t="s">
        <v>42</v>
      </c>
      <c r="G5417" s="15">
        <v>44588</v>
      </c>
      <c r="H5417" s="27">
        <f>WORKDAY(WORKDAY(DATEVALUE("15/"&amp;MONTH(EDATE(C5417,0))&amp;"/"&amp;YEAR(EDATE(C5417,0))),-1,Feriados!$A$1:$A$936),1,Feriados!$A$1:$A$936)</f>
        <v>44607</v>
      </c>
      <c r="I5417" s="27">
        <f>WORKDAY(WORKDAY(DATEVALUE("15/"&amp;MONTH(EDATE(C5417,-1))&amp;"/"&amp;YEAR(EDATE(C5417,-1))),-1,Feriados!$A$1:$A$936),1,Feriados!$A$1:$A$936)</f>
        <v>44578</v>
      </c>
      <c r="J5417" s="27">
        <f>WORKDAY(WORKDAY(DATEVALUE("15/"&amp;MONTH(EDATE(C5417,0))&amp;"/"&amp;YEAR(EDATE(C5417,0))-1),-1,Feriados!$A$1:$A$936),1,Feriados!$A$1:$A$936)</f>
        <v>44244</v>
      </c>
      <c r="K5417" s="28">
        <f t="shared" si="164"/>
        <v>10.379424855764508</v>
      </c>
    </row>
    <row r="5418" spans="1:11" x14ac:dyDescent="0.3">
      <c r="A5418" s="18" t="str">
        <f t="shared" si="165"/>
        <v>12022P</v>
      </c>
      <c r="B5418" s="10">
        <v>760199</v>
      </c>
      <c r="C5418" s="15">
        <v>44599</v>
      </c>
      <c r="D5418" s="16">
        <v>3805.2694540000002</v>
      </c>
      <c r="E5418" s="14">
        <v>0.55000000000000004</v>
      </c>
      <c r="F5418" s="14" t="s">
        <v>42</v>
      </c>
      <c r="G5418" s="15">
        <v>44588</v>
      </c>
      <c r="H5418" s="27">
        <f>WORKDAY(WORKDAY(DATEVALUE("15/"&amp;MONTH(EDATE(C5418,0))&amp;"/"&amp;YEAR(EDATE(C5418,0))),-1,Feriados!$A$1:$A$936),1,Feriados!$A$1:$A$936)</f>
        <v>44607</v>
      </c>
      <c r="I5418" s="27">
        <f>WORKDAY(WORKDAY(DATEVALUE("15/"&amp;MONTH(EDATE(C5418,-1))&amp;"/"&amp;YEAR(EDATE(C5418,-1))),-1,Feriados!$A$1:$A$936),1,Feriados!$A$1:$A$936)</f>
        <v>44578</v>
      </c>
      <c r="J5418" s="27">
        <f>WORKDAY(WORKDAY(DATEVALUE("15/"&amp;MONTH(EDATE(C5418,0))&amp;"/"&amp;YEAR(EDATE(C5418,0))-1),-1,Feriados!$A$1:$A$936),1,Feriados!$A$1:$A$936)</f>
        <v>44244</v>
      </c>
      <c r="K5418" s="28">
        <f t="shared" si="164"/>
        <v>10.379424855764508</v>
      </c>
    </row>
    <row r="5419" spans="1:11" x14ac:dyDescent="0.3">
      <c r="A5419" s="18" t="str">
        <f t="shared" si="165"/>
        <v>12022P</v>
      </c>
      <c r="B5419" s="10">
        <v>760199</v>
      </c>
      <c r="C5419" s="15">
        <v>44600</v>
      </c>
      <c r="D5419" s="16">
        <v>3806.2634710000002</v>
      </c>
      <c r="E5419" s="14">
        <v>0.55000000000000004</v>
      </c>
      <c r="F5419" s="14" t="s">
        <v>42</v>
      </c>
      <c r="G5419" s="15">
        <v>44588</v>
      </c>
      <c r="H5419" s="27">
        <f>WORKDAY(WORKDAY(DATEVALUE("15/"&amp;MONTH(EDATE(C5419,0))&amp;"/"&amp;YEAR(EDATE(C5419,0))),-1,Feriados!$A$1:$A$936),1,Feriados!$A$1:$A$936)</f>
        <v>44607</v>
      </c>
      <c r="I5419" s="27">
        <f>WORKDAY(WORKDAY(DATEVALUE("15/"&amp;MONTH(EDATE(C5419,-1))&amp;"/"&amp;YEAR(EDATE(C5419,-1))),-1,Feriados!$A$1:$A$936),1,Feriados!$A$1:$A$936)</f>
        <v>44578</v>
      </c>
      <c r="J5419" s="27">
        <f>WORKDAY(WORKDAY(DATEVALUE("15/"&amp;MONTH(EDATE(C5419,0))&amp;"/"&amp;YEAR(EDATE(C5419,0))-1),-1,Feriados!$A$1:$A$936),1,Feriados!$A$1:$A$936)</f>
        <v>44244</v>
      </c>
      <c r="K5419" s="28">
        <f t="shared" si="164"/>
        <v>10.379424855764508</v>
      </c>
    </row>
    <row r="5420" spans="1:11" x14ac:dyDescent="0.3">
      <c r="A5420" s="18" t="str">
        <f t="shared" si="165"/>
        <v>12022F</v>
      </c>
      <c r="B5420" s="10">
        <v>760199</v>
      </c>
      <c r="C5420" s="15">
        <v>44601</v>
      </c>
      <c r="D5420" s="16">
        <v>3806.9521180000002</v>
      </c>
      <c r="E5420" s="14">
        <v>0.54</v>
      </c>
      <c r="F5420" s="14" t="s">
        <v>41</v>
      </c>
      <c r="G5420" s="15">
        <v>44601</v>
      </c>
      <c r="H5420" s="27">
        <f>WORKDAY(WORKDAY(DATEVALUE("15/"&amp;MONTH(EDATE(C5420,0))&amp;"/"&amp;YEAR(EDATE(C5420,0))),-1,Feriados!$A$1:$A$936),1,Feriados!$A$1:$A$936)</f>
        <v>44607</v>
      </c>
      <c r="I5420" s="27">
        <f>WORKDAY(WORKDAY(DATEVALUE("15/"&amp;MONTH(EDATE(C5420,-1))&amp;"/"&amp;YEAR(EDATE(C5420,-1))),-1,Feriados!$A$1:$A$936),1,Feriados!$A$1:$A$936)</f>
        <v>44578</v>
      </c>
      <c r="J5420" s="27">
        <f>WORKDAY(WORKDAY(DATEVALUE("15/"&amp;MONTH(EDATE(C5420,0))&amp;"/"&amp;YEAR(EDATE(C5420,0))-1),-1,Feriados!$A$1:$A$936),1,Feriados!$A$1:$A$936)</f>
        <v>44244</v>
      </c>
      <c r="K5420" s="28">
        <f t="shared" si="164"/>
        <v>10.379424855764508</v>
      </c>
    </row>
    <row r="5421" spans="1:11" x14ac:dyDescent="0.3">
      <c r="A5421" s="18" t="str">
        <f t="shared" si="165"/>
        <v>12022F</v>
      </c>
      <c r="B5421" s="10">
        <v>760199</v>
      </c>
      <c r="C5421" s="15">
        <v>44602</v>
      </c>
      <c r="D5421" s="16">
        <v>3807.9285930000001</v>
      </c>
      <c r="E5421" s="14">
        <v>0.54</v>
      </c>
      <c r="F5421" s="14" t="s">
        <v>41</v>
      </c>
      <c r="G5421" s="15">
        <v>44601</v>
      </c>
      <c r="H5421" s="27">
        <f>WORKDAY(WORKDAY(DATEVALUE("15/"&amp;MONTH(EDATE(C5421,0))&amp;"/"&amp;YEAR(EDATE(C5421,0))),-1,Feriados!$A$1:$A$936),1,Feriados!$A$1:$A$936)</f>
        <v>44607</v>
      </c>
      <c r="I5421" s="27">
        <f>WORKDAY(WORKDAY(DATEVALUE("15/"&amp;MONTH(EDATE(C5421,-1))&amp;"/"&amp;YEAR(EDATE(C5421,-1))),-1,Feriados!$A$1:$A$936),1,Feriados!$A$1:$A$936)</f>
        <v>44578</v>
      </c>
      <c r="J5421" s="27">
        <f>WORKDAY(WORKDAY(DATEVALUE("15/"&amp;MONTH(EDATE(C5421,0))&amp;"/"&amp;YEAR(EDATE(C5421,0))-1),-1,Feriados!$A$1:$A$936),1,Feriados!$A$1:$A$936)</f>
        <v>44244</v>
      </c>
      <c r="K5421" s="28">
        <f t="shared" si="164"/>
        <v>10.379424855764508</v>
      </c>
    </row>
    <row r="5422" spans="1:11" x14ac:dyDescent="0.3">
      <c r="A5422" s="18" t="str">
        <f t="shared" si="165"/>
        <v>12022F</v>
      </c>
      <c r="B5422" s="10">
        <v>760199</v>
      </c>
      <c r="C5422" s="15">
        <v>44603</v>
      </c>
      <c r="D5422" s="16">
        <v>3808.9053180000001</v>
      </c>
      <c r="E5422" s="14">
        <v>0.54</v>
      </c>
      <c r="F5422" s="14" t="s">
        <v>41</v>
      </c>
      <c r="G5422" s="15">
        <v>44601</v>
      </c>
      <c r="H5422" s="27">
        <f>WORKDAY(WORKDAY(DATEVALUE("15/"&amp;MONTH(EDATE(C5422,0))&amp;"/"&amp;YEAR(EDATE(C5422,0))),-1,Feriados!$A$1:$A$936),1,Feriados!$A$1:$A$936)</f>
        <v>44607</v>
      </c>
      <c r="I5422" s="27">
        <f>WORKDAY(WORKDAY(DATEVALUE("15/"&amp;MONTH(EDATE(C5422,-1))&amp;"/"&amp;YEAR(EDATE(C5422,-1))),-1,Feriados!$A$1:$A$936),1,Feriados!$A$1:$A$936)</f>
        <v>44578</v>
      </c>
      <c r="J5422" s="27">
        <f>WORKDAY(WORKDAY(DATEVALUE("15/"&amp;MONTH(EDATE(C5422,0))&amp;"/"&amp;YEAR(EDATE(C5422,0))-1),-1,Feriados!$A$1:$A$936),1,Feriados!$A$1:$A$936)</f>
        <v>44244</v>
      </c>
      <c r="K5422" s="28">
        <f t="shared" si="164"/>
        <v>10.379424855764508</v>
      </c>
    </row>
    <row r="5423" spans="1:11" x14ac:dyDescent="0.3">
      <c r="A5423" s="18" t="str">
        <f t="shared" si="165"/>
        <v>12022F</v>
      </c>
      <c r="B5423" s="10">
        <v>760199</v>
      </c>
      <c r="C5423" s="15">
        <v>44606</v>
      </c>
      <c r="D5423" s="16">
        <v>3809.882294</v>
      </c>
      <c r="E5423" s="14">
        <v>0.54</v>
      </c>
      <c r="F5423" s="14" t="s">
        <v>41</v>
      </c>
      <c r="G5423" s="15">
        <v>44601</v>
      </c>
      <c r="H5423" s="27">
        <f>WORKDAY(WORKDAY(DATEVALUE("15/"&amp;MONTH(EDATE(C5423,0))&amp;"/"&amp;YEAR(EDATE(C5423,0))),-1,Feriados!$A$1:$A$936),1,Feriados!$A$1:$A$936)</f>
        <v>44607</v>
      </c>
      <c r="I5423" s="27">
        <f>WORKDAY(WORKDAY(DATEVALUE("15/"&amp;MONTH(EDATE(C5423,-1))&amp;"/"&amp;YEAR(EDATE(C5423,-1))),-1,Feriados!$A$1:$A$936),1,Feriados!$A$1:$A$936)</f>
        <v>44578</v>
      </c>
      <c r="J5423" s="27">
        <f>WORKDAY(WORKDAY(DATEVALUE("15/"&amp;MONTH(EDATE(C5423,0))&amp;"/"&amp;YEAR(EDATE(C5423,0))-1),-1,Feriados!$A$1:$A$936),1,Feriados!$A$1:$A$936)</f>
        <v>44244</v>
      </c>
      <c r="K5423" s="28">
        <f t="shared" si="164"/>
        <v>10.379424855764508</v>
      </c>
    </row>
    <row r="5424" spans="1:11" x14ac:dyDescent="0.3">
      <c r="A5424" s="18" t="str">
        <f t="shared" si="165"/>
        <v>12022F</v>
      </c>
      <c r="B5424" s="10">
        <v>760199</v>
      </c>
      <c r="C5424" s="15">
        <v>44607</v>
      </c>
      <c r="D5424" s="16">
        <v>3810.8595209999999</v>
      </c>
      <c r="E5424" s="14">
        <v>0.54</v>
      </c>
      <c r="F5424" s="14" t="s">
        <v>41</v>
      </c>
      <c r="G5424" s="15">
        <v>44601</v>
      </c>
      <c r="H5424" s="27">
        <f>WORKDAY(WORKDAY(DATEVALUE("15/"&amp;MONTH(EDATE(C5424,0))&amp;"/"&amp;YEAR(EDATE(C5424,0))),-1,Feriados!$A$1:$A$936),1,Feriados!$A$1:$A$936)</f>
        <v>44607</v>
      </c>
      <c r="I5424" s="27">
        <f>WORKDAY(WORKDAY(DATEVALUE("15/"&amp;MONTH(EDATE(C5424,-1))&amp;"/"&amp;YEAR(EDATE(C5424,-1))),-1,Feriados!$A$1:$A$936),1,Feriados!$A$1:$A$936)</f>
        <v>44578</v>
      </c>
      <c r="J5424" s="27">
        <f>WORKDAY(WORKDAY(DATEVALUE("15/"&amp;MONTH(EDATE(C5424,0))&amp;"/"&amp;YEAR(EDATE(C5424,0))-1),-1,Feriados!$A$1:$A$936),1,Feriados!$A$1:$A$936)</f>
        <v>44244</v>
      </c>
      <c r="K5424" s="28">
        <f t="shared" si="164"/>
        <v>10.379424855764508</v>
      </c>
    </row>
    <row r="5425" spans="1:11" x14ac:dyDescent="0.3">
      <c r="A5425" s="18" t="str">
        <f t="shared" si="165"/>
        <v>12022P</v>
      </c>
      <c r="B5425" s="10">
        <v>760199</v>
      </c>
      <c r="C5425" s="15">
        <v>44608</v>
      </c>
      <c r="D5425" s="16">
        <v>3812.735905</v>
      </c>
      <c r="E5425" s="14">
        <v>0.89</v>
      </c>
      <c r="F5425" s="14" t="s">
        <v>42</v>
      </c>
      <c r="G5425" s="15">
        <v>44608</v>
      </c>
      <c r="H5425" s="27">
        <f>WORKDAY(WORKDAY(DATEVALUE("15/"&amp;MONTH(EDATE(C5425,0))&amp;"/"&amp;YEAR(EDATE(C5425,0))),-1,Feriados!$A$1:$A$936),1,Feriados!$A$1:$A$936)</f>
        <v>44607</v>
      </c>
      <c r="I5425" s="27">
        <f>WORKDAY(WORKDAY(DATEVALUE("15/"&amp;MONTH(EDATE(C5425,-1))&amp;"/"&amp;YEAR(EDATE(C5425,-1))),-1,Feriados!$A$1:$A$936),1,Feriados!$A$1:$A$936)</f>
        <v>44578</v>
      </c>
      <c r="J5425" s="27">
        <f>WORKDAY(WORKDAY(DATEVALUE("15/"&amp;MONTH(EDATE(C5425,0))&amp;"/"&amp;YEAR(EDATE(C5425,0))-1),-1,Feriados!$A$1:$A$936),1,Feriados!$A$1:$A$936)</f>
        <v>44244</v>
      </c>
      <c r="K5425" s="28">
        <f t="shared" si="164"/>
        <v>10.379424855764508</v>
      </c>
    </row>
    <row r="5426" spans="1:11" x14ac:dyDescent="0.3">
      <c r="A5426" s="18" t="str">
        <f t="shared" si="165"/>
        <v>12022P</v>
      </c>
      <c r="B5426" s="10">
        <v>760199</v>
      </c>
      <c r="C5426" s="15">
        <v>44609</v>
      </c>
      <c r="D5426" s="16">
        <v>3814.613214</v>
      </c>
      <c r="E5426" s="14">
        <v>0.89</v>
      </c>
      <c r="F5426" s="14" t="s">
        <v>42</v>
      </c>
      <c r="G5426" s="15">
        <v>44608</v>
      </c>
      <c r="H5426" s="27">
        <f>WORKDAY(WORKDAY(DATEVALUE("15/"&amp;MONTH(EDATE(C5426,0))&amp;"/"&amp;YEAR(EDATE(C5426,0))),-1,Feriados!$A$1:$A$936),1,Feriados!$A$1:$A$936)</f>
        <v>44607</v>
      </c>
      <c r="I5426" s="27">
        <f>WORKDAY(WORKDAY(DATEVALUE("15/"&amp;MONTH(EDATE(C5426,-1))&amp;"/"&amp;YEAR(EDATE(C5426,-1))),-1,Feriados!$A$1:$A$936),1,Feriados!$A$1:$A$936)</f>
        <v>44578</v>
      </c>
      <c r="J5426" s="27">
        <f>WORKDAY(WORKDAY(DATEVALUE("15/"&amp;MONTH(EDATE(C5426,0))&amp;"/"&amp;YEAR(EDATE(C5426,0))-1),-1,Feriados!$A$1:$A$936),1,Feriados!$A$1:$A$936)</f>
        <v>44244</v>
      </c>
      <c r="K5426" s="28">
        <f t="shared" si="164"/>
        <v>10.379424855764508</v>
      </c>
    </row>
    <row r="5427" spans="1:11" x14ac:dyDescent="0.3">
      <c r="A5427" s="18" t="str">
        <f t="shared" si="165"/>
        <v>12022P</v>
      </c>
      <c r="B5427" s="10">
        <v>760199</v>
      </c>
      <c r="C5427" s="15">
        <v>44610</v>
      </c>
      <c r="D5427" s="16">
        <v>3816.491446</v>
      </c>
      <c r="E5427" s="14">
        <v>0.89</v>
      </c>
      <c r="F5427" s="14" t="s">
        <v>42</v>
      </c>
      <c r="G5427" s="15">
        <v>44608</v>
      </c>
      <c r="H5427" s="27">
        <f>WORKDAY(WORKDAY(DATEVALUE("15/"&amp;MONTH(EDATE(C5427,0))&amp;"/"&amp;YEAR(EDATE(C5427,0))),-1,Feriados!$A$1:$A$936),1,Feriados!$A$1:$A$936)</f>
        <v>44607</v>
      </c>
      <c r="I5427" s="27">
        <f>WORKDAY(WORKDAY(DATEVALUE("15/"&amp;MONTH(EDATE(C5427,-1))&amp;"/"&amp;YEAR(EDATE(C5427,-1))),-1,Feriados!$A$1:$A$936),1,Feriados!$A$1:$A$936)</f>
        <v>44578</v>
      </c>
      <c r="J5427" s="27">
        <f>WORKDAY(WORKDAY(DATEVALUE("15/"&amp;MONTH(EDATE(C5427,0))&amp;"/"&amp;YEAR(EDATE(C5427,0))-1),-1,Feriados!$A$1:$A$936),1,Feriados!$A$1:$A$936)</f>
        <v>44244</v>
      </c>
      <c r="K5427" s="28">
        <f t="shared" si="164"/>
        <v>10.379424855764508</v>
      </c>
    </row>
    <row r="5428" spans="1:11" x14ac:dyDescent="0.3">
      <c r="A5428" s="18" t="str">
        <f t="shared" si="165"/>
        <v>12022P</v>
      </c>
      <c r="B5428" s="10">
        <v>760199</v>
      </c>
      <c r="C5428" s="15">
        <v>44613</v>
      </c>
      <c r="D5428" s="16">
        <v>3818.3706040000002</v>
      </c>
      <c r="E5428" s="14">
        <v>0.89</v>
      </c>
      <c r="F5428" s="14" t="s">
        <v>42</v>
      </c>
      <c r="G5428" s="15">
        <v>44608</v>
      </c>
      <c r="H5428" s="27">
        <f>WORKDAY(WORKDAY(DATEVALUE("15/"&amp;MONTH(EDATE(C5428,0))&amp;"/"&amp;YEAR(EDATE(C5428,0))),-1,Feriados!$A$1:$A$936),1,Feriados!$A$1:$A$936)</f>
        <v>44607</v>
      </c>
      <c r="I5428" s="27">
        <f>WORKDAY(WORKDAY(DATEVALUE("15/"&amp;MONTH(EDATE(C5428,-1))&amp;"/"&amp;YEAR(EDATE(C5428,-1))),-1,Feriados!$A$1:$A$936),1,Feriados!$A$1:$A$936)</f>
        <v>44578</v>
      </c>
      <c r="J5428" s="27">
        <f>WORKDAY(WORKDAY(DATEVALUE("15/"&amp;MONTH(EDATE(C5428,0))&amp;"/"&amp;YEAR(EDATE(C5428,0))-1),-1,Feriados!$A$1:$A$936),1,Feriados!$A$1:$A$936)</f>
        <v>44244</v>
      </c>
      <c r="K5428" s="28">
        <f t="shared" si="164"/>
        <v>10.379424855764508</v>
      </c>
    </row>
    <row r="5429" spans="1:11" x14ac:dyDescent="0.3">
      <c r="A5429" s="18" t="str">
        <f t="shared" si="165"/>
        <v>12022P</v>
      </c>
      <c r="B5429" s="10">
        <v>760199</v>
      </c>
      <c r="C5429" s="15">
        <v>44614</v>
      </c>
      <c r="D5429" s="16">
        <v>3820.2506870000002</v>
      </c>
      <c r="E5429" s="14">
        <v>0.89</v>
      </c>
      <c r="F5429" s="14" t="s">
        <v>42</v>
      </c>
      <c r="G5429" s="15">
        <v>44608</v>
      </c>
      <c r="H5429" s="27">
        <f>WORKDAY(WORKDAY(DATEVALUE("15/"&amp;MONTH(EDATE(C5429,0))&amp;"/"&amp;YEAR(EDATE(C5429,0))),-1,Feriados!$A$1:$A$936),1,Feriados!$A$1:$A$936)</f>
        <v>44607</v>
      </c>
      <c r="I5429" s="27">
        <f>WORKDAY(WORKDAY(DATEVALUE("15/"&amp;MONTH(EDATE(C5429,-1))&amp;"/"&amp;YEAR(EDATE(C5429,-1))),-1,Feriados!$A$1:$A$936),1,Feriados!$A$1:$A$936)</f>
        <v>44578</v>
      </c>
      <c r="J5429" s="27">
        <f>WORKDAY(WORKDAY(DATEVALUE("15/"&amp;MONTH(EDATE(C5429,0))&amp;"/"&amp;YEAR(EDATE(C5429,0))-1),-1,Feriados!$A$1:$A$936),1,Feriados!$A$1:$A$936)</f>
        <v>44244</v>
      </c>
      <c r="K5429" s="28">
        <f t="shared" si="164"/>
        <v>10.379424855764508</v>
      </c>
    </row>
    <row r="5430" spans="1:11" x14ac:dyDescent="0.3">
      <c r="A5430" s="18" t="str">
        <f t="shared" si="165"/>
        <v>12022P</v>
      </c>
      <c r="B5430" s="10">
        <v>760199</v>
      </c>
      <c r="C5430" s="15">
        <v>44615</v>
      </c>
      <c r="D5430" s="16">
        <v>3822.131695</v>
      </c>
      <c r="E5430" s="14">
        <v>0.89</v>
      </c>
      <c r="F5430" s="14" t="s">
        <v>42</v>
      </c>
      <c r="G5430" s="15">
        <v>44608</v>
      </c>
      <c r="H5430" s="27">
        <f>WORKDAY(WORKDAY(DATEVALUE("15/"&amp;MONTH(EDATE(C5430,0))&amp;"/"&amp;YEAR(EDATE(C5430,0))),-1,Feriados!$A$1:$A$936),1,Feriados!$A$1:$A$936)</f>
        <v>44607</v>
      </c>
      <c r="I5430" s="27">
        <f>WORKDAY(WORKDAY(DATEVALUE("15/"&amp;MONTH(EDATE(C5430,-1))&amp;"/"&amp;YEAR(EDATE(C5430,-1))),-1,Feriados!$A$1:$A$936),1,Feriados!$A$1:$A$936)</f>
        <v>44578</v>
      </c>
      <c r="J5430" s="27">
        <f>WORKDAY(WORKDAY(DATEVALUE("15/"&amp;MONTH(EDATE(C5430,0))&amp;"/"&amp;YEAR(EDATE(C5430,0))-1),-1,Feriados!$A$1:$A$936),1,Feriados!$A$1:$A$936)</f>
        <v>44244</v>
      </c>
      <c r="K5430" s="28">
        <f t="shared" si="164"/>
        <v>10.379424855764508</v>
      </c>
    </row>
    <row r="5431" spans="1:11" x14ac:dyDescent="0.3">
      <c r="A5431" s="18" t="str">
        <f t="shared" si="165"/>
        <v>12022P</v>
      </c>
      <c r="B5431" s="10">
        <v>760199</v>
      </c>
      <c r="C5431" s="15">
        <v>44616</v>
      </c>
      <c r="D5431" s="16">
        <v>3824.7505179999998</v>
      </c>
      <c r="E5431" s="14">
        <v>0.94</v>
      </c>
      <c r="F5431" s="14" t="s">
        <v>42</v>
      </c>
      <c r="G5431" s="15">
        <v>44616</v>
      </c>
      <c r="H5431" s="27">
        <f>WORKDAY(WORKDAY(DATEVALUE("15/"&amp;MONTH(EDATE(C5431,0))&amp;"/"&amp;YEAR(EDATE(C5431,0))),-1,Feriados!$A$1:$A$936),1,Feriados!$A$1:$A$936)</f>
        <v>44607</v>
      </c>
      <c r="I5431" s="27">
        <f>WORKDAY(WORKDAY(DATEVALUE("15/"&amp;MONTH(EDATE(C5431,-1))&amp;"/"&amp;YEAR(EDATE(C5431,-1))),-1,Feriados!$A$1:$A$936),1,Feriados!$A$1:$A$936)</f>
        <v>44578</v>
      </c>
      <c r="J5431" s="27">
        <f>WORKDAY(WORKDAY(DATEVALUE("15/"&amp;MONTH(EDATE(C5431,0))&amp;"/"&amp;YEAR(EDATE(C5431,0))-1),-1,Feriados!$A$1:$A$936),1,Feriados!$A$1:$A$936)</f>
        <v>44244</v>
      </c>
      <c r="K5431" s="28">
        <f t="shared" si="164"/>
        <v>10.379424855764508</v>
      </c>
    </row>
    <row r="5432" spans="1:11" x14ac:dyDescent="0.3">
      <c r="A5432" s="18" t="str">
        <f t="shared" si="165"/>
        <v>12022P</v>
      </c>
      <c r="B5432" s="10">
        <v>760199</v>
      </c>
      <c r="C5432" s="15">
        <v>44617</v>
      </c>
      <c r="D5432" s="16">
        <v>3826.739075</v>
      </c>
      <c r="E5432" s="14">
        <v>0.94</v>
      </c>
      <c r="F5432" s="14" t="s">
        <v>42</v>
      </c>
      <c r="G5432" s="15">
        <v>44616</v>
      </c>
      <c r="H5432" s="27">
        <f>WORKDAY(WORKDAY(DATEVALUE("15/"&amp;MONTH(EDATE(C5432,0))&amp;"/"&amp;YEAR(EDATE(C5432,0))),-1,Feriados!$A$1:$A$936),1,Feriados!$A$1:$A$936)</f>
        <v>44607</v>
      </c>
      <c r="I5432" s="27">
        <f>WORKDAY(WORKDAY(DATEVALUE("15/"&amp;MONTH(EDATE(C5432,-1))&amp;"/"&amp;YEAR(EDATE(C5432,-1))),-1,Feriados!$A$1:$A$936),1,Feriados!$A$1:$A$936)</f>
        <v>44578</v>
      </c>
      <c r="J5432" s="27">
        <f>WORKDAY(WORKDAY(DATEVALUE("15/"&amp;MONTH(EDATE(C5432,0))&amp;"/"&amp;YEAR(EDATE(C5432,0))-1),-1,Feriados!$A$1:$A$936),1,Feriados!$A$1:$A$936)</f>
        <v>44244</v>
      </c>
      <c r="K5432" s="28">
        <f t="shared" si="164"/>
        <v>10.379424855764508</v>
      </c>
    </row>
    <row r="5433" spans="1:11" x14ac:dyDescent="0.3">
      <c r="A5433" s="18" t="str">
        <f t="shared" si="165"/>
        <v>22022P</v>
      </c>
      <c r="B5433" s="10">
        <v>760199</v>
      </c>
      <c r="C5433" s="15">
        <v>44622</v>
      </c>
      <c r="D5433" s="16">
        <v>3828.728666</v>
      </c>
      <c r="E5433" s="14">
        <v>0.94</v>
      </c>
      <c r="F5433" s="14" t="s">
        <v>42</v>
      </c>
      <c r="G5433" s="15">
        <v>44616</v>
      </c>
      <c r="H5433" s="27">
        <f>WORKDAY(WORKDAY(DATEVALUE("15/"&amp;MONTH(EDATE(C5433,0))&amp;"/"&amp;YEAR(EDATE(C5433,0))),-1,Feriados!$A$1:$A$936),1,Feriados!$A$1:$A$936)</f>
        <v>44635</v>
      </c>
      <c r="I5433" s="27">
        <f>WORKDAY(WORKDAY(DATEVALUE("15/"&amp;MONTH(EDATE(C5433,-1))&amp;"/"&amp;YEAR(EDATE(C5433,-1))),-1,Feriados!$A$1:$A$936),1,Feriados!$A$1:$A$936)</f>
        <v>44607</v>
      </c>
      <c r="J5433" s="27">
        <f>WORKDAY(WORKDAY(DATEVALUE("15/"&amp;MONTH(EDATE(C5433,0))&amp;"/"&amp;YEAR(EDATE(C5433,0))-1),-1,Feriados!$A$1:$A$936),1,Feriados!$A$1:$A$936)</f>
        <v>44270</v>
      </c>
      <c r="K5433" s="28">
        <f t="shared" si="164"/>
        <v>10.543661725525633</v>
      </c>
    </row>
    <row r="5434" spans="1:11" x14ac:dyDescent="0.3">
      <c r="A5434" s="18" t="str">
        <f t="shared" si="165"/>
        <v>22022P</v>
      </c>
      <c r="B5434" s="10">
        <v>760199</v>
      </c>
      <c r="C5434" s="15">
        <v>44623</v>
      </c>
      <c r="D5434" s="16">
        <v>3830.7192920000002</v>
      </c>
      <c r="E5434" s="14">
        <v>0.94</v>
      </c>
      <c r="F5434" s="14" t="s">
        <v>42</v>
      </c>
      <c r="G5434" s="15">
        <v>44616</v>
      </c>
      <c r="H5434" s="27">
        <f>WORKDAY(WORKDAY(DATEVALUE("15/"&amp;MONTH(EDATE(C5434,0))&amp;"/"&amp;YEAR(EDATE(C5434,0))),-1,Feriados!$A$1:$A$936),1,Feriados!$A$1:$A$936)</f>
        <v>44635</v>
      </c>
      <c r="I5434" s="27">
        <f>WORKDAY(WORKDAY(DATEVALUE("15/"&amp;MONTH(EDATE(C5434,-1))&amp;"/"&amp;YEAR(EDATE(C5434,-1))),-1,Feriados!$A$1:$A$936),1,Feriados!$A$1:$A$936)</f>
        <v>44607</v>
      </c>
      <c r="J5434" s="27">
        <f>WORKDAY(WORKDAY(DATEVALUE("15/"&amp;MONTH(EDATE(C5434,0))&amp;"/"&amp;YEAR(EDATE(C5434,0))-1),-1,Feriados!$A$1:$A$936),1,Feriados!$A$1:$A$936)</f>
        <v>44270</v>
      </c>
      <c r="K5434" s="28">
        <f t="shared" si="164"/>
        <v>10.543661725525633</v>
      </c>
    </row>
    <row r="5435" spans="1:11" x14ac:dyDescent="0.3">
      <c r="A5435" s="18" t="str">
        <f t="shared" si="165"/>
        <v>22022P</v>
      </c>
      <c r="B5435" s="10">
        <v>760199</v>
      </c>
      <c r="C5435" s="15">
        <v>44624</v>
      </c>
      <c r="D5435" s="16">
        <v>3832.7109519999999</v>
      </c>
      <c r="E5435" s="14">
        <v>0.94</v>
      </c>
      <c r="F5435" s="14" t="s">
        <v>42</v>
      </c>
      <c r="G5435" s="15">
        <v>44616</v>
      </c>
      <c r="H5435" s="27">
        <f>WORKDAY(WORKDAY(DATEVALUE("15/"&amp;MONTH(EDATE(C5435,0))&amp;"/"&amp;YEAR(EDATE(C5435,0))),-1,Feriados!$A$1:$A$936),1,Feriados!$A$1:$A$936)</f>
        <v>44635</v>
      </c>
      <c r="I5435" s="27">
        <f>WORKDAY(WORKDAY(DATEVALUE("15/"&amp;MONTH(EDATE(C5435,-1))&amp;"/"&amp;YEAR(EDATE(C5435,-1))),-1,Feriados!$A$1:$A$936),1,Feriados!$A$1:$A$936)</f>
        <v>44607</v>
      </c>
      <c r="J5435" s="27">
        <f>WORKDAY(WORKDAY(DATEVALUE("15/"&amp;MONTH(EDATE(C5435,0))&amp;"/"&amp;YEAR(EDATE(C5435,0))-1),-1,Feriados!$A$1:$A$936),1,Feriados!$A$1:$A$936)</f>
        <v>44270</v>
      </c>
      <c r="K5435" s="28">
        <f t="shared" si="164"/>
        <v>10.543661725525633</v>
      </c>
    </row>
    <row r="5436" spans="1:11" x14ac:dyDescent="0.3">
      <c r="A5436" s="18" t="str">
        <f t="shared" si="165"/>
        <v>22022P</v>
      </c>
      <c r="B5436" s="10">
        <v>760199</v>
      </c>
      <c r="C5436" s="15">
        <v>44627</v>
      </c>
      <c r="D5436" s="16">
        <v>3834.7036480000002</v>
      </c>
      <c r="E5436" s="14">
        <v>0.94</v>
      </c>
      <c r="F5436" s="14" t="s">
        <v>42</v>
      </c>
      <c r="G5436" s="15">
        <v>44616</v>
      </c>
      <c r="H5436" s="27">
        <f>WORKDAY(WORKDAY(DATEVALUE("15/"&amp;MONTH(EDATE(C5436,0))&amp;"/"&amp;YEAR(EDATE(C5436,0))),-1,Feriados!$A$1:$A$936),1,Feriados!$A$1:$A$936)</f>
        <v>44635</v>
      </c>
      <c r="I5436" s="27">
        <f>WORKDAY(WORKDAY(DATEVALUE("15/"&amp;MONTH(EDATE(C5436,-1))&amp;"/"&amp;YEAR(EDATE(C5436,-1))),-1,Feriados!$A$1:$A$936),1,Feriados!$A$1:$A$936)</f>
        <v>44607</v>
      </c>
      <c r="J5436" s="27">
        <f>WORKDAY(WORKDAY(DATEVALUE("15/"&amp;MONTH(EDATE(C5436,0))&amp;"/"&amp;YEAR(EDATE(C5436,0))-1),-1,Feriados!$A$1:$A$936),1,Feriados!$A$1:$A$936)</f>
        <v>44270</v>
      </c>
      <c r="K5436" s="28">
        <f t="shared" si="164"/>
        <v>10.543661725525633</v>
      </c>
    </row>
    <row r="5437" spans="1:11" x14ac:dyDescent="0.3">
      <c r="A5437" s="18" t="str">
        <f t="shared" si="165"/>
        <v>22022P</v>
      </c>
      <c r="B5437" s="10">
        <v>760199</v>
      </c>
      <c r="C5437" s="15">
        <v>44628</v>
      </c>
      <c r="D5437" s="16">
        <v>3836.6973800000001</v>
      </c>
      <c r="E5437" s="14">
        <v>0.94</v>
      </c>
      <c r="F5437" s="14" t="s">
        <v>42</v>
      </c>
      <c r="G5437" s="15">
        <v>44616</v>
      </c>
      <c r="H5437" s="27">
        <f>WORKDAY(WORKDAY(DATEVALUE("15/"&amp;MONTH(EDATE(C5437,0))&amp;"/"&amp;YEAR(EDATE(C5437,0))),-1,Feriados!$A$1:$A$936),1,Feriados!$A$1:$A$936)</f>
        <v>44635</v>
      </c>
      <c r="I5437" s="27">
        <f>WORKDAY(WORKDAY(DATEVALUE("15/"&amp;MONTH(EDATE(C5437,-1))&amp;"/"&amp;YEAR(EDATE(C5437,-1))),-1,Feriados!$A$1:$A$936),1,Feriados!$A$1:$A$936)</f>
        <v>44607</v>
      </c>
      <c r="J5437" s="27">
        <f>WORKDAY(WORKDAY(DATEVALUE("15/"&amp;MONTH(EDATE(C5437,0))&amp;"/"&amp;YEAR(EDATE(C5437,0))-1),-1,Feriados!$A$1:$A$936),1,Feriados!$A$1:$A$936)</f>
        <v>44270</v>
      </c>
      <c r="K5437" s="28">
        <f t="shared" ref="K5437:K5500" si="166">+(VLOOKUP(H5437,C:D,2,FALSE)/VLOOKUP(J5437,C:D,2,FALSE)-1)*100</f>
        <v>10.543661725525633</v>
      </c>
    </row>
    <row r="5438" spans="1:11" x14ac:dyDescent="0.3">
      <c r="A5438" s="18" t="str">
        <f t="shared" si="165"/>
        <v>22022P</v>
      </c>
      <c r="B5438" s="10">
        <v>760199</v>
      </c>
      <c r="C5438" s="15">
        <v>44629</v>
      </c>
      <c r="D5438" s="16">
        <v>3838.692149</v>
      </c>
      <c r="E5438" s="14">
        <v>0.94</v>
      </c>
      <c r="F5438" s="14" t="s">
        <v>42</v>
      </c>
      <c r="G5438" s="15">
        <v>44616</v>
      </c>
      <c r="H5438" s="27">
        <f>WORKDAY(WORKDAY(DATEVALUE("15/"&amp;MONTH(EDATE(C5438,0))&amp;"/"&amp;YEAR(EDATE(C5438,0))),-1,Feriados!$A$1:$A$936),1,Feriados!$A$1:$A$936)</f>
        <v>44635</v>
      </c>
      <c r="I5438" s="27">
        <f>WORKDAY(WORKDAY(DATEVALUE("15/"&amp;MONTH(EDATE(C5438,-1))&amp;"/"&amp;YEAR(EDATE(C5438,-1))),-1,Feriados!$A$1:$A$936),1,Feriados!$A$1:$A$936)</f>
        <v>44607</v>
      </c>
      <c r="J5438" s="27">
        <f>WORKDAY(WORKDAY(DATEVALUE("15/"&amp;MONTH(EDATE(C5438,0))&amp;"/"&amp;YEAR(EDATE(C5438,0))-1),-1,Feriados!$A$1:$A$936),1,Feriados!$A$1:$A$936)</f>
        <v>44270</v>
      </c>
      <c r="K5438" s="28">
        <f t="shared" si="166"/>
        <v>10.543661725525633</v>
      </c>
    </row>
    <row r="5439" spans="1:11" x14ac:dyDescent="0.3">
      <c r="A5439" s="18" t="str">
        <f t="shared" si="165"/>
        <v>22022P</v>
      </c>
      <c r="B5439" s="10">
        <v>760199</v>
      </c>
      <c r="C5439" s="15">
        <v>44630</v>
      </c>
      <c r="D5439" s="16">
        <v>3840.6879549999999</v>
      </c>
      <c r="E5439" s="14">
        <v>0.94</v>
      </c>
      <c r="F5439" s="14" t="s">
        <v>42</v>
      </c>
      <c r="G5439" s="15">
        <v>44616</v>
      </c>
      <c r="H5439" s="27">
        <f>WORKDAY(WORKDAY(DATEVALUE("15/"&amp;MONTH(EDATE(C5439,0))&amp;"/"&amp;YEAR(EDATE(C5439,0))),-1,Feriados!$A$1:$A$936),1,Feriados!$A$1:$A$936)</f>
        <v>44635</v>
      </c>
      <c r="I5439" s="27">
        <f>WORKDAY(WORKDAY(DATEVALUE("15/"&amp;MONTH(EDATE(C5439,-1))&amp;"/"&amp;YEAR(EDATE(C5439,-1))),-1,Feriados!$A$1:$A$936),1,Feriados!$A$1:$A$936)</f>
        <v>44607</v>
      </c>
      <c r="J5439" s="27">
        <f>WORKDAY(WORKDAY(DATEVALUE("15/"&amp;MONTH(EDATE(C5439,0))&amp;"/"&amp;YEAR(EDATE(C5439,0))-1),-1,Feriados!$A$1:$A$936),1,Feriados!$A$1:$A$936)</f>
        <v>44270</v>
      </c>
      <c r="K5439" s="28">
        <f t="shared" si="166"/>
        <v>10.543661725525633</v>
      </c>
    </row>
    <row r="5440" spans="1:11" x14ac:dyDescent="0.3">
      <c r="A5440" s="18" t="str">
        <f t="shared" si="165"/>
        <v>22022F</v>
      </c>
      <c r="B5440" s="10">
        <v>760199</v>
      </c>
      <c r="C5440" s="15">
        <v>44631</v>
      </c>
      <c r="D5440" s="16">
        <v>3845.0555290000002</v>
      </c>
      <c r="E5440" s="14">
        <v>1.01</v>
      </c>
      <c r="F5440" s="14" t="s">
        <v>41</v>
      </c>
      <c r="G5440" s="15">
        <v>44631</v>
      </c>
      <c r="H5440" s="27">
        <f>WORKDAY(WORKDAY(DATEVALUE("15/"&amp;MONTH(EDATE(C5440,0))&amp;"/"&amp;YEAR(EDATE(C5440,0))),-1,Feriados!$A$1:$A$936),1,Feriados!$A$1:$A$936)</f>
        <v>44635</v>
      </c>
      <c r="I5440" s="27">
        <f>WORKDAY(WORKDAY(DATEVALUE("15/"&amp;MONTH(EDATE(C5440,-1))&amp;"/"&amp;YEAR(EDATE(C5440,-1))),-1,Feriados!$A$1:$A$936),1,Feriados!$A$1:$A$936)</f>
        <v>44607</v>
      </c>
      <c r="J5440" s="27">
        <f>WORKDAY(WORKDAY(DATEVALUE("15/"&amp;MONTH(EDATE(C5440,0))&amp;"/"&amp;YEAR(EDATE(C5440,0))-1),-1,Feriados!$A$1:$A$936),1,Feriados!$A$1:$A$936)</f>
        <v>44270</v>
      </c>
      <c r="K5440" s="28">
        <f t="shared" si="166"/>
        <v>10.543661725525633</v>
      </c>
    </row>
    <row r="5441" spans="1:11" x14ac:dyDescent="0.3">
      <c r="A5441" s="18" t="str">
        <f t="shared" si="165"/>
        <v>22022F</v>
      </c>
      <c r="B5441" s="10">
        <v>760199</v>
      </c>
      <c r="C5441" s="15">
        <v>44634</v>
      </c>
      <c r="D5441" s="16">
        <v>3847.2029400000001</v>
      </c>
      <c r="E5441" s="14">
        <v>1.01</v>
      </c>
      <c r="F5441" s="14" t="s">
        <v>41</v>
      </c>
      <c r="G5441" s="15">
        <v>44631</v>
      </c>
      <c r="H5441" s="27">
        <f>WORKDAY(WORKDAY(DATEVALUE("15/"&amp;MONTH(EDATE(C5441,0))&amp;"/"&amp;YEAR(EDATE(C5441,0))),-1,Feriados!$A$1:$A$936),1,Feriados!$A$1:$A$936)</f>
        <v>44635</v>
      </c>
      <c r="I5441" s="27">
        <f>WORKDAY(WORKDAY(DATEVALUE("15/"&amp;MONTH(EDATE(C5441,-1))&amp;"/"&amp;YEAR(EDATE(C5441,-1))),-1,Feriados!$A$1:$A$936),1,Feriados!$A$1:$A$936)</f>
        <v>44607</v>
      </c>
      <c r="J5441" s="27">
        <f>WORKDAY(WORKDAY(DATEVALUE("15/"&amp;MONTH(EDATE(C5441,0))&amp;"/"&amp;YEAR(EDATE(C5441,0))-1),-1,Feriados!$A$1:$A$936),1,Feriados!$A$1:$A$936)</f>
        <v>44270</v>
      </c>
      <c r="K5441" s="28">
        <f t="shared" si="166"/>
        <v>10.543661725525633</v>
      </c>
    </row>
    <row r="5442" spans="1:11" x14ac:dyDescent="0.3">
      <c r="A5442" s="18" t="str">
        <f t="shared" si="165"/>
        <v>22022F</v>
      </c>
      <c r="B5442" s="10">
        <v>760199</v>
      </c>
      <c r="C5442" s="15">
        <v>44635</v>
      </c>
      <c r="D5442" s="16">
        <v>3849.3515499999999</v>
      </c>
      <c r="E5442" s="14">
        <v>1.01</v>
      </c>
      <c r="F5442" s="14" t="s">
        <v>41</v>
      </c>
      <c r="G5442" s="15">
        <v>44631</v>
      </c>
      <c r="H5442" s="27">
        <f>WORKDAY(WORKDAY(DATEVALUE("15/"&amp;MONTH(EDATE(C5442,0))&amp;"/"&amp;YEAR(EDATE(C5442,0))),-1,Feriados!$A$1:$A$936),1,Feriados!$A$1:$A$936)</f>
        <v>44635</v>
      </c>
      <c r="I5442" s="27">
        <f>WORKDAY(WORKDAY(DATEVALUE("15/"&amp;MONTH(EDATE(C5442,-1))&amp;"/"&amp;YEAR(EDATE(C5442,-1))),-1,Feriados!$A$1:$A$936),1,Feriados!$A$1:$A$936)</f>
        <v>44607</v>
      </c>
      <c r="J5442" s="27">
        <f>WORKDAY(WORKDAY(DATEVALUE("15/"&amp;MONTH(EDATE(C5442,0))&amp;"/"&amp;YEAR(EDATE(C5442,0))-1),-1,Feriados!$A$1:$A$936),1,Feriados!$A$1:$A$936)</f>
        <v>44270</v>
      </c>
      <c r="K5442" s="28">
        <f t="shared" si="166"/>
        <v>10.543661725525633</v>
      </c>
    </row>
    <row r="5443" spans="1:11" x14ac:dyDescent="0.3">
      <c r="A5443" s="18" t="str">
        <f t="shared" ref="A5443:A5506" si="167">MONTH(EDATE(C5443,-1))&amp;YEAR(EDATE(C5443,-1))&amp;F5443</f>
        <v>22022P</v>
      </c>
      <c r="B5443" s="10">
        <v>760199</v>
      </c>
      <c r="C5443" s="15">
        <v>44636</v>
      </c>
      <c r="D5443" s="16">
        <v>3850.9177330000002</v>
      </c>
      <c r="E5443" s="14">
        <v>0.94</v>
      </c>
      <c r="F5443" s="14" t="s">
        <v>42</v>
      </c>
      <c r="G5443" s="15">
        <v>44636</v>
      </c>
      <c r="H5443" s="27">
        <f>WORKDAY(WORKDAY(DATEVALUE("15/"&amp;MONTH(EDATE(C5443,0))&amp;"/"&amp;YEAR(EDATE(C5443,0))),-1,Feriados!$A$1:$A$936),1,Feriados!$A$1:$A$936)</f>
        <v>44635</v>
      </c>
      <c r="I5443" s="27">
        <f>WORKDAY(WORKDAY(DATEVALUE("15/"&amp;MONTH(EDATE(C5443,-1))&amp;"/"&amp;YEAR(EDATE(C5443,-1))),-1,Feriados!$A$1:$A$936),1,Feriados!$A$1:$A$936)</f>
        <v>44607</v>
      </c>
      <c r="J5443" s="27">
        <f>WORKDAY(WORKDAY(DATEVALUE("15/"&amp;MONTH(EDATE(C5443,0))&amp;"/"&amp;YEAR(EDATE(C5443,0))-1),-1,Feriados!$A$1:$A$936),1,Feriados!$A$1:$A$936)</f>
        <v>44270</v>
      </c>
      <c r="K5443" s="28">
        <f t="shared" si="166"/>
        <v>10.543661725525633</v>
      </c>
    </row>
    <row r="5444" spans="1:11" x14ac:dyDescent="0.3">
      <c r="A5444" s="18" t="str">
        <f t="shared" si="167"/>
        <v>22022P</v>
      </c>
      <c r="B5444" s="10">
        <v>760199</v>
      </c>
      <c r="C5444" s="15">
        <v>44637</v>
      </c>
      <c r="D5444" s="16">
        <v>3852.4845540000001</v>
      </c>
      <c r="E5444" s="14">
        <v>0.94</v>
      </c>
      <c r="F5444" s="14" t="s">
        <v>42</v>
      </c>
      <c r="G5444" s="15">
        <v>44636</v>
      </c>
      <c r="H5444" s="27">
        <f>WORKDAY(WORKDAY(DATEVALUE("15/"&amp;MONTH(EDATE(C5444,0))&amp;"/"&amp;YEAR(EDATE(C5444,0))),-1,Feriados!$A$1:$A$936),1,Feriados!$A$1:$A$936)</f>
        <v>44635</v>
      </c>
      <c r="I5444" s="27">
        <f>WORKDAY(WORKDAY(DATEVALUE("15/"&amp;MONTH(EDATE(C5444,-1))&amp;"/"&amp;YEAR(EDATE(C5444,-1))),-1,Feriados!$A$1:$A$936),1,Feriados!$A$1:$A$936)</f>
        <v>44607</v>
      </c>
      <c r="J5444" s="27">
        <f>WORKDAY(WORKDAY(DATEVALUE("15/"&amp;MONTH(EDATE(C5444,0))&amp;"/"&amp;YEAR(EDATE(C5444,0))-1),-1,Feriados!$A$1:$A$936),1,Feriados!$A$1:$A$936)</f>
        <v>44270</v>
      </c>
      <c r="K5444" s="28">
        <f t="shared" si="166"/>
        <v>10.543661725525633</v>
      </c>
    </row>
    <row r="5445" spans="1:11" x14ac:dyDescent="0.3">
      <c r="A5445" s="18" t="str">
        <f t="shared" si="167"/>
        <v>22022P</v>
      </c>
      <c r="B5445" s="10">
        <v>760199</v>
      </c>
      <c r="C5445" s="15">
        <v>44638</v>
      </c>
      <c r="D5445" s="16">
        <v>3854.052013</v>
      </c>
      <c r="E5445" s="14">
        <v>0.94</v>
      </c>
      <c r="F5445" s="14" t="s">
        <v>42</v>
      </c>
      <c r="G5445" s="15">
        <v>44636</v>
      </c>
      <c r="H5445" s="27">
        <f>WORKDAY(WORKDAY(DATEVALUE("15/"&amp;MONTH(EDATE(C5445,0))&amp;"/"&amp;YEAR(EDATE(C5445,0))),-1,Feriados!$A$1:$A$936),1,Feriados!$A$1:$A$936)</f>
        <v>44635</v>
      </c>
      <c r="I5445" s="27">
        <f>WORKDAY(WORKDAY(DATEVALUE("15/"&amp;MONTH(EDATE(C5445,-1))&amp;"/"&amp;YEAR(EDATE(C5445,-1))),-1,Feriados!$A$1:$A$936),1,Feriados!$A$1:$A$936)</f>
        <v>44607</v>
      </c>
      <c r="J5445" s="27">
        <f>WORKDAY(WORKDAY(DATEVALUE("15/"&amp;MONTH(EDATE(C5445,0))&amp;"/"&amp;YEAR(EDATE(C5445,0))-1),-1,Feriados!$A$1:$A$936),1,Feriados!$A$1:$A$936)</f>
        <v>44270</v>
      </c>
      <c r="K5445" s="28">
        <f t="shared" si="166"/>
        <v>10.543661725525633</v>
      </c>
    </row>
    <row r="5446" spans="1:11" x14ac:dyDescent="0.3">
      <c r="A5446" s="18" t="str">
        <f t="shared" si="167"/>
        <v>22022P</v>
      </c>
      <c r="B5446" s="10">
        <v>760199</v>
      </c>
      <c r="C5446" s="15">
        <v>44641</v>
      </c>
      <c r="D5446" s="16">
        <v>3855.620109</v>
      </c>
      <c r="E5446" s="14">
        <v>0.94</v>
      </c>
      <c r="F5446" s="14" t="s">
        <v>42</v>
      </c>
      <c r="G5446" s="15">
        <v>44636</v>
      </c>
      <c r="H5446" s="27">
        <f>WORKDAY(WORKDAY(DATEVALUE("15/"&amp;MONTH(EDATE(C5446,0))&amp;"/"&amp;YEAR(EDATE(C5446,0))),-1,Feriados!$A$1:$A$936),1,Feriados!$A$1:$A$936)</f>
        <v>44635</v>
      </c>
      <c r="I5446" s="27">
        <f>WORKDAY(WORKDAY(DATEVALUE("15/"&amp;MONTH(EDATE(C5446,-1))&amp;"/"&amp;YEAR(EDATE(C5446,-1))),-1,Feriados!$A$1:$A$936),1,Feriados!$A$1:$A$936)</f>
        <v>44607</v>
      </c>
      <c r="J5446" s="27">
        <f>WORKDAY(WORKDAY(DATEVALUE("15/"&amp;MONTH(EDATE(C5446,0))&amp;"/"&amp;YEAR(EDATE(C5446,0))-1),-1,Feriados!$A$1:$A$936),1,Feriados!$A$1:$A$936)</f>
        <v>44270</v>
      </c>
      <c r="K5446" s="28">
        <f t="shared" si="166"/>
        <v>10.543661725525633</v>
      </c>
    </row>
    <row r="5447" spans="1:11" x14ac:dyDescent="0.3">
      <c r="A5447" s="18" t="str">
        <f t="shared" si="167"/>
        <v>22022P</v>
      </c>
      <c r="B5447" s="10">
        <v>760199</v>
      </c>
      <c r="C5447" s="15">
        <v>44642</v>
      </c>
      <c r="D5447" s="16">
        <v>3857.1888429999999</v>
      </c>
      <c r="E5447" s="14">
        <v>0.94</v>
      </c>
      <c r="F5447" s="14" t="s">
        <v>42</v>
      </c>
      <c r="G5447" s="15">
        <v>44636</v>
      </c>
      <c r="H5447" s="27">
        <f>WORKDAY(WORKDAY(DATEVALUE("15/"&amp;MONTH(EDATE(C5447,0))&amp;"/"&amp;YEAR(EDATE(C5447,0))),-1,Feriados!$A$1:$A$936),1,Feriados!$A$1:$A$936)</f>
        <v>44635</v>
      </c>
      <c r="I5447" s="27">
        <f>WORKDAY(WORKDAY(DATEVALUE("15/"&amp;MONTH(EDATE(C5447,-1))&amp;"/"&amp;YEAR(EDATE(C5447,-1))),-1,Feriados!$A$1:$A$936),1,Feriados!$A$1:$A$936)</f>
        <v>44607</v>
      </c>
      <c r="J5447" s="27">
        <f>WORKDAY(WORKDAY(DATEVALUE("15/"&amp;MONTH(EDATE(C5447,0))&amp;"/"&amp;YEAR(EDATE(C5447,0))-1),-1,Feriados!$A$1:$A$936),1,Feriados!$A$1:$A$936)</f>
        <v>44270</v>
      </c>
      <c r="K5447" s="28">
        <f t="shared" si="166"/>
        <v>10.543661725525633</v>
      </c>
    </row>
    <row r="5448" spans="1:11" x14ac:dyDescent="0.3">
      <c r="A5448" s="18" t="str">
        <f t="shared" si="167"/>
        <v>22022P</v>
      </c>
      <c r="B5448" s="10">
        <v>760199</v>
      </c>
      <c r="C5448" s="15">
        <v>44643</v>
      </c>
      <c r="D5448" s="16">
        <v>3858.7582149999998</v>
      </c>
      <c r="E5448" s="14">
        <v>0.94</v>
      </c>
      <c r="F5448" s="14" t="s">
        <v>42</v>
      </c>
      <c r="G5448" s="15">
        <v>44636</v>
      </c>
      <c r="H5448" s="27">
        <f>WORKDAY(WORKDAY(DATEVALUE("15/"&amp;MONTH(EDATE(C5448,0))&amp;"/"&amp;YEAR(EDATE(C5448,0))),-1,Feriados!$A$1:$A$936),1,Feriados!$A$1:$A$936)</f>
        <v>44635</v>
      </c>
      <c r="I5448" s="27">
        <f>WORKDAY(WORKDAY(DATEVALUE("15/"&amp;MONTH(EDATE(C5448,-1))&amp;"/"&amp;YEAR(EDATE(C5448,-1))),-1,Feriados!$A$1:$A$936),1,Feriados!$A$1:$A$936)</f>
        <v>44607</v>
      </c>
      <c r="J5448" s="27">
        <f>WORKDAY(WORKDAY(DATEVALUE("15/"&amp;MONTH(EDATE(C5448,0))&amp;"/"&amp;YEAR(EDATE(C5448,0))-1),-1,Feriados!$A$1:$A$936),1,Feriados!$A$1:$A$936)</f>
        <v>44270</v>
      </c>
      <c r="K5448" s="28">
        <f t="shared" si="166"/>
        <v>10.543661725525633</v>
      </c>
    </row>
    <row r="5449" spans="1:11" x14ac:dyDescent="0.3">
      <c r="A5449" s="18" t="str">
        <f t="shared" si="167"/>
        <v>22022P</v>
      </c>
      <c r="B5449" s="10">
        <v>760199</v>
      </c>
      <c r="C5449" s="15">
        <v>44644</v>
      </c>
      <c r="D5449" s="16">
        <v>3860.3282260000001</v>
      </c>
      <c r="E5449" s="14">
        <v>0.94</v>
      </c>
      <c r="F5449" s="14" t="s">
        <v>42</v>
      </c>
      <c r="G5449" s="15">
        <v>44636</v>
      </c>
      <c r="H5449" s="27">
        <f>WORKDAY(WORKDAY(DATEVALUE("15/"&amp;MONTH(EDATE(C5449,0))&amp;"/"&amp;YEAR(EDATE(C5449,0))),-1,Feriados!$A$1:$A$936),1,Feriados!$A$1:$A$936)</f>
        <v>44635</v>
      </c>
      <c r="I5449" s="27">
        <f>WORKDAY(WORKDAY(DATEVALUE("15/"&amp;MONTH(EDATE(C5449,-1))&amp;"/"&amp;YEAR(EDATE(C5449,-1))),-1,Feriados!$A$1:$A$936),1,Feriados!$A$1:$A$936)</f>
        <v>44607</v>
      </c>
      <c r="J5449" s="27">
        <f>WORKDAY(WORKDAY(DATEVALUE("15/"&amp;MONTH(EDATE(C5449,0))&amp;"/"&amp;YEAR(EDATE(C5449,0))-1),-1,Feriados!$A$1:$A$936),1,Feriados!$A$1:$A$936)</f>
        <v>44270</v>
      </c>
      <c r="K5449" s="28">
        <f t="shared" si="166"/>
        <v>10.543661725525633</v>
      </c>
    </row>
    <row r="5450" spans="1:11" x14ac:dyDescent="0.3">
      <c r="A5450" s="18" t="str">
        <f t="shared" si="167"/>
        <v>22022P</v>
      </c>
      <c r="B5450" s="10">
        <v>760199</v>
      </c>
      <c r="C5450" s="15">
        <v>44645</v>
      </c>
      <c r="D5450" s="16">
        <v>3861.8988760000002</v>
      </c>
      <c r="E5450" s="14">
        <v>0.94</v>
      </c>
      <c r="F5450" s="14" t="s">
        <v>42</v>
      </c>
      <c r="G5450" s="15">
        <v>44636</v>
      </c>
      <c r="H5450" s="27">
        <f>WORKDAY(WORKDAY(DATEVALUE("15/"&amp;MONTH(EDATE(C5450,0))&amp;"/"&amp;YEAR(EDATE(C5450,0))),-1,Feriados!$A$1:$A$936),1,Feriados!$A$1:$A$936)</f>
        <v>44635</v>
      </c>
      <c r="I5450" s="27">
        <f>WORKDAY(WORKDAY(DATEVALUE("15/"&amp;MONTH(EDATE(C5450,-1))&amp;"/"&amp;YEAR(EDATE(C5450,-1))),-1,Feriados!$A$1:$A$936),1,Feriados!$A$1:$A$936)</f>
        <v>44607</v>
      </c>
      <c r="J5450" s="27">
        <f>WORKDAY(WORKDAY(DATEVALUE("15/"&amp;MONTH(EDATE(C5450,0))&amp;"/"&amp;YEAR(EDATE(C5450,0))-1),-1,Feriados!$A$1:$A$936),1,Feriados!$A$1:$A$936)</f>
        <v>44270</v>
      </c>
      <c r="K5450" s="28">
        <f t="shared" si="166"/>
        <v>10.543661725525633</v>
      </c>
    </row>
    <row r="5451" spans="1:11" x14ac:dyDescent="0.3">
      <c r="A5451" s="18" t="str">
        <f t="shared" si="167"/>
        <v>22022P</v>
      </c>
      <c r="B5451" s="10">
        <v>760199</v>
      </c>
      <c r="C5451" s="15">
        <v>44648</v>
      </c>
      <c r="D5451" s="16">
        <v>3868.557182</v>
      </c>
      <c r="E5451" s="14">
        <v>1.28</v>
      </c>
      <c r="F5451" s="14" t="s">
        <v>42</v>
      </c>
      <c r="G5451" s="15">
        <v>44648</v>
      </c>
      <c r="H5451" s="27">
        <f>WORKDAY(WORKDAY(DATEVALUE("15/"&amp;MONTH(EDATE(C5451,0))&amp;"/"&amp;YEAR(EDATE(C5451,0))),-1,Feriados!$A$1:$A$936),1,Feriados!$A$1:$A$936)</f>
        <v>44635</v>
      </c>
      <c r="I5451" s="27">
        <f>WORKDAY(WORKDAY(DATEVALUE("15/"&amp;MONTH(EDATE(C5451,-1))&amp;"/"&amp;YEAR(EDATE(C5451,-1))),-1,Feriados!$A$1:$A$936),1,Feriados!$A$1:$A$936)</f>
        <v>44607</v>
      </c>
      <c r="J5451" s="27">
        <f>WORKDAY(WORKDAY(DATEVALUE("15/"&amp;MONTH(EDATE(C5451,0))&amp;"/"&amp;YEAR(EDATE(C5451,0))-1),-1,Feriados!$A$1:$A$936),1,Feriados!$A$1:$A$936)</f>
        <v>44270</v>
      </c>
      <c r="K5451" s="28">
        <f t="shared" si="166"/>
        <v>10.543661725525633</v>
      </c>
    </row>
    <row r="5452" spans="1:11" x14ac:dyDescent="0.3">
      <c r="A5452" s="18" t="str">
        <f t="shared" si="167"/>
        <v>22022P</v>
      </c>
      <c r="B5452" s="10">
        <v>760199</v>
      </c>
      <c r="C5452" s="15">
        <v>44649</v>
      </c>
      <c r="D5452" s="16">
        <v>3870.697048</v>
      </c>
      <c r="E5452" s="14">
        <v>1.28</v>
      </c>
      <c r="F5452" s="14" t="s">
        <v>42</v>
      </c>
      <c r="G5452" s="15">
        <v>44648</v>
      </c>
      <c r="H5452" s="27">
        <f>WORKDAY(WORKDAY(DATEVALUE("15/"&amp;MONTH(EDATE(C5452,0))&amp;"/"&amp;YEAR(EDATE(C5452,0))),-1,Feriados!$A$1:$A$936),1,Feriados!$A$1:$A$936)</f>
        <v>44635</v>
      </c>
      <c r="I5452" s="27">
        <f>WORKDAY(WORKDAY(DATEVALUE("15/"&amp;MONTH(EDATE(C5452,-1))&amp;"/"&amp;YEAR(EDATE(C5452,-1))),-1,Feriados!$A$1:$A$936),1,Feriados!$A$1:$A$936)</f>
        <v>44607</v>
      </c>
      <c r="J5452" s="27">
        <f>WORKDAY(WORKDAY(DATEVALUE("15/"&amp;MONTH(EDATE(C5452,0))&amp;"/"&amp;YEAR(EDATE(C5452,0))-1),-1,Feriados!$A$1:$A$936),1,Feriados!$A$1:$A$936)</f>
        <v>44270</v>
      </c>
      <c r="K5452" s="28">
        <f t="shared" si="166"/>
        <v>10.543661725525633</v>
      </c>
    </row>
    <row r="5453" spans="1:11" x14ac:dyDescent="0.3">
      <c r="A5453" s="18" t="str">
        <f t="shared" si="167"/>
        <v>22022P</v>
      </c>
      <c r="B5453" s="10">
        <v>760199</v>
      </c>
      <c r="C5453" s="15">
        <v>44650</v>
      </c>
      <c r="D5453" s="16">
        <v>3872.8380969999998</v>
      </c>
      <c r="E5453" s="14">
        <v>1.28</v>
      </c>
      <c r="F5453" s="14" t="s">
        <v>42</v>
      </c>
      <c r="G5453" s="15">
        <v>44648</v>
      </c>
      <c r="H5453" s="27">
        <f>WORKDAY(WORKDAY(DATEVALUE("15/"&amp;MONTH(EDATE(C5453,0))&amp;"/"&amp;YEAR(EDATE(C5453,0))),-1,Feriados!$A$1:$A$936),1,Feriados!$A$1:$A$936)</f>
        <v>44635</v>
      </c>
      <c r="I5453" s="27">
        <f>WORKDAY(WORKDAY(DATEVALUE("15/"&amp;MONTH(EDATE(C5453,-1))&amp;"/"&amp;YEAR(EDATE(C5453,-1))),-1,Feriados!$A$1:$A$936),1,Feriados!$A$1:$A$936)</f>
        <v>44607</v>
      </c>
      <c r="J5453" s="27">
        <f>WORKDAY(WORKDAY(DATEVALUE("15/"&amp;MONTH(EDATE(C5453,0))&amp;"/"&amp;YEAR(EDATE(C5453,0))-1),-1,Feriados!$A$1:$A$936),1,Feriados!$A$1:$A$936)</f>
        <v>44270</v>
      </c>
      <c r="K5453" s="28">
        <f t="shared" si="166"/>
        <v>10.543661725525633</v>
      </c>
    </row>
    <row r="5454" spans="1:11" x14ac:dyDescent="0.3">
      <c r="A5454" s="18" t="str">
        <f t="shared" si="167"/>
        <v>22022P</v>
      </c>
      <c r="B5454" s="10">
        <v>760199</v>
      </c>
      <c r="C5454" s="15">
        <v>44651</v>
      </c>
      <c r="D5454" s="16">
        <v>3874.9803299999999</v>
      </c>
      <c r="E5454" s="14">
        <v>1.28</v>
      </c>
      <c r="F5454" s="14" t="s">
        <v>42</v>
      </c>
      <c r="G5454" s="15">
        <v>44648</v>
      </c>
      <c r="H5454" s="27">
        <f>WORKDAY(WORKDAY(DATEVALUE("15/"&amp;MONTH(EDATE(C5454,0))&amp;"/"&amp;YEAR(EDATE(C5454,0))),-1,Feriados!$A$1:$A$936),1,Feriados!$A$1:$A$936)</f>
        <v>44635</v>
      </c>
      <c r="I5454" s="27">
        <f>WORKDAY(WORKDAY(DATEVALUE("15/"&amp;MONTH(EDATE(C5454,-1))&amp;"/"&amp;YEAR(EDATE(C5454,-1))),-1,Feriados!$A$1:$A$936),1,Feriados!$A$1:$A$936)</f>
        <v>44607</v>
      </c>
      <c r="J5454" s="27">
        <f>WORKDAY(WORKDAY(DATEVALUE("15/"&amp;MONTH(EDATE(C5454,0))&amp;"/"&amp;YEAR(EDATE(C5454,0))-1),-1,Feriados!$A$1:$A$936),1,Feriados!$A$1:$A$936)</f>
        <v>44270</v>
      </c>
      <c r="K5454" s="28">
        <f t="shared" si="166"/>
        <v>10.543661725525633</v>
      </c>
    </row>
    <row r="5455" spans="1:11" x14ac:dyDescent="0.3">
      <c r="A5455" s="18" t="str">
        <f t="shared" si="167"/>
        <v>32022P</v>
      </c>
      <c r="B5455" s="10">
        <v>760199</v>
      </c>
      <c r="C5455" s="15">
        <v>44652</v>
      </c>
      <c r="D5455" s="16">
        <v>3877.123748</v>
      </c>
      <c r="E5455" s="14">
        <v>1.28</v>
      </c>
      <c r="F5455" s="14" t="s">
        <v>42</v>
      </c>
      <c r="G5455" s="15">
        <v>44648</v>
      </c>
      <c r="H5455" s="27">
        <f>WORKDAY(WORKDAY(DATEVALUE("15/"&amp;MONTH(EDATE(C5455,0))&amp;"/"&amp;YEAR(EDATE(C5455,0))),-1,Feriados!$A$1:$A$936),1,Feriados!$A$1:$A$936)</f>
        <v>44669</v>
      </c>
      <c r="I5455" s="27">
        <f>WORKDAY(WORKDAY(DATEVALUE("15/"&amp;MONTH(EDATE(C5455,-1))&amp;"/"&amp;YEAR(EDATE(C5455,-1))),-1,Feriados!$A$1:$A$936),1,Feriados!$A$1:$A$936)</f>
        <v>44635</v>
      </c>
      <c r="J5455" s="27">
        <f>WORKDAY(WORKDAY(DATEVALUE("15/"&amp;MONTH(EDATE(C5455,0))&amp;"/"&amp;YEAR(EDATE(C5455,0))-1),-1,Feriados!$A$1:$A$936),1,Feriados!$A$1:$A$936)</f>
        <v>44301</v>
      </c>
      <c r="K5455" s="28">
        <f t="shared" si="166"/>
        <v>11.299412116303698</v>
      </c>
    </row>
    <row r="5456" spans="1:11" x14ac:dyDescent="0.3">
      <c r="A5456" s="18" t="str">
        <f t="shared" si="167"/>
        <v>32022P</v>
      </c>
      <c r="B5456" s="10">
        <v>760199</v>
      </c>
      <c r="C5456" s="15">
        <v>44655</v>
      </c>
      <c r="D5456" s="16">
        <v>3879.268352</v>
      </c>
      <c r="E5456" s="14">
        <v>1.28</v>
      </c>
      <c r="F5456" s="14" t="s">
        <v>42</v>
      </c>
      <c r="G5456" s="15">
        <v>44648</v>
      </c>
      <c r="H5456" s="27">
        <f>WORKDAY(WORKDAY(DATEVALUE("15/"&amp;MONTH(EDATE(C5456,0))&amp;"/"&amp;YEAR(EDATE(C5456,0))),-1,Feriados!$A$1:$A$936),1,Feriados!$A$1:$A$936)</f>
        <v>44669</v>
      </c>
      <c r="I5456" s="27">
        <f>WORKDAY(WORKDAY(DATEVALUE("15/"&amp;MONTH(EDATE(C5456,-1))&amp;"/"&amp;YEAR(EDATE(C5456,-1))),-1,Feriados!$A$1:$A$936),1,Feriados!$A$1:$A$936)</f>
        <v>44635</v>
      </c>
      <c r="J5456" s="27">
        <f>WORKDAY(WORKDAY(DATEVALUE("15/"&amp;MONTH(EDATE(C5456,0))&amp;"/"&amp;YEAR(EDATE(C5456,0))-1),-1,Feriados!$A$1:$A$936),1,Feriados!$A$1:$A$936)</f>
        <v>44301</v>
      </c>
      <c r="K5456" s="28">
        <f t="shared" si="166"/>
        <v>11.299412116303698</v>
      </c>
    </row>
    <row r="5457" spans="1:11" x14ac:dyDescent="0.3">
      <c r="A5457" s="18" t="str">
        <f t="shared" si="167"/>
        <v>32022P</v>
      </c>
      <c r="B5457" s="10">
        <v>760199</v>
      </c>
      <c r="C5457" s="15">
        <v>44656</v>
      </c>
      <c r="D5457" s="16">
        <v>3881.414143</v>
      </c>
      <c r="E5457" s="14">
        <v>1.28</v>
      </c>
      <c r="F5457" s="14" t="s">
        <v>42</v>
      </c>
      <c r="G5457" s="15">
        <v>44648</v>
      </c>
      <c r="H5457" s="27">
        <f>WORKDAY(WORKDAY(DATEVALUE("15/"&amp;MONTH(EDATE(C5457,0))&amp;"/"&amp;YEAR(EDATE(C5457,0))),-1,Feriados!$A$1:$A$936),1,Feriados!$A$1:$A$936)</f>
        <v>44669</v>
      </c>
      <c r="I5457" s="27">
        <f>WORKDAY(WORKDAY(DATEVALUE("15/"&amp;MONTH(EDATE(C5457,-1))&amp;"/"&amp;YEAR(EDATE(C5457,-1))),-1,Feriados!$A$1:$A$936),1,Feriados!$A$1:$A$936)</f>
        <v>44635</v>
      </c>
      <c r="J5457" s="27">
        <f>WORKDAY(WORKDAY(DATEVALUE("15/"&amp;MONTH(EDATE(C5457,0))&amp;"/"&amp;YEAR(EDATE(C5457,0))-1),-1,Feriados!$A$1:$A$936),1,Feriados!$A$1:$A$936)</f>
        <v>44301</v>
      </c>
      <c r="K5457" s="28">
        <f t="shared" si="166"/>
        <v>11.299412116303698</v>
      </c>
    </row>
    <row r="5458" spans="1:11" x14ac:dyDescent="0.3">
      <c r="A5458" s="18" t="str">
        <f t="shared" si="167"/>
        <v>32022P</v>
      </c>
      <c r="B5458" s="10">
        <v>760199</v>
      </c>
      <c r="C5458" s="15">
        <v>44657</v>
      </c>
      <c r="D5458" s="16">
        <v>3883.5611199999998</v>
      </c>
      <c r="E5458" s="14">
        <v>1.28</v>
      </c>
      <c r="F5458" s="14" t="s">
        <v>42</v>
      </c>
      <c r="G5458" s="15">
        <v>44648</v>
      </c>
      <c r="H5458" s="27">
        <f>WORKDAY(WORKDAY(DATEVALUE("15/"&amp;MONTH(EDATE(C5458,0))&amp;"/"&amp;YEAR(EDATE(C5458,0))),-1,Feriados!$A$1:$A$936),1,Feriados!$A$1:$A$936)</f>
        <v>44669</v>
      </c>
      <c r="I5458" s="27">
        <f>WORKDAY(WORKDAY(DATEVALUE("15/"&amp;MONTH(EDATE(C5458,-1))&amp;"/"&amp;YEAR(EDATE(C5458,-1))),-1,Feriados!$A$1:$A$936),1,Feriados!$A$1:$A$936)</f>
        <v>44635</v>
      </c>
      <c r="J5458" s="27">
        <f>WORKDAY(WORKDAY(DATEVALUE("15/"&amp;MONTH(EDATE(C5458,0))&amp;"/"&amp;YEAR(EDATE(C5458,0))-1),-1,Feriados!$A$1:$A$936),1,Feriados!$A$1:$A$936)</f>
        <v>44301</v>
      </c>
      <c r="K5458" s="28">
        <f t="shared" si="166"/>
        <v>11.299412116303698</v>
      </c>
    </row>
    <row r="5459" spans="1:11" x14ac:dyDescent="0.3">
      <c r="A5459" s="18" t="str">
        <f t="shared" si="167"/>
        <v>32022P</v>
      </c>
      <c r="B5459" s="10">
        <v>760199</v>
      </c>
      <c r="C5459" s="15">
        <v>44658</v>
      </c>
      <c r="D5459" s="16">
        <v>3885.7092849999999</v>
      </c>
      <c r="E5459" s="14">
        <v>1.28</v>
      </c>
      <c r="F5459" s="14" t="s">
        <v>42</v>
      </c>
      <c r="G5459" s="15">
        <v>44648</v>
      </c>
      <c r="H5459" s="27">
        <f>WORKDAY(WORKDAY(DATEVALUE("15/"&amp;MONTH(EDATE(C5459,0))&amp;"/"&amp;YEAR(EDATE(C5459,0))),-1,Feriados!$A$1:$A$936),1,Feriados!$A$1:$A$936)</f>
        <v>44669</v>
      </c>
      <c r="I5459" s="27">
        <f>WORKDAY(WORKDAY(DATEVALUE("15/"&amp;MONTH(EDATE(C5459,-1))&amp;"/"&amp;YEAR(EDATE(C5459,-1))),-1,Feriados!$A$1:$A$936),1,Feriados!$A$1:$A$936)</f>
        <v>44635</v>
      </c>
      <c r="J5459" s="27">
        <f>WORKDAY(WORKDAY(DATEVALUE("15/"&amp;MONTH(EDATE(C5459,0))&amp;"/"&amp;YEAR(EDATE(C5459,0))-1),-1,Feriados!$A$1:$A$936),1,Feriados!$A$1:$A$936)</f>
        <v>44301</v>
      </c>
      <c r="K5459" s="28">
        <f t="shared" si="166"/>
        <v>11.299412116303698</v>
      </c>
    </row>
    <row r="5460" spans="1:11" x14ac:dyDescent="0.3">
      <c r="A5460" s="18" t="str">
        <f t="shared" si="167"/>
        <v>32022F</v>
      </c>
      <c r="B5460" s="10">
        <v>760199</v>
      </c>
      <c r="C5460" s="15">
        <v>44659</v>
      </c>
      <c r="D5460" s="16">
        <v>3898.0707600000001</v>
      </c>
      <c r="E5460" s="14">
        <v>1.62</v>
      </c>
      <c r="F5460" s="14" t="s">
        <v>41</v>
      </c>
      <c r="G5460" s="15">
        <v>44659</v>
      </c>
      <c r="H5460" s="27">
        <f>WORKDAY(WORKDAY(DATEVALUE("15/"&amp;MONTH(EDATE(C5460,0))&amp;"/"&amp;YEAR(EDATE(C5460,0))),-1,Feriados!$A$1:$A$936),1,Feriados!$A$1:$A$936)</f>
        <v>44669</v>
      </c>
      <c r="I5460" s="27">
        <f>WORKDAY(WORKDAY(DATEVALUE("15/"&amp;MONTH(EDATE(C5460,-1))&amp;"/"&amp;YEAR(EDATE(C5460,-1))),-1,Feriados!$A$1:$A$936),1,Feriados!$A$1:$A$936)</f>
        <v>44635</v>
      </c>
      <c r="J5460" s="27">
        <f>WORKDAY(WORKDAY(DATEVALUE("15/"&amp;MONTH(EDATE(C5460,0))&amp;"/"&amp;YEAR(EDATE(C5460,0))-1),-1,Feriados!$A$1:$A$936),1,Feriados!$A$1:$A$936)</f>
        <v>44301</v>
      </c>
      <c r="K5460" s="28">
        <f t="shared" si="166"/>
        <v>11.299412116303698</v>
      </c>
    </row>
    <row r="5461" spans="1:11" x14ac:dyDescent="0.3">
      <c r="A5461" s="18" t="str">
        <f t="shared" si="167"/>
        <v>32022F</v>
      </c>
      <c r="B5461" s="10">
        <v>760199</v>
      </c>
      <c r="C5461" s="15">
        <v>44662</v>
      </c>
      <c r="D5461" s="16">
        <v>3900.7953910000001</v>
      </c>
      <c r="E5461" s="14">
        <v>1.62</v>
      </c>
      <c r="F5461" s="14" t="s">
        <v>41</v>
      </c>
      <c r="G5461" s="15">
        <v>44659</v>
      </c>
      <c r="H5461" s="27">
        <f>WORKDAY(WORKDAY(DATEVALUE("15/"&amp;MONTH(EDATE(C5461,0))&amp;"/"&amp;YEAR(EDATE(C5461,0))),-1,Feriados!$A$1:$A$936),1,Feriados!$A$1:$A$936)</f>
        <v>44669</v>
      </c>
      <c r="I5461" s="27">
        <f>WORKDAY(WORKDAY(DATEVALUE("15/"&amp;MONTH(EDATE(C5461,-1))&amp;"/"&amp;YEAR(EDATE(C5461,-1))),-1,Feriados!$A$1:$A$936),1,Feriados!$A$1:$A$936)</f>
        <v>44635</v>
      </c>
      <c r="J5461" s="27">
        <f>WORKDAY(WORKDAY(DATEVALUE("15/"&amp;MONTH(EDATE(C5461,0))&amp;"/"&amp;YEAR(EDATE(C5461,0))-1),-1,Feriados!$A$1:$A$936),1,Feriados!$A$1:$A$936)</f>
        <v>44301</v>
      </c>
      <c r="K5461" s="28">
        <f t="shared" si="166"/>
        <v>11.299412116303698</v>
      </c>
    </row>
    <row r="5462" spans="1:11" x14ac:dyDescent="0.3">
      <c r="A5462" s="18" t="str">
        <f t="shared" si="167"/>
        <v>32022F</v>
      </c>
      <c r="B5462" s="10">
        <v>760199</v>
      </c>
      <c r="C5462" s="15">
        <v>44663</v>
      </c>
      <c r="D5462" s="16">
        <v>3903.5219259999999</v>
      </c>
      <c r="E5462" s="14">
        <v>1.62</v>
      </c>
      <c r="F5462" s="14" t="s">
        <v>41</v>
      </c>
      <c r="G5462" s="15">
        <v>44659</v>
      </c>
      <c r="H5462" s="27">
        <f>WORKDAY(WORKDAY(DATEVALUE("15/"&amp;MONTH(EDATE(C5462,0))&amp;"/"&amp;YEAR(EDATE(C5462,0))),-1,Feriados!$A$1:$A$936),1,Feriados!$A$1:$A$936)</f>
        <v>44669</v>
      </c>
      <c r="I5462" s="27">
        <f>WORKDAY(WORKDAY(DATEVALUE("15/"&amp;MONTH(EDATE(C5462,-1))&amp;"/"&amp;YEAR(EDATE(C5462,-1))),-1,Feriados!$A$1:$A$936),1,Feriados!$A$1:$A$936)</f>
        <v>44635</v>
      </c>
      <c r="J5462" s="27">
        <f>WORKDAY(WORKDAY(DATEVALUE("15/"&amp;MONTH(EDATE(C5462,0))&amp;"/"&amp;YEAR(EDATE(C5462,0))-1),-1,Feriados!$A$1:$A$936),1,Feriados!$A$1:$A$936)</f>
        <v>44301</v>
      </c>
      <c r="K5462" s="28">
        <f t="shared" si="166"/>
        <v>11.299412116303698</v>
      </c>
    </row>
    <row r="5463" spans="1:11" x14ac:dyDescent="0.3">
      <c r="A5463" s="18" t="str">
        <f t="shared" si="167"/>
        <v>32022F</v>
      </c>
      <c r="B5463" s="10">
        <v>760199</v>
      </c>
      <c r="C5463" s="15">
        <v>44664</v>
      </c>
      <c r="D5463" s="16">
        <v>3906.2503670000001</v>
      </c>
      <c r="E5463" s="14">
        <v>1.62</v>
      </c>
      <c r="F5463" s="14" t="s">
        <v>41</v>
      </c>
      <c r="G5463" s="15">
        <v>44659</v>
      </c>
      <c r="H5463" s="27">
        <f>WORKDAY(WORKDAY(DATEVALUE("15/"&amp;MONTH(EDATE(C5463,0))&amp;"/"&amp;YEAR(EDATE(C5463,0))),-1,Feriados!$A$1:$A$936),1,Feriados!$A$1:$A$936)</f>
        <v>44669</v>
      </c>
      <c r="I5463" s="27">
        <f>WORKDAY(WORKDAY(DATEVALUE("15/"&amp;MONTH(EDATE(C5463,-1))&amp;"/"&amp;YEAR(EDATE(C5463,-1))),-1,Feriados!$A$1:$A$936),1,Feriados!$A$1:$A$936)</f>
        <v>44635</v>
      </c>
      <c r="J5463" s="27">
        <f>WORKDAY(WORKDAY(DATEVALUE("15/"&amp;MONTH(EDATE(C5463,0))&amp;"/"&amp;YEAR(EDATE(C5463,0))-1),-1,Feriados!$A$1:$A$936),1,Feriados!$A$1:$A$936)</f>
        <v>44301</v>
      </c>
      <c r="K5463" s="28">
        <f t="shared" si="166"/>
        <v>11.299412116303698</v>
      </c>
    </row>
    <row r="5464" spans="1:11" x14ac:dyDescent="0.3">
      <c r="A5464" s="18" t="str">
        <f t="shared" si="167"/>
        <v>32022F</v>
      </c>
      <c r="B5464" s="10">
        <v>760199</v>
      </c>
      <c r="C5464" s="15">
        <v>44665</v>
      </c>
      <c r="D5464" s="16">
        <v>3908.9807150000001</v>
      </c>
      <c r="E5464" s="14">
        <v>1.62</v>
      </c>
      <c r="F5464" s="14" t="s">
        <v>41</v>
      </c>
      <c r="G5464" s="15">
        <v>44659</v>
      </c>
      <c r="H5464" s="27">
        <f>WORKDAY(WORKDAY(DATEVALUE("15/"&amp;MONTH(EDATE(C5464,0))&amp;"/"&amp;YEAR(EDATE(C5464,0))),-1,Feriados!$A$1:$A$936),1,Feriados!$A$1:$A$936)</f>
        <v>44669</v>
      </c>
      <c r="I5464" s="27">
        <f>WORKDAY(WORKDAY(DATEVALUE("15/"&amp;MONTH(EDATE(C5464,-1))&amp;"/"&amp;YEAR(EDATE(C5464,-1))),-1,Feriados!$A$1:$A$936),1,Feriados!$A$1:$A$936)</f>
        <v>44635</v>
      </c>
      <c r="J5464" s="27">
        <f>WORKDAY(WORKDAY(DATEVALUE("15/"&amp;MONTH(EDATE(C5464,0))&amp;"/"&amp;YEAR(EDATE(C5464,0))-1),-1,Feriados!$A$1:$A$936),1,Feriados!$A$1:$A$936)</f>
        <v>44301</v>
      </c>
      <c r="K5464" s="28">
        <f t="shared" si="166"/>
        <v>11.299412116303698</v>
      </c>
    </row>
    <row r="5465" spans="1:11" x14ac:dyDescent="0.3">
      <c r="A5465" s="18" t="str">
        <f t="shared" si="167"/>
        <v>32022F</v>
      </c>
      <c r="B5465" s="10">
        <v>760199</v>
      </c>
      <c r="C5465" s="15">
        <v>44669</v>
      </c>
      <c r="D5465" s="16">
        <v>3911.7129719999998</v>
      </c>
      <c r="E5465" s="14">
        <v>1.62</v>
      </c>
      <c r="F5465" s="14" t="s">
        <v>41</v>
      </c>
      <c r="G5465" s="15">
        <v>44659</v>
      </c>
      <c r="H5465" s="27">
        <f>WORKDAY(WORKDAY(DATEVALUE("15/"&amp;MONTH(EDATE(C5465,0))&amp;"/"&amp;YEAR(EDATE(C5465,0))),-1,Feriados!$A$1:$A$936),1,Feriados!$A$1:$A$936)</f>
        <v>44669</v>
      </c>
      <c r="I5465" s="27">
        <f>WORKDAY(WORKDAY(DATEVALUE("15/"&amp;MONTH(EDATE(C5465,-1))&amp;"/"&amp;YEAR(EDATE(C5465,-1))),-1,Feriados!$A$1:$A$936),1,Feriados!$A$1:$A$936)</f>
        <v>44635</v>
      </c>
      <c r="J5465" s="27">
        <f>WORKDAY(WORKDAY(DATEVALUE("15/"&amp;MONTH(EDATE(C5465,0))&amp;"/"&amp;YEAR(EDATE(C5465,0))-1),-1,Feriados!$A$1:$A$936),1,Feriados!$A$1:$A$936)</f>
        <v>44301</v>
      </c>
      <c r="K5465" s="28">
        <f t="shared" si="166"/>
        <v>11.299412116303698</v>
      </c>
    </row>
    <row r="5466" spans="1:11" x14ac:dyDescent="0.3">
      <c r="A5466" s="18" t="str">
        <f t="shared" si="167"/>
        <v>32022P</v>
      </c>
      <c r="B5466" s="10">
        <v>760199</v>
      </c>
      <c r="C5466" s="15">
        <v>44670</v>
      </c>
      <c r="D5466" s="16">
        <v>3913.2720509999999</v>
      </c>
      <c r="E5466" s="14">
        <v>0.76</v>
      </c>
      <c r="F5466" s="14" t="s">
        <v>42</v>
      </c>
      <c r="G5466" s="15">
        <v>44670</v>
      </c>
      <c r="H5466" s="27">
        <f>WORKDAY(WORKDAY(DATEVALUE("15/"&amp;MONTH(EDATE(C5466,0))&amp;"/"&amp;YEAR(EDATE(C5466,0))),-1,Feriados!$A$1:$A$936),1,Feriados!$A$1:$A$936)</f>
        <v>44669</v>
      </c>
      <c r="I5466" s="27">
        <f>WORKDAY(WORKDAY(DATEVALUE("15/"&amp;MONTH(EDATE(C5466,-1))&amp;"/"&amp;YEAR(EDATE(C5466,-1))),-1,Feriados!$A$1:$A$936),1,Feriados!$A$1:$A$936)</f>
        <v>44635</v>
      </c>
      <c r="J5466" s="27">
        <f>WORKDAY(WORKDAY(DATEVALUE("15/"&amp;MONTH(EDATE(C5466,0))&amp;"/"&amp;YEAR(EDATE(C5466,0))-1),-1,Feriados!$A$1:$A$936),1,Feriados!$A$1:$A$936)</f>
        <v>44301</v>
      </c>
      <c r="K5466" s="28">
        <f t="shared" si="166"/>
        <v>11.299412116303698</v>
      </c>
    </row>
    <row r="5467" spans="1:11" x14ac:dyDescent="0.3">
      <c r="A5467" s="18" t="str">
        <f t="shared" si="167"/>
        <v>32022P</v>
      </c>
      <c r="B5467" s="10">
        <v>760199</v>
      </c>
      <c r="C5467" s="15">
        <v>44671</v>
      </c>
      <c r="D5467" s="16">
        <v>3914.8317529999999</v>
      </c>
      <c r="E5467" s="14">
        <v>0.76</v>
      </c>
      <c r="F5467" s="14" t="s">
        <v>42</v>
      </c>
      <c r="G5467" s="15">
        <v>44670</v>
      </c>
      <c r="H5467" s="27">
        <f>WORKDAY(WORKDAY(DATEVALUE("15/"&amp;MONTH(EDATE(C5467,0))&amp;"/"&amp;YEAR(EDATE(C5467,0))),-1,Feriados!$A$1:$A$936),1,Feriados!$A$1:$A$936)</f>
        <v>44669</v>
      </c>
      <c r="I5467" s="27">
        <f>WORKDAY(WORKDAY(DATEVALUE("15/"&amp;MONTH(EDATE(C5467,-1))&amp;"/"&amp;YEAR(EDATE(C5467,-1))),-1,Feriados!$A$1:$A$936),1,Feriados!$A$1:$A$936)</f>
        <v>44635</v>
      </c>
      <c r="J5467" s="27">
        <f>WORKDAY(WORKDAY(DATEVALUE("15/"&amp;MONTH(EDATE(C5467,0))&amp;"/"&amp;YEAR(EDATE(C5467,0))-1),-1,Feriados!$A$1:$A$936),1,Feriados!$A$1:$A$936)</f>
        <v>44301</v>
      </c>
      <c r="K5467" s="28">
        <f t="shared" si="166"/>
        <v>11.299412116303698</v>
      </c>
    </row>
    <row r="5468" spans="1:11" x14ac:dyDescent="0.3">
      <c r="A5468" s="18" t="str">
        <f t="shared" si="167"/>
        <v>32022P</v>
      </c>
      <c r="B5468" s="10">
        <v>760199</v>
      </c>
      <c r="C5468" s="15">
        <v>44673</v>
      </c>
      <c r="D5468" s="16">
        <v>3916.3920760000001</v>
      </c>
      <c r="E5468" s="14">
        <v>0.76</v>
      </c>
      <c r="F5468" s="14" t="s">
        <v>42</v>
      </c>
      <c r="G5468" s="15">
        <v>44670</v>
      </c>
      <c r="H5468" s="27">
        <f>WORKDAY(WORKDAY(DATEVALUE("15/"&amp;MONTH(EDATE(C5468,0))&amp;"/"&amp;YEAR(EDATE(C5468,0))),-1,Feriados!$A$1:$A$936),1,Feriados!$A$1:$A$936)</f>
        <v>44669</v>
      </c>
      <c r="I5468" s="27">
        <f>WORKDAY(WORKDAY(DATEVALUE("15/"&amp;MONTH(EDATE(C5468,-1))&amp;"/"&amp;YEAR(EDATE(C5468,-1))),-1,Feriados!$A$1:$A$936),1,Feriados!$A$1:$A$936)</f>
        <v>44635</v>
      </c>
      <c r="J5468" s="27">
        <f>WORKDAY(WORKDAY(DATEVALUE("15/"&amp;MONTH(EDATE(C5468,0))&amp;"/"&amp;YEAR(EDATE(C5468,0))-1),-1,Feriados!$A$1:$A$936),1,Feriados!$A$1:$A$936)</f>
        <v>44301</v>
      </c>
      <c r="K5468" s="28">
        <f t="shared" si="166"/>
        <v>11.299412116303698</v>
      </c>
    </row>
    <row r="5469" spans="1:11" x14ac:dyDescent="0.3">
      <c r="A5469" s="18" t="str">
        <f t="shared" si="167"/>
        <v>32022P</v>
      </c>
      <c r="B5469" s="10">
        <v>760199</v>
      </c>
      <c r="C5469" s="15">
        <v>44676</v>
      </c>
      <c r="D5469" s="16">
        <v>3917.9530209999998</v>
      </c>
      <c r="E5469" s="14">
        <v>0.76</v>
      </c>
      <c r="F5469" s="14" t="s">
        <v>42</v>
      </c>
      <c r="G5469" s="15">
        <v>44670</v>
      </c>
      <c r="H5469" s="27">
        <f>WORKDAY(WORKDAY(DATEVALUE("15/"&amp;MONTH(EDATE(C5469,0))&amp;"/"&amp;YEAR(EDATE(C5469,0))),-1,Feriados!$A$1:$A$936),1,Feriados!$A$1:$A$936)</f>
        <v>44669</v>
      </c>
      <c r="I5469" s="27">
        <f>WORKDAY(WORKDAY(DATEVALUE("15/"&amp;MONTH(EDATE(C5469,-1))&amp;"/"&amp;YEAR(EDATE(C5469,-1))),-1,Feriados!$A$1:$A$936),1,Feriados!$A$1:$A$936)</f>
        <v>44635</v>
      </c>
      <c r="J5469" s="27">
        <f>WORKDAY(WORKDAY(DATEVALUE("15/"&amp;MONTH(EDATE(C5469,0))&amp;"/"&amp;YEAR(EDATE(C5469,0))-1),-1,Feriados!$A$1:$A$936),1,Feriados!$A$1:$A$936)</f>
        <v>44301</v>
      </c>
      <c r="K5469" s="28">
        <f t="shared" si="166"/>
        <v>11.299412116303698</v>
      </c>
    </row>
    <row r="5470" spans="1:11" x14ac:dyDescent="0.3">
      <c r="A5470" s="18" t="str">
        <f t="shared" si="167"/>
        <v>32022P</v>
      </c>
      <c r="B5470" s="10">
        <v>760199</v>
      </c>
      <c r="C5470" s="15">
        <v>44677</v>
      </c>
      <c r="D5470" s="16">
        <v>3919.514588</v>
      </c>
      <c r="E5470" s="14">
        <v>0.76</v>
      </c>
      <c r="F5470" s="14" t="s">
        <v>42</v>
      </c>
      <c r="G5470" s="15">
        <v>44670</v>
      </c>
      <c r="H5470" s="27">
        <f>WORKDAY(WORKDAY(DATEVALUE("15/"&amp;MONTH(EDATE(C5470,0))&amp;"/"&amp;YEAR(EDATE(C5470,0))),-1,Feriados!$A$1:$A$936),1,Feriados!$A$1:$A$936)</f>
        <v>44669</v>
      </c>
      <c r="I5470" s="27">
        <f>WORKDAY(WORKDAY(DATEVALUE("15/"&amp;MONTH(EDATE(C5470,-1))&amp;"/"&amp;YEAR(EDATE(C5470,-1))),-1,Feriados!$A$1:$A$936),1,Feriados!$A$1:$A$936)</f>
        <v>44635</v>
      </c>
      <c r="J5470" s="27">
        <f>WORKDAY(WORKDAY(DATEVALUE("15/"&amp;MONTH(EDATE(C5470,0))&amp;"/"&amp;YEAR(EDATE(C5470,0))-1),-1,Feriados!$A$1:$A$936),1,Feriados!$A$1:$A$936)</f>
        <v>44301</v>
      </c>
      <c r="K5470" s="28">
        <f t="shared" si="166"/>
        <v>11.299412116303698</v>
      </c>
    </row>
    <row r="5471" spans="1:11" x14ac:dyDescent="0.3">
      <c r="A5471" s="18" t="str">
        <f t="shared" si="167"/>
        <v>32022P</v>
      </c>
      <c r="B5471" s="10">
        <v>760199</v>
      </c>
      <c r="C5471" s="15">
        <v>44678</v>
      </c>
      <c r="D5471" s="16">
        <v>3921.0767770000002</v>
      </c>
      <c r="E5471" s="14">
        <v>0.76</v>
      </c>
      <c r="F5471" s="14" t="s">
        <v>42</v>
      </c>
      <c r="G5471" s="15">
        <v>44670</v>
      </c>
      <c r="H5471" s="27">
        <f>WORKDAY(WORKDAY(DATEVALUE("15/"&amp;MONTH(EDATE(C5471,0))&amp;"/"&amp;YEAR(EDATE(C5471,0))),-1,Feriados!$A$1:$A$936),1,Feriados!$A$1:$A$936)</f>
        <v>44669</v>
      </c>
      <c r="I5471" s="27">
        <f>WORKDAY(WORKDAY(DATEVALUE("15/"&amp;MONTH(EDATE(C5471,-1))&amp;"/"&amp;YEAR(EDATE(C5471,-1))),-1,Feriados!$A$1:$A$936),1,Feriados!$A$1:$A$936)</f>
        <v>44635</v>
      </c>
      <c r="J5471" s="27">
        <f>WORKDAY(WORKDAY(DATEVALUE("15/"&amp;MONTH(EDATE(C5471,0))&amp;"/"&amp;YEAR(EDATE(C5471,0))-1),-1,Feriados!$A$1:$A$936),1,Feriados!$A$1:$A$936)</f>
        <v>44301</v>
      </c>
      <c r="K5471" s="28">
        <f t="shared" si="166"/>
        <v>11.299412116303698</v>
      </c>
    </row>
    <row r="5472" spans="1:11" x14ac:dyDescent="0.3">
      <c r="A5472" s="18" t="str">
        <f t="shared" si="167"/>
        <v>32022P</v>
      </c>
      <c r="B5472" s="10">
        <v>760199</v>
      </c>
      <c r="C5472" s="15">
        <v>44679</v>
      </c>
      <c r="D5472" s="16">
        <v>3925.2198429999999</v>
      </c>
      <c r="E5472" s="14">
        <v>0.94</v>
      </c>
      <c r="F5472" s="14" t="s">
        <v>42</v>
      </c>
      <c r="G5472" s="15">
        <v>44679</v>
      </c>
      <c r="H5472" s="27">
        <f>WORKDAY(WORKDAY(DATEVALUE("15/"&amp;MONTH(EDATE(C5472,0))&amp;"/"&amp;YEAR(EDATE(C5472,0))),-1,Feriados!$A$1:$A$936),1,Feriados!$A$1:$A$936)</f>
        <v>44669</v>
      </c>
      <c r="I5472" s="27">
        <f>WORKDAY(WORKDAY(DATEVALUE("15/"&amp;MONTH(EDATE(C5472,-1))&amp;"/"&amp;YEAR(EDATE(C5472,-1))),-1,Feriados!$A$1:$A$936),1,Feriados!$A$1:$A$936)</f>
        <v>44635</v>
      </c>
      <c r="J5472" s="27">
        <f>WORKDAY(WORKDAY(DATEVALUE("15/"&amp;MONTH(EDATE(C5472,0))&amp;"/"&amp;YEAR(EDATE(C5472,0))-1),-1,Feriados!$A$1:$A$936),1,Feriados!$A$1:$A$936)</f>
        <v>44301</v>
      </c>
      <c r="K5472" s="28">
        <f t="shared" si="166"/>
        <v>11.299412116303698</v>
      </c>
    </row>
    <row r="5473" spans="1:11" x14ac:dyDescent="0.3">
      <c r="A5473" s="18" t="str">
        <f t="shared" si="167"/>
        <v>32022P</v>
      </c>
      <c r="B5473" s="10">
        <v>760199</v>
      </c>
      <c r="C5473" s="15">
        <v>44680</v>
      </c>
      <c r="D5473" s="16">
        <v>3927.1531989999999</v>
      </c>
      <c r="E5473" s="14">
        <v>0.94</v>
      </c>
      <c r="F5473" s="14" t="s">
        <v>42</v>
      </c>
      <c r="G5473" s="15">
        <v>44679</v>
      </c>
      <c r="H5473" s="27">
        <f>WORKDAY(WORKDAY(DATEVALUE("15/"&amp;MONTH(EDATE(C5473,0))&amp;"/"&amp;YEAR(EDATE(C5473,0))),-1,Feriados!$A$1:$A$936),1,Feriados!$A$1:$A$936)</f>
        <v>44669</v>
      </c>
      <c r="I5473" s="27">
        <f>WORKDAY(WORKDAY(DATEVALUE("15/"&amp;MONTH(EDATE(C5473,-1))&amp;"/"&amp;YEAR(EDATE(C5473,-1))),-1,Feriados!$A$1:$A$936),1,Feriados!$A$1:$A$936)</f>
        <v>44635</v>
      </c>
      <c r="J5473" s="27">
        <f>WORKDAY(WORKDAY(DATEVALUE("15/"&amp;MONTH(EDATE(C5473,0))&amp;"/"&amp;YEAR(EDATE(C5473,0))-1),-1,Feriados!$A$1:$A$936),1,Feriados!$A$1:$A$936)</f>
        <v>44301</v>
      </c>
      <c r="K5473" s="28">
        <f t="shared" si="166"/>
        <v>11.299412116303698</v>
      </c>
    </row>
    <row r="5474" spans="1:11" x14ac:dyDescent="0.3">
      <c r="A5474" s="18" t="str">
        <f t="shared" si="167"/>
        <v>42022P</v>
      </c>
      <c r="B5474" s="10">
        <v>760199</v>
      </c>
      <c r="C5474" s="15">
        <v>44683</v>
      </c>
      <c r="D5474" s="16">
        <v>3929.0875080000001</v>
      </c>
      <c r="E5474" s="14">
        <v>0.94</v>
      </c>
      <c r="F5474" s="14" t="s">
        <v>42</v>
      </c>
      <c r="G5474" s="15">
        <v>44679</v>
      </c>
      <c r="H5474" s="27">
        <f>WORKDAY(WORKDAY(DATEVALUE("15/"&amp;MONTH(EDATE(C5474,0))&amp;"/"&amp;YEAR(EDATE(C5474,0))),-1,Feriados!$A$1:$A$936),1,Feriados!$A$1:$A$936)</f>
        <v>44697</v>
      </c>
      <c r="I5474" s="27">
        <f>WORKDAY(WORKDAY(DATEVALUE("15/"&amp;MONTH(EDATE(C5474,-1))&amp;"/"&amp;YEAR(EDATE(C5474,-1))),-1,Feriados!$A$1:$A$936),1,Feriados!$A$1:$A$936)</f>
        <v>44669</v>
      </c>
      <c r="J5474" s="27">
        <f>WORKDAY(WORKDAY(DATEVALUE("15/"&amp;MONTH(EDATE(C5474,0))&amp;"/"&amp;YEAR(EDATE(C5474,0))-1),-1,Feriados!$A$1:$A$936),1,Feriados!$A$1:$A$936)</f>
        <v>44333</v>
      </c>
      <c r="K5474" s="28">
        <f t="shared" si="166"/>
        <v>12.131630216099175</v>
      </c>
    </row>
    <row r="5475" spans="1:11" x14ac:dyDescent="0.3">
      <c r="A5475" s="18" t="str">
        <f t="shared" si="167"/>
        <v>42022P</v>
      </c>
      <c r="B5475" s="10">
        <v>760199</v>
      </c>
      <c r="C5475" s="15">
        <v>44684</v>
      </c>
      <c r="D5475" s="16">
        <v>3931.0227690000002</v>
      </c>
      <c r="E5475" s="14">
        <v>0.94</v>
      </c>
      <c r="F5475" s="14" t="s">
        <v>42</v>
      </c>
      <c r="G5475" s="15">
        <v>44679</v>
      </c>
      <c r="H5475" s="27">
        <f>WORKDAY(WORKDAY(DATEVALUE("15/"&amp;MONTH(EDATE(C5475,0))&amp;"/"&amp;YEAR(EDATE(C5475,0))),-1,Feriados!$A$1:$A$936),1,Feriados!$A$1:$A$936)</f>
        <v>44697</v>
      </c>
      <c r="I5475" s="27">
        <f>WORKDAY(WORKDAY(DATEVALUE("15/"&amp;MONTH(EDATE(C5475,-1))&amp;"/"&amp;YEAR(EDATE(C5475,-1))),-1,Feriados!$A$1:$A$936),1,Feriados!$A$1:$A$936)</f>
        <v>44669</v>
      </c>
      <c r="J5475" s="27">
        <f>WORKDAY(WORKDAY(DATEVALUE("15/"&amp;MONTH(EDATE(C5475,0))&amp;"/"&amp;YEAR(EDATE(C5475,0))-1),-1,Feriados!$A$1:$A$936),1,Feriados!$A$1:$A$936)</f>
        <v>44333</v>
      </c>
      <c r="K5475" s="28">
        <f t="shared" si="166"/>
        <v>12.131630216099175</v>
      </c>
    </row>
    <row r="5476" spans="1:11" x14ac:dyDescent="0.3">
      <c r="A5476" s="18" t="str">
        <f t="shared" si="167"/>
        <v>42022P</v>
      </c>
      <c r="B5476" s="10">
        <v>760199</v>
      </c>
      <c r="C5476" s="15">
        <v>44685</v>
      </c>
      <c r="D5476" s="16">
        <v>3932.9589839999999</v>
      </c>
      <c r="E5476" s="14">
        <v>0.94</v>
      </c>
      <c r="F5476" s="14" t="s">
        <v>42</v>
      </c>
      <c r="G5476" s="15">
        <v>44679</v>
      </c>
      <c r="H5476" s="27">
        <f>WORKDAY(WORKDAY(DATEVALUE("15/"&amp;MONTH(EDATE(C5476,0))&amp;"/"&amp;YEAR(EDATE(C5476,0))),-1,Feriados!$A$1:$A$936),1,Feriados!$A$1:$A$936)</f>
        <v>44697</v>
      </c>
      <c r="I5476" s="27">
        <f>WORKDAY(WORKDAY(DATEVALUE("15/"&amp;MONTH(EDATE(C5476,-1))&amp;"/"&amp;YEAR(EDATE(C5476,-1))),-1,Feriados!$A$1:$A$936),1,Feriados!$A$1:$A$936)</f>
        <v>44669</v>
      </c>
      <c r="J5476" s="27">
        <f>WORKDAY(WORKDAY(DATEVALUE("15/"&amp;MONTH(EDATE(C5476,0))&amp;"/"&amp;YEAR(EDATE(C5476,0))-1),-1,Feriados!$A$1:$A$936),1,Feriados!$A$1:$A$936)</f>
        <v>44333</v>
      </c>
      <c r="K5476" s="28">
        <f t="shared" si="166"/>
        <v>12.131630216099175</v>
      </c>
    </row>
    <row r="5477" spans="1:11" x14ac:dyDescent="0.3">
      <c r="A5477" s="18" t="str">
        <f t="shared" si="167"/>
        <v>42022P</v>
      </c>
      <c r="B5477" s="10">
        <v>760199</v>
      </c>
      <c r="C5477" s="15">
        <v>44686</v>
      </c>
      <c r="D5477" s="16">
        <v>3934.8961519999998</v>
      </c>
      <c r="E5477" s="14">
        <v>0.94</v>
      </c>
      <c r="F5477" s="14" t="s">
        <v>42</v>
      </c>
      <c r="G5477" s="15">
        <v>44679</v>
      </c>
      <c r="H5477" s="27">
        <f>WORKDAY(WORKDAY(DATEVALUE("15/"&amp;MONTH(EDATE(C5477,0))&amp;"/"&amp;YEAR(EDATE(C5477,0))),-1,Feriados!$A$1:$A$936),1,Feriados!$A$1:$A$936)</f>
        <v>44697</v>
      </c>
      <c r="I5477" s="27">
        <f>WORKDAY(WORKDAY(DATEVALUE("15/"&amp;MONTH(EDATE(C5477,-1))&amp;"/"&amp;YEAR(EDATE(C5477,-1))),-1,Feriados!$A$1:$A$936),1,Feriados!$A$1:$A$936)</f>
        <v>44669</v>
      </c>
      <c r="J5477" s="27">
        <f>WORKDAY(WORKDAY(DATEVALUE("15/"&amp;MONTH(EDATE(C5477,0))&amp;"/"&amp;YEAR(EDATE(C5477,0))-1),-1,Feriados!$A$1:$A$936),1,Feriados!$A$1:$A$936)</f>
        <v>44333</v>
      </c>
      <c r="K5477" s="28">
        <f t="shared" si="166"/>
        <v>12.131630216099175</v>
      </c>
    </row>
    <row r="5478" spans="1:11" x14ac:dyDescent="0.3">
      <c r="A5478" s="18" t="str">
        <f t="shared" si="167"/>
        <v>42022P</v>
      </c>
      <c r="B5478" s="10">
        <v>760199</v>
      </c>
      <c r="C5478" s="15">
        <v>44687</v>
      </c>
      <c r="D5478" s="16">
        <v>3936.8342750000002</v>
      </c>
      <c r="E5478" s="14">
        <v>0.94</v>
      </c>
      <c r="F5478" s="14" t="s">
        <v>42</v>
      </c>
      <c r="G5478" s="15">
        <v>44679</v>
      </c>
      <c r="H5478" s="27">
        <f>WORKDAY(WORKDAY(DATEVALUE("15/"&amp;MONTH(EDATE(C5478,0))&amp;"/"&amp;YEAR(EDATE(C5478,0))),-1,Feriados!$A$1:$A$936),1,Feriados!$A$1:$A$936)</f>
        <v>44697</v>
      </c>
      <c r="I5478" s="27">
        <f>WORKDAY(WORKDAY(DATEVALUE("15/"&amp;MONTH(EDATE(C5478,-1))&amp;"/"&amp;YEAR(EDATE(C5478,-1))),-1,Feriados!$A$1:$A$936),1,Feriados!$A$1:$A$936)</f>
        <v>44669</v>
      </c>
      <c r="J5478" s="27">
        <f>WORKDAY(WORKDAY(DATEVALUE("15/"&amp;MONTH(EDATE(C5478,0))&amp;"/"&amp;YEAR(EDATE(C5478,0))-1),-1,Feriados!$A$1:$A$936),1,Feriados!$A$1:$A$936)</f>
        <v>44333</v>
      </c>
      <c r="K5478" s="28">
        <f t="shared" si="166"/>
        <v>12.131630216099175</v>
      </c>
    </row>
    <row r="5479" spans="1:11" x14ac:dyDescent="0.3">
      <c r="A5479" s="18" t="str">
        <f t="shared" si="167"/>
        <v>42022P</v>
      </c>
      <c r="B5479" s="10">
        <v>760199</v>
      </c>
      <c r="C5479" s="15">
        <v>44690</v>
      </c>
      <c r="D5479" s="16">
        <v>3938.7733520000002</v>
      </c>
      <c r="E5479" s="14">
        <v>0.94</v>
      </c>
      <c r="F5479" s="14" t="s">
        <v>42</v>
      </c>
      <c r="G5479" s="15">
        <v>44679</v>
      </c>
      <c r="H5479" s="27">
        <f>WORKDAY(WORKDAY(DATEVALUE("15/"&amp;MONTH(EDATE(C5479,0))&amp;"/"&amp;YEAR(EDATE(C5479,0))),-1,Feriados!$A$1:$A$936),1,Feriados!$A$1:$A$936)</f>
        <v>44697</v>
      </c>
      <c r="I5479" s="27">
        <f>WORKDAY(WORKDAY(DATEVALUE("15/"&amp;MONTH(EDATE(C5479,-1))&amp;"/"&amp;YEAR(EDATE(C5479,-1))),-1,Feriados!$A$1:$A$936),1,Feriados!$A$1:$A$936)</f>
        <v>44669</v>
      </c>
      <c r="J5479" s="27">
        <f>WORKDAY(WORKDAY(DATEVALUE("15/"&amp;MONTH(EDATE(C5479,0))&amp;"/"&amp;YEAR(EDATE(C5479,0))-1),-1,Feriados!$A$1:$A$936),1,Feriados!$A$1:$A$936)</f>
        <v>44333</v>
      </c>
      <c r="K5479" s="28">
        <f t="shared" si="166"/>
        <v>12.131630216099175</v>
      </c>
    </row>
    <row r="5480" spans="1:11" x14ac:dyDescent="0.3">
      <c r="A5480" s="18" t="str">
        <f t="shared" si="167"/>
        <v>42022P</v>
      </c>
      <c r="B5480" s="10">
        <v>760199</v>
      </c>
      <c r="C5480" s="15">
        <v>44691</v>
      </c>
      <c r="D5480" s="16">
        <v>3940.7133840000001</v>
      </c>
      <c r="E5480" s="14">
        <v>0.94</v>
      </c>
      <c r="F5480" s="14" t="s">
        <v>42</v>
      </c>
      <c r="G5480" s="15">
        <v>44679</v>
      </c>
      <c r="H5480" s="27">
        <f>WORKDAY(WORKDAY(DATEVALUE("15/"&amp;MONTH(EDATE(C5480,0))&amp;"/"&amp;YEAR(EDATE(C5480,0))),-1,Feriados!$A$1:$A$936),1,Feriados!$A$1:$A$936)</f>
        <v>44697</v>
      </c>
      <c r="I5480" s="27">
        <f>WORKDAY(WORKDAY(DATEVALUE("15/"&amp;MONTH(EDATE(C5480,-1))&amp;"/"&amp;YEAR(EDATE(C5480,-1))),-1,Feriados!$A$1:$A$936),1,Feriados!$A$1:$A$936)</f>
        <v>44669</v>
      </c>
      <c r="J5480" s="27">
        <f>WORKDAY(WORKDAY(DATEVALUE("15/"&amp;MONTH(EDATE(C5480,0))&amp;"/"&amp;YEAR(EDATE(C5480,0))-1),-1,Feriados!$A$1:$A$936),1,Feriados!$A$1:$A$936)</f>
        <v>44333</v>
      </c>
      <c r="K5480" s="28">
        <f t="shared" si="166"/>
        <v>12.131630216099175</v>
      </c>
    </row>
    <row r="5481" spans="1:11" x14ac:dyDescent="0.3">
      <c r="A5481" s="18" t="str">
        <f t="shared" si="167"/>
        <v>42022F</v>
      </c>
      <c r="B5481" s="10">
        <v>760199</v>
      </c>
      <c r="C5481" s="15">
        <v>44692</v>
      </c>
      <c r="D5481" s="16">
        <v>3946.6016500000001</v>
      </c>
      <c r="E5481" s="14">
        <v>1.06</v>
      </c>
      <c r="F5481" s="14" t="s">
        <v>41</v>
      </c>
      <c r="G5481" s="15">
        <v>44692</v>
      </c>
      <c r="H5481" s="27">
        <f>WORKDAY(WORKDAY(DATEVALUE("15/"&amp;MONTH(EDATE(C5481,0))&amp;"/"&amp;YEAR(EDATE(C5481,0))),-1,Feriados!$A$1:$A$936),1,Feriados!$A$1:$A$936)</f>
        <v>44697</v>
      </c>
      <c r="I5481" s="27">
        <f>WORKDAY(WORKDAY(DATEVALUE("15/"&amp;MONTH(EDATE(C5481,-1))&amp;"/"&amp;YEAR(EDATE(C5481,-1))),-1,Feriados!$A$1:$A$936),1,Feriados!$A$1:$A$936)</f>
        <v>44669</v>
      </c>
      <c r="J5481" s="27">
        <f>WORKDAY(WORKDAY(DATEVALUE("15/"&amp;MONTH(EDATE(C5481,0))&amp;"/"&amp;YEAR(EDATE(C5481,0))-1),-1,Feriados!$A$1:$A$936),1,Feriados!$A$1:$A$936)</f>
        <v>44333</v>
      </c>
      <c r="K5481" s="28">
        <f t="shared" si="166"/>
        <v>12.131630216099175</v>
      </c>
    </row>
    <row r="5482" spans="1:11" x14ac:dyDescent="0.3">
      <c r="A5482" s="18" t="str">
        <f t="shared" si="167"/>
        <v>42022F</v>
      </c>
      <c r="B5482" s="10">
        <v>760199</v>
      </c>
      <c r="C5482" s="15">
        <v>44693</v>
      </c>
      <c r="D5482" s="16">
        <v>3948.792496</v>
      </c>
      <c r="E5482" s="14">
        <v>1.06</v>
      </c>
      <c r="F5482" s="14" t="s">
        <v>41</v>
      </c>
      <c r="G5482" s="15">
        <v>44692</v>
      </c>
      <c r="H5482" s="27">
        <f>WORKDAY(WORKDAY(DATEVALUE("15/"&amp;MONTH(EDATE(C5482,0))&amp;"/"&amp;YEAR(EDATE(C5482,0))),-1,Feriados!$A$1:$A$936),1,Feriados!$A$1:$A$936)</f>
        <v>44697</v>
      </c>
      <c r="I5482" s="27">
        <f>WORKDAY(WORKDAY(DATEVALUE("15/"&amp;MONTH(EDATE(C5482,-1))&amp;"/"&amp;YEAR(EDATE(C5482,-1))),-1,Feriados!$A$1:$A$936),1,Feriados!$A$1:$A$936)</f>
        <v>44669</v>
      </c>
      <c r="J5482" s="27">
        <f>WORKDAY(WORKDAY(DATEVALUE("15/"&amp;MONTH(EDATE(C5482,0))&amp;"/"&amp;YEAR(EDATE(C5482,0))-1),-1,Feriados!$A$1:$A$936),1,Feriados!$A$1:$A$936)</f>
        <v>44333</v>
      </c>
      <c r="K5482" s="28">
        <f t="shared" si="166"/>
        <v>12.131630216099175</v>
      </c>
    </row>
    <row r="5483" spans="1:11" x14ac:dyDescent="0.3">
      <c r="A5483" s="18" t="str">
        <f t="shared" si="167"/>
        <v>42022F</v>
      </c>
      <c r="B5483" s="10">
        <v>760199</v>
      </c>
      <c r="C5483" s="15">
        <v>44694</v>
      </c>
      <c r="D5483" s="16">
        <v>3950.9845580000001</v>
      </c>
      <c r="E5483" s="14">
        <v>1.06</v>
      </c>
      <c r="F5483" s="14" t="s">
        <v>41</v>
      </c>
      <c r="G5483" s="15">
        <v>44692</v>
      </c>
      <c r="H5483" s="27">
        <f>WORKDAY(WORKDAY(DATEVALUE("15/"&amp;MONTH(EDATE(C5483,0))&amp;"/"&amp;YEAR(EDATE(C5483,0))),-1,Feriados!$A$1:$A$936),1,Feriados!$A$1:$A$936)</f>
        <v>44697</v>
      </c>
      <c r="I5483" s="27">
        <f>WORKDAY(WORKDAY(DATEVALUE("15/"&amp;MONTH(EDATE(C5483,-1))&amp;"/"&amp;YEAR(EDATE(C5483,-1))),-1,Feriados!$A$1:$A$936),1,Feriados!$A$1:$A$936)</f>
        <v>44669</v>
      </c>
      <c r="J5483" s="27">
        <f>WORKDAY(WORKDAY(DATEVALUE("15/"&amp;MONTH(EDATE(C5483,0))&amp;"/"&amp;YEAR(EDATE(C5483,0))-1),-1,Feriados!$A$1:$A$936),1,Feriados!$A$1:$A$936)</f>
        <v>44333</v>
      </c>
      <c r="K5483" s="28">
        <f t="shared" si="166"/>
        <v>12.131630216099175</v>
      </c>
    </row>
    <row r="5484" spans="1:11" x14ac:dyDescent="0.3">
      <c r="A5484" s="18" t="str">
        <f t="shared" si="167"/>
        <v>42022F</v>
      </c>
      <c r="B5484" s="10">
        <v>760199</v>
      </c>
      <c r="C5484" s="15">
        <v>44697</v>
      </c>
      <c r="D5484" s="16">
        <v>3953.1778370000002</v>
      </c>
      <c r="E5484" s="14">
        <v>1.06</v>
      </c>
      <c r="F5484" s="14" t="s">
        <v>41</v>
      </c>
      <c r="G5484" s="15">
        <v>44692</v>
      </c>
      <c r="H5484" s="27">
        <f>WORKDAY(WORKDAY(DATEVALUE("15/"&amp;MONTH(EDATE(C5484,0))&amp;"/"&amp;YEAR(EDATE(C5484,0))),-1,Feriados!$A$1:$A$936),1,Feriados!$A$1:$A$936)</f>
        <v>44697</v>
      </c>
      <c r="I5484" s="27">
        <f>WORKDAY(WORKDAY(DATEVALUE("15/"&amp;MONTH(EDATE(C5484,-1))&amp;"/"&amp;YEAR(EDATE(C5484,-1))),-1,Feriados!$A$1:$A$936),1,Feriados!$A$1:$A$936)</f>
        <v>44669</v>
      </c>
      <c r="J5484" s="27">
        <f>WORKDAY(WORKDAY(DATEVALUE("15/"&amp;MONTH(EDATE(C5484,0))&amp;"/"&amp;YEAR(EDATE(C5484,0))-1),-1,Feriados!$A$1:$A$936),1,Feriados!$A$1:$A$936)</f>
        <v>44333</v>
      </c>
      <c r="K5484" s="28">
        <f t="shared" si="166"/>
        <v>12.131630216099175</v>
      </c>
    </row>
    <row r="5485" spans="1:11" x14ac:dyDescent="0.3">
      <c r="A5485" s="18" t="str">
        <f t="shared" si="167"/>
        <v>42022P</v>
      </c>
      <c r="B5485" s="10">
        <v>760199</v>
      </c>
      <c r="C5485" s="15">
        <v>44698</v>
      </c>
      <c r="D5485" s="16">
        <v>3954.0026010000001</v>
      </c>
      <c r="E5485" s="14">
        <v>0.46</v>
      </c>
      <c r="F5485" s="14" t="s">
        <v>42</v>
      </c>
      <c r="G5485" s="15">
        <v>44698</v>
      </c>
      <c r="H5485" s="27">
        <f>WORKDAY(WORKDAY(DATEVALUE("15/"&amp;MONTH(EDATE(C5485,0))&amp;"/"&amp;YEAR(EDATE(C5485,0))),-1,Feriados!$A$1:$A$936),1,Feriados!$A$1:$A$936)</f>
        <v>44697</v>
      </c>
      <c r="I5485" s="27">
        <f>WORKDAY(WORKDAY(DATEVALUE("15/"&amp;MONTH(EDATE(C5485,-1))&amp;"/"&amp;YEAR(EDATE(C5485,-1))),-1,Feriados!$A$1:$A$936),1,Feriados!$A$1:$A$936)</f>
        <v>44669</v>
      </c>
      <c r="J5485" s="27">
        <f>WORKDAY(WORKDAY(DATEVALUE("15/"&amp;MONTH(EDATE(C5485,0))&amp;"/"&amp;YEAR(EDATE(C5485,0))-1),-1,Feriados!$A$1:$A$936),1,Feriados!$A$1:$A$936)</f>
        <v>44333</v>
      </c>
      <c r="K5485" s="28">
        <f t="shared" si="166"/>
        <v>12.131630216099175</v>
      </c>
    </row>
    <row r="5486" spans="1:11" x14ac:dyDescent="0.3">
      <c r="A5486" s="18" t="str">
        <f t="shared" si="167"/>
        <v>42022P</v>
      </c>
      <c r="B5486" s="10">
        <v>760199</v>
      </c>
      <c r="C5486" s="15">
        <v>44699</v>
      </c>
      <c r="D5486" s="16">
        <v>3954.8275370000001</v>
      </c>
      <c r="E5486" s="14">
        <v>0.46</v>
      </c>
      <c r="F5486" s="14" t="s">
        <v>42</v>
      </c>
      <c r="G5486" s="15">
        <v>44698</v>
      </c>
      <c r="H5486" s="27">
        <f>WORKDAY(WORKDAY(DATEVALUE("15/"&amp;MONTH(EDATE(C5486,0))&amp;"/"&amp;YEAR(EDATE(C5486,0))),-1,Feriados!$A$1:$A$936),1,Feriados!$A$1:$A$936)</f>
        <v>44697</v>
      </c>
      <c r="I5486" s="27">
        <f>WORKDAY(WORKDAY(DATEVALUE("15/"&amp;MONTH(EDATE(C5486,-1))&amp;"/"&amp;YEAR(EDATE(C5486,-1))),-1,Feriados!$A$1:$A$936),1,Feriados!$A$1:$A$936)</f>
        <v>44669</v>
      </c>
      <c r="J5486" s="27">
        <f>WORKDAY(WORKDAY(DATEVALUE("15/"&amp;MONTH(EDATE(C5486,0))&amp;"/"&amp;YEAR(EDATE(C5486,0))-1),-1,Feriados!$A$1:$A$936),1,Feriados!$A$1:$A$936)</f>
        <v>44333</v>
      </c>
      <c r="K5486" s="28">
        <f t="shared" si="166"/>
        <v>12.131630216099175</v>
      </c>
    </row>
    <row r="5487" spans="1:11" x14ac:dyDescent="0.3">
      <c r="A5487" s="18" t="str">
        <f t="shared" si="167"/>
        <v>42022P</v>
      </c>
      <c r="B5487" s="10">
        <v>760199</v>
      </c>
      <c r="C5487" s="15">
        <v>44700</v>
      </c>
      <c r="D5487" s="16">
        <v>3955.652646</v>
      </c>
      <c r="E5487" s="14">
        <v>0.46</v>
      </c>
      <c r="F5487" s="14" t="s">
        <v>42</v>
      </c>
      <c r="G5487" s="15">
        <v>44698</v>
      </c>
      <c r="H5487" s="27">
        <f>WORKDAY(WORKDAY(DATEVALUE("15/"&amp;MONTH(EDATE(C5487,0))&amp;"/"&amp;YEAR(EDATE(C5487,0))),-1,Feriados!$A$1:$A$936),1,Feriados!$A$1:$A$936)</f>
        <v>44697</v>
      </c>
      <c r="I5487" s="27">
        <f>WORKDAY(WORKDAY(DATEVALUE("15/"&amp;MONTH(EDATE(C5487,-1))&amp;"/"&amp;YEAR(EDATE(C5487,-1))),-1,Feriados!$A$1:$A$936),1,Feriados!$A$1:$A$936)</f>
        <v>44669</v>
      </c>
      <c r="J5487" s="27">
        <f>WORKDAY(WORKDAY(DATEVALUE("15/"&amp;MONTH(EDATE(C5487,0))&amp;"/"&amp;YEAR(EDATE(C5487,0))-1),-1,Feriados!$A$1:$A$936),1,Feriados!$A$1:$A$936)</f>
        <v>44333</v>
      </c>
      <c r="K5487" s="28">
        <f t="shared" si="166"/>
        <v>12.131630216099175</v>
      </c>
    </row>
    <row r="5488" spans="1:11" x14ac:dyDescent="0.3">
      <c r="A5488" s="18" t="str">
        <f t="shared" si="167"/>
        <v>42022P</v>
      </c>
      <c r="B5488" s="10">
        <v>760199</v>
      </c>
      <c r="C5488" s="15">
        <v>44701</v>
      </c>
      <c r="D5488" s="16">
        <v>3956.477926</v>
      </c>
      <c r="E5488" s="14">
        <v>0.46</v>
      </c>
      <c r="F5488" s="14" t="s">
        <v>42</v>
      </c>
      <c r="G5488" s="15">
        <v>44698</v>
      </c>
      <c r="H5488" s="27">
        <f>WORKDAY(WORKDAY(DATEVALUE("15/"&amp;MONTH(EDATE(C5488,0))&amp;"/"&amp;YEAR(EDATE(C5488,0))),-1,Feriados!$A$1:$A$936),1,Feriados!$A$1:$A$936)</f>
        <v>44697</v>
      </c>
      <c r="I5488" s="27">
        <f>WORKDAY(WORKDAY(DATEVALUE("15/"&amp;MONTH(EDATE(C5488,-1))&amp;"/"&amp;YEAR(EDATE(C5488,-1))),-1,Feriados!$A$1:$A$936),1,Feriados!$A$1:$A$936)</f>
        <v>44669</v>
      </c>
      <c r="J5488" s="27">
        <f>WORKDAY(WORKDAY(DATEVALUE("15/"&amp;MONTH(EDATE(C5488,0))&amp;"/"&amp;YEAR(EDATE(C5488,0))-1),-1,Feriados!$A$1:$A$936),1,Feriados!$A$1:$A$936)</f>
        <v>44333</v>
      </c>
      <c r="K5488" s="28">
        <f t="shared" si="166"/>
        <v>12.131630216099175</v>
      </c>
    </row>
    <row r="5489" spans="1:11" x14ac:dyDescent="0.3">
      <c r="A5489" s="18" t="str">
        <f t="shared" si="167"/>
        <v>42022P</v>
      </c>
      <c r="B5489" s="10">
        <v>760199</v>
      </c>
      <c r="C5489" s="15">
        <v>44704</v>
      </c>
      <c r="D5489" s="16">
        <v>3957.3033789999999</v>
      </c>
      <c r="E5489" s="14">
        <v>0.46</v>
      </c>
      <c r="F5489" s="14" t="s">
        <v>42</v>
      </c>
      <c r="G5489" s="15">
        <v>44698</v>
      </c>
      <c r="H5489" s="27">
        <f>WORKDAY(WORKDAY(DATEVALUE("15/"&amp;MONTH(EDATE(C5489,0))&amp;"/"&amp;YEAR(EDATE(C5489,0))),-1,Feriados!$A$1:$A$936),1,Feriados!$A$1:$A$936)</f>
        <v>44697</v>
      </c>
      <c r="I5489" s="27">
        <f>WORKDAY(WORKDAY(DATEVALUE("15/"&amp;MONTH(EDATE(C5489,-1))&amp;"/"&amp;YEAR(EDATE(C5489,-1))),-1,Feriados!$A$1:$A$936),1,Feriados!$A$1:$A$936)</f>
        <v>44669</v>
      </c>
      <c r="J5489" s="27">
        <f>WORKDAY(WORKDAY(DATEVALUE("15/"&amp;MONTH(EDATE(C5489,0))&amp;"/"&amp;YEAR(EDATE(C5489,0))-1),-1,Feriados!$A$1:$A$936),1,Feriados!$A$1:$A$936)</f>
        <v>44333</v>
      </c>
      <c r="K5489" s="28">
        <f t="shared" si="166"/>
        <v>12.131630216099175</v>
      </c>
    </row>
    <row r="5490" spans="1:11" x14ac:dyDescent="0.3">
      <c r="A5490" s="18" t="str">
        <f t="shared" si="167"/>
        <v>42022P</v>
      </c>
      <c r="B5490" s="10">
        <v>760199</v>
      </c>
      <c r="C5490" s="15">
        <v>44705</v>
      </c>
      <c r="D5490" s="16">
        <v>3958.1290039999999</v>
      </c>
      <c r="E5490" s="14">
        <v>0.46</v>
      </c>
      <c r="F5490" s="14" t="s">
        <v>42</v>
      </c>
      <c r="G5490" s="15">
        <v>44698</v>
      </c>
      <c r="H5490" s="27">
        <f>WORKDAY(WORKDAY(DATEVALUE("15/"&amp;MONTH(EDATE(C5490,0))&amp;"/"&amp;YEAR(EDATE(C5490,0))),-1,Feriados!$A$1:$A$936),1,Feriados!$A$1:$A$936)</f>
        <v>44697</v>
      </c>
      <c r="I5490" s="27">
        <f>WORKDAY(WORKDAY(DATEVALUE("15/"&amp;MONTH(EDATE(C5490,-1))&amp;"/"&amp;YEAR(EDATE(C5490,-1))),-1,Feriados!$A$1:$A$936),1,Feriados!$A$1:$A$936)</f>
        <v>44669</v>
      </c>
      <c r="J5490" s="27">
        <f>WORKDAY(WORKDAY(DATEVALUE("15/"&amp;MONTH(EDATE(C5490,0))&amp;"/"&amp;YEAR(EDATE(C5490,0))-1),-1,Feriados!$A$1:$A$936),1,Feriados!$A$1:$A$936)</f>
        <v>44333</v>
      </c>
      <c r="K5490" s="28">
        <f t="shared" si="166"/>
        <v>12.131630216099175</v>
      </c>
    </row>
    <row r="5491" spans="1:11" x14ac:dyDescent="0.3">
      <c r="A5491" s="18" t="str">
        <f t="shared" si="167"/>
        <v>42022P</v>
      </c>
      <c r="B5491" s="10">
        <v>760199</v>
      </c>
      <c r="C5491" s="15">
        <v>44706</v>
      </c>
      <c r="D5491" s="16">
        <v>3960.5841519999999</v>
      </c>
      <c r="E5491" s="14">
        <v>0.59</v>
      </c>
      <c r="F5491" s="14" t="s">
        <v>42</v>
      </c>
      <c r="G5491" s="15">
        <v>44706</v>
      </c>
      <c r="H5491" s="27">
        <f>WORKDAY(WORKDAY(DATEVALUE("15/"&amp;MONTH(EDATE(C5491,0))&amp;"/"&amp;YEAR(EDATE(C5491,0))),-1,Feriados!$A$1:$A$936),1,Feriados!$A$1:$A$936)</f>
        <v>44697</v>
      </c>
      <c r="I5491" s="27">
        <f>WORKDAY(WORKDAY(DATEVALUE("15/"&amp;MONTH(EDATE(C5491,-1))&amp;"/"&amp;YEAR(EDATE(C5491,-1))),-1,Feriados!$A$1:$A$936),1,Feriados!$A$1:$A$936)</f>
        <v>44669</v>
      </c>
      <c r="J5491" s="27">
        <f>WORKDAY(WORKDAY(DATEVALUE("15/"&amp;MONTH(EDATE(C5491,0))&amp;"/"&amp;YEAR(EDATE(C5491,0))-1),-1,Feriados!$A$1:$A$936),1,Feriados!$A$1:$A$936)</f>
        <v>44333</v>
      </c>
      <c r="K5491" s="28">
        <f t="shared" si="166"/>
        <v>12.131630216099175</v>
      </c>
    </row>
    <row r="5492" spans="1:11" x14ac:dyDescent="0.3">
      <c r="A5492" s="18" t="str">
        <f t="shared" si="167"/>
        <v>42022P</v>
      </c>
      <c r="B5492" s="10">
        <v>760199</v>
      </c>
      <c r="C5492" s="15">
        <v>44707</v>
      </c>
      <c r="D5492" s="16">
        <v>3961.643329</v>
      </c>
      <c r="E5492" s="14">
        <v>0.59</v>
      </c>
      <c r="F5492" s="14" t="s">
        <v>42</v>
      </c>
      <c r="G5492" s="15">
        <v>44706</v>
      </c>
      <c r="H5492" s="27">
        <f>WORKDAY(WORKDAY(DATEVALUE("15/"&amp;MONTH(EDATE(C5492,0))&amp;"/"&amp;YEAR(EDATE(C5492,0))),-1,Feriados!$A$1:$A$936),1,Feriados!$A$1:$A$936)</f>
        <v>44697</v>
      </c>
      <c r="I5492" s="27">
        <f>WORKDAY(WORKDAY(DATEVALUE("15/"&amp;MONTH(EDATE(C5492,-1))&amp;"/"&amp;YEAR(EDATE(C5492,-1))),-1,Feriados!$A$1:$A$936),1,Feriados!$A$1:$A$936)</f>
        <v>44669</v>
      </c>
      <c r="J5492" s="27">
        <f>WORKDAY(WORKDAY(DATEVALUE("15/"&amp;MONTH(EDATE(C5492,0))&amp;"/"&amp;YEAR(EDATE(C5492,0))-1),-1,Feriados!$A$1:$A$936),1,Feriados!$A$1:$A$936)</f>
        <v>44333</v>
      </c>
      <c r="K5492" s="28">
        <f t="shared" si="166"/>
        <v>12.131630216099175</v>
      </c>
    </row>
    <row r="5493" spans="1:11" x14ac:dyDescent="0.3">
      <c r="A5493" s="18" t="str">
        <f t="shared" si="167"/>
        <v>42022P</v>
      </c>
      <c r="B5493" s="10">
        <v>760199</v>
      </c>
      <c r="C5493" s="15">
        <v>44708</v>
      </c>
      <c r="D5493" s="16">
        <v>3962.7027889999999</v>
      </c>
      <c r="E5493" s="14">
        <v>0.59</v>
      </c>
      <c r="F5493" s="14" t="s">
        <v>42</v>
      </c>
      <c r="G5493" s="15">
        <v>44706</v>
      </c>
      <c r="H5493" s="27">
        <f>WORKDAY(WORKDAY(DATEVALUE("15/"&amp;MONTH(EDATE(C5493,0))&amp;"/"&amp;YEAR(EDATE(C5493,0))),-1,Feriados!$A$1:$A$936),1,Feriados!$A$1:$A$936)</f>
        <v>44697</v>
      </c>
      <c r="I5493" s="27">
        <f>WORKDAY(WORKDAY(DATEVALUE("15/"&amp;MONTH(EDATE(C5493,-1))&amp;"/"&amp;YEAR(EDATE(C5493,-1))),-1,Feriados!$A$1:$A$936),1,Feriados!$A$1:$A$936)</f>
        <v>44669</v>
      </c>
      <c r="J5493" s="27">
        <f>WORKDAY(WORKDAY(DATEVALUE("15/"&amp;MONTH(EDATE(C5493,0))&amp;"/"&amp;YEAR(EDATE(C5493,0))-1),-1,Feriados!$A$1:$A$936),1,Feriados!$A$1:$A$936)</f>
        <v>44333</v>
      </c>
      <c r="K5493" s="28">
        <f t="shared" si="166"/>
        <v>12.131630216099175</v>
      </c>
    </row>
    <row r="5494" spans="1:11" x14ac:dyDescent="0.3">
      <c r="A5494" s="18" t="str">
        <f t="shared" si="167"/>
        <v>42022P</v>
      </c>
      <c r="B5494" s="10">
        <v>760199</v>
      </c>
      <c r="C5494" s="15">
        <v>44711</v>
      </c>
      <c r="D5494" s="16">
        <v>3963.7625330000001</v>
      </c>
      <c r="E5494" s="14">
        <v>0.59</v>
      </c>
      <c r="F5494" s="14" t="s">
        <v>42</v>
      </c>
      <c r="G5494" s="15">
        <v>44706</v>
      </c>
      <c r="H5494" s="27">
        <f>WORKDAY(WORKDAY(DATEVALUE("15/"&amp;MONTH(EDATE(C5494,0))&amp;"/"&amp;YEAR(EDATE(C5494,0))),-1,Feriados!$A$1:$A$936),1,Feriados!$A$1:$A$936)</f>
        <v>44697</v>
      </c>
      <c r="I5494" s="27">
        <f>WORKDAY(WORKDAY(DATEVALUE("15/"&amp;MONTH(EDATE(C5494,-1))&amp;"/"&amp;YEAR(EDATE(C5494,-1))),-1,Feriados!$A$1:$A$936),1,Feriados!$A$1:$A$936)</f>
        <v>44669</v>
      </c>
      <c r="J5494" s="27">
        <f>WORKDAY(WORKDAY(DATEVALUE("15/"&amp;MONTH(EDATE(C5494,0))&amp;"/"&amp;YEAR(EDATE(C5494,0))-1),-1,Feriados!$A$1:$A$936),1,Feriados!$A$1:$A$936)</f>
        <v>44333</v>
      </c>
      <c r="K5494" s="28">
        <f t="shared" si="166"/>
        <v>12.131630216099175</v>
      </c>
    </row>
    <row r="5495" spans="1:11" x14ac:dyDescent="0.3">
      <c r="A5495" s="18" t="str">
        <f t="shared" si="167"/>
        <v>42022P</v>
      </c>
      <c r="B5495" s="10">
        <v>760199</v>
      </c>
      <c r="C5495" s="15">
        <v>44712</v>
      </c>
      <c r="D5495" s="16">
        <v>3964.8225600000001</v>
      </c>
      <c r="E5495" s="14">
        <v>0.59</v>
      </c>
      <c r="F5495" s="14" t="s">
        <v>42</v>
      </c>
      <c r="G5495" s="15">
        <v>44706</v>
      </c>
      <c r="H5495" s="27">
        <f>WORKDAY(WORKDAY(DATEVALUE("15/"&amp;MONTH(EDATE(C5495,0))&amp;"/"&amp;YEAR(EDATE(C5495,0))),-1,Feriados!$A$1:$A$936),1,Feriados!$A$1:$A$936)</f>
        <v>44697</v>
      </c>
      <c r="I5495" s="27">
        <f>WORKDAY(WORKDAY(DATEVALUE("15/"&amp;MONTH(EDATE(C5495,-1))&amp;"/"&amp;YEAR(EDATE(C5495,-1))),-1,Feriados!$A$1:$A$936),1,Feriados!$A$1:$A$936)</f>
        <v>44669</v>
      </c>
      <c r="J5495" s="27">
        <f>WORKDAY(WORKDAY(DATEVALUE("15/"&amp;MONTH(EDATE(C5495,0))&amp;"/"&amp;YEAR(EDATE(C5495,0))-1),-1,Feriados!$A$1:$A$936),1,Feriados!$A$1:$A$936)</f>
        <v>44333</v>
      </c>
      <c r="K5495" s="28">
        <f t="shared" si="166"/>
        <v>12.131630216099175</v>
      </c>
    </row>
    <row r="5496" spans="1:11" x14ac:dyDescent="0.3">
      <c r="A5496" s="18" t="str">
        <f t="shared" si="167"/>
        <v>52022P</v>
      </c>
      <c r="B5496" s="10">
        <v>760199</v>
      </c>
      <c r="C5496" s="15">
        <v>44713</v>
      </c>
      <c r="D5496" s="16">
        <v>3965.8828709999998</v>
      </c>
      <c r="E5496" s="14">
        <v>0.59</v>
      </c>
      <c r="F5496" s="14" t="s">
        <v>42</v>
      </c>
      <c r="G5496" s="15">
        <v>44706</v>
      </c>
      <c r="H5496" s="27">
        <f>WORKDAY(WORKDAY(DATEVALUE("15/"&amp;MONTH(EDATE(C5496,0))&amp;"/"&amp;YEAR(EDATE(C5496,0))),-1,Feriados!$A$1:$A$936),1,Feriados!$A$1:$A$936)</f>
        <v>44727</v>
      </c>
      <c r="I5496" s="27">
        <f>WORKDAY(WORKDAY(DATEVALUE("15/"&amp;MONTH(EDATE(C5496,-1))&amp;"/"&amp;YEAR(EDATE(C5496,-1))),-1,Feriados!$A$1:$A$936),1,Feriados!$A$1:$A$936)</f>
        <v>44697</v>
      </c>
      <c r="J5496" s="27">
        <f>WORKDAY(WORKDAY(DATEVALUE("15/"&amp;MONTH(EDATE(C5496,0))&amp;"/"&amp;YEAR(EDATE(C5496,0))-1),-1,Feriados!$A$1:$A$936),1,Feriados!$A$1:$A$936)</f>
        <v>44362</v>
      </c>
      <c r="K5496" s="28">
        <f t="shared" si="166"/>
        <v>11.73121285630414</v>
      </c>
    </row>
    <row r="5497" spans="1:11" x14ac:dyDescent="0.3">
      <c r="A5497" s="18" t="str">
        <f t="shared" si="167"/>
        <v>52022P</v>
      </c>
      <c r="B5497" s="10">
        <v>760199</v>
      </c>
      <c r="C5497" s="15">
        <v>44714</v>
      </c>
      <c r="D5497" s="16">
        <v>3966.9434649999998</v>
      </c>
      <c r="E5497" s="14">
        <v>0.59</v>
      </c>
      <c r="F5497" s="14" t="s">
        <v>42</v>
      </c>
      <c r="G5497" s="15">
        <v>44706</v>
      </c>
      <c r="H5497" s="27">
        <f>WORKDAY(WORKDAY(DATEVALUE("15/"&amp;MONTH(EDATE(C5497,0))&amp;"/"&amp;YEAR(EDATE(C5497,0))),-1,Feriados!$A$1:$A$936),1,Feriados!$A$1:$A$936)</f>
        <v>44727</v>
      </c>
      <c r="I5497" s="27">
        <f>WORKDAY(WORKDAY(DATEVALUE("15/"&amp;MONTH(EDATE(C5497,-1))&amp;"/"&amp;YEAR(EDATE(C5497,-1))),-1,Feriados!$A$1:$A$936),1,Feriados!$A$1:$A$936)</f>
        <v>44697</v>
      </c>
      <c r="J5497" s="27">
        <f>WORKDAY(WORKDAY(DATEVALUE("15/"&amp;MONTH(EDATE(C5497,0))&amp;"/"&amp;YEAR(EDATE(C5497,0))-1),-1,Feriados!$A$1:$A$936),1,Feriados!$A$1:$A$936)</f>
        <v>44362</v>
      </c>
      <c r="K5497" s="28">
        <f t="shared" si="166"/>
        <v>11.73121285630414</v>
      </c>
    </row>
    <row r="5498" spans="1:11" x14ac:dyDescent="0.3">
      <c r="A5498" s="18" t="str">
        <f t="shared" si="167"/>
        <v>52022P</v>
      </c>
      <c r="B5498" s="10">
        <v>760199</v>
      </c>
      <c r="C5498" s="15">
        <v>44715</v>
      </c>
      <c r="D5498" s="16">
        <v>3968.0043430000001</v>
      </c>
      <c r="E5498" s="14">
        <v>0.59</v>
      </c>
      <c r="F5498" s="14" t="s">
        <v>42</v>
      </c>
      <c r="G5498" s="15">
        <v>44706</v>
      </c>
      <c r="H5498" s="27">
        <f>WORKDAY(WORKDAY(DATEVALUE("15/"&amp;MONTH(EDATE(C5498,0))&amp;"/"&amp;YEAR(EDATE(C5498,0))),-1,Feriados!$A$1:$A$936),1,Feriados!$A$1:$A$936)</f>
        <v>44727</v>
      </c>
      <c r="I5498" s="27">
        <f>WORKDAY(WORKDAY(DATEVALUE("15/"&amp;MONTH(EDATE(C5498,-1))&amp;"/"&amp;YEAR(EDATE(C5498,-1))),-1,Feriados!$A$1:$A$936),1,Feriados!$A$1:$A$936)</f>
        <v>44697</v>
      </c>
      <c r="J5498" s="27">
        <f>WORKDAY(WORKDAY(DATEVALUE("15/"&amp;MONTH(EDATE(C5498,0))&amp;"/"&amp;YEAR(EDATE(C5498,0))-1),-1,Feriados!$A$1:$A$936),1,Feriados!$A$1:$A$936)</f>
        <v>44362</v>
      </c>
      <c r="K5498" s="28">
        <f t="shared" si="166"/>
        <v>11.73121285630414</v>
      </c>
    </row>
    <row r="5499" spans="1:11" x14ac:dyDescent="0.3">
      <c r="A5499" s="18" t="str">
        <f t="shared" si="167"/>
        <v>52022P</v>
      </c>
      <c r="B5499" s="10">
        <v>760199</v>
      </c>
      <c r="C5499" s="15">
        <v>44718</v>
      </c>
      <c r="D5499" s="16">
        <v>3969.065505</v>
      </c>
      <c r="E5499" s="14">
        <v>0.59</v>
      </c>
      <c r="F5499" s="14" t="s">
        <v>42</v>
      </c>
      <c r="G5499" s="15">
        <v>44706</v>
      </c>
      <c r="H5499" s="27">
        <f>WORKDAY(WORKDAY(DATEVALUE("15/"&amp;MONTH(EDATE(C5499,0))&amp;"/"&amp;YEAR(EDATE(C5499,0))),-1,Feriados!$A$1:$A$936),1,Feriados!$A$1:$A$936)</f>
        <v>44727</v>
      </c>
      <c r="I5499" s="27">
        <f>WORKDAY(WORKDAY(DATEVALUE("15/"&amp;MONTH(EDATE(C5499,-1))&amp;"/"&amp;YEAR(EDATE(C5499,-1))),-1,Feriados!$A$1:$A$936),1,Feriados!$A$1:$A$936)</f>
        <v>44697</v>
      </c>
      <c r="J5499" s="27">
        <f>WORKDAY(WORKDAY(DATEVALUE("15/"&amp;MONTH(EDATE(C5499,0))&amp;"/"&amp;YEAR(EDATE(C5499,0))-1),-1,Feriados!$A$1:$A$936),1,Feriados!$A$1:$A$936)</f>
        <v>44362</v>
      </c>
      <c r="K5499" s="28">
        <f t="shared" si="166"/>
        <v>11.73121285630414</v>
      </c>
    </row>
    <row r="5500" spans="1:11" x14ac:dyDescent="0.3">
      <c r="A5500" s="18" t="str">
        <f t="shared" si="167"/>
        <v>52022P</v>
      </c>
      <c r="B5500" s="10">
        <v>760199</v>
      </c>
      <c r="C5500" s="15">
        <v>44719</v>
      </c>
      <c r="D5500" s="16">
        <v>3970.1269499999999</v>
      </c>
      <c r="E5500" s="14">
        <v>0.59</v>
      </c>
      <c r="F5500" s="14" t="s">
        <v>42</v>
      </c>
      <c r="G5500" s="15">
        <v>44706</v>
      </c>
      <c r="H5500" s="27">
        <f>WORKDAY(WORKDAY(DATEVALUE("15/"&amp;MONTH(EDATE(C5500,0))&amp;"/"&amp;YEAR(EDATE(C5500,0))),-1,Feriados!$A$1:$A$936),1,Feriados!$A$1:$A$936)</f>
        <v>44727</v>
      </c>
      <c r="I5500" s="27">
        <f>WORKDAY(WORKDAY(DATEVALUE("15/"&amp;MONTH(EDATE(C5500,-1))&amp;"/"&amp;YEAR(EDATE(C5500,-1))),-1,Feriados!$A$1:$A$936),1,Feriados!$A$1:$A$936)</f>
        <v>44697</v>
      </c>
      <c r="J5500" s="27">
        <f>WORKDAY(WORKDAY(DATEVALUE("15/"&amp;MONTH(EDATE(C5500,0))&amp;"/"&amp;YEAR(EDATE(C5500,0))-1),-1,Feriados!$A$1:$A$936),1,Feriados!$A$1:$A$936)</f>
        <v>44362</v>
      </c>
      <c r="K5500" s="28">
        <f t="shared" si="166"/>
        <v>11.73121285630414</v>
      </c>
    </row>
    <row r="5501" spans="1:11" x14ac:dyDescent="0.3">
      <c r="A5501" s="18" t="str">
        <f t="shared" si="167"/>
        <v>52022P</v>
      </c>
      <c r="B5501" s="10">
        <v>760199</v>
      </c>
      <c r="C5501" s="15">
        <v>44720</v>
      </c>
      <c r="D5501" s="16">
        <v>3971.1886789999999</v>
      </c>
      <c r="E5501" s="14">
        <v>0.59</v>
      </c>
      <c r="F5501" s="14" t="s">
        <v>42</v>
      </c>
      <c r="G5501" s="15">
        <v>44706</v>
      </c>
      <c r="H5501" s="27">
        <f>WORKDAY(WORKDAY(DATEVALUE("15/"&amp;MONTH(EDATE(C5501,0))&amp;"/"&amp;YEAR(EDATE(C5501,0))),-1,Feriados!$A$1:$A$936),1,Feriados!$A$1:$A$936)</f>
        <v>44727</v>
      </c>
      <c r="I5501" s="27">
        <f>WORKDAY(WORKDAY(DATEVALUE("15/"&amp;MONTH(EDATE(C5501,-1))&amp;"/"&amp;YEAR(EDATE(C5501,-1))),-1,Feriados!$A$1:$A$936),1,Feriados!$A$1:$A$936)</f>
        <v>44697</v>
      </c>
      <c r="J5501" s="27">
        <f>WORKDAY(WORKDAY(DATEVALUE("15/"&amp;MONTH(EDATE(C5501,0))&amp;"/"&amp;YEAR(EDATE(C5501,0))-1),-1,Feriados!$A$1:$A$936),1,Feriados!$A$1:$A$936)</f>
        <v>44362</v>
      </c>
      <c r="K5501" s="28">
        <f t="shared" ref="K5501:K5564" si="168">+(VLOOKUP(H5501,C:D,2,FALSE)/VLOOKUP(J5501,C:D,2,FALSE)-1)*100</f>
        <v>11.73121285630414</v>
      </c>
    </row>
    <row r="5502" spans="1:11" x14ac:dyDescent="0.3">
      <c r="A5502" s="18" t="str">
        <f t="shared" si="167"/>
        <v>52022F</v>
      </c>
      <c r="B5502" s="10">
        <v>760199</v>
      </c>
      <c r="C5502" s="15">
        <v>44721</v>
      </c>
      <c r="D5502" s="16">
        <v>3968.3733539999998</v>
      </c>
      <c r="E5502" s="14">
        <v>0.47</v>
      </c>
      <c r="F5502" s="14" t="s">
        <v>41</v>
      </c>
      <c r="G5502" s="15">
        <v>44721</v>
      </c>
      <c r="H5502" s="27">
        <f>WORKDAY(WORKDAY(DATEVALUE("15/"&amp;MONTH(EDATE(C5502,0))&amp;"/"&amp;YEAR(EDATE(C5502,0))),-1,Feriados!$A$1:$A$936),1,Feriados!$A$1:$A$936)</f>
        <v>44727</v>
      </c>
      <c r="I5502" s="27">
        <f>WORKDAY(WORKDAY(DATEVALUE("15/"&amp;MONTH(EDATE(C5502,-1))&amp;"/"&amp;YEAR(EDATE(C5502,-1))),-1,Feriados!$A$1:$A$936),1,Feriados!$A$1:$A$936)</f>
        <v>44697</v>
      </c>
      <c r="J5502" s="27">
        <f>WORKDAY(WORKDAY(DATEVALUE("15/"&amp;MONTH(EDATE(C5502,0))&amp;"/"&amp;YEAR(EDATE(C5502,0))-1),-1,Feriados!$A$1:$A$936),1,Feriados!$A$1:$A$936)</f>
        <v>44362</v>
      </c>
      <c r="K5502" s="28">
        <f t="shared" si="168"/>
        <v>11.73121285630414</v>
      </c>
    </row>
    <row r="5503" spans="1:11" x14ac:dyDescent="0.3">
      <c r="A5503" s="18" t="str">
        <f t="shared" si="167"/>
        <v>52022F</v>
      </c>
      <c r="B5503" s="10">
        <v>760199</v>
      </c>
      <c r="C5503" s="15">
        <v>44722</v>
      </c>
      <c r="D5503" s="16">
        <v>3969.2192599999998</v>
      </c>
      <c r="E5503" s="14">
        <v>0.47</v>
      </c>
      <c r="F5503" s="14" t="s">
        <v>41</v>
      </c>
      <c r="G5503" s="15">
        <v>44721</v>
      </c>
      <c r="H5503" s="27">
        <f>WORKDAY(WORKDAY(DATEVALUE("15/"&amp;MONTH(EDATE(C5503,0))&amp;"/"&amp;YEAR(EDATE(C5503,0))),-1,Feriados!$A$1:$A$936),1,Feriados!$A$1:$A$936)</f>
        <v>44727</v>
      </c>
      <c r="I5503" s="27">
        <f>WORKDAY(WORKDAY(DATEVALUE("15/"&amp;MONTH(EDATE(C5503,-1))&amp;"/"&amp;YEAR(EDATE(C5503,-1))),-1,Feriados!$A$1:$A$936),1,Feriados!$A$1:$A$936)</f>
        <v>44697</v>
      </c>
      <c r="J5503" s="27">
        <f>WORKDAY(WORKDAY(DATEVALUE("15/"&amp;MONTH(EDATE(C5503,0))&amp;"/"&amp;YEAR(EDATE(C5503,0))-1),-1,Feriados!$A$1:$A$936),1,Feriados!$A$1:$A$936)</f>
        <v>44362</v>
      </c>
      <c r="K5503" s="28">
        <f t="shared" si="168"/>
        <v>11.73121285630414</v>
      </c>
    </row>
    <row r="5504" spans="1:11" x14ac:dyDescent="0.3">
      <c r="A5504" s="18" t="str">
        <f t="shared" si="167"/>
        <v>52022F</v>
      </c>
      <c r="B5504" s="10">
        <v>760199</v>
      </c>
      <c r="C5504" s="15">
        <v>44725</v>
      </c>
      <c r="D5504" s="16">
        <v>3970.0653459999999</v>
      </c>
      <c r="E5504" s="14">
        <v>0.47</v>
      </c>
      <c r="F5504" s="14" t="s">
        <v>41</v>
      </c>
      <c r="G5504" s="15">
        <v>44721</v>
      </c>
      <c r="H5504" s="27">
        <f>WORKDAY(WORKDAY(DATEVALUE("15/"&amp;MONTH(EDATE(C5504,0))&amp;"/"&amp;YEAR(EDATE(C5504,0))),-1,Feriados!$A$1:$A$936),1,Feriados!$A$1:$A$936)</f>
        <v>44727</v>
      </c>
      <c r="I5504" s="27">
        <f>WORKDAY(WORKDAY(DATEVALUE("15/"&amp;MONTH(EDATE(C5504,-1))&amp;"/"&amp;YEAR(EDATE(C5504,-1))),-1,Feriados!$A$1:$A$936),1,Feriados!$A$1:$A$936)</f>
        <v>44697</v>
      </c>
      <c r="J5504" s="27">
        <f>WORKDAY(WORKDAY(DATEVALUE("15/"&amp;MONTH(EDATE(C5504,0))&amp;"/"&amp;YEAR(EDATE(C5504,0))-1),-1,Feriados!$A$1:$A$936),1,Feriados!$A$1:$A$936)</f>
        <v>44362</v>
      </c>
      <c r="K5504" s="28">
        <f t="shared" si="168"/>
        <v>11.73121285630414</v>
      </c>
    </row>
    <row r="5505" spans="1:11" x14ac:dyDescent="0.3">
      <c r="A5505" s="18" t="str">
        <f t="shared" si="167"/>
        <v>52022F</v>
      </c>
      <c r="B5505" s="10">
        <v>760199</v>
      </c>
      <c r="C5505" s="15">
        <v>44726</v>
      </c>
      <c r="D5505" s="16">
        <v>3970.9116130000002</v>
      </c>
      <c r="E5505" s="14">
        <v>0.47</v>
      </c>
      <c r="F5505" s="14" t="s">
        <v>41</v>
      </c>
      <c r="G5505" s="15">
        <v>44721</v>
      </c>
      <c r="H5505" s="27">
        <f>WORKDAY(WORKDAY(DATEVALUE("15/"&amp;MONTH(EDATE(C5505,0))&amp;"/"&amp;YEAR(EDATE(C5505,0))),-1,Feriados!$A$1:$A$936),1,Feriados!$A$1:$A$936)</f>
        <v>44727</v>
      </c>
      <c r="I5505" s="27">
        <f>WORKDAY(WORKDAY(DATEVALUE("15/"&amp;MONTH(EDATE(C5505,-1))&amp;"/"&amp;YEAR(EDATE(C5505,-1))),-1,Feriados!$A$1:$A$936),1,Feriados!$A$1:$A$936)</f>
        <v>44697</v>
      </c>
      <c r="J5505" s="27">
        <f>WORKDAY(WORKDAY(DATEVALUE("15/"&amp;MONTH(EDATE(C5505,0))&amp;"/"&amp;YEAR(EDATE(C5505,0))-1),-1,Feriados!$A$1:$A$936),1,Feriados!$A$1:$A$936)</f>
        <v>44362</v>
      </c>
      <c r="K5505" s="28">
        <f t="shared" si="168"/>
        <v>11.73121285630414</v>
      </c>
    </row>
    <row r="5506" spans="1:11" x14ac:dyDescent="0.3">
      <c r="A5506" s="18" t="str">
        <f t="shared" si="167"/>
        <v>52022F</v>
      </c>
      <c r="B5506" s="10">
        <v>760199</v>
      </c>
      <c r="C5506" s="15">
        <v>44727</v>
      </c>
      <c r="D5506" s="16">
        <v>3971.7580600000001</v>
      </c>
      <c r="E5506" s="14">
        <v>0.47</v>
      </c>
      <c r="F5506" s="14" t="s">
        <v>41</v>
      </c>
      <c r="G5506" s="15">
        <v>44721</v>
      </c>
      <c r="H5506" s="27">
        <f>WORKDAY(WORKDAY(DATEVALUE("15/"&amp;MONTH(EDATE(C5506,0))&amp;"/"&amp;YEAR(EDATE(C5506,0))),-1,Feriados!$A$1:$A$936),1,Feriados!$A$1:$A$936)</f>
        <v>44727</v>
      </c>
      <c r="I5506" s="27">
        <f>WORKDAY(WORKDAY(DATEVALUE("15/"&amp;MONTH(EDATE(C5506,-1))&amp;"/"&amp;YEAR(EDATE(C5506,-1))),-1,Feriados!$A$1:$A$936),1,Feriados!$A$1:$A$936)</f>
        <v>44697</v>
      </c>
      <c r="J5506" s="27">
        <f>WORKDAY(WORKDAY(DATEVALUE("15/"&amp;MONTH(EDATE(C5506,0))&amp;"/"&amp;YEAR(EDATE(C5506,0))-1),-1,Feriados!$A$1:$A$936),1,Feriados!$A$1:$A$936)</f>
        <v>44362</v>
      </c>
      <c r="K5506" s="28">
        <f t="shared" si="168"/>
        <v>11.73121285630414</v>
      </c>
    </row>
    <row r="5507" spans="1:11" x14ac:dyDescent="0.3">
      <c r="A5507" s="18" t="str">
        <f t="shared" ref="A5507:A5570" si="169">MONTH(EDATE(C5507,-1))&amp;YEAR(EDATE(C5507,-1))&amp;F5507</f>
        <v>52022P</v>
      </c>
      <c r="B5507" s="10">
        <v>760199</v>
      </c>
      <c r="C5507" s="15">
        <v>44729</v>
      </c>
      <c r="D5507" s="16">
        <v>3972.9648259999999</v>
      </c>
      <c r="E5507" s="14">
        <v>0.64</v>
      </c>
      <c r="F5507" s="14" t="s">
        <v>42</v>
      </c>
      <c r="G5507" s="15">
        <v>44729</v>
      </c>
      <c r="H5507" s="27">
        <f>WORKDAY(WORKDAY(DATEVALUE("15/"&amp;MONTH(EDATE(C5507,0))&amp;"/"&amp;YEAR(EDATE(C5507,0))),-1,Feriados!$A$1:$A$936),1,Feriados!$A$1:$A$936)</f>
        <v>44727</v>
      </c>
      <c r="I5507" s="27">
        <f>WORKDAY(WORKDAY(DATEVALUE("15/"&amp;MONTH(EDATE(C5507,-1))&amp;"/"&amp;YEAR(EDATE(C5507,-1))),-1,Feriados!$A$1:$A$936),1,Feriados!$A$1:$A$936)</f>
        <v>44697</v>
      </c>
      <c r="J5507" s="27">
        <f>WORKDAY(WORKDAY(DATEVALUE("15/"&amp;MONTH(EDATE(C5507,0))&amp;"/"&amp;YEAR(EDATE(C5507,0))-1),-1,Feriados!$A$1:$A$936),1,Feriados!$A$1:$A$936)</f>
        <v>44362</v>
      </c>
      <c r="K5507" s="28">
        <f t="shared" si="168"/>
        <v>11.73121285630414</v>
      </c>
    </row>
    <row r="5508" spans="1:11" x14ac:dyDescent="0.3">
      <c r="A5508" s="18" t="str">
        <f t="shared" si="169"/>
        <v>52022P</v>
      </c>
      <c r="B5508" s="10">
        <v>760199</v>
      </c>
      <c r="C5508" s="15">
        <v>44732</v>
      </c>
      <c r="D5508" s="16">
        <v>3974.1719600000001</v>
      </c>
      <c r="E5508" s="14">
        <v>0.64</v>
      </c>
      <c r="F5508" s="14" t="s">
        <v>42</v>
      </c>
      <c r="G5508" s="15">
        <v>44729</v>
      </c>
      <c r="H5508" s="27">
        <f>WORKDAY(WORKDAY(DATEVALUE("15/"&amp;MONTH(EDATE(C5508,0))&amp;"/"&amp;YEAR(EDATE(C5508,0))),-1,Feriados!$A$1:$A$936),1,Feriados!$A$1:$A$936)</f>
        <v>44727</v>
      </c>
      <c r="I5508" s="27">
        <f>WORKDAY(WORKDAY(DATEVALUE("15/"&amp;MONTH(EDATE(C5508,-1))&amp;"/"&amp;YEAR(EDATE(C5508,-1))),-1,Feriados!$A$1:$A$936),1,Feriados!$A$1:$A$936)</f>
        <v>44697</v>
      </c>
      <c r="J5508" s="27">
        <f>WORKDAY(WORKDAY(DATEVALUE("15/"&amp;MONTH(EDATE(C5508,0))&amp;"/"&amp;YEAR(EDATE(C5508,0))-1),-1,Feriados!$A$1:$A$936),1,Feriados!$A$1:$A$936)</f>
        <v>44362</v>
      </c>
      <c r="K5508" s="28">
        <f t="shared" si="168"/>
        <v>11.73121285630414</v>
      </c>
    </row>
    <row r="5509" spans="1:11" x14ac:dyDescent="0.3">
      <c r="A5509" s="18" t="str">
        <f t="shared" si="169"/>
        <v>52022P</v>
      </c>
      <c r="B5509" s="10">
        <v>760199</v>
      </c>
      <c r="C5509" s="15">
        <v>44733</v>
      </c>
      <c r="D5509" s="16">
        <v>3975.3794600000001</v>
      </c>
      <c r="E5509" s="14">
        <v>0.64</v>
      </c>
      <c r="F5509" s="14" t="s">
        <v>42</v>
      </c>
      <c r="G5509" s="15">
        <v>44729</v>
      </c>
      <c r="H5509" s="27">
        <f>WORKDAY(WORKDAY(DATEVALUE("15/"&amp;MONTH(EDATE(C5509,0))&amp;"/"&amp;YEAR(EDATE(C5509,0))),-1,Feriados!$A$1:$A$936),1,Feriados!$A$1:$A$936)</f>
        <v>44727</v>
      </c>
      <c r="I5509" s="27">
        <f>WORKDAY(WORKDAY(DATEVALUE("15/"&amp;MONTH(EDATE(C5509,-1))&amp;"/"&amp;YEAR(EDATE(C5509,-1))),-1,Feriados!$A$1:$A$936),1,Feriados!$A$1:$A$936)</f>
        <v>44697</v>
      </c>
      <c r="J5509" s="27">
        <f>WORKDAY(WORKDAY(DATEVALUE("15/"&amp;MONTH(EDATE(C5509,0))&amp;"/"&amp;YEAR(EDATE(C5509,0))-1),-1,Feriados!$A$1:$A$936),1,Feriados!$A$1:$A$936)</f>
        <v>44362</v>
      </c>
      <c r="K5509" s="28">
        <f t="shared" si="168"/>
        <v>11.73121285630414</v>
      </c>
    </row>
    <row r="5510" spans="1:11" x14ac:dyDescent="0.3">
      <c r="A5510" s="18" t="str">
        <f t="shared" si="169"/>
        <v>52022P</v>
      </c>
      <c r="B5510" s="10">
        <v>760199</v>
      </c>
      <c r="C5510" s="15">
        <v>44734</v>
      </c>
      <c r="D5510" s="16">
        <v>3976.5873270000002</v>
      </c>
      <c r="E5510" s="14">
        <v>0.64</v>
      </c>
      <c r="F5510" s="14" t="s">
        <v>42</v>
      </c>
      <c r="G5510" s="15">
        <v>44729</v>
      </c>
      <c r="H5510" s="27">
        <f>WORKDAY(WORKDAY(DATEVALUE("15/"&amp;MONTH(EDATE(C5510,0))&amp;"/"&amp;YEAR(EDATE(C5510,0))),-1,Feriados!$A$1:$A$936),1,Feriados!$A$1:$A$936)</f>
        <v>44727</v>
      </c>
      <c r="I5510" s="27">
        <f>WORKDAY(WORKDAY(DATEVALUE("15/"&amp;MONTH(EDATE(C5510,-1))&amp;"/"&amp;YEAR(EDATE(C5510,-1))),-1,Feriados!$A$1:$A$936),1,Feriados!$A$1:$A$936)</f>
        <v>44697</v>
      </c>
      <c r="J5510" s="27">
        <f>WORKDAY(WORKDAY(DATEVALUE("15/"&amp;MONTH(EDATE(C5510,0))&amp;"/"&amp;YEAR(EDATE(C5510,0))-1),-1,Feriados!$A$1:$A$936),1,Feriados!$A$1:$A$936)</f>
        <v>44362</v>
      </c>
      <c r="K5510" s="28">
        <f t="shared" si="168"/>
        <v>11.73121285630414</v>
      </c>
    </row>
    <row r="5511" spans="1:11" x14ac:dyDescent="0.3">
      <c r="A5511" s="18" t="str">
        <f t="shared" si="169"/>
        <v>52022P</v>
      </c>
      <c r="B5511" s="10">
        <v>760199</v>
      </c>
      <c r="C5511" s="15">
        <v>44735</v>
      </c>
      <c r="D5511" s="16">
        <v>3977.7955619999998</v>
      </c>
      <c r="E5511" s="14">
        <v>0.64</v>
      </c>
      <c r="F5511" s="14" t="s">
        <v>42</v>
      </c>
      <c r="G5511" s="15">
        <v>44729</v>
      </c>
      <c r="H5511" s="27">
        <f>WORKDAY(WORKDAY(DATEVALUE("15/"&amp;MONTH(EDATE(C5511,0))&amp;"/"&amp;YEAR(EDATE(C5511,0))),-1,Feriados!$A$1:$A$936),1,Feriados!$A$1:$A$936)</f>
        <v>44727</v>
      </c>
      <c r="I5511" s="27">
        <f>WORKDAY(WORKDAY(DATEVALUE("15/"&amp;MONTH(EDATE(C5511,-1))&amp;"/"&amp;YEAR(EDATE(C5511,-1))),-1,Feriados!$A$1:$A$936),1,Feriados!$A$1:$A$936)</f>
        <v>44697</v>
      </c>
      <c r="J5511" s="27">
        <f>WORKDAY(WORKDAY(DATEVALUE("15/"&amp;MONTH(EDATE(C5511,0))&amp;"/"&amp;YEAR(EDATE(C5511,0))-1),-1,Feriados!$A$1:$A$936),1,Feriados!$A$1:$A$936)</f>
        <v>44362</v>
      </c>
      <c r="K5511" s="28">
        <f t="shared" si="168"/>
        <v>11.73121285630414</v>
      </c>
    </row>
    <row r="5512" spans="1:11" x14ac:dyDescent="0.3">
      <c r="A5512" s="18" t="str">
        <f t="shared" si="169"/>
        <v>52022P</v>
      </c>
      <c r="B5512" s="10">
        <v>760199</v>
      </c>
      <c r="C5512" s="15">
        <v>44736</v>
      </c>
      <c r="D5512" s="16">
        <v>3979.0041630000001</v>
      </c>
      <c r="E5512" s="14">
        <v>0.64</v>
      </c>
      <c r="F5512" s="14" t="s">
        <v>42</v>
      </c>
      <c r="G5512" s="15">
        <v>44729</v>
      </c>
      <c r="H5512" s="27">
        <f>WORKDAY(WORKDAY(DATEVALUE("15/"&amp;MONTH(EDATE(C5512,0))&amp;"/"&amp;YEAR(EDATE(C5512,0))),-1,Feriados!$A$1:$A$936),1,Feriados!$A$1:$A$936)</f>
        <v>44727</v>
      </c>
      <c r="I5512" s="27">
        <f>WORKDAY(WORKDAY(DATEVALUE("15/"&amp;MONTH(EDATE(C5512,-1))&amp;"/"&amp;YEAR(EDATE(C5512,-1))),-1,Feriados!$A$1:$A$936),1,Feriados!$A$1:$A$936)</f>
        <v>44697</v>
      </c>
      <c r="J5512" s="27">
        <f>WORKDAY(WORKDAY(DATEVALUE("15/"&amp;MONTH(EDATE(C5512,0))&amp;"/"&amp;YEAR(EDATE(C5512,0))-1),-1,Feriados!$A$1:$A$936),1,Feriados!$A$1:$A$936)</f>
        <v>44362</v>
      </c>
      <c r="K5512" s="28">
        <f t="shared" si="168"/>
        <v>11.73121285630414</v>
      </c>
    </row>
    <row r="5513" spans="1:11" x14ac:dyDescent="0.3">
      <c r="A5513" s="18" t="str">
        <f t="shared" si="169"/>
        <v>52022P</v>
      </c>
      <c r="B5513" s="10">
        <v>760199</v>
      </c>
      <c r="C5513" s="15">
        <v>44739</v>
      </c>
      <c r="D5513" s="16">
        <v>3981.3992480000002</v>
      </c>
      <c r="E5513" s="14">
        <v>0.73</v>
      </c>
      <c r="F5513" s="14" t="s">
        <v>42</v>
      </c>
      <c r="G5513" s="15">
        <v>44739</v>
      </c>
      <c r="H5513" s="27">
        <f>WORKDAY(WORKDAY(DATEVALUE("15/"&amp;MONTH(EDATE(C5513,0))&amp;"/"&amp;YEAR(EDATE(C5513,0))),-1,Feriados!$A$1:$A$936),1,Feriados!$A$1:$A$936)</f>
        <v>44727</v>
      </c>
      <c r="I5513" s="27">
        <f>WORKDAY(WORKDAY(DATEVALUE("15/"&amp;MONTH(EDATE(C5513,-1))&amp;"/"&amp;YEAR(EDATE(C5513,-1))),-1,Feriados!$A$1:$A$936),1,Feriados!$A$1:$A$936)</f>
        <v>44697</v>
      </c>
      <c r="J5513" s="27">
        <f>WORKDAY(WORKDAY(DATEVALUE("15/"&amp;MONTH(EDATE(C5513,0))&amp;"/"&amp;YEAR(EDATE(C5513,0))-1),-1,Feriados!$A$1:$A$936),1,Feriados!$A$1:$A$936)</f>
        <v>44362</v>
      </c>
      <c r="K5513" s="28">
        <f t="shared" si="168"/>
        <v>11.73121285630414</v>
      </c>
    </row>
    <row r="5514" spans="1:11" x14ac:dyDescent="0.3">
      <c r="A5514" s="18" t="str">
        <f t="shared" si="169"/>
        <v>52022P</v>
      </c>
      <c r="B5514" s="10">
        <v>760199</v>
      </c>
      <c r="C5514" s="15">
        <v>44740</v>
      </c>
      <c r="D5514" s="16">
        <v>3982.7784700000002</v>
      </c>
      <c r="E5514" s="14">
        <v>0.73</v>
      </c>
      <c r="F5514" s="14" t="s">
        <v>42</v>
      </c>
      <c r="G5514" s="15">
        <v>44739</v>
      </c>
      <c r="H5514" s="27">
        <f>WORKDAY(WORKDAY(DATEVALUE("15/"&amp;MONTH(EDATE(C5514,0))&amp;"/"&amp;YEAR(EDATE(C5514,0))),-1,Feriados!$A$1:$A$936),1,Feriados!$A$1:$A$936)</f>
        <v>44727</v>
      </c>
      <c r="I5514" s="27">
        <f>WORKDAY(WORKDAY(DATEVALUE("15/"&amp;MONTH(EDATE(C5514,-1))&amp;"/"&amp;YEAR(EDATE(C5514,-1))),-1,Feriados!$A$1:$A$936),1,Feriados!$A$1:$A$936)</f>
        <v>44697</v>
      </c>
      <c r="J5514" s="27">
        <f>WORKDAY(WORKDAY(DATEVALUE("15/"&amp;MONTH(EDATE(C5514,0))&amp;"/"&amp;YEAR(EDATE(C5514,0))-1),-1,Feriados!$A$1:$A$936),1,Feriados!$A$1:$A$936)</f>
        <v>44362</v>
      </c>
      <c r="K5514" s="28">
        <f t="shared" si="168"/>
        <v>11.73121285630414</v>
      </c>
    </row>
    <row r="5515" spans="1:11" x14ac:dyDescent="0.3">
      <c r="A5515" s="18" t="str">
        <f t="shared" si="169"/>
        <v>52022P</v>
      </c>
      <c r="B5515" s="10">
        <v>760199</v>
      </c>
      <c r="C5515" s="15">
        <v>44741</v>
      </c>
      <c r="D5515" s="16">
        <v>3984.1581700000002</v>
      </c>
      <c r="E5515" s="14">
        <v>0.73</v>
      </c>
      <c r="F5515" s="14" t="s">
        <v>42</v>
      </c>
      <c r="G5515" s="15">
        <v>44739</v>
      </c>
      <c r="H5515" s="27">
        <f>WORKDAY(WORKDAY(DATEVALUE("15/"&amp;MONTH(EDATE(C5515,0))&amp;"/"&amp;YEAR(EDATE(C5515,0))),-1,Feriados!$A$1:$A$936),1,Feriados!$A$1:$A$936)</f>
        <v>44727</v>
      </c>
      <c r="I5515" s="27">
        <f>WORKDAY(WORKDAY(DATEVALUE("15/"&amp;MONTH(EDATE(C5515,-1))&amp;"/"&amp;YEAR(EDATE(C5515,-1))),-1,Feriados!$A$1:$A$936),1,Feriados!$A$1:$A$936)</f>
        <v>44697</v>
      </c>
      <c r="J5515" s="27">
        <f>WORKDAY(WORKDAY(DATEVALUE("15/"&amp;MONTH(EDATE(C5515,0))&amp;"/"&amp;YEAR(EDATE(C5515,0))-1),-1,Feriados!$A$1:$A$936),1,Feriados!$A$1:$A$936)</f>
        <v>44362</v>
      </c>
      <c r="K5515" s="28">
        <f t="shared" si="168"/>
        <v>11.73121285630414</v>
      </c>
    </row>
    <row r="5516" spans="1:11" x14ac:dyDescent="0.3">
      <c r="A5516" s="18" t="str">
        <f t="shared" si="169"/>
        <v>52022P</v>
      </c>
      <c r="B5516" s="10">
        <v>760199</v>
      </c>
      <c r="C5516" s="15">
        <v>44742</v>
      </c>
      <c r="D5516" s="16">
        <v>3985.538348</v>
      </c>
      <c r="E5516" s="14">
        <v>0.73</v>
      </c>
      <c r="F5516" s="14" t="s">
        <v>42</v>
      </c>
      <c r="G5516" s="15">
        <v>44739</v>
      </c>
      <c r="H5516" s="27">
        <f>WORKDAY(WORKDAY(DATEVALUE("15/"&amp;MONTH(EDATE(C5516,0))&amp;"/"&amp;YEAR(EDATE(C5516,0))),-1,Feriados!$A$1:$A$936),1,Feriados!$A$1:$A$936)</f>
        <v>44727</v>
      </c>
      <c r="I5516" s="27">
        <f>WORKDAY(WORKDAY(DATEVALUE("15/"&amp;MONTH(EDATE(C5516,-1))&amp;"/"&amp;YEAR(EDATE(C5516,-1))),-1,Feriados!$A$1:$A$936),1,Feriados!$A$1:$A$936)</f>
        <v>44697</v>
      </c>
      <c r="J5516" s="27">
        <f>WORKDAY(WORKDAY(DATEVALUE("15/"&amp;MONTH(EDATE(C5516,0))&amp;"/"&amp;YEAR(EDATE(C5516,0))-1),-1,Feriados!$A$1:$A$936),1,Feriados!$A$1:$A$936)</f>
        <v>44362</v>
      </c>
      <c r="K5516" s="28">
        <f t="shared" si="168"/>
        <v>11.73121285630414</v>
      </c>
    </row>
    <row r="5517" spans="1:11" x14ac:dyDescent="0.3">
      <c r="A5517" s="18" t="str">
        <f t="shared" si="169"/>
        <v>62022P</v>
      </c>
      <c r="B5517" s="10">
        <v>760199</v>
      </c>
      <c r="C5517" s="15">
        <v>44743</v>
      </c>
      <c r="D5517" s="16">
        <v>3986.919003</v>
      </c>
      <c r="E5517" s="14">
        <v>0.73</v>
      </c>
      <c r="F5517" s="14" t="s">
        <v>42</v>
      </c>
      <c r="G5517" s="15">
        <v>44739</v>
      </c>
      <c r="H5517" s="27">
        <f>WORKDAY(WORKDAY(DATEVALUE("15/"&amp;MONTH(EDATE(C5517,0))&amp;"/"&amp;YEAR(EDATE(C5517,0))),-1,Feriados!$A$1:$A$936),1,Feriados!$A$1:$A$936)</f>
        <v>44757</v>
      </c>
      <c r="I5517" s="27">
        <f>WORKDAY(WORKDAY(DATEVALUE("15/"&amp;MONTH(EDATE(C5517,-1))&amp;"/"&amp;YEAR(EDATE(C5517,-1))),-1,Feriados!$A$1:$A$936),1,Feriados!$A$1:$A$936)</f>
        <v>44727</v>
      </c>
      <c r="J5517" s="27">
        <f>WORKDAY(WORKDAY(DATEVALUE("15/"&amp;MONTH(EDATE(C5517,0))&amp;"/"&amp;YEAR(EDATE(C5517,0))-1),-1,Feriados!$A$1:$A$936),1,Feriados!$A$1:$A$936)</f>
        <v>44392</v>
      </c>
      <c r="K5517" s="28">
        <f t="shared" si="168"/>
        <v>11.886869613834449</v>
      </c>
    </row>
    <row r="5518" spans="1:11" x14ac:dyDescent="0.3">
      <c r="A5518" s="18" t="str">
        <f t="shared" si="169"/>
        <v>62022P</v>
      </c>
      <c r="B5518" s="10">
        <v>760199</v>
      </c>
      <c r="C5518" s="15">
        <v>44746</v>
      </c>
      <c r="D5518" s="16">
        <v>3988.3001370000002</v>
      </c>
      <c r="E5518" s="14">
        <v>0.73</v>
      </c>
      <c r="F5518" s="14" t="s">
        <v>42</v>
      </c>
      <c r="G5518" s="15">
        <v>44739</v>
      </c>
      <c r="H5518" s="27">
        <f>WORKDAY(WORKDAY(DATEVALUE("15/"&amp;MONTH(EDATE(C5518,0))&amp;"/"&amp;YEAR(EDATE(C5518,0))),-1,Feriados!$A$1:$A$936),1,Feriados!$A$1:$A$936)</f>
        <v>44757</v>
      </c>
      <c r="I5518" s="27">
        <f>WORKDAY(WORKDAY(DATEVALUE("15/"&amp;MONTH(EDATE(C5518,-1))&amp;"/"&amp;YEAR(EDATE(C5518,-1))),-1,Feriados!$A$1:$A$936),1,Feriados!$A$1:$A$936)</f>
        <v>44727</v>
      </c>
      <c r="J5518" s="27">
        <f>WORKDAY(WORKDAY(DATEVALUE("15/"&amp;MONTH(EDATE(C5518,0))&amp;"/"&amp;YEAR(EDATE(C5518,0))-1),-1,Feriados!$A$1:$A$936),1,Feriados!$A$1:$A$936)</f>
        <v>44392</v>
      </c>
      <c r="K5518" s="28">
        <f t="shared" si="168"/>
        <v>11.886869613834449</v>
      </c>
    </row>
    <row r="5519" spans="1:11" x14ac:dyDescent="0.3">
      <c r="A5519" s="18" t="str">
        <f t="shared" si="169"/>
        <v>62022P</v>
      </c>
      <c r="B5519" s="10">
        <v>760199</v>
      </c>
      <c r="C5519" s="15">
        <v>44747</v>
      </c>
      <c r="D5519" s="16">
        <v>3989.6817500000002</v>
      </c>
      <c r="E5519" s="14">
        <v>0.73</v>
      </c>
      <c r="F5519" s="14" t="s">
        <v>42</v>
      </c>
      <c r="G5519" s="15">
        <v>44739</v>
      </c>
      <c r="H5519" s="27">
        <f>WORKDAY(WORKDAY(DATEVALUE("15/"&amp;MONTH(EDATE(C5519,0))&amp;"/"&amp;YEAR(EDATE(C5519,0))),-1,Feriados!$A$1:$A$936),1,Feriados!$A$1:$A$936)</f>
        <v>44757</v>
      </c>
      <c r="I5519" s="27">
        <f>WORKDAY(WORKDAY(DATEVALUE("15/"&amp;MONTH(EDATE(C5519,-1))&amp;"/"&amp;YEAR(EDATE(C5519,-1))),-1,Feriados!$A$1:$A$936),1,Feriados!$A$1:$A$936)</f>
        <v>44727</v>
      </c>
      <c r="J5519" s="27">
        <f>WORKDAY(WORKDAY(DATEVALUE("15/"&amp;MONTH(EDATE(C5519,0))&amp;"/"&amp;YEAR(EDATE(C5519,0))-1),-1,Feriados!$A$1:$A$936),1,Feriados!$A$1:$A$936)</f>
        <v>44392</v>
      </c>
      <c r="K5519" s="28">
        <f t="shared" si="168"/>
        <v>11.886869613834449</v>
      </c>
    </row>
    <row r="5520" spans="1:11" x14ac:dyDescent="0.3">
      <c r="A5520" s="18" t="str">
        <f t="shared" si="169"/>
        <v>62022P</v>
      </c>
      <c r="B5520" s="10">
        <v>760199</v>
      </c>
      <c r="C5520" s="15">
        <v>44748</v>
      </c>
      <c r="D5520" s="16">
        <v>3991.0638410000001</v>
      </c>
      <c r="E5520" s="14">
        <v>0.73</v>
      </c>
      <c r="F5520" s="14" t="s">
        <v>42</v>
      </c>
      <c r="G5520" s="15">
        <v>44739</v>
      </c>
      <c r="H5520" s="27">
        <f>WORKDAY(WORKDAY(DATEVALUE("15/"&amp;MONTH(EDATE(C5520,0))&amp;"/"&amp;YEAR(EDATE(C5520,0))),-1,Feriados!$A$1:$A$936),1,Feriados!$A$1:$A$936)</f>
        <v>44757</v>
      </c>
      <c r="I5520" s="27">
        <f>WORKDAY(WORKDAY(DATEVALUE("15/"&amp;MONTH(EDATE(C5520,-1))&amp;"/"&amp;YEAR(EDATE(C5520,-1))),-1,Feriados!$A$1:$A$936),1,Feriados!$A$1:$A$936)</f>
        <v>44727</v>
      </c>
      <c r="J5520" s="27">
        <f>WORKDAY(WORKDAY(DATEVALUE("15/"&amp;MONTH(EDATE(C5520,0))&amp;"/"&amp;YEAR(EDATE(C5520,0))-1),-1,Feriados!$A$1:$A$936),1,Feriados!$A$1:$A$936)</f>
        <v>44392</v>
      </c>
      <c r="K5520" s="28">
        <f t="shared" si="168"/>
        <v>11.886869613834449</v>
      </c>
    </row>
    <row r="5521" spans="1:11" x14ac:dyDescent="0.3">
      <c r="A5521" s="18" t="str">
        <f t="shared" si="169"/>
        <v>62022P</v>
      </c>
      <c r="B5521" s="10">
        <v>760199</v>
      </c>
      <c r="C5521" s="15">
        <v>44749</v>
      </c>
      <c r="D5521" s="16">
        <v>3992.4464109999999</v>
      </c>
      <c r="E5521" s="14">
        <v>0.73</v>
      </c>
      <c r="F5521" s="14" t="s">
        <v>42</v>
      </c>
      <c r="G5521" s="15">
        <v>44739</v>
      </c>
      <c r="H5521" s="27">
        <f>WORKDAY(WORKDAY(DATEVALUE("15/"&amp;MONTH(EDATE(C5521,0))&amp;"/"&amp;YEAR(EDATE(C5521,0))),-1,Feriados!$A$1:$A$936),1,Feriados!$A$1:$A$936)</f>
        <v>44757</v>
      </c>
      <c r="I5521" s="27">
        <f>WORKDAY(WORKDAY(DATEVALUE("15/"&amp;MONTH(EDATE(C5521,-1))&amp;"/"&amp;YEAR(EDATE(C5521,-1))),-1,Feriados!$A$1:$A$936),1,Feriados!$A$1:$A$936)</f>
        <v>44727</v>
      </c>
      <c r="J5521" s="27">
        <f>WORKDAY(WORKDAY(DATEVALUE("15/"&amp;MONTH(EDATE(C5521,0))&amp;"/"&amp;YEAR(EDATE(C5521,0))-1),-1,Feriados!$A$1:$A$936),1,Feriados!$A$1:$A$936)</f>
        <v>44392</v>
      </c>
      <c r="K5521" s="28">
        <f t="shared" si="168"/>
        <v>11.886869613834449</v>
      </c>
    </row>
    <row r="5522" spans="1:11" x14ac:dyDescent="0.3">
      <c r="A5522" s="18" t="str">
        <f t="shared" si="169"/>
        <v>62022F</v>
      </c>
      <c r="B5522" s="10">
        <v>760199</v>
      </c>
      <c r="C5522" s="15">
        <v>44750</v>
      </c>
      <c r="D5522" s="16">
        <v>3992.0185569999999</v>
      </c>
      <c r="E5522" s="14">
        <v>0.67</v>
      </c>
      <c r="F5522" s="14" t="s">
        <v>41</v>
      </c>
      <c r="G5522" s="15">
        <v>44750</v>
      </c>
      <c r="H5522" s="27">
        <f>WORKDAY(WORKDAY(DATEVALUE("15/"&amp;MONTH(EDATE(C5522,0))&amp;"/"&amp;YEAR(EDATE(C5522,0))),-1,Feriados!$A$1:$A$936),1,Feriados!$A$1:$A$936)</f>
        <v>44757</v>
      </c>
      <c r="I5522" s="27">
        <f>WORKDAY(WORKDAY(DATEVALUE("15/"&amp;MONTH(EDATE(C5522,-1))&amp;"/"&amp;YEAR(EDATE(C5522,-1))),-1,Feriados!$A$1:$A$936),1,Feriados!$A$1:$A$936)</f>
        <v>44727</v>
      </c>
      <c r="J5522" s="27">
        <f>WORKDAY(WORKDAY(DATEVALUE("15/"&amp;MONTH(EDATE(C5522,0))&amp;"/"&amp;YEAR(EDATE(C5522,0))-1),-1,Feriados!$A$1:$A$936),1,Feriados!$A$1:$A$936)</f>
        <v>44392</v>
      </c>
      <c r="K5522" s="28">
        <f t="shared" si="168"/>
        <v>11.886869613834449</v>
      </c>
    </row>
    <row r="5523" spans="1:11" x14ac:dyDescent="0.3">
      <c r="A5523" s="18" t="str">
        <f t="shared" si="169"/>
        <v>62022F</v>
      </c>
      <c r="B5523" s="10">
        <v>760199</v>
      </c>
      <c r="C5523" s="15">
        <v>44753</v>
      </c>
      <c r="D5523" s="16">
        <v>3993.2882639999998</v>
      </c>
      <c r="E5523" s="14">
        <v>0.67</v>
      </c>
      <c r="F5523" s="14" t="s">
        <v>41</v>
      </c>
      <c r="G5523" s="15">
        <v>44750</v>
      </c>
      <c r="H5523" s="27">
        <f>WORKDAY(WORKDAY(DATEVALUE("15/"&amp;MONTH(EDATE(C5523,0))&amp;"/"&amp;YEAR(EDATE(C5523,0))),-1,Feriados!$A$1:$A$936),1,Feriados!$A$1:$A$936)</f>
        <v>44757</v>
      </c>
      <c r="I5523" s="27">
        <f>WORKDAY(WORKDAY(DATEVALUE("15/"&amp;MONTH(EDATE(C5523,-1))&amp;"/"&amp;YEAR(EDATE(C5523,-1))),-1,Feriados!$A$1:$A$936),1,Feriados!$A$1:$A$936)</f>
        <v>44727</v>
      </c>
      <c r="J5523" s="27">
        <f>WORKDAY(WORKDAY(DATEVALUE("15/"&amp;MONTH(EDATE(C5523,0))&amp;"/"&amp;YEAR(EDATE(C5523,0))-1),-1,Feriados!$A$1:$A$936),1,Feriados!$A$1:$A$936)</f>
        <v>44392</v>
      </c>
      <c r="K5523" s="28">
        <f t="shared" si="168"/>
        <v>11.886869613834449</v>
      </c>
    </row>
    <row r="5524" spans="1:11" x14ac:dyDescent="0.3">
      <c r="A5524" s="18" t="str">
        <f t="shared" si="169"/>
        <v>62022F</v>
      </c>
      <c r="B5524" s="10">
        <v>760199</v>
      </c>
      <c r="C5524" s="15">
        <v>44754</v>
      </c>
      <c r="D5524" s="16">
        <v>3994.5583750000001</v>
      </c>
      <c r="E5524" s="14">
        <v>0.67</v>
      </c>
      <c r="F5524" s="14" t="s">
        <v>41</v>
      </c>
      <c r="G5524" s="15">
        <v>44750</v>
      </c>
      <c r="H5524" s="27">
        <f>WORKDAY(WORKDAY(DATEVALUE("15/"&amp;MONTH(EDATE(C5524,0))&amp;"/"&amp;YEAR(EDATE(C5524,0))),-1,Feriados!$A$1:$A$936),1,Feriados!$A$1:$A$936)</f>
        <v>44757</v>
      </c>
      <c r="I5524" s="27">
        <f>WORKDAY(WORKDAY(DATEVALUE("15/"&amp;MONTH(EDATE(C5524,-1))&amp;"/"&amp;YEAR(EDATE(C5524,-1))),-1,Feriados!$A$1:$A$936),1,Feriados!$A$1:$A$936)</f>
        <v>44727</v>
      </c>
      <c r="J5524" s="27">
        <f>WORKDAY(WORKDAY(DATEVALUE("15/"&amp;MONTH(EDATE(C5524,0))&amp;"/"&amp;YEAR(EDATE(C5524,0))-1),-1,Feriados!$A$1:$A$936),1,Feriados!$A$1:$A$936)</f>
        <v>44392</v>
      </c>
      <c r="K5524" s="28">
        <f t="shared" si="168"/>
        <v>11.886869613834449</v>
      </c>
    </row>
    <row r="5525" spans="1:11" x14ac:dyDescent="0.3">
      <c r="A5525" s="18" t="str">
        <f t="shared" si="169"/>
        <v>62022F</v>
      </c>
      <c r="B5525" s="10">
        <v>760199</v>
      </c>
      <c r="C5525" s="15">
        <v>44755</v>
      </c>
      <c r="D5525" s="16">
        <v>3995.8288899999998</v>
      </c>
      <c r="E5525" s="14">
        <v>0.67</v>
      </c>
      <c r="F5525" s="14" t="s">
        <v>41</v>
      </c>
      <c r="G5525" s="15">
        <v>44750</v>
      </c>
      <c r="H5525" s="27">
        <f>WORKDAY(WORKDAY(DATEVALUE("15/"&amp;MONTH(EDATE(C5525,0))&amp;"/"&amp;YEAR(EDATE(C5525,0))),-1,Feriados!$A$1:$A$936),1,Feriados!$A$1:$A$936)</f>
        <v>44757</v>
      </c>
      <c r="I5525" s="27">
        <f>WORKDAY(WORKDAY(DATEVALUE("15/"&amp;MONTH(EDATE(C5525,-1))&amp;"/"&amp;YEAR(EDATE(C5525,-1))),-1,Feriados!$A$1:$A$936),1,Feriados!$A$1:$A$936)</f>
        <v>44727</v>
      </c>
      <c r="J5525" s="27">
        <f>WORKDAY(WORKDAY(DATEVALUE("15/"&amp;MONTH(EDATE(C5525,0))&amp;"/"&amp;YEAR(EDATE(C5525,0))-1),-1,Feriados!$A$1:$A$936),1,Feriados!$A$1:$A$936)</f>
        <v>44392</v>
      </c>
      <c r="K5525" s="28">
        <f t="shared" si="168"/>
        <v>11.886869613834449</v>
      </c>
    </row>
    <row r="5526" spans="1:11" x14ac:dyDescent="0.3">
      <c r="A5526" s="18" t="str">
        <f t="shared" si="169"/>
        <v>62022F</v>
      </c>
      <c r="B5526" s="10">
        <v>760199</v>
      </c>
      <c r="C5526" s="15">
        <v>44756</v>
      </c>
      <c r="D5526" s="16">
        <v>3997.0998089999998</v>
      </c>
      <c r="E5526" s="14">
        <v>0.67</v>
      </c>
      <c r="F5526" s="14" t="s">
        <v>41</v>
      </c>
      <c r="G5526" s="15">
        <v>44750</v>
      </c>
      <c r="H5526" s="27">
        <f>WORKDAY(WORKDAY(DATEVALUE("15/"&amp;MONTH(EDATE(C5526,0))&amp;"/"&amp;YEAR(EDATE(C5526,0))),-1,Feriados!$A$1:$A$936),1,Feriados!$A$1:$A$936)</f>
        <v>44757</v>
      </c>
      <c r="I5526" s="27">
        <f>WORKDAY(WORKDAY(DATEVALUE("15/"&amp;MONTH(EDATE(C5526,-1))&amp;"/"&amp;YEAR(EDATE(C5526,-1))),-1,Feriados!$A$1:$A$936),1,Feriados!$A$1:$A$936)</f>
        <v>44727</v>
      </c>
      <c r="J5526" s="27">
        <f>WORKDAY(WORKDAY(DATEVALUE("15/"&amp;MONTH(EDATE(C5526,0))&amp;"/"&amp;YEAR(EDATE(C5526,0))-1),-1,Feriados!$A$1:$A$936),1,Feriados!$A$1:$A$936)</f>
        <v>44392</v>
      </c>
      <c r="K5526" s="28">
        <f t="shared" si="168"/>
        <v>11.886869613834449</v>
      </c>
    </row>
    <row r="5527" spans="1:11" x14ac:dyDescent="0.3">
      <c r="A5527" s="18" t="str">
        <f t="shared" si="169"/>
        <v>62022F</v>
      </c>
      <c r="B5527" s="10">
        <v>760199</v>
      </c>
      <c r="C5527" s="15">
        <v>44757</v>
      </c>
      <c r="D5527" s="16">
        <v>3998.3711330000001</v>
      </c>
      <c r="E5527" s="14">
        <v>0.67</v>
      </c>
      <c r="F5527" s="14" t="s">
        <v>41</v>
      </c>
      <c r="G5527" s="15">
        <v>44750</v>
      </c>
      <c r="H5527" s="27">
        <f>WORKDAY(WORKDAY(DATEVALUE("15/"&amp;MONTH(EDATE(C5527,0))&amp;"/"&amp;YEAR(EDATE(C5527,0))),-1,Feriados!$A$1:$A$936),1,Feriados!$A$1:$A$936)</f>
        <v>44757</v>
      </c>
      <c r="I5527" s="27">
        <f>WORKDAY(WORKDAY(DATEVALUE("15/"&amp;MONTH(EDATE(C5527,-1))&amp;"/"&amp;YEAR(EDATE(C5527,-1))),-1,Feriados!$A$1:$A$936),1,Feriados!$A$1:$A$936)</f>
        <v>44727</v>
      </c>
      <c r="J5527" s="27">
        <f>WORKDAY(WORKDAY(DATEVALUE("15/"&amp;MONTH(EDATE(C5527,0))&amp;"/"&amp;YEAR(EDATE(C5527,0))-1),-1,Feriados!$A$1:$A$936),1,Feriados!$A$1:$A$936)</f>
        <v>44392</v>
      </c>
      <c r="K5527" s="28">
        <f t="shared" si="168"/>
        <v>11.886869613834449</v>
      </c>
    </row>
    <row r="5528" spans="1:11" x14ac:dyDescent="0.3">
      <c r="A5528" s="18" t="str">
        <f t="shared" si="169"/>
        <v>62022P</v>
      </c>
      <c r="B5528" s="10">
        <v>760199</v>
      </c>
      <c r="C5528" s="15">
        <v>44760</v>
      </c>
      <c r="D5528" s="16">
        <v>3997.1680080000001</v>
      </c>
      <c r="E5528" s="14">
        <v>-0.63</v>
      </c>
      <c r="F5528" s="14" t="s">
        <v>42</v>
      </c>
      <c r="G5528" s="15">
        <v>44760</v>
      </c>
      <c r="H5528" s="27">
        <f>WORKDAY(WORKDAY(DATEVALUE("15/"&amp;MONTH(EDATE(C5528,0))&amp;"/"&amp;YEAR(EDATE(C5528,0))),-1,Feriados!$A$1:$A$936),1,Feriados!$A$1:$A$936)</f>
        <v>44757</v>
      </c>
      <c r="I5528" s="27">
        <f>WORKDAY(WORKDAY(DATEVALUE("15/"&amp;MONTH(EDATE(C5528,-1))&amp;"/"&amp;YEAR(EDATE(C5528,-1))),-1,Feriados!$A$1:$A$936),1,Feriados!$A$1:$A$936)</f>
        <v>44727</v>
      </c>
      <c r="J5528" s="27">
        <f>WORKDAY(WORKDAY(DATEVALUE("15/"&amp;MONTH(EDATE(C5528,0))&amp;"/"&amp;YEAR(EDATE(C5528,0))-1),-1,Feriados!$A$1:$A$936),1,Feriados!$A$1:$A$936)</f>
        <v>44392</v>
      </c>
      <c r="K5528" s="28">
        <f t="shared" si="168"/>
        <v>11.886869613834449</v>
      </c>
    </row>
    <row r="5529" spans="1:11" x14ac:dyDescent="0.3">
      <c r="A5529" s="18" t="str">
        <f t="shared" si="169"/>
        <v>62022P</v>
      </c>
      <c r="B5529" s="10">
        <v>760199</v>
      </c>
      <c r="C5529" s="15">
        <v>44761</v>
      </c>
      <c r="D5529" s="16">
        <v>3995.9652449999999</v>
      </c>
      <c r="E5529" s="14">
        <v>-0.63</v>
      </c>
      <c r="F5529" s="14" t="s">
        <v>42</v>
      </c>
      <c r="G5529" s="15">
        <v>44760</v>
      </c>
      <c r="H5529" s="27">
        <f>WORKDAY(WORKDAY(DATEVALUE("15/"&amp;MONTH(EDATE(C5529,0))&amp;"/"&amp;YEAR(EDATE(C5529,0))),-1,Feriados!$A$1:$A$936),1,Feriados!$A$1:$A$936)</f>
        <v>44757</v>
      </c>
      <c r="I5529" s="27">
        <f>WORKDAY(WORKDAY(DATEVALUE("15/"&amp;MONTH(EDATE(C5529,-1))&amp;"/"&amp;YEAR(EDATE(C5529,-1))),-1,Feriados!$A$1:$A$936),1,Feriados!$A$1:$A$936)</f>
        <v>44727</v>
      </c>
      <c r="J5529" s="27">
        <f>WORKDAY(WORKDAY(DATEVALUE("15/"&amp;MONTH(EDATE(C5529,0))&amp;"/"&amp;YEAR(EDATE(C5529,0))-1),-1,Feriados!$A$1:$A$936),1,Feriados!$A$1:$A$936)</f>
        <v>44392</v>
      </c>
      <c r="K5529" s="28">
        <f t="shared" si="168"/>
        <v>11.886869613834449</v>
      </c>
    </row>
    <row r="5530" spans="1:11" x14ac:dyDescent="0.3">
      <c r="A5530" s="18" t="str">
        <f t="shared" si="169"/>
        <v>62022P</v>
      </c>
      <c r="B5530" s="10">
        <v>760199</v>
      </c>
      <c r="C5530" s="15">
        <v>44762</v>
      </c>
      <c r="D5530" s="16">
        <v>3994.7628439999999</v>
      </c>
      <c r="E5530" s="14">
        <v>-0.63</v>
      </c>
      <c r="F5530" s="14" t="s">
        <v>42</v>
      </c>
      <c r="G5530" s="15">
        <v>44760</v>
      </c>
      <c r="H5530" s="27">
        <f>WORKDAY(WORKDAY(DATEVALUE("15/"&amp;MONTH(EDATE(C5530,0))&amp;"/"&amp;YEAR(EDATE(C5530,0))),-1,Feriados!$A$1:$A$936),1,Feriados!$A$1:$A$936)</f>
        <v>44757</v>
      </c>
      <c r="I5530" s="27">
        <f>WORKDAY(WORKDAY(DATEVALUE("15/"&amp;MONTH(EDATE(C5530,-1))&amp;"/"&amp;YEAR(EDATE(C5530,-1))),-1,Feriados!$A$1:$A$936),1,Feriados!$A$1:$A$936)</f>
        <v>44727</v>
      </c>
      <c r="J5530" s="27">
        <f>WORKDAY(WORKDAY(DATEVALUE("15/"&amp;MONTH(EDATE(C5530,0))&amp;"/"&amp;YEAR(EDATE(C5530,0))-1),-1,Feriados!$A$1:$A$936),1,Feriados!$A$1:$A$936)</f>
        <v>44392</v>
      </c>
      <c r="K5530" s="28">
        <f t="shared" si="168"/>
        <v>11.886869613834449</v>
      </c>
    </row>
    <row r="5531" spans="1:11" x14ac:dyDescent="0.3">
      <c r="A5531" s="18" t="str">
        <f t="shared" si="169"/>
        <v>62022P</v>
      </c>
      <c r="B5531" s="10">
        <v>760199</v>
      </c>
      <c r="C5531" s="15">
        <v>44763</v>
      </c>
      <c r="D5531" s="16">
        <v>3993.5608050000001</v>
      </c>
      <c r="E5531" s="14">
        <v>-0.63</v>
      </c>
      <c r="F5531" s="14" t="s">
        <v>42</v>
      </c>
      <c r="G5531" s="15">
        <v>44760</v>
      </c>
      <c r="H5531" s="27">
        <f>WORKDAY(WORKDAY(DATEVALUE("15/"&amp;MONTH(EDATE(C5531,0))&amp;"/"&amp;YEAR(EDATE(C5531,0))),-1,Feriados!$A$1:$A$936),1,Feriados!$A$1:$A$936)</f>
        <v>44757</v>
      </c>
      <c r="I5531" s="27">
        <f>WORKDAY(WORKDAY(DATEVALUE("15/"&amp;MONTH(EDATE(C5531,-1))&amp;"/"&amp;YEAR(EDATE(C5531,-1))),-1,Feriados!$A$1:$A$936),1,Feriados!$A$1:$A$936)</f>
        <v>44727</v>
      </c>
      <c r="J5531" s="27">
        <f>WORKDAY(WORKDAY(DATEVALUE("15/"&amp;MONTH(EDATE(C5531,0))&amp;"/"&amp;YEAR(EDATE(C5531,0))-1),-1,Feriados!$A$1:$A$936),1,Feriados!$A$1:$A$936)</f>
        <v>44392</v>
      </c>
      <c r="K5531" s="28">
        <f t="shared" si="168"/>
        <v>11.886869613834449</v>
      </c>
    </row>
    <row r="5532" spans="1:11" x14ac:dyDescent="0.3">
      <c r="A5532" s="18" t="str">
        <f t="shared" si="169"/>
        <v>62022P</v>
      </c>
      <c r="B5532" s="10">
        <v>760199</v>
      </c>
      <c r="C5532" s="15">
        <v>44764</v>
      </c>
      <c r="D5532" s="16">
        <v>3992.3591280000001</v>
      </c>
      <c r="E5532" s="14">
        <v>-0.63</v>
      </c>
      <c r="F5532" s="14" t="s">
        <v>42</v>
      </c>
      <c r="G5532" s="15">
        <v>44760</v>
      </c>
      <c r="H5532" s="27">
        <f>WORKDAY(WORKDAY(DATEVALUE("15/"&amp;MONTH(EDATE(C5532,0))&amp;"/"&amp;YEAR(EDATE(C5532,0))),-1,Feriados!$A$1:$A$936),1,Feriados!$A$1:$A$936)</f>
        <v>44757</v>
      </c>
      <c r="I5532" s="27">
        <f>WORKDAY(WORKDAY(DATEVALUE("15/"&amp;MONTH(EDATE(C5532,-1))&amp;"/"&amp;YEAR(EDATE(C5532,-1))),-1,Feriados!$A$1:$A$936),1,Feriados!$A$1:$A$936)</f>
        <v>44727</v>
      </c>
      <c r="J5532" s="27">
        <f>WORKDAY(WORKDAY(DATEVALUE("15/"&amp;MONTH(EDATE(C5532,0))&amp;"/"&amp;YEAR(EDATE(C5532,0))-1),-1,Feriados!$A$1:$A$936),1,Feriados!$A$1:$A$936)</f>
        <v>44392</v>
      </c>
      <c r="K5532" s="28">
        <f t="shared" si="168"/>
        <v>11.886869613834449</v>
      </c>
    </row>
    <row r="5533" spans="1:11" x14ac:dyDescent="0.3">
      <c r="A5533" s="18" t="str">
        <f t="shared" si="169"/>
        <v>62022P</v>
      </c>
      <c r="B5533" s="10">
        <v>760199</v>
      </c>
      <c r="C5533" s="15">
        <v>44767</v>
      </c>
      <c r="D5533" s="16">
        <v>3991.1578129999998</v>
      </c>
      <c r="E5533" s="14">
        <v>-0.63</v>
      </c>
      <c r="F5533" s="14" t="s">
        <v>42</v>
      </c>
      <c r="G5533" s="15">
        <v>44760</v>
      </c>
      <c r="H5533" s="27">
        <f>WORKDAY(WORKDAY(DATEVALUE("15/"&amp;MONTH(EDATE(C5533,0))&amp;"/"&amp;YEAR(EDATE(C5533,0))),-1,Feriados!$A$1:$A$936),1,Feriados!$A$1:$A$936)</f>
        <v>44757</v>
      </c>
      <c r="I5533" s="27">
        <f>WORKDAY(WORKDAY(DATEVALUE("15/"&amp;MONTH(EDATE(C5533,-1))&amp;"/"&amp;YEAR(EDATE(C5533,-1))),-1,Feriados!$A$1:$A$936),1,Feriados!$A$1:$A$936)</f>
        <v>44727</v>
      </c>
      <c r="J5533" s="27">
        <f>WORKDAY(WORKDAY(DATEVALUE("15/"&amp;MONTH(EDATE(C5533,0))&amp;"/"&amp;YEAR(EDATE(C5533,0))-1),-1,Feriados!$A$1:$A$936),1,Feriados!$A$1:$A$936)</f>
        <v>44392</v>
      </c>
      <c r="K5533" s="28">
        <f t="shared" si="168"/>
        <v>11.886869613834449</v>
      </c>
    </row>
    <row r="5534" spans="1:11" x14ac:dyDescent="0.3">
      <c r="A5534" s="18" t="str">
        <f t="shared" si="169"/>
        <v>62022P</v>
      </c>
      <c r="B5534" s="10">
        <v>760199</v>
      </c>
      <c r="C5534" s="15">
        <v>44768</v>
      </c>
      <c r="D5534" s="16">
        <v>3989.956858</v>
      </c>
      <c r="E5534" s="14">
        <v>-0.63</v>
      </c>
      <c r="F5534" s="14" t="s">
        <v>42</v>
      </c>
      <c r="G5534" s="15">
        <v>44760</v>
      </c>
      <c r="H5534" s="27">
        <f>WORKDAY(WORKDAY(DATEVALUE("15/"&amp;MONTH(EDATE(C5534,0))&amp;"/"&amp;YEAR(EDATE(C5534,0))),-1,Feriados!$A$1:$A$936),1,Feriados!$A$1:$A$936)</f>
        <v>44757</v>
      </c>
      <c r="I5534" s="27">
        <f>WORKDAY(WORKDAY(DATEVALUE("15/"&amp;MONTH(EDATE(C5534,-1))&amp;"/"&amp;YEAR(EDATE(C5534,-1))),-1,Feriados!$A$1:$A$936),1,Feriados!$A$1:$A$936)</f>
        <v>44727</v>
      </c>
      <c r="J5534" s="27">
        <f>WORKDAY(WORKDAY(DATEVALUE("15/"&amp;MONTH(EDATE(C5534,0))&amp;"/"&amp;YEAR(EDATE(C5534,0))-1),-1,Feriados!$A$1:$A$936),1,Feriados!$A$1:$A$936)</f>
        <v>44392</v>
      </c>
      <c r="K5534" s="28">
        <f t="shared" si="168"/>
        <v>11.886869613834449</v>
      </c>
    </row>
    <row r="5535" spans="1:11" x14ac:dyDescent="0.3">
      <c r="A5535" s="18" t="str">
        <f t="shared" si="169"/>
        <v>62022P</v>
      </c>
      <c r="B5535" s="10">
        <v>760199</v>
      </c>
      <c r="C5535" s="15">
        <v>44769</v>
      </c>
      <c r="D5535" s="16">
        <v>3988.2974749999998</v>
      </c>
      <c r="E5535" s="14">
        <v>-0.66</v>
      </c>
      <c r="F5535" s="14" t="s">
        <v>42</v>
      </c>
      <c r="G5535" s="15">
        <v>44769</v>
      </c>
      <c r="H5535" s="27">
        <f>WORKDAY(WORKDAY(DATEVALUE("15/"&amp;MONTH(EDATE(C5535,0))&amp;"/"&amp;YEAR(EDATE(C5535,0))),-1,Feriados!$A$1:$A$936),1,Feriados!$A$1:$A$936)</f>
        <v>44757</v>
      </c>
      <c r="I5535" s="27">
        <f>WORKDAY(WORKDAY(DATEVALUE("15/"&amp;MONTH(EDATE(C5535,-1))&amp;"/"&amp;YEAR(EDATE(C5535,-1))),-1,Feriados!$A$1:$A$936),1,Feriados!$A$1:$A$936)</f>
        <v>44727</v>
      </c>
      <c r="J5535" s="27">
        <f>WORKDAY(WORKDAY(DATEVALUE("15/"&amp;MONTH(EDATE(C5535,0))&amp;"/"&amp;YEAR(EDATE(C5535,0))-1),-1,Feriados!$A$1:$A$936),1,Feriados!$A$1:$A$936)</f>
        <v>44392</v>
      </c>
      <c r="K5535" s="28">
        <f t="shared" si="168"/>
        <v>11.886869613834449</v>
      </c>
    </row>
    <row r="5536" spans="1:11" x14ac:dyDescent="0.3">
      <c r="A5536" s="18" t="str">
        <f t="shared" si="169"/>
        <v>62022P</v>
      </c>
      <c r="B5536" s="10">
        <v>760199</v>
      </c>
      <c r="C5536" s="15">
        <v>44770</v>
      </c>
      <c r="D5536" s="16">
        <v>3987.0400530000002</v>
      </c>
      <c r="E5536" s="14">
        <v>-0.66</v>
      </c>
      <c r="F5536" s="14" t="s">
        <v>42</v>
      </c>
      <c r="G5536" s="15">
        <v>44769</v>
      </c>
      <c r="H5536" s="27">
        <f>WORKDAY(WORKDAY(DATEVALUE("15/"&amp;MONTH(EDATE(C5536,0))&amp;"/"&amp;YEAR(EDATE(C5536,0))),-1,Feriados!$A$1:$A$936),1,Feriados!$A$1:$A$936)</f>
        <v>44757</v>
      </c>
      <c r="I5536" s="27">
        <f>WORKDAY(WORKDAY(DATEVALUE("15/"&amp;MONTH(EDATE(C5536,-1))&amp;"/"&amp;YEAR(EDATE(C5536,-1))),-1,Feriados!$A$1:$A$936),1,Feriados!$A$1:$A$936)</f>
        <v>44727</v>
      </c>
      <c r="J5536" s="27">
        <f>WORKDAY(WORKDAY(DATEVALUE("15/"&amp;MONTH(EDATE(C5536,0))&amp;"/"&amp;YEAR(EDATE(C5536,0))-1),-1,Feriados!$A$1:$A$936),1,Feriados!$A$1:$A$936)</f>
        <v>44392</v>
      </c>
      <c r="K5536" s="28">
        <f t="shared" si="168"/>
        <v>11.886869613834449</v>
      </c>
    </row>
    <row r="5537" spans="1:11" x14ac:dyDescent="0.3">
      <c r="A5537" s="18" t="str">
        <f t="shared" si="169"/>
        <v>62022P</v>
      </c>
      <c r="B5537" s="10">
        <v>760199</v>
      </c>
      <c r="C5537" s="15">
        <v>44771</v>
      </c>
      <c r="D5537" s="16">
        <v>3985.7830279999998</v>
      </c>
      <c r="E5537" s="14">
        <v>-0.66</v>
      </c>
      <c r="F5537" s="14" t="s">
        <v>42</v>
      </c>
      <c r="G5537" s="15">
        <v>44769</v>
      </c>
      <c r="H5537" s="27">
        <f>WORKDAY(WORKDAY(DATEVALUE("15/"&amp;MONTH(EDATE(C5537,0))&amp;"/"&amp;YEAR(EDATE(C5537,0))),-1,Feriados!$A$1:$A$936),1,Feriados!$A$1:$A$936)</f>
        <v>44757</v>
      </c>
      <c r="I5537" s="27">
        <f>WORKDAY(WORKDAY(DATEVALUE("15/"&amp;MONTH(EDATE(C5537,-1))&amp;"/"&amp;YEAR(EDATE(C5537,-1))),-1,Feriados!$A$1:$A$936),1,Feriados!$A$1:$A$936)</f>
        <v>44727</v>
      </c>
      <c r="J5537" s="27">
        <f>WORKDAY(WORKDAY(DATEVALUE("15/"&amp;MONTH(EDATE(C5537,0))&amp;"/"&amp;YEAR(EDATE(C5537,0))-1),-1,Feriados!$A$1:$A$936),1,Feriados!$A$1:$A$936)</f>
        <v>44392</v>
      </c>
      <c r="K5537" s="28">
        <f t="shared" si="168"/>
        <v>11.886869613834449</v>
      </c>
    </row>
    <row r="5538" spans="1:11" x14ac:dyDescent="0.3">
      <c r="A5538" s="18" t="str">
        <f t="shared" si="169"/>
        <v>72022P</v>
      </c>
      <c r="B5538" s="10">
        <v>760199</v>
      </c>
      <c r="C5538" s="15">
        <v>44774</v>
      </c>
      <c r="D5538" s="16">
        <v>3984.5264000000002</v>
      </c>
      <c r="E5538" s="14">
        <v>-0.66</v>
      </c>
      <c r="F5538" s="14" t="s">
        <v>42</v>
      </c>
      <c r="G5538" s="15">
        <v>44769</v>
      </c>
      <c r="H5538" s="27">
        <f>WORKDAY(WORKDAY(DATEVALUE("15/"&amp;MONTH(EDATE(C5538,0))&amp;"/"&amp;YEAR(EDATE(C5538,0))),-1,Feriados!$A$1:$A$936),1,Feriados!$A$1:$A$936)</f>
        <v>44788</v>
      </c>
      <c r="I5538" s="27">
        <f>WORKDAY(WORKDAY(DATEVALUE("15/"&amp;MONTH(EDATE(C5538,-1))&amp;"/"&amp;YEAR(EDATE(C5538,-1))),-1,Feriados!$A$1:$A$936),1,Feriados!$A$1:$A$936)</f>
        <v>44757</v>
      </c>
      <c r="J5538" s="27">
        <f>WORKDAY(WORKDAY(DATEVALUE("15/"&amp;MONTH(EDATE(C5538,0))&amp;"/"&amp;YEAR(EDATE(C5538,0))-1),-1,Feriados!$A$1:$A$936),1,Feriados!$A$1:$A$936)</f>
        <v>44424</v>
      </c>
      <c r="K5538" s="28">
        <f t="shared" si="168"/>
        <v>10.06940331832733</v>
      </c>
    </row>
    <row r="5539" spans="1:11" x14ac:dyDescent="0.3">
      <c r="A5539" s="18" t="str">
        <f t="shared" si="169"/>
        <v>72022P</v>
      </c>
      <c r="B5539" s="10">
        <v>760199</v>
      </c>
      <c r="C5539" s="15">
        <v>44775</v>
      </c>
      <c r="D5539" s="16">
        <v>3983.2701670000001</v>
      </c>
      <c r="E5539" s="14">
        <v>-0.66</v>
      </c>
      <c r="F5539" s="14" t="s">
        <v>42</v>
      </c>
      <c r="G5539" s="15">
        <v>44769</v>
      </c>
      <c r="H5539" s="27">
        <f>WORKDAY(WORKDAY(DATEVALUE("15/"&amp;MONTH(EDATE(C5539,0))&amp;"/"&amp;YEAR(EDATE(C5539,0))),-1,Feriados!$A$1:$A$936),1,Feriados!$A$1:$A$936)</f>
        <v>44788</v>
      </c>
      <c r="I5539" s="27">
        <f>WORKDAY(WORKDAY(DATEVALUE("15/"&amp;MONTH(EDATE(C5539,-1))&amp;"/"&amp;YEAR(EDATE(C5539,-1))),-1,Feriados!$A$1:$A$936),1,Feriados!$A$1:$A$936)</f>
        <v>44757</v>
      </c>
      <c r="J5539" s="27">
        <f>WORKDAY(WORKDAY(DATEVALUE("15/"&amp;MONTH(EDATE(C5539,0))&amp;"/"&amp;YEAR(EDATE(C5539,0))-1),-1,Feriados!$A$1:$A$936),1,Feriados!$A$1:$A$936)</f>
        <v>44424</v>
      </c>
      <c r="K5539" s="28">
        <f t="shared" si="168"/>
        <v>10.06940331832733</v>
      </c>
    </row>
    <row r="5540" spans="1:11" x14ac:dyDescent="0.3">
      <c r="A5540" s="18" t="str">
        <f t="shared" si="169"/>
        <v>72022P</v>
      </c>
      <c r="B5540" s="10">
        <v>760199</v>
      </c>
      <c r="C5540" s="15">
        <v>44776</v>
      </c>
      <c r="D5540" s="16">
        <v>3982.0143309999999</v>
      </c>
      <c r="E5540" s="14">
        <v>-0.66</v>
      </c>
      <c r="F5540" s="14" t="s">
        <v>42</v>
      </c>
      <c r="G5540" s="15">
        <v>44769</v>
      </c>
      <c r="H5540" s="27">
        <f>WORKDAY(WORKDAY(DATEVALUE("15/"&amp;MONTH(EDATE(C5540,0))&amp;"/"&amp;YEAR(EDATE(C5540,0))),-1,Feriados!$A$1:$A$936),1,Feriados!$A$1:$A$936)</f>
        <v>44788</v>
      </c>
      <c r="I5540" s="27">
        <f>WORKDAY(WORKDAY(DATEVALUE("15/"&amp;MONTH(EDATE(C5540,-1))&amp;"/"&amp;YEAR(EDATE(C5540,-1))),-1,Feriados!$A$1:$A$936),1,Feriados!$A$1:$A$936)</f>
        <v>44757</v>
      </c>
      <c r="J5540" s="27">
        <f>WORKDAY(WORKDAY(DATEVALUE("15/"&amp;MONTH(EDATE(C5540,0))&amp;"/"&amp;YEAR(EDATE(C5540,0))-1),-1,Feriados!$A$1:$A$936),1,Feriados!$A$1:$A$936)</f>
        <v>44424</v>
      </c>
      <c r="K5540" s="28">
        <f t="shared" si="168"/>
        <v>10.06940331832733</v>
      </c>
    </row>
    <row r="5541" spans="1:11" x14ac:dyDescent="0.3">
      <c r="A5541" s="18" t="str">
        <f t="shared" si="169"/>
        <v>72022P</v>
      </c>
      <c r="B5541" s="10">
        <v>760199</v>
      </c>
      <c r="C5541" s="15">
        <v>44777</v>
      </c>
      <c r="D5541" s="16">
        <v>3980.7588900000001</v>
      </c>
      <c r="E5541" s="14">
        <v>-0.66</v>
      </c>
      <c r="F5541" s="14" t="s">
        <v>42</v>
      </c>
      <c r="G5541" s="15">
        <v>44769</v>
      </c>
      <c r="H5541" s="27">
        <f>WORKDAY(WORKDAY(DATEVALUE("15/"&amp;MONTH(EDATE(C5541,0))&amp;"/"&amp;YEAR(EDATE(C5541,0))),-1,Feriados!$A$1:$A$936),1,Feriados!$A$1:$A$936)</f>
        <v>44788</v>
      </c>
      <c r="I5541" s="27">
        <f>WORKDAY(WORKDAY(DATEVALUE("15/"&amp;MONTH(EDATE(C5541,-1))&amp;"/"&amp;YEAR(EDATE(C5541,-1))),-1,Feriados!$A$1:$A$936),1,Feriados!$A$1:$A$936)</f>
        <v>44757</v>
      </c>
      <c r="J5541" s="27">
        <f>WORKDAY(WORKDAY(DATEVALUE("15/"&amp;MONTH(EDATE(C5541,0))&amp;"/"&amp;YEAR(EDATE(C5541,0))-1),-1,Feriados!$A$1:$A$936),1,Feriados!$A$1:$A$936)</f>
        <v>44424</v>
      </c>
      <c r="K5541" s="28">
        <f t="shared" si="168"/>
        <v>10.06940331832733</v>
      </c>
    </row>
    <row r="5542" spans="1:11" x14ac:dyDescent="0.3">
      <c r="A5542" s="18" t="str">
        <f t="shared" si="169"/>
        <v>72022P</v>
      </c>
      <c r="B5542" s="10">
        <v>760199</v>
      </c>
      <c r="C5542" s="15">
        <v>44778</v>
      </c>
      <c r="D5542" s="16">
        <v>3979.5038460000001</v>
      </c>
      <c r="E5542" s="14">
        <v>-0.66</v>
      </c>
      <c r="F5542" s="14" t="s">
        <v>42</v>
      </c>
      <c r="G5542" s="15">
        <v>44769</v>
      </c>
      <c r="H5542" s="27">
        <f>WORKDAY(WORKDAY(DATEVALUE("15/"&amp;MONTH(EDATE(C5542,0))&amp;"/"&amp;YEAR(EDATE(C5542,0))),-1,Feriados!$A$1:$A$936),1,Feriados!$A$1:$A$936)</f>
        <v>44788</v>
      </c>
      <c r="I5542" s="27">
        <f>WORKDAY(WORKDAY(DATEVALUE("15/"&amp;MONTH(EDATE(C5542,-1))&amp;"/"&amp;YEAR(EDATE(C5542,-1))),-1,Feriados!$A$1:$A$936),1,Feriados!$A$1:$A$936)</f>
        <v>44757</v>
      </c>
      <c r="J5542" s="27">
        <f>WORKDAY(WORKDAY(DATEVALUE("15/"&amp;MONTH(EDATE(C5542,0))&amp;"/"&amp;YEAR(EDATE(C5542,0))-1),-1,Feriados!$A$1:$A$936),1,Feriados!$A$1:$A$936)</f>
        <v>44424</v>
      </c>
      <c r="K5542" s="28">
        <f t="shared" si="168"/>
        <v>10.06940331832733</v>
      </c>
    </row>
    <row r="5543" spans="1:11" x14ac:dyDescent="0.3">
      <c r="A5543" s="18" t="str">
        <f t="shared" si="169"/>
        <v>72022P</v>
      </c>
      <c r="B5543" s="10">
        <v>760199</v>
      </c>
      <c r="C5543" s="15">
        <v>44781</v>
      </c>
      <c r="D5543" s="16">
        <v>3978.2491970000001</v>
      </c>
      <c r="E5543" s="14">
        <v>-0.66</v>
      </c>
      <c r="F5543" s="14" t="s">
        <v>42</v>
      </c>
      <c r="G5543" s="15">
        <v>44769</v>
      </c>
      <c r="H5543" s="27">
        <f>WORKDAY(WORKDAY(DATEVALUE("15/"&amp;MONTH(EDATE(C5543,0))&amp;"/"&amp;YEAR(EDATE(C5543,0))),-1,Feriados!$A$1:$A$936),1,Feriados!$A$1:$A$936)</f>
        <v>44788</v>
      </c>
      <c r="I5543" s="27">
        <f>WORKDAY(WORKDAY(DATEVALUE("15/"&amp;MONTH(EDATE(C5543,-1))&amp;"/"&amp;YEAR(EDATE(C5543,-1))),-1,Feriados!$A$1:$A$936),1,Feriados!$A$1:$A$936)</f>
        <v>44757</v>
      </c>
      <c r="J5543" s="27">
        <f>WORKDAY(WORKDAY(DATEVALUE("15/"&amp;MONTH(EDATE(C5543,0))&amp;"/"&amp;YEAR(EDATE(C5543,0))-1),-1,Feriados!$A$1:$A$936),1,Feriados!$A$1:$A$936)</f>
        <v>44424</v>
      </c>
      <c r="K5543" s="28">
        <f t="shared" si="168"/>
        <v>10.06940331832733</v>
      </c>
    </row>
    <row r="5544" spans="1:11" x14ac:dyDescent="0.3">
      <c r="A5544" s="18" t="str">
        <f t="shared" si="169"/>
        <v>72022F</v>
      </c>
      <c r="B5544" s="10">
        <v>760199</v>
      </c>
      <c r="C5544" s="15">
        <v>44782</v>
      </c>
      <c r="D5544" s="16">
        <v>3976.3466480000002</v>
      </c>
      <c r="E5544" s="14">
        <v>-0.68</v>
      </c>
      <c r="F5544" s="14" t="s">
        <v>41</v>
      </c>
      <c r="G5544" s="15">
        <v>44782</v>
      </c>
      <c r="H5544" s="27">
        <f>WORKDAY(WORKDAY(DATEVALUE("15/"&amp;MONTH(EDATE(C5544,0))&amp;"/"&amp;YEAR(EDATE(C5544,0))),-1,Feriados!$A$1:$A$936),1,Feriados!$A$1:$A$936)</f>
        <v>44788</v>
      </c>
      <c r="I5544" s="27">
        <f>WORKDAY(WORKDAY(DATEVALUE("15/"&amp;MONTH(EDATE(C5544,-1))&amp;"/"&amp;YEAR(EDATE(C5544,-1))),-1,Feriados!$A$1:$A$936),1,Feriados!$A$1:$A$936)</f>
        <v>44757</v>
      </c>
      <c r="J5544" s="27">
        <f>WORKDAY(WORKDAY(DATEVALUE("15/"&amp;MONTH(EDATE(C5544,0))&amp;"/"&amp;YEAR(EDATE(C5544,0))-1),-1,Feriados!$A$1:$A$936),1,Feriados!$A$1:$A$936)</f>
        <v>44424</v>
      </c>
      <c r="K5544" s="28">
        <f t="shared" si="168"/>
        <v>10.06940331832733</v>
      </c>
    </row>
    <row r="5545" spans="1:11" x14ac:dyDescent="0.3">
      <c r="A5545" s="18" t="str">
        <f t="shared" si="169"/>
        <v>72022F</v>
      </c>
      <c r="B5545" s="10">
        <v>760199</v>
      </c>
      <c r="C5545" s="15">
        <v>44783</v>
      </c>
      <c r="D5545" s="16">
        <v>3975.0548749999998</v>
      </c>
      <c r="E5545" s="14">
        <v>-0.68</v>
      </c>
      <c r="F5545" s="14" t="s">
        <v>41</v>
      </c>
      <c r="G5545" s="15">
        <v>44782</v>
      </c>
      <c r="H5545" s="27">
        <f>WORKDAY(WORKDAY(DATEVALUE("15/"&amp;MONTH(EDATE(C5545,0))&amp;"/"&amp;YEAR(EDATE(C5545,0))),-1,Feriados!$A$1:$A$936),1,Feriados!$A$1:$A$936)</f>
        <v>44788</v>
      </c>
      <c r="I5545" s="27">
        <f>WORKDAY(WORKDAY(DATEVALUE("15/"&amp;MONTH(EDATE(C5545,-1))&amp;"/"&amp;YEAR(EDATE(C5545,-1))),-1,Feriados!$A$1:$A$936),1,Feriados!$A$1:$A$936)</f>
        <v>44757</v>
      </c>
      <c r="J5545" s="27">
        <f>WORKDAY(WORKDAY(DATEVALUE("15/"&amp;MONTH(EDATE(C5545,0))&amp;"/"&amp;YEAR(EDATE(C5545,0))-1),-1,Feriados!$A$1:$A$936),1,Feriados!$A$1:$A$936)</f>
        <v>44424</v>
      </c>
      <c r="K5545" s="28">
        <f t="shared" si="168"/>
        <v>10.06940331832733</v>
      </c>
    </row>
    <row r="5546" spans="1:11" x14ac:dyDescent="0.3">
      <c r="A5546" s="18" t="str">
        <f t="shared" si="169"/>
        <v>72022F</v>
      </c>
      <c r="B5546" s="10">
        <v>760199</v>
      </c>
      <c r="C5546" s="15">
        <v>44784</v>
      </c>
      <c r="D5546" s="16">
        <v>3973.7635209999999</v>
      </c>
      <c r="E5546" s="14">
        <v>-0.68</v>
      </c>
      <c r="F5546" s="14" t="s">
        <v>41</v>
      </c>
      <c r="G5546" s="15">
        <v>44782</v>
      </c>
      <c r="H5546" s="27">
        <f>WORKDAY(WORKDAY(DATEVALUE("15/"&amp;MONTH(EDATE(C5546,0))&amp;"/"&amp;YEAR(EDATE(C5546,0))),-1,Feriados!$A$1:$A$936),1,Feriados!$A$1:$A$936)</f>
        <v>44788</v>
      </c>
      <c r="I5546" s="27">
        <f>WORKDAY(WORKDAY(DATEVALUE("15/"&amp;MONTH(EDATE(C5546,-1))&amp;"/"&amp;YEAR(EDATE(C5546,-1))),-1,Feriados!$A$1:$A$936),1,Feriados!$A$1:$A$936)</f>
        <v>44757</v>
      </c>
      <c r="J5546" s="27">
        <f>WORKDAY(WORKDAY(DATEVALUE("15/"&amp;MONTH(EDATE(C5546,0))&amp;"/"&amp;YEAR(EDATE(C5546,0))-1),-1,Feriados!$A$1:$A$936),1,Feriados!$A$1:$A$936)</f>
        <v>44424</v>
      </c>
      <c r="K5546" s="28">
        <f t="shared" si="168"/>
        <v>10.06940331832733</v>
      </c>
    </row>
    <row r="5547" spans="1:11" x14ac:dyDescent="0.3">
      <c r="A5547" s="18" t="str">
        <f t="shared" si="169"/>
        <v>72022F</v>
      </c>
      <c r="B5547" s="10">
        <v>760199</v>
      </c>
      <c r="C5547" s="15">
        <v>44785</v>
      </c>
      <c r="D5547" s="16">
        <v>3972.4725870000002</v>
      </c>
      <c r="E5547" s="14">
        <v>-0.68</v>
      </c>
      <c r="F5547" s="14" t="s">
        <v>41</v>
      </c>
      <c r="G5547" s="15">
        <v>44782</v>
      </c>
      <c r="H5547" s="27">
        <f>WORKDAY(WORKDAY(DATEVALUE("15/"&amp;MONTH(EDATE(C5547,0))&amp;"/"&amp;YEAR(EDATE(C5547,0))),-1,Feriados!$A$1:$A$936),1,Feriados!$A$1:$A$936)</f>
        <v>44788</v>
      </c>
      <c r="I5547" s="27">
        <f>WORKDAY(WORKDAY(DATEVALUE("15/"&amp;MONTH(EDATE(C5547,-1))&amp;"/"&amp;YEAR(EDATE(C5547,-1))),-1,Feriados!$A$1:$A$936),1,Feriados!$A$1:$A$936)</f>
        <v>44757</v>
      </c>
      <c r="J5547" s="27">
        <f>WORKDAY(WORKDAY(DATEVALUE("15/"&amp;MONTH(EDATE(C5547,0))&amp;"/"&amp;YEAR(EDATE(C5547,0))-1),-1,Feriados!$A$1:$A$936),1,Feriados!$A$1:$A$936)</f>
        <v>44424</v>
      </c>
      <c r="K5547" s="28">
        <f t="shared" si="168"/>
        <v>10.06940331832733</v>
      </c>
    </row>
    <row r="5548" spans="1:11" x14ac:dyDescent="0.3">
      <c r="A5548" s="18" t="str">
        <f t="shared" si="169"/>
        <v>72022F</v>
      </c>
      <c r="B5548" s="10">
        <v>760199</v>
      </c>
      <c r="C5548" s="15">
        <v>44788</v>
      </c>
      <c r="D5548" s="16">
        <v>3971.1820729999999</v>
      </c>
      <c r="E5548" s="14">
        <v>-0.68</v>
      </c>
      <c r="F5548" s="14" t="s">
        <v>41</v>
      </c>
      <c r="G5548" s="15">
        <v>44782</v>
      </c>
      <c r="H5548" s="27">
        <f>WORKDAY(WORKDAY(DATEVALUE("15/"&amp;MONTH(EDATE(C5548,0))&amp;"/"&amp;YEAR(EDATE(C5548,0))),-1,Feriados!$A$1:$A$936),1,Feriados!$A$1:$A$936)</f>
        <v>44788</v>
      </c>
      <c r="I5548" s="27">
        <f>WORKDAY(WORKDAY(DATEVALUE("15/"&amp;MONTH(EDATE(C5548,-1))&amp;"/"&amp;YEAR(EDATE(C5548,-1))),-1,Feriados!$A$1:$A$936),1,Feriados!$A$1:$A$936)</f>
        <v>44757</v>
      </c>
      <c r="J5548" s="27">
        <f>WORKDAY(WORKDAY(DATEVALUE("15/"&amp;MONTH(EDATE(C5548,0))&amp;"/"&amp;YEAR(EDATE(C5548,0))-1),-1,Feriados!$A$1:$A$936),1,Feriados!$A$1:$A$936)</f>
        <v>44424</v>
      </c>
      <c r="K5548" s="28">
        <f t="shared" si="168"/>
        <v>10.06940331832733</v>
      </c>
    </row>
    <row r="5549" spans="1:11" x14ac:dyDescent="0.3">
      <c r="A5549" s="18" t="str">
        <f t="shared" si="169"/>
        <v>72022P</v>
      </c>
      <c r="B5549" s="10">
        <v>760199</v>
      </c>
      <c r="C5549" s="15">
        <v>44789</v>
      </c>
      <c r="D5549" s="16">
        <v>3970.766447</v>
      </c>
      <c r="E5549" s="14">
        <v>-0.23</v>
      </c>
      <c r="F5549" s="14" t="s">
        <v>42</v>
      </c>
      <c r="G5549" s="15">
        <v>44789</v>
      </c>
      <c r="H5549" s="27">
        <f>WORKDAY(WORKDAY(DATEVALUE("15/"&amp;MONTH(EDATE(C5549,0))&amp;"/"&amp;YEAR(EDATE(C5549,0))),-1,Feriados!$A$1:$A$936),1,Feriados!$A$1:$A$936)</f>
        <v>44788</v>
      </c>
      <c r="I5549" s="27">
        <f>WORKDAY(WORKDAY(DATEVALUE("15/"&amp;MONTH(EDATE(C5549,-1))&amp;"/"&amp;YEAR(EDATE(C5549,-1))),-1,Feriados!$A$1:$A$936),1,Feriados!$A$1:$A$936)</f>
        <v>44757</v>
      </c>
      <c r="J5549" s="27">
        <f>WORKDAY(WORKDAY(DATEVALUE("15/"&amp;MONTH(EDATE(C5549,0))&amp;"/"&amp;YEAR(EDATE(C5549,0))-1),-1,Feriados!$A$1:$A$936),1,Feriados!$A$1:$A$936)</f>
        <v>44424</v>
      </c>
      <c r="K5549" s="28">
        <f t="shared" si="168"/>
        <v>10.06940331832733</v>
      </c>
    </row>
    <row r="5550" spans="1:11" x14ac:dyDescent="0.3">
      <c r="A5550" s="18" t="str">
        <f t="shared" si="169"/>
        <v>72022P</v>
      </c>
      <c r="B5550" s="10">
        <v>760199</v>
      </c>
      <c r="C5550" s="15">
        <v>44790</v>
      </c>
      <c r="D5550" s="16">
        <v>3970.3508649999999</v>
      </c>
      <c r="E5550" s="14">
        <v>-0.23</v>
      </c>
      <c r="F5550" s="14" t="s">
        <v>42</v>
      </c>
      <c r="G5550" s="15">
        <v>44789</v>
      </c>
      <c r="H5550" s="27">
        <f>WORKDAY(WORKDAY(DATEVALUE("15/"&amp;MONTH(EDATE(C5550,0))&amp;"/"&amp;YEAR(EDATE(C5550,0))),-1,Feriados!$A$1:$A$936),1,Feriados!$A$1:$A$936)</f>
        <v>44788</v>
      </c>
      <c r="I5550" s="27">
        <f>WORKDAY(WORKDAY(DATEVALUE("15/"&amp;MONTH(EDATE(C5550,-1))&amp;"/"&amp;YEAR(EDATE(C5550,-1))),-1,Feriados!$A$1:$A$936),1,Feriados!$A$1:$A$936)</f>
        <v>44757</v>
      </c>
      <c r="J5550" s="27">
        <f>WORKDAY(WORKDAY(DATEVALUE("15/"&amp;MONTH(EDATE(C5550,0))&amp;"/"&amp;YEAR(EDATE(C5550,0))-1),-1,Feriados!$A$1:$A$936),1,Feriados!$A$1:$A$936)</f>
        <v>44424</v>
      </c>
      <c r="K5550" s="28">
        <f t="shared" si="168"/>
        <v>10.06940331832733</v>
      </c>
    </row>
    <row r="5551" spans="1:11" x14ac:dyDescent="0.3">
      <c r="A5551" s="18" t="str">
        <f t="shared" si="169"/>
        <v>72022P</v>
      </c>
      <c r="B5551" s="10">
        <v>760199</v>
      </c>
      <c r="C5551" s="15">
        <v>44791</v>
      </c>
      <c r="D5551" s="16">
        <v>3969.9353270000001</v>
      </c>
      <c r="E5551" s="14">
        <v>-0.23</v>
      </c>
      <c r="F5551" s="14" t="s">
        <v>42</v>
      </c>
      <c r="G5551" s="15">
        <v>44789</v>
      </c>
      <c r="H5551" s="27">
        <f>WORKDAY(WORKDAY(DATEVALUE("15/"&amp;MONTH(EDATE(C5551,0))&amp;"/"&amp;YEAR(EDATE(C5551,0))),-1,Feriados!$A$1:$A$936),1,Feriados!$A$1:$A$936)</f>
        <v>44788</v>
      </c>
      <c r="I5551" s="27">
        <f>WORKDAY(WORKDAY(DATEVALUE("15/"&amp;MONTH(EDATE(C5551,-1))&amp;"/"&amp;YEAR(EDATE(C5551,-1))),-1,Feriados!$A$1:$A$936),1,Feriados!$A$1:$A$936)</f>
        <v>44757</v>
      </c>
      <c r="J5551" s="27">
        <f>WORKDAY(WORKDAY(DATEVALUE("15/"&amp;MONTH(EDATE(C5551,0))&amp;"/"&amp;YEAR(EDATE(C5551,0))-1),-1,Feriados!$A$1:$A$936),1,Feriados!$A$1:$A$936)</f>
        <v>44424</v>
      </c>
      <c r="K5551" s="28">
        <f t="shared" si="168"/>
        <v>10.06940331832733</v>
      </c>
    </row>
    <row r="5552" spans="1:11" x14ac:dyDescent="0.3">
      <c r="A5552" s="18" t="str">
        <f t="shared" si="169"/>
        <v>72022P</v>
      </c>
      <c r="B5552" s="10">
        <v>760199</v>
      </c>
      <c r="C5552" s="15">
        <v>44792</v>
      </c>
      <c r="D5552" s="16">
        <v>3969.519832</v>
      </c>
      <c r="E5552" s="14">
        <v>-0.23</v>
      </c>
      <c r="F5552" s="14" t="s">
        <v>42</v>
      </c>
      <c r="G5552" s="15">
        <v>44789</v>
      </c>
      <c r="H5552" s="27">
        <f>WORKDAY(WORKDAY(DATEVALUE("15/"&amp;MONTH(EDATE(C5552,0))&amp;"/"&amp;YEAR(EDATE(C5552,0))),-1,Feriados!$A$1:$A$936),1,Feriados!$A$1:$A$936)</f>
        <v>44788</v>
      </c>
      <c r="I5552" s="27">
        <f>WORKDAY(WORKDAY(DATEVALUE("15/"&amp;MONTH(EDATE(C5552,-1))&amp;"/"&amp;YEAR(EDATE(C5552,-1))),-1,Feriados!$A$1:$A$936),1,Feriados!$A$1:$A$936)</f>
        <v>44757</v>
      </c>
      <c r="J5552" s="27">
        <f>WORKDAY(WORKDAY(DATEVALUE("15/"&amp;MONTH(EDATE(C5552,0))&amp;"/"&amp;YEAR(EDATE(C5552,0))-1),-1,Feriados!$A$1:$A$936),1,Feriados!$A$1:$A$936)</f>
        <v>44424</v>
      </c>
      <c r="K5552" s="28">
        <f t="shared" si="168"/>
        <v>10.06940331832733</v>
      </c>
    </row>
    <row r="5553" spans="1:11" x14ac:dyDescent="0.3">
      <c r="A5553" s="18" t="str">
        <f t="shared" si="169"/>
        <v>72022P</v>
      </c>
      <c r="B5553" s="10">
        <v>760199</v>
      </c>
      <c r="C5553" s="15">
        <v>44795</v>
      </c>
      <c r="D5553" s="16">
        <v>3969.1043800000002</v>
      </c>
      <c r="E5553" s="14">
        <v>-0.23</v>
      </c>
      <c r="F5553" s="14" t="s">
        <v>42</v>
      </c>
      <c r="G5553" s="15">
        <v>44789</v>
      </c>
      <c r="H5553" s="27">
        <f>WORKDAY(WORKDAY(DATEVALUE("15/"&amp;MONTH(EDATE(C5553,0))&amp;"/"&amp;YEAR(EDATE(C5553,0))),-1,Feriados!$A$1:$A$936),1,Feriados!$A$1:$A$936)</f>
        <v>44788</v>
      </c>
      <c r="I5553" s="27">
        <f>WORKDAY(WORKDAY(DATEVALUE("15/"&amp;MONTH(EDATE(C5553,-1))&amp;"/"&amp;YEAR(EDATE(C5553,-1))),-1,Feriados!$A$1:$A$936),1,Feriados!$A$1:$A$936)</f>
        <v>44757</v>
      </c>
      <c r="J5553" s="27">
        <f>WORKDAY(WORKDAY(DATEVALUE("15/"&amp;MONTH(EDATE(C5553,0))&amp;"/"&amp;YEAR(EDATE(C5553,0))-1),-1,Feriados!$A$1:$A$936),1,Feriados!$A$1:$A$936)</f>
        <v>44424</v>
      </c>
      <c r="K5553" s="28">
        <f t="shared" si="168"/>
        <v>10.06940331832733</v>
      </c>
    </row>
    <row r="5554" spans="1:11" x14ac:dyDescent="0.3">
      <c r="A5554" s="18" t="str">
        <f t="shared" si="169"/>
        <v>72022P</v>
      </c>
      <c r="B5554" s="10">
        <v>760199</v>
      </c>
      <c r="C5554" s="15">
        <v>44796</v>
      </c>
      <c r="D5554" s="16">
        <v>3968.6889719999999</v>
      </c>
      <c r="E5554" s="14">
        <v>-0.23</v>
      </c>
      <c r="F5554" s="14" t="s">
        <v>42</v>
      </c>
      <c r="G5554" s="15">
        <v>44789</v>
      </c>
      <c r="H5554" s="27">
        <f>WORKDAY(WORKDAY(DATEVALUE("15/"&amp;MONTH(EDATE(C5554,0))&amp;"/"&amp;YEAR(EDATE(C5554,0))),-1,Feriados!$A$1:$A$936),1,Feriados!$A$1:$A$936)</f>
        <v>44788</v>
      </c>
      <c r="I5554" s="27">
        <f>WORKDAY(WORKDAY(DATEVALUE("15/"&amp;MONTH(EDATE(C5554,-1))&amp;"/"&amp;YEAR(EDATE(C5554,-1))),-1,Feriados!$A$1:$A$936),1,Feriados!$A$1:$A$936)</f>
        <v>44757</v>
      </c>
      <c r="J5554" s="27">
        <f>WORKDAY(WORKDAY(DATEVALUE("15/"&amp;MONTH(EDATE(C5554,0))&amp;"/"&amp;YEAR(EDATE(C5554,0))-1),-1,Feriados!$A$1:$A$936),1,Feriados!$A$1:$A$936)</f>
        <v>44424</v>
      </c>
      <c r="K5554" s="28">
        <f t="shared" si="168"/>
        <v>10.06940331832733</v>
      </c>
    </row>
    <row r="5555" spans="1:11" x14ac:dyDescent="0.3">
      <c r="A5555" s="18" t="str">
        <f t="shared" si="169"/>
        <v>72022P</v>
      </c>
      <c r="B5555" s="10">
        <v>760199</v>
      </c>
      <c r="C5555" s="15">
        <v>44797</v>
      </c>
      <c r="D5555" s="16">
        <v>3968.273608</v>
      </c>
      <c r="E5555" s="14">
        <v>-0.23</v>
      </c>
      <c r="F5555" s="14" t="s">
        <v>42</v>
      </c>
      <c r="G5555" s="15">
        <v>44789</v>
      </c>
      <c r="H5555" s="27">
        <f>WORKDAY(WORKDAY(DATEVALUE("15/"&amp;MONTH(EDATE(C5555,0))&amp;"/"&amp;YEAR(EDATE(C5555,0))),-1,Feriados!$A$1:$A$936),1,Feriados!$A$1:$A$936)</f>
        <v>44788</v>
      </c>
      <c r="I5555" s="27">
        <f>WORKDAY(WORKDAY(DATEVALUE("15/"&amp;MONTH(EDATE(C5555,-1))&amp;"/"&amp;YEAR(EDATE(C5555,-1))),-1,Feriados!$A$1:$A$936),1,Feriados!$A$1:$A$936)</f>
        <v>44757</v>
      </c>
      <c r="J5555" s="27">
        <f>WORKDAY(WORKDAY(DATEVALUE("15/"&amp;MONTH(EDATE(C5555,0))&amp;"/"&amp;YEAR(EDATE(C5555,0))-1),-1,Feriados!$A$1:$A$936),1,Feriados!$A$1:$A$936)</f>
        <v>44424</v>
      </c>
      <c r="K5555" s="28">
        <f t="shared" si="168"/>
        <v>10.06940331832733</v>
      </c>
    </row>
    <row r="5556" spans="1:11" x14ac:dyDescent="0.3">
      <c r="A5556" s="18" t="str">
        <f t="shared" si="169"/>
        <v>72022P</v>
      </c>
      <c r="B5556" s="10">
        <v>760199</v>
      </c>
      <c r="C5556" s="15">
        <v>44798</v>
      </c>
      <c r="D5556" s="16">
        <v>3966.4116410000001</v>
      </c>
      <c r="E5556" s="14">
        <v>-0.33</v>
      </c>
      <c r="F5556" s="14" t="s">
        <v>42</v>
      </c>
      <c r="G5556" s="15">
        <v>44798</v>
      </c>
      <c r="H5556" s="27">
        <f>WORKDAY(WORKDAY(DATEVALUE("15/"&amp;MONTH(EDATE(C5556,0))&amp;"/"&amp;YEAR(EDATE(C5556,0))),-1,Feriados!$A$1:$A$936),1,Feriados!$A$1:$A$936)</f>
        <v>44788</v>
      </c>
      <c r="I5556" s="27">
        <f>WORKDAY(WORKDAY(DATEVALUE("15/"&amp;MONTH(EDATE(C5556,-1))&amp;"/"&amp;YEAR(EDATE(C5556,-1))),-1,Feriados!$A$1:$A$936),1,Feriados!$A$1:$A$936)</f>
        <v>44757</v>
      </c>
      <c r="J5556" s="27">
        <f>WORKDAY(WORKDAY(DATEVALUE("15/"&amp;MONTH(EDATE(C5556,0))&amp;"/"&amp;YEAR(EDATE(C5556,0))-1),-1,Feriados!$A$1:$A$936),1,Feriados!$A$1:$A$936)</f>
        <v>44424</v>
      </c>
      <c r="K5556" s="28">
        <f t="shared" si="168"/>
        <v>10.06940331832733</v>
      </c>
    </row>
    <row r="5557" spans="1:11" x14ac:dyDescent="0.3">
      <c r="A5557" s="18" t="str">
        <f t="shared" si="169"/>
        <v>72022P</v>
      </c>
      <c r="B5557" s="10">
        <v>760199</v>
      </c>
      <c r="C5557" s="15">
        <v>44799</v>
      </c>
      <c r="D5557" s="16">
        <v>3965.81574</v>
      </c>
      <c r="E5557" s="14">
        <v>-0.33</v>
      </c>
      <c r="F5557" s="14" t="s">
        <v>42</v>
      </c>
      <c r="G5557" s="15">
        <v>44798</v>
      </c>
      <c r="H5557" s="27">
        <f>WORKDAY(WORKDAY(DATEVALUE("15/"&amp;MONTH(EDATE(C5557,0))&amp;"/"&amp;YEAR(EDATE(C5557,0))),-1,Feriados!$A$1:$A$936),1,Feriados!$A$1:$A$936)</f>
        <v>44788</v>
      </c>
      <c r="I5557" s="27">
        <f>WORKDAY(WORKDAY(DATEVALUE("15/"&amp;MONTH(EDATE(C5557,-1))&amp;"/"&amp;YEAR(EDATE(C5557,-1))),-1,Feriados!$A$1:$A$936),1,Feriados!$A$1:$A$936)</f>
        <v>44757</v>
      </c>
      <c r="J5557" s="27">
        <f>WORKDAY(WORKDAY(DATEVALUE("15/"&amp;MONTH(EDATE(C5557,0))&amp;"/"&amp;YEAR(EDATE(C5557,0))-1),-1,Feriados!$A$1:$A$936),1,Feriados!$A$1:$A$936)</f>
        <v>44424</v>
      </c>
      <c r="K5557" s="28">
        <f t="shared" si="168"/>
        <v>10.06940331832733</v>
      </c>
    </row>
    <row r="5558" spans="1:11" x14ac:dyDescent="0.3">
      <c r="A5558" s="18" t="str">
        <f t="shared" si="169"/>
        <v>72022P</v>
      </c>
      <c r="B5558" s="10">
        <v>760199</v>
      </c>
      <c r="C5558" s="15">
        <v>44802</v>
      </c>
      <c r="D5558" s="16">
        <v>3965.2199289999999</v>
      </c>
      <c r="E5558" s="14">
        <v>-0.33</v>
      </c>
      <c r="F5558" s="14" t="s">
        <v>42</v>
      </c>
      <c r="G5558" s="15">
        <v>44798</v>
      </c>
      <c r="H5558" s="27">
        <f>WORKDAY(WORKDAY(DATEVALUE("15/"&amp;MONTH(EDATE(C5558,0))&amp;"/"&amp;YEAR(EDATE(C5558,0))),-1,Feriados!$A$1:$A$936),1,Feriados!$A$1:$A$936)</f>
        <v>44788</v>
      </c>
      <c r="I5558" s="27">
        <f>WORKDAY(WORKDAY(DATEVALUE("15/"&amp;MONTH(EDATE(C5558,-1))&amp;"/"&amp;YEAR(EDATE(C5558,-1))),-1,Feriados!$A$1:$A$936),1,Feriados!$A$1:$A$936)</f>
        <v>44757</v>
      </c>
      <c r="J5558" s="27">
        <f>WORKDAY(WORKDAY(DATEVALUE("15/"&amp;MONTH(EDATE(C5558,0))&amp;"/"&amp;YEAR(EDATE(C5558,0))-1),-1,Feriados!$A$1:$A$936),1,Feriados!$A$1:$A$936)</f>
        <v>44424</v>
      </c>
      <c r="K5558" s="28">
        <f t="shared" si="168"/>
        <v>10.06940331832733</v>
      </c>
    </row>
    <row r="5559" spans="1:11" x14ac:dyDescent="0.3">
      <c r="A5559" s="18" t="str">
        <f t="shared" si="169"/>
        <v>72022P</v>
      </c>
      <c r="B5559" s="10">
        <v>760199</v>
      </c>
      <c r="C5559" s="15">
        <v>44803</v>
      </c>
      <c r="D5559" s="16">
        <v>3964.6242069999998</v>
      </c>
      <c r="E5559" s="14">
        <v>-0.33</v>
      </c>
      <c r="F5559" s="14" t="s">
        <v>42</v>
      </c>
      <c r="G5559" s="15">
        <v>44798</v>
      </c>
      <c r="H5559" s="27">
        <f>WORKDAY(WORKDAY(DATEVALUE("15/"&amp;MONTH(EDATE(C5559,0))&amp;"/"&amp;YEAR(EDATE(C5559,0))),-1,Feriados!$A$1:$A$936),1,Feriados!$A$1:$A$936)</f>
        <v>44788</v>
      </c>
      <c r="I5559" s="27">
        <f>WORKDAY(WORKDAY(DATEVALUE("15/"&amp;MONTH(EDATE(C5559,-1))&amp;"/"&amp;YEAR(EDATE(C5559,-1))),-1,Feriados!$A$1:$A$936),1,Feriados!$A$1:$A$936)</f>
        <v>44757</v>
      </c>
      <c r="J5559" s="27">
        <f>WORKDAY(WORKDAY(DATEVALUE("15/"&amp;MONTH(EDATE(C5559,0))&amp;"/"&amp;YEAR(EDATE(C5559,0))-1),-1,Feriados!$A$1:$A$936),1,Feriados!$A$1:$A$936)</f>
        <v>44424</v>
      </c>
      <c r="K5559" s="28">
        <f t="shared" si="168"/>
        <v>10.06940331832733</v>
      </c>
    </row>
    <row r="5560" spans="1:11" x14ac:dyDescent="0.3">
      <c r="A5560" s="18" t="str">
        <f t="shared" si="169"/>
        <v>72022P</v>
      </c>
      <c r="B5560" s="10">
        <v>760199</v>
      </c>
      <c r="C5560" s="15">
        <v>44804</v>
      </c>
      <c r="D5560" s="16">
        <v>3964.0285749999998</v>
      </c>
      <c r="E5560" s="14">
        <v>-0.33</v>
      </c>
      <c r="F5560" s="14" t="s">
        <v>42</v>
      </c>
      <c r="G5560" s="15">
        <v>44798</v>
      </c>
      <c r="H5560" s="27">
        <f>WORKDAY(WORKDAY(DATEVALUE("15/"&amp;MONTH(EDATE(C5560,0))&amp;"/"&amp;YEAR(EDATE(C5560,0))),-1,Feriados!$A$1:$A$936),1,Feriados!$A$1:$A$936)</f>
        <v>44788</v>
      </c>
      <c r="I5560" s="27">
        <f>WORKDAY(WORKDAY(DATEVALUE("15/"&amp;MONTH(EDATE(C5560,-1))&amp;"/"&amp;YEAR(EDATE(C5560,-1))),-1,Feriados!$A$1:$A$936),1,Feriados!$A$1:$A$936)</f>
        <v>44757</v>
      </c>
      <c r="J5560" s="27">
        <f>WORKDAY(WORKDAY(DATEVALUE("15/"&amp;MONTH(EDATE(C5560,0))&amp;"/"&amp;YEAR(EDATE(C5560,0))-1),-1,Feriados!$A$1:$A$936),1,Feriados!$A$1:$A$936)</f>
        <v>44424</v>
      </c>
      <c r="K5560" s="28">
        <f t="shared" si="168"/>
        <v>10.06940331832733</v>
      </c>
    </row>
    <row r="5561" spans="1:11" x14ac:dyDescent="0.3">
      <c r="A5561" s="18" t="str">
        <f t="shared" si="169"/>
        <v>82022P</v>
      </c>
      <c r="B5561" s="10">
        <v>760199</v>
      </c>
      <c r="C5561" s="15">
        <v>44805</v>
      </c>
      <c r="D5561" s="16">
        <v>3963.4330319999999</v>
      </c>
      <c r="E5561" s="14">
        <v>-0.33</v>
      </c>
      <c r="F5561" s="14" t="s">
        <v>42</v>
      </c>
      <c r="G5561" s="15">
        <v>44798</v>
      </c>
      <c r="H5561" s="27">
        <f>WORKDAY(WORKDAY(DATEVALUE("15/"&amp;MONTH(EDATE(C5561,0))&amp;"/"&amp;YEAR(EDATE(C5561,0))),-1,Feriados!$A$1:$A$936),1,Feriados!$A$1:$A$936)</f>
        <v>44819</v>
      </c>
      <c r="I5561" s="27">
        <f>WORKDAY(WORKDAY(DATEVALUE("15/"&amp;MONTH(EDATE(C5561,-1))&amp;"/"&amp;YEAR(EDATE(C5561,-1))),-1,Feriados!$A$1:$A$936),1,Feriados!$A$1:$A$936)</f>
        <v>44788</v>
      </c>
      <c r="J5561" s="27">
        <f>WORKDAY(WORKDAY(DATEVALUE("15/"&amp;MONTH(EDATE(C5561,0))&amp;"/"&amp;YEAR(EDATE(C5561,0))-1),-1,Feriados!$A$1:$A$936),1,Feriados!$A$1:$A$936)</f>
        <v>44454</v>
      </c>
      <c r="K5561" s="28">
        <f t="shared" si="168"/>
        <v>8.7272912777087708</v>
      </c>
    </row>
    <row r="5562" spans="1:11" x14ac:dyDescent="0.3">
      <c r="A5562" s="18" t="str">
        <f t="shared" si="169"/>
        <v>82022P</v>
      </c>
      <c r="B5562" s="10">
        <v>760199</v>
      </c>
      <c r="C5562" s="15">
        <v>44806</v>
      </c>
      <c r="D5562" s="16">
        <v>3962.837579</v>
      </c>
      <c r="E5562" s="14">
        <v>-0.33</v>
      </c>
      <c r="F5562" s="14" t="s">
        <v>42</v>
      </c>
      <c r="G5562" s="15">
        <v>44798</v>
      </c>
      <c r="H5562" s="27">
        <f>WORKDAY(WORKDAY(DATEVALUE("15/"&amp;MONTH(EDATE(C5562,0))&amp;"/"&amp;YEAR(EDATE(C5562,0))),-1,Feriados!$A$1:$A$936),1,Feriados!$A$1:$A$936)</f>
        <v>44819</v>
      </c>
      <c r="I5562" s="27">
        <f>WORKDAY(WORKDAY(DATEVALUE("15/"&amp;MONTH(EDATE(C5562,-1))&amp;"/"&amp;YEAR(EDATE(C5562,-1))),-1,Feriados!$A$1:$A$936),1,Feriados!$A$1:$A$936)</f>
        <v>44788</v>
      </c>
      <c r="J5562" s="27">
        <f>WORKDAY(WORKDAY(DATEVALUE("15/"&amp;MONTH(EDATE(C5562,0))&amp;"/"&amp;YEAR(EDATE(C5562,0))-1),-1,Feriados!$A$1:$A$936),1,Feriados!$A$1:$A$936)</f>
        <v>44454</v>
      </c>
      <c r="K5562" s="28">
        <f t="shared" si="168"/>
        <v>8.7272912777087708</v>
      </c>
    </row>
    <row r="5563" spans="1:11" x14ac:dyDescent="0.3">
      <c r="A5563" s="18" t="str">
        <f t="shared" si="169"/>
        <v>82022P</v>
      </c>
      <c r="B5563" s="10">
        <v>760199</v>
      </c>
      <c r="C5563" s="15">
        <v>44809</v>
      </c>
      <c r="D5563" s="16">
        <v>3962.2422150000002</v>
      </c>
      <c r="E5563" s="14">
        <v>-0.33</v>
      </c>
      <c r="F5563" s="14" t="s">
        <v>42</v>
      </c>
      <c r="G5563" s="15">
        <v>44798</v>
      </c>
      <c r="H5563" s="27">
        <f>WORKDAY(WORKDAY(DATEVALUE("15/"&amp;MONTH(EDATE(C5563,0))&amp;"/"&amp;YEAR(EDATE(C5563,0))),-1,Feriados!$A$1:$A$936),1,Feriados!$A$1:$A$936)</f>
        <v>44819</v>
      </c>
      <c r="I5563" s="27">
        <f>WORKDAY(WORKDAY(DATEVALUE("15/"&amp;MONTH(EDATE(C5563,-1))&amp;"/"&amp;YEAR(EDATE(C5563,-1))),-1,Feriados!$A$1:$A$936),1,Feriados!$A$1:$A$936)</f>
        <v>44788</v>
      </c>
      <c r="J5563" s="27">
        <f>WORKDAY(WORKDAY(DATEVALUE("15/"&amp;MONTH(EDATE(C5563,0))&amp;"/"&amp;YEAR(EDATE(C5563,0))-1),-1,Feriados!$A$1:$A$936),1,Feriados!$A$1:$A$936)</f>
        <v>44454</v>
      </c>
      <c r="K5563" s="28">
        <f t="shared" si="168"/>
        <v>8.7272912777087708</v>
      </c>
    </row>
    <row r="5564" spans="1:11" x14ac:dyDescent="0.3">
      <c r="A5564" s="18" t="str">
        <f t="shared" si="169"/>
        <v>82022P</v>
      </c>
      <c r="B5564" s="10">
        <v>760199</v>
      </c>
      <c r="C5564" s="15">
        <v>44810</v>
      </c>
      <c r="D5564" s="16">
        <v>3961.646941</v>
      </c>
      <c r="E5564" s="14">
        <v>-0.33</v>
      </c>
      <c r="F5564" s="14" t="s">
        <v>42</v>
      </c>
      <c r="G5564" s="15">
        <v>44798</v>
      </c>
      <c r="H5564" s="27">
        <f>WORKDAY(WORKDAY(DATEVALUE("15/"&amp;MONTH(EDATE(C5564,0))&amp;"/"&amp;YEAR(EDATE(C5564,0))),-1,Feriados!$A$1:$A$936),1,Feriados!$A$1:$A$936)</f>
        <v>44819</v>
      </c>
      <c r="I5564" s="27">
        <f>WORKDAY(WORKDAY(DATEVALUE("15/"&amp;MONTH(EDATE(C5564,-1))&amp;"/"&amp;YEAR(EDATE(C5564,-1))),-1,Feriados!$A$1:$A$936),1,Feriados!$A$1:$A$936)</f>
        <v>44788</v>
      </c>
      <c r="J5564" s="27">
        <f>WORKDAY(WORKDAY(DATEVALUE("15/"&amp;MONTH(EDATE(C5564,0))&amp;"/"&amp;YEAR(EDATE(C5564,0))-1),-1,Feriados!$A$1:$A$936),1,Feriados!$A$1:$A$936)</f>
        <v>44454</v>
      </c>
      <c r="K5564" s="28">
        <f t="shared" si="168"/>
        <v>8.7272912777087708</v>
      </c>
    </row>
    <row r="5565" spans="1:11" x14ac:dyDescent="0.3">
      <c r="A5565" s="18" t="str">
        <f t="shared" si="169"/>
        <v>82022P</v>
      </c>
      <c r="B5565" s="10">
        <v>760199</v>
      </c>
      <c r="C5565" s="15">
        <v>44812</v>
      </c>
      <c r="D5565" s="16">
        <v>3961.0517559999998</v>
      </c>
      <c r="E5565" s="14">
        <v>-0.33</v>
      </c>
      <c r="F5565" s="14" t="s">
        <v>42</v>
      </c>
      <c r="G5565" s="15">
        <v>44798</v>
      </c>
      <c r="H5565" s="27">
        <f>WORKDAY(WORKDAY(DATEVALUE("15/"&amp;MONTH(EDATE(C5565,0))&amp;"/"&amp;YEAR(EDATE(C5565,0))),-1,Feriados!$A$1:$A$936),1,Feriados!$A$1:$A$936)</f>
        <v>44819</v>
      </c>
      <c r="I5565" s="27">
        <f>WORKDAY(WORKDAY(DATEVALUE("15/"&amp;MONTH(EDATE(C5565,-1))&amp;"/"&amp;YEAR(EDATE(C5565,-1))),-1,Feriados!$A$1:$A$936),1,Feriados!$A$1:$A$936)</f>
        <v>44788</v>
      </c>
      <c r="J5565" s="27">
        <f>WORKDAY(WORKDAY(DATEVALUE("15/"&amp;MONTH(EDATE(C5565,0))&amp;"/"&amp;YEAR(EDATE(C5565,0))-1),-1,Feriados!$A$1:$A$936),1,Feriados!$A$1:$A$936)</f>
        <v>44454</v>
      </c>
      <c r="K5565" s="28">
        <f t="shared" ref="K5565:K5628" si="170">+(VLOOKUP(H5565,C:D,2,FALSE)/VLOOKUP(J5565,C:D,2,FALSE)-1)*100</f>
        <v>8.7272912777087708</v>
      </c>
    </row>
    <row r="5566" spans="1:11" x14ac:dyDescent="0.3">
      <c r="A5566" s="18" t="str">
        <f t="shared" si="169"/>
        <v>82022F</v>
      </c>
      <c r="B5566" s="10">
        <v>760199</v>
      </c>
      <c r="C5566" s="15">
        <v>44813</v>
      </c>
      <c r="D5566" s="16">
        <v>3959.4828339999999</v>
      </c>
      <c r="E5566" s="14">
        <v>-0.36</v>
      </c>
      <c r="F5566" s="14" t="s">
        <v>41</v>
      </c>
      <c r="G5566" s="15">
        <v>44813</v>
      </c>
      <c r="H5566" s="27">
        <f>WORKDAY(WORKDAY(DATEVALUE("15/"&amp;MONTH(EDATE(C5566,0))&amp;"/"&amp;YEAR(EDATE(C5566,0))),-1,Feriados!$A$1:$A$936),1,Feriados!$A$1:$A$936)</f>
        <v>44819</v>
      </c>
      <c r="I5566" s="27">
        <f>WORKDAY(WORKDAY(DATEVALUE("15/"&amp;MONTH(EDATE(C5566,-1))&amp;"/"&amp;YEAR(EDATE(C5566,-1))),-1,Feriados!$A$1:$A$936),1,Feriados!$A$1:$A$936)</f>
        <v>44788</v>
      </c>
      <c r="J5566" s="27">
        <f>WORKDAY(WORKDAY(DATEVALUE("15/"&amp;MONTH(EDATE(C5566,0))&amp;"/"&amp;YEAR(EDATE(C5566,0))-1),-1,Feriados!$A$1:$A$936),1,Feriados!$A$1:$A$936)</f>
        <v>44454</v>
      </c>
      <c r="K5566" s="28">
        <f t="shared" si="170"/>
        <v>8.7272912777087708</v>
      </c>
    </row>
    <row r="5567" spans="1:11" x14ac:dyDescent="0.3">
      <c r="A5567" s="18" t="str">
        <f t="shared" si="169"/>
        <v>82022F</v>
      </c>
      <c r="B5567" s="10">
        <v>760199</v>
      </c>
      <c r="C5567" s="15">
        <v>44816</v>
      </c>
      <c r="D5567" s="16">
        <v>3958.8338880000001</v>
      </c>
      <c r="E5567" s="14">
        <v>-0.36</v>
      </c>
      <c r="F5567" s="14" t="s">
        <v>41</v>
      </c>
      <c r="G5567" s="15">
        <v>44813</v>
      </c>
      <c r="H5567" s="27">
        <f>WORKDAY(WORKDAY(DATEVALUE("15/"&amp;MONTH(EDATE(C5567,0))&amp;"/"&amp;YEAR(EDATE(C5567,0))),-1,Feriados!$A$1:$A$936),1,Feriados!$A$1:$A$936)</f>
        <v>44819</v>
      </c>
      <c r="I5567" s="27">
        <f>WORKDAY(WORKDAY(DATEVALUE("15/"&amp;MONTH(EDATE(C5567,-1))&amp;"/"&amp;YEAR(EDATE(C5567,-1))),-1,Feriados!$A$1:$A$936),1,Feriados!$A$1:$A$936)</f>
        <v>44788</v>
      </c>
      <c r="J5567" s="27">
        <f>WORKDAY(WORKDAY(DATEVALUE("15/"&amp;MONTH(EDATE(C5567,0))&amp;"/"&amp;YEAR(EDATE(C5567,0))-1),-1,Feriados!$A$1:$A$936),1,Feriados!$A$1:$A$936)</f>
        <v>44454</v>
      </c>
      <c r="K5567" s="28">
        <f t="shared" si="170"/>
        <v>8.7272912777087708</v>
      </c>
    </row>
    <row r="5568" spans="1:11" x14ac:dyDescent="0.3">
      <c r="A5568" s="18" t="str">
        <f t="shared" si="169"/>
        <v>82022F</v>
      </c>
      <c r="B5568" s="10">
        <v>760199</v>
      </c>
      <c r="C5568" s="15">
        <v>44817</v>
      </c>
      <c r="D5568" s="16">
        <v>3958.1850479999998</v>
      </c>
      <c r="E5568" s="14">
        <v>-0.36</v>
      </c>
      <c r="F5568" s="14" t="s">
        <v>41</v>
      </c>
      <c r="G5568" s="15">
        <v>44813</v>
      </c>
      <c r="H5568" s="27">
        <f>WORKDAY(WORKDAY(DATEVALUE("15/"&amp;MONTH(EDATE(C5568,0))&amp;"/"&amp;YEAR(EDATE(C5568,0))),-1,Feriados!$A$1:$A$936),1,Feriados!$A$1:$A$936)</f>
        <v>44819</v>
      </c>
      <c r="I5568" s="27">
        <f>WORKDAY(WORKDAY(DATEVALUE("15/"&amp;MONTH(EDATE(C5568,-1))&amp;"/"&amp;YEAR(EDATE(C5568,-1))),-1,Feriados!$A$1:$A$936),1,Feriados!$A$1:$A$936)</f>
        <v>44788</v>
      </c>
      <c r="J5568" s="27">
        <f>WORKDAY(WORKDAY(DATEVALUE("15/"&amp;MONTH(EDATE(C5568,0))&amp;"/"&amp;YEAR(EDATE(C5568,0))-1),-1,Feriados!$A$1:$A$936),1,Feriados!$A$1:$A$936)</f>
        <v>44454</v>
      </c>
      <c r="K5568" s="28">
        <f t="shared" si="170"/>
        <v>8.7272912777087708</v>
      </c>
    </row>
    <row r="5569" spans="1:11" x14ac:dyDescent="0.3">
      <c r="A5569" s="18" t="str">
        <f t="shared" si="169"/>
        <v>82022F</v>
      </c>
      <c r="B5569" s="10">
        <v>760199</v>
      </c>
      <c r="C5569" s="15">
        <v>44818</v>
      </c>
      <c r="D5569" s="16">
        <v>3957.5363149999998</v>
      </c>
      <c r="E5569" s="14">
        <v>-0.36</v>
      </c>
      <c r="F5569" s="14" t="s">
        <v>41</v>
      </c>
      <c r="G5569" s="15">
        <v>44813</v>
      </c>
      <c r="H5569" s="27">
        <f>WORKDAY(WORKDAY(DATEVALUE("15/"&amp;MONTH(EDATE(C5569,0))&amp;"/"&amp;YEAR(EDATE(C5569,0))),-1,Feriados!$A$1:$A$936),1,Feriados!$A$1:$A$936)</f>
        <v>44819</v>
      </c>
      <c r="I5569" s="27">
        <f>WORKDAY(WORKDAY(DATEVALUE("15/"&amp;MONTH(EDATE(C5569,-1))&amp;"/"&amp;YEAR(EDATE(C5569,-1))),-1,Feriados!$A$1:$A$936),1,Feriados!$A$1:$A$936)</f>
        <v>44788</v>
      </c>
      <c r="J5569" s="27">
        <f>WORKDAY(WORKDAY(DATEVALUE("15/"&amp;MONTH(EDATE(C5569,0))&amp;"/"&amp;YEAR(EDATE(C5569,0))-1),-1,Feriados!$A$1:$A$936),1,Feriados!$A$1:$A$936)</f>
        <v>44454</v>
      </c>
      <c r="K5569" s="28">
        <f t="shared" si="170"/>
        <v>8.7272912777087708</v>
      </c>
    </row>
    <row r="5570" spans="1:11" x14ac:dyDescent="0.3">
      <c r="A5570" s="18" t="str">
        <f t="shared" si="169"/>
        <v>82022F</v>
      </c>
      <c r="B5570" s="10">
        <v>760199</v>
      </c>
      <c r="C5570" s="15">
        <v>44819</v>
      </c>
      <c r="D5570" s="16">
        <v>3956.8876879999998</v>
      </c>
      <c r="E5570" s="14">
        <v>-0.36</v>
      </c>
      <c r="F5570" s="14" t="s">
        <v>41</v>
      </c>
      <c r="G5570" s="15">
        <v>44813</v>
      </c>
      <c r="H5570" s="27">
        <f>WORKDAY(WORKDAY(DATEVALUE("15/"&amp;MONTH(EDATE(C5570,0))&amp;"/"&amp;YEAR(EDATE(C5570,0))),-1,Feriados!$A$1:$A$936),1,Feriados!$A$1:$A$936)</f>
        <v>44819</v>
      </c>
      <c r="I5570" s="27">
        <f>WORKDAY(WORKDAY(DATEVALUE("15/"&amp;MONTH(EDATE(C5570,-1))&amp;"/"&amp;YEAR(EDATE(C5570,-1))),-1,Feriados!$A$1:$A$936),1,Feriados!$A$1:$A$936)</f>
        <v>44788</v>
      </c>
      <c r="J5570" s="27">
        <f>WORKDAY(WORKDAY(DATEVALUE("15/"&amp;MONTH(EDATE(C5570,0))&amp;"/"&amp;YEAR(EDATE(C5570,0))-1),-1,Feriados!$A$1:$A$936),1,Feriados!$A$1:$A$936)</f>
        <v>44454</v>
      </c>
      <c r="K5570" s="28">
        <f t="shared" si="170"/>
        <v>8.7272912777087708</v>
      </c>
    </row>
    <row r="5571" spans="1:11" x14ac:dyDescent="0.3">
      <c r="A5571" s="18" t="str">
        <f t="shared" ref="A5571:A5634" si="171">MONTH(EDATE(C5571,-1))&amp;YEAR(EDATE(C5571,-1))&amp;F5571</f>
        <v>82022P</v>
      </c>
      <c r="B5571" s="10">
        <v>760199</v>
      </c>
      <c r="C5571" s="15">
        <v>44820</v>
      </c>
      <c r="D5571" s="16">
        <v>3956.6614500000001</v>
      </c>
      <c r="E5571" s="14">
        <v>-0.12</v>
      </c>
      <c r="F5571" s="14" t="s">
        <v>42</v>
      </c>
      <c r="G5571" s="15">
        <v>44820</v>
      </c>
      <c r="H5571" s="27">
        <f>WORKDAY(WORKDAY(DATEVALUE("15/"&amp;MONTH(EDATE(C5571,0))&amp;"/"&amp;YEAR(EDATE(C5571,0))),-1,Feriados!$A$1:$A$936),1,Feriados!$A$1:$A$936)</f>
        <v>44819</v>
      </c>
      <c r="I5571" s="27">
        <f>WORKDAY(WORKDAY(DATEVALUE("15/"&amp;MONTH(EDATE(C5571,-1))&amp;"/"&amp;YEAR(EDATE(C5571,-1))),-1,Feriados!$A$1:$A$936),1,Feriados!$A$1:$A$936)</f>
        <v>44788</v>
      </c>
      <c r="J5571" s="27">
        <f>WORKDAY(WORKDAY(DATEVALUE("15/"&amp;MONTH(EDATE(C5571,0))&amp;"/"&amp;YEAR(EDATE(C5571,0))-1),-1,Feriados!$A$1:$A$936),1,Feriados!$A$1:$A$936)</f>
        <v>44454</v>
      </c>
      <c r="K5571" s="28">
        <f t="shared" si="170"/>
        <v>8.7272912777087708</v>
      </c>
    </row>
    <row r="5572" spans="1:11" x14ac:dyDescent="0.3">
      <c r="A5572" s="18" t="str">
        <f t="shared" si="171"/>
        <v>82022P</v>
      </c>
      <c r="B5572" s="10">
        <v>760199</v>
      </c>
      <c r="C5572" s="15">
        <v>44823</v>
      </c>
      <c r="D5572" s="16">
        <v>3956.4352260000001</v>
      </c>
      <c r="E5572" s="14">
        <v>-0.12</v>
      </c>
      <c r="F5572" s="14" t="s">
        <v>42</v>
      </c>
      <c r="G5572" s="15">
        <v>44820</v>
      </c>
      <c r="H5572" s="27">
        <f>WORKDAY(WORKDAY(DATEVALUE("15/"&amp;MONTH(EDATE(C5572,0))&amp;"/"&amp;YEAR(EDATE(C5572,0))),-1,Feriados!$A$1:$A$936),1,Feriados!$A$1:$A$936)</f>
        <v>44819</v>
      </c>
      <c r="I5572" s="27">
        <f>WORKDAY(WORKDAY(DATEVALUE("15/"&amp;MONTH(EDATE(C5572,-1))&amp;"/"&amp;YEAR(EDATE(C5572,-1))),-1,Feriados!$A$1:$A$936),1,Feriados!$A$1:$A$936)</f>
        <v>44788</v>
      </c>
      <c r="J5572" s="27">
        <f>WORKDAY(WORKDAY(DATEVALUE("15/"&amp;MONTH(EDATE(C5572,0))&amp;"/"&amp;YEAR(EDATE(C5572,0))-1),-1,Feriados!$A$1:$A$936),1,Feriados!$A$1:$A$936)</f>
        <v>44454</v>
      </c>
      <c r="K5572" s="28">
        <f t="shared" si="170"/>
        <v>8.7272912777087708</v>
      </c>
    </row>
    <row r="5573" spans="1:11" x14ac:dyDescent="0.3">
      <c r="A5573" s="18" t="str">
        <f t="shared" si="171"/>
        <v>82022P</v>
      </c>
      <c r="B5573" s="10">
        <v>760199</v>
      </c>
      <c r="C5573" s="15">
        <v>44824</v>
      </c>
      <c r="D5573" s="16">
        <v>3956.2090149999999</v>
      </c>
      <c r="E5573" s="14">
        <v>-0.12</v>
      </c>
      <c r="F5573" s="14" t="s">
        <v>42</v>
      </c>
      <c r="G5573" s="15">
        <v>44820</v>
      </c>
      <c r="H5573" s="27">
        <f>WORKDAY(WORKDAY(DATEVALUE("15/"&amp;MONTH(EDATE(C5573,0))&amp;"/"&amp;YEAR(EDATE(C5573,0))),-1,Feriados!$A$1:$A$936),1,Feriados!$A$1:$A$936)</f>
        <v>44819</v>
      </c>
      <c r="I5573" s="27">
        <f>WORKDAY(WORKDAY(DATEVALUE("15/"&amp;MONTH(EDATE(C5573,-1))&amp;"/"&amp;YEAR(EDATE(C5573,-1))),-1,Feriados!$A$1:$A$936),1,Feriados!$A$1:$A$936)</f>
        <v>44788</v>
      </c>
      <c r="J5573" s="27">
        <f>WORKDAY(WORKDAY(DATEVALUE("15/"&amp;MONTH(EDATE(C5573,0))&amp;"/"&amp;YEAR(EDATE(C5573,0))-1),-1,Feriados!$A$1:$A$936),1,Feriados!$A$1:$A$936)</f>
        <v>44454</v>
      </c>
      <c r="K5573" s="28">
        <f t="shared" si="170"/>
        <v>8.7272912777087708</v>
      </c>
    </row>
    <row r="5574" spans="1:11" x14ac:dyDescent="0.3">
      <c r="A5574" s="18" t="str">
        <f t="shared" si="171"/>
        <v>82022P</v>
      </c>
      <c r="B5574" s="10">
        <v>760199</v>
      </c>
      <c r="C5574" s="15">
        <v>44825</v>
      </c>
      <c r="D5574" s="16">
        <v>3955.9828160000002</v>
      </c>
      <c r="E5574" s="14">
        <v>-0.12</v>
      </c>
      <c r="F5574" s="14" t="s">
        <v>42</v>
      </c>
      <c r="G5574" s="15">
        <v>44820</v>
      </c>
      <c r="H5574" s="27">
        <f>WORKDAY(WORKDAY(DATEVALUE("15/"&amp;MONTH(EDATE(C5574,0))&amp;"/"&amp;YEAR(EDATE(C5574,0))),-1,Feriados!$A$1:$A$936),1,Feriados!$A$1:$A$936)</f>
        <v>44819</v>
      </c>
      <c r="I5574" s="27">
        <f>WORKDAY(WORKDAY(DATEVALUE("15/"&amp;MONTH(EDATE(C5574,-1))&amp;"/"&amp;YEAR(EDATE(C5574,-1))),-1,Feriados!$A$1:$A$936),1,Feriados!$A$1:$A$936)</f>
        <v>44788</v>
      </c>
      <c r="J5574" s="27">
        <f>WORKDAY(WORKDAY(DATEVALUE("15/"&amp;MONTH(EDATE(C5574,0))&amp;"/"&amp;YEAR(EDATE(C5574,0))-1),-1,Feriados!$A$1:$A$936),1,Feriados!$A$1:$A$936)</f>
        <v>44454</v>
      </c>
      <c r="K5574" s="28">
        <f t="shared" si="170"/>
        <v>8.7272912777087708</v>
      </c>
    </row>
    <row r="5575" spans="1:11" x14ac:dyDescent="0.3">
      <c r="A5575" s="18" t="str">
        <f t="shared" si="171"/>
        <v>82022P</v>
      </c>
      <c r="B5575" s="10">
        <v>760199</v>
      </c>
      <c r="C5575" s="15">
        <v>44826</v>
      </c>
      <c r="D5575" s="16">
        <v>3955.7566310000002</v>
      </c>
      <c r="E5575" s="14">
        <v>-0.12</v>
      </c>
      <c r="F5575" s="14" t="s">
        <v>42</v>
      </c>
      <c r="G5575" s="15">
        <v>44820</v>
      </c>
      <c r="H5575" s="27">
        <f>WORKDAY(WORKDAY(DATEVALUE("15/"&amp;MONTH(EDATE(C5575,0))&amp;"/"&amp;YEAR(EDATE(C5575,0))),-1,Feriados!$A$1:$A$936),1,Feriados!$A$1:$A$936)</f>
        <v>44819</v>
      </c>
      <c r="I5575" s="27">
        <f>WORKDAY(WORKDAY(DATEVALUE("15/"&amp;MONTH(EDATE(C5575,-1))&amp;"/"&amp;YEAR(EDATE(C5575,-1))),-1,Feriados!$A$1:$A$936),1,Feriados!$A$1:$A$936)</f>
        <v>44788</v>
      </c>
      <c r="J5575" s="27">
        <f>WORKDAY(WORKDAY(DATEVALUE("15/"&amp;MONTH(EDATE(C5575,0))&amp;"/"&amp;YEAR(EDATE(C5575,0))-1),-1,Feriados!$A$1:$A$936),1,Feriados!$A$1:$A$936)</f>
        <v>44454</v>
      </c>
      <c r="K5575" s="28">
        <f t="shared" si="170"/>
        <v>8.7272912777087708</v>
      </c>
    </row>
    <row r="5576" spans="1:11" x14ac:dyDescent="0.3">
      <c r="A5576" s="18" t="str">
        <f t="shared" si="171"/>
        <v>82022P</v>
      </c>
      <c r="B5576" s="10">
        <v>760199</v>
      </c>
      <c r="C5576" s="15">
        <v>44827</v>
      </c>
      <c r="D5576" s="16">
        <v>3955.5304580000002</v>
      </c>
      <c r="E5576" s="14">
        <v>-0.12</v>
      </c>
      <c r="F5576" s="14" t="s">
        <v>42</v>
      </c>
      <c r="G5576" s="15">
        <v>44820</v>
      </c>
      <c r="H5576" s="27">
        <f>WORKDAY(WORKDAY(DATEVALUE("15/"&amp;MONTH(EDATE(C5576,0))&amp;"/"&amp;YEAR(EDATE(C5576,0))),-1,Feriados!$A$1:$A$936),1,Feriados!$A$1:$A$936)</f>
        <v>44819</v>
      </c>
      <c r="I5576" s="27">
        <f>WORKDAY(WORKDAY(DATEVALUE("15/"&amp;MONTH(EDATE(C5576,-1))&amp;"/"&amp;YEAR(EDATE(C5576,-1))),-1,Feriados!$A$1:$A$936),1,Feriados!$A$1:$A$936)</f>
        <v>44788</v>
      </c>
      <c r="J5576" s="27">
        <f>WORKDAY(WORKDAY(DATEVALUE("15/"&amp;MONTH(EDATE(C5576,0))&amp;"/"&amp;YEAR(EDATE(C5576,0))-1),-1,Feriados!$A$1:$A$936),1,Feriados!$A$1:$A$936)</f>
        <v>44454</v>
      </c>
      <c r="K5576" s="28">
        <f t="shared" si="170"/>
        <v>8.7272912777087708</v>
      </c>
    </row>
    <row r="5577" spans="1:11" x14ac:dyDescent="0.3">
      <c r="A5577" s="18" t="str">
        <f t="shared" si="171"/>
        <v>82022P</v>
      </c>
      <c r="B5577" s="10">
        <v>760199</v>
      </c>
      <c r="C5577" s="15">
        <v>44830</v>
      </c>
      <c r="D5577" s="16">
        <v>3955.3042989999999</v>
      </c>
      <c r="E5577" s="14">
        <v>-0.12</v>
      </c>
      <c r="F5577" s="14" t="s">
        <v>42</v>
      </c>
      <c r="G5577" s="15">
        <v>44820</v>
      </c>
      <c r="H5577" s="27">
        <f>WORKDAY(WORKDAY(DATEVALUE("15/"&amp;MONTH(EDATE(C5577,0))&amp;"/"&amp;YEAR(EDATE(C5577,0))),-1,Feriados!$A$1:$A$936),1,Feriados!$A$1:$A$936)</f>
        <v>44819</v>
      </c>
      <c r="I5577" s="27">
        <f>WORKDAY(WORKDAY(DATEVALUE("15/"&amp;MONTH(EDATE(C5577,-1))&amp;"/"&amp;YEAR(EDATE(C5577,-1))),-1,Feriados!$A$1:$A$936),1,Feriados!$A$1:$A$936)</f>
        <v>44788</v>
      </c>
      <c r="J5577" s="27">
        <f>WORKDAY(WORKDAY(DATEVALUE("15/"&amp;MONTH(EDATE(C5577,0))&amp;"/"&amp;YEAR(EDATE(C5577,0))-1),-1,Feriados!$A$1:$A$936),1,Feriados!$A$1:$A$936)</f>
        <v>44454</v>
      </c>
      <c r="K5577" s="28">
        <f t="shared" si="170"/>
        <v>8.7272912777087708</v>
      </c>
    </row>
    <row r="5578" spans="1:11" x14ac:dyDescent="0.3">
      <c r="A5578" s="18" t="str">
        <f t="shared" si="171"/>
        <v>82022P</v>
      </c>
      <c r="B5578" s="10">
        <v>760199</v>
      </c>
      <c r="C5578" s="15">
        <v>44831</v>
      </c>
      <c r="D5578" s="16">
        <v>3955.078152</v>
      </c>
      <c r="E5578" s="14">
        <v>-0.12</v>
      </c>
      <c r="F5578" s="14" t="s">
        <v>42</v>
      </c>
      <c r="G5578" s="15">
        <v>44820</v>
      </c>
      <c r="H5578" s="27">
        <f>WORKDAY(WORKDAY(DATEVALUE("15/"&amp;MONTH(EDATE(C5578,0))&amp;"/"&amp;YEAR(EDATE(C5578,0))),-1,Feriados!$A$1:$A$936),1,Feriados!$A$1:$A$936)</f>
        <v>44819</v>
      </c>
      <c r="I5578" s="27">
        <f>WORKDAY(WORKDAY(DATEVALUE("15/"&amp;MONTH(EDATE(C5578,-1))&amp;"/"&amp;YEAR(EDATE(C5578,-1))),-1,Feriados!$A$1:$A$936),1,Feriados!$A$1:$A$936)</f>
        <v>44788</v>
      </c>
      <c r="J5578" s="27">
        <f>WORKDAY(WORKDAY(DATEVALUE("15/"&amp;MONTH(EDATE(C5578,0))&amp;"/"&amp;YEAR(EDATE(C5578,0))-1),-1,Feriados!$A$1:$A$936),1,Feriados!$A$1:$A$936)</f>
        <v>44454</v>
      </c>
      <c r="K5578" s="28">
        <f t="shared" si="170"/>
        <v>8.7272912777087708</v>
      </c>
    </row>
    <row r="5579" spans="1:11" x14ac:dyDescent="0.3">
      <c r="A5579" s="18" t="str">
        <f t="shared" si="171"/>
        <v>82022P</v>
      </c>
      <c r="B5579" s="10">
        <v>760199</v>
      </c>
      <c r="C5579" s="15">
        <v>44832</v>
      </c>
      <c r="D5579" s="16">
        <v>3951.4561290000001</v>
      </c>
      <c r="E5579" s="14">
        <v>-0.32</v>
      </c>
      <c r="F5579" s="14" t="s">
        <v>42</v>
      </c>
      <c r="G5579" s="15">
        <v>44832</v>
      </c>
      <c r="H5579" s="27">
        <f>WORKDAY(WORKDAY(DATEVALUE("15/"&amp;MONTH(EDATE(C5579,0))&amp;"/"&amp;YEAR(EDATE(C5579,0))),-1,Feriados!$A$1:$A$936),1,Feriados!$A$1:$A$936)</f>
        <v>44819</v>
      </c>
      <c r="I5579" s="27">
        <f>WORKDAY(WORKDAY(DATEVALUE("15/"&amp;MONTH(EDATE(C5579,-1))&amp;"/"&amp;YEAR(EDATE(C5579,-1))),-1,Feriados!$A$1:$A$936),1,Feriados!$A$1:$A$936)</f>
        <v>44788</v>
      </c>
      <c r="J5579" s="27">
        <f>WORKDAY(WORKDAY(DATEVALUE("15/"&amp;MONTH(EDATE(C5579,0))&amp;"/"&amp;YEAR(EDATE(C5579,0))-1),-1,Feriados!$A$1:$A$936),1,Feriados!$A$1:$A$936)</f>
        <v>44454</v>
      </c>
      <c r="K5579" s="28">
        <f t="shared" si="170"/>
        <v>8.7272912777087708</v>
      </c>
    </row>
    <row r="5580" spans="1:11" x14ac:dyDescent="0.3">
      <c r="A5580" s="18" t="str">
        <f t="shared" si="171"/>
        <v>82022P</v>
      </c>
      <c r="B5580" s="10">
        <v>760199</v>
      </c>
      <c r="C5580" s="15">
        <v>44833</v>
      </c>
      <c r="D5580" s="16">
        <v>3950.853083</v>
      </c>
      <c r="E5580" s="14">
        <v>-0.32</v>
      </c>
      <c r="F5580" s="14" t="s">
        <v>42</v>
      </c>
      <c r="G5580" s="15">
        <v>44832</v>
      </c>
      <c r="H5580" s="27">
        <f>WORKDAY(WORKDAY(DATEVALUE("15/"&amp;MONTH(EDATE(C5580,0))&amp;"/"&amp;YEAR(EDATE(C5580,0))),-1,Feriados!$A$1:$A$936),1,Feriados!$A$1:$A$936)</f>
        <v>44819</v>
      </c>
      <c r="I5580" s="27">
        <f>WORKDAY(WORKDAY(DATEVALUE("15/"&amp;MONTH(EDATE(C5580,-1))&amp;"/"&amp;YEAR(EDATE(C5580,-1))),-1,Feriados!$A$1:$A$936),1,Feriados!$A$1:$A$936)</f>
        <v>44788</v>
      </c>
      <c r="J5580" s="27">
        <f>WORKDAY(WORKDAY(DATEVALUE("15/"&amp;MONTH(EDATE(C5580,0))&amp;"/"&amp;YEAR(EDATE(C5580,0))-1),-1,Feriados!$A$1:$A$936),1,Feriados!$A$1:$A$936)</f>
        <v>44454</v>
      </c>
      <c r="K5580" s="28">
        <f t="shared" si="170"/>
        <v>8.7272912777087708</v>
      </c>
    </row>
    <row r="5581" spans="1:11" x14ac:dyDescent="0.3">
      <c r="A5581" s="18" t="str">
        <f t="shared" si="171"/>
        <v>82022P</v>
      </c>
      <c r="B5581" s="10">
        <v>760199</v>
      </c>
      <c r="C5581" s="15">
        <v>44834</v>
      </c>
      <c r="D5581" s="16">
        <v>3950.250129</v>
      </c>
      <c r="E5581" s="14">
        <v>-0.32</v>
      </c>
      <c r="F5581" s="14" t="s">
        <v>42</v>
      </c>
      <c r="G5581" s="15">
        <v>44832</v>
      </c>
      <c r="H5581" s="27">
        <f>WORKDAY(WORKDAY(DATEVALUE("15/"&amp;MONTH(EDATE(C5581,0))&amp;"/"&amp;YEAR(EDATE(C5581,0))),-1,Feriados!$A$1:$A$936),1,Feriados!$A$1:$A$936)</f>
        <v>44819</v>
      </c>
      <c r="I5581" s="27">
        <f>WORKDAY(WORKDAY(DATEVALUE("15/"&amp;MONTH(EDATE(C5581,-1))&amp;"/"&amp;YEAR(EDATE(C5581,-1))),-1,Feriados!$A$1:$A$936),1,Feriados!$A$1:$A$936)</f>
        <v>44788</v>
      </c>
      <c r="J5581" s="27">
        <f>WORKDAY(WORKDAY(DATEVALUE("15/"&amp;MONTH(EDATE(C5581,0))&amp;"/"&amp;YEAR(EDATE(C5581,0))-1),-1,Feriados!$A$1:$A$936),1,Feriados!$A$1:$A$936)</f>
        <v>44454</v>
      </c>
      <c r="K5581" s="28">
        <f t="shared" si="170"/>
        <v>8.7272912777087708</v>
      </c>
    </row>
    <row r="5582" spans="1:11" x14ac:dyDescent="0.3">
      <c r="A5582" s="18" t="str">
        <f t="shared" si="171"/>
        <v>92022P</v>
      </c>
      <c r="B5582" s="10">
        <v>760199</v>
      </c>
      <c r="C5582" s="15">
        <v>44837</v>
      </c>
      <c r="D5582" s="16">
        <v>3949.6472669999998</v>
      </c>
      <c r="E5582" s="14">
        <v>-0.32</v>
      </c>
      <c r="F5582" s="14" t="s">
        <v>42</v>
      </c>
      <c r="G5582" s="15">
        <v>44832</v>
      </c>
      <c r="H5582" s="27">
        <f>WORKDAY(WORKDAY(DATEVALUE("15/"&amp;MONTH(EDATE(C5582,0))&amp;"/"&amp;YEAR(EDATE(C5582,0))),-1,Feriados!$A$1:$A$936),1,Feriados!$A$1:$A$936)</f>
        <v>44851</v>
      </c>
      <c r="I5582" s="27">
        <f>WORKDAY(WORKDAY(DATEVALUE("15/"&amp;MONTH(EDATE(C5582,-1))&amp;"/"&amp;YEAR(EDATE(C5582,-1))),-1,Feriados!$A$1:$A$936),1,Feriados!$A$1:$A$936)</f>
        <v>44819</v>
      </c>
      <c r="J5582" s="27">
        <f>WORKDAY(WORKDAY(DATEVALUE("15/"&amp;MONTH(EDATE(C5582,0))&amp;"/"&amp;YEAR(EDATE(C5582,0))-1),-1,Feriados!$A$1:$A$936),1,Feriados!$A$1:$A$936)</f>
        <v>44484</v>
      </c>
      <c r="K5582" s="28">
        <f t="shared" si="170"/>
        <v>7.1688247928159088</v>
      </c>
    </row>
    <row r="5583" spans="1:11" x14ac:dyDescent="0.3">
      <c r="A5583" s="18" t="str">
        <f t="shared" si="171"/>
        <v>92022P</v>
      </c>
      <c r="B5583" s="10">
        <v>760199</v>
      </c>
      <c r="C5583" s="15">
        <v>44838</v>
      </c>
      <c r="D5583" s="16">
        <v>3949.0444969999999</v>
      </c>
      <c r="E5583" s="14">
        <v>-0.32</v>
      </c>
      <c r="F5583" s="14" t="s">
        <v>42</v>
      </c>
      <c r="G5583" s="15">
        <v>44832</v>
      </c>
      <c r="H5583" s="27">
        <f>WORKDAY(WORKDAY(DATEVALUE("15/"&amp;MONTH(EDATE(C5583,0))&amp;"/"&amp;YEAR(EDATE(C5583,0))),-1,Feriados!$A$1:$A$936),1,Feriados!$A$1:$A$936)</f>
        <v>44851</v>
      </c>
      <c r="I5583" s="27">
        <f>WORKDAY(WORKDAY(DATEVALUE("15/"&amp;MONTH(EDATE(C5583,-1))&amp;"/"&amp;YEAR(EDATE(C5583,-1))),-1,Feriados!$A$1:$A$936),1,Feriados!$A$1:$A$936)</f>
        <v>44819</v>
      </c>
      <c r="J5583" s="27">
        <f>WORKDAY(WORKDAY(DATEVALUE("15/"&amp;MONTH(EDATE(C5583,0))&amp;"/"&amp;YEAR(EDATE(C5583,0))-1),-1,Feriados!$A$1:$A$936),1,Feriados!$A$1:$A$936)</f>
        <v>44484</v>
      </c>
      <c r="K5583" s="28">
        <f t="shared" si="170"/>
        <v>7.1688247928159088</v>
      </c>
    </row>
    <row r="5584" spans="1:11" x14ac:dyDescent="0.3">
      <c r="A5584" s="18" t="str">
        <f t="shared" si="171"/>
        <v>92022P</v>
      </c>
      <c r="B5584" s="10">
        <v>760199</v>
      </c>
      <c r="C5584" s="15">
        <v>44839</v>
      </c>
      <c r="D5584" s="16">
        <v>3948.4418190000001</v>
      </c>
      <c r="E5584" s="14">
        <v>-0.32</v>
      </c>
      <c r="F5584" s="14" t="s">
        <v>42</v>
      </c>
      <c r="G5584" s="15">
        <v>44832</v>
      </c>
      <c r="H5584" s="27">
        <f>WORKDAY(WORKDAY(DATEVALUE("15/"&amp;MONTH(EDATE(C5584,0))&amp;"/"&amp;YEAR(EDATE(C5584,0))),-1,Feriados!$A$1:$A$936),1,Feriados!$A$1:$A$936)</f>
        <v>44851</v>
      </c>
      <c r="I5584" s="27">
        <f>WORKDAY(WORKDAY(DATEVALUE("15/"&amp;MONTH(EDATE(C5584,-1))&amp;"/"&amp;YEAR(EDATE(C5584,-1))),-1,Feriados!$A$1:$A$936),1,Feriados!$A$1:$A$936)</f>
        <v>44819</v>
      </c>
      <c r="J5584" s="27">
        <f>WORKDAY(WORKDAY(DATEVALUE("15/"&amp;MONTH(EDATE(C5584,0))&amp;"/"&amp;YEAR(EDATE(C5584,0))-1),-1,Feriados!$A$1:$A$936),1,Feriados!$A$1:$A$936)</f>
        <v>44484</v>
      </c>
      <c r="K5584" s="28">
        <f t="shared" si="170"/>
        <v>7.1688247928159088</v>
      </c>
    </row>
    <row r="5585" spans="1:11" x14ac:dyDescent="0.3">
      <c r="A5585" s="18" t="str">
        <f t="shared" si="171"/>
        <v>92022P</v>
      </c>
      <c r="B5585" s="10">
        <v>760199</v>
      </c>
      <c r="C5585" s="15">
        <v>44840</v>
      </c>
      <c r="D5585" s="16">
        <v>3947.8392330000001</v>
      </c>
      <c r="E5585" s="14">
        <v>-0.32</v>
      </c>
      <c r="F5585" s="14" t="s">
        <v>42</v>
      </c>
      <c r="G5585" s="15">
        <v>44832</v>
      </c>
      <c r="H5585" s="27">
        <f>WORKDAY(WORKDAY(DATEVALUE("15/"&amp;MONTH(EDATE(C5585,0))&amp;"/"&amp;YEAR(EDATE(C5585,0))),-1,Feriados!$A$1:$A$936),1,Feriados!$A$1:$A$936)</f>
        <v>44851</v>
      </c>
      <c r="I5585" s="27">
        <f>WORKDAY(WORKDAY(DATEVALUE("15/"&amp;MONTH(EDATE(C5585,-1))&amp;"/"&amp;YEAR(EDATE(C5585,-1))),-1,Feriados!$A$1:$A$936),1,Feriados!$A$1:$A$936)</f>
        <v>44819</v>
      </c>
      <c r="J5585" s="27">
        <f>WORKDAY(WORKDAY(DATEVALUE("15/"&amp;MONTH(EDATE(C5585,0))&amp;"/"&amp;YEAR(EDATE(C5585,0))-1),-1,Feriados!$A$1:$A$936),1,Feriados!$A$1:$A$936)</f>
        <v>44484</v>
      </c>
      <c r="K5585" s="28">
        <f t="shared" si="170"/>
        <v>7.1688247928159088</v>
      </c>
    </row>
    <row r="5586" spans="1:11" x14ac:dyDescent="0.3">
      <c r="A5586" s="18" t="str">
        <f t="shared" si="171"/>
        <v>92022P</v>
      </c>
      <c r="B5586" s="10">
        <v>760199</v>
      </c>
      <c r="C5586" s="15">
        <v>44841</v>
      </c>
      <c r="D5586" s="16">
        <v>3947.2367380000001</v>
      </c>
      <c r="E5586" s="14">
        <v>-0.32</v>
      </c>
      <c r="F5586" s="14" t="s">
        <v>42</v>
      </c>
      <c r="G5586" s="15">
        <v>44832</v>
      </c>
      <c r="H5586" s="27">
        <f>WORKDAY(WORKDAY(DATEVALUE("15/"&amp;MONTH(EDATE(C5586,0))&amp;"/"&amp;YEAR(EDATE(C5586,0))),-1,Feriados!$A$1:$A$936),1,Feriados!$A$1:$A$936)</f>
        <v>44851</v>
      </c>
      <c r="I5586" s="27">
        <f>WORKDAY(WORKDAY(DATEVALUE("15/"&amp;MONTH(EDATE(C5586,-1))&amp;"/"&amp;YEAR(EDATE(C5586,-1))),-1,Feriados!$A$1:$A$936),1,Feriados!$A$1:$A$936)</f>
        <v>44819</v>
      </c>
      <c r="J5586" s="27">
        <f>WORKDAY(WORKDAY(DATEVALUE("15/"&amp;MONTH(EDATE(C5586,0))&amp;"/"&amp;YEAR(EDATE(C5586,0))-1),-1,Feriados!$A$1:$A$936),1,Feriados!$A$1:$A$936)</f>
        <v>44484</v>
      </c>
      <c r="K5586" s="28">
        <f t="shared" si="170"/>
        <v>7.1688247928159088</v>
      </c>
    </row>
    <row r="5587" spans="1:11" x14ac:dyDescent="0.3">
      <c r="A5587" s="18" t="str">
        <f t="shared" si="171"/>
        <v>92022P</v>
      </c>
      <c r="B5587" s="10">
        <v>760199</v>
      </c>
      <c r="C5587" s="15">
        <v>44844</v>
      </c>
      <c r="D5587" s="16">
        <v>3946.6343360000001</v>
      </c>
      <c r="E5587" s="14">
        <v>-0.32</v>
      </c>
      <c r="F5587" s="14" t="s">
        <v>42</v>
      </c>
      <c r="G5587" s="15">
        <v>44832</v>
      </c>
      <c r="H5587" s="27">
        <f>WORKDAY(WORKDAY(DATEVALUE("15/"&amp;MONTH(EDATE(C5587,0))&amp;"/"&amp;YEAR(EDATE(C5587,0))),-1,Feriados!$A$1:$A$936),1,Feriados!$A$1:$A$936)</f>
        <v>44851</v>
      </c>
      <c r="I5587" s="27">
        <f>WORKDAY(WORKDAY(DATEVALUE("15/"&amp;MONTH(EDATE(C5587,-1))&amp;"/"&amp;YEAR(EDATE(C5587,-1))),-1,Feriados!$A$1:$A$936),1,Feriados!$A$1:$A$936)</f>
        <v>44819</v>
      </c>
      <c r="J5587" s="27">
        <f>WORKDAY(WORKDAY(DATEVALUE("15/"&amp;MONTH(EDATE(C5587,0))&amp;"/"&amp;YEAR(EDATE(C5587,0))-1),-1,Feriados!$A$1:$A$936),1,Feriados!$A$1:$A$936)</f>
        <v>44484</v>
      </c>
      <c r="K5587" s="28">
        <f t="shared" si="170"/>
        <v>7.1688247928159088</v>
      </c>
    </row>
    <row r="5588" spans="1:11" x14ac:dyDescent="0.3">
      <c r="A5588" s="18" t="str">
        <f t="shared" si="171"/>
        <v>92022F</v>
      </c>
      <c r="B5588" s="10">
        <v>760199</v>
      </c>
      <c r="C5588" s="15">
        <v>44845</v>
      </c>
      <c r="D5588" s="16">
        <v>3947.0487459999999</v>
      </c>
      <c r="E5588" s="14">
        <v>-0.28999999999999998</v>
      </c>
      <c r="F5588" s="14" t="s">
        <v>41</v>
      </c>
      <c r="G5588" s="15">
        <v>44845</v>
      </c>
      <c r="H5588" s="27">
        <f>WORKDAY(WORKDAY(DATEVALUE("15/"&amp;MONTH(EDATE(C5588,0))&amp;"/"&amp;YEAR(EDATE(C5588,0))),-1,Feriados!$A$1:$A$936),1,Feriados!$A$1:$A$936)</f>
        <v>44851</v>
      </c>
      <c r="I5588" s="27">
        <f>WORKDAY(WORKDAY(DATEVALUE("15/"&amp;MONTH(EDATE(C5588,-1))&amp;"/"&amp;YEAR(EDATE(C5588,-1))),-1,Feriados!$A$1:$A$936),1,Feriados!$A$1:$A$936)</f>
        <v>44819</v>
      </c>
      <c r="J5588" s="27">
        <f>WORKDAY(WORKDAY(DATEVALUE("15/"&amp;MONTH(EDATE(C5588,0))&amp;"/"&amp;YEAR(EDATE(C5588,0))-1),-1,Feriados!$A$1:$A$936),1,Feriados!$A$1:$A$936)</f>
        <v>44484</v>
      </c>
      <c r="K5588" s="28">
        <f t="shared" si="170"/>
        <v>7.1688247928159088</v>
      </c>
    </row>
    <row r="5589" spans="1:11" x14ac:dyDescent="0.3">
      <c r="A5589" s="18" t="str">
        <f t="shared" si="171"/>
        <v>92022F</v>
      </c>
      <c r="B5589" s="10">
        <v>760199</v>
      </c>
      <c r="C5589" s="15">
        <v>44847</v>
      </c>
      <c r="D5589" s="16">
        <v>3946.5028560000001</v>
      </c>
      <c r="E5589" s="14">
        <v>-0.28999999999999998</v>
      </c>
      <c r="F5589" s="14" t="s">
        <v>41</v>
      </c>
      <c r="G5589" s="15">
        <v>44845</v>
      </c>
      <c r="H5589" s="27">
        <f>WORKDAY(WORKDAY(DATEVALUE("15/"&amp;MONTH(EDATE(C5589,0))&amp;"/"&amp;YEAR(EDATE(C5589,0))),-1,Feriados!$A$1:$A$936),1,Feriados!$A$1:$A$936)</f>
        <v>44851</v>
      </c>
      <c r="I5589" s="27">
        <f>WORKDAY(WORKDAY(DATEVALUE("15/"&amp;MONTH(EDATE(C5589,-1))&amp;"/"&amp;YEAR(EDATE(C5589,-1))),-1,Feriados!$A$1:$A$936),1,Feriados!$A$1:$A$936)</f>
        <v>44819</v>
      </c>
      <c r="J5589" s="27">
        <f>WORKDAY(WORKDAY(DATEVALUE("15/"&amp;MONTH(EDATE(C5589,0))&amp;"/"&amp;YEAR(EDATE(C5589,0))-1),-1,Feriados!$A$1:$A$936),1,Feriados!$A$1:$A$936)</f>
        <v>44484</v>
      </c>
      <c r="K5589" s="28">
        <f t="shared" si="170"/>
        <v>7.1688247928159088</v>
      </c>
    </row>
    <row r="5590" spans="1:11" x14ac:dyDescent="0.3">
      <c r="A5590" s="18" t="str">
        <f t="shared" si="171"/>
        <v>92022F</v>
      </c>
      <c r="B5590" s="10">
        <v>760199</v>
      </c>
      <c r="C5590" s="15">
        <v>44848</v>
      </c>
      <c r="D5590" s="16">
        <v>3945.957042</v>
      </c>
      <c r="E5590" s="14">
        <v>-0.28999999999999998</v>
      </c>
      <c r="F5590" s="14" t="s">
        <v>41</v>
      </c>
      <c r="G5590" s="15">
        <v>44845</v>
      </c>
      <c r="H5590" s="27">
        <f>WORKDAY(WORKDAY(DATEVALUE("15/"&amp;MONTH(EDATE(C5590,0))&amp;"/"&amp;YEAR(EDATE(C5590,0))),-1,Feriados!$A$1:$A$936),1,Feriados!$A$1:$A$936)</f>
        <v>44851</v>
      </c>
      <c r="I5590" s="27">
        <f>WORKDAY(WORKDAY(DATEVALUE("15/"&amp;MONTH(EDATE(C5590,-1))&amp;"/"&amp;YEAR(EDATE(C5590,-1))),-1,Feriados!$A$1:$A$936),1,Feriados!$A$1:$A$936)</f>
        <v>44819</v>
      </c>
      <c r="J5590" s="27">
        <f>WORKDAY(WORKDAY(DATEVALUE("15/"&amp;MONTH(EDATE(C5590,0))&amp;"/"&amp;YEAR(EDATE(C5590,0))-1),-1,Feriados!$A$1:$A$936),1,Feriados!$A$1:$A$936)</f>
        <v>44484</v>
      </c>
      <c r="K5590" s="28">
        <f t="shared" si="170"/>
        <v>7.1688247928159088</v>
      </c>
    </row>
    <row r="5591" spans="1:11" x14ac:dyDescent="0.3">
      <c r="A5591" s="18" t="str">
        <f t="shared" si="171"/>
        <v>92022F</v>
      </c>
      <c r="B5591" s="10">
        <v>760199</v>
      </c>
      <c r="C5591" s="15">
        <v>44851</v>
      </c>
      <c r="D5591" s="16">
        <v>3945.4113040000002</v>
      </c>
      <c r="E5591" s="14">
        <v>-0.28999999999999998</v>
      </c>
      <c r="F5591" s="14" t="s">
        <v>41</v>
      </c>
      <c r="G5591" s="15">
        <v>44845</v>
      </c>
      <c r="H5591" s="27">
        <f>WORKDAY(WORKDAY(DATEVALUE("15/"&amp;MONTH(EDATE(C5591,0))&amp;"/"&amp;YEAR(EDATE(C5591,0))),-1,Feriados!$A$1:$A$936),1,Feriados!$A$1:$A$936)</f>
        <v>44851</v>
      </c>
      <c r="I5591" s="27">
        <f>WORKDAY(WORKDAY(DATEVALUE("15/"&amp;MONTH(EDATE(C5591,-1))&amp;"/"&amp;YEAR(EDATE(C5591,-1))),-1,Feriados!$A$1:$A$936),1,Feriados!$A$1:$A$936)</f>
        <v>44819</v>
      </c>
      <c r="J5591" s="27">
        <f>WORKDAY(WORKDAY(DATEVALUE("15/"&amp;MONTH(EDATE(C5591,0))&amp;"/"&amp;YEAR(EDATE(C5591,0))-1),-1,Feriados!$A$1:$A$936),1,Feriados!$A$1:$A$936)</f>
        <v>44484</v>
      </c>
      <c r="K5591" s="28">
        <f t="shared" si="170"/>
        <v>7.1688247928159088</v>
      </c>
    </row>
    <row r="5592" spans="1:11" x14ac:dyDescent="0.3">
      <c r="A5592" s="18" t="str">
        <f t="shared" si="171"/>
        <v>92022P</v>
      </c>
      <c r="B5592" s="10">
        <v>760199</v>
      </c>
      <c r="C5592" s="15">
        <v>44852</v>
      </c>
      <c r="D5592" s="16">
        <v>3946.0612780000001</v>
      </c>
      <c r="E5592" s="14">
        <v>0.33</v>
      </c>
      <c r="F5592" s="14" t="s">
        <v>42</v>
      </c>
      <c r="G5592" s="15">
        <v>44852</v>
      </c>
      <c r="H5592" s="27">
        <f>WORKDAY(WORKDAY(DATEVALUE("15/"&amp;MONTH(EDATE(C5592,0))&amp;"/"&amp;YEAR(EDATE(C5592,0))),-1,Feriados!$A$1:$A$936),1,Feriados!$A$1:$A$936)</f>
        <v>44851</v>
      </c>
      <c r="I5592" s="27">
        <f>WORKDAY(WORKDAY(DATEVALUE("15/"&amp;MONTH(EDATE(C5592,-1))&amp;"/"&amp;YEAR(EDATE(C5592,-1))),-1,Feriados!$A$1:$A$936),1,Feriados!$A$1:$A$936)</f>
        <v>44819</v>
      </c>
      <c r="J5592" s="27">
        <f>WORKDAY(WORKDAY(DATEVALUE("15/"&amp;MONTH(EDATE(C5592,0))&amp;"/"&amp;YEAR(EDATE(C5592,0))-1),-1,Feriados!$A$1:$A$936),1,Feriados!$A$1:$A$936)</f>
        <v>44484</v>
      </c>
      <c r="K5592" s="28">
        <f t="shared" si="170"/>
        <v>7.1688247928159088</v>
      </c>
    </row>
    <row r="5593" spans="1:11" x14ac:dyDescent="0.3">
      <c r="A5593" s="18" t="str">
        <f t="shared" si="171"/>
        <v>92022P</v>
      </c>
      <c r="B5593" s="10">
        <v>760199</v>
      </c>
      <c r="C5593" s="15">
        <v>44853</v>
      </c>
      <c r="D5593" s="16">
        <v>3946.7113599999998</v>
      </c>
      <c r="E5593" s="14">
        <v>0.33</v>
      </c>
      <c r="F5593" s="14" t="s">
        <v>42</v>
      </c>
      <c r="G5593" s="15">
        <v>44852</v>
      </c>
      <c r="H5593" s="27">
        <f>WORKDAY(WORKDAY(DATEVALUE("15/"&amp;MONTH(EDATE(C5593,0))&amp;"/"&amp;YEAR(EDATE(C5593,0))),-1,Feriados!$A$1:$A$936),1,Feriados!$A$1:$A$936)</f>
        <v>44851</v>
      </c>
      <c r="I5593" s="27">
        <f>WORKDAY(WORKDAY(DATEVALUE("15/"&amp;MONTH(EDATE(C5593,-1))&amp;"/"&amp;YEAR(EDATE(C5593,-1))),-1,Feriados!$A$1:$A$936),1,Feriados!$A$1:$A$936)</f>
        <v>44819</v>
      </c>
      <c r="J5593" s="27">
        <f>WORKDAY(WORKDAY(DATEVALUE("15/"&amp;MONTH(EDATE(C5593,0))&amp;"/"&amp;YEAR(EDATE(C5593,0))-1),-1,Feriados!$A$1:$A$936),1,Feriados!$A$1:$A$936)</f>
        <v>44484</v>
      </c>
      <c r="K5593" s="28">
        <f t="shared" si="170"/>
        <v>7.1688247928159088</v>
      </c>
    </row>
    <row r="5594" spans="1:11" x14ac:dyDescent="0.3">
      <c r="A5594" s="18" t="str">
        <f t="shared" si="171"/>
        <v>92022P</v>
      </c>
      <c r="B5594" s="10">
        <v>760199</v>
      </c>
      <c r="C5594" s="15">
        <v>44854</v>
      </c>
      <c r="D5594" s="16">
        <v>3947.3615490000002</v>
      </c>
      <c r="E5594" s="14">
        <v>0.33</v>
      </c>
      <c r="F5594" s="14" t="s">
        <v>42</v>
      </c>
      <c r="G5594" s="15">
        <v>44852</v>
      </c>
      <c r="H5594" s="27">
        <f>WORKDAY(WORKDAY(DATEVALUE("15/"&amp;MONTH(EDATE(C5594,0))&amp;"/"&amp;YEAR(EDATE(C5594,0))),-1,Feriados!$A$1:$A$936),1,Feriados!$A$1:$A$936)</f>
        <v>44851</v>
      </c>
      <c r="I5594" s="27">
        <f>WORKDAY(WORKDAY(DATEVALUE("15/"&amp;MONTH(EDATE(C5594,-1))&amp;"/"&amp;YEAR(EDATE(C5594,-1))),-1,Feriados!$A$1:$A$936),1,Feriados!$A$1:$A$936)</f>
        <v>44819</v>
      </c>
      <c r="J5594" s="27">
        <f>WORKDAY(WORKDAY(DATEVALUE("15/"&amp;MONTH(EDATE(C5594,0))&amp;"/"&amp;YEAR(EDATE(C5594,0))-1),-1,Feriados!$A$1:$A$936),1,Feriados!$A$1:$A$936)</f>
        <v>44484</v>
      </c>
      <c r="K5594" s="28">
        <f t="shared" si="170"/>
        <v>7.1688247928159088</v>
      </c>
    </row>
    <row r="5595" spans="1:11" x14ac:dyDescent="0.3">
      <c r="A5595" s="18" t="str">
        <f t="shared" si="171"/>
        <v>92022P</v>
      </c>
      <c r="B5595" s="10">
        <v>760199</v>
      </c>
      <c r="C5595" s="15">
        <v>44855</v>
      </c>
      <c r="D5595" s="16">
        <v>3948.011845</v>
      </c>
      <c r="E5595" s="14">
        <v>0.33</v>
      </c>
      <c r="F5595" s="14" t="s">
        <v>42</v>
      </c>
      <c r="G5595" s="15">
        <v>44852</v>
      </c>
      <c r="H5595" s="27">
        <f>WORKDAY(WORKDAY(DATEVALUE("15/"&amp;MONTH(EDATE(C5595,0))&amp;"/"&amp;YEAR(EDATE(C5595,0))),-1,Feriados!$A$1:$A$936),1,Feriados!$A$1:$A$936)</f>
        <v>44851</v>
      </c>
      <c r="I5595" s="27">
        <f>WORKDAY(WORKDAY(DATEVALUE("15/"&amp;MONTH(EDATE(C5595,-1))&amp;"/"&amp;YEAR(EDATE(C5595,-1))),-1,Feriados!$A$1:$A$936),1,Feriados!$A$1:$A$936)</f>
        <v>44819</v>
      </c>
      <c r="J5595" s="27">
        <f>WORKDAY(WORKDAY(DATEVALUE("15/"&amp;MONTH(EDATE(C5595,0))&amp;"/"&amp;YEAR(EDATE(C5595,0))-1),-1,Feriados!$A$1:$A$936),1,Feriados!$A$1:$A$936)</f>
        <v>44484</v>
      </c>
      <c r="K5595" s="28">
        <f t="shared" si="170"/>
        <v>7.1688247928159088</v>
      </c>
    </row>
    <row r="5596" spans="1:11" x14ac:dyDescent="0.3">
      <c r="A5596" s="18" t="str">
        <f t="shared" si="171"/>
        <v>92022P</v>
      </c>
      <c r="B5596" s="10">
        <v>760199</v>
      </c>
      <c r="C5596" s="15">
        <v>44858</v>
      </c>
      <c r="D5596" s="16">
        <v>3948.6622480000001</v>
      </c>
      <c r="E5596" s="14">
        <v>0.33</v>
      </c>
      <c r="F5596" s="14" t="s">
        <v>42</v>
      </c>
      <c r="G5596" s="15">
        <v>44852</v>
      </c>
      <c r="H5596" s="27">
        <f>WORKDAY(WORKDAY(DATEVALUE("15/"&amp;MONTH(EDATE(C5596,0))&amp;"/"&amp;YEAR(EDATE(C5596,0))),-1,Feriados!$A$1:$A$936),1,Feriados!$A$1:$A$936)</f>
        <v>44851</v>
      </c>
      <c r="I5596" s="27">
        <f>WORKDAY(WORKDAY(DATEVALUE("15/"&amp;MONTH(EDATE(C5596,-1))&amp;"/"&amp;YEAR(EDATE(C5596,-1))),-1,Feriados!$A$1:$A$936),1,Feriados!$A$1:$A$936)</f>
        <v>44819</v>
      </c>
      <c r="J5596" s="27">
        <f>WORKDAY(WORKDAY(DATEVALUE("15/"&amp;MONTH(EDATE(C5596,0))&amp;"/"&amp;YEAR(EDATE(C5596,0))-1),-1,Feriados!$A$1:$A$936),1,Feriados!$A$1:$A$936)</f>
        <v>44484</v>
      </c>
      <c r="K5596" s="28">
        <f t="shared" si="170"/>
        <v>7.1688247928159088</v>
      </c>
    </row>
    <row r="5597" spans="1:11" x14ac:dyDescent="0.3">
      <c r="A5597" s="18" t="str">
        <f t="shared" si="171"/>
        <v>92022P</v>
      </c>
      <c r="B5597" s="10">
        <v>760199</v>
      </c>
      <c r="C5597" s="15">
        <v>44859</v>
      </c>
      <c r="D5597" s="16">
        <v>3949.312758</v>
      </c>
      <c r="E5597" s="14">
        <v>0.33</v>
      </c>
      <c r="F5597" s="14" t="s">
        <v>42</v>
      </c>
      <c r="G5597" s="15">
        <v>44852</v>
      </c>
      <c r="H5597" s="27">
        <f>WORKDAY(WORKDAY(DATEVALUE("15/"&amp;MONTH(EDATE(C5597,0))&amp;"/"&amp;YEAR(EDATE(C5597,0))),-1,Feriados!$A$1:$A$936),1,Feriados!$A$1:$A$936)</f>
        <v>44851</v>
      </c>
      <c r="I5597" s="27">
        <f>WORKDAY(WORKDAY(DATEVALUE("15/"&amp;MONTH(EDATE(C5597,-1))&amp;"/"&amp;YEAR(EDATE(C5597,-1))),-1,Feriados!$A$1:$A$936),1,Feriados!$A$1:$A$936)</f>
        <v>44819</v>
      </c>
      <c r="J5597" s="27">
        <f>WORKDAY(WORKDAY(DATEVALUE("15/"&amp;MONTH(EDATE(C5597,0))&amp;"/"&amp;YEAR(EDATE(C5597,0))-1),-1,Feriados!$A$1:$A$936),1,Feriados!$A$1:$A$936)</f>
        <v>44484</v>
      </c>
      <c r="K5597" s="28">
        <f t="shared" si="170"/>
        <v>7.1688247928159088</v>
      </c>
    </row>
    <row r="5598" spans="1:11" x14ac:dyDescent="0.3">
      <c r="A5598" s="18" t="str">
        <f t="shared" si="171"/>
        <v>92022P</v>
      </c>
      <c r="B5598" s="10">
        <v>760199</v>
      </c>
      <c r="C5598" s="15">
        <v>44860</v>
      </c>
      <c r="D5598" s="16">
        <v>3951.4785689999999</v>
      </c>
      <c r="E5598" s="14">
        <v>0.44</v>
      </c>
      <c r="F5598" s="14" t="s">
        <v>42</v>
      </c>
      <c r="G5598" s="15">
        <v>44860</v>
      </c>
      <c r="H5598" s="27">
        <f>WORKDAY(WORKDAY(DATEVALUE("15/"&amp;MONTH(EDATE(C5598,0))&amp;"/"&amp;YEAR(EDATE(C5598,0))),-1,Feriados!$A$1:$A$936),1,Feriados!$A$1:$A$936)</f>
        <v>44851</v>
      </c>
      <c r="I5598" s="27">
        <f>WORKDAY(WORKDAY(DATEVALUE("15/"&amp;MONTH(EDATE(C5598,-1))&amp;"/"&amp;YEAR(EDATE(C5598,-1))),-1,Feriados!$A$1:$A$936),1,Feriados!$A$1:$A$936)</f>
        <v>44819</v>
      </c>
      <c r="J5598" s="27">
        <f>WORKDAY(WORKDAY(DATEVALUE("15/"&amp;MONTH(EDATE(C5598,0))&amp;"/"&amp;YEAR(EDATE(C5598,0))-1),-1,Feriados!$A$1:$A$936),1,Feriados!$A$1:$A$936)</f>
        <v>44484</v>
      </c>
      <c r="K5598" s="28">
        <f t="shared" si="170"/>
        <v>7.1688247928159088</v>
      </c>
    </row>
    <row r="5599" spans="1:11" x14ac:dyDescent="0.3">
      <c r="A5599" s="18" t="str">
        <f t="shared" si="171"/>
        <v>92022P</v>
      </c>
      <c r="B5599" s="10">
        <v>760199</v>
      </c>
      <c r="C5599" s="15">
        <v>44861</v>
      </c>
      <c r="D5599" s="16">
        <v>3952.3460829999999</v>
      </c>
      <c r="E5599" s="14">
        <v>0.44</v>
      </c>
      <c r="F5599" s="14" t="s">
        <v>42</v>
      </c>
      <c r="G5599" s="15">
        <v>44860</v>
      </c>
      <c r="H5599" s="27">
        <f>WORKDAY(WORKDAY(DATEVALUE("15/"&amp;MONTH(EDATE(C5599,0))&amp;"/"&amp;YEAR(EDATE(C5599,0))),-1,Feriados!$A$1:$A$936),1,Feriados!$A$1:$A$936)</f>
        <v>44851</v>
      </c>
      <c r="I5599" s="27">
        <f>WORKDAY(WORKDAY(DATEVALUE("15/"&amp;MONTH(EDATE(C5599,-1))&amp;"/"&amp;YEAR(EDATE(C5599,-1))),-1,Feriados!$A$1:$A$936),1,Feriados!$A$1:$A$936)</f>
        <v>44819</v>
      </c>
      <c r="J5599" s="27">
        <f>WORKDAY(WORKDAY(DATEVALUE("15/"&amp;MONTH(EDATE(C5599,0))&amp;"/"&amp;YEAR(EDATE(C5599,0))-1),-1,Feriados!$A$1:$A$936),1,Feriados!$A$1:$A$936)</f>
        <v>44484</v>
      </c>
      <c r="K5599" s="28">
        <f t="shared" si="170"/>
        <v>7.1688247928159088</v>
      </c>
    </row>
    <row r="5600" spans="1:11" x14ac:dyDescent="0.3">
      <c r="A5600" s="18" t="str">
        <f t="shared" si="171"/>
        <v>92022P</v>
      </c>
      <c r="B5600" s="10">
        <v>760199</v>
      </c>
      <c r="C5600" s="15">
        <v>44862</v>
      </c>
      <c r="D5600" s="16">
        <v>3953.2137870000001</v>
      </c>
      <c r="E5600" s="14">
        <v>0.44</v>
      </c>
      <c r="F5600" s="14" t="s">
        <v>42</v>
      </c>
      <c r="G5600" s="15">
        <v>44860</v>
      </c>
      <c r="H5600" s="27">
        <f>WORKDAY(WORKDAY(DATEVALUE("15/"&amp;MONTH(EDATE(C5600,0))&amp;"/"&amp;YEAR(EDATE(C5600,0))),-1,Feriados!$A$1:$A$936),1,Feriados!$A$1:$A$936)</f>
        <v>44851</v>
      </c>
      <c r="I5600" s="27">
        <f>WORKDAY(WORKDAY(DATEVALUE("15/"&amp;MONTH(EDATE(C5600,-1))&amp;"/"&amp;YEAR(EDATE(C5600,-1))),-1,Feriados!$A$1:$A$936),1,Feriados!$A$1:$A$936)</f>
        <v>44819</v>
      </c>
      <c r="J5600" s="27">
        <f>WORKDAY(WORKDAY(DATEVALUE("15/"&amp;MONTH(EDATE(C5600,0))&amp;"/"&amp;YEAR(EDATE(C5600,0))-1),-1,Feriados!$A$1:$A$936),1,Feriados!$A$1:$A$936)</f>
        <v>44484</v>
      </c>
      <c r="K5600" s="28">
        <f t="shared" si="170"/>
        <v>7.1688247928159088</v>
      </c>
    </row>
    <row r="5601" spans="1:11" x14ac:dyDescent="0.3">
      <c r="A5601" s="18" t="str">
        <f t="shared" si="171"/>
        <v>92022P</v>
      </c>
      <c r="B5601" s="10">
        <v>760199</v>
      </c>
      <c r="C5601" s="15">
        <v>44865</v>
      </c>
      <c r="D5601" s="16">
        <v>3954.0816810000001</v>
      </c>
      <c r="E5601" s="14">
        <v>0.44</v>
      </c>
      <c r="F5601" s="14" t="s">
        <v>42</v>
      </c>
      <c r="G5601" s="15">
        <v>44860</v>
      </c>
      <c r="H5601" s="27">
        <f>WORKDAY(WORKDAY(DATEVALUE("15/"&amp;MONTH(EDATE(C5601,0))&amp;"/"&amp;YEAR(EDATE(C5601,0))),-1,Feriados!$A$1:$A$936),1,Feriados!$A$1:$A$936)</f>
        <v>44851</v>
      </c>
      <c r="I5601" s="27">
        <f>WORKDAY(WORKDAY(DATEVALUE("15/"&amp;MONTH(EDATE(C5601,-1))&amp;"/"&amp;YEAR(EDATE(C5601,-1))),-1,Feriados!$A$1:$A$936),1,Feriados!$A$1:$A$936)</f>
        <v>44819</v>
      </c>
      <c r="J5601" s="27">
        <f>WORKDAY(WORKDAY(DATEVALUE("15/"&amp;MONTH(EDATE(C5601,0))&amp;"/"&amp;YEAR(EDATE(C5601,0))-1),-1,Feriados!$A$1:$A$936),1,Feriados!$A$1:$A$936)</f>
        <v>44484</v>
      </c>
      <c r="K5601" s="28">
        <f t="shared" si="170"/>
        <v>7.1688247928159088</v>
      </c>
    </row>
    <row r="5602" spans="1:11" x14ac:dyDescent="0.3">
      <c r="A5602" s="18" t="str">
        <f t="shared" si="171"/>
        <v>102022P</v>
      </c>
      <c r="B5602" s="10">
        <v>760199</v>
      </c>
      <c r="C5602" s="15">
        <v>44866</v>
      </c>
      <c r="D5602" s="16">
        <v>3954.9497660000002</v>
      </c>
      <c r="E5602" s="14">
        <v>0.44</v>
      </c>
      <c r="F5602" s="14" t="s">
        <v>42</v>
      </c>
      <c r="G5602" s="15">
        <v>44860</v>
      </c>
      <c r="H5602" s="27">
        <f>WORKDAY(WORKDAY(DATEVALUE("15/"&amp;MONTH(EDATE(C5602,0))&amp;"/"&amp;YEAR(EDATE(C5602,0))),-1,Feriados!$A$1:$A$936),1,Feriados!$A$1:$A$936)</f>
        <v>44881</v>
      </c>
      <c r="I5602" s="27">
        <f>WORKDAY(WORKDAY(DATEVALUE("15/"&amp;MONTH(EDATE(C5602,-1))&amp;"/"&amp;YEAR(EDATE(C5602,-1))),-1,Feriados!$A$1:$A$936),1,Feriados!$A$1:$A$936)</f>
        <v>44851</v>
      </c>
      <c r="J5602" s="27">
        <f>WORKDAY(WORKDAY(DATEVALUE("15/"&amp;MONTH(EDATE(C5602,0))&amp;"/"&amp;YEAR(EDATE(C5602,0))-1),-1,Feriados!$A$1:$A$936),1,Feriados!$A$1:$A$936)</f>
        <v>44516</v>
      </c>
      <c r="K5602" s="28">
        <f t="shared" si="170"/>
        <v>6.4703722340588188</v>
      </c>
    </row>
    <row r="5603" spans="1:11" x14ac:dyDescent="0.3">
      <c r="A5603" s="18" t="str">
        <f t="shared" si="171"/>
        <v>102022P</v>
      </c>
      <c r="B5603" s="10">
        <v>760199</v>
      </c>
      <c r="C5603" s="15">
        <v>44868</v>
      </c>
      <c r="D5603" s="16">
        <v>3955.8180419999999</v>
      </c>
      <c r="E5603" s="14">
        <v>0.44</v>
      </c>
      <c r="F5603" s="14" t="s">
        <v>42</v>
      </c>
      <c r="G5603" s="15">
        <v>44860</v>
      </c>
      <c r="H5603" s="27">
        <f>WORKDAY(WORKDAY(DATEVALUE("15/"&amp;MONTH(EDATE(C5603,0))&amp;"/"&amp;YEAR(EDATE(C5603,0))),-1,Feriados!$A$1:$A$936),1,Feriados!$A$1:$A$936)</f>
        <v>44881</v>
      </c>
      <c r="I5603" s="27">
        <f>WORKDAY(WORKDAY(DATEVALUE("15/"&amp;MONTH(EDATE(C5603,-1))&amp;"/"&amp;YEAR(EDATE(C5603,-1))),-1,Feriados!$A$1:$A$936),1,Feriados!$A$1:$A$936)</f>
        <v>44851</v>
      </c>
      <c r="J5603" s="27">
        <f>WORKDAY(WORKDAY(DATEVALUE("15/"&amp;MONTH(EDATE(C5603,0))&amp;"/"&amp;YEAR(EDATE(C5603,0))-1),-1,Feriados!$A$1:$A$936),1,Feriados!$A$1:$A$936)</f>
        <v>44516</v>
      </c>
      <c r="K5603" s="28">
        <f t="shared" si="170"/>
        <v>6.4703722340588188</v>
      </c>
    </row>
    <row r="5604" spans="1:11" x14ac:dyDescent="0.3">
      <c r="A5604" s="18" t="str">
        <f t="shared" si="171"/>
        <v>102022P</v>
      </c>
      <c r="B5604" s="10">
        <v>760199</v>
      </c>
      <c r="C5604" s="15">
        <v>44869</v>
      </c>
      <c r="D5604" s="16">
        <v>3956.6865079999998</v>
      </c>
      <c r="E5604" s="14">
        <v>0.44</v>
      </c>
      <c r="F5604" s="14" t="s">
        <v>42</v>
      </c>
      <c r="G5604" s="15">
        <v>44860</v>
      </c>
      <c r="H5604" s="27">
        <f>WORKDAY(WORKDAY(DATEVALUE("15/"&amp;MONTH(EDATE(C5604,0))&amp;"/"&amp;YEAR(EDATE(C5604,0))),-1,Feriados!$A$1:$A$936),1,Feriados!$A$1:$A$936)</f>
        <v>44881</v>
      </c>
      <c r="I5604" s="27">
        <f>WORKDAY(WORKDAY(DATEVALUE("15/"&amp;MONTH(EDATE(C5604,-1))&amp;"/"&amp;YEAR(EDATE(C5604,-1))),-1,Feriados!$A$1:$A$936),1,Feriados!$A$1:$A$936)</f>
        <v>44851</v>
      </c>
      <c r="J5604" s="27">
        <f>WORKDAY(WORKDAY(DATEVALUE("15/"&amp;MONTH(EDATE(C5604,0))&amp;"/"&amp;YEAR(EDATE(C5604,0))-1),-1,Feriados!$A$1:$A$936),1,Feriados!$A$1:$A$936)</f>
        <v>44516</v>
      </c>
      <c r="K5604" s="28">
        <f t="shared" si="170"/>
        <v>6.4703722340588188</v>
      </c>
    </row>
    <row r="5605" spans="1:11" x14ac:dyDescent="0.3">
      <c r="A5605" s="18" t="str">
        <f t="shared" si="171"/>
        <v>102022P</v>
      </c>
      <c r="B5605" s="10">
        <v>760199</v>
      </c>
      <c r="C5605" s="15">
        <v>44872</v>
      </c>
      <c r="D5605" s="16">
        <v>3957.5551650000002</v>
      </c>
      <c r="E5605" s="14">
        <v>0.44</v>
      </c>
      <c r="F5605" s="14" t="s">
        <v>42</v>
      </c>
      <c r="G5605" s="15">
        <v>44860</v>
      </c>
      <c r="H5605" s="27">
        <f>WORKDAY(WORKDAY(DATEVALUE("15/"&amp;MONTH(EDATE(C5605,0))&amp;"/"&amp;YEAR(EDATE(C5605,0))),-1,Feriados!$A$1:$A$936),1,Feriados!$A$1:$A$936)</f>
        <v>44881</v>
      </c>
      <c r="I5605" s="27">
        <f>WORKDAY(WORKDAY(DATEVALUE("15/"&amp;MONTH(EDATE(C5605,-1))&amp;"/"&amp;YEAR(EDATE(C5605,-1))),-1,Feriados!$A$1:$A$936),1,Feriados!$A$1:$A$936)</f>
        <v>44851</v>
      </c>
      <c r="J5605" s="27">
        <f>WORKDAY(WORKDAY(DATEVALUE("15/"&amp;MONTH(EDATE(C5605,0))&amp;"/"&amp;YEAR(EDATE(C5605,0))-1),-1,Feriados!$A$1:$A$936),1,Feriados!$A$1:$A$936)</f>
        <v>44516</v>
      </c>
      <c r="K5605" s="28">
        <f t="shared" si="170"/>
        <v>6.4703722340588188</v>
      </c>
    </row>
    <row r="5606" spans="1:11" x14ac:dyDescent="0.3">
      <c r="A5606" s="18" t="str">
        <f t="shared" si="171"/>
        <v>102022P</v>
      </c>
      <c r="B5606" s="10">
        <v>760199</v>
      </c>
      <c r="C5606" s="15">
        <v>44873</v>
      </c>
      <c r="D5606" s="16">
        <v>3958.4240129999998</v>
      </c>
      <c r="E5606" s="14">
        <v>0.44</v>
      </c>
      <c r="F5606" s="14" t="s">
        <v>42</v>
      </c>
      <c r="G5606" s="15">
        <v>44860</v>
      </c>
      <c r="H5606" s="27">
        <f>WORKDAY(WORKDAY(DATEVALUE("15/"&amp;MONTH(EDATE(C5606,0))&amp;"/"&amp;YEAR(EDATE(C5606,0))),-1,Feriados!$A$1:$A$936),1,Feriados!$A$1:$A$936)</f>
        <v>44881</v>
      </c>
      <c r="I5606" s="27">
        <f>WORKDAY(WORKDAY(DATEVALUE("15/"&amp;MONTH(EDATE(C5606,-1))&amp;"/"&amp;YEAR(EDATE(C5606,-1))),-1,Feriados!$A$1:$A$936),1,Feriados!$A$1:$A$936)</f>
        <v>44851</v>
      </c>
      <c r="J5606" s="27">
        <f>WORKDAY(WORKDAY(DATEVALUE("15/"&amp;MONTH(EDATE(C5606,0))&amp;"/"&amp;YEAR(EDATE(C5606,0))-1),-1,Feriados!$A$1:$A$936),1,Feriados!$A$1:$A$936)</f>
        <v>44516</v>
      </c>
      <c r="K5606" s="28">
        <f t="shared" si="170"/>
        <v>6.4703722340588188</v>
      </c>
    </row>
    <row r="5607" spans="1:11" x14ac:dyDescent="0.3">
      <c r="A5607" s="18" t="str">
        <f t="shared" si="171"/>
        <v>102022P</v>
      </c>
      <c r="B5607" s="10">
        <v>760199</v>
      </c>
      <c r="C5607" s="15">
        <v>44874</v>
      </c>
      <c r="D5607" s="16">
        <v>3959.2930510000001</v>
      </c>
      <c r="E5607" s="14">
        <v>0.44</v>
      </c>
      <c r="F5607" s="14" t="s">
        <v>42</v>
      </c>
      <c r="G5607" s="15">
        <v>44860</v>
      </c>
      <c r="H5607" s="27">
        <f>WORKDAY(WORKDAY(DATEVALUE("15/"&amp;MONTH(EDATE(C5607,0))&amp;"/"&amp;YEAR(EDATE(C5607,0))),-1,Feriados!$A$1:$A$936),1,Feriados!$A$1:$A$936)</f>
        <v>44881</v>
      </c>
      <c r="I5607" s="27">
        <f>WORKDAY(WORKDAY(DATEVALUE("15/"&amp;MONTH(EDATE(C5607,-1))&amp;"/"&amp;YEAR(EDATE(C5607,-1))),-1,Feriados!$A$1:$A$936),1,Feriados!$A$1:$A$936)</f>
        <v>44851</v>
      </c>
      <c r="J5607" s="27">
        <f>WORKDAY(WORKDAY(DATEVALUE("15/"&amp;MONTH(EDATE(C5607,0))&amp;"/"&amp;YEAR(EDATE(C5607,0))-1),-1,Feriados!$A$1:$A$936),1,Feriados!$A$1:$A$936)</f>
        <v>44516</v>
      </c>
      <c r="K5607" s="28">
        <f t="shared" si="170"/>
        <v>6.4703722340588188</v>
      </c>
    </row>
    <row r="5608" spans="1:11" x14ac:dyDescent="0.3">
      <c r="A5608" s="18" t="str">
        <f t="shared" si="171"/>
        <v>102022F</v>
      </c>
      <c r="B5608" s="10">
        <v>760199</v>
      </c>
      <c r="C5608" s="15">
        <v>44875</v>
      </c>
      <c r="D5608" s="16">
        <v>3965.1914320000001</v>
      </c>
      <c r="E5608" s="14">
        <v>0.59</v>
      </c>
      <c r="F5608" s="14" t="s">
        <v>41</v>
      </c>
      <c r="G5608" s="15">
        <v>44875</v>
      </c>
      <c r="H5608" s="27">
        <f>WORKDAY(WORKDAY(DATEVALUE("15/"&amp;MONTH(EDATE(C5608,0))&amp;"/"&amp;YEAR(EDATE(C5608,0))),-1,Feriados!$A$1:$A$936),1,Feriados!$A$1:$A$936)</f>
        <v>44881</v>
      </c>
      <c r="I5608" s="27">
        <f>WORKDAY(WORKDAY(DATEVALUE("15/"&amp;MONTH(EDATE(C5608,-1))&amp;"/"&amp;YEAR(EDATE(C5608,-1))),-1,Feriados!$A$1:$A$936),1,Feriados!$A$1:$A$936)</f>
        <v>44851</v>
      </c>
      <c r="J5608" s="27">
        <f>WORKDAY(WORKDAY(DATEVALUE("15/"&amp;MONTH(EDATE(C5608,0))&amp;"/"&amp;YEAR(EDATE(C5608,0))-1),-1,Feriados!$A$1:$A$936),1,Feriados!$A$1:$A$936)</f>
        <v>44516</v>
      </c>
      <c r="K5608" s="28">
        <f t="shared" si="170"/>
        <v>6.4703722340588188</v>
      </c>
    </row>
    <row r="5609" spans="1:11" x14ac:dyDescent="0.3">
      <c r="A5609" s="18" t="str">
        <f t="shared" si="171"/>
        <v>102022F</v>
      </c>
      <c r="B5609" s="10">
        <v>760199</v>
      </c>
      <c r="C5609" s="15">
        <v>44876</v>
      </c>
      <c r="D5609" s="16">
        <v>3966.3580529999999</v>
      </c>
      <c r="E5609" s="14">
        <v>0.59</v>
      </c>
      <c r="F5609" s="14" t="s">
        <v>41</v>
      </c>
      <c r="G5609" s="15">
        <v>44875</v>
      </c>
      <c r="H5609" s="27">
        <f>WORKDAY(WORKDAY(DATEVALUE("15/"&amp;MONTH(EDATE(C5609,0))&amp;"/"&amp;YEAR(EDATE(C5609,0))),-1,Feriados!$A$1:$A$936),1,Feriados!$A$1:$A$936)</f>
        <v>44881</v>
      </c>
      <c r="I5609" s="27">
        <f>WORKDAY(WORKDAY(DATEVALUE("15/"&amp;MONTH(EDATE(C5609,-1))&amp;"/"&amp;YEAR(EDATE(C5609,-1))),-1,Feriados!$A$1:$A$936),1,Feriados!$A$1:$A$936)</f>
        <v>44851</v>
      </c>
      <c r="J5609" s="27">
        <f>WORKDAY(WORKDAY(DATEVALUE("15/"&amp;MONTH(EDATE(C5609,0))&amp;"/"&amp;YEAR(EDATE(C5609,0))-1),-1,Feriados!$A$1:$A$936),1,Feriados!$A$1:$A$936)</f>
        <v>44516</v>
      </c>
      <c r="K5609" s="28">
        <f t="shared" si="170"/>
        <v>6.4703722340588188</v>
      </c>
    </row>
    <row r="5610" spans="1:11" x14ac:dyDescent="0.3">
      <c r="A5610" s="18" t="str">
        <f t="shared" si="171"/>
        <v>102022F</v>
      </c>
      <c r="B5610" s="10">
        <v>760199</v>
      </c>
      <c r="C5610" s="15">
        <v>44879</v>
      </c>
      <c r="D5610" s="16">
        <v>3967.5250160000001</v>
      </c>
      <c r="E5610" s="14">
        <v>0.59</v>
      </c>
      <c r="F5610" s="14" t="s">
        <v>41</v>
      </c>
      <c r="G5610" s="15">
        <v>44875</v>
      </c>
      <c r="H5610" s="27">
        <f>WORKDAY(WORKDAY(DATEVALUE("15/"&amp;MONTH(EDATE(C5610,0))&amp;"/"&amp;YEAR(EDATE(C5610,0))),-1,Feriados!$A$1:$A$936),1,Feriados!$A$1:$A$936)</f>
        <v>44881</v>
      </c>
      <c r="I5610" s="27">
        <f>WORKDAY(WORKDAY(DATEVALUE("15/"&amp;MONTH(EDATE(C5610,-1))&amp;"/"&amp;YEAR(EDATE(C5610,-1))),-1,Feriados!$A$1:$A$936),1,Feriados!$A$1:$A$936)</f>
        <v>44851</v>
      </c>
      <c r="J5610" s="27">
        <f>WORKDAY(WORKDAY(DATEVALUE("15/"&amp;MONTH(EDATE(C5610,0))&amp;"/"&amp;YEAR(EDATE(C5610,0))-1),-1,Feriados!$A$1:$A$936),1,Feriados!$A$1:$A$936)</f>
        <v>44516</v>
      </c>
      <c r="K5610" s="28">
        <f t="shared" si="170"/>
        <v>6.4703722340588188</v>
      </c>
    </row>
    <row r="5611" spans="1:11" x14ac:dyDescent="0.3">
      <c r="A5611" s="18" t="str">
        <f t="shared" si="171"/>
        <v>102022F</v>
      </c>
      <c r="B5611" s="10">
        <v>760199</v>
      </c>
      <c r="C5611" s="15">
        <v>44881</v>
      </c>
      <c r="D5611" s="16">
        <v>3968.6923230000002</v>
      </c>
      <c r="E5611" s="14">
        <v>0.59</v>
      </c>
      <c r="F5611" s="14" t="s">
        <v>41</v>
      </c>
      <c r="G5611" s="15">
        <v>44875</v>
      </c>
      <c r="H5611" s="27">
        <f>WORKDAY(WORKDAY(DATEVALUE("15/"&amp;MONTH(EDATE(C5611,0))&amp;"/"&amp;YEAR(EDATE(C5611,0))),-1,Feriados!$A$1:$A$936),1,Feriados!$A$1:$A$936)</f>
        <v>44881</v>
      </c>
      <c r="I5611" s="27">
        <f>WORKDAY(WORKDAY(DATEVALUE("15/"&amp;MONTH(EDATE(C5611,-1))&amp;"/"&amp;YEAR(EDATE(C5611,-1))),-1,Feriados!$A$1:$A$936),1,Feriados!$A$1:$A$936)</f>
        <v>44851</v>
      </c>
      <c r="J5611" s="27">
        <f>WORKDAY(WORKDAY(DATEVALUE("15/"&amp;MONTH(EDATE(C5611,0))&amp;"/"&amp;YEAR(EDATE(C5611,0))-1),-1,Feriados!$A$1:$A$936),1,Feriados!$A$1:$A$936)</f>
        <v>44516</v>
      </c>
      <c r="K5611" s="28">
        <f t="shared" si="170"/>
        <v>6.4703722340588188</v>
      </c>
    </row>
    <row r="5612" spans="1:11" x14ac:dyDescent="0.3">
      <c r="A5612" s="18" t="str">
        <f t="shared" si="171"/>
        <v>102022P</v>
      </c>
      <c r="B5612" s="10">
        <v>760199</v>
      </c>
      <c r="C5612" s="15">
        <v>44882</v>
      </c>
      <c r="D5612" s="16">
        <v>3969.5409399999999</v>
      </c>
      <c r="E5612" s="14">
        <v>0.45</v>
      </c>
      <c r="F5612" s="14" t="s">
        <v>42</v>
      </c>
      <c r="G5612" s="15">
        <v>44882</v>
      </c>
      <c r="H5612" s="27">
        <f>WORKDAY(WORKDAY(DATEVALUE("15/"&amp;MONTH(EDATE(C5612,0))&amp;"/"&amp;YEAR(EDATE(C5612,0))),-1,Feriados!$A$1:$A$936),1,Feriados!$A$1:$A$936)</f>
        <v>44881</v>
      </c>
      <c r="I5612" s="27">
        <f>WORKDAY(WORKDAY(DATEVALUE("15/"&amp;MONTH(EDATE(C5612,-1))&amp;"/"&amp;YEAR(EDATE(C5612,-1))),-1,Feriados!$A$1:$A$936),1,Feriados!$A$1:$A$936)</f>
        <v>44851</v>
      </c>
      <c r="J5612" s="27">
        <f>WORKDAY(WORKDAY(DATEVALUE("15/"&amp;MONTH(EDATE(C5612,0))&amp;"/"&amp;YEAR(EDATE(C5612,0))-1),-1,Feriados!$A$1:$A$936),1,Feriados!$A$1:$A$936)</f>
        <v>44516</v>
      </c>
      <c r="K5612" s="28">
        <f t="shared" si="170"/>
        <v>6.4703722340588188</v>
      </c>
    </row>
    <row r="5613" spans="1:11" x14ac:dyDescent="0.3">
      <c r="A5613" s="18" t="str">
        <f t="shared" si="171"/>
        <v>102022P</v>
      </c>
      <c r="B5613" s="10">
        <v>760199</v>
      </c>
      <c r="C5613" s="15">
        <v>44883</v>
      </c>
      <c r="D5613" s="16">
        <v>3970.3897379999999</v>
      </c>
      <c r="E5613" s="14">
        <v>0.45</v>
      </c>
      <c r="F5613" s="14" t="s">
        <v>42</v>
      </c>
      <c r="G5613" s="15">
        <v>44882</v>
      </c>
      <c r="H5613" s="27">
        <f>WORKDAY(WORKDAY(DATEVALUE("15/"&amp;MONTH(EDATE(C5613,0))&amp;"/"&amp;YEAR(EDATE(C5613,0))),-1,Feriados!$A$1:$A$936),1,Feriados!$A$1:$A$936)</f>
        <v>44881</v>
      </c>
      <c r="I5613" s="27">
        <f>WORKDAY(WORKDAY(DATEVALUE("15/"&amp;MONTH(EDATE(C5613,-1))&amp;"/"&amp;YEAR(EDATE(C5613,-1))),-1,Feriados!$A$1:$A$936),1,Feriados!$A$1:$A$936)</f>
        <v>44851</v>
      </c>
      <c r="J5613" s="27">
        <f>WORKDAY(WORKDAY(DATEVALUE("15/"&amp;MONTH(EDATE(C5613,0))&amp;"/"&amp;YEAR(EDATE(C5613,0))-1),-1,Feriados!$A$1:$A$936),1,Feriados!$A$1:$A$936)</f>
        <v>44516</v>
      </c>
      <c r="K5613" s="28">
        <f t="shared" si="170"/>
        <v>6.4703722340588188</v>
      </c>
    </row>
    <row r="5614" spans="1:11" x14ac:dyDescent="0.3">
      <c r="A5614" s="18" t="str">
        <f t="shared" si="171"/>
        <v>102022P</v>
      </c>
      <c r="B5614" s="10">
        <v>760199</v>
      </c>
      <c r="C5614" s="15">
        <v>44886</v>
      </c>
      <c r="D5614" s="16">
        <v>3971.2387180000001</v>
      </c>
      <c r="E5614" s="14">
        <v>0.45</v>
      </c>
      <c r="F5614" s="14" t="s">
        <v>42</v>
      </c>
      <c r="G5614" s="15">
        <v>44882</v>
      </c>
      <c r="H5614" s="27">
        <f>WORKDAY(WORKDAY(DATEVALUE("15/"&amp;MONTH(EDATE(C5614,0))&amp;"/"&amp;YEAR(EDATE(C5614,0))),-1,Feriados!$A$1:$A$936),1,Feriados!$A$1:$A$936)</f>
        <v>44881</v>
      </c>
      <c r="I5614" s="27">
        <f>WORKDAY(WORKDAY(DATEVALUE("15/"&amp;MONTH(EDATE(C5614,-1))&amp;"/"&amp;YEAR(EDATE(C5614,-1))),-1,Feriados!$A$1:$A$936),1,Feriados!$A$1:$A$936)</f>
        <v>44851</v>
      </c>
      <c r="J5614" s="27">
        <f>WORKDAY(WORKDAY(DATEVALUE("15/"&amp;MONTH(EDATE(C5614,0))&amp;"/"&amp;YEAR(EDATE(C5614,0))-1),-1,Feriados!$A$1:$A$936),1,Feriados!$A$1:$A$936)</f>
        <v>44516</v>
      </c>
      <c r="K5614" s="28">
        <f t="shared" si="170"/>
        <v>6.4703722340588188</v>
      </c>
    </row>
    <row r="5615" spans="1:11" x14ac:dyDescent="0.3">
      <c r="A5615" s="18" t="str">
        <f t="shared" si="171"/>
        <v>102022P</v>
      </c>
      <c r="B5615" s="10">
        <v>760199</v>
      </c>
      <c r="C5615" s="15">
        <v>44887</v>
      </c>
      <c r="D5615" s="16">
        <v>3972.08788</v>
      </c>
      <c r="E5615" s="14">
        <v>0.45</v>
      </c>
      <c r="F5615" s="14" t="s">
        <v>42</v>
      </c>
      <c r="G5615" s="15">
        <v>44882</v>
      </c>
      <c r="H5615" s="27">
        <f>WORKDAY(WORKDAY(DATEVALUE("15/"&amp;MONTH(EDATE(C5615,0))&amp;"/"&amp;YEAR(EDATE(C5615,0))),-1,Feriados!$A$1:$A$936),1,Feriados!$A$1:$A$936)</f>
        <v>44881</v>
      </c>
      <c r="I5615" s="27">
        <f>WORKDAY(WORKDAY(DATEVALUE("15/"&amp;MONTH(EDATE(C5615,-1))&amp;"/"&amp;YEAR(EDATE(C5615,-1))),-1,Feriados!$A$1:$A$936),1,Feriados!$A$1:$A$936)</f>
        <v>44851</v>
      </c>
      <c r="J5615" s="27">
        <f>WORKDAY(WORKDAY(DATEVALUE("15/"&amp;MONTH(EDATE(C5615,0))&amp;"/"&amp;YEAR(EDATE(C5615,0))-1),-1,Feriados!$A$1:$A$936),1,Feriados!$A$1:$A$936)</f>
        <v>44516</v>
      </c>
      <c r="K5615" s="28">
        <f t="shared" si="170"/>
        <v>6.4703722340588188</v>
      </c>
    </row>
    <row r="5616" spans="1:11" x14ac:dyDescent="0.3">
      <c r="A5616" s="18" t="str">
        <f t="shared" si="171"/>
        <v>102022P</v>
      </c>
      <c r="B5616" s="10">
        <v>760199</v>
      </c>
      <c r="C5616" s="15">
        <v>44888</v>
      </c>
      <c r="D5616" s="16">
        <v>3972.9372229999999</v>
      </c>
      <c r="E5616" s="14">
        <v>0.45</v>
      </c>
      <c r="F5616" s="14" t="s">
        <v>42</v>
      </c>
      <c r="G5616" s="15">
        <v>44882</v>
      </c>
      <c r="H5616" s="27">
        <f>WORKDAY(WORKDAY(DATEVALUE("15/"&amp;MONTH(EDATE(C5616,0))&amp;"/"&amp;YEAR(EDATE(C5616,0))),-1,Feriados!$A$1:$A$936),1,Feriados!$A$1:$A$936)</f>
        <v>44881</v>
      </c>
      <c r="I5616" s="27">
        <f>WORKDAY(WORKDAY(DATEVALUE("15/"&amp;MONTH(EDATE(C5616,-1))&amp;"/"&amp;YEAR(EDATE(C5616,-1))),-1,Feriados!$A$1:$A$936),1,Feriados!$A$1:$A$936)</f>
        <v>44851</v>
      </c>
      <c r="J5616" s="27">
        <f>WORKDAY(WORKDAY(DATEVALUE("15/"&amp;MONTH(EDATE(C5616,0))&amp;"/"&amp;YEAR(EDATE(C5616,0))-1),-1,Feriados!$A$1:$A$936),1,Feriados!$A$1:$A$936)</f>
        <v>44516</v>
      </c>
      <c r="K5616" s="28">
        <f t="shared" si="170"/>
        <v>6.4703722340588188</v>
      </c>
    </row>
    <row r="5617" spans="1:11" x14ac:dyDescent="0.3">
      <c r="A5617" s="18" t="str">
        <f t="shared" si="171"/>
        <v>102022P</v>
      </c>
      <c r="B5617" s="10">
        <v>760199</v>
      </c>
      <c r="C5617" s="15">
        <v>44889</v>
      </c>
      <c r="D5617" s="16">
        <v>3973.7867470000001</v>
      </c>
      <c r="E5617" s="14">
        <v>0.45</v>
      </c>
      <c r="F5617" s="14" t="s">
        <v>42</v>
      </c>
      <c r="G5617" s="15">
        <v>44882</v>
      </c>
      <c r="H5617" s="27">
        <f>WORKDAY(WORKDAY(DATEVALUE("15/"&amp;MONTH(EDATE(C5617,0))&amp;"/"&amp;YEAR(EDATE(C5617,0))),-1,Feriados!$A$1:$A$936),1,Feriados!$A$1:$A$936)</f>
        <v>44881</v>
      </c>
      <c r="I5617" s="27">
        <f>WORKDAY(WORKDAY(DATEVALUE("15/"&amp;MONTH(EDATE(C5617,-1))&amp;"/"&amp;YEAR(EDATE(C5617,-1))),-1,Feriados!$A$1:$A$936),1,Feriados!$A$1:$A$936)</f>
        <v>44851</v>
      </c>
      <c r="J5617" s="27">
        <f>WORKDAY(WORKDAY(DATEVALUE("15/"&amp;MONTH(EDATE(C5617,0))&amp;"/"&amp;YEAR(EDATE(C5617,0))-1),-1,Feriados!$A$1:$A$936),1,Feriados!$A$1:$A$936)</f>
        <v>44516</v>
      </c>
      <c r="K5617" s="28">
        <f t="shared" si="170"/>
        <v>6.4703722340588188</v>
      </c>
    </row>
    <row r="5618" spans="1:11" x14ac:dyDescent="0.3">
      <c r="A5618" s="18" t="str">
        <f t="shared" si="171"/>
        <v>102022P</v>
      </c>
      <c r="B5618" s="10">
        <v>760199</v>
      </c>
      <c r="C5618" s="15">
        <v>44890</v>
      </c>
      <c r="D5618" s="16">
        <v>3975.95496</v>
      </c>
      <c r="E5618" s="14">
        <v>0.55000000000000004</v>
      </c>
      <c r="F5618" s="14" t="s">
        <v>42</v>
      </c>
      <c r="G5618" s="15">
        <v>44890</v>
      </c>
      <c r="H5618" s="27">
        <f>WORKDAY(WORKDAY(DATEVALUE("15/"&amp;MONTH(EDATE(C5618,0))&amp;"/"&amp;YEAR(EDATE(C5618,0))),-1,Feriados!$A$1:$A$936),1,Feriados!$A$1:$A$936)</f>
        <v>44881</v>
      </c>
      <c r="I5618" s="27">
        <f>WORKDAY(WORKDAY(DATEVALUE("15/"&amp;MONTH(EDATE(C5618,-1))&amp;"/"&amp;YEAR(EDATE(C5618,-1))),-1,Feriados!$A$1:$A$936),1,Feriados!$A$1:$A$936)</f>
        <v>44851</v>
      </c>
      <c r="J5618" s="27">
        <f>WORKDAY(WORKDAY(DATEVALUE("15/"&amp;MONTH(EDATE(C5618,0))&amp;"/"&amp;YEAR(EDATE(C5618,0))-1),-1,Feriados!$A$1:$A$936),1,Feriados!$A$1:$A$936)</f>
        <v>44516</v>
      </c>
      <c r="K5618" s="28">
        <f t="shared" si="170"/>
        <v>6.4703722340588188</v>
      </c>
    </row>
    <row r="5619" spans="1:11" x14ac:dyDescent="0.3">
      <c r="A5619" s="18" t="str">
        <f t="shared" si="171"/>
        <v>102022P</v>
      </c>
      <c r="B5619" s="10">
        <v>760199</v>
      </c>
      <c r="C5619" s="15">
        <v>44893</v>
      </c>
      <c r="D5619" s="16">
        <v>3976.9935639999999</v>
      </c>
      <c r="E5619" s="14">
        <v>0.55000000000000004</v>
      </c>
      <c r="F5619" s="14" t="s">
        <v>42</v>
      </c>
      <c r="G5619" s="15">
        <v>44890</v>
      </c>
      <c r="H5619" s="27">
        <f>WORKDAY(WORKDAY(DATEVALUE("15/"&amp;MONTH(EDATE(C5619,0))&amp;"/"&amp;YEAR(EDATE(C5619,0))),-1,Feriados!$A$1:$A$936),1,Feriados!$A$1:$A$936)</f>
        <v>44881</v>
      </c>
      <c r="I5619" s="27">
        <f>WORKDAY(WORKDAY(DATEVALUE("15/"&amp;MONTH(EDATE(C5619,-1))&amp;"/"&amp;YEAR(EDATE(C5619,-1))),-1,Feriados!$A$1:$A$936),1,Feriados!$A$1:$A$936)</f>
        <v>44851</v>
      </c>
      <c r="J5619" s="27">
        <f>WORKDAY(WORKDAY(DATEVALUE("15/"&amp;MONTH(EDATE(C5619,0))&amp;"/"&amp;YEAR(EDATE(C5619,0))-1),-1,Feriados!$A$1:$A$936),1,Feriados!$A$1:$A$936)</f>
        <v>44516</v>
      </c>
      <c r="K5619" s="28">
        <f t="shared" si="170"/>
        <v>6.4703722340588188</v>
      </c>
    </row>
    <row r="5620" spans="1:11" x14ac:dyDescent="0.3">
      <c r="A5620" s="18" t="str">
        <f t="shared" si="171"/>
        <v>102022P</v>
      </c>
      <c r="B5620" s="10">
        <v>760199</v>
      </c>
      <c r="C5620" s="15">
        <v>44894</v>
      </c>
      <c r="D5620" s="16">
        <v>3978.0324390000001</v>
      </c>
      <c r="E5620" s="14">
        <v>0.55000000000000004</v>
      </c>
      <c r="F5620" s="14" t="s">
        <v>42</v>
      </c>
      <c r="G5620" s="15">
        <v>44890</v>
      </c>
      <c r="H5620" s="27">
        <f>WORKDAY(WORKDAY(DATEVALUE("15/"&amp;MONTH(EDATE(C5620,0))&amp;"/"&amp;YEAR(EDATE(C5620,0))),-1,Feriados!$A$1:$A$936),1,Feriados!$A$1:$A$936)</f>
        <v>44881</v>
      </c>
      <c r="I5620" s="27">
        <f>WORKDAY(WORKDAY(DATEVALUE("15/"&amp;MONTH(EDATE(C5620,-1))&amp;"/"&amp;YEAR(EDATE(C5620,-1))),-1,Feriados!$A$1:$A$936),1,Feriados!$A$1:$A$936)</f>
        <v>44851</v>
      </c>
      <c r="J5620" s="27">
        <f>WORKDAY(WORKDAY(DATEVALUE("15/"&amp;MONTH(EDATE(C5620,0))&amp;"/"&amp;YEAR(EDATE(C5620,0))-1),-1,Feriados!$A$1:$A$936),1,Feriados!$A$1:$A$936)</f>
        <v>44516</v>
      </c>
      <c r="K5620" s="28">
        <f t="shared" si="170"/>
        <v>6.4703722340588188</v>
      </c>
    </row>
    <row r="5621" spans="1:11" x14ac:dyDescent="0.3">
      <c r="A5621" s="18" t="str">
        <f t="shared" si="171"/>
        <v>102022P</v>
      </c>
      <c r="B5621" s="10">
        <v>760199</v>
      </c>
      <c r="C5621" s="15">
        <v>44895</v>
      </c>
      <c r="D5621" s="16">
        <v>3979.071586</v>
      </c>
      <c r="E5621" s="14">
        <v>0.55000000000000004</v>
      </c>
      <c r="F5621" s="14" t="s">
        <v>42</v>
      </c>
      <c r="G5621" s="15">
        <v>44890</v>
      </c>
      <c r="H5621" s="27">
        <f>WORKDAY(WORKDAY(DATEVALUE("15/"&amp;MONTH(EDATE(C5621,0))&amp;"/"&amp;YEAR(EDATE(C5621,0))),-1,Feriados!$A$1:$A$936),1,Feriados!$A$1:$A$936)</f>
        <v>44881</v>
      </c>
      <c r="I5621" s="27">
        <f>WORKDAY(WORKDAY(DATEVALUE("15/"&amp;MONTH(EDATE(C5621,-1))&amp;"/"&amp;YEAR(EDATE(C5621,-1))),-1,Feriados!$A$1:$A$936),1,Feriados!$A$1:$A$936)</f>
        <v>44851</v>
      </c>
      <c r="J5621" s="27">
        <f>WORKDAY(WORKDAY(DATEVALUE("15/"&amp;MONTH(EDATE(C5621,0))&amp;"/"&amp;YEAR(EDATE(C5621,0))-1),-1,Feriados!$A$1:$A$936),1,Feriados!$A$1:$A$936)</f>
        <v>44516</v>
      </c>
      <c r="K5621" s="28">
        <f t="shared" si="170"/>
        <v>6.4703722340588188</v>
      </c>
    </row>
    <row r="5622" spans="1:11" x14ac:dyDescent="0.3">
      <c r="A5622" s="18" t="str">
        <f t="shared" si="171"/>
        <v>112022P</v>
      </c>
      <c r="B5622" s="10">
        <v>760199</v>
      </c>
      <c r="C5622" s="15">
        <v>44896</v>
      </c>
      <c r="D5622" s="16">
        <v>3980.1110039999999</v>
      </c>
      <c r="E5622" s="14">
        <v>0.55000000000000004</v>
      </c>
      <c r="F5622" s="14" t="s">
        <v>42</v>
      </c>
      <c r="G5622" s="15">
        <v>44890</v>
      </c>
      <c r="H5622" s="27">
        <f>WORKDAY(WORKDAY(DATEVALUE("15/"&amp;MONTH(EDATE(C5622,0))&amp;"/"&amp;YEAR(EDATE(C5622,0))),-1,Feriados!$A$1:$A$936),1,Feriados!$A$1:$A$936)</f>
        <v>44910</v>
      </c>
      <c r="I5622" s="27">
        <f>WORKDAY(WORKDAY(DATEVALUE("15/"&amp;MONTH(EDATE(C5622,-1))&amp;"/"&amp;YEAR(EDATE(C5622,-1))),-1,Feriados!$A$1:$A$936),1,Feriados!$A$1:$A$936)</f>
        <v>44881</v>
      </c>
      <c r="J5622" s="27">
        <f>WORKDAY(WORKDAY(DATEVALUE("15/"&amp;MONTH(EDATE(C5622,0))&amp;"/"&amp;YEAR(EDATE(C5622,0))-1),-1,Feriados!$A$1:$A$936),1,Feriados!$A$1:$A$936)</f>
        <v>44545</v>
      </c>
      <c r="K5622" s="28">
        <f t="shared" si="170"/>
        <v>5.9007289771360494</v>
      </c>
    </row>
    <row r="5623" spans="1:11" x14ac:dyDescent="0.3">
      <c r="A5623" s="18" t="str">
        <f t="shared" si="171"/>
        <v>112022P</v>
      </c>
      <c r="B5623" s="10">
        <v>760199</v>
      </c>
      <c r="C5623" s="15">
        <v>44897</v>
      </c>
      <c r="D5623" s="16">
        <v>3981.1506939999999</v>
      </c>
      <c r="E5623" s="14">
        <v>0.55000000000000004</v>
      </c>
      <c r="F5623" s="14" t="s">
        <v>42</v>
      </c>
      <c r="G5623" s="15">
        <v>44890</v>
      </c>
      <c r="H5623" s="27">
        <f>WORKDAY(WORKDAY(DATEVALUE("15/"&amp;MONTH(EDATE(C5623,0))&amp;"/"&amp;YEAR(EDATE(C5623,0))),-1,Feriados!$A$1:$A$936),1,Feriados!$A$1:$A$936)</f>
        <v>44910</v>
      </c>
      <c r="I5623" s="27">
        <f>WORKDAY(WORKDAY(DATEVALUE("15/"&amp;MONTH(EDATE(C5623,-1))&amp;"/"&amp;YEAR(EDATE(C5623,-1))),-1,Feriados!$A$1:$A$936),1,Feriados!$A$1:$A$936)</f>
        <v>44881</v>
      </c>
      <c r="J5623" s="27">
        <f>WORKDAY(WORKDAY(DATEVALUE("15/"&amp;MONTH(EDATE(C5623,0))&amp;"/"&amp;YEAR(EDATE(C5623,0))-1),-1,Feriados!$A$1:$A$936),1,Feriados!$A$1:$A$936)</f>
        <v>44545</v>
      </c>
      <c r="K5623" s="28">
        <f t="shared" si="170"/>
        <v>5.9007289771360494</v>
      </c>
    </row>
    <row r="5624" spans="1:11" x14ac:dyDescent="0.3">
      <c r="A5624" s="18" t="str">
        <f t="shared" si="171"/>
        <v>112022P</v>
      </c>
      <c r="B5624" s="10">
        <v>760199</v>
      </c>
      <c r="C5624" s="15">
        <v>44900</v>
      </c>
      <c r="D5624" s="16">
        <v>3982.1906549999999</v>
      </c>
      <c r="E5624" s="14">
        <v>0.55000000000000004</v>
      </c>
      <c r="F5624" s="14" t="s">
        <v>42</v>
      </c>
      <c r="G5624" s="15">
        <v>44890</v>
      </c>
      <c r="H5624" s="27">
        <f>WORKDAY(WORKDAY(DATEVALUE("15/"&amp;MONTH(EDATE(C5624,0))&amp;"/"&amp;YEAR(EDATE(C5624,0))),-1,Feriados!$A$1:$A$936),1,Feriados!$A$1:$A$936)</f>
        <v>44910</v>
      </c>
      <c r="I5624" s="27">
        <f>WORKDAY(WORKDAY(DATEVALUE("15/"&amp;MONTH(EDATE(C5624,-1))&amp;"/"&amp;YEAR(EDATE(C5624,-1))),-1,Feriados!$A$1:$A$936),1,Feriados!$A$1:$A$936)</f>
        <v>44881</v>
      </c>
      <c r="J5624" s="27">
        <f>WORKDAY(WORKDAY(DATEVALUE("15/"&amp;MONTH(EDATE(C5624,0))&amp;"/"&amp;YEAR(EDATE(C5624,0))-1),-1,Feriados!$A$1:$A$936),1,Feriados!$A$1:$A$936)</f>
        <v>44545</v>
      </c>
      <c r="K5624" s="28">
        <f t="shared" si="170"/>
        <v>5.9007289771360494</v>
      </c>
    </row>
    <row r="5625" spans="1:11" x14ac:dyDescent="0.3">
      <c r="A5625" s="18" t="str">
        <f t="shared" si="171"/>
        <v>112022P</v>
      </c>
      <c r="B5625" s="10">
        <v>760199</v>
      </c>
      <c r="C5625" s="15">
        <v>44901</v>
      </c>
      <c r="D5625" s="16">
        <v>3983.230888</v>
      </c>
      <c r="E5625" s="14">
        <v>0.55000000000000004</v>
      </c>
      <c r="F5625" s="14" t="s">
        <v>42</v>
      </c>
      <c r="G5625" s="15">
        <v>44890</v>
      </c>
      <c r="H5625" s="27">
        <f>WORKDAY(WORKDAY(DATEVALUE("15/"&amp;MONTH(EDATE(C5625,0))&amp;"/"&amp;YEAR(EDATE(C5625,0))),-1,Feriados!$A$1:$A$936),1,Feriados!$A$1:$A$936)</f>
        <v>44910</v>
      </c>
      <c r="I5625" s="27">
        <f>WORKDAY(WORKDAY(DATEVALUE("15/"&amp;MONTH(EDATE(C5625,-1))&amp;"/"&amp;YEAR(EDATE(C5625,-1))),-1,Feriados!$A$1:$A$936),1,Feriados!$A$1:$A$936)</f>
        <v>44881</v>
      </c>
      <c r="J5625" s="27">
        <f>WORKDAY(WORKDAY(DATEVALUE("15/"&amp;MONTH(EDATE(C5625,0))&amp;"/"&amp;YEAR(EDATE(C5625,0))-1),-1,Feriados!$A$1:$A$936),1,Feriados!$A$1:$A$936)</f>
        <v>44545</v>
      </c>
      <c r="K5625" s="28">
        <f t="shared" si="170"/>
        <v>5.9007289771360494</v>
      </c>
    </row>
    <row r="5626" spans="1:11" x14ac:dyDescent="0.3">
      <c r="A5626" s="18" t="str">
        <f t="shared" si="171"/>
        <v>112022P</v>
      </c>
      <c r="B5626" s="10">
        <v>760199</v>
      </c>
      <c r="C5626" s="15">
        <v>44902</v>
      </c>
      <c r="D5626" s="16">
        <v>3984.2713920000001</v>
      </c>
      <c r="E5626" s="14">
        <v>0.55000000000000004</v>
      </c>
      <c r="F5626" s="14" t="s">
        <v>42</v>
      </c>
      <c r="G5626" s="15">
        <v>44890</v>
      </c>
      <c r="H5626" s="27">
        <f>WORKDAY(WORKDAY(DATEVALUE("15/"&amp;MONTH(EDATE(C5626,0))&amp;"/"&amp;YEAR(EDATE(C5626,0))),-1,Feriados!$A$1:$A$936),1,Feriados!$A$1:$A$936)</f>
        <v>44910</v>
      </c>
      <c r="I5626" s="27">
        <f>WORKDAY(WORKDAY(DATEVALUE("15/"&amp;MONTH(EDATE(C5626,-1))&amp;"/"&amp;YEAR(EDATE(C5626,-1))),-1,Feriados!$A$1:$A$936),1,Feriados!$A$1:$A$936)</f>
        <v>44881</v>
      </c>
      <c r="J5626" s="27">
        <f>WORKDAY(WORKDAY(DATEVALUE("15/"&amp;MONTH(EDATE(C5626,0))&amp;"/"&amp;YEAR(EDATE(C5626,0))-1),-1,Feriados!$A$1:$A$936),1,Feriados!$A$1:$A$936)</f>
        <v>44545</v>
      </c>
      <c r="K5626" s="28">
        <f t="shared" si="170"/>
        <v>5.9007289771360494</v>
      </c>
    </row>
    <row r="5627" spans="1:11" x14ac:dyDescent="0.3">
      <c r="A5627" s="18" t="str">
        <f t="shared" si="171"/>
        <v>112022P</v>
      </c>
      <c r="B5627" s="10">
        <v>760199</v>
      </c>
      <c r="C5627" s="15">
        <v>44903</v>
      </c>
      <c r="D5627" s="16">
        <v>3985.3121689999998</v>
      </c>
      <c r="E5627" s="14">
        <v>0.55000000000000004</v>
      </c>
      <c r="F5627" s="14" t="s">
        <v>42</v>
      </c>
      <c r="G5627" s="15">
        <v>44890</v>
      </c>
      <c r="H5627" s="27">
        <f>WORKDAY(WORKDAY(DATEVALUE("15/"&amp;MONTH(EDATE(C5627,0))&amp;"/"&amp;YEAR(EDATE(C5627,0))),-1,Feriados!$A$1:$A$936),1,Feriados!$A$1:$A$936)</f>
        <v>44910</v>
      </c>
      <c r="I5627" s="27">
        <f>WORKDAY(WORKDAY(DATEVALUE("15/"&amp;MONTH(EDATE(C5627,-1))&amp;"/"&amp;YEAR(EDATE(C5627,-1))),-1,Feriados!$A$1:$A$936),1,Feriados!$A$1:$A$936)</f>
        <v>44881</v>
      </c>
      <c r="J5627" s="27">
        <f>WORKDAY(WORKDAY(DATEVALUE("15/"&amp;MONTH(EDATE(C5627,0))&amp;"/"&amp;YEAR(EDATE(C5627,0))-1),-1,Feriados!$A$1:$A$936),1,Feriados!$A$1:$A$936)</f>
        <v>44545</v>
      </c>
      <c r="K5627" s="28">
        <f t="shared" si="170"/>
        <v>5.9007289771360494</v>
      </c>
    </row>
    <row r="5628" spans="1:11" x14ac:dyDescent="0.3">
      <c r="A5628" s="18" t="str">
        <f t="shared" si="171"/>
        <v>112022F</v>
      </c>
      <c r="B5628" s="10">
        <v>760199</v>
      </c>
      <c r="C5628" s="15">
        <v>44904</v>
      </c>
      <c r="D5628" s="16">
        <v>3981.8582070000002</v>
      </c>
      <c r="E5628" s="14">
        <v>0.41</v>
      </c>
      <c r="F5628" s="14" t="s">
        <v>41</v>
      </c>
      <c r="G5628" s="15">
        <v>44904</v>
      </c>
      <c r="H5628" s="27">
        <f>WORKDAY(WORKDAY(DATEVALUE("15/"&amp;MONTH(EDATE(C5628,0))&amp;"/"&amp;YEAR(EDATE(C5628,0))),-1,Feriados!$A$1:$A$936),1,Feriados!$A$1:$A$936)</f>
        <v>44910</v>
      </c>
      <c r="I5628" s="27">
        <f>WORKDAY(WORKDAY(DATEVALUE("15/"&amp;MONTH(EDATE(C5628,-1))&amp;"/"&amp;YEAR(EDATE(C5628,-1))),-1,Feriados!$A$1:$A$936),1,Feriados!$A$1:$A$936)</f>
        <v>44881</v>
      </c>
      <c r="J5628" s="27">
        <f>WORKDAY(WORKDAY(DATEVALUE("15/"&amp;MONTH(EDATE(C5628,0))&amp;"/"&amp;YEAR(EDATE(C5628,0))-1),-1,Feriados!$A$1:$A$936),1,Feriados!$A$1:$A$936)</f>
        <v>44545</v>
      </c>
      <c r="K5628" s="28">
        <f t="shared" si="170"/>
        <v>5.9007289771360494</v>
      </c>
    </row>
    <row r="5629" spans="1:11" x14ac:dyDescent="0.3">
      <c r="A5629" s="18" t="str">
        <f t="shared" si="171"/>
        <v>112022F</v>
      </c>
      <c r="B5629" s="10">
        <v>760199</v>
      </c>
      <c r="C5629" s="15">
        <v>44907</v>
      </c>
      <c r="D5629" s="16">
        <v>3982.6340300000002</v>
      </c>
      <c r="E5629" s="14">
        <v>0.41</v>
      </c>
      <c r="F5629" s="14" t="s">
        <v>41</v>
      </c>
      <c r="G5629" s="15">
        <v>44904</v>
      </c>
      <c r="H5629" s="27">
        <f>WORKDAY(WORKDAY(DATEVALUE("15/"&amp;MONTH(EDATE(C5629,0))&amp;"/"&amp;YEAR(EDATE(C5629,0))),-1,Feriados!$A$1:$A$936),1,Feriados!$A$1:$A$936)</f>
        <v>44910</v>
      </c>
      <c r="I5629" s="27">
        <f>WORKDAY(WORKDAY(DATEVALUE("15/"&amp;MONTH(EDATE(C5629,-1))&amp;"/"&amp;YEAR(EDATE(C5629,-1))),-1,Feriados!$A$1:$A$936),1,Feriados!$A$1:$A$936)</f>
        <v>44881</v>
      </c>
      <c r="J5629" s="27">
        <f>WORKDAY(WORKDAY(DATEVALUE("15/"&amp;MONTH(EDATE(C5629,0))&amp;"/"&amp;YEAR(EDATE(C5629,0))-1),-1,Feriados!$A$1:$A$936),1,Feriados!$A$1:$A$936)</f>
        <v>44545</v>
      </c>
      <c r="K5629" s="28">
        <f t="shared" ref="K5629:K5692" si="172">+(VLOOKUP(H5629,C:D,2,FALSE)/VLOOKUP(J5629,C:D,2,FALSE)-1)*100</f>
        <v>5.9007289771360494</v>
      </c>
    </row>
    <row r="5630" spans="1:11" x14ac:dyDescent="0.3">
      <c r="A5630" s="18" t="str">
        <f t="shared" si="171"/>
        <v>112022F</v>
      </c>
      <c r="B5630" s="10">
        <v>760199</v>
      </c>
      <c r="C5630" s="15">
        <v>44908</v>
      </c>
      <c r="D5630" s="16">
        <v>3983.4100039999998</v>
      </c>
      <c r="E5630" s="14">
        <v>0.41</v>
      </c>
      <c r="F5630" s="14" t="s">
        <v>41</v>
      </c>
      <c r="G5630" s="15">
        <v>44904</v>
      </c>
      <c r="H5630" s="27">
        <f>WORKDAY(WORKDAY(DATEVALUE("15/"&amp;MONTH(EDATE(C5630,0))&amp;"/"&amp;YEAR(EDATE(C5630,0))),-1,Feriados!$A$1:$A$936),1,Feriados!$A$1:$A$936)</f>
        <v>44910</v>
      </c>
      <c r="I5630" s="27">
        <f>WORKDAY(WORKDAY(DATEVALUE("15/"&amp;MONTH(EDATE(C5630,-1))&amp;"/"&amp;YEAR(EDATE(C5630,-1))),-1,Feriados!$A$1:$A$936),1,Feriados!$A$1:$A$936)</f>
        <v>44881</v>
      </c>
      <c r="J5630" s="27">
        <f>WORKDAY(WORKDAY(DATEVALUE("15/"&amp;MONTH(EDATE(C5630,0))&amp;"/"&amp;YEAR(EDATE(C5630,0))-1),-1,Feriados!$A$1:$A$936),1,Feriados!$A$1:$A$936)</f>
        <v>44545</v>
      </c>
      <c r="K5630" s="28">
        <f t="shared" si="172"/>
        <v>5.9007289771360494</v>
      </c>
    </row>
    <row r="5631" spans="1:11" x14ac:dyDescent="0.3">
      <c r="A5631" s="18" t="str">
        <f t="shared" si="171"/>
        <v>112022F</v>
      </c>
      <c r="B5631" s="10">
        <v>760199</v>
      </c>
      <c r="C5631" s="15">
        <v>44909</v>
      </c>
      <c r="D5631" s="16">
        <v>3984.1861279999998</v>
      </c>
      <c r="E5631" s="14">
        <v>0.41</v>
      </c>
      <c r="F5631" s="14" t="s">
        <v>41</v>
      </c>
      <c r="G5631" s="15">
        <v>44904</v>
      </c>
      <c r="H5631" s="27">
        <f>WORKDAY(WORKDAY(DATEVALUE("15/"&amp;MONTH(EDATE(C5631,0))&amp;"/"&amp;YEAR(EDATE(C5631,0))),-1,Feriados!$A$1:$A$936),1,Feriados!$A$1:$A$936)</f>
        <v>44910</v>
      </c>
      <c r="I5631" s="27">
        <f>WORKDAY(WORKDAY(DATEVALUE("15/"&amp;MONTH(EDATE(C5631,-1))&amp;"/"&amp;YEAR(EDATE(C5631,-1))),-1,Feriados!$A$1:$A$936),1,Feriados!$A$1:$A$936)</f>
        <v>44881</v>
      </c>
      <c r="J5631" s="27">
        <f>WORKDAY(WORKDAY(DATEVALUE("15/"&amp;MONTH(EDATE(C5631,0))&amp;"/"&amp;YEAR(EDATE(C5631,0))-1),-1,Feriados!$A$1:$A$936),1,Feriados!$A$1:$A$936)</f>
        <v>44545</v>
      </c>
      <c r="K5631" s="28">
        <f t="shared" si="172"/>
        <v>5.9007289771360494</v>
      </c>
    </row>
    <row r="5632" spans="1:11" x14ac:dyDescent="0.3">
      <c r="A5632" s="18" t="str">
        <f t="shared" si="171"/>
        <v>112022F</v>
      </c>
      <c r="B5632" s="10">
        <v>760199</v>
      </c>
      <c r="C5632" s="15">
        <v>44910</v>
      </c>
      <c r="D5632" s="16">
        <v>3984.9624060000001</v>
      </c>
      <c r="E5632" s="14">
        <v>0.41</v>
      </c>
      <c r="F5632" s="14" t="s">
        <v>41</v>
      </c>
      <c r="G5632" s="15">
        <v>44904</v>
      </c>
      <c r="H5632" s="27">
        <f>WORKDAY(WORKDAY(DATEVALUE("15/"&amp;MONTH(EDATE(C5632,0))&amp;"/"&amp;YEAR(EDATE(C5632,0))),-1,Feriados!$A$1:$A$936),1,Feriados!$A$1:$A$936)</f>
        <v>44910</v>
      </c>
      <c r="I5632" s="27">
        <f>WORKDAY(WORKDAY(DATEVALUE("15/"&amp;MONTH(EDATE(C5632,-1))&amp;"/"&amp;YEAR(EDATE(C5632,-1))),-1,Feriados!$A$1:$A$936),1,Feriados!$A$1:$A$936)</f>
        <v>44881</v>
      </c>
      <c r="J5632" s="27">
        <f>WORKDAY(WORKDAY(DATEVALUE("15/"&amp;MONTH(EDATE(C5632,0))&amp;"/"&amp;YEAR(EDATE(C5632,0))-1),-1,Feriados!$A$1:$A$936),1,Feriados!$A$1:$A$936)</f>
        <v>44545</v>
      </c>
      <c r="K5632" s="28">
        <f t="shared" si="172"/>
        <v>5.9007289771360494</v>
      </c>
    </row>
    <row r="5633" spans="1:11" x14ac:dyDescent="0.3">
      <c r="A5633" s="18" t="str">
        <f t="shared" si="171"/>
        <v>112022P</v>
      </c>
      <c r="B5633" s="10">
        <v>760199</v>
      </c>
      <c r="C5633" s="15">
        <v>44911</v>
      </c>
      <c r="D5633" s="16">
        <v>3985.95604</v>
      </c>
      <c r="E5633" s="14">
        <v>0.55000000000000004</v>
      </c>
      <c r="F5633" s="14" t="s">
        <v>42</v>
      </c>
      <c r="G5633" s="15">
        <v>44911</v>
      </c>
      <c r="H5633" s="27">
        <f>WORKDAY(WORKDAY(DATEVALUE("15/"&amp;MONTH(EDATE(C5633,0))&amp;"/"&amp;YEAR(EDATE(C5633,0))),-1,Feriados!$A$1:$A$936),1,Feriados!$A$1:$A$936)</f>
        <v>44910</v>
      </c>
      <c r="I5633" s="27">
        <f>WORKDAY(WORKDAY(DATEVALUE("15/"&amp;MONTH(EDATE(C5633,-1))&amp;"/"&amp;YEAR(EDATE(C5633,-1))),-1,Feriados!$A$1:$A$936),1,Feriados!$A$1:$A$936)</f>
        <v>44881</v>
      </c>
      <c r="J5633" s="27">
        <f>WORKDAY(WORKDAY(DATEVALUE("15/"&amp;MONTH(EDATE(C5633,0))&amp;"/"&amp;YEAR(EDATE(C5633,0))-1),-1,Feriados!$A$1:$A$936),1,Feriados!$A$1:$A$936)</f>
        <v>44545</v>
      </c>
      <c r="K5633" s="28">
        <f t="shared" si="172"/>
        <v>5.9007289771360494</v>
      </c>
    </row>
    <row r="5634" spans="1:11" x14ac:dyDescent="0.3">
      <c r="A5634" s="18" t="str">
        <f t="shared" si="171"/>
        <v>112022P</v>
      </c>
      <c r="B5634" s="10">
        <v>760199</v>
      </c>
      <c r="C5634" s="15">
        <v>44914</v>
      </c>
      <c r="D5634" s="16">
        <v>3986.9499230000001</v>
      </c>
      <c r="E5634" s="14">
        <v>0.55000000000000004</v>
      </c>
      <c r="F5634" s="14" t="s">
        <v>42</v>
      </c>
      <c r="G5634" s="15">
        <v>44911</v>
      </c>
      <c r="H5634" s="27">
        <f>WORKDAY(WORKDAY(DATEVALUE("15/"&amp;MONTH(EDATE(C5634,0))&amp;"/"&amp;YEAR(EDATE(C5634,0))),-1,Feriados!$A$1:$A$936),1,Feriados!$A$1:$A$936)</f>
        <v>44910</v>
      </c>
      <c r="I5634" s="27">
        <f>WORKDAY(WORKDAY(DATEVALUE("15/"&amp;MONTH(EDATE(C5634,-1))&amp;"/"&amp;YEAR(EDATE(C5634,-1))),-1,Feriados!$A$1:$A$936),1,Feriados!$A$1:$A$936)</f>
        <v>44881</v>
      </c>
      <c r="J5634" s="27">
        <f>WORKDAY(WORKDAY(DATEVALUE("15/"&amp;MONTH(EDATE(C5634,0))&amp;"/"&amp;YEAR(EDATE(C5634,0))-1),-1,Feriados!$A$1:$A$936),1,Feriados!$A$1:$A$936)</f>
        <v>44545</v>
      </c>
      <c r="K5634" s="28">
        <f t="shared" si="172"/>
        <v>5.9007289771360494</v>
      </c>
    </row>
    <row r="5635" spans="1:11" x14ac:dyDescent="0.3">
      <c r="A5635" s="18" t="str">
        <f t="shared" ref="A5635:A5698" si="173">MONTH(EDATE(C5635,-1))&amp;YEAR(EDATE(C5635,-1))&amp;F5635</f>
        <v>112022P</v>
      </c>
      <c r="B5635" s="10">
        <v>760199</v>
      </c>
      <c r="C5635" s="15">
        <v>44915</v>
      </c>
      <c r="D5635" s="16">
        <v>3987.9440530000002</v>
      </c>
      <c r="E5635" s="14">
        <v>0.55000000000000004</v>
      </c>
      <c r="F5635" s="14" t="s">
        <v>42</v>
      </c>
      <c r="G5635" s="15">
        <v>44911</v>
      </c>
      <c r="H5635" s="27">
        <f>WORKDAY(WORKDAY(DATEVALUE("15/"&amp;MONTH(EDATE(C5635,0))&amp;"/"&amp;YEAR(EDATE(C5635,0))),-1,Feriados!$A$1:$A$936),1,Feriados!$A$1:$A$936)</f>
        <v>44910</v>
      </c>
      <c r="I5635" s="27">
        <f>WORKDAY(WORKDAY(DATEVALUE("15/"&amp;MONTH(EDATE(C5635,-1))&amp;"/"&amp;YEAR(EDATE(C5635,-1))),-1,Feriados!$A$1:$A$936),1,Feriados!$A$1:$A$936)</f>
        <v>44881</v>
      </c>
      <c r="J5635" s="27">
        <f>WORKDAY(WORKDAY(DATEVALUE("15/"&amp;MONTH(EDATE(C5635,0))&amp;"/"&amp;YEAR(EDATE(C5635,0))-1),-1,Feriados!$A$1:$A$936),1,Feriados!$A$1:$A$936)</f>
        <v>44545</v>
      </c>
      <c r="K5635" s="28">
        <f t="shared" si="172"/>
        <v>5.9007289771360494</v>
      </c>
    </row>
    <row r="5636" spans="1:11" x14ac:dyDescent="0.3">
      <c r="A5636" s="18" t="str">
        <f t="shared" si="173"/>
        <v>112022P</v>
      </c>
      <c r="B5636" s="10">
        <v>760199</v>
      </c>
      <c r="C5636" s="15">
        <v>44916</v>
      </c>
      <c r="D5636" s="16">
        <v>3988.9384319999999</v>
      </c>
      <c r="E5636" s="14">
        <v>0.55000000000000004</v>
      </c>
      <c r="F5636" s="14" t="s">
        <v>42</v>
      </c>
      <c r="G5636" s="15">
        <v>44911</v>
      </c>
      <c r="H5636" s="27">
        <f>WORKDAY(WORKDAY(DATEVALUE("15/"&amp;MONTH(EDATE(C5636,0))&amp;"/"&amp;YEAR(EDATE(C5636,0))),-1,Feriados!$A$1:$A$936),1,Feriados!$A$1:$A$936)</f>
        <v>44910</v>
      </c>
      <c r="I5636" s="27">
        <f>WORKDAY(WORKDAY(DATEVALUE("15/"&amp;MONTH(EDATE(C5636,-1))&amp;"/"&amp;YEAR(EDATE(C5636,-1))),-1,Feriados!$A$1:$A$936),1,Feriados!$A$1:$A$936)</f>
        <v>44881</v>
      </c>
      <c r="J5636" s="27">
        <f>WORKDAY(WORKDAY(DATEVALUE("15/"&amp;MONTH(EDATE(C5636,0))&amp;"/"&amp;YEAR(EDATE(C5636,0))-1),-1,Feriados!$A$1:$A$936),1,Feriados!$A$1:$A$936)</f>
        <v>44545</v>
      </c>
      <c r="K5636" s="28">
        <f t="shared" si="172"/>
        <v>5.9007289771360494</v>
      </c>
    </row>
    <row r="5637" spans="1:11" x14ac:dyDescent="0.3">
      <c r="A5637" s="18" t="str">
        <f t="shared" si="173"/>
        <v>112022P</v>
      </c>
      <c r="B5637" s="10">
        <v>760199</v>
      </c>
      <c r="C5637" s="15">
        <v>44917</v>
      </c>
      <c r="D5637" s="16">
        <v>3989.9330580000001</v>
      </c>
      <c r="E5637" s="14">
        <v>0.55000000000000004</v>
      </c>
      <c r="F5637" s="14" t="s">
        <v>42</v>
      </c>
      <c r="G5637" s="15">
        <v>44911</v>
      </c>
      <c r="H5637" s="27">
        <f>WORKDAY(WORKDAY(DATEVALUE("15/"&amp;MONTH(EDATE(C5637,0))&amp;"/"&amp;YEAR(EDATE(C5637,0))),-1,Feriados!$A$1:$A$936),1,Feriados!$A$1:$A$936)</f>
        <v>44910</v>
      </c>
      <c r="I5637" s="27">
        <f>WORKDAY(WORKDAY(DATEVALUE("15/"&amp;MONTH(EDATE(C5637,-1))&amp;"/"&amp;YEAR(EDATE(C5637,-1))),-1,Feriados!$A$1:$A$936),1,Feriados!$A$1:$A$936)</f>
        <v>44881</v>
      </c>
      <c r="J5637" s="27">
        <f>WORKDAY(WORKDAY(DATEVALUE("15/"&amp;MONTH(EDATE(C5637,0))&amp;"/"&amp;YEAR(EDATE(C5637,0))-1),-1,Feriados!$A$1:$A$936),1,Feriados!$A$1:$A$936)</f>
        <v>44545</v>
      </c>
      <c r="K5637" s="28">
        <f t="shared" si="172"/>
        <v>5.9007289771360494</v>
      </c>
    </row>
    <row r="5638" spans="1:11" x14ac:dyDescent="0.3">
      <c r="A5638" s="18" t="str">
        <f t="shared" si="173"/>
        <v>112022P</v>
      </c>
      <c r="B5638" s="10">
        <v>760199</v>
      </c>
      <c r="C5638" s="15">
        <v>44918</v>
      </c>
      <c r="D5638" s="16">
        <v>3990.9279320000001</v>
      </c>
      <c r="E5638" s="14">
        <v>0.55000000000000004</v>
      </c>
      <c r="F5638" s="14" t="s">
        <v>42</v>
      </c>
      <c r="G5638" s="15">
        <v>44911</v>
      </c>
      <c r="H5638" s="27">
        <f>WORKDAY(WORKDAY(DATEVALUE("15/"&amp;MONTH(EDATE(C5638,0))&amp;"/"&amp;YEAR(EDATE(C5638,0))),-1,Feriados!$A$1:$A$936),1,Feriados!$A$1:$A$936)</f>
        <v>44910</v>
      </c>
      <c r="I5638" s="27">
        <f>WORKDAY(WORKDAY(DATEVALUE("15/"&amp;MONTH(EDATE(C5638,-1))&amp;"/"&amp;YEAR(EDATE(C5638,-1))),-1,Feriados!$A$1:$A$936),1,Feriados!$A$1:$A$936)</f>
        <v>44881</v>
      </c>
      <c r="J5638" s="27">
        <f>WORKDAY(WORKDAY(DATEVALUE("15/"&amp;MONTH(EDATE(C5638,0))&amp;"/"&amp;YEAR(EDATE(C5638,0))-1),-1,Feriados!$A$1:$A$936),1,Feriados!$A$1:$A$936)</f>
        <v>44545</v>
      </c>
      <c r="K5638" s="28">
        <f t="shared" si="172"/>
        <v>5.9007289771360494</v>
      </c>
    </row>
    <row r="5639" spans="1:11" x14ac:dyDescent="0.3">
      <c r="A5639" s="18" t="str">
        <f t="shared" si="173"/>
        <v>112022P</v>
      </c>
      <c r="B5639" s="10">
        <v>760199</v>
      </c>
      <c r="C5639" s="15">
        <v>44921</v>
      </c>
      <c r="D5639" s="16">
        <v>3990.4065850000002</v>
      </c>
      <c r="E5639" s="14">
        <v>0.43</v>
      </c>
      <c r="F5639" s="14" t="s">
        <v>42</v>
      </c>
      <c r="G5639" s="15">
        <v>44921</v>
      </c>
      <c r="H5639" s="27">
        <f>WORKDAY(WORKDAY(DATEVALUE("15/"&amp;MONTH(EDATE(C5639,0))&amp;"/"&amp;YEAR(EDATE(C5639,0))),-1,Feriados!$A$1:$A$936),1,Feriados!$A$1:$A$936)</f>
        <v>44910</v>
      </c>
      <c r="I5639" s="27">
        <f>WORKDAY(WORKDAY(DATEVALUE("15/"&amp;MONTH(EDATE(C5639,-1))&amp;"/"&amp;YEAR(EDATE(C5639,-1))),-1,Feriados!$A$1:$A$936),1,Feriados!$A$1:$A$936)</f>
        <v>44881</v>
      </c>
      <c r="J5639" s="27">
        <f>WORKDAY(WORKDAY(DATEVALUE("15/"&amp;MONTH(EDATE(C5639,0))&amp;"/"&amp;YEAR(EDATE(C5639,0))-1),-1,Feriados!$A$1:$A$936),1,Feriados!$A$1:$A$936)</f>
        <v>44545</v>
      </c>
      <c r="K5639" s="28">
        <f t="shared" si="172"/>
        <v>5.9007289771360494</v>
      </c>
    </row>
    <row r="5640" spans="1:11" x14ac:dyDescent="0.3">
      <c r="A5640" s="18" t="str">
        <f t="shared" si="173"/>
        <v>112022P</v>
      </c>
      <c r="B5640" s="10">
        <v>760199</v>
      </c>
      <c r="C5640" s="15">
        <v>44922</v>
      </c>
      <c r="D5640" s="16">
        <v>3991.1849320000001</v>
      </c>
      <c r="E5640" s="14">
        <v>0.43</v>
      </c>
      <c r="F5640" s="14" t="s">
        <v>42</v>
      </c>
      <c r="G5640" s="15">
        <v>44921</v>
      </c>
      <c r="H5640" s="27">
        <f>WORKDAY(WORKDAY(DATEVALUE("15/"&amp;MONTH(EDATE(C5640,0))&amp;"/"&amp;YEAR(EDATE(C5640,0))),-1,Feriados!$A$1:$A$936),1,Feriados!$A$1:$A$936)</f>
        <v>44910</v>
      </c>
      <c r="I5640" s="27">
        <f>WORKDAY(WORKDAY(DATEVALUE("15/"&amp;MONTH(EDATE(C5640,-1))&amp;"/"&amp;YEAR(EDATE(C5640,-1))),-1,Feriados!$A$1:$A$936),1,Feriados!$A$1:$A$936)</f>
        <v>44881</v>
      </c>
      <c r="J5640" s="27">
        <f>WORKDAY(WORKDAY(DATEVALUE("15/"&amp;MONTH(EDATE(C5640,0))&amp;"/"&amp;YEAR(EDATE(C5640,0))-1),-1,Feriados!$A$1:$A$936),1,Feriados!$A$1:$A$936)</f>
        <v>44545</v>
      </c>
      <c r="K5640" s="28">
        <f t="shared" si="172"/>
        <v>5.9007289771360494</v>
      </c>
    </row>
    <row r="5641" spans="1:11" x14ac:dyDescent="0.3">
      <c r="A5641" s="18" t="str">
        <f t="shared" si="173"/>
        <v>112022P</v>
      </c>
      <c r="B5641" s="10">
        <v>760199</v>
      </c>
      <c r="C5641" s="15">
        <v>44923</v>
      </c>
      <c r="D5641" s="16">
        <v>3991.9634310000001</v>
      </c>
      <c r="E5641" s="14">
        <v>0.43</v>
      </c>
      <c r="F5641" s="14" t="s">
        <v>42</v>
      </c>
      <c r="G5641" s="15">
        <v>44921</v>
      </c>
      <c r="H5641" s="27">
        <f>WORKDAY(WORKDAY(DATEVALUE("15/"&amp;MONTH(EDATE(C5641,0))&amp;"/"&amp;YEAR(EDATE(C5641,0))),-1,Feriados!$A$1:$A$936),1,Feriados!$A$1:$A$936)</f>
        <v>44910</v>
      </c>
      <c r="I5641" s="27">
        <f>WORKDAY(WORKDAY(DATEVALUE("15/"&amp;MONTH(EDATE(C5641,-1))&amp;"/"&amp;YEAR(EDATE(C5641,-1))),-1,Feriados!$A$1:$A$936),1,Feriados!$A$1:$A$936)</f>
        <v>44881</v>
      </c>
      <c r="J5641" s="27">
        <f>WORKDAY(WORKDAY(DATEVALUE("15/"&amp;MONTH(EDATE(C5641,0))&amp;"/"&amp;YEAR(EDATE(C5641,0))-1),-1,Feriados!$A$1:$A$936),1,Feriados!$A$1:$A$936)</f>
        <v>44545</v>
      </c>
      <c r="K5641" s="28">
        <f t="shared" si="172"/>
        <v>5.9007289771360494</v>
      </c>
    </row>
    <row r="5642" spans="1:11" x14ac:dyDescent="0.3">
      <c r="A5642" s="18" t="str">
        <f t="shared" si="173"/>
        <v>112022P</v>
      </c>
      <c r="B5642" s="10">
        <v>760199</v>
      </c>
      <c r="C5642" s="15">
        <v>44924</v>
      </c>
      <c r="D5642" s="16">
        <v>3992.7420820000002</v>
      </c>
      <c r="E5642" s="14">
        <v>0.43</v>
      </c>
      <c r="F5642" s="14" t="s">
        <v>42</v>
      </c>
      <c r="G5642" s="15">
        <v>44921</v>
      </c>
      <c r="H5642" s="27">
        <f>WORKDAY(WORKDAY(DATEVALUE("15/"&amp;MONTH(EDATE(C5642,0))&amp;"/"&amp;YEAR(EDATE(C5642,0))),-1,Feriados!$A$1:$A$936),1,Feriados!$A$1:$A$936)</f>
        <v>44910</v>
      </c>
      <c r="I5642" s="27">
        <f>WORKDAY(WORKDAY(DATEVALUE("15/"&amp;MONTH(EDATE(C5642,-1))&amp;"/"&amp;YEAR(EDATE(C5642,-1))),-1,Feriados!$A$1:$A$936),1,Feriados!$A$1:$A$936)</f>
        <v>44881</v>
      </c>
      <c r="J5642" s="27">
        <f>WORKDAY(WORKDAY(DATEVALUE("15/"&amp;MONTH(EDATE(C5642,0))&amp;"/"&amp;YEAR(EDATE(C5642,0))-1),-1,Feriados!$A$1:$A$936),1,Feriados!$A$1:$A$936)</f>
        <v>44545</v>
      </c>
      <c r="K5642" s="28">
        <f t="shared" si="172"/>
        <v>5.9007289771360494</v>
      </c>
    </row>
    <row r="5643" spans="1:11" x14ac:dyDescent="0.3">
      <c r="A5643" s="18" t="str">
        <f t="shared" si="173"/>
        <v>112022P</v>
      </c>
      <c r="B5643" s="10">
        <v>760199</v>
      </c>
      <c r="C5643" s="15">
        <v>44925</v>
      </c>
      <c r="D5643" s="16">
        <v>3993.520884</v>
      </c>
      <c r="E5643" s="14">
        <v>0.43</v>
      </c>
      <c r="F5643" s="14" t="s">
        <v>42</v>
      </c>
      <c r="G5643" s="15">
        <v>44921</v>
      </c>
      <c r="H5643" s="27">
        <f>WORKDAY(WORKDAY(DATEVALUE("15/"&amp;MONTH(EDATE(C5643,0))&amp;"/"&amp;YEAR(EDATE(C5643,0))),-1,Feriados!$A$1:$A$936),1,Feriados!$A$1:$A$936)</f>
        <v>44910</v>
      </c>
      <c r="I5643" s="27">
        <f>WORKDAY(WORKDAY(DATEVALUE("15/"&amp;MONTH(EDATE(C5643,-1))&amp;"/"&amp;YEAR(EDATE(C5643,-1))),-1,Feriados!$A$1:$A$936),1,Feriados!$A$1:$A$936)</f>
        <v>44881</v>
      </c>
      <c r="J5643" s="27">
        <f>WORKDAY(WORKDAY(DATEVALUE("15/"&amp;MONTH(EDATE(C5643,0))&amp;"/"&amp;YEAR(EDATE(C5643,0))-1),-1,Feriados!$A$1:$A$936),1,Feriados!$A$1:$A$936)</f>
        <v>44545</v>
      </c>
      <c r="K5643" s="28">
        <f t="shared" si="172"/>
        <v>5.9007289771360494</v>
      </c>
    </row>
    <row r="5644" spans="1:11" x14ac:dyDescent="0.3">
      <c r="A5644" s="18" t="str">
        <f t="shared" si="173"/>
        <v>122022P</v>
      </c>
      <c r="B5644" s="10">
        <v>760199</v>
      </c>
      <c r="C5644" s="15">
        <v>44928</v>
      </c>
      <c r="D5644" s="16">
        <v>3994.2998389999998</v>
      </c>
      <c r="E5644" s="14">
        <v>0.43</v>
      </c>
      <c r="F5644" s="14" t="s">
        <v>42</v>
      </c>
      <c r="G5644" s="15">
        <v>44921</v>
      </c>
      <c r="H5644" s="27">
        <f>WORKDAY(WORKDAY(DATEVALUE("15/"&amp;MONTH(EDATE(C5644,0))&amp;"/"&amp;YEAR(EDATE(C5644,0))),-1,Feriados!$A$1:$A$936),1,Feriados!$A$1:$A$936)</f>
        <v>44942</v>
      </c>
      <c r="I5644" s="27">
        <f>WORKDAY(WORKDAY(DATEVALUE("15/"&amp;MONTH(EDATE(C5644,-1))&amp;"/"&amp;YEAR(EDATE(C5644,-1))),-1,Feriados!$A$1:$A$936),1,Feriados!$A$1:$A$936)</f>
        <v>44910</v>
      </c>
      <c r="J5644" s="27">
        <f>WORKDAY(WORKDAY(DATEVALUE("15/"&amp;MONTH(EDATE(C5644,0))&amp;"/"&amp;YEAR(EDATE(C5644,0))-1),-1,Feriados!$A$1:$A$936),1,Feriados!$A$1:$A$936)</f>
        <v>44578</v>
      </c>
      <c r="K5644" s="28">
        <f t="shared" si="172"/>
        <v>5.7850929108063776</v>
      </c>
    </row>
    <row r="5645" spans="1:11" x14ac:dyDescent="0.3">
      <c r="A5645" s="18" t="str">
        <f t="shared" si="173"/>
        <v>122022P</v>
      </c>
      <c r="B5645" s="10">
        <v>760199</v>
      </c>
      <c r="C5645" s="15">
        <v>44929</v>
      </c>
      <c r="D5645" s="16">
        <v>3995.0789450000002</v>
      </c>
      <c r="E5645" s="14">
        <v>0.43</v>
      </c>
      <c r="F5645" s="14" t="s">
        <v>42</v>
      </c>
      <c r="G5645" s="15">
        <v>44921</v>
      </c>
      <c r="H5645" s="27">
        <f>WORKDAY(WORKDAY(DATEVALUE("15/"&amp;MONTH(EDATE(C5645,0))&amp;"/"&amp;YEAR(EDATE(C5645,0))),-1,Feriados!$A$1:$A$936),1,Feriados!$A$1:$A$936)</f>
        <v>44942</v>
      </c>
      <c r="I5645" s="27">
        <f>WORKDAY(WORKDAY(DATEVALUE("15/"&amp;MONTH(EDATE(C5645,-1))&amp;"/"&amp;YEAR(EDATE(C5645,-1))),-1,Feriados!$A$1:$A$936),1,Feriados!$A$1:$A$936)</f>
        <v>44910</v>
      </c>
      <c r="J5645" s="27">
        <f>WORKDAY(WORKDAY(DATEVALUE("15/"&amp;MONTH(EDATE(C5645,0))&amp;"/"&amp;YEAR(EDATE(C5645,0))-1),-1,Feriados!$A$1:$A$936),1,Feriados!$A$1:$A$936)</f>
        <v>44578</v>
      </c>
      <c r="K5645" s="28">
        <f t="shared" si="172"/>
        <v>5.7850929108063776</v>
      </c>
    </row>
    <row r="5646" spans="1:11" x14ac:dyDescent="0.3">
      <c r="A5646" s="18" t="str">
        <f t="shared" si="173"/>
        <v>122022P</v>
      </c>
      <c r="B5646" s="10">
        <v>760199</v>
      </c>
      <c r="C5646" s="15">
        <v>44930</v>
      </c>
      <c r="D5646" s="16">
        <v>3995.8582029999998</v>
      </c>
      <c r="E5646" s="14">
        <v>0.43</v>
      </c>
      <c r="F5646" s="14" t="s">
        <v>42</v>
      </c>
      <c r="G5646" s="15">
        <v>44921</v>
      </c>
      <c r="H5646" s="27">
        <f>WORKDAY(WORKDAY(DATEVALUE("15/"&amp;MONTH(EDATE(C5646,0))&amp;"/"&amp;YEAR(EDATE(C5646,0))),-1,Feriados!$A$1:$A$936),1,Feriados!$A$1:$A$936)</f>
        <v>44942</v>
      </c>
      <c r="I5646" s="27">
        <f>WORKDAY(WORKDAY(DATEVALUE("15/"&amp;MONTH(EDATE(C5646,-1))&amp;"/"&amp;YEAR(EDATE(C5646,-1))),-1,Feriados!$A$1:$A$936),1,Feriados!$A$1:$A$936)</f>
        <v>44910</v>
      </c>
      <c r="J5646" s="27">
        <f>WORKDAY(WORKDAY(DATEVALUE("15/"&amp;MONTH(EDATE(C5646,0))&amp;"/"&amp;YEAR(EDATE(C5646,0))-1),-1,Feriados!$A$1:$A$936),1,Feriados!$A$1:$A$936)</f>
        <v>44578</v>
      </c>
      <c r="K5646" s="28">
        <f t="shared" si="172"/>
        <v>5.7850929108063776</v>
      </c>
    </row>
    <row r="5647" spans="1:11" x14ac:dyDescent="0.3">
      <c r="A5647" s="18" t="str">
        <f t="shared" si="173"/>
        <v>122022P</v>
      </c>
      <c r="B5647" s="10">
        <v>760199</v>
      </c>
      <c r="C5647" s="15">
        <v>44931</v>
      </c>
      <c r="D5647" s="16">
        <v>3996.6376129999999</v>
      </c>
      <c r="E5647" s="14">
        <v>0.43</v>
      </c>
      <c r="F5647" s="14" t="s">
        <v>42</v>
      </c>
      <c r="G5647" s="15">
        <v>44921</v>
      </c>
      <c r="H5647" s="27">
        <f>WORKDAY(WORKDAY(DATEVALUE("15/"&amp;MONTH(EDATE(C5647,0))&amp;"/"&amp;YEAR(EDATE(C5647,0))),-1,Feriados!$A$1:$A$936),1,Feriados!$A$1:$A$936)</f>
        <v>44942</v>
      </c>
      <c r="I5647" s="27">
        <f>WORKDAY(WORKDAY(DATEVALUE("15/"&amp;MONTH(EDATE(C5647,-1))&amp;"/"&amp;YEAR(EDATE(C5647,-1))),-1,Feriados!$A$1:$A$936),1,Feriados!$A$1:$A$936)</f>
        <v>44910</v>
      </c>
      <c r="J5647" s="27">
        <f>WORKDAY(WORKDAY(DATEVALUE("15/"&amp;MONTH(EDATE(C5647,0))&amp;"/"&amp;YEAR(EDATE(C5647,0))-1),-1,Feriados!$A$1:$A$936),1,Feriados!$A$1:$A$936)</f>
        <v>44578</v>
      </c>
      <c r="K5647" s="28">
        <f t="shared" si="172"/>
        <v>5.7850929108063776</v>
      </c>
    </row>
    <row r="5648" spans="1:11" x14ac:dyDescent="0.3">
      <c r="A5648" s="18" t="str">
        <f t="shared" si="173"/>
        <v>122022P</v>
      </c>
      <c r="B5648" s="10">
        <v>760199</v>
      </c>
      <c r="C5648" s="15">
        <v>44932</v>
      </c>
      <c r="D5648" s="16">
        <v>3997.4171759999999</v>
      </c>
      <c r="E5648" s="14">
        <v>0.43</v>
      </c>
      <c r="F5648" s="14" t="s">
        <v>42</v>
      </c>
      <c r="G5648" s="15">
        <v>44921</v>
      </c>
      <c r="H5648" s="27">
        <f>WORKDAY(WORKDAY(DATEVALUE("15/"&amp;MONTH(EDATE(C5648,0))&amp;"/"&amp;YEAR(EDATE(C5648,0))),-1,Feriados!$A$1:$A$936),1,Feriados!$A$1:$A$936)</f>
        <v>44942</v>
      </c>
      <c r="I5648" s="27">
        <f>WORKDAY(WORKDAY(DATEVALUE("15/"&amp;MONTH(EDATE(C5648,-1))&amp;"/"&amp;YEAR(EDATE(C5648,-1))),-1,Feriados!$A$1:$A$936),1,Feriados!$A$1:$A$936)</f>
        <v>44910</v>
      </c>
      <c r="J5648" s="27">
        <f>WORKDAY(WORKDAY(DATEVALUE("15/"&amp;MONTH(EDATE(C5648,0))&amp;"/"&amp;YEAR(EDATE(C5648,0))-1),-1,Feriados!$A$1:$A$936),1,Feriados!$A$1:$A$936)</f>
        <v>44578</v>
      </c>
      <c r="K5648" s="28">
        <f t="shared" si="172"/>
        <v>5.7850929108063776</v>
      </c>
    </row>
    <row r="5649" spans="1:11" x14ac:dyDescent="0.3">
      <c r="A5649" s="18" t="str">
        <f t="shared" si="173"/>
        <v>122022P</v>
      </c>
      <c r="B5649" s="10">
        <v>760199</v>
      </c>
      <c r="C5649" s="15">
        <v>44935</v>
      </c>
      <c r="D5649" s="16">
        <v>3998.1968900000002</v>
      </c>
      <c r="E5649" s="14">
        <v>0.43</v>
      </c>
      <c r="F5649" s="14" t="s">
        <v>42</v>
      </c>
      <c r="G5649" s="15">
        <v>44921</v>
      </c>
      <c r="H5649" s="27">
        <f>WORKDAY(WORKDAY(DATEVALUE("15/"&amp;MONTH(EDATE(C5649,0))&amp;"/"&amp;YEAR(EDATE(C5649,0))),-1,Feriados!$A$1:$A$936),1,Feriados!$A$1:$A$936)</f>
        <v>44942</v>
      </c>
      <c r="I5649" s="27">
        <f>WORKDAY(WORKDAY(DATEVALUE("15/"&amp;MONTH(EDATE(C5649,-1))&amp;"/"&amp;YEAR(EDATE(C5649,-1))),-1,Feriados!$A$1:$A$936),1,Feriados!$A$1:$A$936)</f>
        <v>44910</v>
      </c>
      <c r="J5649" s="27">
        <f>WORKDAY(WORKDAY(DATEVALUE("15/"&amp;MONTH(EDATE(C5649,0))&amp;"/"&amp;YEAR(EDATE(C5649,0))-1),-1,Feriados!$A$1:$A$936),1,Feriados!$A$1:$A$936)</f>
        <v>44578</v>
      </c>
      <c r="K5649" s="28">
        <f t="shared" si="172"/>
        <v>5.7850929108063776</v>
      </c>
    </row>
    <row r="5650" spans="1:11" x14ac:dyDescent="0.3">
      <c r="A5650" s="18" t="str">
        <f t="shared" si="173"/>
        <v>122022F</v>
      </c>
      <c r="B5650" s="10">
        <v>760199</v>
      </c>
      <c r="C5650" s="15">
        <v>44936</v>
      </c>
      <c r="D5650" s="16">
        <v>4005.1646340000002</v>
      </c>
      <c r="E5650" s="14">
        <v>0.62</v>
      </c>
      <c r="F5650" s="14" t="s">
        <v>41</v>
      </c>
      <c r="G5650" s="15">
        <v>44936</v>
      </c>
      <c r="H5650" s="27">
        <f>WORKDAY(WORKDAY(DATEVALUE("15/"&amp;MONTH(EDATE(C5650,0))&amp;"/"&amp;YEAR(EDATE(C5650,0))),-1,Feriados!$A$1:$A$936),1,Feriados!$A$1:$A$936)</f>
        <v>44942</v>
      </c>
      <c r="I5650" s="27">
        <f>WORKDAY(WORKDAY(DATEVALUE("15/"&amp;MONTH(EDATE(C5650,-1))&amp;"/"&amp;YEAR(EDATE(C5650,-1))),-1,Feriados!$A$1:$A$936),1,Feriados!$A$1:$A$936)</f>
        <v>44910</v>
      </c>
      <c r="J5650" s="27">
        <f>WORKDAY(WORKDAY(DATEVALUE("15/"&amp;MONTH(EDATE(C5650,0))&amp;"/"&amp;YEAR(EDATE(C5650,0))-1),-1,Feriados!$A$1:$A$936),1,Feriados!$A$1:$A$936)</f>
        <v>44578</v>
      </c>
      <c r="K5650" s="28">
        <f t="shared" si="172"/>
        <v>5.7850929108063776</v>
      </c>
    </row>
    <row r="5651" spans="1:11" x14ac:dyDescent="0.3">
      <c r="A5651" s="18" t="str">
        <f t="shared" si="173"/>
        <v>122022F</v>
      </c>
      <c r="B5651" s="10">
        <v>760199</v>
      </c>
      <c r="C5651" s="15">
        <v>44937</v>
      </c>
      <c r="D5651" s="16">
        <v>4006.2899790000001</v>
      </c>
      <c r="E5651" s="14">
        <v>0.62</v>
      </c>
      <c r="F5651" s="14" t="s">
        <v>41</v>
      </c>
      <c r="G5651" s="15">
        <v>44936</v>
      </c>
      <c r="H5651" s="27">
        <f>WORKDAY(WORKDAY(DATEVALUE("15/"&amp;MONTH(EDATE(C5651,0))&amp;"/"&amp;YEAR(EDATE(C5651,0))),-1,Feriados!$A$1:$A$936),1,Feriados!$A$1:$A$936)</f>
        <v>44942</v>
      </c>
      <c r="I5651" s="27">
        <f>WORKDAY(WORKDAY(DATEVALUE("15/"&amp;MONTH(EDATE(C5651,-1))&amp;"/"&amp;YEAR(EDATE(C5651,-1))),-1,Feriados!$A$1:$A$936),1,Feriados!$A$1:$A$936)</f>
        <v>44910</v>
      </c>
      <c r="J5651" s="27">
        <f>WORKDAY(WORKDAY(DATEVALUE("15/"&amp;MONTH(EDATE(C5651,0))&amp;"/"&amp;YEAR(EDATE(C5651,0))-1),-1,Feriados!$A$1:$A$936),1,Feriados!$A$1:$A$936)</f>
        <v>44578</v>
      </c>
      <c r="K5651" s="28">
        <f t="shared" si="172"/>
        <v>5.7850929108063776</v>
      </c>
    </row>
    <row r="5652" spans="1:11" x14ac:dyDescent="0.3">
      <c r="A5652" s="18" t="str">
        <f t="shared" si="173"/>
        <v>122022F</v>
      </c>
      <c r="B5652" s="10">
        <v>760199</v>
      </c>
      <c r="C5652" s="15">
        <v>44938</v>
      </c>
      <c r="D5652" s="16">
        <v>4007.4156389999998</v>
      </c>
      <c r="E5652" s="14">
        <v>0.62</v>
      </c>
      <c r="F5652" s="14" t="s">
        <v>41</v>
      </c>
      <c r="G5652" s="15">
        <v>44936</v>
      </c>
      <c r="H5652" s="27">
        <f>WORKDAY(WORKDAY(DATEVALUE("15/"&amp;MONTH(EDATE(C5652,0))&amp;"/"&amp;YEAR(EDATE(C5652,0))),-1,Feriados!$A$1:$A$936),1,Feriados!$A$1:$A$936)</f>
        <v>44942</v>
      </c>
      <c r="I5652" s="27">
        <f>WORKDAY(WORKDAY(DATEVALUE("15/"&amp;MONTH(EDATE(C5652,-1))&amp;"/"&amp;YEAR(EDATE(C5652,-1))),-1,Feriados!$A$1:$A$936),1,Feriados!$A$1:$A$936)</f>
        <v>44910</v>
      </c>
      <c r="J5652" s="27">
        <f>WORKDAY(WORKDAY(DATEVALUE("15/"&amp;MONTH(EDATE(C5652,0))&amp;"/"&amp;YEAR(EDATE(C5652,0))-1),-1,Feriados!$A$1:$A$936),1,Feriados!$A$1:$A$936)</f>
        <v>44578</v>
      </c>
      <c r="K5652" s="28">
        <f t="shared" si="172"/>
        <v>5.7850929108063776</v>
      </c>
    </row>
    <row r="5653" spans="1:11" x14ac:dyDescent="0.3">
      <c r="A5653" s="18" t="str">
        <f t="shared" si="173"/>
        <v>122022F</v>
      </c>
      <c r="B5653" s="10">
        <v>760199</v>
      </c>
      <c r="C5653" s="15">
        <v>44939</v>
      </c>
      <c r="D5653" s="16">
        <v>4008.541616</v>
      </c>
      <c r="E5653" s="14">
        <v>0.62</v>
      </c>
      <c r="F5653" s="14" t="s">
        <v>41</v>
      </c>
      <c r="G5653" s="15">
        <v>44936</v>
      </c>
      <c r="H5653" s="27">
        <f>WORKDAY(WORKDAY(DATEVALUE("15/"&amp;MONTH(EDATE(C5653,0))&amp;"/"&amp;YEAR(EDATE(C5653,0))),-1,Feriados!$A$1:$A$936),1,Feriados!$A$1:$A$936)</f>
        <v>44942</v>
      </c>
      <c r="I5653" s="27">
        <f>WORKDAY(WORKDAY(DATEVALUE("15/"&amp;MONTH(EDATE(C5653,-1))&amp;"/"&amp;YEAR(EDATE(C5653,-1))),-1,Feriados!$A$1:$A$936),1,Feriados!$A$1:$A$936)</f>
        <v>44910</v>
      </c>
      <c r="J5653" s="27">
        <f>WORKDAY(WORKDAY(DATEVALUE("15/"&amp;MONTH(EDATE(C5653,0))&amp;"/"&amp;YEAR(EDATE(C5653,0))-1),-1,Feriados!$A$1:$A$936),1,Feriados!$A$1:$A$936)</f>
        <v>44578</v>
      </c>
      <c r="K5653" s="28">
        <f t="shared" si="172"/>
        <v>5.7850929108063776</v>
      </c>
    </row>
    <row r="5654" spans="1:11" x14ac:dyDescent="0.3">
      <c r="A5654" s="18" t="str">
        <f t="shared" si="173"/>
        <v>122022F</v>
      </c>
      <c r="B5654" s="10">
        <v>760199</v>
      </c>
      <c r="C5654" s="15">
        <v>44942</v>
      </c>
      <c r="D5654" s="16">
        <v>4009.6679089999998</v>
      </c>
      <c r="E5654" s="14">
        <v>0.62</v>
      </c>
      <c r="F5654" s="14" t="s">
        <v>41</v>
      </c>
      <c r="G5654" s="15">
        <v>44936</v>
      </c>
      <c r="H5654" s="27">
        <f>WORKDAY(WORKDAY(DATEVALUE("15/"&amp;MONTH(EDATE(C5654,0))&amp;"/"&amp;YEAR(EDATE(C5654,0))),-1,Feriados!$A$1:$A$936),1,Feriados!$A$1:$A$936)</f>
        <v>44942</v>
      </c>
      <c r="I5654" s="27">
        <f>WORKDAY(WORKDAY(DATEVALUE("15/"&amp;MONTH(EDATE(C5654,-1))&amp;"/"&amp;YEAR(EDATE(C5654,-1))),-1,Feriados!$A$1:$A$936),1,Feriados!$A$1:$A$936)</f>
        <v>44910</v>
      </c>
      <c r="J5654" s="27">
        <f>WORKDAY(WORKDAY(DATEVALUE("15/"&amp;MONTH(EDATE(C5654,0))&amp;"/"&amp;YEAR(EDATE(C5654,0))-1),-1,Feriados!$A$1:$A$936),1,Feriados!$A$1:$A$936)</f>
        <v>44578</v>
      </c>
      <c r="K5654" s="28">
        <f t="shared" si="172"/>
        <v>5.7850929108063776</v>
      </c>
    </row>
    <row r="5655" spans="1:11" x14ac:dyDescent="0.3">
      <c r="A5655" s="18" t="str">
        <f t="shared" si="173"/>
        <v>122022P</v>
      </c>
      <c r="B5655" s="10">
        <v>760199</v>
      </c>
      <c r="C5655" s="15">
        <v>44943</v>
      </c>
      <c r="D5655" s="16">
        <v>4010.613304</v>
      </c>
      <c r="E5655" s="14">
        <v>0.52</v>
      </c>
      <c r="F5655" s="14" t="s">
        <v>42</v>
      </c>
      <c r="G5655" s="15">
        <v>44943</v>
      </c>
      <c r="H5655" s="27">
        <f>WORKDAY(WORKDAY(DATEVALUE("15/"&amp;MONTH(EDATE(C5655,0))&amp;"/"&amp;YEAR(EDATE(C5655,0))),-1,Feriados!$A$1:$A$936),1,Feriados!$A$1:$A$936)</f>
        <v>44942</v>
      </c>
      <c r="I5655" s="27">
        <f>WORKDAY(WORKDAY(DATEVALUE("15/"&amp;MONTH(EDATE(C5655,-1))&amp;"/"&amp;YEAR(EDATE(C5655,-1))),-1,Feriados!$A$1:$A$936),1,Feriados!$A$1:$A$936)</f>
        <v>44910</v>
      </c>
      <c r="J5655" s="27">
        <f>WORKDAY(WORKDAY(DATEVALUE("15/"&amp;MONTH(EDATE(C5655,0))&amp;"/"&amp;YEAR(EDATE(C5655,0))-1),-1,Feriados!$A$1:$A$936),1,Feriados!$A$1:$A$936)</f>
        <v>44578</v>
      </c>
      <c r="K5655" s="28">
        <f t="shared" si="172"/>
        <v>5.7850929108063776</v>
      </c>
    </row>
    <row r="5656" spans="1:11" x14ac:dyDescent="0.3">
      <c r="A5656" s="18" t="str">
        <f t="shared" si="173"/>
        <v>122022P</v>
      </c>
      <c r="B5656" s="10">
        <v>760199</v>
      </c>
      <c r="C5656" s="15">
        <v>44944</v>
      </c>
      <c r="D5656" s="16">
        <v>4011.5589220000002</v>
      </c>
      <c r="E5656" s="14">
        <v>0.52</v>
      </c>
      <c r="F5656" s="14" t="s">
        <v>42</v>
      </c>
      <c r="G5656" s="15">
        <v>44943</v>
      </c>
      <c r="H5656" s="27">
        <f>WORKDAY(WORKDAY(DATEVALUE("15/"&amp;MONTH(EDATE(C5656,0))&amp;"/"&amp;YEAR(EDATE(C5656,0))),-1,Feriados!$A$1:$A$936),1,Feriados!$A$1:$A$936)</f>
        <v>44942</v>
      </c>
      <c r="I5656" s="27">
        <f>WORKDAY(WORKDAY(DATEVALUE("15/"&amp;MONTH(EDATE(C5656,-1))&amp;"/"&amp;YEAR(EDATE(C5656,-1))),-1,Feriados!$A$1:$A$936),1,Feriados!$A$1:$A$936)</f>
        <v>44910</v>
      </c>
      <c r="J5656" s="27">
        <f>WORKDAY(WORKDAY(DATEVALUE("15/"&amp;MONTH(EDATE(C5656,0))&amp;"/"&amp;YEAR(EDATE(C5656,0))-1),-1,Feriados!$A$1:$A$936),1,Feriados!$A$1:$A$936)</f>
        <v>44578</v>
      </c>
      <c r="K5656" s="28">
        <f t="shared" si="172"/>
        <v>5.7850929108063776</v>
      </c>
    </row>
    <row r="5657" spans="1:11" x14ac:dyDescent="0.3">
      <c r="A5657" s="18" t="str">
        <f t="shared" si="173"/>
        <v>122022P</v>
      </c>
      <c r="B5657" s="10">
        <v>760199</v>
      </c>
      <c r="C5657" s="15">
        <v>44945</v>
      </c>
      <c r="D5657" s="16">
        <v>4012.5047639999998</v>
      </c>
      <c r="E5657" s="14">
        <v>0.52</v>
      </c>
      <c r="F5657" s="14" t="s">
        <v>42</v>
      </c>
      <c r="G5657" s="15">
        <v>44943</v>
      </c>
      <c r="H5657" s="27">
        <f>WORKDAY(WORKDAY(DATEVALUE("15/"&amp;MONTH(EDATE(C5657,0))&amp;"/"&amp;YEAR(EDATE(C5657,0))),-1,Feriados!$A$1:$A$936),1,Feriados!$A$1:$A$936)</f>
        <v>44942</v>
      </c>
      <c r="I5657" s="27">
        <f>WORKDAY(WORKDAY(DATEVALUE("15/"&amp;MONTH(EDATE(C5657,-1))&amp;"/"&amp;YEAR(EDATE(C5657,-1))),-1,Feriados!$A$1:$A$936),1,Feriados!$A$1:$A$936)</f>
        <v>44910</v>
      </c>
      <c r="J5657" s="27">
        <f>WORKDAY(WORKDAY(DATEVALUE("15/"&amp;MONTH(EDATE(C5657,0))&amp;"/"&amp;YEAR(EDATE(C5657,0))-1),-1,Feriados!$A$1:$A$936),1,Feriados!$A$1:$A$936)</f>
        <v>44578</v>
      </c>
      <c r="K5657" s="28">
        <f t="shared" si="172"/>
        <v>5.7850929108063776</v>
      </c>
    </row>
    <row r="5658" spans="1:11" x14ac:dyDescent="0.3">
      <c r="A5658" s="18" t="str">
        <f t="shared" si="173"/>
        <v>122022P</v>
      </c>
      <c r="B5658" s="10">
        <v>760199</v>
      </c>
      <c r="C5658" s="15">
        <v>44946</v>
      </c>
      <c r="D5658" s="16">
        <v>4013.450828</v>
      </c>
      <c r="E5658" s="14">
        <v>0.52</v>
      </c>
      <c r="F5658" s="14" t="s">
        <v>42</v>
      </c>
      <c r="G5658" s="15">
        <v>44943</v>
      </c>
      <c r="H5658" s="27">
        <f>WORKDAY(WORKDAY(DATEVALUE("15/"&amp;MONTH(EDATE(C5658,0))&amp;"/"&amp;YEAR(EDATE(C5658,0))),-1,Feriados!$A$1:$A$936),1,Feriados!$A$1:$A$936)</f>
        <v>44942</v>
      </c>
      <c r="I5658" s="27">
        <f>WORKDAY(WORKDAY(DATEVALUE("15/"&amp;MONTH(EDATE(C5658,-1))&amp;"/"&amp;YEAR(EDATE(C5658,-1))),-1,Feriados!$A$1:$A$936),1,Feriados!$A$1:$A$936)</f>
        <v>44910</v>
      </c>
      <c r="J5658" s="27">
        <f>WORKDAY(WORKDAY(DATEVALUE("15/"&amp;MONTH(EDATE(C5658,0))&amp;"/"&amp;YEAR(EDATE(C5658,0))-1),-1,Feriados!$A$1:$A$936),1,Feriados!$A$1:$A$936)</f>
        <v>44578</v>
      </c>
      <c r="K5658" s="28">
        <f t="shared" si="172"/>
        <v>5.7850929108063776</v>
      </c>
    </row>
    <row r="5659" spans="1:11" x14ac:dyDescent="0.3">
      <c r="A5659" s="18" t="str">
        <f t="shared" si="173"/>
        <v>122022P</v>
      </c>
      <c r="B5659" s="10">
        <v>760199</v>
      </c>
      <c r="C5659" s="15">
        <v>44949</v>
      </c>
      <c r="D5659" s="16">
        <v>4014.3971160000001</v>
      </c>
      <c r="E5659" s="14">
        <v>0.52</v>
      </c>
      <c r="F5659" s="14" t="s">
        <v>42</v>
      </c>
      <c r="G5659" s="15">
        <v>44943</v>
      </c>
      <c r="H5659" s="27">
        <f>WORKDAY(WORKDAY(DATEVALUE("15/"&amp;MONTH(EDATE(C5659,0))&amp;"/"&amp;YEAR(EDATE(C5659,0))),-1,Feriados!$A$1:$A$936),1,Feriados!$A$1:$A$936)</f>
        <v>44942</v>
      </c>
      <c r="I5659" s="27">
        <f>WORKDAY(WORKDAY(DATEVALUE("15/"&amp;MONTH(EDATE(C5659,-1))&amp;"/"&amp;YEAR(EDATE(C5659,-1))),-1,Feriados!$A$1:$A$936),1,Feriados!$A$1:$A$936)</f>
        <v>44910</v>
      </c>
      <c r="J5659" s="27">
        <f>WORKDAY(WORKDAY(DATEVALUE("15/"&amp;MONTH(EDATE(C5659,0))&amp;"/"&amp;YEAR(EDATE(C5659,0))-1),-1,Feriados!$A$1:$A$936),1,Feriados!$A$1:$A$936)</f>
        <v>44578</v>
      </c>
      <c r="K5659" s="28">
        <f t="shared" si="172"/>
        <v>5.7850929108063776</v>
      </c>
    </row>
    <row r="5660" spans="1:11" x14ac:dyDescent="0.3">
      <c r="A5660" s="18" t="str">
        <f t="shared" si="173"/>
        <v>122022P</v>
      </c>
      <c r="B5660" s="10">
        <v>760199</v>
      </c>
      <c r="C5660" s="15">
        <v>44950</v>
      </c>
      <c r="D5660" s="16">
        <v>4015.3436259999999</v>
      </c>
      <c r="E5660" s="14">
        <v>0.52</v>
      </c>
      <c r="F5660" s="14" t="s">
        <v>42</v>
      </c>
      <c r="G5660" s="15">
        <v>44943</v>
      </c>
      <c r="H5660" s="27">
        <f>WORKDAY(WORKDAY(DATEVALUE("15/"&amp;MONTH(EDATE(C5660,0))&amp;"/"&amp;YEAR(EDATE(C5660,0))),-1,Feriados!$A$1:$A$936),1,Feriados!$A$1:$A$936)</f>
        <v>44942</v>
      </c>
      <c r="I5660" s="27">
        <f>WORKDAY(WORKDAY(DATEVALUE("15/"&amp;MONTH(EDATE(C5660,-1))&amp;"/"&amp;YEAR(EDATE(C5660,-1))),-1,Feriados!$A$1:$A$936),1,Feriados!$A$1:$A$936)</f>
        <v>44910</v>
      </c>
      <c r="J5660" s="27">
        <f>WORKDAY(WORKDAY(DATEVALUE("15/"&amp;MONTH(EDATE(C5660,0))&amp;"/"&amp;YEAR(EDATE(C5660,0))-1),-1,Feriados!$A$1:$A$936),1,Feriados!$A$1:$A$936)</f>
        <v>44578</v>
      </c>
      <c r="K5660" s="28">
        <f t="shared" si="172"/>
        <v>5.7850929108063776</v>
      </c>
    </row>
    <row r="5661" spans="1:11" x14ac:dyDescent="0.3">
      <c r="A5661" s="18" t="str">
        <f t="shared" si="173"/>
        <v>122022P</v>
      </c>
      <c r="B5661" s="10">
        <v>760199</v>
      </c>
      <c r="C5661" s="15">
        <v>44951</v>
      </c>
      <c r="D5661" s="16">
        <v>4016.7988110000001</v>
      </c>
      <c r="E5661" s="14">
        <v>0.56000000000000005</v>
      </c>
      <c r="F5661" s="14" t="s">
        <v>42</v>
      </c>
      <c r="G5661" s="15">
        <v>44951</v>
      </c>
      <c r="H5661" s="27">
        <f>WORKDAY(WORKDAY(DATEVALUE("15/"&amp;MONTH(EDATE(C5661,0))&amp;"/"&amp;YEAR(EDATE(C5661,0))),-1,Feriados!$A$1:$A$936),1,Feriados!$A$1:$A$936)</f>
        <v>44942</v>
      </c>
      <c r="I5661" s="27">
        <f>WORKDAY(WORKDAY(DATEVALUE("15/"&amp;MONTH(EDATE(C5661,-1))&amp;"/"&amp;YEAR(EDATE(C5661,-1))),-1,Feriados!$A$1:$A$936),1,Feriados!$A$1:$A$936)</f>
        <v>44910</v>
      </c>
      <c r="J5661" s="27">
        <f>WORKDAY(WORKDAY(DATEVALUE("15/"&amp;MONTH(EDATE(C5661,0))&amp;"/"&amp;YEAR(EDATE(C5661,0))-1),-1,Feriados!$A$1:$A$936),1,Feriados!$A$1:$A$936)</f>
        <v>44578</v>
      </c>
      <c r="K5661" s="28">
        <f t="shared" si="172"/>
        <v>5.7850929108063776</v>
      </c>
    </row>
    <row r="5662" spans="1:11" x14ac:dyDescent="0.3">
      <c r="A5662" s="18" t="str">
        <f t="shared" si="173"/>
        <v>122022P</v>
      </c>
      <c r="B5662" s="10">
        <v>760199</v>
      </c>
      <c r="C5662" s="15">
        <v>44952</v>
      </c>
      <c r="D5662" s="16">
        <v>4017.818546</v>
      </c>
      <c r="E5662" s="14">
        <v>0.56000000000000005</v>
      </c>
      <c r="F5662" s="14" t="s">
        <v>42</v>
      </c>
      <c r="G5662" s="15">
        <v>44951</v>
      </c>
      <c r="H5662" s="27">
        <f>WORKDAY(WORKDAY(DATEVALUE("15/"&amp;MONTH(EDATE(C5662,0))&amp;"/"&amp;YEAR(EDATE(C5662,0))),-1,Feriados!$A$1:$A$936),1,Feriados!$A$1:$A$936)</f>
        <v>44942</v>
      </c>
      <c r="I5662" s="27">
        <f>WORKDAY(WORKDAY(DATEVALUE("15/"&amp;MONTH(EDATE(C5662,-1))&amp;"/"&amp;YEAR(EDATE(C5662,-1))),-1,Feriados!$A$1:$A$936),1,Feriados!$A$1:$A$936)</f>
        <v>44910</v>
      </c>
      <c r="J5662" s="27">
        <f>WORKDAY(WORKDAY(DATEVALUE("15/"&amp;MONTH(EDATE(C5662,0))&amp;"/"&amp;YEAR(EDATE(C5662,0))-1),-1,Feriados!$A$1:$A$936),1,Feriados!$A$1:$A$936)</f>
        <v>44578</v>
      </c>
      <c r="K5662" s="28">
        <f t="shared" si="172"/>
        <v>5.7850929108063776</v>
      </c>
    </row>
    <row r="5663" spans="1:11" x14ac:dyDescent="0.3">
      <c r="A5663" s="18" t="str">
        <f t="shared" si="173"/>
        <v>122022P</v>
      </c>
      <c r="B5663" s="10">
        <v>760199</v>
      </c>
      <c r="C5663" s="15">
        <v>44953</v>
      </c>
      <c r="D5663" s="16">
        <v>4018.8385400000002</v>
      </c>
      <c r="E5663" s="14">
        <v>0.56000000000000005</v>
      </c>
      <c r="F5663" s="14" t="s">
        <v>42</v>
      </c>
      <c r="G5663" s="15">
        <v>44951</v>
      </c>
      <c r="H5663" s="27">
        <f>WORKDAY(WORKDAY(DATEVALUE("15/"&amp;MONTH(EDATE(C5663,0))&amp;"/"&amp;YEAR(EDATE(C5663,0))),-1,Feriados!$A$1:$A$936),1,Feriados!$A$1:$A$936)</f>
        <v>44942</v>
      </c>
      <c r="I5663" s="27">
        <f>WORKDAY(WORKDAY(DATEVALUE("15/"&amp;MONTH(EDATE(C5663,-1))&amp;"/"&amp;YEAR(EDATE(C5663,-1))),-1,Feriados!$A$1:$A$936),1,Feriados!$A$1:$A$936)</f>
        <v>44910</v>
      </c>
      <c r="J5663" s="27">
        <f>WORKDAY(WORKDAY(DATEVALUE("15/"&amp;MONTH(EDATE(C5663,0))&amp;"/"&amp;YEAR(EDATE(C5663,0))-1),-1,Feriados!$A$1:$A$936),1,Feriados!$A$1:$A$936)</f>
        <v>44578</v>
      </c>
      <c r="K5663" s="28">
        <f t="shared" si="172"/>
        <v>5.7850929108063776</v>
      </c>
    </row>
    <row r="5664" spans="1:11" x14ac:dyDescent="0.3">
      <c r="A5664" s="18" t="str">
        <f t="shared" si="173"/>
        <v>122022P</v>
      </c>
      <c r="B5664" s="10">
        <v>760199</v>
      </c>
      <c r="C5664" s="15">
        <v>44956</v>
      </c>
      <c r="D5664" s="16">
        <v>4019.8587929999999</v>
      </c>
      <c r="E5664" s="14">
        <v>0.56000000000000005</v>
      </c>
      <c r="F5664" s="14" t="s">
        <v>42</v>
      </c>
      <c r="G5664" s="15">
        <v>44951</v>
      </c>
      <c r="H5664" s="27">
        <f>WORKDAY(WORKDAY(DATEVALUE("15/"&amp;MONTH(EDATE(C5664,0))&amp;"/"&amp;YEAR(EDATE(C5664,0))),-1,Feriados!$A$1:$A$936),1,Feriados!$A$1:$A$936)</f>
        <v>44942</v>
      </c>
      <c r="I5664" s="27">
        <f>WORKDAY(WORKDAY(DATEVALUE("15/"&amp;MONTH(EDATE(C5664,-1))&amp;"/"&amp;YEAR(EDATE(C5664,-1))),-1,Feriados!$A$1:$A$936),1,Feriados!$A$1:$A$936)</f>
        <v>44910</v>
      </c>
      <c r="J5664" s="27">
        <f>WORKDAY(WORKDAY(DATEVALUE("15/"&amp;MONTH(EDATE(C5664,0))&amp;"/"&amp;YEAR(EDATE(C5664,0))-1),-1,Feriados!$A$1:$A$936),1,Feriados!$A$1:$A$936)</f>
        <v>44578</v>
      </c>
      <c r="K5664" s="28">
        <f t="shared" si="172"/>
        <v>5.7850929108063776</v>
      </c>
    </row>
    <row r="5665" spans="1:11" x14ac:dyDescent="0.3">
      <c r="A5665" s="18" t="str">
        <f t="shared" si="173"/>
        <v>122022P</v>
      </c>
      <c r="B5665" s="10">
        <v>760199</v>
      </c>
      <c r="C5665" s="15">
        <v>44957</v>
      </c>
      <c r="D5665" s="16">
        <v>4020.8793049999999</v>
      </c>
      <c r="E5665" s="14">
        <v>0.56000000000000005</v>
      </c>
      <c r="F5665" s="14" t="s">
        <v>42</v>
      </c>
      <c r="G5665" s="15">
        <v>44951</v>
      </c>
      <c r="H5665" s="27">
        <f>WORKDAY(WORKDAY(DATEVALUE("15/"&amp;MONTH(EDATE(C5665,0))&amp;"/"&amp;YEAR(EDATE(C5665,0))),-1,Feriados!$A$1:$A$936),1,Feriados!$A$1:$A$936)</f>
        <v>44942</v>
      </c>
      <c r="I5665" s="27">
        <f>WORKDAY(WORKDAY(DATEVALUE("15/"&amp;MONTH(EDATE(C5665,-1))&amp;"/"&amp;YEAR(EDATE(C5665,-1))),-1,Feriados!$A$1:$A$936),1,Feriados!$A$1:$A$936)</f>
        <v>44910</v>
      </c>
      <c r="J5665" s="27">
        <f>WORKDAY(WORKDAY(DATEVALUE("15/"&amp;MONTH(EDATE(C5665,0))&amp;"/"&amp;YEAR(EDATE(C5665,0))-1),-1,Feriados!$A$1:$A$936),1,Feriados!$A$1:$A$936)</f>
        <v>44578</v>
      </c>
      <c r="K5665" s="28">
        <f t="shared" si="172"/>
        <v>5.7850929108063776</v>
      </c>
    </row>
    <row r="5666" spans="1:11" x14ac:dyDescent="0.3">
      <c r="A5666" s="18" t="str">
        <f t="shared" si="173"/>
        <v>12023P</v>
      </c>
      <c r="B5666" s="10">
        <v>760199</v>
      </c>
      <c r="C5666" s="15">
        <v>44958</v>
      </c>
      <c r="D5666" s="16">
        <v>4021.9000759999999</v>
      </c>
      <c r="E5666" s="14">
        <v>0.56000000000000005</v>
      </c>
      <c r="F5666" s="14" t="s">
        <v>42</v>
      </c>
      <c r="G5666" s="15">
        <v>44951</v>
      </c>
      <c r="H5666" s="27">
        <f>WORKDAY(WORKDAY(DATEVALUE("15/"&amp;MONTH(EDATE(C5666,0))&amp;"/"&amp;YEAR(EDATE(C5666,0))),-1,Feriados!$A$1:$A$936),1,Feriados!$A$1:$A$936)</f>
        <v>44972</v>
      </c>
      <c r="I5666" s="27">
        <f>WORKDAY(WORKDAY(DATEVALUE("15/"&amp;MONTH(EDATE(C5666,-1))&amp;"/"&amp;YEAR(EDATE(C5666,-1))),-1,Feriados!$A$1:$A$936),1,Feriados!$A$1:$A$936)</f>
        <v>44942</v>
      </c>
      <c r="J5666" s="27">
        <f>WORKDAY(WORKDAY(DATEVALUE("15/"&amp;MONTH(EDATE(C5666,0))&amp;"/"&amp;YEAR(EDATE(C5666,0))-1),-1,Feriados!$A$1:$A$936),1,Feriados!$A$1:$A$936)</f>
        <v>44607</v>
      </c>
      <c r="K5666" s="28">
        <f t="shared" si="172"/>
        <v>5.7744970337362478</v>
      </c>
    </row>
    <row r="5667" spans="1:11" x14ac:dyDescent="0.3">
      <c r="A5667" s="18" t="str">
        <f t="shared" si="173"/>
        <v>12023P</v>
      </c>
      <c r="B5667" s="10">
        <v>760199</v>
      </c>
      <c r="C5667" s="15">
        <v>44959</v>
      </c>
      <c r="D5667" s="16">
        <v>4022.9211059999998</v>
      </c>
      <c r="E5667" s="14">
        <v>0.56000000000000005</v>
      </c>
      <c r="F5667" s="14" t="s">
        <v>42</v>
      </c>
      <c r="G5667" s="15">
        <v>44951</v>
      </c>
      <c r="H5667" s="27">
        <f>WORKDAY(WORKDAY(DATEVALUE("15/"&amp;MONTH(EDATE(C5667,0))&amp;"/"&amp;YEAR(EDATE(C5667,0))),-1,Feriados!$A$1:$A$936),1,Feriados!$A$1:$A$936)</f>
        <v>44972</v>
      </c>
      <c r="I5667" s="27">
        <f>WORKDAY(WORKDAY(DATEVALUE("15/"&amp;MONTH(EDATE(C5667,-1))&amp;"/"&amp;YEAR(EDATE(C5667,-1))),-1,Feriados!$A$1:$A$936),1,Feriados!$A$1:$A$936)</f>
        <v>44942</v>
      </c>
      <c r="J5667" s="27">
        <f>WORKDAY(WORKDAY(DATEVALUE("15/"&amp;MONTH(EDATE(C5667,0))&amp;"/"&amp;YEAR(EDATE(C5667,0))-1),-1,Feriados!$A$1:$A$936),1,Feriados!$A$1:$A$936)</f>
        <v>44607</v>
      </c>
      <c r="K5667" s="28">
        <f t="shared" si="172"/>
        <v>5.7744970337362478</v>
      </c>
    </row>
    <row r="5668" spans="1:11" x14ac:dyDescent="0.3">
      <c r="A5668" s="18" t="str">
        <f t="shared" si="173"/>
        <v>12023P</v>
      </c>
      <c r="B5668" s="10">
        <v>760199</v>
      </c>
      <c r="C5668" s="15">
        <v>44960</v>
      </c>
      <c r="D5668" s="16">
        <v>4023.942395</v>
      </c>
      <c r="E5668" s="14">
        <v>0.56000000000000005</v>
      </c>
      <c r="F5668" s="14" t="s">
        <v>42</v>
      </c>
      <c r="G5668" s="15">
        <v>44951</v>
      </c>
      <c r="H5668" s="27">
        <f>WORKDAY(WORKDAY(DATEVALUE("15/"&amp;MONTH(EDATE(C5668,0))&amp;"/"&amp;YEAR(EDATE(C5668,0))),-1,Feriados!$A$1:$A$936),1,Feriados!$A$1:$A$936)</f>
        <v>44972</v>
      </c>
      <c r="I5668" s="27">
        <f>WORKDAY(WORKDAY(DATEVALUE("15/"&amp;MONTH(EDATE(C5668,-1))&amp;"/"&amp;YEAR(EDATE(C5668,-1))),-1,Feriados!$A$1:$A$936),1,Feriados!$A$1:$A$936)</f>
        <v>44942</v>
      </c>
      <c r="J5668" s="27">
        <f>WORKDAY(WORKDAY(DATEVALUE("15/"&amp;MONTH(EDATE(C5668,0))&amp;"/"&amp;YEAR(EDATE(C5668,0))-1),-1,Feriados!$A$1:$A$936),1,Feriados!$A$1:$A$936)</f>
        <v>44607</v>
      </c>
      <c r="K5668" s="28">
        <f t="shared" si="172"/>
        <v>5.7744970337362478</v>
      </c>
    </row>
    <row r="5669" spans="1:11" x14ac:dyDescent="0.3">
      <c r="A5669" s="18" t="str">
        <f t="shared" si="173"/>
        <v>12023P</v>
      </c>
      <c r="B5669" s="10">
        <v>760199</v>
      </c>
      <c r="C5669" s="15">
        <v>44963</v>
      </c>
      <c r="D5669" s="16">
        <v>4024.9639440000001</v>
      </c>
      <c r="E5669" s="14">
        <v>0.56000000000000005</v>
      </c>
      <c r="F5669" s="14" t="s">
        <v>42</v>
      </c>
      <c r="G5669" s="15">
        <v>44951</v>
      </c>
      <c r="H5669" s="27">
        <f>WORKDAY(WORKDAY(DATEVALUE("15/"&amp;MONTH(EDATE(C5669,0))&amp;"/"&amp;YEAR(EDATE(C5669,0))),-1,Feriados!$A$1:$A$936),1,Feriados!$A$1:$A$936)</f>
        <v>44972</v>
      </c>
      <c r="I5669" s="27">
        <f>WORKDAY(WORKDAY(DATEVALUE("15/"&amp;MONTH(EDATE(C5669,-1))&amp;"/"&amp;YEAR(EDATE(C5669,-1))),-1,Feriados!$A$1:$A$936),1,Feriados!$A$1:$A$936)</f>
        <v>44942</v>
      </c>
      <c r="J5669" s="27">
        <f>WORKDAY(WORKDAY(DATEVALUE("15/"&amp;MONTH(EDATE(C5669,0))&amp;"/"&amp;YEAR(EDATE(C5669,0))-1),-1,Feriados!$A$1:$A$936),1,Feriados!$A$1:$A$936)</f>
        <v>44607</v>
      </c>
      <c r="K5669" s="28">
        <f t="shared" si="172"/>
        <v>5.7744970337362478</v>
      </c>
    </row>
    <row r="5670" spans="1:11" x14ac:dyDescent="0.3">
      <c r="A5670" s="18" t="str">
        <f t="shared" si="173"/>
        <v>12023P</v>
      </c>
      <c r="B5670" s="10">
        <v>760199</v>
      </c>
      <c r="C5670" s="15">
        <v>44964</v>
      </c>
      <c r="D5670" s="16">
        <v>4025.9857510000002</v>
      </c>
      <c r="E5670" s="14">
        <v>0.56000000000000005</v>
      </c>
      <c r="F5670" s="14" t="s">
        <v>42</v>
      </c>
      <c r="G5670" s="15">
        <v>44951</v>
      </c>
      <c r="H5670" s="27">
        <f>WORKDAY(WORKDAY(DATEVALUE("15/"&amp;MONTH(EDATE(C5670,0))&amp;"/"&amp;YEAR(EDATE(C5670,0))),-1,Feriados!$A$1:$A$936),1,Feriados!$A$1:$A$936)</f>
        <v>44972</v>
      </c>
      <c r="I5670" s="27">
        <f>WORKDAY(WORKDAY(DATEVALUE("15/"&amp;MONTH(EDATE(C5670,-1))&amp;"/"&amp;YEAR(EDATE(C5670,-1))),-1,Feriados!$A$1:$A$936),1,Feriados!$A$1:$A$936)</f>
        <v>44942</v>
      </c>
      <c r="J5670" s="27">
        <f>WORKDAY(WORKDAY(DATEVALUE("15/"&amp;MONTH(EDATE(C5670,0))&amp;"/"&amp;YEAR(EDATE(C5670,0))-1),-1,Feriados!$A$1:$A$936),1,Feriados!$A$1:$A$936)</f>
        <v>44607</v>
      </c>
      <c r="K5670" s="28">
        <f t="shared" si="172"/>
        <v>5.7744970337362478</v>
      </c>
    </row>
    <row r="5671" spans="1:11" x14ac:dyDescent="0.3">
      <c r="A5671" s="18" t="str">
        <f t="shared" si="173"/>
        <v>12023P</v>
      </c>
      <c r="B5671" s="10">
        <v>760199</v>
      </c>
      <c r="C5671" s="15">
        <v>44965</v>
      </c>
      <c r="D5671" s="16">
        <v>4027.0078189999999</v>
      </c>
      <c r="E5671" s="14">
        <v>0.56000000000000005</v>
      </c>
      <c r="F5671" s="14" t="s">
        <v>42</v>
      </c>
      <c r="G5671" s="15">
        <v>44951</v>
      </c>
      <c r="H5671" s="27">
        <f>WORKDAY(WORKDAY(DATEVALUE("15/"&amp;MONTH(EDATE(C5671,0))&amp;"/"&amp;YEAR(EDATE(C5671,0))),-1,Feriados!$A$1:$A$936),1,Feriados!$A$1:$A$936)</f>
        <v>44972</v>
      </c>
      <c r="I5671" s="27">
        <f>WORKDAY(WORKDAY(DATEVALUE("15/"&amp;MONTH(EDATE(C5671,-1))&amp;"/"&amp;YEAR(EDATE(C5671,-1))),-1,Feriados!$A$1:$A$936),1,Feriados!$A$1:$A$936)</f>
        <v>44942</v>
      </c>
      <c r="J5671" s="27">
        <f>WORKDAY(WORKDAY(DATEVALUE("15/"&amp;MONTH(EDATE(C5671,0))&amp;"/"&amp;YEAR(EDATE(C5671,0))-1),-1,Feriados!$A$1:$A$936),1,Feriados!$A$1:$A$936)</f>
        <v>44607</v>
      </c>
      <c r="K5671" s="28">
        <f t="shared" si="172"/>
        <v>5.7744970337362478</v>
      </c>
    </row>
    <row r="5672" spans="1:11" x14ac:dyDescent="0.3">
      <c r="A5672" s="18" t="str">
        <f t="shared" si="173"/>
        <v>12023F</v>
      </c>
      <c r="B5672" s="10">
        <v>760199</v>
      </c>
      <c r="C5672" s="15">
        <v>44966</v>
      </c>
      <c r="D5672" s="16">
        <v>4027.0455710000001</v>
      </c>
      <c r="E5672" s="14">
        <v>0.53</v>
      </c>
      <c r="F5672" s="14" t="s">
        <v>41</v>
      </c>
      <c r="G5672" s="15">
        <v>44966</v>
      </c>
      <c r="H5672" s="27">
        <f>WORKDAY(WORKDAY(DATEVALUE("15/"&amp;MONTH(EDATE(C5672,0))&amp;"/"&amp;YEAR(EDATE(C5672,0))),-1,Feriados!$A$1:$A$936),1,Feriados!$A$1:$A$936)</f>
        <v>44972</v>
      </c>
      <c r="I5672" s="27">
        <f>WORKDAY(WORKDAY(DATEVALUE("15/"&amp;MONTH(EDATE(C5672,-1))&amp;"/"&amp;YEAR(EDATE(C5672,-1))),-1,Feriados!$A$1:$A$936),1,Feriados!$A$1:$A$936)</f>
        <v>44942</v>
      </c>
      <c r="J5672" s="27">
        <f>WORKDAY(WORKDAY(DATEVALUE("15/"&amp;MONTH(EDATE(C5672,0))&amp;"/"&amp;YEAR(EDATE(C5672,0))-1),-1,Feriados!$A$1:$A$936),1,Feriados!$A$1:$A$936)</f>
        <v>44607</v>
      </c>
      <c r="K5672" s="28">
        <f t="shared" si="172"/>
        <v>5.7744970337362478</v>
      </c>
    </row>
    <row r="5673" spans="1:11" x14ac:dyDescent="0.3">
      <c r="A5673" s="18" t="str">
        <f t="shared" si="173"/>
        <v>12023F</v>
      </c>
      <c r="B5673" s="10">
        <v>760199</v>
      </c>
      <c r="C5673" s="15">
        <v>44967</v>
      </c>
      <c r="D5673" s="16">
        <v>4028.0132020000001</v>
      </c>
      <c r="E5673" s="14">
        <v>0.53</v>
      </c>
      <c r="F5673" s="14" t="s">
        <v>41</v>
      </c>
      <c r="G5673" s="15">
        <v>44966</v>
      </c>
      <c r="H5673" s="27">
        <f>WORKDAY(WORKDAY(DATEVALUE("15/"&amp;MONTH(EDATE(C5673,0))&amp;"/"&amp;YEAR(EDATE(C5673,0))),-1,Feriados!$A$1:$A$936),1,Feriados!$A$1:$A$936)</f>
        <v>44972</v>
      </c>
      <c r="I5673" s="27">
        <f>WORKDAY(WORKDAY(DATEVALUE("15/"&amp;MONTH(EDATE(C5673,-1))&amp;"/"&amp;YEAR(EDATE(C5673,-1))),-1,Feriados!$A$1:$A$936),1,Feriados!$A$1:$A$936)</f>
        <v>44942</v>
      </c>
      <c r="J5673" s="27">
        <f>WORKDAY(WORKDAY(DATEVALUE("15/"&amp;MONTH(EDATE(C5673,0))&amp;"/"&amp;YEAR(EDATE(C5673,0))-1),-1,Feriados!$A$1:$A$936),1,Feriados!$A$1:$A$936)</f>
        <v>44607</v>
      </c>
      <c r="K5673" s="28">
        <f t="shared" si="172"/>
        <v>5.7744970337362478</v>
      </c>
    </row>
    <row r="5674" spans="1:11" x14ac:dyDescent="0.3">
      <c r="A5674" s="18" t="str">
        <f t="shared" si="173"/>
        <v>12023F</v>
      </c>
      <c r="B5674" s="10">
        <v>760199</v>
      </c>
      <c r="C5674" s="15">
        <v>44970</v>
      </c>
      <c r="D5674" s="16">
        <v>4028.9810659999998</v>
      </c>
      <c r="E5674" s="14">
        <v>0.53</v>
      </c>
      <c r="F5674" s="14" t="s">
        <v>41</v>
      </c>
      <c r="G5674" s="15">
        <v>44966</v>
      </c>
      <c r="H5674" s="27">
        <f>WORKDAY(WORKDAY(DATEVALUE("15/"&amp;MONTH(EDATE(C5674,0))&amp;"/"&amp;YEAR(EDATE(C5674,0))),-1,Feriados!$A$1:$A$936),1,Feriados!$A$1:$A$936)</f>
        <v>44972</v>
      </c>
      <c r="I5674" s="27">
        <f>WORKDAY(WORKDAY(DATEVALUE("15/"&amp;MONTH(EDATE(C5674,-1))&amp;"/"&amp;YEAR(EDATE(C5674,-1))),-1,Feriados!$A$1:$A$936),1,Feriados!$A$1:$A$936)</f>
        <v>44942</v>
      </c>
      <c r="J5674" s="27">
        <f>WORKDAY(WORKDAY(DATEVALUE("15/"&amp;MONTH(EDATE(C5674,0))&amp;"/"&amp;YEAR(EDATE(C5674,0))-1),-1,Feriados!$A$1:$A$936),1,Feriados!$A$1:$A$936)</f>
        <v>44607</v>
      </c>
      <c r="K5674" s="28">
        <f t="shared" si="172"/>
        <v>5.7744970337362478</v>
      </c>
    </row>
    <row r="5675" spans="1:11" x14ac:dyDescent="0.3">
      <c r="A5675" s="18" t="str">
        <f t="shared" si="173"/>
        <v>12023F</v>
      </c>
      <c r="B5675" s="10">
        <v>760199</v>
      </c>
      <c r="C5675" s="15">
        <v>44971</v>
      </c>
      <c r="D5675" s="16">
        <v>4029.9491619999999</v>
      </c>
      <c r="E5675" s="14">
        <v>0.53</v>
      </c>
      <c r="F5675" s="14" t="s">
        <v>41</v>
      </c>
      <c r="G5675" s="15">
        <v>44966</v>
      </c>
      <c r="H5675" s="27">
        <f>WORKDAY(WORKDAY(DATEVALUE("15/"&amp;MONTH(EDATE(C5675,0))&amp;"/"&amp;YEAR(EDATE(C5675,0))),-1,Feriados!$A$1:$A$936),1,Feriados!$A$1:$A$936)</f>
        <v>44972</v>
      </c>
      <c r="I5675" s="27">
        <f>WORKDAY(WORKDAY(DATEVALUE("15/"&amp;MONTH(EDATE(C5675,-1))&amp;"/"&amp;YEAR(EDATE(C5675,-1))),-1,Feriados!$A$1:$A$936),1,Feriados!$A$1:$A$936)</f>
        <v>44942</v>
      </c>
      <c r="J5675" s="27">
        <f>WORKDAY(WORKDAY(DATEVALUE("15/"&amp;MONTH(EDATE(C5675,0))&amp;"/"&amp;YEAR(EDATE(C5675,0))-1),-1,Feriados!$A$1:$A$936),1,Feriados!$A$1:$A$936)</f>
        <v>44607</v>
      </c>
      <c r="K5675" s="28">
        <f t="shared" si="172"/>
        <v>5.7744970337362478</v>
      </c>
    </row>
    <row r="5676" spans="1:11" x14ac:dyDescent="0.3">
      <c r="A5676" s="18" t="str">
        <f t="shared" si="173"/>
        <v>12023F</v>
      </c>
      <c r="B5676" s="10">
        <v>760199</v>
      </c>
      <c r="C5676" s="15">
        <v>44972</v>
      </c>
      <c r="D5676" s="16">
        <v>4030.9174910000002</v>
      </c>
      <c r="E5676" s="14">
        <v>0.53</v>
      </c>
      <c r="F5676" s="14" t="s">
        <v>41</v>
      </c>
      <c r="G5676" s="15">
        <v>44966</v>
      </c>
      <c r="H5676" s="27">
        <f>WORKDAY(WORKDAY(DATEVALUE("15/"&amp;MONTH(EDATE(C5676,0))&amp;"/"&amp;YEAR(EDATE(C5676,0))),-1,Feriados!$A$1:$A$936),1,Feriados!$A$1:$A$936)</f>
        <v>44972</v>
      </c>
      <c r="I5676" s="27">
        <f>WORKDAY(WORKDAY(DATEVALUE("15/"&amp;MONTH(EDATE(C5676,-1))&amp;"/"&amp;YEAR(EDATE(C5676,-1))),-1,Feriados!$A$1:$A$936),1,Feriados!$A$1:$A$936)</f>
        <v>44942</v>
      </c>
      <c r="J5676" s="27">
        <f>WORKDAY(WORKDAY(DATEVALUE("15/"&amp;MONTH(EDATE(C5676,0))&amp;"/"&amp;YEAR(EDATE(C5676,0))-1),-1,Feriados!$A$1:$A$936),1,Feriados!$A$1:$A$936)</f>
        <v>44607</v>
      </c>
      <c r="K5676" s="28">
        <f t="shared" si="172"/>
        <v>5.7744970337362478</v>
      </c>
    </row>
    <row r="5677" spans="1:11" x14ac:dyDescent="0.3">
      <c r="A5677" s="18" t="str">
        <f t="shared" si="173"/>
        <v>12023P</v>
      </c>
      <c r="B5677" s="10">
        <v>760199</v>
      </c>
      <c r="C5677" s="15">
        <v>44973</v>
      </c>
      <c r="D5677" s="16">
        <v>4032.7245010000001</v>
      </c>
      <c r="E5677" s="14">
        <v>0.81</v>
      </c>
      <c r="F5677" s="14" t="s">
        <v>42</v>
      </c>
      <c r="G5677" s="15">
        <v>44973</v>
      </c>
      <c r="H5677" s="27">
        <f>WORKDAY(WORKDAY(DATEVALUE("15/"&amp;MONTH(EDATE(C5677,0))&amp;"/"&amp;YEAR(EDATE(C5677,0))),-1,Feriados!$A$1:$A$936),1,Feriados!$A$1:$A$936)</f>
        <v>44972</v>
      </c>
      <c r="I5677" s="27">
        <f>WORKDAY(WORKDAY(DATEVALUE("15/"&amp;MONTH(EDATE(C5677,-1))&amp;"/"&amp;YEAR(EDATE(C5677,-1))),-1,Feriados!$A$1:$A$936),1,Feriados!$A$1:$A$936)</f>
        <v>44942</v>
      </c>
      <c r="J5677" s="27">
        <f>WORKDAY(WORKDAY(DATEVALUE("15/"&amp;MONTH(EDATE(C5677,0))&amp;"/"&amp;YEAR(EDATE(C5677,0))-1),-1,Feriados!$A$1:$A$936),1,Feriados!$A$1:$A$936)</f>
        <v>44607</v>
      </c>
      <c r="K5677" s="28">
        <f t="shared" si="172"/>
        <v>5.7744970337362478</v>
      </c>
    </row>
    <row r="5678" spans="1:11" x14ac:dyDescent="0.3">
      <c r="A5678" s="18" t="str">
        <f t="shared" si="173"/>
        <v>12023P</v>
      </c>
      <c r="B5678" s="10">
        <v>760199</v>
      </c>
      <c r="C5678" s="15">
        <v>44974</v>
      </c>
      <c r="D5678" s="16">
        <v>4034.532322</v>
      </c>
      <c r="E5678" s="14">
        <v>0.81</v>
      </c>
      <c r="F5678" s="14" t="s">
        <v>42</v>
      </c>
      <c r="G5678" s="15">
        <v>44973</v>
      </c>
      <c r="H5678" s="27">
        <f>WORKDAY(WORKDAY(DATEVALUE("15/"&amp;MONTH(EDATE(C5678,0))&amp;"/"&amp;YEAR(EDATE(C5678,0))),-1,Feriados!$A$1:$A$936),1,Feriados!$A$1:$A$936)</f>
        <v>44972</v>
      </c>
      <c r="I5678" s="27">
        <f>WORKDAY(WORKDAY(DATEVALUE("15/"&amp;MONTH(EDATE(C5678,-1))&amp;"/"&amp;YEAR(EDATE(C5678,-1))),-1,Feriados!$A$1:$A$936),1,Feriados!$A$1:$A$936)</f>
        <v>44942</v>
      </c>
      <c r="J5678" s="27">
        <f>WORKDAY(WORKDAY(DATEVALUE("15/"&amp;MONTH(EDATE(C5678,0))&amp;"/"&amp;YEAR(EDATE(C5678,0))-1),-1,Feriados!$A$1:$A$936),1,Feriados!$A$1:$A$936)</f>
        <v>44607</v>
      </c>
      <c r="K5678" s="28">
        <f t="shared" si="172"/>
        <v>5.7744970337362478</v>
      </c>
    </row>
    <row r="5679" spans="1:11" x14ac:dyDescent="0.3">
      <c r="A5679" s="18" t="str">
        <f t="shared" si="173"/>
        <v>12023P</v>
      </c>
      <c r="B5679" s="10">
        <v>760199</v>
      </c>
      <c r="C5679" s="15">
        <v>44979</v>
      </c>
      <c r="D5679" s="16">
        <v>4036.3409539999998</v>
      </c>
      <c r="E5679" s="14">
        <v>0.81</v>
      </c>
      <c r="F5679" s="14" t="s">
        <v>42</v>
      </c>
      <c r="G5679" s="15">
        <v>44973</v>
      </c>
      <c r="H5679" s="27">
        <f>WORKDAY(WORKDAY(DATEVALUE("15/"&amp;MONTH(EDATE(C5679,0))&amp;"/"&amp;YEAR(EDATE(C5679,0))),-1,Feriados!$A$1:$A$936),1,Feriados!$A$1:$A$936)</f>
        <v>44972</v>
      </c>
      <c r="I5679" s="27">
        <f>WORKDAY(WORKDAY(DATEVALUE("15/"&amp;MONTH(EDATE(C5679,-1))&amp;"/"&amp;YEAR(EDATE(C5679,-1))),-1,Feriados!$A$1:$A$936),1,Feriados!$A$1:$A$936)</f>
        <v>44942</v>
      </c>
      <c r="J5679" s="27">
        <f>WORKDAY(WORKDAY(DATEVALUE("15/"&amp;MONTH(EDATE(C5679,0))&amp;"/"&amp;YEAR(EDATE(C5679,0))-1),-1,Feriados!$A$1:$A$936),1,Feriados!$A$1:$A$936)</f>
        <v>44607</v>
      </c>
      <c r="K5679" s="28">
        <f t="shared" si="172"/>
        <v>5.7744970337362478</v>
      </c>
    </row>
    <row r="5680" spans="1:11" x14ac:dyDescent="0.3">
      <c r="A5680" s="18" t="str">
        <f t="shared" si="173"/>
        <v>12023P</v>
      </c>
      <c r="B5680" s="10">
        <v>760199</v>
      </c>
      <c r="C5680" s="15">
        <v>44980</v>
      </c>
      <c r="D5680" s="16">
        <v>4038.150396</v>
      </c>
      <c r="E5680" s="14">
        <v>0.81</v>
      </c>
      <c r="F5680" s="14" t="s">
        <v>42</v>
      </c>
      <c r="G5680" s="15">
        <v>44973</v>
      </c>
      <c r="H5680" s="27">
        <f>WORKDAY(WORKDAY(DATEVALUE("15/"&amp;MONTH(EDATE(C5680,0))&amp;"/"&amp;YEAR(EDATE(C5680,0))),-1,Feriados!$A$1:$A$936),1,Feriados!$A$1:$A$936)</f>
        <v>44972</v>
      </c>
      <c r="I5680" s="27">
        <f>WORKDAY(WORKDAY(DATEVALUE("15/"&amp;MONTH(EDATE(C5680,-1))&amp;"/"&amp;YEAR(EDATE(C5680,-1))),-1,Feriados!$A$1:$A$936),1,Feriados!$A$1:$A$936)</f>
        <v>44942</v>
      </c>
      <c r="J5680" s="27">
        <f>WORKDAY(WORKDAY(DATEVALUE("15/"&amp;MONTH(EDATE(C5680,0))&amp;"/"&amp;YEAR(EDATE(C5680,0))-1),-1,Feriados!$A$1:$A$936),1,Feriados!$A$1:$A$936)</f>
        <v>44607</v>
      </c>
      <c r="K5680" s="28">
        <f t="shared" si="172"/>
        <v>5.7744970337362478</v>
      </c>
    </row>
    <row r="5681" spans="1:11" x14ac:dyDescent="0.3">
      <c r="A5681" s="18" t="str">
        <f t="shared" si="173"/>
        <v>12023P</v>
      </c>
      <c r="B5681" s="10">
        <v>760199</v>
      </c>
      <c r="C5681" s="15">
        <v>44981</v>
      </c>
      <c r="D5681" s="16">
        <v>4039.9606490000001</v>
      </c>
      <c r="E5681" s="14">
        <v>0.81</v>
      </c>
      <c r="F5681" s="14" t="s">
        <v>42</v>
      </c>
      <c r="G5681" s="15">
        <v>44973</v>
      </c>
      <c r="H5681" s="27">
        <f>WORKDAY(WORKDAY(DATEVALUE("15/"&amp;MONTH(EDATE(C5681,0))&amp;"/"&amp;YEAR(EDATE(C5681,0))),-1,Feriados!$A$1:$A$936),1,Feriados!$A$1:$A$936)</f>
        <v>44972</v>
      </c>
      <c r="I5681" s="27">
        <f>WORKDAY(WORKDAY(DATEVALUE("15/"&amp;MONTH(EDATE(C5681,-1))&amp;"/"&amp;YEAR(EDATE(C5681,-1))),-1,Feriados!$A$1:$A$936),1,Feriados!$A$1:$A$936)</f>
        <v>44942</v>
      </c>
      <c r="J5681" s="27">
        <f>WORKDAY(WORKDAY(DATEVALUE("15/"&amp;MONTH(EDATE(C5681,0))&amp;"/"&amp;YEAR(EDATE(C5681,0))-1),-1,Feriados!$A$1:$A$936),1,Feriados!$A$1:$A$936)</f>
        <v>44607</v>
      </c>
      <c r="K5681" s="28">
        <f t="shared" si="172"/>
        <v>5.7744970337362478</v>
      </c>
    </row>
    <row r="5682" spans="1:11" x14ac:dyDescent="0.3">
      <c r="A5682" s="18" t="str">
        <f t="shared" si="173"/>
        <v>12023P</v>
      </c>
      <c r="B5682" s="10">
        <v>760199</v>
      </c>
      <c r="C5682" s="15">
        <v>44984</v>
      </c>
      <c r="D5682" s="16">
        <v>4041.2370700000001</v>
      </c>
      <c r="E5682" s="14">
        <v>0.77</v>
      </c>
      <c r="F5682" s="14" t="s">
        <v>42</v>
      </c>
      <c r="G5682" s="15">
        <v>44984</v>
      </c>
      <c r="H5682" s="27">
        <f>WORKDAY(WORKDAY(DATEVALUE("15/"&amp;MONTH(EDATE(C5682,0))&amp;"/"&amp;YEAR(EDATE(C5682,0))),-1,Feriados!$A$1:$A$936),1,Feriados!$A$1:$A$936)</f>
        <v>44972</v>
      </c>
      <c r="I5682" s="27">
        <f>WORKDAY(WORKDAY(DATEVALUE("15/"&amp;MONTH(EDATE(C5682,-1))&amp;"/"&amp;YEAR(EDATE(C5682,-1))),-1,Feriados!$A$1:$A$936),1,Feriados!$A$1:$A$936)</f>
        <v>44942</v>
      </c>
      <c r="J5682" s="27">
        <f>WORKDAY(WORKDAY(DATEVALUE("15/"&amp;MONTH(EDATE(C5682,0))&amp;"/"&amp;YEAR(EDATE(C5682,0))-1),-1,Feriados!$A$1:$A$936),1,Feriados!$A$1:$A$936)</f>
        <v>44607</v>
      </c>
      <c r="K5682" s="28">
        <f t="shared" si="172"/>
        <v>5.7744970337362478</v>
      </c>
    </row>
    <row r="5683" spans="1:11" x14ac:dyDescent="0.3">
      <c r="A5683" s="18" t="str">
        <f t="shared" si="173"/>
        <v>12023P</v>
      </c>
      <c r="B5683" s="10">
        <v>760199</v>
      </c>
      <c r="C5683" s="15">
        <v>44985</v>
      </c>
      <c r="D5683" s="16">
        <v>4042.9595669999999</v>
      </c>
      <c r="E5683" s="14">
        <v>0.77</v>
      </c>
      <c r="F5683" s="14" t="s">
        <v>42</v>
      </c>
      <c r="G5683" s="15">
        <v>44984</v>
      </c>
      <c r="H5683" s="27">
        <f>WORKDAY(WORKDAY(DATEVALUE("15/"&amp;MONTH(EDATE(C5683,0))&amp;"/"&amp;YEAR(EDATE(C5683,0))),-1,Feriados!$A$1:$A$936),1,Feriados!$A$1:$A$936)</f>
        <v>44972</v>
      </c>
      <c r="I5683" s="27">
        <f>WORKDAY(WORKDAY(DATEVALUE("15/"&amp;MONTH(EDATE(C5683,-1))&amp;"/"&amp;YEAR(EDATE(C5683,-1))),-1,Feriados!$A$1:$A$936),1,Feriados!$A$1:$A$936)</f>
        <v>44942</v>
      </c>
      <c r="J5683" s="27">
        <f>WORKDAY(WORKDAY(DATEVALUE("15/"&amp;MONTH(EDATE(C5683,0))&amp;"/"&amp;YEAR(EDATE(C5683,0))-1),-1,Feriados!$A$1:$A$936),1,Feriados!$A$1:$A$936)</f>
        <v>44607</v>
      </c>
      <c r="K5683" s="28">
        <f t="shared" si="172"/>
        <v>5.7744970337362478</v>
      </c>
    </row>
    <row r="5684" spans="1:11" x14ac:dyDescent="0.3">
      <c r="A5684" s="18" t="str">
        <f t="shared" si="173"/>
        <v>22023P</v>
      </c>
      <c r="B5684" s="10">
        <v>760199</v>
      </c>
      <c r="C5684" s="15">
        <v>44986</v>
      </c>
      <c r="D5684" s="16">
        <v>4044.6827979999998</v>
      </c>
      <c r="E5684" s="14">
        <v>0.77</v>
      </c>
      <c r="F5684" s="14" t="s">
        <v>42</v>
      </c>
      <c r="G5684" s="15">
        <v>44984</v>
      </c>
      <c r="H5684" s="27">
        <f>WORKDAY(WORKDAY(DATEVALUE("15/"&amp;MONTH(EDATE(C5684,0))&amp;"/"&amp;YEAR(EDATE(C5684,0))),-1,Feriados!$A$1:$A$936),1,Feriados!$A$1:$A$936)</f>
        <v>45000</v>
      </c>
      <c r="I5684" s="27">
        <f>WORKDAY(WORKDAY(DATEVALUE("15/"&amp;MONTH(EDATE(C5684,-1))&amp;"/"&amp;YEAR(EDATE(C5684,-1))),-1,Feriados!$A$1:$A$936),1,Feriados!$A$1:$A$936)</f>
        <v>44972</v>
      </c>
      <c r="J5684" s="27">
        <f>WORKDAY(WORKDAY(DATEVALUE("15/"&amp;MONTH(EDATE(C5684,0))&amp;"/"&amp;YEAR(EDATE(C5684,0))-1),-1,Feriados!$A$1:$A$936),1,Feriados!$A$1:$A$936)</f>
        <v>44635</v>
      </c>
      <c r="K5684" s="28">
        <f t="shared" si="172"/>
        <v>5.5964049581286091</v>
      </c>
    </row>
    <row r="5685" spans="1:11" x14ac:dyDescent="0.3">
      <c r="A5685" s="18" t="str">
        <f t="shared" si="173"/>
        <v>22023P</v>
      </c>
      <c r="B5685" s="10">
        <v>760199</v>
      </c>
      <c r="C5685" s="15">
        <v>44987</v>
      </c>
      <c r="D5685" s="16">
        <v>4046.406763</v>
      </c>
      <c r="E5685" s="14">
        <v>0.77</v>
      </c>
      <c r="F5685" s="14" t="s">
        <v>42</v>
      </c>
      <c r="G5685" s="15">
        <v>44984</v>
      </c>
      <c r="H5685" s="27">
        <f>WORKDAY(WORKDAY(DATEVALUE("15/"&amp;MONTH(EDATE(C5685,0))&amp;"/"&amp;YEAR(EDATE(C5685,0))),-1,Feriados!$A$1:$A$936),1,Feriados!$A$1:$A$936)</f>
        <v>45000</v>
      </c>
      <c r="I5685" s="27">
        <f>WORKDAY(WORKDAY(DATEVALUE("15/"&amp;MONTH(EDATE(C5685,-1))&amp;"/"&amp;YEAR(EDATE(C5685,-1))),-1,Feriados!$A$1:$A$936),1,Feriados!$A$1:$A$936)</f>
        <v>44972</v>
      </c>
      <c r="J5685" s="27">
        <f>WORKDAY(WORKDAY(DATEVALUE("15/"&amp;MONTH(EDATE(C5685,0))&amp;"/"&amp;YEAR(EDATE(C5685,0))-1),-1,Feriados!$A$1:$A$936),1,Feriados!$A$1:$A$936)</f>
        <v>44635</v>
      </c>
      <c r="K5685" s="28">
        <f t="shared" si="172"/>
        <v>5.5964049581286091</v>
      </c>
    </row>
    <row r="5686" spans="1:11" x14ac:dyDescent="0.3">
      <c r="A5686" s="18" t="str">
        <f t="shared" si="173"/>
        <v>22023P</v>
      </c>
      <c r="B5686" s="10">
        <v>760199</v>
      </c>
      <c r="C5686" s="15">
        <v>44988</v>
      </c>
      <c r="D5686" s="16">
        <v>4048.1314630000002</v>
      </c>
      <c r="E5686" s="14">
        <v>0.77</v>
      </c>
      <c r="F5686" s="14" t="s">
        <v>42</v>
      </c>
      <c r="G5686" s="15">
        <v>44984</v>
      </c>
      <c r="H5686" s="27">
        <f>WORKDAY(WORKDAY(DATEVALUE("15/"&amp;MONTH(EDATE(C5686,0))&amp;"/"&amp;YEAR(EDATE(C5686,0))),-1,Feriados!$A$1:$A$936),1,Feriados!$A$1:$A$936)</f>
        <v>45000</v>
      </c>
      <c r="I5686" s="27">
        <f>WORKDAY(WORKDAY(DATEVALUE("15/"&amp;MONTH(EDATE(C5686,-1))&amp;"/"&amp;YEAR(EDATE(C5686,-1))),-1,Feriados!$A$1:$A$936),1,Feriados!$A$1:$A$936)</f>
        <v>44972</v>
      </c>
      <c r="J5686" s="27">
        <f>WORKDAY(WORKDAY(DATEVALUE("15/"&amp;MONTH(EDATE(C5686,0))&amp;"/"&amp;YEAR(EDATE(C5686,0))-1),-1,Feriados!$A$1:$A$936),1,Feriados!$A$1:$A$936)</f>
        <v>44635</v>
      </c>
      <c r="K5686" s="28">
        <f t="shared" si="172"/>
        <v>5.5964049581286091</v>
      </c>
    </row>
    <row r="5687" spans="1:11" x14ac:dyDescent="0.3">
      <c r="A5687" s="18" t="str">
        <f t="shared" si="173"/>
        <v>22023P</v>
      </c>
      <c r="B5687" s="10">
        <v>760199</v>
      </c>
      <c r="C5687" s="15">
        <v>44991</v>
      </c>
      <c r="D5687" s="16">
        <v>4049.8568989999999</v>
      </c>
      <c r="E5687" s="14">
        <v>0.77</v>
      </c>
      <c r="F5687" s="14" t="s">
        <v>42</v>
      </c>
      <c r="G5687" s="15">
        <v>44984</v>
      </c>
      <c r="H5687" s="27">
        <f>WORKDAY(WORKDAY(DATEVALUE("15/"&amp;MONTH(EDATE(C5687,0))&amp;"/"&amp;YEAR(EDATE(C5687,0))),-1,Feriados!$A$1:$A$936),1,Feriados!$A$1:$A$936)</f>
        <v>45000</v>
      </c>
      <c r="I5687" s="27">
        <f>WORKDAY(WORKDAY(DATEVALUE("15/"&amp;MONTH(EDATE(C5687,-1))&amp;"/"&amp;YEAR(EDATE(C5687,-1))),-1,Feriados!$A$1:$A$936),1,Feriados!$A$1:$A$936)</f>
        <v>44972</v>
      </c>
      <c r="J5687" s="27">
        <f>WORKDAY(WORKDAY(DATEVALUE("15/"&amp;MONTH(EDATE(C5687,0))&amp;"/"&amp;YEAR(EDATE(C5687,0))-1),-1,Feriados!$A$1:$A$936),1,Feriados!$A$1:$A$936)</f>
        <v>44635</v>
      </c>
      <c r="K5687" s="28">
        <f t="shared" si="172"/>
        <v>5.5964049581286091</v>
      </c>
    </row>
    <row r="5688" spans="1:11" x14ac:dyDescent="0.3">
      <c r="A5688" s="18" t="str">
        <f t="shared" si="173"/>
        <v>22023P</v>
      </c>
      <c r="B5688" s="10">
        <v>760199</v>
      </c>
      <c r="C5688" s="15">
        <v>44992</v>
      </c>
      <c r="D5688" s="16">
        <v>4051.5830689999998</v>
      </c>
      <c r="E5688" s="14">
        <v>0.77</v>
      </c>
      <c r="F5688" s="14" t="s">
        <v>42</v>
      </c>
      <c r="G5688" s="15">
        <v>44984</v>
      </c>
      <c r="H5688" s="27">
        <f>WORKDAY(WORKDAY(DATEVALUE("15/"&amp;MONTH(EDATE(C5688,0))&amp;"/"&amp;YEAR(EDATE(C5688,0))),-1,Feriados!$A$1:$A$936),1,Feriados!$A$1:$A$936)</f>
        <v>45000</v>
      </c>
      <c r="I5688" s="27">
        <f>WORKDAY(WORKDAY(DATEVALUE("15/"&amp;MONTH(EDATE(C5688,-1))&amp;"/"&amp;YEAR(EDATE(C5688,-1))),-1,Feriados!$A$1:$A$936),1,Feriados!$A$1:$A$936)</f>
        <v>44972</v>
      </c>
      <c r="J5688" s="27">
        <f>WORKDAY(WORKDAY(DATEVALUE("15/"&amp;MONTH(EDATE(C5688,0))&amp;"/"&amp;YEAR(EDATE(C5688,0))-1),-1,Feriados!$A$1:$A$936),1,Feriados!$A$1:$A$936)</f>
        <v>44635</v>
      </c>
      <c r="K5688" s="28">
        <f t="shared" si="172"/>
        <v>5.5964049581286091</v>
      </c>
    </row>
    <row r="5689" spans="1:11" x14ac:dyDescent="0.3">
      <c r="A5689" s="18" t="str">
        <f t="shared" si="173"/>
        <v>22023P</v>
      </c>
      <c r="B5689" s="10">
        <v>760199</v>
      </c>
      <c r="C5689" s="15">
        <v>44993</v>
      </c>
      <c r="D5689" s="16">
        <v>4053.309976</v>
      </c>
      <c r="E5689" s="14">
        <v>0.77</v>
      </c>
      <c r="F5689" s="14" t="s">
        <v>42</v>
      </c>
      <c r="G5689" s="15">
        <v>44984</v>
      </c>
      <c r="H5689" s="27">
        <f>WORKDAY(WORKDAY(DATEVALUE("15/"&amp;MONTH(EDATE(C5689,0))&amp;"/"&amp;YEAR(EDATE(C5689,0))),-1,Feriados!$A$1:$A$936),1,Feriados!$A$1:$A$936)</f>
        <v>45000</v>
      </c>
      <c r="I5689" s="27">
        <f>WORKDAY(WORKDAY(DATEVALUE("15/"&amp;MONTH(EDATE(C5689,-1))&amp;"/"&amp;YEAR(EDATE(C5689,-1))),-1,Feriados!$A$1:$A$936),1,Feriados!$A$1:$A$936)</f>
        <v>44972</v>
      </c>
      <c r="J5689" s="27">
        <f>WORKDAY(WORKDAY(DATEVALUE("15/"&amp;MONTH(EDATE(C5689,0))&amp;"/"&amp;YEAR(EDATE(C5689,0))-1),-1,Feriados!$A$1:$A$936),1,Feriados!$A$1:$A$936)</f>
        <v>44635</v>
      </c>
      <c r="K5689" s="28">
        <f t="shared" si="172"/>
        <v>5.5964049581286091</v>
      </c>
    </row>
    <row r="5690" spans="1:11" x14ac:dyDescent="0.3">
      <c r="A5690" s="18" t="str">
        <f t="shared" si="173"/>
        <v>22023P</v>
      </c>
      <c r="B5690" s="10">
        <v>760199</v>
      </c>
      <c r="C5690" s="15">
        <v>44994</v>
      </c>
      <c r="D5690" s="16">
        <v>4055.0376179999998</v>
      </c>
      <c r="E5690" s="14">
        <v>0.77</v>
      </c>
      <c r="F5690" s="14" t="s">
        <v>42</v>
      </c>
      <c r="G5690" s="15">
        <v>44984</v>
      </c>
      <c r="H5690" s="27">
        <f>WORKDAY(WORKDAY(DATEVALUE("15/"&amp;MONTH(EDATE(C5690,0))&amp;"/"&amp;YEAR(EDATE(C5690,0))),-1,Feriados!$A$1:$A$936),1,Feriados!$A$1:$A$936)</f>
        <v>45000</v>
      </c>
      <c r="I5690" s="27">
        <f>WORKDAY(WORKDAY(DATEVALUE("15/"&amp;MONTH(EDATE(C5690,-1))&amp;"/"&amp;YEAR(EDATE(C5690,-1))),-1,Feriados!$A$1:$A$936),1,Feriados!$A$1:$A$936)</f>
        <v>44972</v>
      </c>
      <c r="J5690" s="27">
        <f>WORKDAY(WORKDAY(DATEVALUE("15/"&amp;MONTH(EDATE(C5690,0))&amp;"/"&amp;YEAR(EDATE(C5690,0))-1),-1,Feriados!$A$1:$A$936),1,Feriados!$A$1:$A$936)</f>
        <v>44635</v>
      </c>
      <c r="K5690" s="28">
        <f t="shared" si="172"/>
        <v>5.5964049581286091</v>
      </c>
    </row>
    <row r="5691" spans="1:11" x14ac:dyDescent="0.3">
      <c r="A5691" s="18" t="str">
        <f t="shared" si="173"/>
        <v>22023F</v>
      </c>
      <c r="B5691" s="10">
        <v>760199</v>
      </c>
      <c r="C5691" s="15">
        <v>44995</v>
      </c>
      <c r="D5691" s="16">
        <v>4059.1139370000001</v>
      </c>
      <c r="E5691" s="14">
        <v>0.84</v>
      </c>
      <c r="F5691" s="14" t="s">
        <v>41</v>
      </c>
      <c r="G5691" s="15">
        <v>44995</v>
      </c>
      <c r="H5691" s="27">
        <f>WORKDAY(WORKDAY(DATEVALUE("15/"&amp;MONTH(EDATE(C5691,0))&amp;"/"&amp;YEAR(EDATE(C5691,0))),-1,Feriados!$A$1:$A$936),1,Feriados!$A$1:$A$936)</f>
        <v>45000</v>
      </c>
      <c r="I5691" s="27">
        <f>WORKDAY(WORKDAY(DATEVALUE("15/"&amp;MONTH(EDATE(C5691,-1))&amp;"/"&amp;YEAR(EDATE(C5691,-1))),-1,Feriados!$A$1:$A$936),1,Feriados!$A$1:$A$936)</f>
        <v>44972</v>
      </c>
      <c r="J5691" s="27">
        <f>WORKDAY(WORKDAY(DATEVALUE("15/"&amp;MONTH(EDATE(C5691,0))&amp;"/"&amp;YEAR(EDATE(C5691,0))-1),-1,Feriados!$A$1:$A$936),1,Feriados!$A$1:$A$936)</f>
        <v>44635</v>
      </c>
      <c r="K5691" s="28">
        <f t="shared" si="172"/>
        <v>5.5964049581286091</v>
      </c>
    </row>
    <row r="5692" spans="1:11" x14ac:dyDescent="0.3">
      <c r="A5692" s="18" t="str">
        <f t="shared" si="173"/>
        <v>22023F</v>
      </c>
      <c r="B5692" s="10">
        <v>760199</v>
      </c>
      <c r="C5692" s="15">
        <v>44998</v>
      </c>
      <c r="D5692" s="16">
        <v>4061.0006979999998</v>
      </c>
      <c r="E5692" s="14">
        <v>0.84</v>
      </c>
      <c r="F5692" s="14" t="s">
        <v>41</v>
      </c>
      <c r="G5692" s="15">
        <v>44995</v>
      </c>
      <c r="H5692" s="27">
        <f>WORKDAY(WORKDAY(DATEVALUE("15/"&amp;MONTH(EDATE(C5692,0))&amp;"/"&amp;YEAR(EDATE(C5692,0))),-1,Feriados!$A$1:$A$936),1,Feriados!$A$1:$A$936)</f>
        <v>45000</v>
      </c>
      <c r="I5692" s="27">
        <f>WORKDAY(WORKDAY(DATEVALUE("15/"&amp;MONTH(EDATE(C5692,-1))&amp;"/"&amp;YEAR(EDATE(C5692,-1))),-1,Feriados!$A$1:$A$936),1,Feriados!$A$1:$A$936)</f>
        <v>44972</v>
      </c>
      <c r="J5692" s="27">
        <f>WORKDAY(WORKDAY(DATEVALUE("15/"&amp;MONTH(EDATE(C5692,0))&amp;"/"&amp;YEAR(EDATE(C5692,0))-1),-1,Feriados!$A$1:$A$936),1,Feriados!$A$1:$A$936)</f>
        <v>44635</v>
      </c>
      <c r="K5692" s="28">
        <f t="shared" si="172"/>
        <v>5.5964049581286091</v>
      </c>
    </row>
    <row r="5693" spans="1:11" x14ac:dyDescent="0.3">
      <c r="A5693" s="18" t="str">
        <f t="shared" si="173"/>
        <v>22023F</v>
      </c>
      <c r="B5693" s="10">
        <v>760199</v>
      </c>
      <c r="C5693" s="15">
        <v>44999</v>
      </c>
      <c r="D5693" s="16">
        <v>4062.8883350000001</v>
      </c>
      <c r="E5693" s="14">
        <v>0.84</v>
      </c>
      <c r="F5693" s="14" t="s">
        <v>41</v>
      </c>
      <c r="G5693" s="15">
        <v>44995</v>
      </c>
      <c r="H5693" s="27">
        <f>WORKDAY(WORKDAY(DATEVALUE("15/"&amp;MONTH(EDATE(C5693,0))&amp;"/"&amp;YEAR(EDATE(C5693,0))),-1,Feriados!$A$1:$A$936),1,Feriados!$A$1:$A$936)</f>
        <v>45000</v>
      </c>
      <c r="I5693" s="27">
        <f>WORKDAY(WORKDAY(DATEVALUE("15/"&amp;MONTH(EDATE(C5693,-1))&amp;"/"&amp;YEAR(EDATE(C5693,-1))),-1,Feriados!$A$1:$A$936),1,Feriados!$A$1:$A$936)</f>
        <v>44972</v>
      </c>
      <c r="J5693" s="27">
        <f>WORKDAY(WORKDAY(DATEVALUE("15/"&amp;MONTH(EDATE(C5693,0))&amp;"/"&amp;YEAR(EDATE(C5693,0))-1),-1,Feriados!$A$1:$A$936),1,Feriados!$A$1:$A$936)</f>
        <v>44635</v>
      </c>
      <c r="K5693" s="28">
        <f t="shared" ref="K5693:K5732" si="174">+(VLOOKUP(H5693,C:D,2,FALSE)/VLOOKUP(J5693,C:D,2,FALSE)-1)*100</f>
        <v>5.5964049581286091</v>
      </c>
    </row>
    <row r="5694" spans="1:11" x14ac:dyDescent="0.3">
      <c r="A5694" s="18" t="str">
        <f t="shared" si="173"/>
        <v>22023F</v>
      </c>
      <c r="B5694" s="10">
        <v>760199</v>
      </c>
      <c r="C5694" s="15">
        <v>45000</v>
      </c>
      <c r="D5694" s="16">
        <v>4064.7768510000001</v>
      </c>
      <c r="E5694" s="14">
        <v>0.84</v>
      </c>
      <c r="F5694" s="14" t="s">
        <v>41</v>
      </c>
      <c r="G5694" s="15">
        <v>44995</v>
      </c>
      <c r="H5694" s="27">
        <f>WORKDAY(WORKDAY(DATEVALUE("15/"&amp;MONTH(EDATE(C5694,0))&amp;"/"&amp;YEAR(EDATE(C5694,0))),-1,Feriados!$A$1:$A$936),1,Feriados!$A$1:$A$936)</f>
        <v>45000</v>
      </c>
      <c r="I5694" s="27">
        <f>WORKDAY(WORKDAY(DATEVALUE("15/"&amp;MONTH(EDATE(C5694,-1))&amp;"/"&amp;YEAR(EDATE(C5694,-1))),-1,Feriados!$A$1:$A$936),1,Feriados!$A$1:$A$936)</f>
        <v>44972</v>
      </c>
      <c r="J5694" s="27">
        <f>WORKDAY(WORKDAY(DATEVALUE("15/"&amp;MONTH(EDATE(C5694,0))&amp;"/"&amp;YEAR(EDATE(C5694,0))-1),-1,Feriados!$A$1:$A$936),1,Feriados!$A$1:$A$936)</f>
        <v>44635</v>
      </c>
      <c r="K5694" s="28">
        <f t="shared" si="174"/>
        <v>5.5964049581286091</v>
      </c>
    </row>
    <row r="5695" spans="1:11" x14ac:dyDescent="0.3">
      <c r="A5695" s="18" t="str">
        <f t="shared" si="173"/>
        <v>22023P</v>
      </c>
      <c r="B5695" s="10">
        <v>760199</v>
      </c>
      <c r="C5695" s="15">
        <v>45001</v>
      </c>
      <c r="D5695" s="16">
        <v>4066.1392879999999</v>
      </c>
      <c r="E5695" s="14">
        <v>0.74</v>
      </c>
      <c r="F5695" s="14" t="s">
        <v>42</v>
      </c>
      <c r="G5695" s="15">
        <v>45001</v>
      </c>
      <c r="H5695" s="27">
        <f>WORKDAY(WORKDAY(DATEVALUE("15/"&amp;MONTH(EDATE(C5695,0))&amp;"/"&amp;YEAR(EDATE(C5695,0))),-1,Feriados!$A$1:$A$936),1,Feriados!$A$1:$A$936)</f>
        <v>45000</v>
      </c>
      <c r="I5695" s="27">
        <f>WORKDAY(WORKDAY(DATEVALUE("15/"&amp;MONTH(EDATE(C5695,-1))&amp;"/"&amp;YEAR(EDATE(C5695,-1))),-1,Feriados!$A$1:$A$936),1,Feriados!$A$1:$A$936)</f>
        <v>44972</v>
      </c>
      <c r="J5695" s="27">
        <f>WORKDAY(WORKDAY(DATEVALUE("15/"&amp;MONTH(EDATE(C5695,0))&amp;"/"&amp;YEAR(EDATE(C5695,0))-1),-1,Feriados!$A$1:$A$936),1,Feriados!$A$1:$A$936)</f>
        <v>44635</v>
      </c>
      <c r="K5695" s="28">
        <f t="shared" si="174"/>
        <v>5.5964049581286091</v>
      </c>
    </row>
    <row r="5696" spans="1:11" x14ac:dyDescent="0.3">
      <c r="A5696" s="18" t="str">
        <f t="shared" si="173"/>
        <v>22023P</v>
      </c>
      <c r="B5696" s="10">
        <v>760199</v>
      </c>
      <c r="C5696" s="15">
        <v>45002</v>
      </c>
      <c r="D5696" s="16">
        <v>4067.5021820000002</v>
      </c>
      <c r="E5696" s="14">
        <v>0.74</v>
      </c>
      <c r="F5696" s="14" t="s">
        <v>42</v>
      </c>
      <c r="G5696" s="15">
        <v>45001</v>
      </c>
      <c r="H5696" s="27">
        <f>WORKDAY(WORKDAY(DATEVALUE("15/"&amp;MONTH(EDATE(C5696,0))&amp;"/"&amp;YEAR(EDATE(C5696,0))),-1,Feriados!$A$1:$A$936),1,Feriados!$A$1:$A$936)</f>
        <v>45000</v>
      </c>
      <c r="I5696" s="27">
        <f>WORKDAY(WORKDAY(DATEVALUE("15/"&amp;MONTH(EDATE(C5696,-1))&amp;"/"&amp;YEAR(EDATE(C5696,-1))),-1,Feriados!$A$1:$A$936),1,Feriados!$A$1:$A$936)</f>
        <v>44972</v>
      </c>
      <c r="J5696" s="27">
        <f>WORKDAY(WORKDAY(DATEVALUE("15/"&amp;MONTH(EDATE(C5696,0))&amp;"/"&amp;YEAR(EDATE(C5696,0))-1),-1,Feriados!$A$1:$A$936),1,Feriados!$A$1:$A$936)</f>
        <v>44635</v>
      </c>
      <c r="K5696" s="28">
        <f t="shared" si="174"/>
        <v>5.5964049581286091</v>
      </c>
    </row>
    <row r="5697" spans="1:11" x14ac:dyDescent="0.3">
      <c r="A5697" s="18" t="str">
        <f t="shared" si="173"/>
        <v>22023P</v>
      </c>
      <c r="B5697" s="10">
        <v>760199</v>
      </c>
      <c r="C5697" s="15">
        <v>45005</v>
      </c>
      <c r="D5697" s="16">
        <v>4068.8655330000001</v>
      </c>
      <c r="E5697" s="14">
        <v>0.74</v>
      </c>
      <c r="F5697" s="14" t="s">
        <v>42</v>
      </c>
      <c r="G5697" s="15">
        <v>45001</v>
      </c>
      <c r="H5697" s="27">
        <f>WORKDAY(WORKDAY(DATEVALUE("15/"&amp;MONTH(EDATE(C5697,0))&amp;"/"&amp;YEAR(EDATE(C5697,0))),-1,Feriados!$A$1:$A$936),1,Feriados!$A$1:$A$936)</f>
        <v>45000</v>
      </c>
      <c r="I5697" s="27">
        <f>WORKDAY(WORKDAY(DATEVALUE("15/"&amp;MONTH(EDATE(C5697,-1))&amp;"/"&amp;YEAR(EDATE(C5697,-1))),-1,Feriados!$A$1:$A$936),1,Feriados!$A$1:$A$936)</f>
        <v>44972</v>
      </c>
      <c r="J5697" s="27">
        <f>WORKDAY(WORKDAY(DATEVALUE("15/"&amp;MONTH(EDATE(C5697,0))&amp;"/"&amp;YEAR(EDATE(C5697,0))-1),-1,Feriados!$A$1:$A$936),1,Feriados!$A$1:$A$936)</f>
        <v>44635</v>
      </c>
      <c r="K5697" s="28">
        <f t="shared" si="174"/>
        <v>5.5964049581286091</v>
      </c>
    </row>
    <row r="5698" spans="1:11" x14ac:dyDescent="0.3">
      <c r="A5698" s="18" t="str">
        <f t="shared" si="173"/>
        <v>22023P</v>
      </c>
      <c r="B5698" s="10">
        <v>760199</v>
      </c>
      <c r="C5698" s="15">
        <v>45006</v>
      </c>
      <c r="D5698" s="16">
        <v>4070.2293410000002</v>
      </c>
      <c r="E5698" s="14">
        <v>0.74</v>
      </c>
      <c r="F5698" s="14" t="s">
        <v>42</v>
      </c>
      <c r="G5698" s="15">
        <v>45001</v>
      </c>
      <c r="H5698" s="27">
        <f>WORKDAY(WORKDAY(DATEVALUE("15/"&amp;MONTH(EDATE(C5698,0))&amp;"/"&amp;YEAR(EDATE(C5698,0))),-1,Feriados!$A$1:$A$936),1,Feriados!$A$1:$A$936)</f>
        <v>45000</v>
      </c>
      <c r="I5698" s="27">
        <f>WORKDAY(WORKDAY(DATEVALUE("15/"&amp;MONTH(EDATE(C5698,-1))&amp;"/"&amp;YEAR(EDATE(C5698,-1))),-1,Feriados!$A$1:$A$936),1,Feriados!$A$1:$A$936)</f>
        <v>44972</v>
      </c>
      <c r="J5698" s="27">
        <f>WORKDAY(WORKDAY(DATEVALUE("15/"&amp;MONTH(EDATE(C5698,0))&amp;"/"&amp;YEAR(EDATE(C5698,0))-1),-1,Feriados!$A$1:$A$936),1,Feriados!$A$1:$A$936)</f>
        <v>44635</v>
      </c>
      <c r="K5698" s="28">
        <f t="shared" si="174"/>
        <v>5.5964049581286091</v>
      </c>
    </row>
    <row r="5699" spans="1:11" x14ac:dyDescent="0.3">
      <c r="A5699" s="18" t="str">
        <f t="shared" ref="A5699:A5732" si="175">MONTH(EDATE(C5699,-1))&amp;YEAR(EDATE(C5699,-1))&amp;F5699</f>
        <v>22023P</v>
      </c>
      <c r="B5699" s="10">
        <v>760199</v>
      </c>
      <c r="C5699" s="15">
        <v>45007</v>
      </c>
      <c r="D5699" s="16">
        <v>4071.5936059999999</v>
      </c>
      <c r="E5699" s="14">
        <v>0.74</v>
      </c>
      <c r="F5699" s="14" t="s">
        <v>42</v>
      </c>
      <c r="G5699" s="15">
        <v>45001</v>
      </c>
      <c r="H5699" s="27">
        <f>WORKDAY(WORKDAY(DATEVALUE("15/"&amp;MONTH(EDATE(C5699,0))&amp;"/"&amp;YEAR(EDATE(C5699,0))),-1,Feriados!$A$1:$A$936),1,Feriados!$A$1:$A$936)</f>
        <v>45000</v>
      </c>
      <c r="I5699" s="27">
        <f>WORKDAY(WORKDAY(DATEVALUE("15/"&amp;MONTH(EDATE(C5699,-1))&amp;"/"&amp;YEAR(EDATE(C5699,-1))),-1,Feriados!$A$1:$A$936),1,Feriados!$A$1:$A$936)</f>
        <v>44972</v>
      </c>
      <c r="J5699" s="27">
        <f>WORKDAY(WORKDAY(DATEVALUE("15/"&amp;MONTH(EDATE(C5699,0))&amp;"/"&amp;YEAR(EDATE(C5699,0))-1),-1,Feriados!$A$1:$A$936),1,Feriados!$A$1:$A$936)</f>
        <v>44635</v>
      </c>
      <c r="K5699" s="28">
        <f t="shared" si="174"/>
        <v>5.5964049581286091</v>
      </c>
    </row>
    <row r="5700" spans="1:11" x14ac:dyDescent="0.3">
      <c r="A5700" s="18" t="str">
        <f t="shared" si="175"/>
        <v>22023P</v>
      </c>
      <c r="B5700" s="10">
        <v>760199</v>
      </c>
      <c r="C5700" s="15">
        <v>45008</v>
      </c>
      <c r="D5700" s="16">
        <v>4072.9583280000002</v>
      </c>
      <c r="E5700" s="14">
        <v>0.74</v>
      </c>
      <c r="F5700" s="14" t="s">
        <v>42</v>
      </c>
      <c r="G5700" s="15">
        <v>45001</v>
      </c>
      <c r="H5700" s="27">
        <f>WORKDAY(WORKDAY(DATEVALUE("15/"&amp;MONTH(EDATE(C5700,0))&amp;"/"&amp;YEAR(EDATE(C5700,0))),-1,Feriados!$A$1:$A$936),1,Feriados!$A$1:$A$936)</f>
        <v>45000</v>
      </c>
      <c r="I5700" s="27">
        <f>WORKDAY(WORKDAY(DATEVALUE("15/"&amp;MONTH(EDATE(C5700,-1))&amp;"/"&amp;YEAR(EDATE(C5700,-1))),-1,Feriados!$A$1:$A$936),1,Feriados!$A$1:$A$936)</f>
        <v>44972</v>
      </c>
      <c r="J5700" s="27">
        <f>WORKDAY(WORKDAY(DATEVALUE("15/"&amp;MONTH(EDATE(C5700,0))&amp;"/"&amp;YEAR(EDATE(C5700,0))-1),-1,Feriados!$A$1:$A$936),1,Feriados!$A$1:$A$936)</f>
        <v>44635</v>
      </c>
      <c r="K5700" s="28">
        <f t="shared" si="174"/>
        <v>5.5964049581286091</v>
      </c>
    </row>
    <row r="5701" spans="1:11" x14ac:dyDescent="0.3">
      <c r="A5701" s="18" t="str">
        <f t="shared" si="175"/>
        <v>22023P</v>
      </c>
      <c r="B5701" s="10">
        <v>760199</v>
      </c>
      <c r="C5701" s="15">
        <v>45009</v>
      </c>
      <c r="D5701" s="16">
        <v>4074.3235079999999</v>
      </c>
      <c r="E5701" s="14">
        <v>0.74</v>
      </c>
      <c r="F5701" s="14" t="s">
        <v>42</v>
      </c>
      <c r="G5701" s="15">
        <v>45001</v>
      </c>
      <c r="H5701" s="27">
        <f>WORKDAY(WORKDAY(DATEVALUE("15/"&amp;MONTH(EDATE(C5701,0))&amp;"/"&amp;YEAR(EDATE(C5701,0))),-1,Feriados!$A$1:$A$936),1,Feriados!$A$1:$A$936)</f>
        <v>45000</v>
      </c>
      <c r="I5701" s="27">
        <f>WORKDAY(WORKDAY(DATEVALUE("15/"&amp;MONTH(EDATE(C5701,-1))&amp;"/"&amp;YEAR(EDATE(C5701,-1))),-1,Feriados!$A$1:$A$936),1,Feriados!$A$1:$A$936)</f>
        <v>44972</v>
      </c>
      <c r="J5701" s="27">
        <f>WORKDAY(WORKDAY(DATEVALUE("15/"&amp;MONTH(EDATE(C5701,0))&amp;"/"&amp;YEAR(EDATE(C5701,0))-1),-1,Feriados!$A$1:$A$936),1,Feriados!$A$1:$A$936)</f>
        <v>44635</v>
      </c>
      <c r="K5701" s="28">
        <f t="shared" si="174"/>
        <v>5.5964049581286091</v>
      </c>
    </row>
    <row r="5702" spans="1:11" x14ac:dyDescent="0.3">
      <c r="A5702" s="18" t="str">
        <f t="shared" si="175"/>
        <v>22023P</v>
      </c>
      <c r="B5702" s="10">
        <v>760199</v>
      </c>
      <c r="C5702" s="15">
        <v>45012</v>
      </c>
      <c r="D5702" s="16">
        <v>4075.9833629999998</v>
      </c>
      <c r="E5702" s="14">
        <v>0.76</v>
      </c>
      <c r="F5702" s="14" t="s">
        <v>42</v>
      </c>
      <c r="G5702" s="15">
        <v>45012</v>
      </c>
      <c r="H5702" s="27">
        <f>WORKDAY(WORKDAY(DATEVALUE("15/"&amp;MONTH(EDATE(C5702,0))&amp;"/"&amp;YEAR(EDATE(C5702,0))),-1,Feriados!$A$1:$A$936),1,Feriados!$A$1:$A$936)</f>
        <v>45000</v>
      </c>
      <c r="I5702" s="27">
        <f>WORKDAY(WORKDAY(DATEVALUE("15/"&amp;MONTH(EDATE(C5702,-1))&amp;"/"&amp;YEAR(EDATE(C5702,-1))),-1,Feriados!$A$1:$A$936),1,Feriados!$A$1:$A$936)</f>
        <v>44972</v>
      </c>
      <c r="J5702" s="27">
        <f>WORKDAY(WORKDAY(DATEVALUE("15/"&amp;MONTH(EDATE(C5702,0))&amp;"/"&amp;YEAR(EDATE(C5702,0))-1),-1,Feriados!$A$1:$A$936),1,Feriados!$A$1:$A$936)</f>
        <v>44635</v>
      </c>
      <c r="K5702" s="28">
        <f t="shared" si="174"/>
        <v>5.5964049581286091</v>
      </c>
    </row>
    <row r="5703" spans="1:11" x14ac:dyDescent="0.3">
      <c r="A5703" s="18" t="str">
        <f t="shared" si="175"/>
        <v>22023P</v>
      </c>
      <c r="B5703" s="10">
        <v>760199</v>
      </c>
      <c r="C5703" s="15">
        <v>45013</v>
      </c>
      <c r="D5703" s="16">
        <v>4077.386348</v>
      </c>
      <c r="E5703" s="14">
        <v>0.76</v>
      </c>
      <c r="F5703" s="14" t="s">
        <v>42</v>
      </c>
      <c r="G5703" s="15">
        <v>45012</v>
      </c>
      <c r="H5703" s="27">
        <f>WORKDAY(WORKDAY(DATEVALUE("15/"&amp;MONTH(EDATE(C5703,0))&amp;"/"&amp;YEAR(EDATE(C5703,0))),-1,Feriados!$A$1:$A$936),1,Feriados!$A$1:$A$936)</f>
        <v>45000</v>
      </c>
      <c r="I5703" s="27">
        <f>WORKDAY(WORKDAY(DATEVALUE("15/"&amp;MONTH(EDATE(C5703,-1))&amp;"/"&amp;YEAR(EDATE(C5703,-1))),-1,Feriados!$A$1:$A$936),1,Feriados!$A$1:$A$936)</f>
        <v>44972</v>
      </c>
      <c r="J5703" s="27">
        <f>WORKDAY(WORKDAY(DATEVALUE("15/"&amp;MONTH(EDATE(C5703,0))&amp;"/"&amp;YEAR(EDATE(C5703,0))-1),-1,Feriados!$A$1:$A$936),1,Feriados!$A$1:$A$936)</f>
        <v>44635</v>
      </c>
      <c r="K5703" s="28">
        <f t="shared" si="174"/>
        <v>5.5964049581286091</v>
      </c>
    </row>
    <row r="5704" spans="1:11" x14ac:dyDescent="0.3">
      <c r="A5704" s="18" t="str">
        <f t="shared" si="175"/>
        <v>22023P</v>
      </c>
      <c r="B5704" s="10">
        <v>760199</v>
      </c>
      <c r="C5704" s="15">
        <v>45014</v>
      </c>
      <c r="D5704" s="16">
        <v>4078.7898150000001</v>
      </c>
      <c r="E5704" s="14">
        <v>0.76</v>
      </c>
      <c r="F5704" s="14" t="s">
        <v>42</v>
      </c>
      <c r="G5704" s="15">
        <v>45012</v>
      </c>
      <c r="H5704" s="27">
        <f>WORKDAY(WORKDAY(DATEVALUE("15/"&amp;MONTH(EDATE(C5704,0))&amp;"/"&amp;YEAR(EDATE(C5704,0))),-1,Feriados!$A$1:$A$936),1,Feriados!$A$1:$A$936)</f>
        <v>45000</v>
      </c>
      <c r="I5704" s="27">
        <f>WORKDAY(WORKDAY(DATEVALUE("15/"&amp;MONTH(EDATE(C5704,-1))&amp;"/"&amp;YEAR(EDATE(C5704,-1))),-1,Feriados!$A$1:$A$936),1,Feriados!$A$1:$A$936)</f>
        <v>44972</v>
      </c>
      <c r="J5704" s="27">
        <f>WORKDAY(WORKDAY(DATEVALUE("15/"&amp;MONTH(EDATE(C5704,0))&amp;"/"&amp;YEAR(EDATE(C5704,0))-1),-1,Feriados!$A$1:$A$936),1,Feriados!$A$1:$A$936)</f>
        <v>44635</v>
      </c>
      <c r="K5704" s="28">
        <f t="shared" si="174"/>
        <v>5.5964049581286091</v>
      </c>
    </row>
    <row r="5705" spans="1:11" x14ac:dyDescent="0.3">
      <c r="A5705" s="18" t="str">
        <f t="shared" si="175"/>
        <v>22023P</v>
      </c>
      <c r="B5705" s="10">
        <v>760199</v>
      </c>
      <c r="C5705" s="15">
        <v>45015</v>
      </c>
      <c r="D5705" s="16">
        <v>4080.1937659999999</v>
      </c>
      <c r="E5705" s="14">
        <v>0.76</v>
      </c>
      <c r="F5705" s="14" t="s">
        <v>42</v>
      </c>
      <c r="G5705" s="15">
        <v>45012</v>
      </c>
      <c r="H5705" s="27">
        <f>WORKDAY(WORKDAY(DATEVALUE("15/"&amp;MONTH(EDATE(C5705,0))&amp;"/"&amp;YEAR(EDATE(C5705,0))),-1,Feriados!$A$1:$A$936),1,Feriados!$A$1:$A$936)</f>
        <v>45000</v>
      </c>
      <c r="I5705" s="27">
        <f>WORKDAY(WORKDAY(DATEVALUE("15/"&amp;MONTH(EDATE(C5705,-1))&amp;"/"&amp;YEAR(EDATE(C5705,-1))),-1,Feriados!$A$1:$A$936),1,Feriados!$A$1:$A$936)</f>
        <v>44972</v>
      </c>
      <c r="J5705" s="27">
        <f>WORKDAY(WORKDAY(DATEVALUE("15/"&amp;MONTH(EDATE(C5705,0))&amp;"/"&amp;YEAR(EDATE(C5705,0))-1),-1,Feriados!$A$1:$A$936),1,Feriados!$A$1:$A$936)</f>
        <v>44635</v>
      </c>
      <c r="K5705" s="28">
        <f t="shared" si="174"/>
        <v>5.5964049581286091</v>
      </c>
    </row>
    <row r="5706" spans="1:11" x14ac:dyDescent="0.3">
      <c r="A5706" s="18" t="str">
        <f t="shared" si="175"/>
        <v>22023P</v>
      </c>
      <c r="B5706" s="10">
        <v>760199</v>
      </c>
      <c r="C5706" s="15">
        <v>45016</v>
      </c>
      <c r="D5706" s="16">
        <v>4081.5981999999999</v>
      </c>
      <c r="E5706" s="14">
        <v>0.76</v>
      </c>
      <c r="F5706" s="14" t="s">
        <v>42</v>
      </c>
      <c r="G5706" s="15">
        <v>45012</v>
      </c>
      <c r="H5706" s="27">
        <f>WORKDAY(WORKDAY(DATEVALUE("15/"&amp;MONTH(EDATE(C5706,0))&amp;"/"&amp;YEAR(EDATE(C5706,0))),-1,Feriados!$A$1:$A$936),1,Feriados!$A$1:$A$936)</f>
        <v>45000</v>
      </c>
      <c r="I5706" s="27">
        <f>WORKDAY(WORKDAY(DATEVALUE("15/"&amp;MONTH(EDATE(C5706,-1))&amp;"/"&amp;YEAR(EDATE(C5706,-1))),-1,Feriados!$A$1:$A$936),1,Feriados!$A$1:$A$936)</f>
        <v>44972</v>
      </c>
      <c r="J5706" s="27">
        <f>WORKDAY(WORKDAY(DATEVALUE("15/"&amp;MONTH(EDATE(C5706,0))&amp;"/"&amp;YEAR(EDATE(C5706,0))-1),-1,Feriados!$A$1:$A$936),1,Feriados!$A$1:$A$936)</f>
        <v>44635</v>
      </c>
      <c r="K5706" s="28">
        <f t="shared" si="174"/>
        <v>5.5964049581286091</v>
      </c>
    </row>
    <row r="5707" spans="1:11" x14ac:dyDescent="0.3">
      <c r="A5707" s="18" t="str">
        <f t="shared" si="175"/>
        <v>32023P</v>
      </c>
      <c r="B5707" s="10">
        <v>760199</v>
      </c>
      <c r="C5707" s="15">
        <v>45019</v>
      </c>
      <c r="D5707" s="16">
        <v>4083.0031170000002</v>
      </c>
      <c r="E5707" s="14">
        <v>0.76</v>
      </c>
      <c r="F5707" s="14" t="s">
        <v>42</v>
      </c>
      <c r="G5707" s="15">
        <v>45012</v>
      </c>
      <c r="H5707" s="27">
        <f>WORKDAY(WORKDAY(DATEVALUE("15/"&amp;MONTH(EDATE(C5707,0))&amp;"/"&amp;YEAR(EDATE(C5707,0))),-1,Feriados!$A$1:$A$936),1,Feriados!$A$1:$A$936)</f>
        <v>45033</v>
      </c>
      <c r="I5707" s="27">
        <f>WORKDAY(WORKDAY(DATEVALUE("15/"&amp;MONTH(EDATE(C5707,-1))&amp;"/"&amp;YEAR(EDATE(C5707,-1))),-1,Feriados!$A$1:$A$936),1,Feriados!$A$1:$A$936)</f>
        <v>45000</v>
      </c>
      <c r="J5707" s="27">
        <f>WORKDAY(WORKDAY(DATEVALUE("15/"&amp;MONTH(EDATE(C5707,0))&amp;"/"&amp;YEAR(EDATE(C5707,0))-1),-1,Feriados!$A$1:$A$936),1,Feriados!$A$1:$A$936)</f>
        <v>44669</v>
      </c>
      <c r="K5707" s="28">
        <f t="shared" si="174"/>
        <v>4.6507798578837134</v>
      </c>
    </row>
    <row r="5708" spans="1:11" x14ac:dyDescent="0.3">
      <c r="A5708" s="18" t="str">
        <f t="shared" si="175"/>
        <v>32023P</v>
      </c>
      <c r="B5708" s="10">
        <v>760199</v>
      </c>
      <c r="C5708" s="15">
        <v>45020</v>
      </c>
      <c r="D5708" s="16">
        <v>4084.4085180000002</v>
      </c>
      <c r="E5708" s="14">
        <v>0.76</v>
      </c>
      <c r="F5708" s="14" t="s">
        <v>42</v>
      </c>
      <c r="G5708" s="15">
        <v>45012</v>
      </c>
      <c r="H5708" s="27">
        <f>WORKDAY(WORKDAY(DATEVALUE("15/"&amp;MONTH(EDATE(C5708,0))&amp;"/"&amp;YEAR(EDATE(C5708,0))),-1,Feriados!$A$1:$A$936),1,Feriados!$A$1:$A$936)</f>
        <v>45033</v>
      </c>
      <c r="I5708" s="27">
        <f>WORKDAY(WORKDAY(DATEVALUE("15/"&amp;MONTH(EDATE(C5708,-1))&amp;"/"&amp;YEAR(EDATE(C5708,-1))),-1,Feriados!$A$1:$A$936),1,Feriados!$A$1:$A$936)</f>
        <v>45000</v>
      </c>
      <c r="J5708" s="27">
        <f>WORKDAY(WORKDAY(DATEVALUE("15/"&amp;MONTH(EDATE(C5708,0))&amp;"/"&amp;YEAR(EDATE(C5708,0))-1),-1,Feriados!$A$1:$A$936),1,Feriados!$A$1:$A$936)</f>
        <v>44669</v>
      </c>
      <c r="K5708" s="28">
        <f t="shared" si="174"/>
        <v>4.6507798578837134</v>
      </c>
    </row>
    <row r="5709" spans="1:11" x14ac:dyDescent="0.3">
      <c r="A5709" s="18" t="str">
        <f t="shared" si="175"/>
        <v>32023P</v>
      </c>
      <c r="B5709" s="10">
        <v>760199</v>
      </c>
      <c r="C5709" s="15">
        <v>45021</v>
      </c>
      <c r="D5709" s="16">
        <v>4085.8144029999999</v>
      </c>
      <c r="E5709" s="14">
        <v>0.76</v>
      </c>
      <c r="F5709" s="14" t="s">
        <v>42</v>
      </c>
      <c r="G5709" s="15">
        <v>45012</v>
      </c>
      <c r="H5709" s="27">
        <f>WORKDAY(WORKDAY(DATEVALUE("15/"&amp;MONTH(EDATE(C5709,0))&amp;"/"&amp;YEAR(EDATE(C5709,0))),-1,Feriados!$A$1:$A$936),1,Feriados!$A$1:$A$936)</f>
        <v>45033</v>
      </c>
      <c r="I5709" s="27">
        <f>WORKDAY(WORKDAY(DATEVALUE("15/"&amp;MONTH(EDATE(C5709,-1))&amp;"/"&amp;YEAR(EDATE(C5709,-1))),-1,Feriados!$A$1:$A$936),1,Feriados!$A$1:$A$936)</f>
        <v>45000</v>
      </c>
      <c r="J5709" s="27">
        <f>WORKDAY(WORKDAY(DATEVALUE("15/"&amp;MONTH(EDATE(C5709,0))&amp;"/"&amp;YEAR(EDATE(C5709,0))-1),-1,Feriados!$A$1:$A$936),1,Feriados!$A$1:$A$936)</f>
        <v>44669</v>
      </c>
      <c r="K5709" s="28">
        <f t="shared" si="174"/>
        <v>4.6507798578837134</v>
      </c>
    </row>
    <row r="5710" spans="1:11" x14ac:dyDescent="0.3">
      <c r="A5710" s="18" t="str">
        <f t="shared" si="175"/>
        <v>32023P</v>
      </c>
      <c r="B5710" s="10">
        <v>760199</v>
      </c>
      <c r="C5710" s="15">
        <v>45022</v>
      </c>
      <c r="D5710" s="16">
        <v>4087.2207709999998</v>
      </c>
      <c r="E5710" s="14">
        <v>0.76</v>
      </c>
      <c r="F5710" s="14" t="s">
        <v>42</v>
      </c>
      <c r="G5710" s="15">
        <v>45012</v>
      </c>
      <c r="H5710" s="27">
        <f>WORKDAY(WORKDAY(DATEVALUE("15/"&amp;MONTH(EDATE(C5710,0))&amp;"/"&amp;YEAR(EDATE(C5710,0))),-1,Feriados!$A$1:$A$936),1,Feriados!$A$1:$A$936)</f>
        <v>45033</v>
      </c>
      <c r="I5710" s="27">
        <f>WORKDAY(WORKDAY(DATEVALUE("15/"&amp;MONTH(EDATE(C5710,-1))&amp;"/"&amp;YEAR(EDATE(C5710,-1))),-1,Feriados!$A$1:$A$936),1,Feriados!$A$1:$A$936)</f>
        <v>45000</v>
      </c>
      <c r="J5710" s="27">
        <f>WORKDAY(WORKDAY(DATEVALUE("15/"&amp;MONTH(EDATE(C5710,0))&amp;"/"&amp;YEAR(EDATE(C5710,0))-1),-1,Feriados!$A$1:$A$936),1,Feriados!$A$1:$A$936)</f>
        <v>44669</v>
      </c>
      <c r="K5710" s="28">
        <f t="shared" si="174"/>
        <v>4.6507798578837134</v>
      </c>
    </row>
    <row r="5711" spans="1:11" x14ac:dyDescent="0.3">
      <c r="A5711" s="18" t="str">
        <f t="shared" si="175"/>
        <v>32023P</v>
      </c>
      <c r="B5711" s="10">
        <v>760199</v>
      </c>
      <c r="C5711" s="15">
        <v>45026</v>
      </c>
      <c r="D5711" s="16">
        <v>4088.6276240000002</v>
      </c>
      <c r="E5711" s="14">
        <v>0.76</v>
      </c>
      <c r="F5711" s="14" t="s">
        <v>42</v>
      </c>
      <c r="G5711" s="15">
        <v>45012</v>
      </c>
      <c r="H5711" s="27">
        <f>WORKDAY(WORKDAY(DATEVALUE("15/"&amp;MONTH(EDATE(C5711,0))&amp;"/"&amp;YEAR(EDATE(C5711,0))),-1,Feriados!$A$1:$A$936),1,Feriados!$A$1:$A$936)</f>
        <v>45033</v>
      </c>
      <c r="I5711" s="27">
        <f>WORKDAY(WORKDAY(DATEVALUE("15/"&amp;MONTH(EDATE(C5711,-1))&amp;"/"&amp;YEAR(EDATE(C5711,-1))),-1,Feriados!$A$1:$A$936),1,Feriados!$A$1:$A$936)</f>
        <v>45000</v>
      </c>
      <c r="J5711" s="27">
        <f>WORKDAY(WORKDAY(DATEVALUE("15/"&amp;MONTH(EDATE(C5711,0))&amp;"/"&amp;YEAR(EDATE(C5711,0))-1),-1,Feriados!$A$1:$A$936),1,Feriados!$A$1:$A$936)</f>
        <v>44669</v>
      </c>
      <c r="K5711" s="28">
        <f t="shared" si="174"/>
        <v>4.6507798578837134</v>
      </c>
    </row>
    <row r="5712" spans="1:11" x14ac:dyDescent="0.3">
      <c r="A5712" s="18" t="str">
        <f t="shared" si="175"/>
        <v>32023F</v>
      </c>
      <c r="B5712" s="10">
        <v>760199</v>
      </c>
      <c r="C5712" s="15">
        <v>45027</v>
      </c>
      <c r="D5712" s="16">
        <v>4088.3754250000002</v>
      </c>
      <c r="E5712" s="14">
        <v>0.71</v>
      </c>
      <c r="F5712" s="14" t="s">
        <v>41</v>
      </c>
      <c r="G5712" s="15">
        <v>45027</v>
      </c>
      <c r="H5712" s="27">
        <f>WORKDAY(WORKDAY(DATEVALUE("15/"&amp;MONTH(EDATE(C5712,0))&amp;"/"&amp;YEAR(EDATE(C5712,0))),-1,Feriados!$A$1:$A$936),1,Feriados!$A$1:$A$936)</f>
        <v>45033</v>
      </c>
      <c r="I5712" s="27">
        <f>WORKDAY(WORKDAY(DATEVALUE("15/"&amp;MONTH(EDATE(C5712,-1))&amp;"/"&amp;YEAR(EDATE(C5712,-1))),-1,Feriados!$A$1:$A$936),1,Feriados!$A$1:$A$936)</f>
        <v>45000</v>
      </c>
      <c r="J5712" s="27">
        <f>WORKDAY(WORKDAY(DATEVALUE("15/"&amp;MONTH(EDATE(C5712,0))&amp;"/"&amp;YEAR(EDATE(C5712,0))-1),-1,Feriados!$A$1:$A$936),1,Feriados!$A$1:$A$936)</f>
        <v>44669</v>
      </c>
      <c r="K5712" s="28">
        <f t="shared" si="174"/>
        <v>4.6507798578837134</v>
      </c>
    </row>
    <row r="5713" spans="1:11" x14ac:dyDescent="0.3">
      <c r="A5713" s="18" t="str">
        <f t="shared" si="175"/>
        <v>32023F</v>
      </c>
      <c r="B5713" s="10">
        <v>760199</v>
      </c>
      <c r="C5713" s="15">
        <v>45028</v>
      </c>
      <c r="D5713" s="16">
        <v>4089.6904669999999</v>
      </c>
      <c r="E5713" s="14">
        <v>0.71</v>
      </c>
      <c r="F5713" s="14" t="s">
        <v>41</v>
      </c>
      <c r="G5713" s="15">
        <v>45027</v>
      </c>
      <c r="H5713" s="27">
        <f>WORKDAY(WORKDAY(DATEVALUE("15/"&amp;MONTH(EDATE(C5713,0))&amp;"/"&amp;YEAR(EDATE(C5713,0))),-1,Feriados!$A$1:$A$936),1,Feriados!$A$1:$A$936)</f>
        <v>45033</v>
      </c>
      <c r="I5713" s="27">
        <f>WORKDAY(WORKDAY(DATEVALUE("15/"&amp;MONTH(EDATE(C5713,-1))&amp;"/"&amp;YEAR(EDATE(C5713,-1))),-1,Feriados!$A$1:$A$936),1,Feriados!$A$1:$A$936)</f>
        <v>45000</v>
      </c>
      <c r="J5713" s="27">
        <f>WORKDAY(WORKDAY(DATEVALUE("15/"&amp;MONTH(EDATE(C5713,0))&amp;"/"&amp;YEAR(EDATE(C5713,0))-1),-1,Feriados!$A$1:$A$936),1,Feriados!$A$1:$A$936)</f>
        <v>44669</v>
      </c>
      <c r="K5713" s="28">
        <f t="shared" si="174"/>
        <v>4.6507798578837134</v>
      </c>
    </row>
    <row r="5714" spans="1:11" x14ac:dyDescent="0.3">
      <c r="A5714" s="18" t="str">
        <f t="shared" si="175"/>
        <v>32023F</v>
      </c>
      <c r="B5714" s="10">
        <v>760199</v>
      </c>
      <c r="C5714" s="15">
        <v>45029</v>
      </c>
      <c r="D5714" s="16">
        <v>4091.005932</v>
      </c>
      <c r="E5714" s="14">
        <v>0.71</v>
      </c>
      <c r="F5714" s="14" t="s">
        <v>41</v>
      </c>
      <c r="G5714" s="15">
        <v>45027</v>
      </c>
      <c r="H5714" s="27">
        <f>WORKDAY(WORKDAY(DATEVALUE("15/"&amp;MONTH(EDATE(C5714,0))&amp;"/"&amp;YEAR(EDATE(C5714,0))),-1,Feriados!$A$1:$A$936),1,Feriados!$A$1:$A$936)</f>
        <v>45033</v>
      </c>
      <c r="I5714" s="27">
        <f>WORKDAY(WORKDAY(DATEVALUE("15/"&amp;MONTH(EDATE(C5714,-1))&amp;"/"&amp;YEAR(EDATE(C5714,-1))),-1,Feriados!$A$1:$A$936),1,Feriados!$A$1:$A$936)</f>
        <v>45000</v>
      </c>
      <c r="J5714" s="27">
        <f>WORKDAY(WORKDAY(DATEVALUE("15/"&amp;MONTH(EDATE(C5714,0))&amp;"/"&amp;YEAR(EDATE(C5714,0))-1),-1,Feriados!$A$1:$A$936),1,Feriados!$A$1:$A$936)</f>
        <v>44669</v>
      </c>
      <c r="K5714" s="28">
        <f t="shared" si="174"/>
        <v>4.6507798578837134</v>
      </c>
    </row>
    <row r="5715" spans="1:11" x14ac:dyDescent="0.3">
      <c r="A5715" s="18" t="str">
        <f t="shared" si="175"/>
        <v>32023F</v>
      </c>
      <c r="B5715" s="10">
        <v>760199</v>
      </c>
      <c r="C5715" s="15">
        <v>45030</v>
      </c>
      <c r="D5715" s="16">
        <v>4092.3218189999998</v>
      </c>
      <c r="E5715" s="14">
        <v>0.71</v>
      </c>
      <c r="F5715" s="14" t="s">
        <v>41</v>
      </c>
      <c r="G5715" s="15">
        <v>45027</v>
      </c>
      <c r="H5715" s="27">
        <f>WORKDAY(WORKDAY(DATEVALUE("15/"&amp;MONTH(EDATE(C5715,0))&amp;"/"&amp;YEAR(EDATE(C5715,0))),-1,Feriados!$A$1:$A$936),1,Feriados!$A$1:$A$936)</f>
        <v>45033</v>
      </c>
      <c r="I5715" s="27">
        <f>WORKDAY(WORKDAY(DATEVALUE("15/"&amp;MONTH(EDATE(C5715,-1))&amp;"/"&amp;YEAR(EDATE(C5715,-1))),-1,Feriados!$A$1:$A$936),1,Feriados!$A$1:$A$936)</f>
        <v>45000</v>
      </c>
      <c r="J5715" s="27">
        <f>WORKDAY(WORKDAY(DATEVALUE("15/"&amp;MONTH(EDATE(C5715,0))&amp;"/"&amp;YEAR(EDATE(C5715,0))-1),-1,Feriados!$A$1:$A$936),1,Feriados!$A$1:$A$936)</f>
        <v>44669</v>
      </c>
      <c r="K5715" s="28">
        <f t="shared" si="174"/>
        <v>4.6507798578837134</v>
      </c>
    </row>
    <row r="5716" spans="1:11" x14ac:dyDescent="0.3">
      <c r="A5716" s="18" t="str">
        <f t="shared" si="175"/>
        <v>32023F</v>
      </c>
      <c r="B5716" s="10">
        <v>760199</v>
      </c>
      <c r="C5716" s="15">
        <v>45033</v>
      </c>
      <c r="D5716" s="16">
        <v>4093.6381310000002</v>
      </c>
      <c r="E5716" s="14">
        <v>0.71</v>
      </c>
      <c r="F5716" s="14" t="s">
        <v>41</v>
      </c>
      <c r="G5716" s="15">
        <v>45027</v>
      </c>
      <c r="H5716" s="27">
        <f>WORKDAY(WORKDAY(DATEVALUE("15/"&amp;MONTH(EDATE(C5716,0))&amp;"/"&amp;YEAR(EDATE(C5716,0))),-1,Feriados!$A$1:$A$936),1,Feriados!$A$1:$A$936)</f>
        <v>45033</v>
      </c>
      <c r="I5716" s="27">
        <f>WORKDAY(WORKDAY(DATEVALUE("15/"&amp;MONTH(EDATE(C5716,-1))&amp;"/"&amp;YEAR(EDATE(C5716,-1))),-1,Feriados!$A$1:$A$936),1,Feriados!$A$1:$A$936)</f>
        <v>45000</v>
      </c>
      <c r="J5716" s="27">
        <f>WORKDAY(WORKDAY(DATEVALUE("15/"&amp;MONTH(EDATE(C5716,0))&amp;"/"&amp;YEAR(EDATE(C5716,0))-1),-1,Feriados!$A$1:$A$936),1,Feriados!$A$1:$A$936)</f>
        <v>44669</v>
      </c>
      <c r="K5716" s="28">
        <f t="shared" si="174"/>
        <v>4.6507798578837134</v>
      </c>
    </row>
    <row r="5717" spans="1:11" x14ac:dyDescent="0.3">
      <c r="A5717" s="18" t="str">
        <f t="shared" si="175"/>
        <v>32023P</v>
      </c>
      <c r="B5717" s="10">
        <v>760199</v>
      </c>
      <c r="C5717" s="15">
        <v>45034</v>
      </c>
      <c r="D5717" s="16">
        <v>4094.8178429999998</v>
      </c>
      <c r="E5717" s="14">
        <v>0.52</v>
      </c>
      <c r="F5717" s="14" t="s">
        <v>42</v>
      </c>
      <c r="G5717" s="15">
        <v>45034</v>
      </c>
      <c r="H5717" s="27">
        <f>WORKDAY(WORKDAY(DATEVALUE("15/"&amp;MONTH(EDATE(C5717,0))&amp;"/"&amp;YEAR(EDATE(C5717,0))),-1,Feriados!$A$1:$A$936),1,Feriados!$A$1:$A$936)</f>
        <v>45033</v>
      </c>
      <c r="I5717" s="27">
        <f>WORKDAY(WORKDAY(DATEVALUE("15/"&amp;MONTH(EDATE(C5717,-1))&amp;"/"&amp;YEAR(EDATE(C5717,-1))),-1,Feriados!$A$1:$A$936),1,Feriados!$A$1:$A$936)</f>
        <v>45000</v>
      </c>
      <c r="J5717" s="27">
        <f>WORKDAY(WORKDAY(DATEVALUE("15/"&amp;MONTH(EDATE(C5717,0))&amp;"/"&amp;YEAR(EDATE(C5717,0))-1),-1,Feriados!$A$1:$A$936),1,Feriados!$A$1:$A$936)</f>
        <v>44669</v>
      </c>
      <c r="K5717" s="28">
        <f t="shared" si="174"/>
        <v>4.6507798578837134</v>
      </c>
    </row>
    <row r="5718" spans="1:11" x14ac:dyDescent="0.3">
      <c r="A5718" s="18" t="str">
        <f t="shared" si="175"/>
        <v>32023P</v>
      </c>
      <c r="B5718" s="10">
        <v>760199</v>
      </c>
      <c r="C5718" s="15">
        <v>45035</v>
      </c>
      <c r="D5718" s="16">
        <v>4095.997895</v>
      </c>
      <c r="E5718" s="14">
        <v>0.52</v>
      </c>
      <c r="F5718" s="14" t="s">
        <v>42</v>
      </c>
      <c r="G5718" s="15">
        <v>45034</v>
      </c>
      <c r="H5718" s="27">
        <f>WORKDAY(WORKDAY(DATEVALUE("15/"&amp;MONTH(EDATE(C5718,0))&amp;"/"&amp;YEAR(EDATE(C5718,0))),-1,Feriados!$A$1:$A$936),1,Feriados!$A$1:$A$936)</f>
        <v>45033</v>
      </c>
      <c r="I5718" s="27">
        <f>WORKDAY(WORKDAY(DATEVALUE("15/"&amp;MONTH(EDATE(C5718,-1))&amp;"/"&amp;YEAR(EDATE(C5718,-1))),-1,Feriados!$A$1:$A$936),1,Feriados!$A$1:$A$936)</f>
        <v>45000</v>
      </c>
      <c r="J5718" s="27">
        <f>WORKDAY(WORKDAY(DATEVALUE("15/"&amp;MONTH(EDATE(C5718,0))&amp;"/"&amp;YEAR(EDATE(C5718,0))-1),-1,Feriados!$A$1:$A$936),1,Feriados!$A$1:$A$936)</f>
        <v>44669</v>
      </c>
      <c r="K5718" s="28">
        <f t="shared" si="174"/>
        <v>4.6507798578837134</v>
      </c>
    </row>
    <row r="5719" spans="1:11" x14ac:dyDescent="0.3">
      <c r="A5719" s="18" t="str">
        <f t="shared" si="175"/>
        <v>32023P</v>
      </c>
      <c r="B5719" s="10">
        <v>760199</v>
      </c>
      <c r="C5719" s="15">
        <v>45036</v>
      </c>
      <c r="D5719" s="16">
        <v>4097.1782880000001</v>
      </c>
      <c r="E5719" s="14">
        <v>0.52</v>
      </c>
      <c r="F5719" s="14" t="s">
        <v>42</v>
      </c>
      <c r="G5719" s="15">
        <v>45034</v>
      </c>
      <c r="H5719" s="27">
        <f>WORKDAY(WORKDAY(DATEVALUE("15/"&amp;MONTH(EDATE(C5719,0))&amp;"/"&amp;YEAR(EDATE(C5719,0))),-1,Feriados!$A$1:$A$936),1,Feriados!$A$1:$A$936)</f>
        <v>45033</v>
      </c>
      <c r="I5719" s="27">
        <f>WORKDAY(WORKDAY(DATEVALUE("15/"&amp;MONTH(EDATE(C5719,-1))&amp;"/"&amp;YEAR(EDATE(C5719,-1))),-1,Feriados!$A$1:$A$936),1,Feriados!$A$1:$A$936)</f>
        <v>45000</v>
      </c>
      <c r="J5719" s="27">
        <f>WORKDAY(WORKDAY(DATEVALUE("15/"&amp;MONTH(EDATE(C5719,0))&amp;"/"&amp;YEAR(EDATE(C5719,0))-1),-1,Feriados!$A$1:$A$936),1,Feriados!$A$1:$A$936)</f>
        <v>44669</v>
      </c>
      <c r="K5719" s="28">
        <f t="shared" si="174"/>
        <v>4.6507798578837134</v>
      </c>
    </row>
    <row r="5720" spans="1:11" x14ac:dyDescent="0.3">
      <c r="A5720" s="18" t="str">
        <f t="shared" si="175"/>
        <v>32023P</v>
      </c>
      <c r="B5720" s="10">
        <v>760199</v>
      </c>
      <c r="C5720" s="15">
        <v>45040</v>
      </c>
      <c r="D5720" s="16">
        <v>4098.3590199999999</v>
      </c>
      <c r="E5720" s="14">
        <v>0.52</v>
      </c>
      <c r="F5720" s="14" t="s">
        <v>42</v>
      </c>
      <c r="G5720" s="15">
        <v>45034</v>
      </c>
      <c r="H5720" s="27">
        <f>WORKDAY(WORKDAY(DATEVALUE("15/"&amp;MONTH(EDATE(C5720,0))&amp;"/"&amp;YEAR(EDATE(C5720,0))),-1,Feriados!$A$1:$A$936),1,Feriados!$A$1:$A$936)</f>
        <v>45033</v>
      </c>
      <c r="I5720" s="27">
        <f>WORKDAY(WORKDAY(DATEVALUE("15/"&amp;MONTH(EDATE(C5720,-1))&amp;"/"&amp;YEAR(EDATE(C5720,-1))),-1,Feriados!$A$1:$A$936),1,Feriados!$A$1:$A$936)</f>
        <v>45000</v>
      </c>
      <c r="J5720" s="27">
        <f>WORKDAY(WORKDAY(DATEVALUE("15/"&amp;MONTH(EDATE(C5720,0))&amp;"/"&amp;YEAR(EDATE(C5720,0))-1),-1,Feriados!$A$1:$A$936),1,Feriados!$A$1:$A$936)</f>
        <v>44669</v>
      </c>
      <c r="K5720" s="28">
        <f t="shared" si="174"/>
        <v>4.6507798578837134</v>
      </c>
    </row>
    <row r="5721" spans="1:11" x14ac:dyDescent="0.3">
      <c r="A5721" s="18" t="str">
        <f t="shared" si="175"/>
        <v>32023P</v>
      </c>
      <c r="B5721" s="10">
        <v>760199</v>
      </c>
      <c r="C5721" s="15">
        <v>45041</v>
      </c>
      <c r="D5721" s="16">
        <v>4099.5400929999996</v>
      </c>
      <c r="E5721" s="14">
        <v>0.52</v>
      </c>
      <c r="F5721" s="14" t="s">
        <v>42</v>
      </c>
      <c r="G5721" s="15">
        <v>45034</v>
      </c>
      <c r="H5721" s="27">
        <f>WORKDAY(WORKDAY(DATEVALUE("15/"&amp;MONTH(EDATE(C5721,0))&amp;"/"&amp;YEAR(EDATE(C5721,0))),-1,Feriados!$A$1:$A$936),1,Feriados!$A$1:$A$936)</f>
        <v>45033</v>
      </c>
      <c r="I5721" s="27">
        <f>WORKDAY(WORKDAY(DATEVALUE("15/"&amp;MONTH(EDATE(C5721,-1))&amp;"/"&amp;YEAR(EDATE(C5721,-1))),-1,Feriados!$A$1:$A$936),1,Feriados!$A$1:$A$936)</f>
        <v>45000</v>
      </c>
      <c r="J5721" s="27">
        <f>WORKDAY(WORKDAY(DATEVALUE("15/"&amp;MONTH(EDATE(C5721,0))&amp;"/"&amp;YEAR(EDATE(C5721,0))-1),-1,Feriados!$A$1:$A$936),1,Feriados!$A$1:$A$936)</f>
        <v>44669</v>
      </c>
      <c r="K5721" s="28">
        <f t="shared" si="174"/>
        <v>4.6507798578837134</v>
      </c>
    </row>
    <row r="5722" spans="1:11" x14ac:dyDescent="0.3">
      <c r="A5722" s="18" t="str">
        <f t="shared" si="175"/>
        <v>32023P</v>
      </c>
      <c r="B5722" s="10">
        <v>760199</v>
      </c>
      <c r="C5722" s="15">
        <v>45042</v>
      </c>
      <c r="D5722" s="16">
        <v>4100.7215059999999</v>
      </c>
      <c r="E5722" s="14">
        <v>0.52</v>
      </c>
      <c r="F5722" s="14" t="s">
        <v>42</v>
      </c>
      <c r="G5722" s="15">
        <v>45034</v>
      </c>
      <c r="H5722" s="27">
        <f>WORKDAY(WORKDAY(DATEVALUE("15/"&amp;MONTH(EDATE(C5722,0))&amp;"/"&amp;YEAR(EDATE(C5722,0))),-1,Feriados!$A$1:$A$936),1,Feriados!$A$1:$A$936)</f>
        <v>45033</v>
      </c>
      <c r="I5722" s="27">
        <f>WORKDAY(WORKDAY(DATEVALUE("15/"&amp;MONTH(EDATE(C5722,-1))&amp;"/"&amp;YEAR(EDATE(C5722,-1))),-1,Feriados!$A$1:$A$936),1,Feriados!$A$1:$A$936)</f>
        <v>45000</v>
      </c>
      <c r="J5722" s="27">
        <f>WORKDAY(WORKDAY(DATEVALUE("15/"&amp;MONTH(EDATE(C5722,0))&amp;"/"&amp;YEAR(EDATE(C5722,0))-1),-1,Feriados!$A$1:$A$936),1,Feriados!$A$1:$A$936)</f>
        <v>44669</v>
      </c>
      <c r="K5722" s="28">
        <f t="shared" si="174"/>
        <v>4.6507798578837134</v>
      </c>
    </row>
    <row r="5723" spans="1:11" x14ac:dyDescent="0.3">
      <c r="A5723" s="18" t="str">
        <f t="shared" si="175"/>
        <v>32023P</v>
      </c>
      <c r="B5723" s="10">
        <v>760199</v>
      </c>
      <c r="C5723" s="15">
        <v>45043</v>
      </c>
      <c r="D5723" s="16">
        <v>4102.3792960000001</v>
      </c>
      <c r="E5723" s="14">
        <v>0.55000000000000004</v>
      </c>
      <c r="F5723" s="14" t="s">
        <v>42</v>
      </c>
      <c r="G5723" s="15">
        <v>45043</v>
      </c>
      <c r="H5723" s="27">
        <f>WORKDAY(WORKDAY(DATEVALUE("15/"&amp;MONTH(EDATE(C5723,0))&amp;"/"&amp;YEAR(EDATE(C5723,0))),-1,Feriados!$A$1:$A$936),1,Feriados!$A$1:$A$936)</f>
        <v>45033</v>
      </c>
      <c r="I5723" s="27">
        <f>WORKDAY(WORKDAY(DATEVALUE("15/"&amp;MONTH(EDATE(C5723,-1))&amp;"/"&amp;YEAR(EDATE(C5723,-1))),-1,Feriados!$A$1:$A$936),1,Feriados!$A$1:$A$936)</f>
        <v>45000</v>
      </c>
      <c r="J5723" s="27">
        <f>WORKDAY(WORKDAY(DATEVALUE("15/"&amp;MONTH(EDATE(C5723,0))&amp;"/"&amp;YEAR(EDATE(C5723,0))-1),-1,Feriados!$A$1:$A$936),1,Feriados!$A$1:$A$936)</f>
        <v>44669</v>
      </c>
      <c r="K5723" s="28">
        <f t="shared" si="174"/>
        <v>4.6507798578837134</v>
      </c>
    </row>
    <row r="5724" spans="1:11" x14ac:dyDescent="0.3">
      <c r="A5724" s="18" t="str">
        <f t="shared" si="175"/>
        <v>32023P</v>
      </c>
      <c r="B5724" s="10">
        <v>760199</v>
      </c>
      <c r="C5724" s="15">
        <v>45044</v>
      </c>
      <c r="D5724" s="16">
        <v>4103.6295570000002</v>
      </c>
      <c r="E5724" s="14">
        <v>0.55000000000000004</v>
      </c>
      <c r="F5724" s="14" t="s">
        <v>42</v>
      </c>
      <c r="G5724" s="15">
        <v>45043</v>
      </c>
      <c r="H5724" s="27">
        <f>WORKDAY(WORKDAY(DATEVALUE("15/"&amp;MONTH(EDATE(C5724,0))&amp;"/"&amp;YEAR(EDATE(C5724,0))),-1,Feriados!$A$1:$A$936),1,Feriados!$A$1:$A$936)</f>
        <v>45033</v>
      </c>
      <c r="I5724" s="27">
        <f>WORKDAY(WORKDAY(DATEVALUE("15/"&amp;MONTH(EDATE(C5724,-1))&amp;"/"&amp;YEAR(EDATE(C5724,-1))),-1,Feriados!$A$1:$A$936),1,Feriados!$A$1:$A$936)</f>
        <v>45000</v>
      </c>
      <c r="J5724" s="27">
        <f>WORKDAY(WORKDAY(DATEVALUE("15/"&amp;MONTH(EDATE(C5724,0))&amp;"/"&amp;YEAR(EDATE(C5724,0))-1),-1,Feriados!$A$1:$A$936),1,Feriados!$A$1:$A$936)</f>
        <v>44669</v>
      </c>
      <c r="K5724" s="28">
        <f t="shared" si="174"/>
        <v>4.6507798578837134</v>
      </c>
    </row>
    <row r="5725" spans="1:11" x14ac:dyDescent="0.3">
      <c r="A5725" s="18" t="str">
        <f t="shared" si="175"/>
        <v>42023P</v>
      </c>
      <c r="B5725" s="10">
        <v>760199</v>
      </c>
      <c r="C5725" s="15">
        <v>45048</v>
      </c>
      <c r="D5725" s="16">
        <v>4104.8801990000002</v>
      </c>
      <c r="E5725" s="14">
        <v>0.55000000000000004</v>
      </c>
      <c r="F5725" s="14" t="s">
        <v>42</v>
      </c>
      <c r="G5725" s="15">
        <v>45043</v>
      </c>
      <c r="H5725" s="27">
        <f>WORKDAY(WORKDAY(DATEVALUE("15/"&amp;MONTH(EDATE(C5725,0))&amp;"/"&amp;YEAR(EDATE(C5725,0))),-1,Feriados!$A$1:$A$936),1,Feriados!$A$1:$A$936)</f>
        <v>45061</v>
      </c>
      <c r="I5725" s="27">
        <f>WORKDAY(WORKDAY(DATEVALUE("15/"&amp;MONTH(EDATE(C5725,-1))&amp;"/"&amp;YEAR(EDATE(C5725,-1))),-1,Feriados!$A$1:$A$936),1,Feriados!$A$1:$A$936)</f>
        <v>45033</v>
      </c>
      <c r="J5725" s="27">
        <f>WORKDAY(WORKDAY(DATEVALUE("15/"&amp;MONTH(EDATE(C5725,0))&amp;"/"&amp;YEAR(EDATE(C5725,0))-1),-1,Feriados!$A$1:$A$936),1,Feriados!$A$1:$A$936)</f>
        <v>44697</v>
      </c>
      <c r="K5725" s="28" t="e">
        <f t="shared" si="174"/>
        <v>#N/A</v>
      </c>
    </row>
    <row r="5726" spans="1:11" x14ac:dyDescent="0.3">
      <c r="A5726" s="18" t="str">
        <f t="shared" si="175"/>
        <v>42023P</v>
      </c>
      <c r="B5726" s="10">
        <v>760199</v>
      </c>
      <c r="C5726" s="15">
        <v>45049</v>
      </c>
      <c r="D5726" s="16">
        <v>4106.131222</v>
      </c>
      <c r="E5726" s="14">
        <v>0.55000000000000004</v>
      </c>
      <c r="F5726" s="14" t="s">
        <v>42</v>
      </c>
      <c r="G5726" s="15">
        <v>45043</v>
      </c>
      <c r="H5726" s="27">
        <f>WORKDAY(WORKDAY(DATEVALUE("15/"&amp;MONTH(EDATE(C5726,0))&amp;"/"&amp;YEAR(EDATE(C5726,0))),-1,Feriados!$A$1:$A$936),1,Feriados!$A$1:$A$936)</f>
        <v>45061</v>
      </c>
      <c r="I5726" s="27">
        <f>WORKDAY(WORKDAY(DATEVALUE("15/"&amp;MONTH(EDATE(C5726,-1))&amp;"/"&amp;YEAR(EDATE(C5726,-1))),-1,Feriados!$A$1:$A$936),1,Feriados!$A$1:$A$936)</f>
        <v>45033</v>
      </c>
      <c r="J5726" s="27">
        <f>WORKDAY(WORKDAY(DATEVALUE("15/"&amp;MONTH(EDATE(C5726,0))&amp;"/"&amp;YEAR(EDATE(C5726,0))-1),-1,Feriados!$A$1:$A$936),1,Feriados!$A$1:$A$936)</f>
        <v>44697</v>
      </c>
      <c r="K5726" s="28" t="e">
        <f t="shared" si="174"/>
        <v>#N/A</v>
      </c>
    </row>
    <row r="5727" spans="1:11" x14ac:dyDescent="0.3">
      <c r="A5727" s="18" t="str">
        <f t="shared" si="175"/>
        <v>42023P</v>
      </c>
      <c r="B5727" s="10">
        <v>760199</v>
      </c>
      <c r="C5727" s="15">
        <v>45050</v>
      </c>
      <c r="D5727" s="16">
        <v>4107.3826259999996</v>
      </c>
      <c r="E5727" s="14">
        <v>0.55000000000000004</v>
      </c>
      <c r="F5727" s="14" t="s">
        <v>42</v>
      </c>
      <c r="G5727" s="15">
        <v>45043</v>
      </c>
      <c r="H5727" s="27">
        <f>WORKDAY(WORKDAY(DATEVALUE("15/"&amp;MONTH(EDATE(C5727,0))&amp;"/"&amp;YEAR(EDATE(C5727,0))),-1,Feriados!$A$1:$A$936),1,Feriados!$A$1:$A$936)</f>
        <v>45061</v>
      </c>
      <c r="I5727" s="27">
        <f>WORKDAY(WORKDAY(DATEVALUE("15/"&amp;MONTH(EDATE(C5727,-1))&amp;"/"&amp;YEAR(EDATE(C5727,-1))),-1,Feriados!$A$1:$A$936),1,Feriados!$A$1:$A$936)</f>
        <v>45033</v>
      </c>
      <c r="J5727" s="27">
        <f>WORKDAY(WORKDAY(DATEVALUE("15/"&amp;MONTH(EDATE(C5727,0))&amp;"/"&amp;YEAR(EDATE(C5727,0))-1),-1,Feriados!$A$1:$A$936),1,Feriados!$A$1:$A$936)</f>
        <v>44697</v>
      </c>
      <c r="K5727" s="28" t="e">
        <f t="shared" si="174"/>
        <v>#N/A</v>
      </c>
    </row>
    <row r="5728" spans="1:11" x14ac:dyDescent="0.3">
      <c r="A5728" s="18" t="str">
        <f t="shared" si="175"/>
        <v>42023P</v>
      </c>
      <c r="B5728" s="10">
        <v>760199</v>
      </c>
      <c r="C5728" s="15">
        <v>45051</v>
      </c>
      <c r="D5728" s="16">
        <v>4108.634411</v>
      </c>
      <c r="E5728" s="14">
        <v>0.55000000000000004</v>
      </c>
      <c r="F5728" s="14" t="s">
        <v>42</v>
      </c>
      <c r="G5728" s="15">
        <v>45043</v>
      </c>
      <c r="H5728" s="27">
        <f>WORKDAY(WORKDAY(DATEVALUE("15/"&amp;MONTH(EDATE(C5728,0))&amp;"/"&amp;YEAR(EDATE(C5728,0))),-1,Feriados!$A$1:$A$936),1,Feriados!$A$1:$A$936)</f>
        <v>45061</v>
      </c>
      <c r="I5728" s="27">
        <f>WORKDAY(WORKDAY(DATEVALUE("15/"&amp;MONTH(EDATE(C5728,-1))&amp;"/"&amp;YEAR(EDATE(C5728,-1))),-1,Feriados!$A$1:$A$936),1,Feriados!$A$1:$A$936)</f>
        <v>45033</v>
      </c>
      <c r="J5728" s="27">
        <f>WORKDAY(WORKDAY(DATEVALUE("15/"&amp;MONTH(EDATE(C5728,0))&amp;"/"&amp;YEAR(EDATE(C5728,0))-1),-1,Feriados!$A$1:$A$936),1,Feriados!$A$1:$A$936)</f>
        <v>44697</v>
      </c>
      <c r="K5728" s="28" t="e">
        <f t="shared" si="174"/>
        <v>#N/A</v>
      </c>
    </row>
    <row r="5729" spans="1:11" x14ac:dyDescent="0.3">
      <c r="A5729" s="18" t="str">
        <f t="shared" si="175"/>
        <v>42023P</v>
      </c>
      <c r="B5729" s="10">
        <v>760199</v>
      </c>
      <c r="C5729" s="15">
        <v>45054</v>
      </c>
      <c r="D5729" s="16">
        <v>4109.8865779999996</v>
      </c>
      <c r="E5729" s="14">
        <v>0.55000000000000004</v>
      </c>
      <c r="F5729" s="14" t="s">
        <v>42</v>
      </c>
      <c r="G5729" s="15">
        <v>45043</v>
      </c>
      <c r="H5729" s="27">
        <f>WORKDAY(WORKDAY(DATEVALUE("15/"&amp;MONTH(EDATE(C5729,0))&amp;"/"&amp;YEAR(EDATE(C5729,0))),-1,Feriados!$A$1:$A$936),1,Feriados!$A$1:$A$936)</f>
        <v>45061</v>
      </c>
      <c r="I5729" s="27">
        <f>WORKDAY(WORKDAY(DATEVALUE("15/"&amp;MONTH(EDATE(C5729,-1))&amp;"/"&amp;YEAR(EDATE(C5729,-1))),-1,Feriados!$A$1:$A$936),1,Feriados!$A$1:$A$936)</f>
        <v>45033</v>
      </c>
      <c r="J5729" s="27">
        <f>WORKDAY(WORKDAY(DATEVALUE("15/"&amp;MONTH(EDATE(C5729,0))&amp;"/"&amp;YEAR(EDATE(C5729,0))-1),-1,Feriados!$A$1:$A$936),1,Feriados!$A$1:$A$936)</f>
        <v>44697</v>
      </c>
      <c r="K5729" s="28" t="e">
        <f t="shared" si="174"/>
        <v>#N/A</v>
      </c>
    </row>
    <row r="5730" spans="1:11" x14ac:dyDescent="0.3">
      <c r="A5730" s="18" t="str">
        <f t="shared" si="175"/>
        <v>42023P</v>
      </c>
      <c r="B5730" s="10">
        <v>760199</v>
      </c>
      <c r="C5730" s="15">
        <v>45055</v>
      </c>
      <c r="D5730" s="16">
        <v>4111.1391270000004</v>
      </c>
      <c r="E5730" s="14">
        <v>0.55000000000000004</v>
      </c>
      <c r="F5730" s="14" t="s">
        <v>42</v>
      </c>
      <c r="G5730" s="15">
        <v>45043</v>
      </c>
      <c r="H5730" s="27">
        <f>WORKDAY(WORKDAY(DATEVALUE("15/"&amp;MONTH(EDATE(C5730,0))&amp;"/"&amp;YEAR(EDATE(C5730,0))),-1,Feriados!$A$1:$A$936),1,Feriados!$A$1:$A$936)</f>
        <v>45061</v>
      </c>
      <c r="I5730" s="27">
        <f>WORKDAY(WORKDAY(DATEVALUE("15/"&amp;MONTH(EDATE(C5730,-1))&amp;"/"&amp;YEAR(EDATE(C5730,-1))),-1,Feriados!$A$1:$A$936),1,Feriados!$A$1:$A$936)</f>
        <v>45033</v>
      </c>
      <c r="J5730" s="27">
        <f>WORKDAY(WORKDAY(DATEVALUE("15/"&amp;MONTH(EDATE(C5730,0))&amp;"/"&amp;YEAR(EDATE(C5730,0))-1),-1,Feriados!$A$1:$A$936),1,Feriados!$A$1:$A$936)</f>
        <v>44697</v>
      </c>
      <c r="K5730" s="28" t="e">
        <f t="shared" si="174"/>
        <v>#N/A</v>
      </c>
    </row>
    <row r="5731" spans="1:11" x14ac:dyDescent="0.3">
      <c r="A5731" s="18" t="str">
        <f t="shared" si="175"/>
        <v>42023P</v>
      </c>
      <c r="B5731" s="10">
        <v>760199</v>
      </c>
      <c r="C5731" s="15">
        <v>45056</v>
      </c>
      <c r="D5731" s="16">
        <v>4112.392057</v>
      </c>
      <c r="E5731" s="14">
        <v>0.55000000000000004</v>
      </c>
      <c r="F5731" s="14" t="s">
        <v>42</v>
      </c>
      <c r="G5731" s="15">
        <v>45043</v>
      </c>
      <c r="H5731" s="27">
        <f>WORKDAY(WORKDAY(DATEVALUE("15/"&amp;MONTH(EDATE(C5731,0))&amp;"/"&amp;YEAR(EDATE(C5731,0))),-1,Feriados!$A$1:$A$936),1,Feriados!$A$1:$A$936)</f>
        <v>45061</v>
      </c>
      <c r="I5731" s="27">
        <f>WORKDAY(WORKDAY(DATEVALUE("15/"&amp;MONTH(EDATE(C5731,-1))&amp;"/"&amp;YEAR(EDATE(C5731,-1))),-1,Feriados!$A$1:$A$936),1,Feriados!$A$1:$A$936)</f>
        <v>45033</v>
      </c>
      <c r="J5731" s="27">
        <f>WORKDAY(WORKDAY(DATEVALUE("15/"&amp;MONTH(EDATE(C5731,0))&amp;"/"&amp;YEAR(EDATE(C5731,0))-1),-1,Feriados!$A$1:$A$936),1,Feriados!$A$1:$A$936)</f>
        <v>44697</v>
      </c>
      <c r="K5731" s="28" t="e">
        <f t="shared" si="174"/>
        <v>#N/A</v>
      </c>
    </row>
    <row r="5732" spans="1:11" x14ac:dyDescent="0.3">
      <c r="A5732" s="18" t="str">
        <f t="shared" si="175"/>
        <v>42023P</v>
      </c>
      <c r="B5732" s="10">
        <v>760199</v>
      </c>
      <c r="C5732" s="15">
        <v>45057</v>
      </c>
      <c r="D5732" s="16">
        <v>4113.6453700000002</v>
      </c>
      <c r="E5732" s="14">
        <v>0.55000000000000004</v>
      </c>
      <c r="F5732" s="14" t="s">
        <v>42</v>
      </c>
      <c r="G5732" s="15">
        <v>45043</v>
      </c>
      <c r="H5732" s="27">
        <f>WORKDAY(WORKDAY(DATEVALUE("15/"&amp;MONTH(EDATE(C5732,0))&amp;"/"&amp;YEAR(EDATE(C5732,0))),-1,Feriados!$A$1:$A$936),1,Feriados!$A$1:$A$936)</f>
        <v>45061</v>
      </c>
      <c r="I5732" s="27">
        <f>WORKDAY(WORKDAY(DATEVALUE("15/"&amp;MONTH(EDATE(C5732,-1))&amp;"/"&amp;YEAR(EDATE(C5732,-1))),-1,Feriados!$A$1:$A$936),1,Feriados!$A$1:$A$936)</f>
        <v>45033</v>
      </c>
      <c r="J5732" s="27">
        <f>WORKDAY(WORKDAY(DATEVALUE("15/"&amp;MONTH(EDATE(C5732,0))&amp;"/"&amp;YEAR(EDATE(C5732,0))-1),-1,Feriados!$A$1:$A$936),1,Feriados!$A$1:$A$936)</f>
        <v>44697</v>
      </c>
      <c r="K5732" s="28" t="e">
        <f t="shared" si="174"/>
        <v>#N/A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79998168889431442"/>
  </sheetPr>
  <dimension ref="A1:AP338"/>
  <sheetViews>
    <sheetView zoomScaleNormal="100" workbookViewId="0"/>
  </sheetViews>
  <sheetFormatPr defaultRowHeight="14.4" x14ac:dyDescent="0.3"/>
  <cols>
    <col min="1" max="1" width="23.44140625" customWidth="1"/>
    <col min="257" max="257" width="23.44140625" customWidth="1"/>
    <col min="513" max="513" width="23.44140625" customWidth="1"/>
    <col min="769" max="769" width="23.44140625" customWidth="1"/>
    <col min="1025" max="1025" width="23.44140625" customWidth="1"/>
    <col min="1281" max="1281" width="23.44140625" customWidth="1"/>
    <col min="1537" max="1537" width="23.44140625" customWidth="1"/>
    <col min="1793" max="1793" width="23.44140625" customWidth="1"/>
    <col min="2049" max="2049" width="23.44140625" customWidth="1"/>
    <col min="2305" max="2305" width="23.44140625" customWidth="1"/>
    <col min="2561" max="2561" width="23.44140625" customWidth="1"/>
    <col min="2817" max="2817" width="23.44140625" customWidth="1"/>
    <col min="3073" max="3073" width="23.44140625" customWidth="1"/>
    <col min="3329" max="3329" width="23.44140625" customWidth="1"/>
    <col min="3585" max="3585" width="23.44140625" customWidth="1"/>
    <col min="3841" max="3841" width="23.44140625" customWidth="1"/>
    <col min="4097" max="4097" width="23.44140625" customWidth="1"/>
    <col min="4353" max="4353" width="23.44140625" customWidth="1"/>
    <col min="4609" max="4609" width="23.44140625" customWidth="1"/>
    <col min="4865" max="4865" width="23.44140625" customWidth="1"/>
    <col min="5121" max="5121" width="23.44140625" customWidth="1"/>
    <col min="5377" max="5377" width="23.44140625" customWidth="1"/>
    <col min="5633" max="5633" width="23.44140625" customWidth="1"/>
    <col min="5889" max="5889" width="23.44140625" customWidth="1"/>
    <col min="6145" max="6145" width="23.44140625" customWidth="1"/>
    <col min="6401" max="6401" width="23.44140625" customWidth="1"/>
    <col min="6657" max="6657" width="23.44140625" customWidth="1"/>
    <col min="6913" max="6913" width="23.44140625" customWidth="1"/>
    <col min="7169" max="7169" width="23.44140625" customWidth="1"/>
    <col min="7425" max="7425" width="23.44140625" customWidth="1"/>
    <col min="7681" max="7681" width="23.44140625" customWidth="1"/>
    <col min="7937" max="7937" width="23.44140625" customWidth="1"/>
    <col min="8193" max="8193" width="23.44140625" customWidth="1"/>
    <col min="8449" max="8449" width="23.44140625" customWidth="1"/>
    <col min="8705" max="8705" width="23.44140625" customWidth="1"/>
    <col min="8961" max="8961" width="23.44140625" customWidth="1"/>
    <col min="9217" max="9217" width="23.44140625" customWidth="1"/>
    <col min="9473" max="9473" width="23.44140625" customWidth="1"/>
    <col min="9729" max="9729" width="23.44140625" customWidth="1"/>
    <col min="9985" max="9985" width="23.44140625" customWidth="1"/>
    <col min="10241" max="10241" width="23.44140625" customWidth="1"/>
    <col min="10497" max="10497" width="23.44140625" customWidth="1"/>
    <col min="10753" max="10753" width="23.44140625" customWidth="1"/>
    <col min="11009" max="11009" width="23.44140625" customWidth="1"/>
    <col min="11265" max="11265" width="23.44140625" customWidth="1"/>
    <col min="11521" max="11521" width="23.44140625" customWidth="1"/>
    <col min="11777" max="11777" width="23.44140625" customWidth="1"/>
    <col min="12033" max="12033" width="23.44140625" customWidth="1"/>
    <col min="12289" max="12289" width="23.44140625" customWidth="1"/>
    <col min="12545" max="12545" width="23.44140625" customWidth="1"/>
    <col min="12801" max="12801" width="23.44140625" customWidth="1"/>
    <col min="13057" max="13057" width="23.44140625" customWidth="1"/>
    <col min="13313" max="13313" width="23.44140625" customWidth="1"/>
    <col min="13569" max="13569" width="23.44140625" customWidth="1"/>
    <col min="13825" max="13825" width="23.44140625" customWidth="1"/>
    <col min="14081" max="14081" width="23.44140625" customWidth="1"/>
    <col min="14337" max="14337" width="23.44140625" customWidth="1"/>
    <col min="14593" max="14593" width="23.44140625" customWidth="1"/>
    <col min="14849" max="14849" width="23.44140625" customWidth="1"/>
    <col min="15105" max="15105" width="23.44140625" customWidth="1"/>
    <col min="15361" max="15361" width="23.44140625" customWidth="1"/>
    <col min="15617" max="15617" width="23.44140625" customWidth="1"/>
    <col min="15873" max="15873" width="23.44140625" customWidth="1"/>
    <col min="16129" max="16129" width="23.44140625" customWidth="1"/>
  </cols>
  <sheetData>
    <row r="1" spans="1:42" x14ac:dyDescent="0.3">
      <c r="A1" s="5" t="s">
        <v>0</v>
      </c>
    </row>
    <row r="2" spans="1:42" x14ac:dyDescent="0.3">
      <c r="A2" s="1" t="s">
        <v>1</v>
      </c>
      <c r="B2" s="2">
        <v>44531</v>
      </c>
      <c r="C2" s="2">
        <v>44562</v>
      </c>
      <c r="D2" s="2">
        <v>44593</v>
      </c>
      <c r="E2" s="2">
        <v>44621</v>
      </c>
      <c r="F2" s="2">
        <v>44652</v>
      </c>
      <c r="G2" s="2">
        <v>44682</v>
      </c>
      <c r="H2" s="2">
        <v>44713</v>
      </c>
      <c r="I2" s="2">
        <v>44743</v>
      </c>
      <c r="J2" s="2">
        <v>44774</v>
      </c>
      <c r="K2" s="2">
        <v>44805</v>
      </c>
      <c r="L2" s="2">
        <v>44835</v>
      </c>
      <c r="M2" s="2">
        <v>44866</v>
      </c>
      <c r="N2" s="2">
        <v>44896</v>
      </c>
      <c r="O2" s="2">
        <v>44927</v>
      </c>
      <c r="P2" s="2">
        <v>44958</v>
      </c>
      <c r="Q2" s="2">
        <v>44986</v>
      </c>
      <c r="R2" s="2">
        <v>45017</v>
      </c>
      <c r="S2" s="2">
        <v>45047</v>
      </c>
      <c r="T2" s="2">
        <v>45078</v>
      </c>
      <c r="U2" s="2">
        <v>45108</v>
      </c>
      <c r="V2" s="2">
        <v>45139</v>
      </c>
      <c r="W2" s="2">
        <v>45170</v>
      </c>
      <c r="X2" s="2">
        <v>45200</v>
      </c>
      <c r="Y2" s="2">
        <v>45231</v>
      </c>
      <c r="Z2" s="2">
        <v>45261</v>
      </c>
      <c r="AA2" s="2">
        <v>45292</v>
      </c>
      <c r="AB2" s="2">
        <v>45323</v>
      </c>
      <c r="AC2" s="2">
        <v>45352</v>
      </c>
      <c r="AD2" s="2">
        <v>45383</v>
      </c>
      <c r="AE2" s="2">
        <v>45413</v>
      </c>
      <c r="AF2" s="2">
        <v>45444</v>
      </c>
      <c r="AG2" s="2">
        <v>45474</v>
      </c>
      <c r="AH2" s="2">
        <v>45505</v>
      </c>
      <c r="AI2" s="2">
        <v>45536</v>
      </c>
      <c r="AJ2" s="2">
        <v>45566</v>
      </c>
      <c r="AK2" s="2">
        <v>45597</v>
      </c>
      <c r="AL2" s="2">
        <v>45627</v>
      </c>
      <c r="AM2" s="2">
        <v>45658</v>
      </c>
      <c r="AN2" s="2">
        <v>45689</v>
      </c>
      <c r="AO2" s="2">
        <v>45717</v>
      </c>
      <c r="AP2" s="2">
        <v>45748</v>
      </c>
    </row>
    <row r="3" spans="1:42" x14ac:dyDescent="0.3">
      <c r="A3" s="3">
        <v>44564</v>
      </c>
      <c r="B3" s="4">
        <v>0.63880000000000003</v>
      </c>
      <c r="C3" s="4">
        <v>0.63800000000000001</v>
      </c>
      <c r="D3" s="4">
        <v>0.53</v>
      </c>
      <c r="E3" s="4">
        <v>0.40150000000000002</v>
      </c>
      <c r="F3" s="4">
        <v>0.43319999999999997</v>
      </c>
      <c r="G3" s="4">
        <v>0.38450000000000001</v>
      </c>
      <c r="H3" s="4">
        <v>0.34</v>
      </c>
      <c r="I3" s="4">
        <v>0.39529999999999998</v>
      </c>
      <c r="J3" s="4">
        <v>0.26079999999999998</v>
      </c>
      <c r="K3" s="4">
        <v>0.28999999999999998</v>
      </c>
      <c r="L3" s="4">
        <v>0.43</v>
      </c>
      <c r="M3" s="4">
        <v>0.50429999999999997</v>
      </c>
      <c r="N3" s="4">
        <v>0.51</v>
      </c>
      <c r="O3" s="4">
        <v>0.40799999999999997</v>
      </c>
      <c r="P3" s="4">
        <v>0.38619999999999999</v>
      </c>
      <c r="Q3" s="4">
        <v>0.28999999999999998</v>
      </c>
      <c r="R3" s="4">
        <v>0.3</v>
      </c>
      <c r="S3" s="4">
        <v>0.22</v>
      </c>
      <c r="T3" s="4">
        <v>0.26</v>
      </c>
      <c r="U3" s="4">
        <v>0.21</v>
      </c>
      <c r="V3" s="4">
        <v>0.27</v>
      </c>
      <c r="W3" s="4">
        <v>0.31</v>
      </c>
      <c r="X3" s="4">
        <v>0.31</v>
      </c>
      <c r="Y3" s="4">
        <v>0.36</v>
      </c>
      <c r="Z3" s="4">
        <v>0.75619999999999998</v>
      </c>
    </row>
    <row r="4" spans="1:42" x14ac:dyDescent="0.3">
      <c r="A4" s="3">
        <v>44565</v>
      </c>
      <c r="B4" s="4">
        <v>0.63880000000000003</v>
      </c>
      <c r="C4" s="4">
        <v>0.63800000000000001</v>
      </c>
      <c r="D4" s="4">
        <v>0.53</v>
      </c>
      <c r="E4" s="4">
        <v>0.40150000000000002</v>
      </c>
      <c r="F4" s="4">
        <v>0.43319999999999997</v>
      </c>
      <c r="G4" s="4">
        <v>0.38450000000000001</v>
      </c>
      <c r="H4" s="4">
        <v>0.34</v>
      </c>
      <c r="I4" s="4">
        <v>0.39529999999999998</v>
      </c>
      <c r="J4" s="4">
        <v>0.26079999999999998</v>
      </c>
      <c r="K4" s="4">
        <v>0.28999999999999998</v>
      </c>
      <c r="L4" s="4">
        <v>0.43</v>
      </c>
      <c r="M4" s="4">
        <v>0.50429999999999997</v>
      </c>
      <c r="N4" s="4">
        <v>0.51</v>
      </c>
      <c r="O4" s="4">
        <v>0.40799999999999997</v>
      </c>
      <c r="P4" s="4">
        <v>0.38619999999999999</v>
      </c>
      <c r="Q4" s="4">
        <v>0.28999999999999998</v>
      </c>
      <c r="R4" s="4">
        <v>0.3</v>
      </c>
      <c r="S4" s="4">
        <v>0.22</v>
      </c>
      <c r="T4" s="4">
        <v>0.26</v>
      </c>
      <c r="U4" s="4">
        <v>0.21</v>
      </c>
      <c r="V4" s="4">
        <v>0.27</v>
      </c>
      <c r="W4" s="4">
        <v>0.31</v>
      </c>
      <c r="X4" s="4">
        <v>0.31</v>
      </c>
      <c r="Y4" s="4">
        <v>0.36</v>
      </c>
      <c r="Z4" s="4">
        <v>0.75619999999999998</v>
      </c>
    </row>
    <row r="5" spans="1:42" x14ac:dyDescent="0.3">
      <c r="A5" s="3">
        <v>44566</v>
      </c>
      <c r="B5" s="4">
        <v>0.63880000000000003</v>
      </c>
      <c r="C5" s="4">
        <v>0.63800000000000001</v>
      </c>
      <c r="D5" s="4">
        <v>0.53</v>
      </c>
      <c r="E5" s="4">
        <v>0.40150000000000002</v>
      </c>
      <c r="F5" s="4">
        <v>0.43319999999999997</v>
      </c>
      <c r="G5" s="4">
        <v>0.38450000000000001</v>
      </c>
      <c r="H5" s="4">
        <v>0.34</v>
      </c>
      <c r="I5" s="4">
        <v>0.39529999999999998</v>
      </c>
      <c r="J5" s="4">
        <v>0.26079999999999998</v>
      </c>
      <c r="K5" s="4">
        <v>0.28999999999999998</v>
      </c>
      <c r="L5" s="4">
        <v>0.43</v>
      </c>
      <c r="M5" s="4">
        <v>0.50429999999999997</v>
      </c>
      <c r="N5" s="4">
        <v>0.51</v>
      </c>
      <c r="O5" s="4">
        <v>0.40799999999999997</v>
      </c>
      <c r="P5" s="4">
        <v>0.38619999999999999</v>
      </c>
      <c r="Q5" s="4">
        <v>0.28999999999999998</v>
      </c>
      <c r="R5" s="4">
        <v>0.3</v>
      </c>
      <c r="S5" s="4">
        <v>0.22</v>
      </c>
      <c r="T5" s="4">
        <v>0.26</v>
      </c>
      <c r="U5" s="4">
        <v>0.21</v>
      </c>
      <c r="V5" s="4">
        <v>0.27</v>
      </c>
      <c r="W5" s="4">
        <v>0.31</v>
      </c>
      <c r="X5" s="4">
        <v>0.31</v>
      </c>
      <c r="Y5" s="4">
        <v>0.36</v>
      </c>
      <c r="Z5" s="4">
        <v>0.75619999999999998</v>
      </c>
    </row>
    <row r="6" spans="1:42" x14ac:dyDescent="0.3">
      <c r="A6" s="3">
        <v>44567</v>
      </c>
      <c r="B6" s="4">
        <v>0.63880000000000003</v>
      </c>
      <c r="C6" s="4">
        <v>0.63800000000000001</v>
      </c>
      <c r="D6" s="4">
        <v>0.53</v>
      </c>
      <c r="E6" s="4">
        <v>0.40150000000000002</v>
      </c>
      <c r="F6" s="4">
        <v>0.43319999999999997</v>
      </c>
      <c r="G6" s="4">
        <v>0.38450000000000001</v>
      </c>
      <c r="H6" s="4">
        <v>0.34</v>
      </c>
      <c r="I6" s="4">
        <v>0.39529999999999998</v>
      </c>
      <c r="J6" s="4">
        <v>0.26079999999999998</v>
      </c>
      <c r="K6" s="4">
        <v>0.28999999999999998</v>
      </c>
      <c r="L6" s="4">
        <v>0.43</v>
      </c>
      <c r="M6" s="4">
        <v>0.50429999999999997</v>
      </c>
      <c r="N6" s="4">
        <v>0.51</v>
      </c>
      <c r="O6" s="4">
        <v>0.40799999999999997</v>
      </c>
      <c r="P6" s="4">
        <v>0.38619999999999999</v>
      </c>
      <c r="Q6" s="4">
        <v>0.28999999999999998</v>
      </c>
      <c r="R6" s="4">
        <v>0.3</v>
      </c>
      <c r="S6" s="4">
        <v>0.22</v>
      </c>
      <c r="T6" s="4">
        <v>0.26</v>
      </c>
      <c r="U6" s="4">
        <v>0.21</v>
      </c>
      <c r="V6" s="4">
        <v>0.27</v>
      </c>
      <c r="W6" s="4">
        <v>0.31</v>
      </c>
      <c r="X6" s="4">
        <v>0.31</v>
      </c>
      <c r="Y6" s="4">
        <v>0.36</v>
      </c>
      <c r="Z6" s="4">
        <v>0.75619999999999998</v>
      </c>
    </row>
    <row r="7" spans="1:42" x14ac:dyDescent="0.3">
      <c r="A7" s="3">
        <v>44568</v>
      </c>
      <c r="B7" s="4">
        <v>0.63880000000000003</v>
      </c>
      <c r="C7" s="4">
        <v>0.63800000000000001</v>
      </c>
      <c r="D7" s="4">
        <v>0.53</v>
      </c>
      <c r="E7" s="4">
        <v>0.40150000000000002</v>
      </c>
      <c r="F7" s="4">
        <v>0.43319999999999997</v>
      </c>
      <c r="G7" s="4">
        <v>0.38450000000000001</v>
      </c>
      <c r="H7" s="4">
        <v>0.34</v>
      </c>
      <c r="I7" s="4">
        <v>0.39529999999999998</v>
      </c>
      <c r="J7" s="4">
        <v>0.26079999999999998</v>
      </c>
      <c r="K7" s="4">
        <v>0.28999999999999998</v>
      </c>
      <c r="L7" s="4">
        <v>0.43</v>
      </c>
      <c r="M7" s="4">
        <v>0.50429999999999997</v>
      </c>
      <c r="N7" s="4">
        <v>0.51</v>
      </c>
      <c r="O7" s="4">
        <v>0.40799999999999997</v>
      </c>
      <c r="P7" s="4">
        <v>0.38619999999999999</v>
      </c>
      <c r="Q7" s="4">
        <v>0.28999999999999998</v>
      </c>
      <c r="R7" s="4">
        <v>0.3</v>
      </c>
      <c r="S7" s="4">
        <v>0.22</v>
      </c>
      <c r="T7" s="4">
        <v>0.26</v>
      </c>
      <c r="U7" s="4">
        <v>0.21</v>
      </c>
      <c r="V7" s="4">
        <v>0.27</v>
      </c>
      <c r="W7" s="4">
        <v>0.31</v>
      </c>
      <c r="X7" s="4">
        <v>0.31</v>
      </c>
      <c r="Y7" s="4">
        <v>0.36</v>
      </c>
      <c r="Z7" s="4">
        <v>0.75619999999999998</v>
      </c>
    </row>
    <row r="8" spans="1:42" x14ac:dyDescent="0.3">
      <c r="A8" s="3">
        <v>44571</v>
      </c>
      <c r="B8" s="4">
        <v>0.63880000000000003</v>
      </c>
      <c r="C8" s="4">
        <v>0.63800000000000001</v>
      </c>
      <c r="D8" s="4">
        <v>0.53</v>
      </c>
      <c r="E8" s="4">
        <v>0.40150000000000002</v>
      </c>
      <c r="F8" s="4">
        <v>0.43319999999999997</v>
      </c>
      <c r="G8" s="4">
        <v>0.38450000000000001</v>
      </c>
      <c r="H8" s="4">
        <v>0.34</v>
      </c>
      <c r="I8" s="4">
        <v>0.39529999999999998</v>
      </c>
      <c r="J8" s="4">
        <v>0.26079999999999998</v>
      </c>
      <c r="K8" s="4">
        <v>0.28999999999999998</v>
      </c>
      <c r="L8" s="4">
        <v>0.43</v>
      </c>
      <c r="M8" s="4">
        <v>0.50429999999999997</v>
      </c>
      <c r="N8" s="4">
        <v>0.51</v>
      </c>
      <c r="O8" s="4">
        <v>0.40799999999999997</v>
      </c>
      <c r="P8" s="4">
        <v>0.38619999999999999</v>
      </c>
      <c r="Q8" s="4">
        <v>0.28999999999999998</v>
      </c>
      <c r="R8" s="4">
        <v>0.3</v>
      </c>
      <c r="S8" s="4">
        <v>0.22</v>
      </c>
      <c r="T8" s="4">
        <v>0.26</v>
      </c>
      <c r="U8" s="4">
        <v>0.21</v>
      </c>
      <c r="V8" s="4">
        <v>0.27</v>
      </c>
      <c r="W8" s="4">
        <v>0.31</v>
      </c>
      <c r="X8" s="4">
        <v>0.31</v>
      </c>
      <c r="Y8" s="4">
        <v>0.36</v>
      </c>
      <c r="Z8" s="4">
        <v>0.75619999999999998</v>
      </c>
    </row>
    <row r="9" spans="1:42" x14ac:dyDescent="0.3">
      <c r="A9" s="3">
        <v>44572</v>
      </c>
      <c r="C9" s="4">
        <v>0.63800000000000001</v>
      </c>
      <c r="D9" s="4">
        <v>0.53</v>
      </c>
      <c r="E9" s="4">
        <v>0.40150000000000002</v>
      </c>
      <c r="F9" s="4">
        <v>0.43319999999999997</v>
      </c>
      <c r="G9" s="4">
        <v>0.38450000000000001</v>
      </c>
      <c r="H9" s="4">
        <v>0.34</v>
      </c>
      <c r="I9" s="4">
        <v>0.39529999999999998</v>
      </c>
      <c r="J9" s="4">
        <v>0.26079999999999998</v>
      </c>
      <c r="K9" s="4">
        <v>0.28999999999999998</v>
      </c>
      <c r="L9" s="4">
        <v>0.43</v>
      </c>
      <c r="M9" s="4">
        <v>0.50429999999999997</v>
      </c>
      <c r="N9" s="4">
        <v>0.51</v>
      </c>
      <c r="O9" s="4">
        <v>0.40799999999999997</v>
      </c>
      <c r="P9" s="4">
        <v>0.38619999999999999</v>
      </c>
      <c r="Q9" s="4">
        <v>0.28999999999999998</v>
      </c>
      <c r="R9" s="4">
        <v>0.3</v>
      </c>
      <c r="S9" s="4">
        <v>0.22</v>
      </c>
      <c r="T9" s="4">
        <v>0.26</v>
      </c>
      <c r="U9" s="4">
        <v>0.21</v>
      </c>
      <c r="V9" s="4">
        <v>0.27</v>
      </c>
      <c r="W9" s="4">
        <v>0.31</v>
      </c>
      <c r="X9" s="4">
        <v>0.31</v>
      </c>
      <c r="Y9" s="4">
        <v>0.36</v>
      </c>
      <c r="Z9" s="4">
        <v>0.75619999999999998</v>
      </c>
    </row>
    <row r="10" spans="1:42" x14ac:dyDescent="0.3">
      <c r="A10" s="3">
        <v>44573</v>
      </c>
      <c r="C10" s="4">
        <v>0.63800000000000001</v>
      </c>
      <c r="D10" s="4">
        <v>0.53</v>
      </c>
      <c r="E10" s="4">
        <v>0.40150000000000002</v>
      </c>
      <c r="F10" s="4">
        <v>0.43319999999999997</v>
      </c>
      <c r="G10" s="4">
        <v>0.38450000000000001</v>
      </c>
      <c r="H10" s="4">
        <v>0.34</v>
      </c>
      <c r="I10" s="4">
        <v>0.39529999999999998</v>
      </c>
      <c r="J10" s="4">
        <v>0.26079999999999998</v>
      </c>
      <c r="K10" s="4">
        <v>0.28999999999999998</v>
      </c>
      <c r="L10" s="4">
        <v>0.43</v>
      </c>
      <c r="M10" s="4">
        <v>0.50429999999999997</v>
      </c>
      <c r="N10" s="4">
        <v>0.51</v>
      </c>
      <c r="O10" s="4">
        <v>0.40799999999999997</v>
      </c>
      <c r="P10" s="4">
        <v>0.38619999999999999</v>
      </c>
      <c r="Q10" s="4">
        <v>0.28999999999999998</v>
      </c>
      <c r="R10" s="4">
        <v>0.3</v>
      </c>
      <c r="S10" s="4">
        <v>0.22</v>
      </c>
      <c r="T10" s="4">
        <v>0.26</v>
      </c>
      <c r="U10" s="4">
        <v>0.21</v>
      </c>
      <c r="V10" s="4">
        <v>0.27</v>
      </c>
      <c r="W10" s="4">
        <v>0.31</v>
      </c>
      <c r="X10" s="4">
        <v>0.31</v>
      </c>
      <c r="Y10" s="4">
        <v>0.36</v>
      </c>
      <c r="Z10" s="4">
        <v>0.75619999999999998</v>
      </c>
    </row>
    <row r="11" spans="1:42" x14ac:dyDescent="0.3">
      <c r="A11" s="3">
        <v>44574</v>
      </c>
      <c r="C11" s="4">
        <v>0.64190000000000003</v>
      </c>
      <c r="D11" s="4">
        <v>0.59150000000000003</v>
      </c>
      <c r="E11" s="4">
        <v>0.42080000000000001</v>
      </c>
      <c r="F11" s="4">
        <v>0.43830000000000002</v>
      </c>
      <c r="G11" s="4">
        <v>0.4088</v>
      </c>
      <c r="H11" s="4">
        <v>0.39510000000000001</v>
      </c>
      <c r="I11" s="4">
        <v>0.35770000000000002</v>
      </c>
      <c r="J11" s="4">
        <v>0.26040000000000002</v>
      </c>
      <c r="K11" s="4">
        <v>0.27979999999999999</v>
      </c>
      <c r="L11" s="4">
        <v>0.35909999999999997</v>
      </c>
      <c r="M11" s="4">
        <v>0.45219999999999999</v>
      </c>
      <c r="N11" s="4">
        <v>0.5968</v>
      </c>
      <c r="O11" s="4">
        <v>0.35399999999999998</v>
      </c>
      <c r="P11" s="4">
        <v>0.35809999999999997</v>
      </c>
      <c r="Q11" s="4">
        <v>0.30909999999999999</v>
      </c>
      <c r="R11" s="4">
        <v>0.2545</v>
      </c>
      <c r="S11" s="4">
        <v>0.253</v>
      </c>
      <c r="T11" s="4">
        <v>0.22339999999999999</v>
      </c>
      <c r="U11" s="4">
        <v>0.1961</v>
      </c>
      <c r="V11" s="4">
        <v>0.21379999999999999</v>
      </c>
      <c r="W11" s="4">
        <v>0.26619999999999999</v>
      </c>
      <c r="X11" s="4">
        <v>0.3599</v>
      </c>
      <c r="Y11" s="4">
        <v>0.45500000000000002</v>
      </c>
      <c r="Z11" s="4">
        <v>0.75990000000000002</v>
      </c>
    </row>
    <row r="12" spans="1:42" x14ac:dyDescent="0.3">
      <c r="A12" s="3">
        <v>44575</v>
      </c>
      <c r="C12" s="4">
        <v>0.57499999999999996</v>
      </c>
      <c r="D12" s="4">
        <v>0.70650000000000002</v>
      </c>
      <c r="E12" s="4">
        <v>0.46539999999999998</v>
      </c>
      <c r="F12" s="4">
        <v>0.43830000000000002</v>
      </c>
      <c r="G12" s="4">
        <v>0.4088</v>
      </c>
      <c r="H12" s="4">
        <v>0.3301</v>
      </c>
      <c r="I12" s="4">
        <v>0.35770000000000002</v>
      </c>
      <c r="J12" s="4">
        <v>0.29039999999999999</v>
      </c>
      <c r="K12" s="4">
        <v>0.3548</v>
      </c>
      <c r="L12" s="4">
        <v>0.4</v>
      </c>
      <c r="M12" s="4">
        <v>0.51219999999999999</v>
      </c>
      <c r="N12" s="4">
        <v>0.55049999999999999</v>
      </c>
      <c r="O12" s="4">
        <v>0.35399999999999998</v>
      </c>
      <c r="P12" s="4">
        <v>0.35809999999999997</v>
      </c>
      <c r="Q12" s="4">
        <v>0.30909999999999999</v>
      </c>
      <c r="R12" s="4">
        <v>0.2545</v>
      </c>
      <c r="S12" s="4">
        <v>0.253</v>
      </c>
      <c r="T12" s="4">
        <v>0.22339999999999999</v>
      </c>
      <c r="U12" s="4">
        <v>0.1961</v>
      </c>
      <c r="V12" s="4">
        <v>0.21379999999999999</v>
      </c>
      <c r="W12" s="4">
        <v>0.26619999999999999</v>
      </c>
      <c r="X12" s="4">
        <v>0.3599</v>
      </c>
      <c r="Y12" s="4">
        <v>0.45500000000000002</v>
      </c>
      <c r="Z12" s="4">
        <v>0.75990000000000002</v>
      </c>
      <c r="AA12" s="4">
        <v>0.35320000000000001</v>
      </c>
    </row>
    <row r="13" spans="1:42" x14ac:dyDescent="0.3">
      <c r="A13" s="3">
        <v>44578</v>
      </c>
      <c r="C13" s="4">
        <v>0.57499999999999996</v>
      </c>
      <c r="D13" s="4">
        <v>0.70650000000000002</v>
      </c>
      <c r="E13" s="4">
        <v>0.46539999999999998</v>
      </c>
      <c r="F13" s="4">
        <v>0.43830000000000002</v>
      </c>
      <c r="G13" s="4">
        <v>0.4088</v>
      </c>
      <c r="H13" s="4">
        <v>0.3301</v>
      </c>
      <c r="I13" s="4">
        <v>0.35770000000000002</v>
      </c>
      <c r="J13" s="4">
        <v>0.29039999999999999</v>
      </c>
      <c r="K13" s="4">
        <v>0.3548</v>
      </c>
      <c r="L13" s="4">
        <v>0.4</v>
      </c>
      <c r="M13" s="4">
        <v>0.51219999999999999</v>
      </c>
      <c r="N13" s="4">
        <v>0.55049999999999999</v>
      </c>
      <c r="O13" s="4">
        <v>0.35399999999999998</v>
      </c>
      <c r="P13" s="4">
        <v>0.35809999999999997</v>
      </c>
      <c r="Q13" s="4">
        <v>0.30909999999999999</v>
      </c>
      <c r="R13" s="4">
        <v>0.2545</v>
      </c>
      <c r="S13" s="4">
        <v>0.253</v>
      </c>
      <c r="T13" s="4">
        <v>0.22339999999999999</v>
      </c>
      <c r="U13" s="4">
        <v>0.1961</v>
      </c>
      <c r="V13" s="4">
        <v>0.21379999999999999</v>
      </c>
      <c r="W13" s="4">
        <v>0.26619999999999999</v>
      </c>
      <c r="X13" s="4">
        <v>0.3599</v>
      </c>
      <c r="Y13" s="4">
        <v>0.45500000000000002</v>
      </c>
      <c r="Z13" s="4">
        <v>0.75990000000000002</v>
      </c>
      <c r="AA13" s="4">
        <v>0.35320000000000001</v>
      </c>
    </row>
    <row r="14" spans="1:42" x14ac:dyDescent="0.3">
      <c r="A14" s="3">
        <v>44579</v>
      </c>
      <c r="C14" s="4">
        <v>0.52</v>
      </c>
      <c r="D14" s="4">
        <v>0.65290000000000004</v>
      </c>
      <c r="E14" s="4">
        <v>0.44</v>
      </c>
      <c r="F14" s="4">
        <v>0.43319999999999997</v>
      </c>
      <c r="G14" s="4">
        <v>0.38450000000000001</v>
      </c>
      <c r="H14" s="4">
        <v>0.35</v>
      </c>
      <c r="I14" s="4">
        <v>0.39529999999999998</v>
      </c>
      <c r="J14" s="4">
        <v>0.32</v>
      </c>
      <c r="K14" s="4">
        <v>0.44</v>
      </c>
      <c r="L14" s="4">
        <v>0.46</v>
      </c>
      <c r="M14" s="4">
        <v>0.50429999999999997</v>
      </c>
      <c r="N14" s="4">
        <v>0.6</v>
      </c>
      <c r="O14" s="4">
        <v>0.3</v>
      </c>
      <c r="P14" s="4">
        <v>0.33</v>
      </c>
      <c r="Q14" s="4">
        <v>0.28999999999999998</v>
      </c>
      <c r="R14" s="4">
        <v>0.26</v>
      </c>
      <c r="S14" s="4">
        <v>0.26</v>
      </c>
      <c r="T14" s="4">
        <v>0.26</v>
      </c>
      <c r="U14" s="4">
        <v>0.21</v>
      </c>
      <c r="V14" s="4">
        <v>0.26</v>
      </c>
      <c r="W14" s="4">
        <v>0.26</v>
      </c>
      <c r="X14" s="4">
        <v>0.2898</v>
      </c>
      <c r="Y14" s="4">
        <v>0.36</v>
      </c>
      <c r="Z14" s="4">
        <v>0.75619999999999998</v>
      </c>
      <c r="AA14" s="4">
        <v>0.34</v>
      </c>
    </row>
    <row r="15" spans="1:42" x14ac:dyDescent="0.3">
      <c r="A15" s="3">
        <v>44580</v>
      </c>
      <c r="C15" s="4">
        <v>0.52</v>
      </c>
      <c r="D15" s="4">
        <v>0.65290000000000004</v>
      </c>
      <c r="E15" s="4">
        <v>0.44</v>
      </c>
      <c r="F15" s="4">
        <v>0.43319999999999997</v>
      </c>
      <c r="G15" s="4">
        <v>0.38450000000000001</v>
      </c>
      <c r="H15" s="4">
        <v>0.35</v>
      </c>
      <c r="I15" s="4">
        <v>0.39529999999999998</v>
      </c>
      <c r="J15" s="4">
        <v>0.32</v>
      </c>
      <c r="K15" s="4">
        <v>0.44</v>
      </c>
      <c r="L15" s="4">
        <v>0.46</v>
      </c>
      <c r="M15" s="4">
        <v>0.50429999999999997</v>
      </c>
      <c r="N15" s="4">
        <v>0.6</v>
      </c>
      <c r="O15" s="4">
        <v>0.3</v>
      </c>
      <c r="P15" s="4">
        <v>0.33</v>
      </c>
      <c r="Q15" s="4">
        <v>0.28999999999999998</v>
      </c>
      <c r="R15" s="4">
        <v>0.26</v>
      </c>
      <c r="S15" s="4">
        <v>0.26</v>
      </c>
      <c r="T15" s="4">
        <v>0.26</v>
      </c>
      <c r="U15" s="4">
        <v>0.21</v>
      </c>
      <c r="V15" s="4">
        <v>0.26</v>
      </c>
      <c r="W15" s="4">
        <v>0.26</v>
      </c>
      <c r="X15" s="4">
        <v>0.2898</v>
      </c>
      <c r="Y15" s="4">
        <v>0.36</v>
      </c>
      <c r="Z15" s="4">
        <v>0.75619999999999998</v>
      </c>
      <c r="AA15" s="4">
        <v>0.34</v>
      </c>
    </row>
    <row r="16" spans="1:42" x14ac:dyDescent="0.3">
      <c r="A16" s="3">
        <v>44581</v>
      </c>
      <c r="C16" s="4">
        <v>0.52</v>
      </c>
      <c r="D16" s="4">
        <v>0.65290000000000004</v>
      </c>
      <c r="E16" s="4">
        <v>0.44</v>
      </c>
      <c r="F16" s="4">
        <v>0.43319999999999997</v>
      </c>
      <c r="G16" s="4">
        <v>0.38450000000000001</v>
      </c>
      <c r="H16" s="4">
        <v>0.35</v>
      </c>
      <c r="I16" s="4">
        <v>0.39529999999999998</v>
      </c>
      <c r="J16" s="4">
        <v>0.32</v>
      </c>
      <c r="K16" s="4">
        <v>0.44</v>
      </c>
      <c r="L16" s="4">
        <v>0.46</v>
      </c>
      <c r="M16" s="4">
        <v>0.50429999999999997</v>
      </c>
      <c r="N16" s="4">
        <v>0.6</v>
      </c>
      <c r="O16" s="4">
        <v>0.3</v>
      </c>
      <c r="P16" s="4">
        <v>0.33</v>
      </c>
      <c r="Q16" s="4">
        <v>0.28999999999999998</v>
      </c>
      <c r="R16" s="4">
        <v>0.26</v>
      </c>
      <c r="S16" s="4">
        <v>0.26</v>
      </c>
      <c r="T16" s="4">
        <v>0.26</v>
      </c>
      <c r="U16" s="4">
        <v>0.21</v>
      </c>
      <c r="V16" s="4">
        <v>0.26</v>
      </c>
      <c r="W16" s="4">
        <v>0.26</v>
      </c>
      <c r="X16" s="4">
        <v>0.2898</v>
      </c>
      <c r="Y16" s="4">
        <v>0.36</v>
      </c>
      <c r="Z16" s="4">
        <v>0.75619999999999998</v>
      </c>
      <c r="AA16" s="4">
        <v>0.34</v>
      </c>
    </row>
    <row r="17" spans="1:27" x14ac:dyDescent="0.3">
      <c r="A17" s="3">
        <v>44582</v>
      </c>
      <c r="C17" s="4">
        <v>0.52</v>
      </c>
      <c r="D17" s="4">
        <v>0.73109999999999997</v>
      </c>
      <c r="E17" s="4">
        <v>0.44</v>
      </c>
      <c r="F17" s="4">
        <v>0.42</v>
      </c>
      <c r="G17" s="4">
        <v>0.40439999999999998</v>
      </c>
      <c r="H17" s="4">
        <v>0.36</v>
      </c>
      <c r="I17" s="4">
        <v>0.39529999999999998</v>
      </c>
      <c r="J17" s="4">
        <v>0.26079999999999998</v>
      </c>
      <c r="K17" s="4">
        <v>0.35</v>
      </c>
      <c r="L17" s="4">
        <v>0.46</v>
      </c>
      <c r="M17" s="4">
        <v>0.51970000000000005</v>
      </c>
      <c r="N17" s="4">
        <v>0.6</v>
      </c>
      <c r="O17" s="4">
        <v>0.3</v>
      </c>
      <c r="P17" s="4">
        <v>0.38619999999999999</v>
      </c>
      <c r="Q17" s="4">
        <v>0.28999999999999998</v>
      </c>
      <c r="R17" s="4">
        <v>0.27</v>
      </c>
      <c r="S17" s="4">
        <v>0.26</v>
      </c>
      <c r="T17" s="4">
        <v>0.26</v>
      </c>
      <c r="U17" s="4">
        <v>0.21</v>
      </c>
      <c r="V17" s="4">
        <v>0.26</v>
      </c>
      <c r="W17" s="4">
        <v>0.26</v>
      </c>
      <c r="X17" s="4">
        <v>0.2898</v>
      </c>
      <c r="Y17" s="4">
        <v>0.36</v>
      </c>
      <c r="Z17" s="4">
        <v>0.41110000000000002</v>
      </c>
      <c r="AA17" s="4">
        <v>0.34</v>
      </c>
    </row>
    <row r="18" spans="1:27" x14ac:dyDescent="0.3">
      <c r="A18" s="3">
        <v>44585</v>
      </c>
      <c r="C18" s="4">
        <v>0.50819999999999999</v>
      </c>
      <c r="D18" s="4">
        <v>0.73109999999999997</v>
      </c>
      <c r="E18" s="4">
        <v>0.46</v>
      </c>
      <c r="F18" s="4">
        <v>0.44</v>
      </c>
      <c r="G18" s="4">
        <v>0.40439999999999998</v>
      </c>
      <c r="H18" s="4">
        <v>0.36</v>
      </c>
      <c r="I18" s="4">
        <v>0.39529999999999998</v>
      </c>
      <c r="J18" s="4">
        <v>0.26079999999999998</v>
      </c>
      <c r="K18" s="4">
        <v>0.35</v>
      </c>
      <c r="L18" s="4">
        <v>0.46</v>
      </c>
      <c r="M18" s="4">
        <v>0.51970000000000005</v>
      </c>
      <c r="N18" s="4">
        <v>0.6</v>
      </c>
      <c r="O18" s="4">
        <v>0.3</v>
      </c>
      <c r="P18" s="4">
        <v>0.38619999999999999</v>
      </c>
      <c r="Q18" s="4">
        <v>0.28999999999999998</v>
      </c>
      <c r="R18" s="4">
        <v>0.27</v>
      </c>
      <c r="S18" s="4">
        <v>0.26</v>
      </c>
      <c r="T18" s="4">
        <v>0.26</v>
      </c>
      <c r="U18" s="4">
        <v>0.21</v>
      </c>
      <c r="V18" s="4">
        <v>0.26</v>
      </c>
      <c r="W18" s="4">
        <v>0.26</v>
      </c>
      <c r="X18" s="4">
        <v>0.2898</v>
      </c>
      <c r="Y18" s="4">
        <v>0.36</v>
      </c>
      <c r="Z18" s="4">
        <v>0.41110000000000002</v>
      </c>
      <c r="AA18" s="4">
        <v>0.34</v>
      </c>
    </row>
    <row r="19" spans="1:27" x14ac:dyDescent="0.3">
      <c r="A19" s="3">
        <v>44586</v>
      </c>
      <c r="C19" s="4">
        <v>0.50819999999999999</v>
      </c>
      <c r="D19" s="4">
        <v>0.73109999999999997</v>
      </c>
      <c r="E19" s="4">
        <v>0.46</v>
      </c>
      <c r="F19" s="4">
        <v>0.44</v>
      </c>
      <c r="G19" s="4">
        <v>0.40439999999999998</v>
      </c>
      <c r="H19" s="4">
        <v>0.36</v>
      </c>
      <c r="I19" s="4">
        <v>0.39529999999999998</v>
      </c>
      <c r="J19" s="4">
        <v>0.26079999999999998</v>
      </c>
      <c r="K19" s="4">
        <v>0.35</v>
      </c>
      <c r="L19" s="4">
        <v>0.46</v>
      </c>
      <c r="M19" s="4">
        <v>0.51970000000000005</v>
      </c>
      <c r="N19" s="4">
        <v>0.6</v>
      </c>
      <c r="O19" s="4">
        <v>0.3</v>
      </c>
      <c r="P19" s="4">
        <v>0.38619999999999999</v>
      </c>
      <c r="Q19" s="4">
        <v>0.28999999999999998</v>
      </c>
      <c r="R19" s="4">
        <v>0.27</v>
      </c>
      <c r="S19" s="4">
        <v>0.26</v>
      </c>
      <c r="T19" s="4">
        <v>0.26</v>
      </c>
      <c r="U19" s="4">
        <v>0.21</v>
      </c>
      <c r="V19" s="4">
        <v>0.26</v>
      </c>
      <c r="W19" s="4">
        <v>0.26</v>
      </c>
      <c r="X19" s="4">
        <v>0.2898</v>
      </c>
      <c r="Y19" s="4">
        <v>0.36</v>
      </c>
      <c r="Z19" s="4">
        <v>0.41110000000000002</v>
      </c>
      <c r="AA19" s="4">
        <v>0.34</v>
      </c>
    </row>
    <row r="20" spans="1:27" x14ac:dyDescent="0.3">
      <c r="A20" s="3">
        <v>44587</v>
      </c>
      <c r="C20" s="4">
        <v>0.50819999999999999</v>
      </c>
      <c r="D20" s="4">
        <v>0.73109999999999997</v>
      </c>
      <c r="E20" s="4">
        <v>0.46</v>
      </c>
      <c r="F20" s="4">
        <v>0.44</v>
      </c>
      <c r="G20" s="4">
        <v>0.40439999999999998</v>
      </c>
      <c r="H20" s="4">
        <v>0.36</v>
      </c>
      <c r="I20" s="4">
        <v>0.39529999999999998</v>
      </c>
      <c r="J20" s="4">
        <v>0.26079999999999998</v>
      </c>
      <c r="K20" s="4">
        <v>0.35</v>
      </c>
      <c r="L20" s="4">
        <v>0.46</v>
      </c>
      <c r="M20" s="4">
        <v>0.51970000000000005</v>
      </c>
      <c r="N20" s="4">
        <v>0.6</v>
      </c>
      <c r="O20" s="4">
        <v>0.3</v>
      </c>
      <c r="P20" s="4">
        <v>0.38619999999999999</v>
      </c>
      <c r="Q20" s="4">
        <v>0.28999999999999998</v>
      </c>
      <c r="R20" s="4">
        <v>0.27</v>
      </c>
      <c r="S20" s="4">
        <v>0.26</v>
      </c>
      <c r="T20" s="4">
        <v>0.26</v>
      </c>
      <c r="U20" s="4">
        <v>0.21</v>
      </c>
      <c r="V20" s="4">
        <v>0.26</v>
      </c>
      <c r="W20" s="4">
        <v>0.26</v>
      </c>
      <c r="X20" s="4">
        <v>0.2898</v>
      </c>
      <c r="Y20" s="4">
        <v>0.36</v>
      </c>
      <c r="Z20" s="4">
        <v>0.41110000000000002</v>
      </c>
      <c r="AA20" s="4">
        <v>0.34</v>
      </c>
    </row>
    <row r="21" spans="1:27" x14ac:dyDescent="0.3">
      <c r="A21" s="3">
        <v>44588</v>
      </c>
      <c r="C21" s="4">
        <v>0.50819999999999999</v>
      </c>
      <c r="D21" s="4">
        <v>0.73109999999999997</v>
      </c>
      <c r="E21" s="4">
        <v>0.46</v>
      </c>
      <c r="F21" s="4">
        <v>0.44</v>
      </c>
      <c r="G21" s="4">
        <v>0.40439999999999998</v>
      </c>
      <c r="H21" s="4">
        <v>0.36</v>
      </c>
      <c r="I21" s="4">
        <v>0.39529999999999998</v>
      </c>
      <c r="J21" s="4">
        <v>0.26079999999999998</v>
      </c>
      <c r="K21" s="4">
        <v>0.35</v>
      </c>
      <c r="L21" s="4">
        <v>0.46</v>
      </c>
      <c r="M21" s="4">
        <v>0.51970000000000005</v>
      </c>
      <c r="N21" s="4">
        <v>0.6</v>
      </c>
      <c r="O21" s="4">
        <v>0.3</v>
      </c>
      <c r="P21" s="4">
        <v>0.38619999999999999</v>
      </c>
      <c r="Q21" s="4">
        <v>0.28999999999999998</v>
      </c>
      <c r="R21" s="4">
        <v>0.27</v>
      </c>
      <c r="S21" s="4">
        <v>0.26</v>
      </c>
      <c r="T21" s="4">
        <v>0.26</v>
      </c>
      <c r="U21" s="4">
        <v>0.21</v>
      </c>
      <c r="V21" s="4">
        <v>0.26</v>
      </c>
      <c r="W21" s="4">
        <v>0.26</v>
      </c>
      <c r="X21" s="4">
        <v>0.2898</v>
      </c>
      <c r="Y21" s="4">
        <v>0.36</v>
      </c>
      <c r="Z21" s="4">
        <v>0.41110000000000002</v>
      </c>
      <c r="AA21" s="4">
        <v>0.34</v>
      </c>
    </row>
    <row r="22" spans="1:27" x14ac:dyDescent="0.3">
      <c r="A22" s="3">
        <v>44589</v>
      </c>
      <c r="C22" s="4">
        <v>0.52</v>
      </c>
      <c r="D22" s="4">
        <v>0.73109999999999997</v>
      </c>
      <c r="E22" s="4">
        <v>0.46</v>
      </c>
      <c r="F22" s="4">
        <v>0.44</v>
      </c>
      <c r="G22" s="4">
        <v>0.40439999999999998</v>
      </c>
      <c r="H22" s="4">
        <v>0.36</v>
      </c>
      <c r="I22" s="4">
        <v>0.39529999999999998</v>
      </c>
      <c r="J22" s="4">
        <v>0.26079999999999998</v>
      </c>
      <c r="K22" s="4">
        <v>0.35</v>
      </c>
      <c r="L22" s="4">
        <v>0.46</v>
      </c>
      <c r="M22" s="4">
        <v>0.51970000000000005</v>
      </c>
      <c r="N22" s="4">
        <v>0.6</v>
      </c>
      <c r="O22" s="4">
        <v>0.40799999999999997</v>
      </c>
      <c r="P22" s="4">
        <v>0.41</v>
      </c>
      <c r="Q22" s="4">
        <v>0.28999999999999998</v>
      </c>
      <c r="R22" s="4">
        <v>0.30869999999999997</v>
      </c>
      <c r="S22" s="4">
        <v>0.22</v>
      </c>
      <c r="T22" s="4">
        <v>0.31</v>
      </c>
      <c r="U22" s="4">
        <v>0.21</v>
      </c>
      <c r="V22" s="4">
        <v>0.26</v>
      </c>
      <c r="W22" s="4">
        <v>0.31</v>
      </c>
      <c r="X22" s="4">
        <v>0.31</v>
      </c>
      <c r="Y22" s="4">
        <v>0.36</v>
      </c>
      <c r="Z22" s="4">
        <v>0.41110000000000002</v>
      </c>
      <c r="AA22" s="4">
        <v>0.34</v>
      </c>
    </row>
    <row r="23" spans="1:27" x14ac:dyDescent="0.3">
      <c r="A23" s="3">
        <v>44592</v>
      </c>
      <c r="C23" s="4">
        <v>0.53</v>
      </c>
      <c r="D23" s="4">
        <v>0.83</v>
      </c>
      <c r="E23" s="4">
        <v>0.56000000000000005</v>
      </c>
      <c r="F23" s="4">
        <v>0.36</v>
      </c>
      <c r="G23" s="4">
        <v>-3.5099999999999999E-2</v>
      </c>
      <c r="H23" s="4">
        <v>0.46</v>
      </c>
      <c r="I23" s="4">
        <v>0.51239999999999997</v>
      </c>
      <c r="J23" s="4">
        <v>0.27</v>
      </c>
      <c r="K23" s="4">
        <v>0.37</v>
      </c>
      <c r="L23" s="4">
        <v>0.52</v>
      </c>
      <c r="M23" s="4">
        <v>0.45939999999999998</v>
      </c>
      <c r="N23" s="4">
        <v>0.69</v>
      </c>
      <c r="O23" s="4">
        <v>0.53</v>
      </c>
      <c r="P23" s="4">
        <v>0.41</v>
      </c>
      <c r="Q23" s="4">
        <v>0.35</v>
      </c>
      <c r="R23" s="4">
        <v>0.38</v>
      </c>
      <c r="S23" s="4">
        <v>0.27</v>
      </c>
      <c r="T23" s="4">
        <v>0.31</v>
      </c>
      <c r="U23" s="4">
        <v>0.2321</v>
      </c>
      <c r="V23" s="4">
        <v>0.11</v>
      </c>
      <c r="W23" s="4">
        <v>0.24</v>
      </c>
      <c r="X23" s="4">
        <v>0.28000000000000003</v>
      </c>
      <c r="Y23" s="4">
        <v>0.18</v>
      </c>
      <c r="Z23" s="4">
        <v>0.44</v>
      </c>
      <c r="AA23" s="4">
        <v>0.52</v>
      </c>
    </row>
    <row r="24" spans="1:27" x14ac:dyDescent="0.3">
      <c r="A24" s="3">
        <v>44593</v>
      </c>
      <c r="C24" s="4">
        <v>0.53</v>
      </c>
      <c r="D24" s="4">
        <v>0.83</v>
      </c>
      <c r="E24" s="4">
        <v>0.56000000000000005</v>
      </c>
      <c r="F24" s="4">
        <v>0.36</v>
      </c>
      <c r="G24" s="4">
        <v>-3.5099999999999999E-2</v>
      </c>
      <c r="H24" s="4">
        <v>0.46</v>
      </c>
      <c r="I24" s="4">
        <v>0.51239999999999997</v>
      </c>
      <c r="J24" s="4">
        <v>0.27</v>
      </c>
      <c r="K24" s="4">
        <v>0.37</v>
      </c>
      <c r="L24" s="4">
        <v>0.52</v>
      </c>
      <c r="M24" s="4">
        <v>0.45939999999999998</v>
      </c>
      <c r="N24" s="4">
        <v>0.69</v>
      </c>
      <c r="O24" s="4">
        <v>0.53</v>
      </c>
      <c r="P24" s="4">
        <v>0.41</v>
      </c>
      <c r="Q24" s="4">
        <v>0.35</v>
      </c>
      <c r="R24" s="4">
        <v>0.38</v>
      </c>
      <c r="S24" s="4">
        <v>0.27</v>
      </c>
      <c r="T24" s="4">
        <v>0.31</v>
      </c>
      <c r="U24" s="4">
        <v>0.2321</v>
      </c>
      <c r="V24" s="4">
        <v>0.11</v>
      </c>
      <c r="W24" s="4">
        <v>0.24</v>
      </c>
      <c r="X24" s="4">
        <v>0.28000000000000003</v>
      </c>
      <c r="Y24" s="4">
        <v>0.18</v>
      </c>
      <c r="Z24" s="4">
        <v>0.44</v>
      </c>
      <c r="AA24" s="4">
        <v>0.52</v>
      </c>
    </row>
    <row r="25" spans="1:27" x14ac:dyDescent="0.3">
      <c r="A25" s="3">
        <v>44594</v>
      </c>
      <c r="C25" s="4">
        <v>0.53</v>
      </c>
      <c r="D25" s="4">
        <v>0.83</v>
      </c>
      <c r="E25" s="4">
        <v>0.56000000000000005</v>
      </c>
      <c r="F25" s="4">
        <v>0.36</v>
      </c>
      <c r="G25" s="4">
        <v>-3.5099999999999999E-2</v>
      </c>
      <c r="H25" s="4">
        <v>0.46</v>
      </c>
      <c r="I25" s="4">
        <v>0.51239999999999997</v>
      </c>
      <c r="J25" s="4">
        <v>0.27</v>
      </c>
      <c r="K25" s="4">
        <v>0.37</v>
      </c>
      <c r="L25" s="4">
        <v>0.52</v>
      </c>
      <c r="M25" s="4">
        <v>0.45939999999999998</v>
      </c>
      <c r="N25" s="4">
        <v>0.69</v>
      </c>
      <c r="O25" s="4">
        <v>0.53</v>
      </c>
      <c r="P25" s="4">
        <v>0.41</v>
      </c>
      <c r="Q25" s="4">
        <v>0.35</v>
      </c>
      <c r="R25" s="4">
        <v>0.38</v>
      </c>
      <c r="S25" s="4">
        <v>0.27</v>
      </c>
      <c r="T25" s="4">
        <v>0.31</v>
      </c>
      <c r="U25" s="4">
        <v>0.2321</v>
      </c>
      <c r="V25" s="4">
        <v>0.11</v>
      </c>
      <c r="W25" s="4">
        <v>0.24</v>
      </c>
      <c r="X25" s="4">
        <v>0.28000000000000003</v>
      </c>
      <c r="Y25" s="4">
        <v>0.18</v>
      </c>
      <c r="Z25" s="4">
        <v>0.44</v>
      </c>
      <c r="AA25" s="4">
        <v>0.52</v>
      </c>
    </row>
    <row r="26" spans="1:27" x14ac:dyDescent="0.3">
      <c r="A26" s="3">
        <v>44595</v>
      </c>
      <c r="C26" s="4">
        <v>0.53</v>
      </c>
      <c r="D26" s="4">
        <v>0.83</v>
      </c>
      <c r="E26" s="4">
        <v>0.56000000000000005</v>
      </c>
      <c r="F26" s="4">
        <v>0.36</v>
      </c>
      <c r="G26" s="4">
        <v>-3.5099999999999999E-2</v>
      </c>
      <c r="H26" s="4">
        <v>0.46</v>
      </c>
      <c r="I26" s="4">
        <v>0.51239999999999997</v>
      </c>
      <c r="J26" s="4">
        <v>0.27</v>
      </c>
      <c r="K26" s="4">
        <v>0.37</v>
      </c>
      <c r="L26" s="4">
        <v>0.52</v>
      </c>
      <c r="M26" s="4">
        <v>0.45939999999999998</v>
      </c>
      <c r="N26" s="4">
        <v>0.69</v>
      </c>
      <c r="O26" s="4">
        <v>0.53</v>
      </c>
      <c r="P26" s="4">
        <v>0.41</v>
      </c>
      <c r="Q26" s="4">
        <v>0.35</v>
      </c>
      <c r="R26" s="4">
        <v>0.38</v>
      </c>
      <c r="S26" s="4">
        <v>0.27</v>
      </c>
      <c r="T26" s="4">
        <v>0.31</v>
      </c>
      <c r="U26" s="4">
        <v>0.2321</v>
      </c>
      <c r="V26" s="4">
        <v>0.11</v>
      </c>
      <c r="W26" s="4">
        <v>0.24</v>
      </c>
      <c r="X26" s="4">
        <v>0.28000000000000003</v>
      </c>
      <c r="Y26" s="4">
        <v>0.18</v>
      </c>
      <c r="Z26" s="4">
        <v>0.44</v>
      </c>
      <c r="AA26" s="4">
        <v>0.52</v>
      </c>
    </row>
    <row r="27" spans="1:27" x14ac:dyDescent="0.3">
      <c r="A27" s="3">
        <v>44596</v>
      </c>
      <c r="C27" s="4">
        <v>0.52</v>
      </c>
      <c r="D27" s="4">
        <v>0.79</v>
      </c>
      <c r="E27" s="4">
        <v>0.59</v>
      </c>
      <c r="F27" s="4">
        <v>0.45</v>
      </c>
      <c r="G27" s="4">
        <v>7.0000000000000007E-2</v>
      </c>
      <c r="H27" s="4">
        <v>0.46</v>
      </c>
      <c r="I27" s="4">
        <v>0.56999999999999995</v>
      </c>
      <c r="J27" s="4">
        <v>0.39</v>
      </c>
      <c r="K27" s="4">
        <v>0.37</v>
      </c>
      <c r="L27" s="4">
        <v>0.52</v>
      </c>
      <c r="M27" s="4">
        <v>0.46</v>
      </c>
      <c r="N27" s="4">
        <v>0.69</v>
      </c>
      <c r="O27" s="4">
        <v>0.53</v>
      </c>
      <c r="P27" s="4">
        <v>0.43</v>
      </c>
      <c r="Q27" s="4">
        <v>0.35</v>
      </c>
      <c r="R27" s="4">
        <v>0.38</v>
      </c>
      <c r="S27" s="4">
        <v>0.27</v>
      </c>
      <c r="T27" s="4">
        <v>0.31</v>
      </c>
      <c r="U27" s="4">
        <v>0.2321</v>
      </c>
      <c r="V27" s="4">
        <v>0.11</v>
      </c>
      <c r="W27" s="4">
        <v>0.24</v>
      </c>
      <c r="X27" s="4">
        <v>0.28000000000000003</v>
      </c>
      <c r="Y27" s="4">
        <v>0.18</v>
      </c>
      <c r="Z27" s="4">
        <v>0.44</v>
      </c>
      <c r="AA27" s="4">
        <v>0.52</v>
      </c>
    </row>
    <row r="28" spans="1:27" x14ac:dyDescent="0.3">
      <c r="A28" s="3">
        <v>44599</v>
      </c>
      <c r="C28" s="4">
        <v>0.52</v>
      </c>
      <c r="D28" s="4">
        <v>0.79</v>
      </c>
      <c r="E28" s="4">
        <v>0.59</v>
      </c>
      <c r="F28" s="4">
        <v>0.45</v>
      </c>
      <c r="G28" s="4">
        <v>7.0000000000000007E-2</v>
      </c>
      <c r="H28" s="4">
        <v>0.46</v>
      </c>
      <c r="I28" s="4">
        <v>0.56999999999999995</v>
      </c>
      <c r="J28" s="4">
        <v>0.39</v>
      </c>
      <c r="K28" s="4">
        <v>0.37</v>
      </c>
      <c r="L28" s="4">
        <v>0.52</v>
      </c>
      <c r="M28" s="4">
        <v>0.46</v>
      </c>
      <c r="N28" s="4">
        <v>0.69</v>
      </c>
      <c r="O28" s="4">
        <v>0.53</v>
      </c>
      <c r="P28" s="4">
        <v>0.43</v>
      </c>
      <c r="Q28" s="4">
        <v>0.35</v>
      </c>
      <c r="R28" s="4">
        <v>0.38</v>
      </c>
      <c r="S28" s="4">
        <v>0.27</v>
      </c>
      <c r="T28" s="4">
        <v>0.31</v>
      </c>
      <c r="U28" s="4">
        <v>0.2321</v>
      </c>
      <c r="V28" s="4">
        <v>0.11</v>
      </c>
      <c r="W28" s="4">
        <v>0.24</v>
      </c>
      <c r="X28" s="4">
        <v>0.28000000000000003</v>
      </c>
      <c r="Y28" s="4">
        <v>0.18</v>
      </c>
      <c r="Z28" s="4">
        <v>0.44</v>
      </c>
      <c r="AA28" s="4">
        <v>0.52</v>
      </c>
    </row>
    <row r="29" spans="1:27" x14ac:dyDescent="0.3">
      <c r="A29" s="3">
        <v>44600</v>
      </c>
      <c r="C29" s="4">
        <v>0.52</v>
      </c>
      <c r="D29" s="4">
        <v>0.79</v>
      </c>
      <c r="E29" s="4">
        <v>0.59</v>
      </c>
      <c r="F29" s="4">
        <v>0.45</v>
      </c>
      <c r="G29" s="4">
        <v>7.0000000000000007E-2</v>
      </c>
      <c r="H29" s="4">
        <v>0.46</v>
      </c>
      <c r="I29" s="4">
        <v>0.56999999999999995</v>
      </c>
      <c r="J29" s="4">
        <v>0.39</v>
      </c>
      <c r="K29" s="4">
        <v>0.37</v>
      </c>
      <c r="L29" s="4">
        <v>0.52</v>
      </c>
      <c r="M29" s="4">
        <v>0.46</v>
      </c>
      <c r="N29" s="4">
        <v>0.69</v>
      </c>
      <c r="O29" s="4">
        <v>0.53</v>
      </c>
      <c r="P29" s="4">
        <v>0.43</v>
      </c>
      <c r="Q29" s="4">
        <v>0.35</v>
      </c>
      <c r="R29" s="4">
        <v>0.38</v>
      </c>
      <c r="S29" s="4">
        <v>0.27</v>
      </c>
      <c r="T29" s="4">
        <v>0.31</v>
      </c>
      <c r="U29" s="4">
        <v>0.2321</v>
      </c>
      <c r="V29" s="4">
        <v>0.11</v>
      </c>
      <c r="W29" s="4">
        <v>0.24</v>
      </c>
      <c r="X29" s="4">
        <v>0.28000000000000003</v>
      </c>
      <c r="Y29" s="4">
        <v>0.18</v>
      </c>
      <c r="Z29" s="4">
        <v>0.44</v>
      </c>
      <c r="AA29" s="4">
        <v>0.52</v>
      </c>
    </row>
    <row r="30" spans="1:27" x14ac:dyDescent="0.3">
      <c r="A30" s="3">
        <v>44601</v>
      </c>
      <c r="D30" s="4">
        <v>0.81</v>
      </c>
      <c r="E30" s="4">
        <v>0.6</v>
      </c>
      <c r="F30" s="4">
        <v>0.45</v>
      </c>
      <c r="G30" s="4">
        <v>7.0000000000000007E-2</v>
      </c>
      <c r="H30" s="4">
        <v>0.46</v>
      </c>
      <c r="I30" s="4">
        <v>0.56999999999999995</v>
      </c>
      <c r="J30" s="4">
        <v>0.35</v>
      </c>
      <c r="K30" s="4">
        <v>0.37</v>
      </c>
      <c r="L30" s="4">
        <v>0.52</v>
      </c>
      <c r="M30" s="4">
        <v>0.46</v>
      </c>
      <c r="N30" s="4">
        <v>0.69</v>
      </c>
      <c r="O30" s="4">
        <v>0.53</v>
      </c>
      <c r="P30" s="4">
        <v>0.43</v>
      </c>
      <c r="Q30" s="4">
        <v>0.35</v>
      </c>
      <c r="R30" s="4">
        <v>0.38</v>
      </c>
      <c r="S30" s="4">
        <v>0.27</v>
      </c>
      <c r="T30" s="4">
        <v>0.31</v>
      </c>
      <c r="U30" s="4">
        <v>0.2321</v>
      </c>
      <c r="V30" s="4">
        <v>0.11</v>
      </c>
      <c r="W30" s="4">
        <v>0.24</v>
      </c>
      <c r="X30" s="4">
        <v>0.3</v>
      </c>
      <c r="Y30" s="4">
        <v>0.18</v>
      </c>
      <c r="Z30" s="4">
        <v>0.45</v>
      </c>
      <c r="AA30" s="4">
        <v>0.52</v>
      </c>
    </row>
    <row r="31" spans="1:27" x14ac:dyDescent="0.3">
      <c r="A31" s="3">
        <v>44602</v>
      </c>
      <c r="D31" s="4">
        <v>0.81</v>
      </c>
      <c r="E31" s="4">
        <v>0.6</v>
      </c>
      <c r="F31" s="4">
        <v>0.45</v>
      </c>
      <c r="G31" s="4">
        <v>7.0000000000000007E-2</v>
      </c>
      <c r="H31" s="4">
        <v>0.46</v>
      </c>
      <c r="I31" s="4">
        <v>0.56999999999999995</v>
      </c>
      <c r="J31" s="4">
        <v>0.35</v>
      </c>
      <c r="K31" s="4">
        <v>0.37</v>
      </c>
      <c r="L31" s="4">
        <v>0.52</v>
      </c>
      <c r="M31" s="4">
        <v>0.46</v>
      </c>
      <c r="N31" s="4">
        <v>0.69</v>
      </c>
      <c r="O31" s="4">
        <v>0.53</v>
      </c>
      <c r="P31" s="4">
        <v>0.43</v>
      </c>
      <c r="Q31" s="4">
        <v>0.35</v>
      </c>
      <c r="R31" s="4">
        <v>0.38</v>
      </c>
      <c r="S31" s="4">
        <v>0.27</v>
      </c>
      <c r="T31" s="4">
        <v>0.31</v>
      </c>
      <c r="U31" s="4">
        <v>0.2321</v>
      </c>
      <c r="V31" s="4">
        <v>0.11</v>
      </c>
      <c r="W31" s="4">
        <v>0.24</v>
      </c>
      <c r="X31" s="4">
        <v>0.3</v>
      </c>
      <c r="Y31" s="4">
        <v>0.18</v>
      </c>
      <c r="Z31" s="4">
        <v>0.45</v>
      </c>
      <c r="AA31" s="4">
        <v>0.52</v>
      </c>
    </row>
    <row r="32" spans="1:27" x14ac:dyDescent="0.3">
      <c r="A32" s="3">
        <v>44603</v>
      </c>
      <c r="D32" s="4">
        <v>0.81</v>
      </c>
      <c r="E32" s="4">
        <v>0.56999999999999995</v>
      </c>
      <c r="F32" s="4">
        <v>0.45</v>
      </c>
      <c r="G32" s="4">
        <v>7.0000000000000007E-2</v>
      </c>
      <c r="H32" s="4">
        <v>0.46</v>
      </c>
      <c r="I32" s="4">
        <v>0.56999999999999995</v>
      </c>
      <c r="J32" s="4">
        <v>0.35</v>
      </c>
      <c r="K32" s="4">
        <v>0.43</v>
      </c>
      <c r="L32" s="4">
        <v>0.52</v>
      </c>
      <c r="M32" s="4">
        <v>0.46</v>
      </c>
      <c r="N32" s="4">
        <v>0.69</v>
      </c>
      <c r="O32" s="4">
        <v>0.53</v>
      </c>
      <c r="P32" s="4">
        <v>0.43</v>
      </c>
      <c r="Q32" s="4">
        <v>0.35</v>
      </c>
      <c r="R32" s="4">
        <v>0.38</v>
      </c>
      <c r="S32" s="4">
        <v>0.27</v>
      </c>
      <c r="T32" s="4">
        <v>0.32</v>
      </c>
      <c r="U32" s="4">
        <v>0.2321</v>
      </c>
      <c r="V32" s="4">
        <v>0.11</v>
      </c>
      <c r="W32" s="4">
        <v>0.24</v>
      </c>
      <c r="X32" s="4">
        <v>0.3</v>
      </c>
      <c r="Y32" s="4">
        <v>0.21</v>
      </c>
      <c r="Z32" s="4">
        <v>0.45</v>
      </c>
      <c r="AA32" s="4">
        <v>0.52</v>
      </c>
    </row>
    <row r="33" spans="1:28" x14ac:dyDescent="0.3">
      <c r="A33" s="3">
        <v>44606</v>
      </c>
      <c r="D33" s="4">
        <v>0.81</v>
      </c>
      <c r="E33" s="4">
        <v>0.56999999999999995</v>
      </c>
      <c r="F33" s="4">
        <v>0.45</v>
      </c>
      <c r="G33" s="4">
        <v>7.0000000000000007E-2</v>
      </c>
      <c r="H33" s="4">
        <v>0.46</v>
      </c>
      <c r="I33" s="4">
        <v>0.56999999999999995</v>
      </c>
      <c r="J33" s="4">
        <v>0.35</v>
      </c>
      <c r="K33" s="4">
        <v>0.43</v>
      </c>
      <c r="L33" s="4">
        <v>0.52</v>
      </c>
      <c r="M33" s="4">
        <v>0.46</v>
      </c>
      <c r="N33" s="4">
        <v>0.69</v>
      </c>
      <c r="O33" s="4">
        <v>0.53</v>
      </c>
      <c r="P33" s="4">
        <v>0.43</v>
      </c>
      <c r="Q33" s="4">
        <v>0.35</v>
      </c>
      <c r="R33" s="4">
        <v>0.38</v>
      </c>
      <c r="S33" s="4">
        <v>0.27</v>
      </c>
      <c r="T33" s="4">
        <v>0.32</v>
      </c>
      <c r="U33" s="4">
        <v>0.2321</v>
      </c>
      <c r="V33" s="4">
        <v>0.11</v>
      </c>
      <c r="W33" s="4">
        <v>0.24</v>
      </c>
      <c r="X33" s="4">
        <v>0.3</v>
      </c>
      <c r="Y33" s="4">
        <v>0.21</v>
      </c>
      <c r="Z33" s="4">
        <v>0.45</v>
      </c>
      <c r="AA33" s="4">
        <v>0.52</v>
      </c>
    </row>
    <row r="34" spans="1:28" x14ac:dyDescent="0.3">
      <c r="A34" s="3">
        <v>44607</v>
      </c>
      <c r="D34" s="4">
        <v>0.81</v>
      </c>
      <c r="E34" s="4">
        <v>0.56999999999999995</v>
      </c>
      <c r="F34" s="4">
        <v>0.45</v>
      </c>
      <c r="G34" s="4">
        <v>7.0000000000000007E-2</v>
      </c>
      <c r="H34" s="4">
        <v>0.46</v>
      </c>
      <c r="I34" s="4">
        <v>0.56999999999999995</v>
      </c>
      <c r="J34" s="4">
        <v>0.35</v>
      </c>
      <c r="K34" s="4">
        <v>0.43</v>
      </c>
      <c r="L34" s="4">
        <v>0.52</v>
      </c>
      <c r="M34" s="4">
        <v>0.46</v>
      </c>
      <c r="N34" s="4">
        <v>0.69</v>
      </c>
      <c r="O34" s="4">
        <v>0.53</v>
      </c>
      <c r="P34" s="4">
        <v>0.43</v>
      </c>
      <c r="Q34" s="4">
        <v>0.35</v>
      </c>
      <c r="R34" s="4">
        <v>0.38</v>
      </c>
      <c r="S34" s="4">
        <v>0.27</v>
      </c>
      <c r="T34" s="4">
        <v>0.32</v>
      </c>
      <c r="U34" s="4">
        <v>0.2321</v>
      </c>
      <c r="V34" s="4">
        <v>0.11</v>
      </c>
      <c r="W34" s="4">
        <v>0.24</v>
      </c>
      <c r="X34" s="4">
        <v>0.3</v>
      </c>
      <c r="Y34" s="4">
        <v>0.21</v>
      </c>
      <c r="Z34" s="4">
        <v>0.45</v>
      </c>
      <c r="AA34" s="4">
        <v>0.52</v>
      </c>
    </row>
    <row r="35" spans="1:28" x14ac:dyDescent="0.3">
      <c r="A35" s="3">
        <v>44608</v>
      </c>
      <c r="D35" s="4">
        <v>0.81</v>
      </c>
      <c r="E35" s="4">
        <v>0.56999999999999995</v>
      </c>
      <c r="F35" s="4">
        <v>0.45</v>
      </c>
      <c r="G35" s="4">
        <v>7.0000000000000007E-2</v>
      </c>
      <c r="H35" s="4">
        <v>0.46</v>
      </c>
      <c r="I35" s="4">
        <v>0.56999999999999995</v>
      </c>
      <c r="J35" s="4">
        <v>0.35</v>
      </c>
      <c r="K35" s="4">
        <v>0.43</v>
      </c>
      <c r="L35" s="4">
        <v>0.52</v>
      </c>
      <c r="M35" s="4">
        <v>0.46</v>
      </c>
      <c r="N35" s="4">
        <v>0.69</v>
      </c>
      <c r="O35" s="4">
        <v>0.53</v>
      </c>
      <c r="P35" s="4">
        <v>0.43</v>
      </c>
      <c r="Q35" s="4">
        <v>0.35</v>
      </c>
      <c r="R35" s="4">
        <v>0.38</v>
      </c>
      <c r="S35" s="4">
        <v>0.27</v>
      </c>
      <c r="T35" s="4">
        <v>0.32</v>
      </c>
      <c r="U35" s="4">
        <v>0.2321</v>
      </c>
      <c r="V35" s="4">
        <v>0.11</v>
      </c>
      <c r="W35" s="4">
        <v>0.24</v>
      </c>
      <c r="X35" s="4">
        <v>0.3</v>
      </c>
      <c r="Y35" s="4">
        <v>0.21</v>
      </c>
      <c r="Z35" s="4">
        <v>0.45</v>
      </c>
      <c r="AA35" s="4">
        <v>0.52</v>
      </c>
    </row>
    <row r="36" spans="1:28" x14ac:dyDescent="0.3">
      <c r="A36" s="3">
        <v>44609</v>
      </c>
      <c r="D36" s="4">
        <v>0.81</v>
      </c>
      <c r="E36" s="4">
        <v>0.56999999999999995</v>
      </c>
      <c r="F36" s="4">
        <v>0.45</v>
      </c>
      <c r="G36" s="4">
        <v>7.0000000000000007E-2</v>
      </c>
      <c r="H36" s="4">
        <v>0.46</v>
      </c>
      <c r="I36" s="4">
        <v>0.56999999999999995</v>
      </c>
      <c r="J36" s="4">
        <v>0.35</v>
      </c>
      <c r="K36" s="4">
        <v>0.43</v>
      </c>
      <c r="L36" s="4">
        <v>0.52</v>
      </c>
      <c r="M36" s="4">
        <v>0.46</v>
      </c>
      <c r="N36" s="4">
        <v>0.69</v>
      </c>
      <c r="O36" s="4">
        <v>0.53</v>
      </c>
      <c r="P36" s="4">
        <v>0.43</v>
      </c>
      <c r="Q36" s="4">
        <v>0.35</v>
      </c>
      <c r="R36" s="4">
        <v>0.38</v>
      </c>
      <c r="S36" s="4">
        <v>0.27</v>
      </c>
      <c r="T36" s="4">
        <v>0.32</v>
      </c>
      <c r="U36" s="4">
        <v>0.2321</v>
      </c>
      <c r="V36" s="4">
        <v>0.11</v>
      </c>
      <c r="W36" s="4">
        <v>0.24</v>
      </c>
      <c r="X36" s="4">
        <v>0.3</v>
      </c>
      <c r="Y36" s="4">
        <v>0.21</v>
      </c>
      <c r="Z36" s="4">
        <v>0.45</v>
      </c>
      <c r="AA36" s="4">
        <v>0.52</v>
      </c>
    </row>
    <row r="37" spans="1:28" x14ac:dyDescent="0.3">
      <c r="A37" s="3">
        <v>44610</v>
      </c>
      <c r="D37" s="4">
        <v>0.88</v>
      </c>
      <c r="E37" s="4">
        <v>0.55000000000000004</v>
      </c>
      <c r="F37" s="4">
        <v>0.68</v>
      </c>
      <c r="G37" s="4">
        <v>-0.09</v>
      </c>
      <c r="H37" s="4">
        <v>0.47</v>
      </c>
      <c r="I37" s="4">
        <v>0.5</v>
      </c>
      <c r="J37" s="4">
        <v>0.34</v>
      </c>
      <c r="K37" s="4">
        <v>0.43</v>
      </c>
      <c r="L37" s="4">
        <v>0.52</v>
      </c>
      <c r="M37" s="4">
        <v>0.45</v>
      </c>
      <c r="N37" s="4">
        <v>0.69</v>
      </c>
      <c r="O37" s="4">
        <v>0.53</v>
      </c>
      <c r="P37" s="4">
        <v>0.46</v>
      </c>
      <c r="Q37" s="4">
        <v>0.36</v>
      </c>
      <c r="R37" s="4">
        <v>0.38</v>
      </c>
      <c r="S37" s="4">
        <v>0.27</v>
      </c>
      <c r="T37" s="4">
        <v>0.3</v>
      </c>
      <c r="U37" s="4">
        <v>0.2321</v>
      </c>
      <c r="V37" s="4">
        <v>0.12</v>
      </c>
      <c r="W37" s="4">
        <v>0.24</v>
      </c>
      <c r="X37" s="4">
        <v>0.28000000000000003</v>
      </c>
      <c r="Y37" s="4">
        <v>0.23</v>
      </c>
      <c r="Z37" s="4">
        <v>0.45</v>
      </c>
      <c r="AA37" s="4">
        <v>0.6</v>
      </c>
      <c r="AB37" s="4">
        <v>0.5</v>
      </c>
    </row>
    <row r="38" spans="1:28" x14ac:dyDescent="0.3">
      <c r="A38" s="3">
        <v>44613</v>
      </c>
      <c r="D38" s="4">
        <v>0.88</v>
      </c>
      <c r="E38" s="4">
        <v>0.55000000000000004</v>
      </c>
      <c r="F38" s="4">
        <v>0.68</v>
      </c>
      <c r="G38" s="4">
        <v>-0.09</v>
      </c>
      <c r="H38" s="4">
        <v>0.47</v>
      </c>
      <c r="I38" s="4">
        <v>0.5</v>
      </c>
      <c r="J38" s="4">
        <v>0.34</v>
      </c>
      <c r="K38" s="4">
        <v>0.43</v>
      </c>
      <c r="L38" s="4">
        <v>0.52</v>
      </c>
      <c r="M38" s="4">
        <v>0.45</v>
      </c>
      <c r="N38" s="4">
        <v>0.69</v>
      </c>
      <c r="O38" s="4">
        <v>0.53</v>
      </c>
      <c r="P38" s="4">
        <v>0.46</v>
      </c>
      <c r="Q38" s="4">
        <v>0.36</v>
      </c>
      <c r="R38" s="4">
        <v>0.38</v>
      </c>
      <c r="S38" s="4">
        <v>0.27</v>
      </c>
      <c r="T38" s="4">
        <v>0.3</v>
      </c>
      <c r="U38" s="4">
        <v>0.2321</v>
      </c>
      <c r="V38" s="4">
        <v>0.12</v>
      </c>
      <c r="W38" s="4">
        <v>0.24</v>
      </c>
      <c r="X38" s="4">
        <v>0.28000000000000003</v>
      </c>
      <c r="Y38" s="4">
        <v>0.23</v>
      </c>
      <c r="Z38" s="4">
        <v>0.45</v>
      </c>
      <c r="AA38" s="4">
        <v>0.6</v>
      </c>
      <c r="AB38" s="4">
        <v>0.5</v>
      </c>
    </row>
    <row r="39" spans="1:28" x14ac:dyDescent="0.3">
      <c r="A39" s="3">
        <v>44614</v>
      </c>
      <c r="D39" s="4">
        <v>0.88</v>
      </c>
      <c r="E39" s="4">
        <v>0.55000000000000004</v>
      </c>
      <c r="F39" s="4">
        <v>0.68</v>
      </c>
      <c r="G39" s="4">
        <v>-0.09</v>
      </c>
      <c r="H39" s="4">
        <v>0.47</v>
      </c>
      <c r="I39" s="4">
        <v>0.5</v>
      </c>
      <c r="J39" s="4">
        <v>0.34</v>
      </c>
      <c r="K39" s="4">
        <v>0.43</v>
      </c>
      <c r="L39" s="4">
        <v>0.52</v>
      </c>
      <c r="M39" s="4">
        <v>0.45</v>
      </c>
      <c r="N39" s="4">
        <v>0.69</v>
      </c>
      <c r="O39" s="4">
        <v>0.53</v>
      </c>
      <c r="P39" s="4">
        <v>0.46</v>
      </c>
      <c r="Q39" s="4">
        <v>0.36</v>
      </c>
      <c r="R39" s="4">
        <v>0.38</v>
      </c>
      <c r="S39" s="4">
        <v>0.27</v>
      </c>
      <c r="T39" s="4">
        <v>0.3</v>
      </c>
      <c r="U39" s="4">
        <v>0.2321</v>
      </c>
      <c r="V39" s="4">
        <v>0.12</v>
      </c>
      <c r="W39" s="4">
        <v>0.24</v>
      </c>
      <c r="X39" s="4">
        <v>0.28000000000000003</v>
      </c>
      <c r="Y39" s="4">
        <v>0.23</v>
      </c>
      <c r="Z39" s="4">
        <v>0.45</v>
      </c>
      <c r="AA39" s="4">
        <v>0.6</v>
      </c>
      <c r="AB39" s="4">
        <v>0.5</v>
      </c>
    </row>
    <row r="40" spans="1:28" x14ac:dyDescent="0.3">
      <c r="A40" s="3">
        <v>44615</v>
      </c>
      <c r="D40" s="4">
        <v>0.88</v>
      </c>
      <c r="E40" s="4">
        <v>0.55000000000000004</v>
      </c>
      <c r="F40" s="4">
        <v>0.68</v>
      </c>
      <c r="G40" s="4">
        <v>-0.09</v>
      </c>
      <c r="H40" s="4">
        <v>0.47</v>
      </c>
      <c r="I40" s="4">
        <v>0.5</v>
      </c>
      <c r="J40" s="4">
        <v>0.34</v>
      </c>
      <c r="K40" s="4">
        <v>0.43</v>
      </c>
      <c r="L40" s="4">
        <v>0.52</v>
      </c>
      <c r="M40" s="4">
        <v>0.45</v>
      </c>
      <c r="N40" s="4">
        <v>0.69</v>
      </c>
      <c r="O40" s="4">
        <v>0.53</v>
      </c>
      <c r="P40" s="4">
        <v>0.46</v>
      </c>
      <c r="Q40" s="4">
        <v>0.36</v>
      </c>
      <c r="R40" s="4">
        <v>0.38</v>
      </c>
      <c r="S40" s="4">
        <v>0.27</v>
      </c>
      <c r="T40" s="4">
        <v>0.3</v>
      </c>
      <c r="U40" s="4">
        <v>0.2321</v>
      </c>
      <c r="V40" s="4">
        <v>0.12</v>
      </c>
      <c r="W40" s="4">
        <v>0.24</v>
      </c>
      <c r="X40" s="4">
        <v>0.28000000000000003</v>
      </c>
      <c r="Y40" s="4">
        <v>0.23</v>
      </c>
      <c r="Z40" s="4">
        <v>0.45</v>
      </c>
      <c r="AA40" s="4">
        <v>0.6</v>
      </c>
      <c r="AB40" s="4">
        <v>0.5</v>
      </c>
    </row>
    <row r="41" spans="1:28" x14ac:dyDescent="0.3">
      <c r="A41" s="3">
        <v>44616</v>
      </c>
      <c r="D41" s="4">
        <v>0.88</v>
      </c>
      <c r="E41" s="4">
        <v>0.55000000000000004</v>
      </c>
      <c r="F41" s="4">
        <v>0.68</v>
      </c>
      <c r="G41" s="4">
        <v>-0.09</v>
      </c>
      <c r="H41" s="4">
        <v>0.47</v>
      </c>
      <c r="I41" s="4">
        <v>0.5</v>
      </c>
      <c r="J41" s="4">
        <v>0.34</v>
      </c>
      <c r="K41" s="4">
        <v>0.43</v>
      </c>
      <c r="L41" s="4">
        <v>0.52</v>
      </c>
      <c r="M41" s="4">
        <v>0.45</v>
      </c>
      <c r="N41" s="4">
        <v>0.69</v>
      </c>
      <c r="O41" s="4">
        <v>0.53</v>
      </c>
      <c r="P41" s="4">
        <v>0.46</v>
      </c>
      <c r="Q41" s="4">
        <v>0.36</v>
      </c>
      <c r="R41" s="4">
        <v>0.38</v>
      </c>
      <c r="S41" s="4">
        <v>0.27</v>
      </c>
      <c r="T41" s="4">
        <v>0.3</v>
      </c>
      <c r="U41" s="4">
        <v>0.2321</v>
      </c>
      <c r="V41" s="4">
        <v>0.12</v>
      </c>
      <c r="W41" s="4">
        <v>0.24</v>
      </c>
      <c r="X41" s="4">
        <v>0.28000000000000003</v>
      </c>
      <c r="Y41" s="4">
        <v>0.23</v>
      </c>
      <c r="Z41" s="4">
        <v>0.45</v>
      </c>
      <c r="AA41" s="4">
        <v>0.6</v>
      </c>
      <c r="AB41" s="4">
        <v>0.5</v>
      </c>
    </row>
    <row r="42" spans="1:28" x14ac:dyDescent="0.3">
      <c r="A42" s="3">
        <v>44617</v>
      </c>
      <c r="D42" s="4">
        <v>0.88</v>
      </c>
      <c r="E42" s="4">
        <v>0.55000000000000004</v>
      </c>
      <c r="F42" s="4">
        <v>0.68</v>
      </c>
      <c r="G42" s="4">
        <v>-0.09</v>
      </c>
      <c r="H42" s="4">
        <v>0.47</v>
      </c>
      <c r="I42" s="4">
        <v>0.5</v>
      </c>
      <c r="J42" s="4">
        <v>0.34</v>
      </c>
      <c r="K42" s="4">
        <v>0.43</v>
      </c>
      <c r="L42" s="4">
        <v>0.52</v>
      </c>
      <c r="M42" s="4">
        <v>0.45</v>
      </c>
      <c r="N42" s="4">
        <v>0.69</v>
      </c>
      <c r="O42" s="4">
        <v>0.53</v>
      </c>
      <c r="P42" s="4">
        <v>0.46</v>
      </c>
      <c r="Q42" s="4">
        <v>0.36</v>
      </c>
      <c r="R42" s="4">
        <v>0.38</v>
      </c>
      <c r="S42" s="4">
        <v>0.27</v>
      </c>
      <c r="T42" s="4">
        <v>0.3</v>
      </c>
      <c r="U42" s="4">
        <v>0.2321</v>
      </c>
      <c r="V42" s="4">
        <v>0.12</v>
      </c>
      <c r="W42" s="4">
        <v>0.24</v>
      </c>
      <c r="X42" s="4">
        <v>0.28000000000000003</v>
      </c>
      <c r="Y42" s="4">
        <v>0.23</v>
      </c>
      <c r="Z42" s="4">
        <v>0.45</v>
      </c>
      <c r="AA42" s="4">
        <v>0.6</v>
      </c>
      <c r="AB42" s="4">
        <v>0.5</v>
      </c>
    </row>
    <row r="43" spans="1:28" x14ac:dyDescent="0.3">
      <c r="A43" s="3">
        <v>44622</v>
      </c>
      <c r="D43" s="4">
        <v>0.88</v>
      </c>
      <c r="E43" s="4">
        <v>0.55000000000000004</v>
      </c>
      <c r="F43" s="4">
        <v>0.68</v>
      </c>
      <c r="G43" s="4">
        <v>-0.09</v>
      </c>
      <c r="H43" s="4">
        <v>0.47</v>
      </c>
      <c r="I43" s="4">
        <v>0.5</v>
      </c>
      <c r="J43" s="4">
        <v>0.34</v>
      </c>
      <c r="K43" s="4">
        <v>0.43</v>
      </c>
      <c r="L43" s="4">
        <v>0.52</v>
      </c>
      <c r="M43" s="4">
        <v>0.45</v>
      </c>
      <c r="N43" s="4">
        <v>0.69</v>
      </c>
      <c r="O43" s="4">
        <v>0.53</v>
      </c>
      <c r="P43" s="4">
        <v>0.46</v>
      </c>
      <c r="Q43" s="4">
        <v>0.36</v>
      </c>
      <c r="R43" s="4">
        <v>0.38</v>
      </c>
      <c r="S43" s="4">
        <v>0.27</v>
      </c>
      <c r="T43" s="4">
        <v>0.3</v>
      </c>
      <c r="U43" s="4">
        <v>0.2321</v>
      </c>
      <c r="V43" s="4">
        <v>0.12</v>
      </c>
      <c r="W43" s="4">
        <v>0.24</v>
      </c>
      <c r="X43" s="4">
        <v>0.28000000000000003</v>
      </c>
      <c r="Y43" s="4">
        <v>0.23</v>
      </c>
      <c r="Z43" s="4">
        <v>0.45</v>
      </c>
      <c r="AA43" s="4">
        <v>0.6</v>
      </c>
      <c r="AB43" s="4">
        <v>0.5</v>
      </c>
    </row>
    <row r="44" spans="1:28" x14ac:dyDescent="0.3">
      <c r="A44" s="3">
        <v>44623</v>
      </c>
      <c r="D44" s="4">
        <v>0.88</v>
      </c>
      <c r="E44" s="4">
        <v>0.55000000000000004</v>
      </c>
      <c r="F44" s="4">
        <v>0.68</v>
      </c>
      <c r="G44" s="4">
        <v>-0.09</v>
      </c>
      <c r="H44" s="4">
        <v>0.47</v>
      </c>
      <c r="I44" s="4">
        <v>0.5</v>
      </c>
      <c r="J44" s="4">
        <v>0.34</v>
      </c>
      <c r="K44" s="4">
        <v>0.43</v>
      </c>
      <c r="L44" s="4">
        <v>0.52</v>
      </c>
      <c r="M44" s="4">
        <v>0.45</v>
      </c>
      <c r="N44" s="4">
        <v>0.69</v>
      </c>
      <c r="O44" s="4">
        <v>0.53</v>
      </c>
      <c r="P44" s="4">
        <v>0.46</v>
      </c>
      <c r="Q44" s="4">
        <v>0.36</v>
      </c>
      <c r="R44" s="4">
        <v>0.38</v>
      </c>
      <c r="S44" s="4">
        <v>0.27</v>
      </c>
      <c r="T44" s="4">
        <v>0.3</v>
      </c>
      <c r="U44" s="4">
        <v>0.2321</v>
      </c>
      <c r="V44" s="4">
        <v>0.12</v>
      </c>
      <c r="W44" s="4">
        <v>0.24</v>
      </c>
      <c r="X44" s="4">
        <v>0.28000000000000003</v>
      </c>
      <c r="Y44" s="4">
        <v>0.23</v>
      </c>
      <c r="Z44" s="4">
        <v>0.45</v>
      </c>
      <c r="AA44" s="4">
        <v>0.6</v>
      </c>
      <c r="AB44" s="4">
        <v>0.5</v>
      </c>
    </row>
    <row r="45" spans="1:28" x14ac:dyDescent="0.3">
      <c r="A45" s="3">
        <v>44624</v>
      </c>
      <c r="D45" s="4">
        <v>0.88</v>
      </c>
      <c r="E45" s="4">
        <v>0.55000000000000004</v>
      </c>
      <c r="F45" s="4">
        <v>0.68</v>
      </c>
      <c r="G45" s="4">
        <v>-0.09</v>
      </c>
      <c r="H45" s="4">
        <v>0.47</v>
      </c>
      <c r="I45" s="4">
        <v>0.5</v>
      </c>
      <c r="J45" s="4">
        <v>0.34</v>
      </c>
      <c r="K45" s="4">
        <v>0.43</v>
      </c>
      <c r="L45" s="4">
        <v>0.52</v>
      </c>
      <c r="M45" s="4">
        <v>0.45</v>
      </c>
      <c r="N45" s="4">
        <v>0.69</v>
      </c>
      <c r="O45" s="4">
        <v>0.53</v>
      </c>
      <c r="P45" s="4">
        <v>0.46</v>
      </c>
      <c r="Q45" s="4">
        <v>0.36</v>
      </c>
      <c r="R45" s="4">
        <v>0.38</v>
      </c>
      <c r="S45" s="4">
        <v>0.27</v>
      </c>
      <c r="T45" s="4">
        <v>0.3</v>
      </c>
      <c r="U45" s="4">
        <v>0.2321</v>
      </c>
      <c r="V45" s="4">
        <v>0.12</v>
      </c>
      <c r="W45" s="4">
        <v>0.24</v>
      </c>
      <c r="X45" s="4">
        <v>0.28000000000000003</v>
      </c>
      <c r="Y45" s="4">
        <v>0.23</v>
      </c>
      <c r="Z45" s="4">
        <v>0.45</v>
      </c>
      <c r="AA45" s="4">
        <v>0.6</v>
      </c>
      <c r="AB45" s="4">
        <v>0.5</v>
      </c>
    </row>
    <row r="46" spans="1:28" x14ac:dyDescent="0.3">
      <c r="A46" s="3">
        <v>44627</v>
      </c>
      <c r="D46" s="4">
        <v>0.88</v>
      </c>
      <c r="E46" s="4">
        <v>0.55000000000000004</v>
      </c>
      <c r="F46" s="4">
        <v>0.68</v>
      </c>
      <c r="G46" s="4">
        <v>-0.09</v>
      </c>
      <c r="H46" s="4">
        <v>0.47</v>
      </c>
      <c r="I46" s="4">
        <v>0.5</v>
      </c>
      <c r="J46" s="4">
        <v>0.34</v>
      </c>
      <c r="K46" s="4">
        <v>0.43</v>
      </c>
      <c r="L46" s="4">
        <v>0.52</v>
      </c>
      <c r="M46" s="4">
        <v>0.45</v>
      </c>
      <c r="N46" s="4">
        <v>0.69</v>
      </c>
      <c r="O46" s="4">
        <v>0.53</v>
      </c>
      <c r="P46" s="4">
        <v>0.46</v>
      </c>
      <c r="Q46" s="4">
        <v>0.36</v>
      </c>
      <c r="R46" s="4">
        <v>0.38</v>
      </c>
      <c r="S46" s="4">
        <v>0.27</v>
      </c>
      <c r="T46" s="4">
        <v>0.3</v>
      </c>
      <c r="U46" s="4">
        <v>0.2321</v>
      </c>
      <c r="V46" s="4">
        <v>0.12</v>
      </c>
      <c r="W46" s="4">
        <v>0.24</v>
      </c>
      <c r="X46" s="4">
        <v>0.28000000000000003</v>
      </c>
      <c r="Y46" s="4">
        <v>0.23</v>
      </c>
      <c r="Z46" s="4">
        <v>0.45</v>
      </c>
      <c r="AA46" s="4">
        <v>0.6</v>
      </c>
      <c r="AB46" s="4">
        <v>0.5</v>
      </c>
    </row>
    <row r="47" spans="1:28" x14ac:dyDescent="0.3">
      <c r="A47" s="3">
        <v>44628</v>
      </c>
      <c r="D47" s="4">
        <v>0.88</v>
      </c>
      <c r="E47" s="4">
        <v>0.55000000000000004</v>
      </c>
      <c r="F47" s="4">
        <v>0.68</v>
      </c>
      <c r="G47" s="4">
        <v>-0.09</v>
      </c>
      <c r="H47" s="4">
        <v>0.47</v>
      </c>
      <c r="I47" s="4">
        <v>0.5</v>
      </c>
      <c r="J47" s="4">
        <v>0.34</v>
      </c>
      <c r="K47" s="4">
        <v>0.43</v>
      </c>
      <c r="L47" s="4">
        <v>0.52</v>
      </c>
      <c r="M47" s="4">
        <v>0.45</v>
      </c>
      <c r="N47" s="4">
        <v>0.69</v>
      </c>
      <c r="O47" s="4">
        <v>0.53</v>
      </c>
      <c r="P47" s="4">
        <v>0.46</v>
      </c>
      <c r="Q47" s="4">
        <v>0.36</v>
      </c>
      <c r="R47" s="4">
        <v>0.38</v>
      </c>
      <c r="S47" s="4">
        <v>0.27</v>
      </c>
      <c r="T47" s="4">
        <v>0.3</v>
      </c>
      <c r="U47" s="4">
        <v>0.2321</v>
      </c>
      <c r="V47" s="4">
        <v>0.12</v>
      </c>
      <c r="W47" s="4">
        <v>0.24</v>
      </c>
      <c r="X47" s="4">
        <v>0.28000000000000003</v>
      </c>
      <c r="Y47" s="4">
        <v>0.23</v>
      </c>
      <c r="Z47" s="4">
        <v>0.45</v>
      </c>
      <c r="AA47" s="4">
        <v>0.6</v>
      </c>
      <c r="AB47" s="4">
        <v>0.5</v>
      </c>
    </row>
    <row r="48" spans="1:28" x14ac:dyDescent="0.3">
      <c r="A48" s="3">
        <v>44629</v>
      </c>
      <c r="D48" s="4">
        <v>0.88</v>
      </c>
      <c r="E48" s="4">
        <v>0.55000000000000004</v>
      </c>
      <c r="F48" s="4">
        <v>0.68</v>
      </c>
      <c r="G48" s="4">
        <v>-0.09</v>
      </c>
      <c r="H48" s="4">
        <v>0.47</v>
      </c>
      <c r="I48" s="4">
        <v>0.5</v>
      </c>
      <c r="J48" s="4">
        <v>0.34</v>
      </c>
      <c r="K48" s="4">
        <v>0.43</v>
      </c>
      <c r="L48" s="4">
        <v>0.52</v>
      </c>
      <c r="M48" s="4">
        <v>0.45</v>
      </c>
      <c r="N48" s="4">
        <v>0.69</v>
      </c>
      <c r="O48" s="4">
        <v>0.53</v>
      </c>
      <c r="P48" s="4">
        <v>0.46</v>
      </c>
      <c r="Q48" s="4">
        <v>0.36</v>
      </c>
      <c r="R48" s="4">
        <v>0.38</v>
      </c>
      <c r="S48" s="4">
        <v>0.27</v>
      </c>
      <c r="T48" s="4">
        <v>0.3</v>
      </c>
      <c r="U48" s="4">
        <v>0.2321</v>
      </c>
      <c r="V48" s="4">
        <v>0.12</v>
      </c>
      <c r="W48" s="4">
        <v>0.24</v>
      </c>
      <c r="X48" s="4">
        <v>0.28000000000000003</v>
      </c>
      <c r="Y48" s="4">
        <v>0.23</v>
      </c>
      <c r="Z48" s="4">
        <v>0.45</v>
      </c>
      <c r="AA48" s="4">
        <v>0.6</v>
      </c>
      <c r="AB48" s="4">
        <v>0.5</v>
      </c>
    </row>
    <row r="49" spans="1:29" x14ac:dyDescent="0.3">
      <c r="A49" s="3">
        <v>44630</v>
      </c>
      <c r="D49" s="4">
        <v>0.88</v>
      </c>
      <c r="E49" s="4">
        <v>0.55000000000000004</v>
      </c>
      <c r="F49" s="4">
        <v>0.68</v>
      </c>
      <c r="G49" s="4">
        <v>-0.09</v>
      </c>
      <c r="H49" s="4">
        <v>0.47</v>
      </c>
      <c r="I49" s="4">
        <v>0.5</v>
      </c>
      <c r="J49" s="4">
        <v>0.34</v>
      </c>
      <c r="K49" s="4">
        <v>0.43</v>
      </c>
      <c r="L49" s="4">
        <v>0.52</v>
      </c>
      <c r="M49" s="4">
        <v>0.45</v>
      </c>
      <c r="N49" s="4">
        <v>0.69</v>
      </c>
      <c r="O49" s="4">
        <v>0.53</v>
      </c>
      <c r="P49" s="4">
        <v>0.46</v>
      </c>
      <c r="Q49" s="4">
        <v>0.36</v>
      </c>
      <c r="R49" s="4">
        <v>0.38</v>
      </c>
      <c r="S49" s="4">
        <v>0.27</v>
      </c>
      <c r="T49" s="4">
        <v>0.3</v>
      </c>
      <c r="U49" s="4">
        <v>0.2321</v>
      </c>
      <c r="V49" s="4">
        <v>0.12</v>
      </c>
      <c r="W49" s="4">
        <v>0.24</v>
      </c>
      <c r="X49" s="4">
        <v>0.28000000000000003</v>
      </c>
      <c r="Y49" s="4">
        <v>0.23</v>
      </c>
      <c r="Z49" s="4">
        <v>0.45</v>
      </c>
      <c r="AA49" s="4">
        <v>0.6</v>
      </c>
      <c r="AB49" s="4">
        <v>0.5</v>
      </c>
    </row>
    <row r="50" spans="1:29" x14ac:dyDescent="0.3">
      <c r="A50" s="3">
        <v>44631</v>
      </c>
      <c r="E50" s="4">
        <v>1</v>
      </c>
      <c r="F50" s="4">
        <v>0.91</v>
      </c>
      <c r="G50" s="4">
        <v>-0.24</v>
      </c>
      <c r="H50" s="4">
        <v>0.44</v>
      </c>
      <c r="I50" s="4">
        <v>0.51</v>
      </c>
      <c r="J50" s="4">
        <v>0.4</v>
      </c>
      <c r="K50" s="4">
        <v>0.47</v>
      </c>
      <c r="L50" s="4">
        <v>0.46</v>
      </c>
      <c r="M50" s="4">
        <v>0.45</v>
      </c>
      <c r="N50" s="4">
        <v>0.73</v>
      </c>
      <c r="O50" s="4">
        <v>0.53</v>
      </c>
      <c r="P50" s="4">
        <v>0.48</v>
      </c>
      <c r="Q50" s="4">
        <v>0.39</v>
      </c>
      <c r="R50" s="4">
        <v>0.42</v>
      </c>
      <c r="S50" s="4">
        <v>0.28000000000000003</v>
      </c>
      <c r="T50" s="4">
        <v>0.34</v>
      </c>
      <c r="U50" s="4">
        <v>0.2321</v>
      </c>
      <c r="V50" s="4">
        <v>0.14000000000000001</v>
      </c>
      <c r="W50" s="4">
        <v>0.24</v>
      </c>
      <c r="X50" s="4">
        <v>0.31</v>
      </c>
      <c r="Y50" s="4">
        <v>0.21</v>
      </c>
      <c r="Z50" s="4">
        <v>0.44</v>
      </c>
      <c r="AA50" s="4">
        <v>0.6</v>
      </c>
      <c r="AB50" s="4">
        <v>0.5</v>
      </c>
      <c r="AC50" s="4">
        <v>0.3</v>
      </c>
    </row>
    <row r="51" spans="1:29" x14ac:dyDescent="0.3">
      <c r="A51" s="3">
        <v>44634</v>
      </c>
      <c r="E51" s="4">
        <v>1</v>
      </c>
      <c r="F51" s="4">
        <v>0.91</v>
      </c>
      <c r="G51" s="4">
        <v>-0.24</v>
      </c>
      <c r="H51" s="4">
        <v>0.44</v>
      </c>
      <c r="I51" s="4">
        <v>0.51</v>
      </c>
      <c r="J51" s="4">
        <v>0.4</v>
      </c>
      <c r="K51" s="4">
        <v>0.47</v>
      </c>
      <c r="L51" s="4">
        <v>0.46</v>
      </c>
      <c r="M51" s="4">
        <v>0.45</v>
      </c>
      <c r="N51" s="4">
        <v>0.73</v>
      </c>
      <c r="O51" s="4">
        <v>0.53</v>
      </c>
      <c r="P51" s="4">
        <v>0.48</v>
      </c>
      <c r="Q51" s="4">
        <v>0.39</v>
      </c>
      <c r="R51" s="4">
        <v>0.42</v>
      </c>
      <c r="S51" s="4">
        <v>0.28000000000000003</v>
      </c>
      <c r="T51" s="4">
        <v>0.34</v>
      </c>
      <c r="U51" s="4">
        <v>0.2321</v>
      </c>
      <c r="V51" s="4">
        <v>0.14000000000000001</v>
      </c>
      <c r="W51" s="4">
        <v>0.24</v>
      </c>
      <c r="X51" s="4">
        <v>0.31</v>
      </c>
      <c r="Y51" s="4">
        <v>0.21</v>
      </c>
      <c r="Z51" s="4">
        <v>0.44</v>
      </c>
      <c r="AA51" s="4">
        <v>0.6</v>
      </c>
      <c r="AB51" s="4">
        <v>0.5</v>
      </c>
      <c r="AC51" s="4">
        <v>0.3</v>
      </c>
    </row>
    <row r="52" spans="1:29" x14ac:dyDescent="0.3">
      <c r="A52" s="3">
        <v>44635</v>
      </c>
      <c r="E52" s="4">
        <v>1</v>
      </c>
      <c r="F52" s="4">
        <v>0.91</v>
      </c>
      <c r="G52" s="4">
        <v>-0.24</v>
      </c>
      <c r="H52" s="4">
        <v>0.44</v>
      </c>
      <c r="I52" s="4">
        <v>0.51</v>
      </c>
      <c r="J52" s="4">
        <v>0.4</v>
      </c>
      <c r="K52" s="4">
        <v>0.47</v>
      </c>
      <c r="L52" s="4">
        <v>0.46</v>
      </c>
      <c r="M52" s="4">
        <v>0.45</v>
      </c>
      <c r="N52" s="4">
        <v>0.73</v>
      </c>
      <c r="O52" s="4">
        <v>0.53</v>
      </c>
      <c r="P52" s="4">
        <v>0.48</v>
      </c>
      <c r="Q52" s="4">
        <v>0.39</v>
      </c>
      <c r="R52" s="4">
        <v>0.42</v>
      </c>
      <c r="S52" s="4">
        <v>0.28000000000000003</v>
      </c>
      <c r="T52" s="4">
        <v>0.34</v>
      </c>
      <c r="U52" s="4">
        <v>0.2321</v>
      </c>
      <c r="V52" s="4">
        <v>0.14000000000000001</v>
      </c>
      <c r="W52" s="4">
        <v>0.24</v>
      </c>
      <c r="X52" s="4">
        <v>0.31</v>
      </c>
      <c r="Y52" s="4">
        <v>0.21</v>
      </c>
      <c r="Z52" s="4">
        <v>0.44</v>
      </c>
      <c r="AA52" s="4">
        <v>0.6</v>
      </c>
      <c r="AB52" s="4">
        <v>0.5</v>
      </c>
      <c r="AC52" s="4">
        <v>0.3</v>
      </c>
    </row>
    <row r="53" spans="1:29" x14ac:dyDescent="0.3">
      <c r="A53" s="3">
        <v>44636</v>
      </c>
      <c r="E53" s="4">
        <v>1</v>
      </c>
      <c r="F53" s="4">
        <v>0.91</v>
      </c>
      <c r="G53" s="4">
        <v>-0.24</v>
      </c>
      <c r="H53" s="4">
        <v>0.44</v>
      </c>
      <c r="I53" s="4">
        <v>0.51</v>
      </c>
      <c r="J53" s="4">
        <v>0.4</v>
      </c>
      <c r="K53" s="4">
        <v>0.47</v>
      </c>
      <c r="L53" s="4">
        <v>0.46</v>
      </c>
      <c r="M53" s="4">
        <v>0.45</v>
      </c>
      <c r="N53" s="4">
        <v>0.73</v>
      </c>
      <c r="O53" s="4">
        <v>0.53</v>
      </c>
      <c r="P53" s="4">
        <v>0.48</v>
      </c>
      <c r="Q53" s="4">
        <v>0.39</v>
      </c>
      <c r="R53" s="4">
        <v>0.42</v>
      </c>
      <c r="S53" s="4">
        <v>0.28000000000000003</v>
      </c>
      <c r="T53" s="4">
        <v>0.34</v>
      </c>
      <c r="U53" s="4">
        <v>0.2321</v>
      </c>
      <c r="V53" s="4">
        <v>0.14000000000000001</v>
      </c>
      <c r="W53" s="4">
        <v>0.24</v>
      </c>
      <c r="X53" s="4">
        <v>0.31</v>
      </c>
      <c r="Y53" s="4">
        <v>0.21</v>
      </c>
      <c r="Z53" s="4">
        <v>0.44</v>
      </c>
      <c r="AA53" s="4">
        <v>0.6</v>
      </c>
      <c r="AB53" s="4">
        <v>0.5</v>
      </c>
      <c r="AC53" s="4">
        <v>0.3</v>
      </c>
    </row>
    <row r="54" spans="1:29" x14ac:dyDescent="0.3">
      <c r="A54" s="3">
        <v>44637</v>
      </c>
      <c r="E54" s="4">
        <v>1.03</v>
      </c>
      <c r="F54" s="4">
        <v>0.91</v>
      </c>
      <c r="G54" s="4">
        <v>-0.24</v>
      </c>
      <c r="H54" s="4">
        <v>0.44</v>
      </c>
      <c r="I54" s="4">
        <v>0.51</v>
      </c>
      <c r="J54" s="4">
        <v>0.4</v>
      </c>
      <c r="K54" s="4">
        <v>0.5</v>
      </c>
      <c r="L54" s="4">
        <v>0.46</v>
      </c>
      <c r="M54" s="4">
        <v>0.45</v>
      </c>
      <c r="N54" s="4">
        <v>0.74</v>
      </c>
      <c r="O54" s="4">
        <v>0.53</v>
      </c>
      <c r="P54" s="4">
        <v>0.48</v>
      </c>
      <c r="Q54" s="4">
        <v>0.39</v>
      </c>
      <c r="R54" s="4">
        <v>0.42</v>
      </c>
      <c r="S54" s="4">
        <v>0.28000000000000003</v>
      </c>
      <c r="T54" s="4">
        <v>0.34</v>
      </c>
      <c r="U54" s="4">
        <v>0.2321</v>
      </c>
      <c r="V54" s="4">
        <v>0.14000000000000001</v>
      </c>
      <c r="W54" s="4">
        <v>0.24</v>
      </c>
      <c r="X54" s="4">
        <v>0.31</v>
      </c>
      <c r="Y54" s="4">
        <v>0.21</v>
      </c>
      <c r="Z54" s="4">
        <v>0.44</v>
      </c>
      <c r="AA54" s="4">
        <v>0.6</v>
      </c>
      <c r="AB54" s="4">
        <v>0.5</v>
      </c>
      <c r="AC54" s="4">
        <v>0.3</v>
      </c>
    </row>
    <row r="55" spans="1:29" x14ac:dyDescent="0.3">
      <c r="A55" s="3">
        <v>44638</v>
      </c>
      <c r="E55" s="4">
        <v>1.05</v>
      </c>
      <c r="F55" s="4">
        <v>1.03</v>
      </c>
      <c r="G55" s="4">
        <v>-0.33</v>
      </c>
      <c r="H55" s="4">
        <v>0.44</v>
      </c>
      <c r="I55" s="4">
        <v>0.51</v>
      </c>
      <c r="J55" s="4">
        <v>0.39</v>
      </c>
      <c r="K55" s="4">
        <v>0.5</v>
      </c>
      <c r="L55" s="4">
        <v>0.48</v>
      </c>
      <c r="M55" s="4">
        <v>0.45</v>
      </c>
      <c r="N55" s="4">
        <v>0.74</v>
      </c>
      <c r="O55" s="4">
        <v>0.53</v>
      </c>
      <c r="P55" s="4">
        <v>0.48</v>
      </c>
      <c r="Q55" s="4">
        <v>0.4</v>
      </c>
      <c r="R55" s="4">
        <v>0.45</v>
      </c>
      <c r="S55" s="4">
        <v>0.27</v>
      </c>
      <c r="T55" s="4">
        <v>0.35</v>
      </c>
      <c r="U55" s="4">
        <v>0.2321</v>
      </c>
      <c r="V55" s="4">
        <v>0.13</v>
      </c>
      <c r="W55" s="4">
        <v>0.24</v>
      </c>
      <c r="X55" s="4">
        <v>0.31</v>
      </c>
      <c r="Y55" s="4">
        <v>0.22</v>
      </c>
      <c r="Z55" s="4">
        <v>0.46</v>
      </c>
      <c r="AA55" s="4">
        <v>0.6</v>
      </c>
      <c r="AB55" s="4">
        <v>0.5</v>
      </c>
      <c r="AC55" s="4">
        <v>0.3</v>
      </c>
    </row>
    <row r="56" spans="1:29" x14ac:dyDescent="0.3">
      <c r="A56" s="3">
        <v>44641</v>
      </c>
      <c r="E56" s="4">
        <v>1.05</v>
      </c>
      <c r="F56" s="4">
        <v>1.03</v>
      </c>
      <c r="G56" s="4">
        <v>-0.33</v>
      </c>
      <c r="H56" s="4">
        <v>0.44</v>
      </c>
      <c r="I56" s="4">
        <v>0.51</v>
      </c>
      <c r="J56" s="4">
        <v>0.39</v>
      </c>
      <c r="K56" s="4">
        <v>0.5</v>
      </c>
      <c r="L56" s="4">
        <v>0.48</v>
      </c>
      <c r="M56" s="4">
        <v>0.45</v>
      </c>
      <c r="N56" s="4">
        <v>0.74</v>
      </c>
      <c r="O56" s="4">
        <v>0.53</v>
      </c>
      <c r="P56" s="4">
        <v>0.48</v>
      </c>
      <c r="Q56" s="4">
        <v>0.4</v>
      </c>
      <c r="R56" s="4">
        <v>0.45</v>
      </c>
      <c r="S56" s="4">
        <v>0.27</v>
      </c>
      <c r="T56" s="4">
        <v>0.35</v>
      </c>
      <c r="U56" s="4">
        <v>0.2321</v>
      </c>
      <c r="V56" s="4">
        <v>0.13</v>
      </c>
      <c r="W56" s="4">
        <v>0.24</v>
      </c>
      <c r="X56" s="4">
        <v>0.31</v>
      </c>
      <c r="Y56" s="4">
        <v>0.22</v>
      </c>
      <c r="Z56" s="4">
        <v>0.46</v>
      </c>
      <c r="AA56" s="4">
        <v>0.6</v>
      </c>
      <c r="AB56" s="4">
        <v>0.5</v>
      </c>
      <c r="AC56" s="4">
        <v>0.3</v>
      </c>
    </row>
    <row r="57" spans="1:29" x14ac:dyDescent="0.3">
      <c r="A57" s="3">
        <v>44642</v>
      </c>
      <c r="E57" s="4">
        <v>1.05</v>
      </c>
      <c r="F57" s="4">
        <v>1.03</v>
      </c>
      <c r="G57" s="4">
        <v>-0.33</v>
      </c>
      <c r="H57" s="4">
        <v>0.44</v>
      </c>
      <c r="I57" s="4">
        <v>0.51</v>
      </c>
      <c r="J57" s="4">
        <v>0.39</v>
      </c>
      <c r="K57" s="4">
        <v>0.5</v>
      </c>
      <c r="L57" s="4">
        <v>0.48</v>
      </c>
      <c r="M57" s="4">
        <v>0.45</v>
      </c>
      <c r="N57" s="4">
        <v>0.74</v>
      </c>
      <c r="O57" s="4">
        <v>0.53</v>
      </c>
      <c r="P57" s="4">
        <v>0.48</v>
      </c>
      <c r="Q57" s="4">
        <v>0.4</v>
      </c>
      <c r="R57" s="4">
        <v>0.45</v>
      </c>
      <c r="S57" s="4">
        <v>0.27</v>
      </c>
      <c r="T57" s="4">
        <v>0.35</v>
      </c>
      <c r="U57" s="4">
        <v>0.2321</v>
      </c>
      <c r="V57" s="4">
        <v>0.13</v>
      </c>
      <c r="W57" s="4">
        <v>0.24</v>
      </c>
      <c r="X57" s="4">
        <v>0.31</v>
      </c>
      <c r="Y57" s="4">
        <v>0.22</v>
      </c>
      <c r="Z57" s="4">
        <v>0.46</v>
      </c>
      <c r="AA57" s="4">
        <v>0.6</v>
      </c>
      <c r="AB57" s="4">
        <v>0.5</v>
      </c>
      <c r="AC57" s="4">
        <v>0.3</v>
      </c>
    </row>
    <row r="58" spans="1:29" x14ac:dyDescent="0.3">
      <c r="A58" s="3">
        <v>44643</v>
      </c>
      <c r="E58" s="4">
        <v>1.05</v>
      </c>
      <c r="F58" s="4">
        <v>1.03</v>
      </c>
      <c r="G58" s="4">
        <v>-0.33</v>
      </c>
      <c r="H58" s="4">
        <v>0.44</v>
      </c>
      <c r="I58" s="4">
        <v>0.51</v>
      </c>
      <c r="J58" s="4">
        <v>0.39</v>
      </c>
      <c r="K58" s="4">
        <v>0.5</v>
      </c>
      <c r="L58" s="4">
        <v>0.48</v>
      </c>
      <c r="M58" s="4">
        <v>0.45</v>
      </c>
      <c r="N58" s="4">
        <v>0.74</v>
      </c>
      <c r="O58" s="4">
        <v>0.53</v>
      </c>
      <c r="P58" s="4">
        <v>0.48</v>
      </c>
      <c r="Q58" s="4">
        <v>0.4</v>
      </c>
      <c r="R58" s="4">
        <v>0.45</v>
      </c>
      <c r="S58" s="4">
        <v>0.27</v>
      </c>
      <c r="T58" s="4">
        <v>0.35</v>
      </c>
      <c r="U58" s="4">
        <v>0.2321</v>
      </c>
      <c r="V58" s="4">
        <v>0.13</v>
      </c>
      <c r="W58" s="4">
        <v>0.24</v>
      </c>
      <c r="X58" s="4">
        <v>0.31</v>
      </c>
      <c r="Y58" s="4">
        <v>0.22</v>
      </c>
      <c r="Z58" s="4">
        <v>0.46</v>
      </c>
      <c r="AA58" s="4">
        <v>0.6</v>
      </c>
      <c r="AB58" s="4">
        <v>0.5</v>
      </c>
      <c r="AC58" s="4">
        <v>0.3</v>
      </c>
    </row>
    <row r="59" spans="1:29" x14ac:dyDescent="0.3">
      <c r="A59" s="3">
        <v>44644</v>
      </c>
      <c r="E59" s="4">
        <v>1.05</v>
      </c>
      <c r="F59" s="4">
        <v>1.04</v>
      </c>
      <c r="G59" s="4">
        <v>-0.33</v>
      </c>
      <c r="H59" s="4">
        <v>0.44</v>
      </c>
      <c r="I59" s="4">
        <v>0.51</v>
      </c>
      <c r="J59" s="4">
        <v>0.39</v>
      </c>
      <c r="K59" s="4">
        <v>0.5</v>
      </c>
      <c r="L59" s="4">
        <v>0.48</v>
      </c>
      <c r="M59" s="4">
        <v>0.45</v>
      </c>
      <c r="N59" s="4">
        <v>0.74</v>
      </c>
      <c r="O59" s="4">
        <v>0.53</v>
      </c>
      <c r="P59" s="4">
        <v>0.48</v>
      </c>
      <c r="Q59" s="4">
        <v>0.4</v>
      </c>
      <c r="R59" s="4">
        <v>0.45</v>
      </c>
      <c r="S59" s="4">
        <v>0.27</v>
      </c>
      <c r="T59" s="4">
        <v>0.35</v>
      </c>
      <c r="U59" s="4">
        <v>0.2321</v>
      </c>
      <c r="V59" s="4">
        <v>0.13</v>
      </c>
      <c r="W59" s="4">
        <v>0.24</v>
      </c>
      <c r="X59" s="4">
        <v>0.31</v>
      </c>
      <c r="Y59" s="4">
        <v>0.22</v>
      </c>
      <c r="Z59" s="4">
        <v>0.46</v>
      </c>
      <c r="AA59" s="4">
        <v>0.6</v>
      </c>
      <c r="AB59" s="4">
        <v>0.5</v>
      </c>
      <c r="AC59" s="4">
        <v>0.3</v>
      </c>
    </row>
    <row r="60" spans="1:29" x14ac:dyDescent="0.3">
      <c r="A60" s="3">
        <v>44645</v>
      </c>
      <c r="E60" s="4">
        <v>1.27</v>
      </c>
      <c r="F60" s="4">
        <v>0.98</v>
      </c>
      <c r="G60" s="4">
        <v>-0.3</v>
      </c>
      <c r="H60" s="4">
        <v>0.34</v>
      </c>
      <c r="I60" s="4">
        <v>0.51</v>
      </c>
      <c r="J60" s="4">
        <v>0.4</v>
      </c>
      <c r="K60" s="4">
        <v>0.5</v>
      </c>
      <c r="L60" s="4">
        <v>0.47</v>
      </c>
      <c r="M60" s="4">
        <v>0.45</v>
      </c>
      <c r="N60" s="4">
        <v>0.74</v>
      </c>
      <c r="O60" s="4">
        <v>0.53</v>
      </c>
      <c r="P60" s="4">
        <v>0.48</v>
      </c>
      <c r="Q60" s="4">
        <v>0.37</v>
      </c>
      <c r="R60" s="4">
        <v>0.43</v>
      </c>
      <c r="S60" s="4">
        <v>0.27</v>
      </c>
      <c r="T60" s="4">
        <v>0.35</v>
      </c>
      <c r="U60" s="4">
        <v>0.2321</v>
      </c>
      <c r="V60" s="4">
        <v>0.15</v>
      </c>
      <c r="W60" s="4">
        <v>0.24</v>
      </c>
      <c r="X60" s="4">
        <v>0.31</v>
      </c>
      <c r="Y60" s="4">
        <v>0.23</v>
      </c>
      <c r="Z60" s="4">
        <v>0.47</v>
      </c>
      <c r="AA60" s="4">
        <v>0.61</v>
      </c>
      <c r="AB60" s="4">
        <v>0.5</v>
      </c>
      <c r="AC60" s="4">
        <v>0.33500000000000002</v>
      </c>
    </row>
    <row r="61" spans="1:29" x14ac:dyDescent="0.3">
      <c r="A61" s="3">
        <v>44648</v>
      </c>
      <c r="E61" s="4">
        <v>1.3</v>
      </c>
      <c r="F61" s="4">
        <v>1.03</v>
      </c>
      <c r="G61" s="4">
        <v>-0.3</v>
      </c>
      <c r="H61" s="4">
        <v>0.34</v>
      </c>
      <c r="I61" s="4">
        <v>0.51</v>
      </c>
      <c r="J61" s="4">
        <v>0.4</v>
      </c>
      <c r="K61" s="4">
        <v>0.48</v>
      </c>
      <c r="L61" s="4">
        <v>0.47</v>
      </c>
      <c r="M61" s="4">
        <v>0.45</v>
      </c>
      <c r="N61" s="4">
        <v>0.76</v>
      </c>
      <c r="O61" s="4">
        <v>0.53</v>
      </c>
      <c r="P61" s="4">
        <v>0.48</v>
      </c>
      <c r="Q61" s="4">
        <v>0.37</v>
      </c>
      <c r="R61" s="4">
        <v>0.43</v>
      </c>
      <c r="S61" s="4">
        <v>0.27</v>
      </c>
      <c r="T61" s="4">
        <v>0.35</v>
      </c>
      <c r="U61" s="4">
        <v>0.2321</v>
      </c>
      <c r="V61" s="4">
        <v>0.15</v>
      </c>
      <c r="W61" s="4">
        <v>0.24</v>
      </c>
      <c r="X61" s="4">
        <v>0.31</v>
      </c>
      <c r="Y61" s="4">
        <v>0.23</v>
      </c>
      <c r="Z61" s="4">
        <v>0.47</v>
      </c>
      <c r="AA61" s="4">
        <v>0.61</v>
      </c>
      <c r="AB61" s="4">
        <v>0.5</v>
      </c>
      <c r="AC61" s="4">
        <v>0.33500000000000002</v>
      </c>
    </row>
    <row r="62" spans="1:29" x14ac:dyDescent="0.3">
      <c r="A62" s="3">
        <v>44649</v>
      </c>
      <c r="E62" s="4">
        <v>1.3</v>
      </c>
      <c r="F62" s="4">
        <v>1.03</v>
      </c>
      <c r="G62" s="4">
        <v>-0.3</v>
      </c>
      <c r="H62" s="4">
        <v>0.34</v>
      </c>
      <c r="I62" s="4">
        <v>0.51</v>
      </c>
      <c r="J62" s="4">
        <v>0.4</v>
      </c>
      <c r="K62" s="4">
        <v>0.48</v>
      </c>
      <c r="L62" s="4">
        <v>0.47</v>
      </c>
      <c r="M62" s="4">
        <v>0.45</v>
      </c>
      <c r="N62" s="4">
        <v>0.76</v>
      </c>
      <c r="O62" s="4">
        <v>0.53</v>
      </c>
      <c r="P62" s="4">
        <v>0.48</v>
      </c>
      <c r="Q62" s="4">
        <v>0.37</v>
      </c>
      <c r="R62" s="4">
        <v>0.43</v>
      </c>
      <c r="S62" s="4">
        <v>0.27</v>
      </c>
      <c r="T62" s="4">
        <v>0.35</v>
      </c>
      <c r="U62" s="4">
        <v>0.2321</v>
      </c>
      <c r="V62" s="4">
        <v>0.15</v>
      </c>
      <c r="W62" s="4">
        <v>0.24</v>
      </c>
      <c r="X62" s="4">
        <v>0.31</v>
      </c>
      <c r="Y62" s="4">
        <v>0.23</v>
      </c>
      <c r="Z62" s="4">
        <v>0.47</v>
      </c>
      <c r="AA62" s="4">
        <v>0.61</v>
      </c>
      <c r="AB62" s="4">
        <v>0.5</v>
      </c>
      <c r="AC62" s="4">
        <v>0.33500000000000002</v>
      </c>
    </row>
    <row r="63" spans="1:29" x14ac:dyDescent="0.3">
      <c r="A63" s="3">
        <v>44650</v>
      </c>
      <c r="E63" s="4">
        <v>1.3</v>
      </c>
      <c r="F63" s="4">
        <v>1.03</v>
      </c>
      <c r="G63" s="4">
        <v>-0.3</v>
      </c>
      <c r="H63" s="4">
        <v>0.34</v>
      </c>
      <c r="I63" s="4">
        <v>0.51</v>
      </c>
      <c r="J63" s="4">
        <v>0.4</v>
      </c>
      <c r="K63" s="4">
        <v>0.48</v>
      </c>
      <c r="L63" s="4">
        <v>0.47</v>
      </c>
      <c r="M63" s="4">
        <v>0.45</v>
      </c>
      <c r="N63" s="4">
        <v>0.76</v>
      </c>
      <c r="O63" s="4">
        <v>0.53</v>
      </c>
      <c r="P63" s="4">
        <v>0.48</v>
      </c>
      <c r="Q63" s="4">
        <v>0.37</v>
      </c>
      <c r="R63" s="4">
        <v>0.43</v>
      </c>
      <c r="S63" s="4">
        <v>0.27</v>
      </c>
      <c r="T63" s="4">
        <v>0.35</v>
      </c>
      <c r="U63" s="4">
        <v>0.2321</v>
      </c>
      <c r="V63" s="4">
        <v>0.15</v>
      </c>
      <c r="W63" s="4">
        <v>0.24</v>
      </c>
      <c r="X63" s="4">
        <v>0.31</v>
      </c>
      <c r="Y63" s="4">
        <v>0.23</v>
      </c>
      <c r="Z63" s="4">
        <v>0.47</v>
      </c>
      <c r="AA63" s="4">
        <v>0.61</v>
      </c>
      <c r="AB63" s="4">
        <v>0.5</v>
      </c>
      <c r="AC63" s="4">
        <v>0.33500000000000002</v>
      </c>
    </row>
    <row r="64" spans="1:29" x14ac:dyDescent="0.3">
      <c r="A64" s="3">
        <v>44651</v>
      </c>
      <c r="E64" s="4">
        <v>1.3</v>
      </c>
      <c r="F64" s="4">
        <v>1.03</v>
      </c>
      <c r="G64" s="4">
        <v>-0.3</v>
      </c>
      <c r="H64" s="4">
        <v>0.34</v>
      </c>
      <c r="I64" s="4">
        <v>0.51</v>
      </c>
      <c r="J64" s="4">
        <v>0.4</v>
      </c>
      <c r="K64" s="4">
        <v>0.48</v>
      </c>
      <c r="L64" s="4">
        <v>0.47</v>
      </c>
      <c r="M64" s="4">
        <v>0.45</v>
      </c>
      <c r="N64" s="4">
        <v>0.76</v>
      </c>
      <c r="O64" s="4">
        <v>0.53</v>
      </c>
      <c r="P64" s="4">
        <v>0.48</v>
      </c>
      <c r="Q64" s="4">
        <v>0.37</v>
      </c>
      <c r="R64" s="4">
        <v>0.43</v>
      </c>
      <c r="S64" s="4">
        <v>0.27</v>
      </c>
      <c r="T64" s="4">
        <v>0.35</v>
      </c>
      <c r="U64" s="4">
        <v>0.2321</v>
      </c>
      <c r="V64" s="4">
        <v>0.15</v>
      </c>
      <c r="W64" s="4">
        <v>0.24</v>
      </c>
      <c r="X64" s="4">
        <v>0.31</v>
      </c>
      <c r="Y64" s="4">
        <v>0.23</v>
      </c>
      <c r="Z64" s="4">
        <v>0.47</v>
      </c>
      <c r="AA64" s="4">
        <v>0.61</v>
      </c>
      <c r="AB64" s="4">
        <v>0.5</v>
      </c>
      <c r="AC64" s="4">
        <v>0.33500000000000002</v>
      </c>
    </row>
    <row r="65" spans="1:30" x14ac:dyDescent="0.3">
      <c r="A65" s="3">
        <v>44652</v>
      </c>
      <c r="E65" s="4">
        <v>1.3</v>
      </c>
      <c r="F65" s="4">
        <v>1.03</v>
      </c>
      <c r="G65" s="4">
        <v>-0.3</v>
      </c>
      <c r="H65" s="4">
        <v>0.34</v>
      </c>
      <c r="I65" s="4">
        <v>0.51</v>
      </c>
      <c r="J65" s="4">
        <v>0.4</v>
      </c>
      <c r="K65" s="4">
        <v>0.48</v>
      </c>
      <c r="L65" s="4">
        <v>0.47</v>
      </c>
      <c r="M65" s="4">
        <v>0.45</v>
      </c>
      <c r="N65" s="4">
        <v>0.76</v>
      </c>
      <c r="O65" s="4">
        <v>0.53</v>
      </c>
      <c r="P65" s="4">
        <v>0.48</v>
      </c>
      <c r="Q65" s="4">
        <v>0.37</v>
      </c>
      <c r="R65" s="4">
        <v>0.43</v>
      </c>
      <c r="S65" s="4">
        <v>0.27</v>
      </c>
      <c r="T65" s="4">
        <v>0.35</v>
      </c>
      <c r="U65" s="4">
        <v>0.2321</v>
      </c>
      <c r="V65" s="4">
        <v>0.15</v>
      </c>
      <c r="W65" s="4">
        <v>0.24</v>
      </c>
      <c r="X65" s="4">
        <v>0.31</v>
      </c>
      <c r="Y65" s="4">
        <v>0.23</v>
      </c>
      <c r="Z65" s="4">
        <v>0.47</v>
      </c>
      <c r="AA65" s="4">
        <v>0.61</v>
      </c>
      <c r="AB65" s="4">
        <v>0.5</v>
      </c>
      <c r="AC65" s="4">
        <v>0.33500000000000002</v>
      </c>
    </row>
    <row r="66" spans="1:30" x14ac:dyDescent="0.3">
      <c r="A66" s="3">
        <v>44655</v>
      </c>
      <c r="E66" s="4">
        <v>1.31</v>
      </c>
      <c r="F66" s="4">
        <v>1.03</v>
      </c>
      <c r="G66" s="4">
        <v>-0.33</v>
      </c>
      <c r="H66" s="4">
        <v>0.34</v>
      </c>
      <c r="I66" s="4">
        <v>0.51</v>
      </c>
      <c r="J66" s="4">
        <v>0.4</v>
      </c>
      <c r="K66" s="4">
        <v>0.46</v>
      </c>
      <c r="L66" s="4">
        <v>0.47</v>
      </c>
      <c r="M66" s="4">
        <v>0.45</v>
      </c>
      <c r="N66" s="4">
        <v>0.76</v>
      </c>
      <c r="O66" s="4">
        <v>0.53</v>
      </c>
      <c r="P66" s="4">
        <v>0.48</v>
      </c>
      <c r="Q66" s="4">
        <v>0.37</v>
      </c>
      <c r="R66" s="4">
        <v>0.44</v>
      </c>
      <c r="S66" s="4">
        <v>0.27</v>
      </c>
      <c r="T66" s="4">
        <v>0.35</v>
      </c>
      <c r="U66" s="4">
        <v>0.2321</v>
      </c>
      <c r="V66" s="4">
        <v>0.15</v>
      </c>
      <c r="W66" s="4">
        <v>0.24</v>
      </c>
      <c r="X66" s="4">
        <v>0.31</v>
      </c>
      <c r="Y66" s="4">
        <v>0.25</v>
      </c>
      <c r="Z66" s="4">
        <v>0.52</v>
      </c>
      <c r="AA66" s="4">
        <v>0.625</v>
      </c>
      <c r="AB66" s="4">
        <v>0.5</v>
      </c>
      <c r="AC66" s="4">
        <v>0.33500000000000002</v>
      </c>
    </row>
    <row r="67" spans="1:30" x14ac:dyDescent="0.3">
      <c r="A67" s="3">
        <v>44656</v>
      </c>
      <c r="E67" s="4">
        <v>1.31</v>
      </c>
      <c r="F67" s="4">
        <v>1.03</v>
      </c>
      <c r="G67" s="4">
        <v>-0.33</v>
      </c>
      <c r="H67" s="4">
        <v>0.34</v>
      </c>
      <c r="I67" s="4">
        <v>0.51</v>
      </c>
      <c r="J67" s="4">
        <v>0.4</v>
      </c>
      <c r="K67" s="4">
        <v>0.46</v>
      </c>
      <c r="L67" s="4">
        <v>0.47</v>
      </c>
      <c r="M67" s="4">
        <v>0.45</v>
      </c>
      <c r="N67" s="4">
        <v>0.76</v>
      </c>
      <c r="O67" s="4">
        <v>0.53</v>
      </c>
      <c r="P67" s="4">
        <v>0.48</v>
      </c>
      <c r="Q67" s="4">
        <v>0.37</v>
      </c>
      <c r="R67" s="4">
        <v>0.44</v>
      </c>
      <c r="S67" s="4">
        <v>0.27</v>
      </c>
      <c r="T67" s="4">
        <v>0.35</v>
      </c>
      <c r="U67" s="4">
        <v>0.2321</v>
      </c>
      <c r="V67" s="4">
        <v>0.15</v>
      </c>
      <c r="W67" s="4">
        <v>0.24</v>
      </c>
      <c r="X67" s="4">
        <v>0.31</v>
      </c>
      <c r="Y67" s="4">
        <v>0.25</v>
      </c>
      <c r="Z67" s="4">
        <v>0.52</v>
      </c>
      <c r="AA67" s="4">
        <v>0.625</v>
      </c>
      <c r="AB67" s="4">
        <v>0.5</v>
      </c>
      <c r="AC67" s="4">
        <v>0.33500000000000002</v>
      </c>
    </row>
    <row r="68" spans="1:30" x14ac:dyDescent="0.3">
      <c r="A68" s="3">
        <v>44657</v>
      </c>
      <c r="E68" s="4">
        <v>1.31</v>
      </c>
      <c r="F68" s="4">
        <v>1.03</v>
      </c>
      <c r="G68" s="4">
        <v>-0.33</v>
      </c>
      <c r="H68" s="4">
        <v>0.34</v>
      </c>
      <c r="I68" s="4">
        <v>0.51</v>
      </c>
      <c r="J68" s="4">
        <v>0.4</v>
      </c>
      <c r="K68" s="4">
        <v>0.46</v>
      </c>
      <c r="L68" s="4">
        <v>0.47</v>
      </c>
      <c r="M68" s="4">
        <v>0.45</v>
      </c>
      <c r="N68" s="4">
        <v>0.76</v>
      </c>
      <c r="O68" s="4">
        <v>0.53</v>
      </c>
      <c r="P68" s="4">
        <v>0.48</v>
      </c>
      <c r="Q68" s="4">
        <v>0.37</v>
      </c>
      <c r="R68" s="4">
        <v>0.44</v>
      </c>
      <c r="S68" s="4">
        <v>0.27</v>
      </c>
      <c r="T68" s="4">
        <v>0.35</v>
      </c>
      <c r="U68" s="4">
        <v>0.2321</v>
      </c>
      <c r="V68" s="4">
        <v>0.15</v>
      </c>
      <c r="W68" s="4">
        <v>0.24</v>
      </c>
      <c r="X68" s="4">
        <v>0.31</v>
      </c>
      <c r="Y68" s="4">
        <v>0.25</v>
      </c>
      <c r="Z68" s="4">
        <v>0.52</v>
      </c>
      <c r="AA68" s="4">
        <v>0.625</v>
      </c>
      <c r="AB68" s="4">
        <v>0.5</v>
      </c>
      <c r="AC68" s="4">
        <v>0.33500000000000002</v>
      </c>
    </row>
    <row r="69" spans="1:30" x14ac:dyDescent="0.3">
      <c r="A69" s="3">
        <v>44658</v>
      </c>
      <c r="E69" s="4">
        <v>1.31</v>
      </c>
      <c r="F69" s="4">
        <v>1.03</v>
      </c>
      <c r="G69" s="4">
        <v>-0.33</v>
      </c>
      <c r="H69" s="4">
        <v>0.34</v>
      </c>
      <c r="I69" s="4">
        <v>0.51</v>
      </c>
      <c r="J69" s="4">
        <v>0.4</v>
      </c>
      <c r="K69" s="4">
        <v>0.46</v>
      </c>
      <c r="L69" s="4">
        <v>0.47</v>
      </c>
      <c r="M69" s="4">
        <v>0.45</v>
      </c>
      <c r="N69" s="4">
        <v>0.76</v>
      </c>
      <c r="O69" s="4">
        <v>0.53</v>
      </c>
      <c r="P69" s="4">
        <v>0.48</v>
      </c>
      <c r="Q69" s="4">
        <v>0.37</v>
      </c>
      <c r="R69" s="4">
        <v>0.44</v>
      </c>
      <c r="S69" s="4">
        <v>0.27</v>
      </c>
      <c r="T69" s="4">
        <v>0.35</v>
      </c>
      <c r="U69" s="4">
        <v>0.2321</v>
      </c>
      <c r="V69" s="4">
        <v>0.15</v>
      </c>
      <c r="W69" s="4">
        <v>0.24</v>
      </c>
      <c r="X69" s="4">
        <v>0.31</v>
      </c>
      <c r="Y69" s="4">
        <v>0.25</v>
      </c>
      <c r="Z69" s="4">
        <v>0.52</v>
      </c>
      <c r="AA69" s="4">
        <v>0.625</v>
      </c>
      <c r="AB69" s="4">
        <v>0.5</v>
      </c>
      <c r="AC69" s="4">
        <v>0.33500000000000002</v>
      </c>
    </row>
    <row r="70" spans="1:30" x14ac:dyDescent="0.3">
      <c r="A70" s="3">
        <v>44659</v>
      </c>
      <c r="F70" s="4">
        <v>0.98</v>
      </c>
      <c r="G70" s="4">
        <v>-0.3</v>
      </c>
      <c r="H70" s="4">
        <v>0.34</v>
      </c>
      <c r="I70" s="4">
        <v>0.51</v>
      </c>
      <c r="J70" s="4">
        <v>0.4</v>
      </c>
      <c r="K70" s="4">
        <v>0.46</v>
      </c>
      <c r="L70" s="4">
        <v>0.47</v>
      </c>
      <c r="M70" s="4">
        <v>0.45</v>
      </c>
      <c r="N70" s="4">
        <v>0.76</v>
      </c>
      <c r="O70" s="4">
        <v>0.53</v>
      </c>
      <c r="P70" s="4">
        <v>0.48</v>
      </c>
      <c r="Q70" s="4">
        <v>0.37</v>
      </c>
      <c r="R70" s="4">
        <v>0.44</v>
      </c>
      <c r="S70" s="4">
        <v>0.27</v>
      </c>
      <c r="T70" s="4">
        <v>0.35</v>
      </c>
      <c r="U70" s="4">
        <v>0.2321</v>
      </c>
      <c r="V70" s="4">
        <v>0.15</v>
      </c>
      <c r="W70" s="4">
        <v>0.24</v>
      </c>
      <c r="X70" s="4">
        <v>0.31</v>
      </c>
      <c r="Y70" s="4">
        <v>0.25</v>
      </c>
      <c r="Z70" s="4">
        <v>0.52</v>
      </c>
      <c r="AA70" s="4">
        <v>0.625</v>
      </c>
      <c r="AB70" s="4">
        <v>0.5</v>
      </c>
      <c r="AC70" s="4">
        <v>0.33500000000000002</v>
      </c>
    </row>
    <row r="71" spans="1:30" x14ac:dyDescent="0.3">
      <c r="A71" s="3">
        <v>44662</v>
      </c>
      <c r="F71" s="4">
        <v>0.98</v>
      </c>
      <c r="G71" s="4">
        <v>-0.3</v>
      </c>
      <c r="H71" s="4">
        <v>0.34</v>
      </c>
      <c r="I71" s="4">
        <v>0.51</v>
      </c>
      <c r="J71" s="4">
        <v>0.4</v>
      </c>
      <c r="K71" s="4">
        <v>0.46</v>
      </c>
      <c r="L71" s="4">
        <v>0.45</v>
      </c>
      <c r="M71" s="4">
        <v>0.45</v>
      </c>
      <c r="N71" s="4">
        <v>0.76</v>
      </c>
      <c r="O71" s="4">
        <v>0.53</v>
      </c>
      <c r="P71" s="4">
        <v>0.48</v>
      </c>
      <c r="Q71" s="4">
        <v>0.38</v>
      </c>
      <c r="R71" s="4">
        <v>0.45</v>
      </c>
      <c r="S71" s="4">
        <v>0.27</v>
      </c>
      <c r="T71" s="4">
        <v>0.35</v>
      </c>
      <c r="U71" s="4">
        <v>0.2321</v>
      </c>
      <c r="V71" s="4">
        <v>0.15</v>
      </c>
      <c r="W71" s="4">
        <v>0.24</v>
      </c>
      <c r="X71" s="4">
        <v>0.31</v>
      </c>
      <c r="Y71" s="4">
        <v>0.24</v>
      </c>
      <c r="Z71" s="4">
        <v>0.52</v>
      </c>
      <c r="AA71" s="4">
        <v>0.65</v>
      </c>
      <c r="AB71" s="4">
        <v>0.5</v>
      </c>
      <c r="AC71" s="4">
        <v>0.34</v>
      </c>
      <c r="AD71" s="4">
        <v>0.45</v>
      </c>
    </row>
    <row r="72" spans="1:30" x14ac:dyDescent="0.3">
      <c r="A72" s="3">
        <v>44663</v>
      </c>
      <c r="F72" s="4">
        <v>0.98</v>
      </c>
      <c r="G72" s="4">
        <v>-0.3</v>
      </c>
      <c r="H72" s="4">
        <v>0.34</v>
      </c>
      <c r="I72" s="4">
        <v>0.51</v>
      </c>
      <c r="J72" s="4">
        <v>0.4</v>
      </c>
      <c r="K72" s="4">
        <v>0.46</v>
      </c>
      <c r="L72" s="4">
        <v>0.45</v>
      </c>
      <c r="M72" s="4">
        <v>0.45</v>
      </c>
      <c r="N72" s="4">
        <v>0.76</v>
      </c>
      <c r="O72" s="4">
        <v>0.53</v>
      </c>
      <c r="P72" s="4">
        <v>0.48</v>
      </c>
      <c r="Q72" s="4">
        <v>0.38</v>
      </c>
      <c r="R72" s="4">
        <v>0.45</v>
      </c>
      <c r="S72" s="4">
        <v>0.27</v>
      </c>
      <c r="T72" s="4">
        <v>0.35</v>
      </c>
      <c r="U72" s="4">
        <v>0.2321</v>
      </c>
      <c r="V72" s="4">
        <v>0.15</v>
      </c>
      <c r="W72" s="4">
        <v>0.24</v>
      </c>
      <c r="X72" s="4">
        <v>0.31</v>
      </c>
      <c r="Y72" s="4">
        <v>0.24</v>
      </c>
      <c r="Z72" s="4">
        <v>0.52</v>
      </c>
      <c r="AA72" s="4">
        <v>0.65</v>
      </c>
      <c r="AB72" s="4">
        <v>0.5</v>
      </c>
      <c r="AC72" s="4">
        <v>0.34</v>
      </c>
      <c r="AD72" s="4">
        <v>0.45</v>
      </c>
    </row>
    <row r="73" spans="1:30" x14ac:dyDescent="0.3">
      <c r="A73" s="3">
        <v>44664</v>
      </c>
      <c r="F73" s="4">
        <v>0.98</v>
      </c>
      <c r="G73" s="4">
        <v>-0.3</v>
      </c>
      <c r="H73" s="4">
        <v>0.34</v>
      </c>
      <c r="I73" s="4">
        <v>0.51</v>
      </c>
      <c r="J73" s="4">
        <v>0.4</v>
      </c>
      <c r="K73" s="4">
        <v>0.46</v>
      </c>
      <c r="L73" s="4">
        <v>0.45</v>
      </c>
      <c r="M73" s="4">
        <v>0.45</v>
      </c>
      <c r="N73" s="4">
        <v>0.76</v>
      </c>
      <c r="O73" s="4">
        <v>0.53</v>
      </c>
      <c r="P73" s="4">
        <v>0.48</v>
      </c>
      <c r="Q73" s="4">
        <v>0.38</v>
      </c>
      <c r="R73" s="4">
        <v>0.45</v>
      </c>
      <c r="S73" s="4">
        <v>0.27</v>
      </c>
      <c r="T73" s="4">
        <v>0.35</v>
      </c>
      <c r="U73" s="4">
        <v>0.2321</v>
      </c>
      <c r="V73" s="4">
        <v>0.15</v>
      </c>
      <c r="W73" s="4">
        <v>0.24</v>
      </c>
      <c r="X73" s="4">
        <v>0.31</v>
      </c>
      <c r="Y73" s="4">
        <v>0.24</v>
      </c>
      <c r="Z73" s="4">
        <v>0.52</v>
      </c>
      <c r="AA73" s="4">
        <v>0.65</v>
      </c>
      <c r="AB73" s="4">
        <v>0.5</v>
      </c>
      <c r="AC73" s="4">
        <v>0.34</v>
      </c>
      <c r="AD73" s="4">
        <v>0.45</v>
      </c>
    </row>
    <row r="74" spans="1:30" x14ac:dyDescent="0.3">
      <c r="A74" s="3">
        <v>44665</v>
      </c>
      <c r="F74" s="4">
        <v>0.98</v>
      </c>
      <c r="G74" s="4">
        <v>-0.3</v>
      </c>
      <c r="H74" s="4">
        <v>0.34</v>
      </c>
      <c r="I74" s="4">
        <v>0.67</v>
      </c>
      <c r="J74" s="4">
        <v>0.43</v>
      </c>
      <c r="K74" s="4">
        <v>0.46</v>
      </c>
      <c r="L74" s="4">
        <v>0.45</v>
      </c>
      <c r="M74" s="4">
        <v>0.56000000000000005</v>
      </c>
      <c r="N74" s="4">
        <v>0.76</v>
      </c>
      <c r="O74" s="4">
        <v>0.53</v>
      </c>
      <c r="P74" s="4">
        <v>0.48</v>
      </c>
      <c r="Q74" s="4">
        <v>0.38</v>
      </c>
      <c r="R74" s="4">
        <v>0.45</v>
      </c>
      <c r="S74" s="4">
        <v>0.27</v>
      </c>
      <c r="T74" s="4">
        <v>0.35</v>
      </c>
      <c r="U74" s="4">
        <v>0.27</v>
      </c>
      <c r="V74" s="4">
        <v>0.15</v>
      </c>
      <c r="W74" s="4">
        <v>0.24</v>
      </c>
      <c r="X74" s="4">
        <v>0.31</v>
      </c>
      <c r="Y74" s="4">
        <v>0.24</v>
      </c>
      <c r="Z74" s="4">
        <v>0.47899999999999998</v>
      </c>
      <c r="AA74" s="4">
        <v>0.65</v>
      </c>
      <c r="AB74" s="4">
        <v>0.5</v>
      </c>
      <c r="AC74" s="4">
        <v>0.34</v>
      </c>
      <c r="AD74" s="4">
        <v>0.45</v>
      </c>
    </row>
    <row r="75" spans="1:30" x14ac:dyDescent="0.3">
      <c r="A75" s="3">
        <v>44669</v>
      </c>
      <c r="F75" s="4">
        <v>0.98</v>
      </c>
      <c r="G75" s="4">
        <v>-0.3</v>
      </c>
      <c r="H75" s="4">
        <v>0.34</v>
      </c>
      <c r="I75" s="4">
        <v>0.67</v>
      </c>
      <c r="J75" s="4">
        <v>0.43</v>
      </c>
      <c r="K75" s="4">
        <v>0.46</v>
      </c>
      <c r="L75" s="4">
        <v>0.45</v>
      </c>
      <c r="M75" s="4">
        <v>0.56000000000000005</v>
      </c>
      <c r="N75" s="4">
        <v>0.76</v>
      </c>
      <c r="O75" s="4">
        <v>0.53</v>
      </c>
      <c r="P75" s="4">
        <v>0.48</v>
      </c>
      <c r="Q75" s="4">
        <v>0.38</v>
      </c>
      <c r="R75" s="4">
        <v>0.45</v>
      </c>
      <c r="S75" s="4">
        <v>0.27</v>
      </c>
      <c r="T75" s="4">
        <v>0.35</v>
      </c>
      <c r="U75" s="4">
        <v>0.27</v>
      </c>
      <c r="V75" s="4">
        <v>0.15</v>
      </c>
      <c r="W75" s="4">
        <v>0.24</v>
      </c>
      <c r="X75" s="4">
        <v>0.31</v>
      </c>
      <c r="Y75" s="4">
        <v>0.25</v>
      </c>
      <c r="Z75" s="4">
        <v>0.47899999999999998</v>
      </c>
      <c r="AA75" s="4">
        <v>0.65</v>
      </c>
      <c r="AB75" s="4">
        <v>0.5</v>
      </c>
      <c r="AC75" s="4">
        <v>0.34</v>
      </c>
      <c r="AD75" s="4">
        <v>0.45</v>
      </c>
    </row>
    <row r="76" spans="1:30" x14ac:dyDescent="0.3">
      <c r="A76" s="3">
        <v>44670</v>
      </c>
      <c r="F76" s="4">
        <v>0.98</v>
      </c>
      <c r="G76" s="4">
        <v>-0.3</v>
      </c>
      <c r="H76" s="4">
        <v>0.34</v>
      </c>
      <c r="I76" s="4">
        <v>0.67</v>
      </c>
      <c r="J76" s="4">
        <v>0.43</v>
      </c>
      <c r="K76" s="4">
        <v>0.46</v>
      </c>
      <c r="L76" s="4">
        <v>0.45</v>
      </c>
      <c r="M76" s="4">
        <v>0.56000000000000005</v>
      </c>
      <c r="N76" s="4">
        <v>0.76</v>
      </c>
      <c r="O76" s="4">
        <v>0.53</v>
      </c>
      <c r="P76" s="4">
        <v>0.48</v>
      </c>
      <c r="Q76" s="4">
        <v>0.38</v>
      </c>
      <c r="R76" s="4">
        <v>0.45</v>
      </c>
      <c r="S76" s="4">
        <v>0.27</v>
      </c>
      <c r="T76" s="4">
        <v>0.35</v>
      </c>
      <c r="U76" s="4">
        <v>0.27</v>
      </c>
      <c r="V76" s="4">
        <v>0.15</v>
      </c>
      <c r="W76" s="4">
        <v>0.24</v>
      </c>
      <c r="X76" s="4">
        <v>0.31</v>
      </c>
      <c r="Y76" s="4">
        <v>0.25</v>
      </c>
      <c r="Z76" s="4">
        <v>0.47899999999999998</v>
      </c>
      <c r="AA76" s="4">
        <v>0.65</v>
      </c>
      <c r="AB76" s="4">
        <v>0.5</v>
      </c>
      <c r="AC76" s="4">
        <v>0.34</v>
      </c>
      <c r="AD76" s="4">
        <v>0.45</v>
      </c>
    </row>
    <row r="77" spans="1:30" x14ac:dyDescent="0.3">
      <c r="A77" s="3">
        <v>44671</v>
      </c>
      <c r="F77" s="4">
        <v>0.98</v>
      </c>
      <c r="G77" s="4">
        <v>-0.3</v>
      </c>
      <c r="H77" s="4">
        <v>0.34</v>
      </c>
      <c r="I77" s="4">
        <v>0.67</v>
      </c>
      <c r="J77" s="4">
        <v>0.43</v>
      </c>
      <c r="K77" s="4">
        <v>0.46</v>
      </c>
      <c r="L77" s="4">
        <v>0.47</v>
      </c>
      <c r="M77" s="4">
        <v>0.56000000000000005</v>
      </c>
      <c r="N77" s="4">
        <v>0.76</v>
      </c>
      <c r="O77" s="4">
        <v>0.53</v>
      </c>
      <c r="P77" s="4">
        <v>0.48</v>
      </c>
      <c r="Q77" s="4">
        <v>0.38</v>
      </c>
      <c r="R77" s="4">
        <v>0.45</v>
      </c>
      <c r="S77" s="4">
        <v>0.27</v>
      </c>
      <c r="T77" s="4">
        <v>0.35</v>
      </c>
      <c r="U77" s="4">
        <v>0.27</v>
      </c>
      <c r="V77" s="4">
        <v>0.15</v>
      </c>
      <c r="W77" s="4">
        <v>0.24</v>
      </c>
      <c r="X77" s="4">
        <v>0.31</v>
      </c>
      <c r="Y77" s="4">
        <v>0.25</v>
      </c>
      <c r="Z77" s="4">
        <v>0.47899999999999998</v>
      </c>
      <c r="AA77" s="4">
        <v>0.65</v>
      </c>
      <c r="AB77" s="4">
        <v>0.5</v>
      </c>
      <c r="AC77" s="4">
        <v>0.34</v>
      </c>
      <c r="AD77" s="4">
        <v>0.45</v>
      </c>
    </row>
    <row r="78" spans="1:30" x14ac:dyDescent="0.3">
      <c r="A78" s="3">
        <v>44673</v>
      </c>
      <c r="F78" s="4">
        <v>0.94</v>
      </c>
      <c r="G78" s="4">
        <v>0.18</v>
      </c>
      <c r="H78" s="4">
        <v>0.34</v>
      </c>
      <c r="I78" s="4">
        <v>0.66</v>
      </c>
      <c r="J78" s="4">
        <v>0.36</v>
      </c>
      <c r="K78" s="4">
        <v>0.48</v>
      </c>
      <c r="L78" s="4">
        <v>0.55000000000000004</v>
      </c>
      <c r="M78" s="4">
        <v>0.56999999999999995</v>
      </c>
      <c r="N78" s="4">
        <v>0.75</v>
      </c>
      <c r="O78" s="4">
        <v>0.52</v>
      </c>
      <c r="P78" s="4">
        <v>0.48</v>
      </c>
      <c r="Q78" s="4">
        <v>0.34</v>
      </c>
      <c r="R78" s="4">
        <v>0.45</v>
      </c>
      <c r="S78" s="4">
        <v>0.33</v>
      </c>
      <c r="T78" s="4">
        <v>0.26</v>
      </c>
      <c r="U78" s="4">
        <v>0.27</v>
      </c>
      <c r="V78" s="4">
        <v>0.15</v>
      </c>
      <c r="W78" s="4">
        <v>0.32</v>
      </c>
      <c r="X78" s="4">
        <v>0.35</v>
      </c>
      <c r="Y78" s="4">
        <v>0.3</v>
      </c>
      <c r="Z78" s="4">
        <v>0.47899999999999998</v>
      </c>
      <c r="AA78" s="4">
        <v>0.65</v>
      </c>
      <c r="AB78" s="4">
        <v>0.5</v>
      </c>
      <c r="AC78" s="4">
        <v>0.34</v>
      </c>
      <c r="AD78" s="4">
        <v>0.41</v>
      </c>
    </row>
    <row r="79" spans="1:30" x14ac:dyDescent="0.3">
      <c r="A79" s="3">
        <v>44676</v>
      </c>
      <c r="F79" s="4">
        <v>0.94</v>
      </c>
      <c r="G79" s="4">
        <v>0.27</v>
      </c>
      <c r="H79" s="4">
        <v>0.48</v>
      </c>
      <c r="I79" s="4">
        <v>0.54</v>
      </c>
      <c r="J79" s="4">
        <v>0.36</v>
      </c>
      <c r="K79" s="4">
        <v>0.48</v>
      </c>
      <c r="L79" s="4">
        <v>0.53</v>
      </c>
      <c r="M79" s="4">
        <v>0.56999999999999995</v>
      </c>
      <c r="N79" s="4">
        <v>0.75</v>
      </c>
      <c r="O79" s="4">
        <v>0.52</v>
      </c>
      <c r="P79" s="4">
        <v>0.48</v>
      </c>
      <c r="Q79" s="4">
        <v>0.34</v>
      </c>
      <c r="R79" s="4">
        <v>0.45</v>
      </c>
      <c r="S79" s="4">
        <v>0.33</v>
      </c>
      <c r="T79" s="4">
        <v>0.26</v>
      </c>
      <c r="U79" s="4">
        <v>0.27</v>
      </c>
      <c r="V79" s="4">
        <v>0.14000000000000001</v>
      </c>
      <c r="W79" s="4">
        <v>0.32</v>
      </c>
      <c r="X79" s="4">
        <v>0.31</v>
      </c>
      <c r="Y79" s="4">
        <v>0.3</v>
      </c>
      <c r="Z79" s="4">
        <v>0.47899999999999998</v>
      </c>
      <c r="AA79" s="4">
        <v>0.65</v>
      </c>
      <c r="AB79" s="4">
        <v>0.5</v>
      </c>
      <c r="AC79" s="4">
        <v>0.34</v>
      </c>
      <c r="AD79" s="4">
        <v>0.45</v>
      </c>
    </row>
    <row r="80" spans="1:30" x14ac:dyDescent="0.3">
      <c r="A80" s="3">
        <v>44677</v>
      </c>
      <c r="F80" s="4">
        <v>0.94</v>
      </c>
      <c r="G80" s="4">
        <v>0.27</v>
      </c>
      <c r="H80" s="4">
        <v>0.48</v>
      </c>
      <c r="I80" s="4">
        <v>0.54</v>
      </c>
      <c r="J80" s="4">
        <v>0.36</v>
      </c>
      <c r="K80" s="4">
        <v>0.48</v>
      </c>
      <c r="L80" s="4">
        <v>0.53</v>
      </c>
      <c r="M80" s="4">
        <v>0.56999999999999995</v>
      </c>
      <c r="N80" s="4">
        <v>0.75</v>
      </c>
      <c r="O80" s="4">
        <v>0.52</v>
      </c>
      <c r="P80" s="4">
        <v>0.48</v>
      </c>
      <c r="Q80" s="4">
        <v>0.34</v>
      </c>
      <c r="R80" s="4">
        <v>0.45</v>
      </c>
      <c r="S80" s="4">
        <v>0.33</v>
      </c>
      <c r="T80" s="4">
        <v>0.26</v>
      </c>
      <c r="U80" s="4">
        <v>0.27</v>
      </c>
      <c r="V80" s="4">
        <v>0.14000000000000001</v>
      </c>
      <c r="W80" s="4">
        <v>0.32</v>
      </c>
      <c r="X80" s="4">
        <v>0.31</v>
      </c>
      <c r="Y80" s="4">
        <v>0.3</v>
      </c>
      <c r="Z80" s="4">
        <v>0.47899999999999998</v>
      </c>
      <c r="AA80" s="4">
        <v>0.65</v>
      </c>
      <c r="AB80" s="4">
        <v>0.5</v>
      </c>
      <c r="AC80" s="4">
        <v>0.34</v>
      </c>
      <c r="AD80" s="4">
        <v>0.45</v>
      </c>
    </row>
    <row r="81" spans="1:31" x14ac:dyDescent="0.3">
      <c r="A81" s="3">
        <v>44678</v>
      </c>
      <c r="F81" s="4">
        <v>0.94</v>
      </c>
      <c r="G81" s="4">
        <v>0.27</v>
      </c>
      <c r="H81" s="4">
        <v>0.48</v>
      </c>
      <c r="I81" s="4">
        <v>0.54</v>
      </c>
      <c r="J81" s="4">
        <v>0.36</v>
      </c>
      <c r="K81" s="4">
        <v>0.48</v>
      </c>
      <c r="L81" s="4">
        <v>0.53</v>
      </c>
      <c r="M81" s="4">
        <v>0.56999999999999995</v>
      </c>
      <c r="N81" s="4">
        <v>0.75</v>
      </c>
      <c r="O81" s="4">
        <v>0.52</v>
      </c>
      <c r="P81" s="4">
        <v>0.48</v>
      </c>
      <c r="Q81" s="4">
        <v>0.34</v>
      </c>
      <c r="R81" s="4">
        <v>0.45</v>
      </c>
      <c r="S81" s="4">
        <v>0.33</v>
      </c>
      <c r="T81" s="4">
        <v>0.26</v>
      </c>
      <c r="U81" s="4">
        <v>0.27</v>
      </c>
      <c r="V81" s="4">
        <v>0.14000000000000001</v>
      </c>
      <c r="W81" s="4">
        <v>0.32</v>
      </c>
      <c r="X81" s="4">
        <v>0.31</v>
      </c>
      <c r="Y81" s="4">
        <v>0.3</v>
      </c>
      <c r="Z81" s="4">
        <v>0.47899999999999998</v>
      </c>
      <c r="AA81" s="4">
        <v>0.65</v>
      </c>
      <c r="AB81" s="4">
        <v>0.5</v>
      </c>
      <c r="AC81" s="4">
        <v>0.34</v>
      </c>
      <c r="AD81" s="4">
        <v>0.45</v>
      </c>
    </row>
    <row r="82" spans="1:31" x14ac:dyDescent="0.3">
      <c r="A82" s="3">
        <v>44679</v>
      </c>
      <c r="F82" s="4">
        <v>0.94</v>
      </c>
      <c r="G82" s="4">
        <v>0.27</v>
      </c>
      <c r="H82" s="4">
        <v>0.48</v>
      </c>
      <c r="I82" s="4">
        <v>0.54</v>
      </c>
      <c r="J82" s="4">
        <v>0.36</v>
      </c>
      <c r="K82" s="4">
        <v>0.48</v>
      </c>
      <c r="L82" s="4">
        <v>0.53</v>
      </c>
      <c r="M82" s="4">
        <v>0.56999999999999995</v>
      </c>
      <c r="N82" s="4">
        <v>0.75</v>
      </c>
      <c r="O82" s="4">
        <v>0.52</v>
      </c>
      <c r="P82" s="4">
        <v>0.48</v>
      </c>
      <c r="Q82" s="4">
        <v>0.34</v>
      </c>
      <c r="R82" s="4">
        <v>0.45</v>
      </c>
      <c r="S82" s="4">
        <v>0.33</v>
      </c>
      <c r="T82" s="4">
        <v>0.26</v>
      </c>
      <c r="U82" s="4">
        <v>0.27</v>
      </c>
      <c r="V82" s="4">
        <v>0.14000000000000001</v>
      </c>
      <c r="W82" s="4">
        <v>0.32</v>
      </c>
      <c r="X82" s="4">
        <v>0.31</v>
      </c>
      <c r="Y82" s="4">
        <v>0.3</v>
      </c>
      <c r="Z82" s="4">
        <v>0.47899999999999998</v>
      </c>
      <c r="AA82" s="4">
        <v>0.65</v>
      </c>
      <c r="AB82" s="4">
        <v>0.5</v>
      </c>
      <c r="AC82" s="4">
        <v>0.34</v>
      </c>
      <c r="AD82" s="4">
        <v>0.45</v>
      </c>
    </row>
    <row r="83" spans="1:31" x14ac:dyDescent="0.3">
      <c r="A83" s="3">
        <v>44680</v>
      </c>
      <c r="F83" s="4">
        <v>0.98</v>
      </c>
      <c r="G83" s="4">
        <v>0.3</v>
      </c>
      <c r="H83" s="4">
        <v>0.61</v>
      </c>
      <c r="I83" s="4">
        <v>0.61</v>
      </c>
      <c r="J83" s="4">
        <v>0.4</v>
      </c>
      <c r="K83" s="4">
        <v>0.48</v>
      </c>
      <c r="L83" s="4">
        <v>0.5</v>
      </c>
      <c r="M83" s="4">
        <v>0.59</v>
      </c>
      <c r="N83" s="4">
        <v>0.75</v>
      </c>
      <c r="O83" s="4">
        <v>0.56000000000000005</v>
      </c>
      <c r="P83" s="4">
        <v>0.5</v>
      </c>
      <c r="Q83" s="4">
        <v>0.35</v>
      </c>
      <c r="R83" s="4">
        <v>0.48</v>
      </c>
      <c r="S83" s="4">
        <v>0.33</v>
      </c>
      <c r="T83" s="4">
        <v>0.27</v>
      </c>
      <c r="U83" s="4">
        <v>0.27</v>
      </c>
      <c r="V83" s="4">
        <v>0.16</v>
      </c>
      <c r="W83" s="4">
        <v>0.35</v>
      </c>
      <c r="X83" s="4">
        <v>0.31</v>
      </c>
      <c r="Y83" s="4">
        <v>0.3</v>
      </c>
      <c r="Z83" s="4">
        <v>0.47899999999999998</v>
      </c>
      <c r="AA83" s="4">
        <v>0.65</v>
      </c>
      <c r="AB83" s="4">
        <v>0.5</v>
      </c>
      <c r="AC83" s="4">
        <v>0.35</v>
      </c>
      <c r="AD83" s="4">
        <v>0.48</v>
      </c>
    </row>
    <row r="84" spans="1:31" x14ac:dyDescent="0.3">
      <c r="A84" s="3">
        <v>44683</v>
      </c>
      <c r="F84" s="4">
        <v>0.98</v>
      </c>
      <c r="G84" s="4">
        <v>0.3</v>
      </c>
      <c r="H84" s="4">
        <v>0.61</v>
      </c>
      <c r="I84" s="4">
        <v>0.61</v>
      </c>
      <c r="J84" s="4">
        <v>0.4</v>
      </c>
      <c r="K84" s="4">
        <v>0.48</v>
      </c>
      <c r="L84" s="4">
        <v>0.5</v>
      </c>
      <c r="M84" s="4">
        <v>0.59</v>
      </c>
      <c r="N84" s="4">
        <v>0.75</v>
      </c>
      <c r="O84" s="4">
        <v>0.56000000000000005</v>
      </c>
      <c r="P84" s="4">
        <v>0.5</v>
      </c>
      <c r="Q84" s="4">
        <v>0.35</v>
      </c>
      <c r="R84" s="4">
        <v>0.48</v>
      </c>
      <c r="S84" s="4">
        <v>0.33</v>
      </c>
      <c r="T84" s="4">
        <v>0.27</v>
      </c>
      <c r="U84" s="4">
        <v>0.27</v>
      </c>
      <c r="V84" s="4">
        <v>0.16</v>
      </c>
      <c r="W84" s="4">
        <v>0.35</v>
      </c>
      <c r="X84" s="4">
        <v>0.31</v>
      </c>
      <c r="Y84" s="4">
        <v>0.3</v>
      </c>
      <c r="Z84" s="4">
        <v>0.47899999999999998</v>
      </c>
      <c r="AA84" s="4">
        <v>0.65</v>
      </c>
      <c r="AB84" s="4">
        <v>0.5</v>
      </c>
      <c r="AC84" s="4">
        <v>0.35</v>
      </c>
      <c r="AD84" s="4">
        <v>0.48</v>
      </c>
    </row>
    <row r="85" spans="1:31" x14ac:dyDescent="0.3">
      <c r="A85" s="3">
        <v>44684</v>
      </c>
      <c r="F85" s="4">
        <v>0.98</v>
      </c>
      <c r="G85" s="4">
        <v>0.3</v>
      </c>
      <c r="H85" s="4">
        <v>0.61</v>
      </c>
      <c r="I85" s="4">
        <v>0.61</v>
      </c>
      <c r="J85" s="4">
        <v>0.4</v>
      </c>
      <c r="K85" s="4">
        <v>0.48</v>
      </c>
      <c r="L85" s="4">
        <v>0.5</v>
      </c>
      <c r="M85" s="4">
        <v>0.59</v>
      </c>
      <c r="N85" s="4">
        <v>0.75</v>
      </c>
      <c r="O85" s="4">
        <v>0.56000000000000005</v>
      </c>
      <c r="P85" s="4">
        <v>0.5</v>
      </c>
      <c r="Q85" s="4">
        <v>0.35</v>
      </c>
      <c r="R85" s="4">
        <v>0.48</v>
      </c>
      <c r="S85" s="4">
        <v>0.33</v>
      </c>
      <c r="T85" s="4">
        <v>0.27</v>
      </c>
      <c r="U85" s="4">
        <v>0.27</v>
      </c>
      <c r="V85" s="4">
        <v>0.16</v>
      </c>
      <c r="W85" s="4">
        <v>0.35</v>
      </c>
      <c r="X85" s="4">
        <v>0.31</v>
      </c>
      <c r="Y85" s="4">
        <v>0.3</v>
      </c>
      <c r="Z85" s="4">
        <v>0.47899999999999998</v>
      </c>
      <c r="AA85" s="4">
        <v>0.65</v>
      </c>
      <c r="AB85" s="4">
        <v>0.5</v>
      </c>
      <c r="AC85" s="4">
        <v>0.35</v>
      </c>
      <c r="AD85" s="4">
        <v>0.48</v>
      </c>
    </row>
    <row r="86" spans="1:31" x14ac:dyDescent="0.3">
      <c r="A86" s="3">
        <v>44685</v>
      </c>
      <c r="F86" s="4">
        <v>0.98</v>
      </c>
      <c r="G86" s="4">
        <v>0.3</v>
      </c>
      <c r="H86" s="4">
        <v>0.61</v>
      </c>
      <c r="I86" s="4">
        <v>0.61</v>
      </c>
      <c r="J86" s="4">
        <v>0.4</v>
      </c>
      <c r="K86" s="4">
        <v>0.48</v>
      </c>
      <c r="L86" s="4">
        <v>0.5</v>
      </c>
      <c r="M86" s="4">
        <v>0.59</v>
      </c>
      <c r="N86" s="4">
        <v>0.75</v>
      </c>
      <c r="O86" s="4">
        <v>0.56000000000000005</v>
      </c>
      <c r="P86" s="4">
        <v>0.5</v>
      </c>
      <c r="Q86" s="4">
        <v>0.35</v>
      </c>
      <c r="R86" s="4">
        <v>0.48</v>
      </c>
      <c r="S86" s="4">
        <v>0.33</v>
      </c>
      <c r="T86" s="4">
        <v>0.27</v>
      </c>
      <c r="U86" s="4">
        <v>0.27</v>
      </c>
      <c r="V86" s="4">
        <v>0.16</v>
      </c>
      <c r="W86" s="4">
        <v>0.35</v>
      </c>
      <c r="X86" s="4">
        <v>0.31</v>
      </c>
      <c r="Y86" s="4">
        <v>0.3</v>
      </c>
      <c r="Z86" s="4">
        <v>0.47899999999999998</v>
      </c>
      <c r="AA86" s="4">
        <v>0.65</v>
      </c>
      <c r="AB86" s="4">
        <v>0.5</v>
      </c>
      <c r="AC86" s="4">
        <v>0.35</v>
      </c>
      <c r="AD86" s="4">
        <v>0.48</v>
      </c>
    </row>
    <row r="87" spans="1:31" x14ac:dyDescent="0.3">
      <c r="A87" s="3">
        <v>44686</v>
      </c>
      <c r="F87" s="4">
        <v>0.98</v>
      </c>
      <c r="G87" s="4">
        <v>0.3</v>
      </c>
      <c r="H87" s="4">
        <v>0.61</v>
      </c>
      <c r="I87" s="4">
        <v>0.61</v>
      </c>
      <c r="J87" s="4">
        <v>0.4</v>
      </c>
      <c r="K87" s="4">
        <v>0.48</v>
      </c>
      <c r="L87" s="4">
        <v>0.5</v>
      </c>
      <c r="M87" s="4">
        <v>0.59</v>
      </c>
      <c r="N87" s="4">
        <v>0.75</v>
      </c>
      <c r="O87" s="4">
        <v>0.56000000000000005</v>
      </c>
      <c r="P87" s="4">
        <v>0.5</v>
      </c>
      <c r="Q87" s="4">
        <v>0.35</v>
      </c>
      <c r="R87" s="4">
        <v>0.48</v>
      </c>
      <c r="S87" s="4">
        <v>0.33</v>
      </c>
      <c r="T87" s="4">
        <v>0.27</v>
      </c>
      <c r="U87" s="4">
        <v>0.27</v>
      </c>
      <c r="V87" s="4">
        <v>0.16</v>
      </c>
      <c r="W87" s="4">
        <v>0.35</v>
      </c>
      <c r="X87" s="4">
        <v>0.31</v>
      </c>
      <c r="Y87" s="4">
        <v>0.3</v>
      </c>
      <c r="Z87" s="4">
        <v>0.47899999999999998</v>
      </c>
      <c r="AA87" s="4">
        <v>0.65</v>
      </c>
      <c r="AB87" s="4">
        <v>0.5</v>
      </c>
      <c r="AC87" s="4">
        <v>0.35</v>
      </c>
      <c r="AD87" s="4">
        <v>0.48</v>
      </c>
    </row>
    <row r="88" spans="1:31" x14ac:dyDescent="0.3">
      <c r="A88" s="3">
        <v>44687</v>
      </c>
      <c r="F88" s="4">
        <v>0.98</v>
      </c>
      <c r="G88" s="4">
        <v>0.4</v>
      </c>
      <c r="H88" s="4">
        <v>0.61</v>
      </c>
      <c r="I88" s="4">
        <v>0.65</v>
      </c>
      <c r="J88" s="4">
        <v>0.46</v>
      </c>
      <c r="K88" s="4">
        <v>0.53</v>
      </c>
      <c r="L88" s="4">
        <v>0.55000000000000004</v>
      </c>
      <c r="M88" s="4">
        <v>0.59</v>
      </c>
      <c r="N88" s="4">
        <v>0.75</v>
      </c>
      <c r="O88" s="4">
        <v>0.56000000000000005</v>
      </c>
      <c r="P88" s="4">
        <v>0.5</v>
      </c>
      <c r="Q88" s="4">
        <v>0.36</v>
      </c>
      <c r="R88" s="4">
        <v>0.48</v>
      </c>
      <c r="S88" s="4">
        <v>0.33</v>
      </c>
      <c r="T88" s="4">
        <v>0.27</v>
      </c>
      <c r="U88" s="4">
        <v>0.28000000000000003</v>
      </c>
      <c r="V88" s="4">
        <v>0.18</v>
      </c>
      <c r="W88" s="4">
        <v>0.35</v>
      </c>
      <c r="X88" s="4">
        <v>0.33</v>
      </c>
      <c r="Y88" s="4">
        <v>0.3</v>
      </c>
      <c r="Z88" s="4">
        <v>0.47899999999999998</v>
      </c>
      <c r="AA88" s="4">
        <v>0.65</v>
      </c>
      <c r="AB88" s="4">
        <v>0.5</v>
      </c>
      <c r="AC88" s="4">
        <v>0.35</v>
      </c>
      <c r="AD88" s="4">
        <v>0.48</v>
      </c>
    </row>
    <row r="89" spans="1:31" x14ac:dyDescent="0.3">
      <c r="A89" s="3">
        <v>44690</v>
      </c>
      <c r="F89" s="4">
        <v>0.98</v>
      </c>
      <c r="G89" s="4">
        <v>0.4</v>
      </c>
      <c r="H89" s="4">
        <v>0.61</v>
      </c>
      <c r="I89" s="4">
        <v>0.65</v>
      </c>
      <c r="J89" s="4">
        <v>0.46</v>
      </c>
      <c r="K89" s="4">
        <v>0.53</v>
      </c>
      <c r="L89" s="4">
        <v>0.55000000000000004</v>
      </c>
      <c r="M89" s="4">
        <v>0.59</v>
      </c>
      <c r="N89" s="4">
        <v>0.75</v>
      </c>
      <c r="O89" s="4">
        <v>0.56000000000000005</v>
      </c>
      <c r="P89" s="4">
        <v>0.5</v>
      </c>
      <c r="Q89" s="4">
        <v>0.36</v>
      </c>
      <c r="R89" s="4">
        <v>0.5</v>
      </c>
      <c r="S89" s="4">
        <v>0.33</v>
      </c>
      <c r="T89" s="4">
        <v>0.27</v>
      </c>
      <c r="U89" s="4">
        <v>0.28000000000000003</v>
      </c>
      <c r="V89" s="4">
        <v>0.18</v>
      </c>
      <c r="W89" s="4">
        <v>0.35</v>
      </c>
      <c r="X89" s="4">
        <v>0.33</v>
      </c>
      <c r="Y89" s="4">
        <v>0.3</v>
      </c>
      <c r="Z89" s="4">
        <v>0.47899999999999998</v>
      </c>
      <c r="AA89" s="4">
        <v>0.65</v>
      </c>
      <c r="AB89" s="4">
        <v>0.5</v>
      </c>
      <c r="AC89" s="4">
        <v>0.35</v>
      </c>
      <c r="AD89" s="4">
        <v>0.51</v>
      </c>
    </row>
    <row r="90" spans="1:31" x14ac:dyDescent="0.3">
      <c r="A90" s="3">
        <v>44691</v>
      </c>
      <c r="F90" s="4">
        <v>0.98</v>
      </c>
      <c r="G90" s="4">
        <v>0.4</v>
      </c>
      <c r="H90" s="4">
        <v>0.61</v>
      </c>
      <c r="I90" s="4">
        <v>0.65</v>
      </c>
      <c r="J90" s="4">
        <v>0.46</v>
      </c>
      <c r="K90" s="4">
        <v>0.53</v>
      </c>
      <c r="L90" s="4">
        <v>0.55000000000000004</v>
      </c>
      <c r="M90" s="4">
        <v>0.59</v>
      </c>
      <c r="N90" s="4">
        <v>0.75</v>
      </c>
      <c r="O90" s="4">
        <v>0.56000000000000005</v>
      </c>
      <c r="P90" s="4">
        <v>0.5</v>
      </c>
      <c r="Q90" s="4">
        <v>0.36</v>
      </c>
      <c r="R90" s="4">
        <v>0.5</v>
      </c>
      <c r="S90" s="4">
        <v>0.33</v>
      </c>
      <c r="T90" s="4">
        <v>0.27</v>
      </c>
      <c r="U90" s="4">
        <v>0.28000000000000003</v>
      </c>
      <c r="V90" s="4">
        <v>0.18</v>
      </c>
      <c r="W90" s="4">
        <v>0.35</v>
      </c>
      <c r="X90" s="4">
        <v>0.33</v>
      </c>
      <c r="Y90" s="4">
        <v>0.3</v>
      </c>
      <c r="Z90" s="4">
        <v>0.47899999999999998</v>
      </c>
      <c r="AA90" s="4">
        <v>0.65</v>
      </c>
      <c r="AB90" s="4">
        <v>0.5</v>
      </c>
      <c r="AC90" s="4">
        <v>0.35</v>
      </c>
      <c r="AD90" s="4">
        <v>0.51</v>
      </c>
    </row>
    <row r="91" spans="1:31" x14ac:dyDescent="0.3">
      <c r="A91" s="3">
        <v>44692</v>
      </c>
      <c r="G91" s="4">
        <v>0.4</v>
      </c>
      <c r="H91" s="4">
        <v>0.61</v>
      </c>
      <c r="I91" s="4">
        <v>0.65</v>
      </c>
      <c r="J91" s="4">
        <v>0.46</v>
      </c>
      <c r="K91" s="4">
        <v>0.53</v>
      </c>
      <c r="L91" s="4">
        <v>0.55000000000000004</v>
      </c>
      <c r="M91" s="4">
        <v>0.59</v>
      </c>
      <c r="N91" s="4">
        <v>0.75</v>
      </c>
      <c r="O91" s="4">
        <v>0.56000000000000005</v>
      </c>
      <c r="P91" s="4">
        <v>0.5</v>
      </c>
      <c r="Q91" s="4">
        <v>0.36</v>
      </c>
      <c r="R91" s="4">
        <v>0.5</v>
      </c>
      <c r="S91" s="4">
        <v>0.33</v>
      </c>
      <c r="T91" s="4">
        <v>0.27</v>
      </c>
      <c r="U91" s="4">
        <v>0.28000000000000003</v>
      </c>
      <c r="V91" s="4">
        <v>0.18</v>
      </c>
      <c r="W91" s="4">
        <v>0.35</v>
      </c>
      <c r="X91" s="4">
        <v>0.33</v>
      </c>
      <c r="Y91" s="4">
        <v>0.3</v>
      </c>
      <c r="Z91" s="4">
        <v>0.47899999999999998</v>
      </c>
      <c r="AA91" s="4">
        <v>0.65</v>
      </c>
      <c r="AB91" s="4">
        <v>0.5</v>
      </c>
      <c r="AC91" s="4">
        <v>0.35</v>
      </c>
      <c r="AD91" s="4">
        <v>0.51</v>
      </c>
    </row>
    <row r="92" spans="1:31" x14ac:dyDescent="0.3">
      <c r="A92" s="3">
        <v>44693</v>
      </c>
      <c r="G92" s="4">
        <v>0.4</v>
      </c>
      <c r="H92" s="4">
        <v>0.61</v>
      </c>
      <c r="I92" s="4">
        <v>0.65</v>
      </c>
      <c r="J92" s="4">
        <v>0.46</v>
      </c>
      <c r="K92" s="4">
        <v>0.53</v>
      </c>
      <c r="L92" s="4">
        <v>0.55000000000000004</v>
      </c>
      <c r="M92" s="4">
        <v>0.59</v>
      </c>
      <c r="N92" s="4">
        <v>0.75</v>
      </c>
      <c r="O92" s="4">
        <v>0.56000000000000005</v>
      </c>
      <c r="P92" s="4">
        <v>0.5</v>
      </c>
      <c r="Q92" s="4">
        <v>0.36</v>
      </c>
      <c r="R92" s="4">
        <v>0.5</v>
      </c>
      <c r="S92" s="4">
        <v>0.33</v>
      </c>
      <c r="T92" s="4">
        <v>0.27</v>
      </c>
      <c r="U92" s="4">
        <v>0.28000000000000003</v>
      </c>
      <c r="V92" s="4">
        <v>0.18</v>
      </c>
      <c r="W92" s="4">
        <v>0.35</v>
      </c>
      <c r="X92" s="4">
        <v>0.33</v>
      </c>
      <c r="Y92" s="4">
        <v>0.3</v>
      </c>
      <c r="Z92" s="4">
        <v>0.47899999999999998</v>
      </c>
      <c r="AA92" s="4">
        <v>0.65</v>
      </c>
      <c r="AB92" s="4">
        <v>0.5</v>
      </c>
      <c r="AC92" s="4">
        <v>0.35</v>
      </c>
      <c r="AD92" s="4">
        <v>0.51</v>
      </c>
    </row>
    <row r="93" spans="1:31" x14ac:dyDescent="0.3">
      <c r="A93" s="3">
        <v>44694</v>
      </c>
      <c r="G93" s="4">
        <v>0.47</v>
      </c>
      <c r="H93" s="4">
        <v>0.77</v>
      </c>
      <c r="I93" s="4">
        <v>0.65</v>
      </c>
      <c r="J93" s="4">
        <v>0.46</v>
      </c>
      <c r="K93" s="4">
        <v>0.53</v>
      </c>
      <c r="L93" s="4">
        <v>0.55000000000000004</v>
      </c>
      <c r="M93" s="4">
        <v>0.59</v>
      </c>
      <c r="N93" s="4">
        <v>0.75</v>
      </c>
      <c r="O93" s="4">
        <v>0.56000000000000005</v>
      </c>
      <c r="P93" s="4">
        <v>0.5</v>
      </c>
      <c r="Q93" s="4">
        <v>0.36</v>
      </c>
      <c r="R93" s="4">
        <v>0.5</v>
      </c>
      <c r="S93" s="4">
        <v>0.33</v>
      </c>
      <c r="T93" s="4">
        <v>0.27</v>
      </c>
      <c r="U93" s="4">
        <v>0.28000000000000003</v>
      </c>
      <c r="V93" s="4">
        <v>0.18</v>
      </c>
      <c r="W93" s="4">
        <v>0.35</v>
      </c>
      <c r="X93" s="4">
        <v>0.33</v>
      </c>
      <c r="Y93" s="4">
        <v>0.3</v>
      </c>
      <c r="Z93" s="4">
        <v>0.47899999999999998</v>
      </c>
      <c r="AA93" s="4">
        <v>0.65</v>
      </c>
      <c r="AB93" s="4">
        <v>0.5</v>
      </c>
      <c r="AC93" s="4">
        <v>0.35</v>
      </c>
      <c r="AD93" s="4">
        <v>0.51</v>
      </c>
    </row>
    <row r="94" spans="1:31" x14ac:dyDescent="0.3">
      <c r="A94" s="3">
        <v>44697</v>
      </c>
      <c r="G94" s="4">
        <v>0.45</v>
      </c>
      <c r="H94" s="4">
        <v>0.77</v>
      </c>
      <c r="I94" s="4">
        <v>0.68</v>
      </c>
      <c r="J94" s="4">
        <v>0.49</v>
      </c>
      <c r="K94" s="4">
        <v>0.55000000000000004</v>
      </c>
      <c r="L94" s="4">
        <v>0.55000000000000004</v>
      </c>
      <c r="M94" s="4">
        <v>0.59</v>
      </c>
      <c r="N94" s="4">
        <v>0.75</v>
      </c>
      <c r="O94" s="4">
        <v>0.56000000000000005</v>
      </c>
      <c r="P94" s="4">
        <v>0.5</v>
      </c>
      <c r="Q94" s="4">
        <v>0.36</v>
      </c>
      <c r="R94" s="4">
        <v>0.5</v>
      </c>
      <c r="S94" s="4">
        <v>0.33</v>
      </c>
      <c r="T94" s="4">
        <v>0.27</v>
      </c>
      <c r="U94" s="4">
        <v>0.27</v>
      </c>
      <c r="V94" s="4">
        <v>0.18</v>
      </c>
      <c r="W94" s="4">
        <v>0.35</v>
      </c>
      <c r="X94" s="4">
        <v>0.33</v>
      </c>
      <c r="Y94" s="4">
        <v>0.3</v>
      </c>
      <c r="Z94" s="4">
        <v>0.47899999999999998</v>
      </c>
      <c r="AA94" s="4">
        <v>0.65</v>
      </c>
      <c r="AB94" s="4">
        <v>0.5</v>
      </c>
      <c r="AC94" s="4">
        <v>0.35</v>
      </c>
      <c r="AD94" s="4">
        <v>0.54</v>
      </c>
      <c r="AE94" s="4">
        <v>0.32</v>
      </c>
    </row>
    <row r="95" spans="1:31" x14ac:dyDescent="0.3">
      <c r="A95" s="3">
        <v>44698</v>
      </c>
      <c r="G95" s="4">
        <v>0.45</v>
      </c>
      <c r="H95" s="4">
        <v>0.77</v>
      </c>
      <c r="I95" s="4">
        <v>0.68</v>
      </c>
      <c r="J95" s="4">
        <v>0.49</v>
      </c>
      <c r="K95" s="4">
        <v>0.55000000000000004</v>
      </c>
      <c r="L95" s="4">
        <v>0.55000000000000004</v>
      </c>
      <c r="M95" s="4">
        <v>0.59</v>
      </c>
      <c r="N95" s="4">
        <v>0.75</v>
      </c>
      <c r="O95" s="4">
        <v>0.56000000000000005</v>
      </c>
      <c r="P95" s="4">
        <v>0.5</v>
      </c>
      <c r="Q95" s="4">
        <v>0.36</v>
      </c>
      <c r="R95" s="4">
        <v>0.5</v>
      </c>
      <c r="S95" s="4">
        <v>0.33</v>
      </c>
      <c r="T95" s="4">
        <v>0.27</v>
      </c>
      <c r="U95" s="4">
        <v>0.27</v>
      </c>
      <c r="V95" s="4">
        <v>0.18</v>
      </c>
      <c r="W95" s="4">
        <v>0.35</v>
      </c>
      <c r="X95" s="4">
        <v>0.33</v>
      </c>
      <c r="Y95" s="4">
        <v>0.3</v>
      </c>
      <c r="Z95" s="4">
        <v>0.47899999999999998</v>
      </c>
      <c r="AA95" s="4">
        <v>0.65</v>
      </c>
      <c r="AB95" s="4">
        <v>0.5</v>
      </c>
      <c r="AC95" s="4">
        <v>0.35</v>
      </c>
      <c r="AD95" s="4">
        <v>0.54</v>
      </c>
      <c r="AE95" s="4">
        <v>0.32</v>
      </c>
    </row>
    <row r="96" spans="1:31" x14ac:dyDescent="0.3">
      <c r="A96" s="3">
        <v>44699</v>
      </c>
      <c r="G96" s="4">
        <v>0.45</v>
      </c>
      <c r="H96" s="4">
        <v>0.77</v>
      </c>
      <c r="I96" s="4">
        <v>0.68</v>
      </c>
      <c r="J96" s="4">
        <v>0.49</v>
      </c>
      <c r="K96" s="4">
        <v>0.55000000000000004</v>
      </c>
      <c r="L96" s="4">
        <v>0.55000000000000004</v>
      </c>
      <c r="M96" s="4">
        <v>0.59</v>
      </c>
      <c r="N96" s="4">
        <v>0.75</v>
      </c>
      <c r="O96" s="4">
        <v>0.56000000000000005</v>
      </c>
      <c r="P96" s="4">
        <v>0.5</v>
      </c>
      <c r="Q96" s="4">
        <v>0.36</v>
      </c>
      <c r="R96" s="4">
        <v>0.5</v>
      </c>
      <c r="S96" s="4">
        <v>0.33</v>
      </c>
      <c r="T96" s="4">
        <v>0.27</v>
      </c>
      <c r="U96" s="4">
        <v>0.27</v>
      </c>
      <c r="V96" s="4">
        <v>0.18</v>
      </c>
      <c r="W96" s="4">
        <v>0.35</v>
      </c>
      <c r="X96" s="4">
        <v>0.33</v>
      </c>
      <c r="Y96" s="4">
        <v>0.3</v>
      </c>
      <c r="Z96" s="4">
        <v>0.47899999999999998</v>
      </c>
      <c r="AA96" s="4">
        <v>0.65</v>
      </c>
      <c r="AB96" s="4">
        <v>0.5</v>
      </c>
      <c r="AC96" s="4">
        <v>0.35</v>
      </c>
      <c r="AD96" s="4">
        <v>0.54</v>
      </c>
      <c r="AE96" s="4">
        <v>0.32</v>
      </c>
    </row>
    <row r="97" spans="1:31" x14ac:dyDescent="0.3">
      <c r="A97" s="3">
        <v>44700</v>
      </c>
      <c r="G97" s="4">
        <v>0.45</v>
      </c>
      <c r="H97" s="4">
        <v>0.77</v>
      </c>
      <c r="I97" s="4">
        <v>0.68</v>
      </c>
      <c r="J97" s="4">
        <v>0.49</v>
      </c>
      <c r="K97" s="4">
        <v>0.55000000000000004</v>
      </c>
      <c r="L97" s="4">
        <v>0.55000000000000004</v>
      </c>
      <c r="M97" s="4">
        <v>0.59</v>
      </c>
      <c r="N97" s="4">
        <v>0.75</v>
      </c>
      <c r="O97" s="4">
        <v>0.56000000000000005</v>
      </c>
      <c r="P97" s="4">
        <v>0.5</v>
      </c>
      <c r="Q97" s="4">
        <v>0.36</v>
      </c>
      <c r="R97" s="4">
        <v>0.5</v>
      </c>
      <c r="S97" s="4">
        <v>0.33</v>
      </c>
      <c r="T97" s="4">
        <v>0.27</v>
      </c>
      <c r="U97" s="4">
        <v>0.27</v>
      </c>
      <c r="V97" s="4">
        <v>0.18</v>
      </c>
      <c r="W97" s="4">
        <v>0.35</v>
      </c>
      <c r="X97" s="4">
        <v>0.33</v>
      </c>
      <c r="Y97" s="4">
        <v>0.3</v>
      </c>
      <c r="Z97" s="4">
        <v>0.47899999999999998</v>
      </c>
      <c r="AA97" s="4">
        <v>0.65</v>
      </c>
      <c r="AB97" s="4">
        <v>0.5</v>
      </c>
      <c r="AC97" s="4">
        <v>0.35</v>
      </c>
      <c r="AD97" s="4">
        <v>0.54</v>
      </c>
      <c r="AE97" s="4">
        <v>0.32</v>
      </c>
    </row>
    <row r="98" spans="1:31" x14ac:dyDescent="0.3">
      <c r="A98" s="3">
        <v>44701</v>
      </c>
      <c r="G98" s="4">
        <v>0.46</v>
      </c>
      <c r="H98" s="4">
        <v>0.63</v>
      </c>
      <c r="I98" s="4">
        <v>0.75</v>
      </c>
      <c r="J98" s="4">
        <v>0.47</v>
      </c>
      <c r="K98" s="4">
        <v>0.56999999999999995</v>
      </c>
      <c r="L98" s="4">
        <v>0.55000000000000004</v>
      </c>
      <c r="M98" s="4">
        <v>0.45</v>
      </c>
      <c r="N98" s="4">
        <v>0.75</v>
      </c>
      <c r="O98" s="4">
        <v>0.56000000000000005</v>
      </c>
      <c r="P98" s="4">
        <v>0.5</v>
      </c>
      <c r="Q98" s="4">
        <v>0.36</v>
      </c>
      <c r="R98" s="4">
        <v>0.53</v>
      </c>
      <c r="S98" s="4">
        <v>0.33</v>
      </c>
      <c r="T98" s="4">
        <v>0.27</v>
      </c>
      <c r="U98" s="4">
        <v>0.31</v>
      </c>
      <c r="V98" s="4">
        <v>0.18</v>
      </c>
      <c r="W98" s="4">
        <v>0.35</v>
      </c>
      <c r="X98" s="4">
        <v>0.33</v>
      </c>
      <c r="Y98" s="4">
        <v>0.28999999999999998</v>
      </c>
      <c r="Z98" s="4">
        <v>0.47899999999999998</v>
      </c>
      <c r="AA98" s="4">
        <v>0.65</v>
      </c>
      <c r="AB98" s="4">
        <v>0.5</v>
      </c>
      <c r="AC98" s="4">
        <v>0.35</v>
      </c>
      <c r="AD98" s="4">
        <v>0.55000000000000004</v>
      </c>
      <c r="AE98" s="4">
        <v>0.25</v>
      </c>
    </row>
    <row r="99" spans="1:31" x14ac:dyDescent="0.3">
      <c r="A99" s="3">
        <v>44704</v>
      </c>
      <c r="G99" s="4">
        <v>0.46</v>
      </c>
      <c r="H99" s="4">
        <v>0.63</v>
      </c>
      <c r="I99" s="4">
        <v>0.75</v>
      </c>
      <c r="J99" s="4">
        <v>0.47</v>
      </c>
      <c r="K99" s="4">
        <v>0.56999999999999995</v>
      </c>
      <c r="L99" s="4">
        <v>0.55000000000000004</v>
      </c>
      <c r="M99" s="4">
        <v>0.45</v>
      </c>
      <c r="N99" s="4">
        <v>0.75</v>
      </c>
      <c r="O99" s="4">
        <v>0.56000000000000005</v>
      </c>
      <c r="P99" s="4">
        <v>0.5</v>
      </c>
      <c r="Q99" s="4">
        <v>0.36</v>
      </c>
      <c r="R99" s="4">
        <v>0.53</v>
      </c>
      <c r="S99" s="4">
        <v>0.33</v>
      </c>
      <c r="T99" s="4">
        <v>0.27</v>
      </c>
      <c r="U99" s="4">
        <v>0.31</v>
      </c>
      <c r="V99" s="4">
        <v>0.18</v>
      </c>
      <c r="W99" s="4">
        <v>0.35</v>
      </c>
      <c r="X99" s="4">
        <v>0.33</v>
      </c>
      <c r="Y99" s="4">
        <v>0.28999999999999998</v>
      </c>
      <c r="Z99" s="4">
        <v>0.47899999999999998</v>
      </c>
      <c r="AA99" s="4">
        <v>0.65</v>
      </c>
      <c r="AB99" s="4">
        <v>0.5</v>
      </c>
      <c r="AC99" s="4">
        <v>0.35</v>
      </c>
      <c r="AD99" s="4">
        <v>0.55000000000000004</v>
      </c>
      <c r="AE99" s="4">
        <v>0.25</v>
      </c>
    </row>
    <row r="100" spans="1:31" x14ac:dyDescent="0.3">
      <c r="A100" s="3">
        <v>44705</v>
      </c>
      <c r="G100" s="4">
        <v>0.46</v>
      </c>
      <c r="H100" s="4">
        <v>0.63</v>
      </c>
      <c r="I100" s="4">
        <v>0.75</v>
      </c>
      <c r="J100" s="4">
        <v>0.47</v>
      </c>
      <c r="K100" s="4">
        <v>0.56999999999999995</v>
      </c>
      <c r="L100" s="4">
        <v>0.55000000000000004</v>
      </c>
      <c r="M100" s="4">
        <v>0.45</v>
      </c>
      <c r="N100" s="4">
        <v>0.75</v>
      </c>
      <c r="O100" s="4">
        <v>0.56000000000000005</v>
      </c>
      <c r="P100" s="4">
        <v>0.5</v>
      </c>
      <c r="Q100" s="4">
        <v>0.36</v>
      </c>
      <c r="R100" s="4">
        <v>0.53</v>
      </c>
      <c r="S100" s="4">
        <v>0.33</v>
      </c>
      <c r="T100" s="4">
        <v>0.27</v>
      </c>
      <c r="U100" s="4">
        <v>0.31</v>
      </c>
      <c r="V100" s="4">
        <v>0.18</v>
      </c>
      <c r="W100" s="4">
        <v>0.35</v>
      </c>
      <c r="X100" s="4">
        <v>0.33</v>
      </c>
      <c r="Y100" s="4">
        <v>0.28999999999999998</v>
      </c>
      <c r="Z100" s="4">
        <v>0.47899999999999998</v>
      </c>
      <c r="AA100" s="4">
        <v>0.65</v>
      </c>
      <c r="AB100" s="4">
        <v>0.5</v>
      </c>
      <c r="AC100" s="4">
        <v>0.35</v>
      </c>
      <c r="AD100" s="4">
        <v>0.55000000000000004</v>
      </c>
      <c r="AE100" s="4">
        <v>0.25</v>
      </c>
    </row>
    <row r="101" spans="1:31" x14ac:dyDescent="0.3">
      <c r="A101" s="3">
        <v>44706</v>
      </c>
      <c r="G101" s="4">
        <v>0.46</v>
      </c>
      <c r="H101" s="4">
        <v>0.63</v>
      </c>
      <c r="I101" s="4">
        <v>0.75</v>
      </c>
      <c r="J101" s="4">
        <v>0.47</v>
      </c>
      <c r="K101" s="4">
        <v>0.56999999999999995</v>
      </c>
      <c r="L101" s="4">
        <v>0.55000000000000004</v>
      </c>
      <c r="M101" s="4">
        <v>0.45</v>
      </c>
      <c r="N101" s="4">
        <v>0.75</v>
      </c>
      <c r="O101" s="4">
        <v>0.56000000000000005</v>
      </c>
      <c r="P101" s="4">
        <v>0.5</v>
      </c>
      <c r="Q101" s="4">
        <v>0.36</v>
      </c>
      <c r="R101" s="4">
        <v>0.53</v>
      </c>
      <c r="S101" s="4">
        <v>0.33</v>
      </c>
      <c r="T101" s="4">
        <v>0.27</v>
      </c>
      <c r="U101" s="4">
        <v>0.31</v>
      </c>
      <c r="V101" s="4">
        <v>0.18</v>
      </c>
      <c r="W101" s="4">
        <v>0.35</v>
      </c>
      <c r="X101" s="4">
        <v>0.33</v>
      </c>
      <c r="Y101" s="4">
        <v>0.28999999999999998</v>
      </c>
      <c r="Z101" s="4">
        <v>0.47899999999999998</v>
      </c>
      <c r="AA101" s="4">
        <v>0.65</v>
      </c>
      <c r="AB101" s="4">
        <v>0.5</v>
      </c>
      <c r="AC101" s="4">
        <v>0.35</v>
      </c>
      <c r="AD101" s="4">
        <v>0.55000000000000004</v>
      </c>
      <c r="AE101" s="4">
        <v>0.25</v>
      </c>
    </row>
    <row r="102" spans="1:31" x14ac:dyDescent="0.3">
      <c r="A102" s="3">
        <v>44707</v>
      </c>
      <c r="G102" s="4">
        <v>0.46</v>
      </c>
      <c r="H102" s="4">
        <v>0.63</v>
      </c>
      <c r="I102" s="4">
        <v>0.75</v>
      </c>
      <c r="J102" s="4">
        <v>0.47</v>
      </c>
      <c r="K102" s="4">
        <v>0.56999999999999995</v>
      </c>
      <c r="L102" s="4">
        <v>0.55000000000000004</v>
      </c>
      <c r="M102" s="4">
        <v>0.45</v>
      </c>
      <c r="N102" s="4">
        <v>0.75</v>
      </c>
      <c r="O102" s="4">
        <v>0.56000000000000005</v>
      </c>
      <c r="P102" s="4">
        <v>0.5</v>
      </c>
      <c r="Q102" s="4">
        <v>0.36</v>
      </c>
      <c r="R102" s="4">
        <v>0.53</v>
      </c>
      <c r="S102" s="4">
        <v>0.33</v>
      </c>
      <c r="T102" s="4">
        <v>0.27</v>
      </c>
      <c r="U102" s="4">
        <v>0.31</v>
      </c>
      <c r="V102" s="4">
        <v>0.18</v>
      </c>
      <c r="W102" s="4">
        <v>0.35</v>
      </c>
      <c r="X102" s="4">
        <v>0.33</v>
      </c>
      <c r="Y102" s="4">
        <v>0.28999999999999998</v>
      </c>
      <c r="Z102" s="4">
        <v>0.47899999999999998</v>
      </c>
      <c r="AA102" s="4">
        <v>0.65</v>
      </c>
      <c r="AB102" s="4">
        <v>0.5</v>
      </c>
      <c r="AC102" s="4">
        <v>0.35</v>
      </c>
      <c r="AD102" s="4">
        <v>0.55000000000000004</v>
      </c>
      <c r="AE102" s="4">
        <v>0.25</v>
      </c>
    </row>
    <row r="103" spans="1:31" x14ac:dyDescent="0.3">
      <c r="A103" s="3">
        <v>44708</v>
      </c>
      <c r="G103" s="4">
        <v>0.57999999999999996</v>
      </c>
      <c r="H103" s="4">
        <v>0.65</v>
      </c>
      <c r="I103" s="4">
        <v>0.74</v>
      </c>
      <c r="J103" s="4">
        <v>0.44</v>
      </c>
      <c r="K103" s="4">
        <v>0.56000000000000005</v>
      </c>
      <c r="L103" s="4">
        <v>0.55000000000000004</v>
      </c>
      <c r="M103" s="4">
        <v>0.45</v>
      </c>
      <c r="N103" s="4">
        <v>0.76</v>
      </c>
      <c r="O103" s="4">
        <v>0.56000000000000005</v>
      </c>
      <c r="P103" s="4">
        <v>0.5</v>
      </c>
      <c r="Q103" s="4">
        <v>0.36</v>
      </c>
      <c r="R103" s="4">
        <v>0.53</v>
      </c>
      <c r="S103" s="4">
        <v>0.33</v>
      </c>
      <c r="T103" s="4">
        <v>0.27</v>
      </c>
      <c r="U103" s="4">
        <v>0.28999999999999998</v>
      </c>
      <c r="V103" s="4">
        <v>0.18</v>
      </c>
      <c r="W103" s="4">
        <v>0.35</v>
      </c>
      <c r="X103" s="4">
        <v>0.34</v>
      </c>
      <c r="Y103" s="4">
        <v>0.28999999999999998</v>
      </c>
      <c r="Z103" s="4">
        <v>0.47899999999999998</v>
      </c>
      <c r="AA103" s="4">
        <v>0.65</v>
      </c>
      <c r="AB103" s="4">
        <v>0.5</v>
      </c>
      <c r="AC103" s="4">
        <v>0.35</v>
      </c>
      <c r="AD103" s="4">
        <v>0.57999999999999996</v>
      </c>
      <c r="AE103" s="4">
        <v>0.25</v>
      </c>
    </row>
    <row r="104" spans="1:31" x14ac:dyDescent="0.3">
      <c r="A104" s="3">
        <v>44711</v>
      </c>
      <c r="G104" s="4">
        <v>0.57999999999999996</v>
      </c>
      <c r="H104" s="4">
        <v>0.65</v>
      </c>
      <c r="I104" s="4">
        <v>0.74</v>
      </c>
      <c r="J104" s="4">
        <v>0.44</v>
      </c>
      <c r="K104" s="4">
        <v>0.56000000000000005</v>
      </c>
      <c r="L104" s="4">
        <v>0.55000000000000004</v>
      </c>
      <c r="M104" s="4">
        <v>0.45</v>
      </c>
      <c r="N104" s="4">
        <v>0.76</v>
      </c>
      <c r="O104" s="4">
        <v>0.56000000000000005</v>
      </c>
      <c r="P104" s="4">
        <v>0.5</v>
      </c>
      <c r="Q104" s="4">
        <v>0.36</v>
      </c>
      <c r="R104" s="4">
        <v>0.53</v>
      </c>
      <c r="S104" s="4">
        <v>0.33</v>
      </c>
      <c r="T104" s="4">
        <v>0.27</v>
      </c>
      <c r="U104" s="4">
        <v>0.28000000000000003</v>
      </c>
      <c r="V104" s="4">
        <v>0.18</v>
      </c>
      <c r="W104" s="4">
        <v>0.35</v>
      </c>
      <c r="X104" s="4">
        <v>0.33</v>
      </c>
      <c r="Y104" s="4">
        <v>0.28999999999999998</v>
      </c>
      <c r="Z104" s="4">
        <v>0.47899999999999998</v>
      </c>
      <c r="AA104" s="4">
        <v>0.65</v>
      </c>
      <c r="AB104" s="4">
        <v>0.5</v>
      </c>
      <c r="AC104" s="4">
        <v>0.35</v>
      </c>
      <c r="AD104" s="4">
        <v>0.56999999999999995</v>
      </c>
      <c r="AE104" s="4">
        <v>0.25</v>
      </c>
    </row>
    <row r="105" spans="1:31" x14ac:dyDescent="0.3">
      <c r="A105" s="3">
        <v>44712</v>
      </c>
      <c r="G105" s="4">
        <v>0.57999999999999996</v>
      </c>
      <c r="H105" s="4">
        <v>0.65</v>
      </c>
      <c r="I105" s="4">
        <v>0.74</v>
      </c>
      <c r="J105" s="4">
        <v>0.44</v>
      </c>
      <c r="K105" s="4">
        <v>0.56000000000000005</v>
      </c>
      <c r="L105" s="4">
        <v>0.55000000000000004</v>
      </c>
      <c r="M105" s="4">
        <v>0.45</v>
      </c>
      <c r="N105" s="4">
        <v>0.76</v>
      </c>
      <c r="O105" s="4">
        <v>0.56000000000000005</v>
      </c>
      <c r="P105" s="4">
        <v>0.5</v>
      </c>
      <c r="Q105" s="4">
        <v>0.36</v>
      </c>
      <c r="R105" s="4">
        <v>0.53</v>
      </c>
      <c r="S105" s="4">
        <v>0.33</v>
      </c>
      <c r="T105" s="4">
        <v>0.27</v>
      </c>
      <c r="U105" s="4">
        <v>0.28000000000000003</v>
      </c>
      <c r="V105" s="4">
        <v>0.18</v>
      </c>
      <c r="W105" s="4">
        <v>0.35</v>
      </c>
      <c r="X105" s="4">
        <v>0.33</v>
      </c>
      <c r="Y105" s="4">
        <v>0.28999999999999998</v>
      </c>
      <c r="Z105" s="4">
        <v>0.47899999999999998</v>
      </c>
      <c r="AA105" s="4">
        <v>0.65</v>
      </c>
      <c r="AB105" s="4">
        <v>0.5</v>
      </c>
      <c r="AC105" s="4">
        <v>0.35</v>
      </c>
      <c r="AD105" s="4">
        <v>0.56999999999999995</v>
      </c>
      <c r="AE105" s="4">
        <v>0.25</v>
      </c>
    </row>
    <row r="106" spans="1:31" x14ac:dyDescent="0.3">
      <c r="A106" s="3">
        <v>44713</v>
      </c>
      <c r="G106" s="4">
        <v>0.57999999999999996</v>
      </c>
      <c r="H106" s="4">
        <v>0.65</v>
      </c>
      <c r="I106" s="4">
        <v>0.74</v>
      </c>
      <c r="J106" s="4">
        <v>0.44</v>
      </c>
      <c r="K106" s="4">
        <v>0.56000000000000005</v>
      </c>
      <c r="L106" s="4">
        <v>0.55000000000000004</v>
      </c>
      <c r="M106" s="4">
        <v>0.45</v>
      </c>
      <c r="N106" s="4">
        <v>0.76</v>
      </c>
      <c r="O106" s="4">
        <v>0.56000000000000005</v>
      </c>
      <c r="P106" s="4">
        <v>0.5</v>
      </c>
      <c r="Q106" s="4">
        <v>0.36</v>
      </c>
      <c r="R106" s="4">
        <v>0.53</v>
      </c>
      <c r="S106" s="4">
        <v>0.33</v>
      </c>
      <c r="T106" s="4">
        <v>0.27</v>
      </c>
      <c r="U106" s="4">
        <v>0.28000000000000003</v>
      </c>
      <c r="V106" s="4">
        <v>0.18</v>
      </c>
      <c r="W106" s="4">
        <v>0.35</v>
      </c>
      <c r="X106" s="4">
        <v>0.33</v>
      </c>
      <c r="Y106" s="4">
        <v>0.28999999999999998</v>
      </c>
      <c r="Z106" s="4">
        <v>0.47899999999999998</v>
      </c>
      <c r="AA106" s="4">
        <v>0.65</v>
      </c>
      <c r="AB106" s="4">
        <v>0.5</v>
      </c>
      <c r="AC106" s="4">
        <v>0.35</v>
      </c>
      <c r="AD106" s="4">
        <v>0.56999999999999995</v>
      </c>
      <c r="AE106" s="4">
        <v>0.25</v>
      </c>
    </row>
    <row r="107" spans="1:31" x14ac:dyDescent="0.3">
      <c r="A107" s="3">
        <v>44714</v>
      </c>
      <c r="G107" s="4">
        <v>0.57999999999999996</v>
      </c>
      <c r="H107" s="4">
        <v>0.65</v>
      </c>
      <c r="I107" s="4">
        <v>0.74</v>
      </c>
      <c r="J107" s="4">
        <v>0.44</v>
      </c>
      <c r="K107" s="4">
        <v>0.56000000000000005</v>
      </c>
      <c r="L107" s="4">
        <v>0.55000000000000004</v>
      </c>
      <c r="M107" s="4">
        <v>0.45</v>
      </c>
      <c r="N107" s="4">
        <v>0.76</v>
      </c>
      <c r="O107" s="4">
        <v>0.56000000000000005</v>
      </c>
      <c r="P107" s="4">
        <v>0.5</v>
      </c>
      <c r="Q107" s="4">
        <v>0.36</v>
      </c>
      <c r="R107" s="4">
        <v>0.53</v>
      </c>
      <c r="S107" s="4">
        <v>0.33</v>
      </c>
      <c r="T107" s="4">
        <v>0.27</v>
      </c>
      <c r="U107" s="4">
        <v>0.28000000000000003</v>
      </c>
      <c r="V107" s="4">
        <v>0.18</v>
      </c>
      <c r="W107" s="4">
        <v>0.35</v>
      </c>
      <c r="X107" s="4">
        <v>0.33</v>
      </c>
      <c r="Y107" s="4">
        <v>0.28999999999999998</v>
      </c>
      <c r="Z107" s="4">
        <v>0.47899999999999998</v>
      </c>
      <c r="AA107" s="4">
        <v>0.65</v>
      </c>
      <c r="AB107" s="4">
        <v>0.5</v>
      </c>
      <c r="AC107" s="4">
        <v>0.35</v>
      </c>
      <c r="AD107" s="4">
        <v>0.56999999999999995</v>
      </c>
      <c r="AE107" s="4">
        <v>0.25</v>
      </c>
    </row>
    <row r="108" spans="1:31" x14ac:dyDescent="0.3">
      <c r="A108" s="3">
        <v>44715</v>
      </c>
      <c r="G108" s="4">
        <v>0.57999999999999996</v>
      </c>
      <c r="H108" s="4">
        <v>0.66</v>
      </c>
      <c r="I108" s="4">
        <v>0.74</v>
      </c>
      <c r="J108" s="4">
        <v>0.44</v>
      </c>
      <c r="K108" s="4">
        <v>0.56000000000000005</v>
      </c>
      <c r="L108" s="4">
        <v>0.55000000000000004</v>
      </c>
      <c r="M108" s="4">
        <v>0.45</v>
      </c>
      <c r="N108" s="4">
        <v>0.76</v>
      </c>
      <c r="O108" s="4">
        <v>0.56000000000000005</v>
      </c>
      <c r="P108" s="4">
        <v>0.5</v>
      </c>
      <c r="Q108" s="4">
        <v>0.36</v>
      </c>
      <c r="R108" s="4">
        <v>0.53</v>
      </c>
      <c r="S108" s="4">
        <v>0.33</v>
      </c>
      <c r="T108" s="4">
        <v>0.27</v>
      </c>
      <c r="U108" s="4">
        <v>0.28000000000000003</v>
      </c>
      <c r="V108" s="4">
        <v>0.18</v>
      </c>
      <c r="W108" s="4">
        <v>0.35</v>
      </c>
      <c r="X108" s="4">
        <v>0.33</v>
      </c>
      <c r="Y108" s="4">
        <v>0.28999999999999998</v>
      </c>
      <c r="Z108" s="4">
        <v>0.47899999999999998</v>
      </c>
      <c r="AA108" s="4">
        <v>0.65</v>
      </c>
      <c r="AB108" s="4">
        <v>0.5</v>
      </c>
      <c r="AC108" s="4">
        <v>0.35</v>
      </c>
      <c r="AD108" s="4">
        <v>0.56999999999999995</v>
      </c>
      <c r="AE108" s="4">
        <v>0.25</v>
      </c>
    </row>
    <row r="109" spans="1:31" x14ac:dyDescent="0.3">
      <c r="A109" s="3">
        <v>44718</v>
      </c>
      <c r="G109" s="4">
        <v>0.57999999999999996</v>
      </c>
      <c r="H109" s="4">
        <v>0.66</v>
      </c>
      <c r="I109" s="4">
        <v>0.56000000000000005</v>
      </c>
      <c r="J109" s="4">
        <v>0.44</v>
      </c>
      <c r="K109" s="4">
        <v>0.55000000000000004</v>
      </c>
      <c r="L109" s="4">
        <v>0.56000000000000005</v>
      </c>
      <c r="M109" s="4">
        <v>0.45</v>
      </c>
      <c r="N109" s="4">
        <v>0.76</v>
      </c>
      <c r="O109" s="4">
        <v>0.56000000000000005</v>
      </c>
      <c r="P109" s="4">
        <v>0.5</v>
      </c>
      <c r="Q109" s="4">
        <v>0.36</v>
      </c>
      <c r="R109" s="4">
        <v>0.53</v>
      </c>
      <c r="S109" s="4">
        <v>0.33</v>
      </c>
      <c r="T109" s="4">
        <v>0.27</v>
      </c>
      <c r="U109" s="4">
        <v>0.28999999999999998</v>
      </c>
      <c r="V109" s="4">
        <v>0.18</v>
      </c>
      <c r="W109" s="4">
        <v>0.35</v>
      </c>
      <c r="X109" s="4">
        <v>0.34</v>
      </c>
      <c r="Y109" s="4">
        <v>0.28999999999999998</v>
      </c>
      <c r="Z109" s="4">
        <v>0.47899999999999998</v>
      </c>
      <c r="AA109" s="4">
        <v>0.65</v>
      </c>
      <c r="AB109" s="4">
        <v>0.5</v>
      </c>
      <c r="AC109" s="4">
        <v>0.35</v>
      </c>
      <c r="AD109" s="4">
        <v>0.6</v>
      </c>
      <c r="AE109" s="4">
        <v>0.25</v>
      </c>
    </row>
    <row r="110" spans="1:31" x14ac:dyDescent="0.3">
      <c r="A110" s="3">
        <v>44719</v>
      </c>
      <c r="G110" s="4">
        <v>0.57999999999999996</v>
      </c>
      <c r="H110" s="4">
        <v>0.66</v>
      </c>
      <c r="I110" s="4">
        <v>0.56000000000000005</v>
      </c>
      <c r="J110" s="4">
        <v>0.44</v>
      </c>
      <c r="K110" s="4">
        <v>0.55000000000000004</v>
      </c>
      <c r="L110" s="4">
        <v>0.56000000000000005</v>
      </c>
      <c r="M110" s="4">
        <v>0.45</v>
      </c>
      <c r="N110" s="4">
        <v>0.76</v>
      </c>
      <c r="O110" s="4">
        <v>0.56000000000000005</v>
      </c>
      <c r="P110" s="4">
        <v>0.5</v>
      </c>
      <c r="Q110" s="4">
        <v>0.36</v>
      </c>
      <c r="R110" s="4">
        <v>0.53</v>
      </c>
      <c r="S110" s="4">
        <v>0.33</v>
      </c>
      <c r="T110" s="4">
        <v>0.27</v>
      </c>
      <c r="U110" s="4">
        <v>0.28999999999999998</v>
      </c>
      <c r="V110" s="4">
        <v>0.18</v>
      </c>
      <c r="W110" s="4">
        <v>0.35</v>
      </c>
      <c r="X110" s="4">
        <v>0.34</v>
      </c>
      <c r="Y110" s="4">
        <v>0.28999999999999998</v>
      </c>
      <c r="Z110" s="4">
        <v>0.47899999999999998</v>
      </c>
      <c r="AA110" s="4">
        <v>0.65</v>
      </c>
      <c r="AB110" s="4">
        <v>0.5</v>
      </c>
      <c r="AC110" s="4">
        <v>0.35</v>
      </c>
      <c r="AD110" s="4">
        <v>0.6</v>
      </c>
      <c r="AE110" s="4">
        <v>0.25</v>
      </c>
    </row>
    <row r="111" spans="1:31" x14ac:dyDescent="0.3">
      <c r="A111" s="3">
        <v>44720</v>
      </c>
      <c r="G111" s="4">
        <v>0.57999999999999996</v>
      </c>
      <c r="H111" s="4">
        <v>0.66</v>
      </c>
      <c r="I111" s="4">
        <v>0.56000000000000005</v>
      </c>
      <c r="J111" s="4">
        <v>0.44</v>
      </c>
      <c r="K111" s="4">
        <v>0.55000000000000004</v>
      </c>
      <c r="L111" s="4">
        <v>0.56000000000000005</v>
      </c>
      <c r="M111" s="4">
        <v>0.45</v>
      </c>
      <c r="N111" s="4">
        <v>0.76</v>
      </c>
      <c r="O111" s="4">
        <v>0.56000000000000005</v>
      </c>
      <c r="P111" s="4">
        <v>0.5</v>
      </c>
      <c r="Q111" s="4">
        <v>0.36</v>
      </c>
      <c r="R111" s="4">
        <v>0.53</v>
      </c>
      <c r="S111" s="4">
        <v>0.33</v>
      </c>
      <c r="T111" s="4">
        <v>0.27</v>
      </c>
      <c r="U111" s="4">
        <v>0.28999999999999998</v>
      </c>
      <c r="V111" s="4">
        <v>0.18</v>
      </c>
      <c r="W111" s="4">
        <v>0.35</v>
      </c>
      <c r="X111" s="4">
        <v>0.34</v>
      </c>
      <c r="Y111" s="4">
        <v>0.28999999999999998</v>
      </c>
      <c r="Z111" s="4">
        <v>0.47899999999999998</v>
      </c>
      <c r="AA111" s="4">
        <v>0.65</v>
      </c>
      <c r="AB111" s="4">
        <v>0.5</v>
      </c>
      <c r="AC111" s="4">
        <v>0.35</v>
      </c>
      <c r="AD111" s="4">
        <v>0.6</v>
      </c>
      <c r="AE111" s="4">
        <v>0.25</v>
      </c>
    </row>
    <row r="112" spans="1:31" x14ac:dyDescent="0.3">
      <c r="A112" s="3">
        <v>44721</v>
      </c>
      <c r="H112" s="4">
        <v>0.66</v>
      </c>
      <c r="I112" s="4">
        <v>0.56000000000000005</v>
      </c>
      <c r="J112" s="4">
        <v>0.44</v>
      </c>
      <c r="K112" s="4">
        <v>0.55000000000000004</v>
      </c>
      <c r="L112" s="4">
        <v>0.56000000000000005</v>
      </c>
      <c r="M112" s="4">
        <v>0.45</v>
      </c>
      <c r="N112" s="4">
        <v>0.76</v>
      </c>
      <c r="O112" s="4">
        <v>0.59</v>
      </c>
      <c r="P112" s="4">
        <v>0.65</v>
      </c>
      <c r="Q112" s="4">
        <v>0.38</v>
      </c>
      <c r="R112" s="4">
        <v>0.55000000000000004</v>
      </c>
      <c r="S112" s="4">
        <v>0.37</v>
      </c>
      <c r="T112" s="4">
        <v>0.27</v>
      </c>
      <c r="U112" s="4">
        <v>0.28999999999999998</v>
      </c>
      <c r="V112" s="4">
        <v>0.18</v>
      </c>
      <c r="W112" s="4">
        <v>0.35</v>
      </c>
      <c r="X112" s="4">
        <v>0.34</v>
      </c>
      <c r="Y112" s="4">
        <v>0.28999999999999998</v>
      </c>
      <c r="Z112" s="4">
        <v>0.47899999999999998</v>
      </c>
      <c r="AA112" s="4">
        <v>0.65</v>
      </c>
      <c r="AB112" s="4">
        <v>0.5</v>
      </c>
      <c r="AC112" s="4">
        <v>0.35</v>
      </c>
      <c r="AD112" s="4">
        <v>0.6</v>
      </c>
      <c r="AE112" s="4">
        <v>0.25</v>
      </c>
    </row>
    <row r="113" spans="1:32" x14ac:dyDescent="0.3">
      <c r="A113" s="3">
        <v>44722</v>
      </c>
      <c r="H113" s="4">
        <v>0.59</v>
      </c>
      <c r="I113" s="4">
        <v>-0.1</v>
      </c>
      <c r="J113" s="4">
        <v>0.25</v>
      </c>
      <c r="K113" s="4">
        <v>0.5</v>
      </c>
      <c r="L113" s="4">
        <v>0.56999999999999995</v>
      </c>
      <c r="M113" s="4">
        <v>0.45</v>
      </c>
      <c r="N113" s="4">
        <v>0.78</v>
      </c>
      <c r="O113" s="4">
        <v>0.63</v>
      </c>
      <c r="P113" s="4">
        <v>0.67</v>
      </c>
      <c r="Q113" s="4">
        <v>0.49</v>
      </c>
      <c r="R113" s="4">
        <v>0.56000000000000005</v>
      </c>
      <c r="S113" s="4">
        <v>0.33</v>
      </c>
      <c r="T113" s="4">
        <v>0.34</v>
      </c>
      <c r="U113" s="4">
        <v>0.28000000000000003</v>
      </c>
      <c r="V113" s="4">
        <v>0.13</v>
      </c>
      <c r="W113" s="4">
        <v>0.35</v>
      </c>
      <c r="X113" s="4">
        <v>0.34</v>
      </c>
      <c r="Y113" s="4">
        <v>0.33</v>
      </c>
      <c r="Z113" s="4">
        <v>0.63</v>
      </c>
      <c r="AA113" s="4">
        <v>0.6</v>
      </c>
      <c r="AB113" s="4">
        <v>0.5</v>
      </c>
      <c r="AC113" s="4">
        <v>0.35</v>
      </c>
      <c r="AD113" s="4">
        <v>0.6</v>
      </c>
      <c r="AE113" s="4">
        <v>0.25</v>
      </c>
      <c r="AF113" s="4">
        <v>0.315</v>
      </c>
    </row>
    <row r="114" spans="1:32" x14ac:dyDescent="0.3">
      <c r="A114" s="3">
        <v>44725</v>
      </c>
      <c r="H114" s="4">
        <v>0.59</v>
      </c>
      <c r="I114" s="4">
        <v>-0.1</v>
      </c>
      <c r="J114" s="4">
        <v>0.25</v>
      </c>
      <c r="K114" s="4">
        <v>0.5</v>
      </c>
      <c r="L114" s="4">
        <v>0.56999999999999995</v>
      </c>
      <c r="M114" s="4">
        <v>0.45</v>
      </c>
      <c r="N114" s="4">
        <v>0.78</v>
      </c>
      <c r="O114" s="4">
        <v>0.63</v>
      </c>
      <c r="P114" s="4">
        <v>0.67</v>
      </c>
      <c r="Q114" s="4">
        <v>0.49</v>
      </c>
      <c r="R114" s="4">
        <v>0.56000000000000005</v>
      </c>
      <c r="S114" s="4">
        <v>0.33</v>
      </c>
      <c r="T114" s="4">
        <v>0.34</v>
      </c>
      <c r="U114" s="4">
        <v>0.28000000000000003</v>
      </c>
      <c r="V114" s="4">
        <v>0.13</v>
      </c>
      <c r="W114" s="4">
        <v>0.35</v>
      </c>
      <c r="X114" s="4">
        <v>0.34</v>
      </c>
      <c r="Y114" s="4">
        <v>0.33</v>
      </c>
      <c r="Z114" s="4">
        <v>0.63</v>
      </c>
      <c r="AA114" s="4">
        <v>0.6</v>
      </c>
      <c r="AB114" s="4">
        <v>0.5</v>
      </c>
      <c r="AC114" s="4">
        <v>0.35</v>
      </c>
      <c r="AD114" s="4">
        <v>0.6</v>
      </c>
      <c r="AE114" s="4">
        <v>0.25</v>
      </c>
      <c r="AF114" s="4">
        <v>0.315</v>
      </c>
    </row>
    <row r="115" spans="1:32" x14ac:dyDescent="0.3">
      <c r="A115" s="3">
        <v>44726</v>
      </c>
      <c r="H115" s="4">
        <v>0.59</v>
      </c>
      <c r="I115" s="4">
        <v>-0.1</v>
      </c>
      <c r="J115" s="4">
        <v>0.25</v>
      </c>
      <c r="K115" s="4">
        <v>0.5</v>
      </c>
      <c r="L115" s="4">
        <v>0.56999999999999995</v>
      </c>
      <c r="M115" s="4">
        <v>0.45</v>
      </c>
      <c r="N115" s="4">
        <v>0.78</v>
      </c>
      <c r="O115" s="4">
        <v>0.63</v>
      </c>
      <c r="P115" s="4">
        <v>0.67</v>
      </c>
      <c r="Q115" s="4">
        <v>0.49</v>
      </c>
      <c r="R115" s="4">
        <v>0.56000000000000005</v>
      </c>
      <c r="S115" s="4">
        <v>0.33</v>
      </c>
      <c r="T115" s="4">
        <v>0.34</v>
      </c>
      <c r="U115" s="4">
        <v>0.28000000000000003</v>
      </c>
      <c r="V115" s="4">
        <v>0.13</v>
      </c>
      <c r="W115" s="4">
        <v>0.35</v>
      </c>
      <c r="X115" s="4">
        <v>0.34</v>
      </c>
      <c r="Y115" s="4">
        <v>0.33</v>
      </c>
      <c r="Z115" s="4">
        <v>0.63</v>
      </c>
      <c r="AA115" s="4">
        <v>0.6</v>
      </c>
      <c r="AB115" s="4">
        <v>0.5</v>
      </c>
      <c r="AC115" s="4">
        <v>0.35</v>
      </c>
      <c r="AD115" s="4">
        <v>0.6</v>
      </c>
      <c r="AE115" s="4">
        <v>0.25</v>
      </c>
      <c r="AF115" s="4">
        <v>0.315</v>
      </c>
    </row>
    <row r="116" spans="1:32" x14ac:dyDescent="0.3">
      <c r="A116" s="3">
        <v>44727</v>
      </c>
      <c r="H116" s="4">
        <v>0.59</v>
      </c>
      <c r="I116" s="4">
        <v>-0.1</v>
      </c>
      <c r="J116" s="4">
        <v>0.25</v>
      </c>
      <c r="K116" s="4">
        <v>0.5</v>
      </c>
      <c r="L116" s="4">
        <v>0.56999999999999995</v>
      </c>
      <c r="M116" s="4">
        <v>0.45</v>
      </c>
      <c r="N116" s="4">
        <v>0.78</v>
      </c>
      <c r="O116" s="4">
        <v>0.63</v>
      </c>
      <c r="P116" s="4">
        <v>0.67</v>
      </c>
      <c r="Q116" s="4">
        <v>0.49</v>
      </c>
      <c r="R116" s="4">
        <v>0.56000000000000005</v>
      </c>
      <c r="S116" s="4">
        <v>0.33</v>
      </c>
      <c r="T116" s="4">
        <v>0.34</v>
      </c>
      <c r="U116" s="4">
        <v>0.28000000000000003</v>
      </c>
      <c r="V116" s="4">
        <v>0.13</v>
      </c>
      <c r="W116" s="4">
        <v>0.35</v>
      </c>
      <c r="X116" s="4">
        <v>0.34</v>
      </c>
      <c r="Y116" s="4">
        <v>0.33</v>
      </c>
      <c r="Z116" s="4">
        <v>0.63</v>
      </c>
      <c r="AA116" s="4">
        <v>0.6</v>
      </c>
      <c r="AB116" s="4">
        <v>0.5</v>
      </c>
      <c r="AC116" s="4">
        <v>0.35</v>
      </c>
      <c r="AD116" s="4">
        <v>0.6</v>
      </c>
      <c r="AE116" s="4">
        <v>0.25</v>
      </c>
      <c r="AF116" s="4">
        <v>0.315</v>
      </c>
    </row>
    <row r="117" spans="1:32" x14ac:dyDescent="0.3">
      <c r="A117" s="3">
        <v>44729</v>
      </c>
      <c r="H117" s="4">
        <v>0.69</v>
      </c>
      <c r="I117" s="4">
        <v>-0.35</v>
      </c>
      <c r="J117" s="4">
        <v>-0.1</v>
      </c>
      <c r="K117" s="4">
        <v>0.55000000000000004</v>
      </c>
      <c r="L117" s="4">
        <v>0.56999999999999995</v>
      </c>
      <c r="M117" s="4">
        <v>0.5</v>
      </c>
      <c r="N117" s="4">
        <v>0.8</v>
      </c>
      <c r="O117" s="4">
        <v>0.63</v>
      </c>
      <c r="P117" s="4">
        <v>0.7</v>
      </c>
      <c r="Q117" s="4">
        <v>0.51</v>
      </c>
      <c r="R117" s="4">
        <v>0.56000000000000005</v>
      </c>
      <c r="S117" s="4">
        <v>0.33</v>
      </c>
      <c r="T117" s="4">
        <v>0.34</v>
      </c>
      <c r="U117" s="4">
        <v>0.28999999999999998</v>
      </c>
      <c r="V117" s="4">
        <v>0.13</v>
      </c>
      <c r="W117" s="4">
        <v>0.35</v>
      </c>
      <c r="X117" s="4">
        <v>0.34</v>
      </c>
      <c r="Y117" s="4">
        <v>0.33</v>
      </c>
      <c r="Z117" s="4">
        <v>0.63</v>
      </c>
      <c r="AA117" s="4">
        <v>0.55500000000000005</v>
      </c>
      <c r="AB117" s="4">
        <v>0.48</v>
      </c>
      <c r="AC117" s="4">
        <v>0.31</v>
      </c>
      <c r="AD117" s="4">
        <v>0.37</v>
      </c>
      <c r="AE117" s="4">
        <v>0.25</v>
      </c>
      <c r="AF117" s="4">
        <v>0.19</v>
      </c>
    </row>
    <row r="118" spans="1:32" x14ac:dyDescent="0.3">
      <c r="A118" s="3">
        <v>44732</v>
      </c>
      <c r="H118" s="4">
        <v>0.69</v>
      </c>
      <c r="I118" s="4">
        <v>-0.35</v>
      </c>
      <c r="J118" s="4">
        <v>-0.1</v>
      </c>
      <c r="K118" s="4">
        <v>0.55000000000000004</v>
      </c>
      <c r="L118" s="4">
        <v>0.56999999999999995</v>
      </c>
      <c r="M118" s="4">
        <v>0.5</v>
      </c>
      <c r="N118" s="4">
        <v>0.8</v>
      </c>
      <c r="O118" s="4">
        <v>0.63</v>
      </c>
      <c r="P118" s="4">
        <v>0.7</v>
      </c>
      <c r="Q118" s="4">
        <v>0.51</v>
      </c>
      <c r="R118" s="4">
        <v>0.56000000000000005</v>
      </c>
      <c r="S118" s="4">
        <v>0.33</v>
      </c>
      <c r="T118" s="4">
        <v>0.34</v>
      </c>
      <c r="U118" s="4">
        <v>0.28999999999999998</v>
      </c>
      <c r="V118" s="4">
        <v>0.13</v>
      </c>
      <c r="W118" s="4">
        <v>0.35</v>
      </c>
      <c r="X118" s="4">
        <v>0.34</v>
      </c>
      <c r="Y118" s="4">
        <v>0.33</v>
      </c>
      <c r="Z118" s="4">
        <v>0.63</v>
      </c>
      <c r="AA118" s="4">
        <v>0.55500000000000005</v>
      </c>
      <c r="AB118" s="4">
        <v>0.48</v>
      </c>
      <c r="AC118" s="4">
        <v>0.31</v>
      </c>
      <c r="AD118" s="4">
        <v>0.37</v>
      </c>
      <c r="AE118" s="4">
        <v>0.25</v>
      </c>
      <c r="AF118" s="4">
        <v>0.19</v>
      </c>
    </row>
    <row r="119" spans="1:32" x14ac:dyDescent="0.3">
      <c r="A119" s="3">
        <v>44733</v>
      </c>
      <c r="H119" s="4">
        <v>0.69</v>
      </c>
      <c r="I119" s="4">
        <v>-0.35</v>
      </c>
      <c r="J119" s="4">
        <v>-0.1</v>
      </c>
      <c r="K119" s="4">
        <v>0.55000000000000004</v>
      </c>
      <c r="L119" s="4">
        <v>0.56999999999999995</v>
      </c>
      <c r="M119" s="4">
        <v>0.5</v>
      </c>
      <c r="N119" s="4">
        <v>0.8</v>
      </c>
      <c r="O119" s="4">
        <v>0.63</v>
      </c>
      <c r="P119" s="4">
        <v>0.7</v>
      </c>
      <c r="Q119" s="4">
        <v>0.51</v>
      </c>
      <c r="R119" s="4">
        <v>0.56000000000000005</v>
      </c>
      <c r="S119" s="4">
        <v>0.33</v>
      </c>
      <c r="T119" s="4">
        <v>0.34</v>
      </c>
      <c r="U119" s="4">
        <v>0.28999999999999998</v>
      </c>
      <c r="V119" s="4">
        <v>0.13</v>
      </c>
      <c r="W119" s="4">
        <v>0.35</v>
      </c>
      <c r="X119" s="4">
        <v>0.34</v>
      </c>
      <c r="Y119" s="4">
        <v>0.33</v>
      </c>
      <c r="Z119" s="4">
        <v>0.63</v>
      </c>
      <c r="AA119" s="4">
        <v>0.55500000000000005</v>
      </c>
      <c r="AB119" s="4">
        <v>0.48</v>
      </c>
      <c r="AC119" s="4">
        <v>0.31</v>
      </c>
      <c r="AD119" s="4">
        <v>0.37</v>
      </c>
      <c r="AE119" s="4">
        <v>0.25</v>
      </c>
      <c r="AF119" s="4">
        <v>0.19</v>
      </c>
    </row>
    <row r="120" spans="1:32" x14ac:dyDescent="0.3">
      <c r="A120" s="3">
        <v>44734</v>
      </c>
      <c r="H120" s="4">
        <v>0.69</v>
      </c>
      <c r="I120" s="4">
        <v>-0.35</v>
      </c>
      <c r="J120" s="4">
        <v>-0.1</v>
      </c>
      <c r="K120" s="4">
        <v>0.55000000000000004</v>
      </c>
      <c r="L120" s="4">
        <v>0.56999999999999995</v>
      </c>
      <c r="M120" s="4">
        <v>0.5</v>
      </c>
      <c r="N120" s="4">
        <v>0.8</v>
      </c>
      <c r="O120" s="4">
        <v>0.63</v>
      </c>
      <c r="P120" s="4">
        <v>0.7</v>
      </c>
      <c r="Q120" s="4">
        <v>0.51</v>
      </c>
      <c r="R120" s="4">
        <v>0.56000000000000005</v>
      </c>
      <c r="S120" s="4">
        <v>0.33</v>
      </c>
      <c r="T120" s="4">
        <v>0.34</v>
      </c>
      <c r="U120" s="4">
        <v>0.28999999999999998</v>
      </c>
      <c r="V120" s="4">
        <v>0.13</v>
      </c>
      <c r="W120" s="4">
        <v>0.35</v>
      </c>
      <c r="X120" s="4">
        <v>0.34</v>
      </c>
      <c r="Y120" s="4">
        <v>0.33</v>
      </c>
      <c r="Z120" s="4">
        <v>0.63</v>
      </c>
      <c r="AA120" s="4">
        <v>0.55500000000000005</v>
      </c>
      <c r="AB120" s="4">
        <v>0.48</v>
      </c>
      <c r="AC120" s="4">
        <v>0.31</v>
      </c>
      <c r="AD120" s="4">
        <v>0.37</v>
      </c>
      <c r="AE120" s="4">
        <v>0.25</v>
      </c>
      <c r="AF120" s="4">
        <v>0.19</v>
      </c>
    </row>
    <row r="121" spans="1:32" x14ac:dyDescent="0.3">
      <c r="A121" s="3">
        <v>44735</v>
      </c>
      <c r="H121" s="4">
        <v>0.69</v>
      </c>
      <c r="I121" s="4">
        <v>-0.35</v>
      </c>
      <c r="J121" s="4">
        <v>-0.1</v>
      </c>
      <c r="K121" s="4">
        <v>0.55000000000000004</v>
      </c>
      <c r="L121" s="4">
        <v>0.56999999999999995</v>
      </c>
      <c r="M121" s="4">
        <v>0.5</v>
      </c>
      <c r="N121" s="4">
        <v>0.8</v>
      </c>
      <c r="O121" s="4">
        <v>0.63</v>
      </c>
      <c r="P121" s="4">
        <v>0.7</v>
      </c>
      <c r="Q121" s="4">
        <v>0.51</v>
      </c>
      <c r="R121" s="4">
        <v>0.56000000000000005</v>
      </c>
      <c r="S121" s="4">
        <v>0.33</v>
      </c>
      <c r="T121" s="4">
        <v>0.34</v>
      </c>
      <c r="U121" s="4">
        <v>0.28999999999999998</v>
      </c>
      <c r="V121" s="4">
        <v>0.13</v>
      </c>
      <c r="W121" s="4">
        <v>0.35</v>
      </c>
      <c r="X121" s="4">
        <v>0.34</v>
      </c>
      <c r="Y121" s="4">
        <v>0.33</v>
      </c>
      <c r="Z121" s="4">
        <v>0.63</v>
      </c>
      <c r="AA121" s="4">
        <v>0.55500000000000005</v>
      </c>
      <c r="AB121" s="4">
        <v>0.48</v>
      </c>
      <c r="AC121" s="4">
        <v>0.31</v>
      </c>
      <c r="AD121" s="4">
        <v>0.37</v>
      </c>
      <c r="AE121" s="4">
        <v>0.25</v>
      </c>
      <c r="AF121" s="4">
        <v>0.19</v>
      </c>
    </row>
    <row r="122" spans="1:32" x14ac:dyDescent="0.3">
      <c r="A122" s="3">
        <v>44736</v>
      </c>
      <c r="H122" s="4">
        <v>0.72</v>
      </c>
      <c r="I122" s="4">
        <v>-0.35</v>
      </c>
      <c r="J122" s="4">
        <v>-0.1</v>
      </c>
      <c r="K122" s="4">
        <v>0.55000000000000004</v>
      </c>
      <c r="L122" s="4">
        <v>0.56999999999999995</v>
      </c>
      <c r="M122" s="4">
        <v>0.5</v>
      </c>
      <c r="N122" s="4">
        <v>0.8</v>
      </c>
      <c r="O122" s="4">
        <v>0.63</v>
      </c>
      <c r="P122" s="4">
        <v>0.71</v>
      </c>
      <c r="Q122" s="4">
        <v>0.51</v>
      </c>
      <c r="R122" s="4">
        <v>0.56000000000000005</v>
      </c>
      <c r="S122" s="4">
        <v>0.33</v>
      </c>
      <c r="T122" s="4">
        <v>0.34</v>
      </c>
      <c r="U122" s="4">
        <v>0.3</v>
      </c>
      <c r="V122" s="4">
        <v>0.13</v>
      </c>
      <c r="W122" s="4">
        <v>0.35</v>
      </c>
      <c r="X122" s="4">
        <v>0.34</v>
      </c>
      <c r="Y122" s="4">
        <v>0.33</v>
      </c>
      <c r="Z122" s="4">
        <v>0.63</v>
      </c>
      <c r="AA122" s="4">
        <v>0.56000000000000005</v>
      </c>
      <c r="AB122" s="4">
        <v>0.48499999999999999</v>
      </c>
      <c r="AC122" s="4">
        <v>0.31</v>
      </c>
      <c r="AD122" s="4">
        <v>0.37</v>
      </c>
      <c r="AE122" s="4">
        <v>0.25</v>
      </c>
      <c r="AF122" s="4">
        <v>0.19500000000000001</v>
      </c>
    </row>
    <row r="123" spans="1:32" x14ac:dyDescent="0.3">
      <c r="A123" s="3">
        <v>44739</v>
      </c>
      <c r="H123" s="4">
        <v>0.72</v>
      </c>
      <c r="I123" s="4">
        <v>-0.35</v>
      </c>
      <c r="J123" s="4">
        <v>-0.1</v>
      </c>
      <c r="K123" s="4">
        <v>0.55000000000000004</v>
      </c>
      <c r="L123" s="4">
        <v>0.56999999999999995</v>
      </c>
      <c r="M123" s="4">
        <v>0.5</v>
      </c>
      <c r="N123" s="4">
        <v>0.8</v>
      </c>
      <c r="O123" s="4">
        <v>0.63</v>
      </c>
      <c r="P123" s="4">
        <v>0.71</v>
      </c>
      <c r="Q123" s="4">
        <v>0.51</v>
      </c>
      <c r="R123" s="4">
        <v>0.56000000000000005</v>
      </c>
      <c r="S123" s="4">
        <v>0.33</v>
      </c>
      <c r="T123" s="4">
        <v>0.34</v>
      </c>
      <c r="U123" s="4">
        <v>0.3</v>
      </c>
      <c r="V123" s="4">
        <v>0.13</v>
      </c>
      <c r="W123" s="4">
        <v>0.35</v>
      </c>
      <c r="X123" s="4">
        <v>0.34</v>
      </c>
      <c r="Y123" s="4">
        <v>0.33</v>
      </c>
      <c r="Z123" s="4">
        <v>0.63</v>
      </c>
      <c r="AA123" s="4">
        <v>0.56000000000000005</v>
      </c>
      <c r="AB123" s="4">
        <v>0.48499999999999999</v>
      </c>
      <c r="AC123" s="4">
        <v>0.31</v>
      </c>
      <c r="AD123" s="4">
        <v>0.37</v>
      </c>
      <c r="AE123" s="4">
        <v>0.25</v>
      </c>
      <c r="AF123" s="4">
        <v>0.19500000000000001</v>
      </c>
    </row>
    <row r="124" spans="1:32" x14ac:dyDescent="0.3">
      <c r="A124" s="3">
        <v>44740</v>
      </c>
      <c r="H124" s="4">
        <v>0.72</v>
      </c>
      <c r="I124" s="4">
        <v>-0.35</v>
      </c>
      <c r="J124" s="4">
        <v>-0.1</v>
      </c>
      <c r="K124" s="4">
        <v>0.55000000000000004</v>
      </c>
      <c r="L124" s="4">
        <v>0.56999999999999995</v>
      </c>
      <c r="M124" s="4">
        <v>0.5</v>
      </c>
      <c r="N124" s="4">
        <v>0.8</v>
      </c>
      <c r="O124" s="4">
        <v>0.63</v>
      </c>
      <c r="P124" s="4">
        <v>0.71</v>
      </c>
      <c r="Q124" s="4">
        <v>0.51</v>
      </c>
      <c r="R124" s="4">
        <v>0.56000000000000005</v>
      </c>
      <c r="S124" s="4">
        <v>0.33</v>
      </c>
      <c r="T124" s="4">
        <v>0.34</v>
      </c>
      <c r="U124" s="4">
        <v>0.3</v>
      </c>
      <c r="V124" s="4">
        <v>0.13</v>
      </c>
      <c r="W124" s="4">
        <v>0.35</v>
      </c>
      <c r="X124" s="4">
        <v>0.34</v>
      </c>
      <c r="Y124" s="4">
        <v>0.33</v>
      </c>
      <c r="Z124" s="4">
        <v>0.63</v>
      </c>
      <c r="AA124" s="4">
        <v>0.56000000000000005</v>
      </c>
      <c r="AB124" s="4">
        <v>0.48499999999999999</v>
      </c>
      <c r="AC124" s="4">
        <v>0.31</v>
      </c>
      <c r="AD124" s="4">
        <v>0.37</v>
      </c>
      <c r="AE124" s="4">
        <v>0.25</v>
      </c>
      <c r="AF124" s="4">
        <v>0.19500000000000001</v>
      </c>
    </row>
    <row r="125" spans="1:32" x14ac:dyDescent="0.3">
      <c r="A125" s="3">
        <v>44741</v>
      </c>
      <c r="H125" s="4">
        <v>0.72</v>
      </c>
      <c r="I125" s="4">
        <v>-0.35</v>
      </c>
      <c r="J125" s="4">
        <v>-0.1</v>
      </c>
      <c r="K125" s="4">
        <v>0.55000000000000004</v>
      </c>
      <c r="L125" s="4">
        <v>0.56999999999999995</v>
      </c>
      <c r="M125" s="4">
        <v>0.5</v>
      </c>
      <c r="N125" s="4">
        <v>0.8</v>
      </c>
      <c r="O125" s="4">
        <v>0.63</v>
      </c>
      <c r="P125" s="4">
        <v>0.71</v>
      </c>
      <c r="Q125" s="4">
        <v>0.51</v>
      </c>
      <c r="R125" s="4">
        <v>0.56000000000000005</v>
      </c>
      <c r="S125" s="4">
        <v>0.33</v>
      </c>
      <c r="T125" s="4">
        <v>0.34</v>
      </c>
      <c r="U125" s="4">
        <v>0.3</v>
      </c>
      <c r="V125" s="4">
        <v>0.13</v>
      </c>
      <c r="W125" s="4">
        <v>0.35</v>
      </c>
      <c r="X125" s="4">
        <v>0.34</v>
      </c>
      <c r="Y125" s="4">
        <v>0.33</v>
      </c>
      <c r="Z125" s="4">
        <v>0.63</v>
      </c>
      <c r="AA125" s="4">
        <v>0.56000000000000005</v>
      </c>
      <c r="AB125" s="4">
        <v>0.48499999999999999</v>
      </c>
      <c r="AC125" s="4">
        <v>0.31</v>
      </c>
      <c r="AD125" s="4">
        <v>0.37</v>
      </c>
      <c r="AE125" s="4">
        <v>0.25</v>
      </c>
      <c r="AF125" s="4">
        <v>0.19500000000000001</v>
      </c>
    </row>
    <row r="126" spans="1:32" x14ac:dyDescent="0.3">
      <c r="A126" s="3">
        <v>44742</v>
      </c>
      <c r="H126" s="4">
        <v>0.72</v>
      </c>
      <c r="I126" s="4">
        <v>-0.35</v>
      </c>
      <c r="J126" s="4">
        <v>-0.1</v>
      </c>
      <c r="K126" s="4">
        <v>0.55000000000000004</v>
      </c>
      <c r="L126" s="4">
        <v>0.56999999999999995</v>
      </c>
      <c r="M126" s="4">
        <v>0.5</v>
      </c>
      <c r="N126" s="4">
        <v>0.8</v>
      </c>
      <c r="O126" s="4">
        <v>0.63</v>
      </c>
      <c r="P126" s="4">
        <v>0.71</v>
      </c>
      <c r="Q126" s="4">
        <v>0.51</v>
      </c>
      <c r="R126" s="4">
        <v>0.56000000000000005</v>
      </c>
      <c r="S126" s="4">
        <v>0.33</v>
      </c>
      <c r="T126" s="4">
        <v>0.34</v>
      </c>
      <c r="U126" s="4">
        <v>0.3</v>
      </c>
      <c r="V126" s="4">
        <v>0.13</v>
      </c>
      <c r="W126" s="4">
        <v>0.35</v>
      </c>
      <c r="X126" s="4">
        <v>0.34</v>
      </c>
      <c r="Y126" s="4">
        <v>0.33</v>
      </c>
      <c r="Z126" s="4">
        <v>0.63</v>
      </c>
      <c r="AA126" s="4">
        <v>0.56000000000000005</v>
      </c>
      <c r="AB126" s="4">
        <v>0.48499999999999999</v>
      </c>
      <c r="AC126" s="4">
        <v>0.31</v>
      </c>
      <c r="AD126" s="4">
        <v>0.37</v>
      </c>
      <c r="AE126" s="4">
        <v>0.25</v>
      </c>
      <c r="AF126" s="4">
        <v>0.19500000000000001</v>
      </c>
    </row>
    <row r="127" spans="1:32" x14ac:dyDescent="0.3">
      <c r="A127" s="3">
        <v>44743</v>
      </c>
      <c r="H127" s="4">
        <v>0.72</v>
      </c>
      <c r="I127" s="4">
        <v>-0.35</v>
      </c>
      <c r="J127" s="4">
        <v>-0.1</v>
      </c>
      <c r="K127" s="4">
        <v>0.55000000000000004</v>
      </c>
      <c r="L127" s="4">
        <v>0.56999999999999995</v>
      </c>
      <c r="M127" s="4">
        <v>0.5</v>
      </c>
      <c r="N127" s="4">
        <v>0.8</v>
      </c>
      <c r="O127" s="4">
        <v>0.63</v>
      </c>
      <c r="P127" s="4">
        <v>0.71</v>
      </c>
      <c r="Q127" s="4">
        <v>0.51</v>
      </c>
      <c r="R127" s="4">
        <v>0.56000000000000005</v>
      </c>
      <c r="S127" s="4">
        <v>0.33</v>
      </c>
      <c r="T127" s="4">
        <v>0.34</v>
      </c>
      <c r="U127" s="4">
        <v>0.3</v>
      </c>
      <c r="V127" s="4">
        <v>0.13</v>
      </c>
      <c r="W127" s="4">
        <v>0.35</v>
      </c>
      <c r="X127" s="4">
        <v>0.34</v>
      </c>
      <c r="Y127" s="4">
        <v>0.33</v>
      </c>
      <c r="Z127" s="4">
        <v>0.63</v>
      </c>
      <c r="AA127" s="4">
        <v>0.56000000000000005</v>
      </c>
      <c r="AB127" s="4">
        <v>0.48499999999999999</v>
      </c>
      <c r="AC127" s="4">
        <v>0.31</v>
      </c>
      <c r="AD127" s="4">
        <v>0.37</v>
      </c>
      <c r="AE127" s="4">
        <v>0.25</v>
      </c>
      <c r="AF127" s="4">
        <v>0.19500000000000001</v>
      </c>
    </row>
    <row r="128" spans="1:32" x14ac:dyDescent="0.3">
      <c r="A128" s="3">
        <v>44746</v>
      </c>
      <c r="H128" s="4">
        <v>0.72</v>
      </c>
      <c r="I128" s="4">
        <v>-0.35</v>
      </c>
      <c r="J128" s="4">
        <v>-0.1</v>
      </c>
      <c r="K128" s="4">
        <v>0.55000000000000004</v>
      </c>
      <c r="L128" s="4">
        <v>0.56999999999999995</v>
      </c>
      <c r="M128" s="4">
        <v>0.5</v>
      </c>
      <c r="N128" s="4">
        <v>0.8</v>
      </c>
      <c r="O128" s="4">
        <v>0.63</v>
      </c>
      <c r="P128" s="4">
        <v>0.71</v>
      </c>
      <c r="Q128" s="4">
        <v>0.51</v>
      </c>
      <c r="R128" s="4">
        <v>0.56000000000000005</v>
      </c>
      <c r="S128" s="4">
        <v>0.33</v>
      </c>
      <c r="T128" s="4">
        <v>0.34</v>
      </c>
      <c r="U128" s="4">
        <v>0.31</v>
      </c>
      <c r="V128" s="4">
        <v>0.13</v>
      </c>
      <c r="W128" s="4">
        <v>0.35</v>
      </c>
      <c r="X128" s="4">
        <v>0.35</v>
      </c>
      <c r="Y128" s="4">
        <v>0.33</v>
      </c>
      <c r="Z128" s="4">
        <v>0.63</v>
      </c>
      <c r="AA128" s="4">
        <v>0.56000000000000005</v>
      </c>
      <c r="AB128" s="4">
        <v>0.49</v>
      </c>
      <c r="AC128" s="4">
        <v>0.315</v>
      </c>
      <c r="AD128" s="4">
        <v>0.37</v>
      </c>
      <c r="AE128" s="4">
        <v>0.25</v>
      </c>
      <c r="AF128" s="4">
        <v>0.19500000000000001</v>
      </c>
    </row>
    <row r="129" spans="1:33" x14ac:dyDescent="0.3">
      <c r="A129" s="3">
        <v>44747</v>
      </c>
      <c r="H129" s="4">
        <v>0.72</v>
      </c>
      <c r="I129" s="4">
        <v>-0.35</v>
      </c>
      <c r="J129" s="4">
        <v>-0.1</v>
      </c>
      <c r="K129" s="4">
        <v>0.55000000000000004</v>
      </c>
      <c r="L129" s="4">
        <v>0.56999999999999995</v>
      </c>
      <c r="M129" s="4">
        <v>0.5</v>
      </c>
      <c r="N129" s="4">
        <v>0.8</v>
      </c>
      <c r="O129" s="4">
        <v>0.63</v>
      </c>
      <c r="P129" s="4">
        <v>0.71</v>
      </c>
      <c r="Q129" s="4">
        <v>0.51</v>
      </c>
      <c r="R129" s="4">
        <v>0.56000000000000005</v>
      </c>
      <c r="S129" s="4">
        <v>0.33</v>
      </c>
      <c r="T129" s="4">
        <v>0.34</v>
      </c>
      <c r="U129" s="4">
        <v>0.31</v>
      </c>
      <c r="V129" s="4">
        <v>0.13</v>
      </c>
      <c r="W129" s="4">
        <v>0.35</v>
      </c>
      <c r="X129" s="4">
        <v>0.35</v>
      </c>
      <c r="Y129" s="4">
        <v>0.33</v>
      </c>
      <c r="Z129" s="4">
        <v>0.63</v>
      </c>
      <c r="AA129" s="4">
        <v>0.56000000000000005</v>
      </c>
      <c r="AB129" s="4">
        <v>0.49</v>
      </c>
      <c r="AC129" s="4">
        <v>0.315</v>
      </c>
      <c r="AD129" s="4">
        <v>0.37</v>
      </c>
      <c r="AE129" s="4">
        <v>0.25</v>
      </c>
      <c r="AF129" s="4">
        <v>0.19500000000000001</v>
      </c>
    </row>
    <row r="130" spans="1:33" x14ac:dyDescent="0.3">
      <c r="A130" s="3">
        <v>44748</v>
      </c>
      <c r="H130" s="4">
        <v>0.72</v>
      </c>
      <c r="I130" s="4">
        <v>-0.35</v>
      </c>
      <c r="J130" s="4">
        <v>-0.1</v>
      </c>
      <c r="K130" s="4">
        <v>0.55000000000000004</v>
      </c>
      <c r="L130" s="4">
        <v>0.56999999999999995</v>
      </c>
      <c r="M130" s="4">
        <v>0.5</v>
      </c>
      <c r="N130" s="4">
        <v>0.8</v>
      </c>
      <c r="O130" s="4">
        <v>0.63</v>
      </c>
      <c r="P130" s="4">
        <v>0.71</v>
      </c>
      <c r="Q130" s="4">
        <v>0.51</v>
      </c>
      <c r="R130" s="4">
        <v>0.56000000000000005</v>
      </c>
      <c r="S130" s="4">
        <v>0.33</v>
      </c>
      <c r="T130" s="4">
        <v>0.34</v>
      </c>
      <c r="U130" s="4">
        <v>0.31</v>
      </c>
      <c r="V130" s="4">
        <v>0.13</v>
      </c>
      <c r="W130" s="4">
        <v>0.35</v>
      </c>
      <c r="X130" s="4">
        <v>0.35</v>
      </c>
      <c r="Y130" s="4">
        <v>0.33</v>
      </c>
      <c r="Z130" s="4">
        <v>0.63</v>
      </c>
      <c r="AA130" s="4">
        <v>0.56000000000000005</v>
      </c>
      <c r="AB130" s="4">
        <v>0.49</v>
      </c>
      <c r="AC130" s="4">
        <v>0.315</v>
      </c>
      <c r="AD130" s="4">
        <v>0.37</v>
      </c>
      <c r="AE130" s="4">
        <v>0.25</v>
      </c>
      <c r="AF130" s="4">
        <v>0.19500000000000001</v>
      </c>
    </row>
    <row r="131" spans="1:33" x14ac:dyDescent="0.3">
      <c r="A131" s="3">
        <v>44749</v>
      </c>
      <c r="H131" s="4">
        <v>0.72</v>
      </c>
      <c r="I131" s="4">
        <v>-0.35</v>
      </c>
      <c r="J131" s="4">
        <v>-0.1</v>
      </c>
      <c r="K131" s="4">
        <v>0.55000000000000004</v>
      </c>
      <c r="L131" s="4">
        <v>0.56999999999999995</v>
      </c>
      <c r="M131" s="4">
        <v>0.5</v>
      </c>
      <c r="N131" s="4">
        <v>0.8</v>
      </c>
      <c r="O131" s="4">
        <v>0.63</v>
      </c>
      <c r="P131" s="4">
        <v>0.71</v>
      </c>
      <c r="Q131" s="4">
        <v>0.51</v>
      </c>
      <c r="R131" s="4">
        <v>0.56000000000000005</v>
      </c>
      <c r="S131" s="4">
        <v>0.33</v>
      </c>
      <c r="T131" s="4">
        <v>0.34</v>
      </c>
      <c r="U131" s="4">
        <v>0.31</v>
      </c>
      <c r="V131" s="4">
        <v>0.13</v>
      </c>
      <c r="W131" s="4">
        <v>0.35</v>
      </c>
      <c r="X131" s="4">
        <v>0.35</v>
      </c>
      <c r="Y131" s="4">
        <v>0.33</v>
      </c>
      <c r="Z131" s="4">
        <v>0.63</v>
      </c>
      <c r="AA131" s="4">
        <v>0.56000000000000005</v>
      </c>
      <c r="AB131" s="4">
        <v>0.49</v>
      </c>
      <c r="AC131" s="4">
        <v>0.315</v>
      </c>
      <c r="AD131" s="4">
        <v>0.37</v>
      </c>
      <c r="AE131" s="4">
        <v>0.25</v>
      </c>
      <c r="AF131" s="4">
        <v>0.19500000000000001</v>
      </c>
    </row>
    <row r="132" spans="1:33" x14ac:dyDescent="0.3">
      <c r="A132" s="3">
        <v>44750</v>
      </c>
      <c r="I132" s="4">
        <v>-0.51</v>
      </c>
      <c r="J132" s="4">
        <v>0.02</v>
      </c>
      <c r="K132" s="4">
        <v>0.56999999999999995</v>
      </c>
      <c r="L132" s="4">
        <v>0.56999999999999995</v>
      </c>
      <c r="M132" s="4">
        <v>0.55000000000000004</v>
      </c>
      <c r="N132" s="4">
        <v>0.8</v>
      </c>
      <c r="O132" s="4">
        <v>0.63</v>
      </c>
      <c r="P132" s="4">
        <v>0.71</v>
      </c>
      <c r="Q132" s="4">
        <v>0.51</v>
      </c>
      <c r="R132" s="4">
        <v>0.56000000000000005</v>
      </c>
      <c r="S132" s="4">
        <v>0.33</v>
      </c>
      <c r="T132" s="4">
        <v>0.34</v>
      </c>
      <c r="U132" s="4">
        <v>0.31</v>
      </c>
      <c r="V132" s="4">
        <v>0.13</v>
      </c>
      <c r="W132" s="4">
        <v>0.35</v>
      </c>
      <c r="X132" s="4">
        <v>0.35</v>
      </c>
      <c r="Y132" s="4">
        <v>0.33</v>
      </c>
      <c r="Z132" s="4">
        <v>0.63</v>
      </c>
      <c r="AA132" s="4">
        <v>0.56000000000000005</v>
      </c>
      <c r="AB132" s="4">
        <v>0.49</v>
      </c>
      <c r="AC132" s="4">
        <v>0.315</v>
      </c>
      <c r="AD132" s="4">
        <v>0.37</v>
      </c>
      <c r="AE132" s="4">
        <v>0.25</v>
      </c>
      <c r="AF132" s="4">
        <v>0.19500000000000001</v>
      </c>
    </row>
    <row r="133" spans="1:33" x14ac:dyDescent="0.3">
      <c r="A133" s="3">
        <v>44753</v>
      </c>
      <c r="I133" s="4">
        <v>-0.75</v>
      </c>
      <c r="J133" s="4">
        <v>-0.01</v>
      </c>
      <c r="K133" s="4">
        <v>0.61</v>
      </c>
      <c r="L133" s="4">
        <v>0.56999999999999995</v>
      </c>
      <c r="M133" s="4">
        <v>0.55000000000000004</v>
      </c>
      <c r="N133" s="4">
        <v>0.8</v>
      </c>
      <c r="O133" s="4">
        <v>0.63</v>
      </c>
      <c r="P133" s="4">
        <v>0.71</v>
      </c>
      <c r="Q133" s="4">
        <v>0.51</v>
      </c>
      <c r="R133" s="4">
        <v>0.56000000000000005</v>
      </c>
      <c r="S133" s="4">
        <v>0.33</v>
      </c>
      <c r="T133" s="4">
        <v>0.34</v>
      </c>
      <c r="U133" s="4">
        <v>0.31</v>
      </c>
      <c r="V133" s="4">
        <v>0.13</v>
      </c>
      <c r="W133" s="4">
        <v>0.35</v>
      </c>
      <c r="X133" s="4">
        <v>0.34</v>
      </c>
      <c r="Y133" s="4">
        <v>0.33</v>
      </c>
      <c r="Z133" s="4">
        <v>0.63</v>
      </c>
      <c r="AA133" s="4">
        <v>0.56000000000000005</v>
      </c>
      <c r="AB133" s="4">
        <v>0.48499999999999999</v>
      </c>
      <c r="AC133" s="4">
        <v>0.315</v>
      </c>
      <c r="AD133" s="4">
        <v>0.37</v>
      </c>
      <c r="AE133" s="4">
        <v>0.25</v>
      </c>
      <c r="AF133" s="4">
        <v>0.19500000000000001</v>
      </c>
      <c r="AG133" s="4">
        <v>7.0000000000000007E-2</v>
      </c>
    </row>
    <row r="134" spans="1:33" x14ac:dyDescent="0.3">
      <c r="A134" s="3">
        <v>44754</v>
      </c>
      <c r="I134" s="4">
        <v>-0.75</v>
      </c>
      <c r="J134" s="4">
        <v>-0.01</v>
      </c>
      <c r="K134" s="4">
        <v>0.61</v>
      </c>
      <c r="L134" s="4">
        <v>0.56999999999999995</v>
      </c>
      <c r="M134" s="4">
        <v>0.55000000000000004</v>
      </c>
      <c r="N134" s="4">
        <v>0.8</v>
      </c>
      <c r="O134" s="4">
        <v>0.63</v>
      </c>
      <c r="P134" s="4">
        <v>0.71</v>
      </c>
      <c r="Q134" s="4">
        <v>0.51</v>
      </c>
      <c r="R134" s="4">
        <v>0.56000000000000005</v>
      </c>
      <c r="S134" s="4">
        <v>0.33</v>
      </c>
      <c r="T134" s="4">
        <v>0.34</v>
      </c>
      <c r="U134" s="4">
        <v>0.31</v>
      </c>
      <c r="V134" s="4">
        <v>0.13</v>
      </c>
      <c r="W134" s="4">
        <v>0.35</v>
      </c>
      <c r="X134" s="4">
        <v>0.34</v>
      </c>
      <c r="Y134" s="4">
        <v>0.33</v>
      </c>
      <c r="Z134" s="4">
        <v>0.63</v>
      </c>
      <c r="AA134" s="4">
        <v>0.56000000000000005</v>
      </c>
      <c r="AB134" s="4">
        <v>0.48499999999999999</v>
      </c>
      <c r="AC134" s="4">
        <v>0.315</v>
      </c>
      <c r="AD134" s="4">
        <v>0.37</v>
      </c>
      <c r="AE134" s="4">
        <v>0.25</v>
      </c>
      <c r="AF134" s="4">
        <v>0.19500000000000001</v>
      </c>
      <c r="AG134" s="4">
        <v>7.0000000000000007E-2</v>
      </c>
    </row>
    <row r="135" spans="1:33" x14ac:dyDescent="0.3">
      <c r="A135" s="3">
        <v>44755</v>
      </c>
      <c r="I135" s="4">
        <v>-0.75</v>
      </c>
      <c r="J135" s="4">
        <v>-0.01</v>
      </c>
      <c r="K135" s="4">
        <v>0.61</v>
      </c>
      <c r="L135" s="4">
        <v>0.56999999999999995</v>
      </c>
      <c r="M135" s="4">
        <v>0.55000000000000004</v>
      </c>
      <c r="N135" s="4">
        <v>0.8</v>
      </c>
      <c r="O135" s="4">
        <v>0.63</v>
      </c>
      <c r="P135" s="4">
        <v>0.71</v>
      </c>
      <c r="Q135" s="4">
        <v>0.51</v>
      </c>
      <c r="R135" s="4">
        <v>0.56000000000000005</v>
      </c>
      <c r="S135" s="4">
        <v>0.33</v>
      </c>
      <c r="T135" s="4">
        <v>0.34</v>
      </c>
      <c r="U135" s="4">
        <v>0.31</v>
      </c>
      <c r="V135" s="4">
        <v>0.13</v>
      </c>
      <c r="W135" s="4">
        <v>0.35</v>
      </c>
      <c r="X135" s="4">
        <v>0.34</v>
      </c>
      <c r="Y135" s="4">
        <v>0.33</v>
      </c>
      <c r="Z135" s="4">
        <v>0.63</v>
      </c>
      <c r="AA135" s="4">
        <v>0.56000000000000005</v>
      </c>
      <c r="AB135" s="4">
        <v>0.48499999999999999</v>
      </c>
      <c r="AC135" s="4">
        <v>0.315</v>
      </c>
      <c r="AD135" s="4">
        <v>0.37</v>
      </c>
      <c r="AE135" s="4">
        <v>0.25</v>
      </c>
      <c r="AF135" s="4">
        <v>0.19500000000000001</v>
      </c>
      <c r="AG135" s="4">
        <v>7.0000000000000007E-2</v>
      </c>
    </row>
    <row r="136" spans="1:33" x14ac:dyDescent="0.3">
      <c r="A136" s="3">
        <v>44756</v>
      </c>
      <c r="I136" s="4">
        <v>-0.75</v>
      </c>
      <c r="J136" s="4">
        <v>-0.01</v>
      </c>
      <c r="K136" s="4">
        <v>0.61</v>
      </c>
      <c r="L136" s="4">
        <v>0.56999999999999995</v>
      </c>
      <c r="M136" s="4">
        <v>0.55000000000000004</v>
      </c>
      <c r="N136" s="4">
        <v>0.8</v>
      </c>
      <c r="O136" s="4">
        <v>0.63</v>
      </c>
      <c r="P136" s="4">
        <v>0.71</v>
      </c>
      <c r="Q136" s="4">
        <v>0.51</v>
      </c>
      <c r="R136" s="4">
        <v>0.56000000000000005</v>
      </c>
      <c r="S136" s="4">
        <v>0.33</v>
      </c>
      <c r="T136" s="4">
        <v>0.34</v>
      </c>
      <c r="U136" s="4">
        <v>0.31</v>
      </c>
      <c r="V136" s="4">
        <v>0.13</v>
      </c>
      <c r="W136" s="4">
        <v>0.35</v>
      </c>
      <c r="X136" s="4">
        <v>0.34</v>
      </c>
      <c r="Y136" s="4">
        <v>0.33</v>
      </c>
      <c r="Z136" s="4">
        <v>0.63</v>
      </c>
      <c r="AA136" s="4">
        <v>0.56000000000000005</v>
      </c>
      <c r="AB136" s="4">
        <v>0.48499999999999999</v>
      </c>
      <c r="AC136" s="4">
        <v>0.315</v>
      </c>
      <c r="AD136" s="4">
        <v>0.37</v>
      </c>
      <c r="AE136" s="4">
        <v>0.25</v>
      </c>
      <c r="AF136" s="4">
        <v>0.19500000000000001</v>
      </c>
      <c r="AG136" s="4">
        <v>7.0000000000000007E-2</v>
      </c>
    </row>
    <row r="137" spans="1:33" x14ac:dyDescent="0.3">
      <c r="A137" s="3">
        <v>44757</v>
      </c>
      <c r="I137" s="4">
        <v>-0.75</v>
      </c>
      <c r="J137" s="4">
        <v>-0.01</v>
      </c>
      <c r="K137" s="4">
        <v>0.61</v>
      </c>
      <c r="L137" s="4">
        <v>0.56999999999999995</v>
      </c>
      <c r="M137" s="4">
        <v>0.55000000000000004</v>
      </c>
      <c r="N137" s="4">
        <v>0.8</v>
      </c>
      <c r="O137" s="4">
        <v>0.63</v>
      </c>
      <c r="P137" s="4">
        <v>0.71</v>
      </c>
      <c r="Q137" s="4">
        <v>0.51</v>
      </c>
      <c r="R137" s="4">
        <v>0.56000000000000005</v>
      </c>
      <c r="S137" s="4">
        <v>0.33</v>
      </c>
      <c r="T137" s="4">
        <v>0.34</v>
      </c>
      <c r="U137" s="4">
        <v>0.31</v>
      </c>
      <c r="V137" s="4">
        <v>0.13</v>
      </c>
      <c r="W137" s="4">
        <v>0.35</v>
      </c>
      <c r="X137" s="4">
        <v>0.34</v>
      </c>
      <c r="Y137" s="4">
        <v>0.33</v>
      </c>
      <c r="Z137" s="4">
        <v>0.63</v>
      </c>
      <c r="AA137" s="4">
        <v>0.56000000000000005</v>
      </c>
      <c r="AB137" s="4">
        <v>0.48499999999999999</v>
      </c>
      <c r="AC137" s="4">
        <v>0.315</v>
      </c>
      <c r="AD137" s="4">
        <v>0.37</v>
      </c>
      <c r="AE137" s="4">
        <v>0.25</v>
      </c>
      <c r="AF137" s="4">
        <v>0.19500000000000001</v>
      </c>
      <c r="AG137" s="4">
        <v>7.0000000000000007E-2</v>
      </c>
    </row>
    <row r="138" spans="1:33" x14ac:dyDescent="0.3">
      <c r="A138" s="3">
        <v>44760</v>
      </c>
      <c r="I138" s="4">
        <v>-0.75</v>
      </c>
      <c r="J138" s="4">
        <v>-0.01</v>
      </c>
      <c r="K138" s="4">
        <v>0.68</v>
      </c>
      <c r="L138" s="4">
        <v>0.5</v>
      </c>
      <c r="M138" s="4">
        <v>0.5</v>
      </c>
      <c r="N138" s="4">
        <v>0.8</v>
      </c>
      <c r="O138" s="4">
        <v>0.63</v>
      </c>
      <c r="P138" s="4">
        <v>0.71</v>
      </c>
      <c r="Q138" s="4">
        <v>0.48</v>
      </c>
      <c r="R138" s="4">
        <v>0.63</v>
      </c>
      <c r="S138" s="4">
        <v>0.32</v>
      </c>
      <c r="T138" s="4">
        <v>0.34</v>
      </c>
      <c r="U138" s="4">
        <v>0.31</v>
      </c>
      <c r="V138" s="4">
        <v>0.15</v>
      </c>
      <c r="W138" s="4">
        <v>0.31</v>
      </c>
      <c r="X138" s="4">
        <v>0.34</v>
      </c>
      <c r="Y138" s="4">
        <v>0.33</v>
      </c>
      <c r="Z138" s="4">
        <v>0.57999999999999996</v>
      </c>
      <c r="AA138" s="4">
        <v>0.48</v>
      </c>
      <c r="AB138" s="4">
        <v>0.48499999999999999</v>
      </c>
      <c r="AC138" s="4">
        <v>0.315</v>
      </c>
      <c r="AD138" s="4">
        <v>0.34</v>
      </c>
      <c r="AE138" s="4">
        <v>0.185</v>
      </c>
      <c r="AF138" s="4">
        <v>0.19500000000000001</v>
      </c>
      <c r="AG138" s="4">
        <v>7.0000000000000007E-2</v>
      </c>
    </row>
    <row r="139" spans="1:33" x14ac:dyDescent="0.3">
      <c r="A139" s="3">
        <v>44761</v>
      </c>
      <c r="I139" s="4">
        <v>-0.75</v>
      </c>
      <c r="J139" s="4">
        <v>-0.01</v>
      </c>
      <c r="K139" s="4">
        <v>0.68</v>
      </c>
      <c r="L139" s="4">
        <v>0.5</v>
      </c>
      <c r="M139" s="4">
        <v>0.5</v>
      </c>
      <c r="N139" s="4">
        <v>0.8</v>
      </c>
      <c r="O139" s="4">
        <v>0.63</v>
      </c>
      <c r="P139" s="4">
        <v>0.71</v>
      </c>
      <c r="Q139" s="4">
        <v>0.48</v>
      </c>
      <c r="R139" s="4">
        <v>0.63</v>
      </c>
      <c r="S139" s="4">
        <v>0.32</v>
      </c>
      <c r="T139" s="4">
        <v>0.34</v>
      </c>
      <c r="U139" s="4">
        <v>0.31</v>
      </c>
      <c r="V139" s="4">
        <v>0.15</v>
      </c>
      <c r="W139" s="4">
        <v>0.31</v>
      </c>
      <c r="X139" s="4">
        <v>0.34</v>
      </c>
      <c r="Y139" s="4">
        <v>0.33</v>
      </c>
      <c r="Z139" s="4">
        <v>0.57999999999999996</v>
      </c>
      <c r="AA139" s="4">
        <v>0.48</v>
      </c>
      <c r="AB139" s="4">
        <v>0.48499999999999999</v>
      </c>
      <c r="AC139" s="4">
        <v>0.315</v>
      </c>
      <c r="AD139" s="4">
        <v>0.34</v>
      </c>
      <c r="AE139" s="4">
        <v>0.185</v>
      </c>
      <c r="AF139" s="4">
        <v>0.19500000000000001</v>
      </c>
      <c r="AG139" s="4">
        <v>7.0000000000000007E-2</v>
      </c>
    </row>
    <row r="140" spans="1:33" x14ac:dyDescent="0.3">
      <c r="A140" s="3">
        <v>44762</v>
      </c>
      <c r="I140" s="4">
        <v>-0.75</v>
      </c>
      <c r="J140" s="4">
        <v>-0.01</v>
      </c>
      <c r="K140" s="4">
        <v>0.68</v>
      </c>
      <c r="L140" s="4">
        <v>0.5</v>
      </c>
      <c r="M140" s="4">
        <v>0.5</v>
      </c>
      <c r="N140" s="4">
        <v>0.8</v>
      </c>
      <c r="O140" s="4">
        <v>0.63</v>
      </c>
      <c r="P140" s="4">
        <v>0.71</v>
      </c>
      <c r="Q140" s="4">
        <v>0.48</v>
      </c>
      <c r="R140" s="4">
        <v>0.63</v>
      </c>
      <c r="S140" s="4">
        <v>0.32</v>
      </c>
      <c r="T140" s="4">
        <v>0.34</v>
      </c>
      <c r="U140" s="4">
        <v>0.31</v>
      </c>
      <c r="V140" s="4">
        <v>0.15</v>
      </c>
      <c r="W140" s="4">
        <v>0.31</v>
      </c>
      <c r="X140" s="4">
        <v>0.34</v>
      </c>
      <c r="Y140" s="4">
        <v>0.33</v>
      </c>
      <c r="Z140" s="4">
        <v>0.57999999999999996</v>
      </c>
      <c r="AA140" s="4">
        <v>0.48</v>
      </c>
      <c r="AB140" s="4">
        <v>0.48499999999999999</v>
      </c>
      <c r="AC140" s="4">
        <v>0.315</v>
      </c>
      <c r="AD140" s="4">
        <v>0.34</v>
      </c>
      <c r="AE140" s="4">
        <v>0.185</v>
      </c>
      <c r="AF140" s="4">
        <v>0.19500000000000001</v>
      </c>
      <c r="AG140" s="4">
        <v>7.0000000000000007E-2</v>
      </c>
    </row>
    <row r="141" spans="1:33" x14ac:dyDescent="0.3">
      <c r="A141" s="3">
        <v>44763</v>
      </c>
      <c r="I141" s="4">
        <v>-0.75</v>
      </c>
      <c r="J141" s="4">
        <v>-0.105</v>
      </c>
      <c r="K141" s="4">
        <v>0.625</v>
      </c>
      <c r="L141" s="4">
        <v>0.54</v>
      </c>
      <c r="M141" s="4">
        <v>0.52500000000000002</v>
      </c>
      <c r="N141" s="4">
        <v>0.82</v>
      </c>
      <c r="O141" s="4">
        <v>0.61499999999999999</v>
      </c>
      <c r="P141" s="4">
        <v>0.69</v>
      </c>
      <c r="Q141" s="4">
        <v>0.505</v>
      </c>
      <c r="R141" s="4">
        <v>0.59</v>
      </c>
      <c r="S141" s="4">
        <v>0.32500000000000001</v>
      </c>
      <c r="T141" s="4">
        <v>0.30499999999999999</v>
      </c>
      <c r="U141" s="4">
        <v>0.36</v>
      </c>
      <c r="V141" s="4">
        <v>0.14000000000000001</v>
      </c>
      <c r="W141" s="4">
        <v>0.33500000000000002</v>
      </c>
      <c r="X141" s="4">
        <v>0.36499999999999999</v>
      </c>
      <c r="Y141" s="4">
        <v>0.35499999999999998</v>
      </c>
      <c r="Z141" s="4">
        <v>0.60499999999999998</v>
      </c>
      <c r="AA141" s="4">
        <v>0.48</v>
      </c>
      <c r="AB141" s="4">
        <v>0.48499999999999999</v>
      </c>
      <c r="AC141" s="4">
        <v>0.315</v>
      </c>
      <c r="AD141" s="4">
        <v>0.34</v>
      </c>
      <c r="AE141" s="4">
        <v>0.185</v>
      </c>
      <c r="AF141" s="4">
        <v>0.19500000000000001</v>
      </c>
      <c r="AG141" s="4">
        <v>7.0000000000000007E-2</v>
      </c>
    </row>
    <row r="142" spans="1:33" x14ac:dyDescent="0.3">
      <c r="A142" s="3">
        <v>44764</v>
      </c>
      <c r="I142" s="4">
        <v>-0.67</v>
      </c>
      <c r="J142" s="4">
        <v>-0.09</v>
      </c>
      <c r="K142" s="4">
        <v>0.52</v>
      </c>
      <c r="L142" s="4">
        <v>0.56999999999999995</v>
      </c>
      <c r="M142" s="4">
        <v>0.56000000000000005</v>
      </c>
      <c r="N142" s="4">
        <v>0.8</v>
      </c>
      <c r="O142" s="4">
        <v>0.8</v>
      </c>
      <c r="P142" s="4">
        <v>0.72</v>
      </c>
      <c r="Q142" s="4">
        <v>0.48</v>
      </c>
      <c r="R142" s="4">
        <v>0.63</v>
      </c>
      <c r="S142" s="4">
        <v>0.4</v>
      </c>
      <c r="T142" s="4">
        <v>0.38</v>
      </c>
      <c r="U142" s="4">
        <v>0.34</v>
      </c>
      <c r="V142" s="4">
        <v>0.16</v>
      </c>
      <c r="W142" s="4">
        <v>0.36</v>
      </c>
      <c r="X142" s="4">
        <v>0.35</v>
      </c>
      <c r="Y142" s="4">
        <v>0.35</v>
      </c>
      <c r="Z142" s="4">
        <v>0.6</v>
      </c>
      <c r="AA142" s="4">
        <v>0.52</v>
      </c>
      <c r="AB142" s="4">
        <v>0.54</v>
      </c>
      <c r="AC142" s="4">
        <v>0.34</v>
      </c>
      <c r="AD142" s="4">
        <v>0.41</v>
      </c>
      <c r="AE142" s="4">
        <v>0.28999999999999998</v>
      </c>
      <c r="AF142" s="4">
        <v>0.22</v>
      </c>
      <c r="AG142" s="4">
        <v>0.21</v>
      </c>
    </row>
    <row r="143" spans="1:33" x14ac:dyDescent="0.3">
      <c r="A143" s="3">
        <v>44767</v>
      </c>
      <c r="I143" s="4">
        <v>-0.67</v>
      </c>
      <c r="J143" s="4">
        <v>-0.09</v>
      </c>
      <c r="K143" s="4">
        <v>0.52</v>
      </c>
      <c r="L143" s="4">
        <v>0.56999999999999995</v>
      </c>
      <c r="M143" s="4">
        <v>0.56000000000000005</v>
      </c>
      <c r="N143" s="4">
        <v>0.8</v>
      </c>
      <c r="O143" s="4">
        <v>0.8</v>
      </c>
      <c r="P143" s="4">
        <v>0.72</v>
      </c>
      <c r="Q143" s="4">
        <v>0.48</v>
      </c>
      <c r="R143" s="4">
        <v>0.63</v>
      </c>
      <c r="S143" s="4">
        <v>0.4</v>
      </c>
      <c r="T143" s="4">
        <v>0.38</v>
      </c>
      <c r="U143" s="4">
        <v>0.34</v>
      </c>
      <c r="V143" s="4">
        <v>0.16</v>
      </c>
      <c r="W143" s="4">
        <v>0.36</v>
      </c>
      <c r="X143" s="4">
        <v>0.35</v>
      </c>
      <c r="Y143" s="4">
        <v>0.35</v>
      </c>
      <c r="Z143" s="4">
        <v>0.6</v>
      </c>
      <c r="AA143" s="4">
        <v>0.52</v>
      </c>
      <c r="AB143" s="4">
        <v>0.54</v>
      </c>
      <c r="AC143" s="4">
        <v>0.34</v>
      </c>
      <c r="AD143" s="4">
        <v>0.41</v>
      </c>
      <c r="AE143" s="4">
        <v>0.28999999999999998</v>
      </c>
      <c r="AF143" s="4">
        <v>0.22</v>
      </c>
      <c r="AG143" s="4">
        <v>0.21</v>
      </c>
    </row>
    <row r="144" spans="1:33" x14ac:dyDescent="0.3">
      <c r="A144" s="3">
        <v>44768</v>
      </c>
      <c r="I144" s="4">
        <v>-0.67</v>
      </c>
      <c r="J144" s="4">
        <v>-0.09</v>
      </c>
      <c r="K144" s="4">
        <v>0.52</v>
      </c>
      <c r="L144" s="4">
        <v>0.56999999999999995</v>
      </c>
      <c r="M144" s="4">
        <v>0.56000000000000005</v>
      </c>
      <c r="N144" s="4">
        <v>0.8</v>
      </c>
      <c r="O144" s="4">
        <v>0.8</v>
      </c>
      <c r="P144" s="4">
        <v>0.72</v>
      </c>
      <c r="Q144" s="4">
        <v>0.48</v>
      </c>
      <c r="R144" s="4">
        <v>0.63</v>
      </c>
      <c r="S144" s="4">
        <v>0.4</v>
      </c>
      <c r="T144" s="4">
        <v>0.38</v>
      </c>
      <c r="U144" s="4">
        <v>0.34</v>
      </c>
      <c r="V144" s="4">
        <v>0.16</v>
      </c>
      <c r="W144" s="4">
        <v>0.36</v>
      </c>
      <c r="X144" s="4">
        <v>0.35</v>
      </c>
      <c r="Y144" s="4">
        <v>0.35</v>
      </c>
      <c r="Z144" s="4">
        <v>0.6</v>
      </c>
      <c r="AA144" s="4">
        <v>0.52</v>
      </c>
      <c r="AB144" s="4">
        <v>0.54</v>
      </c>
      <c r="AC144" s="4">
        <v>0.34</v>
      </c>
      <c r="AD144" s="4">
        <v>0.41</v>
      </c>
      <c r="AE144" s="4">
        <v>0.28999999999999998</v>
      </c>
      <c r="AF144" s="4">
        <v>0.22</v>
      </c>
      <c r="AG144" s="4">
        <v>0.21</v>
      </c>
    </row>
    <row r="145" spans="1:34" x14ac:dyDescent="0.3">
      <c r="A145" s="3">
        <v>44769</v>
      </c>
      <c r="I145" s="4">
        <v>-0.67</v>
      </c>
      <c r="J145" s="4">
        <v>-0.09</v>
      </c>
      <c r="K145" s="4">
        <v>0.52</v>
      </c>
      <c r="L145" s="4">
        <v>0.56999999999999995</v>
      </c>
      <c r="M145" s="4">
        <v>0.56000000000000005</v>
      </c>
      <c r="N145" s="4">
        <v>0.8</v>
      </c>
      <c r="O145" s="4">
        <v>0.8</v>
      </c>
      <c r="P145" s="4">
        <v>0.72</v>
      </c>
      <c r="Q145" s="4">
        <v>0.48</v>
      </c>
      <c r="R145" s="4">
        <v>0.63</v>
      </c>
      <c r="S145" s="4">
        <v>0.4</v>
      </c>
      <c r="T145" s="4">
        <v>0.38</v>
      </c>
      <c r="U145" s="4">
        <v>0.34</v>
      </c>
      <c r="V145" s="4">
        <v>0.16</v>
      </c>
      <c r="W145" s="4">
        <v>0.36</v>
      </c>
      <c r="X145" s="4">
        <v>0.35</v>
      </c>
      <c r="Y145" s="4">
        <v>0.35</v>
      </c>
      <c r="Z145" s="4">
        <v>0.6</v>
      </c>
      <c r="AA145" s="4">
        <v>0.52</v>
      </c>
      <c r="AB145" s="4">
        <v>0.54</v>
      </c>
      <c r="AC145" s="4">
        <v>0.34</v>
      </c>
      <c r="AD145" s="4">
        <v>0.41</v>
      </c>
      <c r="AE145" s="4">
        <v>0.28999999999999998</v>
      </c>
      <c r="AF145" s="4">
        <v>0.22</v>
      </c>
      <c r="AG145" s="4">
        <v>0.21</v>
      </c>
    </row>
    <row r="146" spans="1:34" x14ac:dyDescent="0.3">
      <c r="A146" s="3">
        <v>44770</v>
      </c>
      <c r="I146" s="4">
        <v>-0.67</v>
      </c>
      <c r="J146" s="4">
        <v>-0.09</v>
      </c>
      <c r="K146" s="4">
        <v>0.52</v>
      </c>
      <c r="L146" s="4">
        <v>0.56999999999999995</v>
      </c>
      <c r="M146" s="4">
        <v>0.56000000000000005</v>
      </c>
      <c r="N146" s="4">
        <v>0.8</v>
      </c>
      <c r="O146" s="4">
        <v>0.8</v>
      </c>
      <c r="P146" s="4">
        <v>0.72</v>
      </c>
      <c r="Q146" s="4">
        <v>0.48</v>
      </c>
      <c r="R146" s="4">
        <v>0.63</v>
      </c>
      <c r="S146" s="4">
        <v>0.4</v>
      </c>
      <c r="T146" s="4">
        <v>0.38</v>
      </c>
      <c r="U146" s="4">
        <v>0.34</v>
      </c>
      <c r="V146" s="4">
        <v>0.16</v>
      </c>
      <c r="W146" s="4">
        <v>0.36</v>
      </c>
      <c r="X146" s="4">
        <v>0.35</v>
      </c>
      <c r="Y146" s="4">
        <v>0.35</v>
      </c>
      <c r="Z146" s="4">
        <v>0.6</v>
      </c>
      <c r="AA146" s="4">
        <v>0.52</v>
      </c>
      <c r="AB146" s="4">
        <v>0.54</v>
      </c>
      <c r="AC146" s="4">
        <v>0.34</v>
      </c>
      <c r="AD146" s="4">
        <v>0.41</v>
      </c>
      <c r="AE146" s="4">
        <v>0.28999999999999998</v>
      </c>
      <c r="AF146" s="4">
        <v>0.22</v>
      </c>
      <c r="AG146" s="4">
        <v>0.21</v>
      </c>
    </row>
    <row r="147" spans="1:34" x14ac:dyDescent="0.3">
      <c r="A147" s="3">
        <v>44771</v>
      </c>
      <c r="I147" s="4">
        <v>-0.66</v>
      </c>
      <c r="J147" s="4">
        <v>-0.2</v>
      </c>
      <c r="K147" s="4">
        <v>0.36</v>
      </c>
      <c r="L147" s="4">
        <v>0.56999999999999995</v>
      </c>
      <c r="M147" s="4">
        <v>0.56000000000000005</v>
      </c>
      <c r="N147" s="4">
        <v>0.83</v>
      </c>
      <c r="O147" s="4">
        <v>0.8</v>
      </c>
      <c r="P147" s="4">
        <v>0.72</v>
      </c>
      <c r="Q147" s="4">
        <v>0.5</v>
      </c>
      <c r="R147" s="4">
        <v>0.62</v>
      </c>
      <c r="S147" s="4">
        <v>0.4</v>
      </c>
      <c r="T147" s="4">
        <v>0.39</v>
      </c>
      <c r="U147" s="4">
        <v>0.31</v>
      </c>
      <c r="V147" s="4">
        <v>0.13</v>
      </c>
      <c r="W147" s="4">
        <v>0.35</v>
      </c>
      <c r="X147" s="4">
        <v>0.35</v>
      </c>
      <c r="Y147" s="4">
        <v>0.35</v>
      </c>
      <c r="Z147" s="4">
        <v>0.59</v>
      </c>
      <c r="AA147" s="4">
        <v>0.52</v>
      </c>
      <c r="AB147" s="4">
        <v>0.54</v>
      </c>
      <c r="AC147" s="4">
        <v>0.34</v>
      </c>
      <c r="AD147" s="4">
        <v>0.41</v>
      </c>
      <c r="AE147" s="4">
        <v>0.28999999999999998</v>
      </c>
      <c r="AF147" s="4">
        <v>0.22</v>
      </c>
      <c r="AG147" s="4">
        <v>0.21</v>
      </c>
    </row>
    <row r="148" spans="1:34" x14ac:dyDescent="0.3">
      <c r="A148" s="3">
        <v>44774</v>
      </c>
      <c r="I148" s="4">
        <v>-0.66</v>
      </c>
      <c r="J148" s="4">
        <v>-0.2</v>
      </c>
      <c r="K148" s="4">
        <v>0.36</v>
      </c>
      <c r="L148" s="4">
        <v>0.56999999999999995</v>
      </c>
      <c r="M148" s="4">
        <v>0.56000000000000005</v>
      </c>
      <c r="N148" s="4">
        <v>0.83</v>
      </c>
      <c r="O148" s="4">
        <v>0.8</v>
      </c>
      <c r="P148" s="4">
        <v>0.72</v>
      </c>
      <c r="Q148" s="4">
        <v>0.5</v>
      </c>
      <c r="R148" s="4">
        <v>0.62</v>
      </c>
      <c r="S148" s="4">
        <v>0.4</v>
      </c>
      <c r="T148" s="4">
        <v>0.39</v>
      </c>
      <c r="U148" s="4">
        <v>0.31</v>
      </c>
      <c r="V148" s="4">
        <v>0.13</v>
      </c>
      <c r="W148" s="4">
        <v>0.35</v>
      </c>
      <c r="X148" s="4">
        <v>0.35</v>
      </c>
      <c r="Y148" s="4">
        <v>0.35</v>
      </c>
      <c r="Z148" s="4">
        <v>0.59</v>
      </c>
      <c r="AA148" s="4">
        <v>0.52</v>
      </c>
      <c r="AB148" s="4">
        <v>0.54</v>
      </c>
      <c r="AC148" s="4">
        <v>0.34</v>
      </c>
      <c r="AD148" s="4">
        <v>0.41</v>
      </c>
      <c r="AE148" s="4">
        <v>0.28999999999999998</v>
      </c>
      <c r="AF148" s="4">
        <v>0.22</v>
      </c>
      <c r="AG148" s="4">
        <v>0.21</v>
      </c>
    </row>
    <row r="149" spans="1:34" x14ac:dyDescent="0.3">
      <c r="A149" s="3">
        <v>44775</v>
      </c>
      <c r="I149" s="4">
        <v>-0.66</v>
      </c>
      <c r="J149" s="4">
        <v>-0.2</v>
      </c>
      <c r="K149" s="4">
        <v>0.36</v>
      </c>
      <c r="L149" s="4">
        <v>0.56999999999999995</v>
      </c>
      <c r="M149" s="4">
        <v>0.56000000000000005</v>
      </c>
      <c r="N149" s="4">
        <v>0.83</v>
      </c>
      <c r="O149" s="4">
        <v>0.8</v>
      </c>
      <c r="P149" s="4">
        <v>0.72</v>
      </c>
      <c r="Q149" s="4">
        <v>0.5</v>
      </c>
      <c r="R149" s="4">
        <v>0.62</v>
      </c>
      <c r="S149" s="4">
        <v>0.4</v>
      </c>
      <c r="T149" s="4">
        <v>0.39</v>
      </c>
      <c r="U149" s="4">
        <v>0.31</v>
      </c>
      <c r="V149" s="4">
        <v>0.13</v>
      </c>
      <c r="W149" s="4">
        <v>0.35</v>
      </c>
      <c r="X149" s="4">
        <v>0.35</v>
      </c>
      <c r="Y149" s="4">
        <v>0.35</v>
      </c>
      <c r="Z149" s="4">
        <v>0.59</v>
      </c>
      <c r="AA149" s="4">
        <v>0.52</v>
      </c>
      <c r="AB149" s="4">
        <v>0.54</v>
      </c>
      <c r="AC149" s="4">
        <v>0.34</v>
      </c>
      <c r="AD149" s="4">
        <v>0.41</v>
      </c>
      <c r="AE149" s="4">
        <v>0.28999999999999998</v>
      </c>
      <c r="AF149" s="4">
        <v>0.22</v>
      </c>
      <c r="AG149" s="4">
        <v>0.21</v>
      </c>
    </row>
    <row r="150" spans="1:34" x14ac:dyDescent="0.3">
      <c r="A150" s="3">
        <v>44776</v>
      </c>
      <c r="I150" s="4">
        <v>-0.66</v>
      </c>
      <c r="J150" s="4">
        <v>-0.2</v>
      </c>
      <c r="K150" s="4">
        <v>0.36</v>
      </c>
      <c r="L150" s="4">
        <v>0.56999999999999995</v>
      </c>
      <c r="M150" s="4">
        <v>0.56000000000000005</v>
      </c>
      <c r="N150" s="4">
        <v>0.83</v>
      </c>
      <c r="O150" s="4">
        <v>0.8</v>
      </c>
      <c r="P150" s="4">
        <v>0.72</v>
      </c>
      <c r="Q150" s="4">
        <v>0.5</v>
      </c>
      <c r="R150" s="4">
        <v>0.62</v>
      </c>
      <c r="S150" s="4">
        <v>0.4</v>
      </c>
      <c r="T150" s="4">
        <v>0.39</v>
      </c>
      <c r="U150" s="4">
        <v>0.31</v>
      </c>
      <c r="V150" s="4">
        <v>0.13</v>
      </c>
      <c r="W150" s="4">
        <v>0.35</v>
      </c>
      <c r="X150" s="4">
        <v>0.35</v>
      </c>
      <c r="Y150" s="4">
        <v>0.35</v>
      </c>
      <c r="Z150" s="4">
        <v>0.59</v>
      </c>
      <c r="AA150" s="4">
        <v>0.52</v>
      </c>
      <c r="AB150" s="4">
        <v>0.54</v>
      </c>
      <c r="AC150" s="4">
        <v>0.34</v>
      </c>
      <c r="AD150" s="4">
        <v>0.41</v>
      </c>
      <c r="AE150" s="4">
        <v>0.28999999999999998</v>
      </c>
      <c r="AF150" s="4">
        <v>0.22</v>
      </c>
      <c r="AG150" s="4">
        <v>0.21</v>
      </c>
    </row>
    <row r="151" spans="1:34" x14ac:dyDescent="0.3">
      <c r="A151" s="3">
        <v>44777</v>
      </c>
      <c r="I151" s="4">
        <v>-0.66</v>
      </c>
      <c r="J151" s="4">
        <v>-0.2</v>
      </c>
      <c r="K151" s="4">
        <v>0.36</v>
      </c>
      <c r="L151" s="4">
        <v>0.56999999999999995</v>
      </c>
      <c r="M151" s="4">
        <v>0.56000000000000005</v>
      </c>
      <c r="N151" s="4">
        <v>0.83</v>
      </c>
      <c r="O151" s="4">
        <v>0.8</v>
      </c>
      <c r="P151" s="4">
        <v>0.72</v>
      </c>
      <c r="Q151" s="4">
        <v>0.5</v>
      </c>
      <c r="R151" s="4">
        <v>0.62</v>
      </c>
      <c r="S151" s="4">
        <v>0.4</v>
      </c>
      <c r="T151" s="4">
        <v>0.39</v>
      </c>
      <c r="U151" s="4">
        <v>0.31</v>
      </c>
      <c r="V151" s="4">
        <v>0.13</v>
      </c>
      <c r="W151" s="4">
        <v>0.35</v>
      </c>
      <c r="X151" s="4">
        <v>0.35</v>
      </c>
      <c r="Y151" s="4">
        <v>0.35</v>
      </c>
      <c r="Z151" s="4">
        <v>0.59</v>
      </c>
      <c r="AA151" s="4">
        <v>0.52</v>
      </c>
      <c r="AB151" s="4">
        <v>0.54</v>
      </c>
      <c r="AC151" s="4">
        <v>0.34</v>
      </c>
      <c r="AD151" s="4">
        <v>0.41</v>
      </c>
      <c r="AE151" s="4">
        <v>0.28999999999999998</v>
      </c>
      <c r="AF151" s="4">
        <v>0.22</v>
      </c>
      <c r="AG151" s="4">
        <v>0.21</v>
      </c>
    </row>
    <row r="152" spans="1:34" x14ac:dyDescent="0.3">
      <c r="A152" s="3">
        <v>44778</v>
      </c>
      <c r="I152" s="4">
        <v>-0.66</v>
      </c>
      <c r="J152" s="4">
        <v>-0.23</v>
      </c>
      <c r="K152" s="4">
        <v>0.34</v>
      </c>
      <c r="L152" s="4">
        <v>0.56999999999999995</v>
      </c>
      <c r="M152" s="4">
        <v>0.56000000000000005</v>
      </c>
      <c r="N152" s="4">
        <v>0.83</v>
      </c>
      <c r="O152" s="4">
        <v>0.8</v>
      </c>
      <c r="P152" s="4">
        <v>0.72</v>
      </c>
      <c r="Q152" s="4">
        <v>0.5</v>
      </c>
      <c r="R152" s="4">
        <v>0.61</v>
      </c>
      <c r="S152" s="4">
        <v>0.4</v>
      </c>
      <c r="T152" s="4">
        <v>0.39</v>
      </c>
      <c r="U152" s="4">
        <v>0.3</v>
      </c>
      <c r="V152" s="4">
        <v>0.13</v>
      </c>
      <c r="W152" s="4">
        <v>0.35</v>
      </c>
      <c r="X152" s="4">
        <v>0.35</v>
      </c>
      <c r="Y152" s="4">
        <v>0.35</v>
      </c>
      <c r="Z152" s="4">
        <v>0.59</v>
      </c>
      <c r="AA152" s="4">
        <v>0.52</v>
      </c>
      <c r="AB152" s="4">
        <v>0.54</v>
      </c>
      <c r="AC152" s="4">
        <v>0.34</v>
      </c>
      <c r="AD152" s="4">
        <v>0.41</v>
      </c>
      <c r="AE152" s="4">
        <v>0.28999999999999998</v>
      </c>
      <c r="AF152" s="4">
        <v>0.22</v>
      </c>
      <c r="AG152" s="4">
        <v>0.21</v>
      </c>
    </row>
    <row r="153" spans="1:34" x14ac:dyDescent="0.3">
      <c r="A153" s="3">
        <v>44781</v>
      </c>
      <c r="I153" s="4">
        <v>-0.66</v>
      </c>
      <c r="J153" s="4">
        <v>-0.23</v>
      </c>
      <c r="K153" s="4">
        <v>0.34</v>
      </c>
      <c r="L153" s="4">
        <v>0.56999999999999995</v>
      </c>
      <c r="M153" s="4">
        <v>0.56000000000000005</v>
      </c>
      <c r="N153" s="4">
        <v>0.83</v>
      </c>
      <c r="O153" s="4">
        <v>0.8</v>
      </c>
      <c r="P153" s="4">
        <v>0.72</v>
      </c>
      <c r="Q153" s="4">
        <v>0.5</v>
      </c>
      <c r="R153" s="4">
        <v>0.61</v>
      </c>
      <c r="S153" s="4">
        <v>0.4</v>
      </c>
      <c r="T153" s="4">
        <v>0.39</v>
      </c>
      <c r="U153" s="4">
        <v>0.3</v>
      </c>
      <c r="V153" s="4">
        <v>0.13</v>
      </c>
      <c r="W153" s="4">
        <v>0.35</v>
      </c>
      <c r="X153" s="4">
        <v>0.35</v>
      </c>
      <c r="Y153" s="4">
        <v>0.35</v>
      </c>
      <c r="Z153" s="4">
        <v>0.59</v>
      </c>
      <c r="AA153" s="4">
        <v>0.52</v>
      </c>
      <c r="AB153" s="4">
        <v>0.54</v>
      </c>
      <c r="AC153" s="4">
        <v>0.34</v>
      </c>
      <c r="AD153" s="4">
        <v>0.41</v>
      </c>
      <c r="AE153" s="4">
        <v>0.28999999999999998</v>
      </c>
      <c r="AF153" s="4">
        <v>0.22</v>
      </c>
      <c r="AG153" s="4">
        <v>0.21</v>
      </c>
    </row>
    <row r="154" spans="1:34" x14ac:dyDescent="0.3">
      <c r="A154" s="3">
        <v>44782</v>
      </c>
      <c r="J154" s="4">
        <v>-0.23</v>
      </c>
      <c r="K154" s="4">
        <v>0.34</v>
      </c>
      <c r="L154" s="4">
        <v>0.56999999999999995</v>
      </c>
      <c r="M154" s="4">
        <v>0.56000000000000005</v>
      </c>
      <c r="N154" s="4">
        <v>0.83</v>
      </c>
      <c r="O154" s="4">
        <v>0.8</v>
      </c>
      <c r="P154" s="4">
        <v>0.72</v>
      </c>
      <c r="Q154" s="4">
        <v>0.5</v>
      </c>
      <c r="R154" s="4">
        <v>0.61</v>
      </c>
      <c r="S154" s="4">
        <v>0.4</v>
      </c>
      <c r="T154" s="4">
        <v>0.39</v>
      </c>
      <c r="U154" s="4">
        <v>0.3</v>
      </c>
      <c r="V154" s="4">
        <v>0.13</v>
      </c>
      <c r="W154" s="4">
        <v>0.35</v>
      </c>
      <c r="X154" s="4">
        <v>0.35</v>
      </c>
      <c r="Y154" s="4">
        <v>0.35</v>
      </c>
      <c r="Z154" s="4">
        <v>0.59</v>
      </c>
      <c r="AA154" s="4">
        <v>0.52</v>
      </c>
      <c r="AB154" s="4">
        <v>0.54</v>
      </c>
      <c r="AC154" s="4">
        <v>0.34</v>
      </c>
      <c r="AD154" s="4">
        <v>0.41</v>
      </c>
      <c r="AE154" s="4">
        <v>0.28999999999999998</v>
      </c>
      <c r="AF154" s="4">
        <v>0.22</v>
      </c>
      <c r="AG154" s="4">
        <v>0.21</v>
      </c>
    </row>
    <row r="155" spans="1:34" x14ac:dyDescent="0.3">
      <c r="A155" s="3">
        <v>44783</v>
      </c>
      <c r="J155" s="4">
        <v>-0.23</v>
      </c>
      <c r="K155" s="4">
        <v>0.34</v>
      </c>
      <c r="L155" s="4">
        <v>0.56999999999999995</v>
      </c>
      <c r="M155" s="4">
        <v>0.56000000000000005</v>
      </c>
      <c r="N155" s="4">
        <v>0.83</v>
      </c>
      <c r="O155" s="4">
        <v>0.8</v>
      </c>
      <c r="P155" s="4">
        <v>0.72</v>
      </c>
      <c r="Q155" s="4">
        <v>0.5</v>
      </c>
      <c r="R155" s="4">
        <v>0.61</v>
      </c>
      <c r="S155" s="4">
        <v>0.4</v>
      </c>
      <c r="T155" s="4">
        <v>0.39</v>
      </c>
      <c r="U155" s="4">
        <v>0.3</v>
      </c>
      <c r="V155" s="4">
        <v>0.13</v>
      </c>
      <c r="W155" s="4">
        <v>0.35</v>
      </c>
      <c r="X155" s="4">
        <v>0.35</v>
      </c>
      <c r="Y155" s="4">
        <v>0.35</v>
      </c>
      <c r="Z155" s="4">
        <v>0.59</v>
      </c>
      <c r="AA155" s="4">
        <v>0.52</v>
      </c>
      <c r="AB155" s="4">
        <v>0.54</v>
      </c>
      <c r="AC155" s="4">
        <v>0.34</v>
      </c>
      <c r="AD155" s="4">
        <v>0.41</v>
      </c>
      <c r="AE155" s="4">
        <v>0.28999999999999998</v>
      </c>
      <c r="AF155" s="4">
        <v>0.22</v>
      </c>
      <c r="AG155" s="4">
        <v>0.21</v>
      </c>
    </row>
    <row r="156" spans="1:34" x14ac:dyDescent="0.3">
      <c r="A156" s="3">
        <v>44784</v>
      </c>
      <c r="J156" s="4">
        <v>-0.23</v>
      </c>
      <c r="K156" s="4">
        <v>0.34</v>
      </c>
      <c r="L156" s="4">
        <v>0.56999999999999995</v>
      </c>
      <c r="M156" s="4">
        <v>0.56000000000000005</v>
      </c>
      <c r="N156" s="4">
        <v>0.83</v>
      </c>
      <c r="O156" s="4">
        <v>0.8</v>
      </c>
      <c r="P156" s="4">
        <v>0.72</v>
      </c>
      <c r="Q156" s="4">
        <v>0.5</v>
      </c>
      <c r="R156" s="4">
        <v>0.61</v>
      </c>
      <c r="S156" s="4">
        <v>0.4</v>
      </c>
      <c r="T156" s="4">
        <v>0.39</v>
      </c>
      <c r="U156" s="4">
        <v>0.3</v>
      </c>
      <c r="V156" s="4">
        <v>0.13</v>
      </c>
      <c r="W156" s="4">
        <v>0.35</v>
      </c>
      <c r="X156" s="4">
        <v>0.35</v>
      </c>
      <c r="Y156" s="4">
        <v>0.35</v>
      </c>
      <c r="Z156" s="4">
        <v>0.59</v>
      </c>
      <c r="AA156" s="4">
        <v>0.52</v>
      </c>
      <c r="AB156" s="4">
        <v>0.54</v>
      </c>
      <c r="AC156" s="4">
        <v>0.34</v>
      </c>
      <c r="AD156" s="4">
        <v>0.41</v>
      </c>
      <c r="AE156" s="4">
        <v>0.28999999999999998</v>
      </c>
      <c r="AF156" s="4">
        <v>0.22</v>
      </c>
      <c r="AG156" s="4">
        <v>0.21</v>
      </c>
    </row>
    <row r="157" spans="1:34" x14ac:dyDescent="0.3">
      <c r="A157" s="3">
        <v>44785</v>
      </c>
      <c r="J157" s="4">
        <v>-0.23</v>
      </c>
      <c r="K157" s="4">
        <v>0.34</v>
      </c>
      <c r="L157" s="4">
        <v>0.56999999999999995</v>
      </c>
      <c r="M157" s="4">
        <v>0.56000000000000005</v>
      </c>
      <c r="N157" s="4">
        <v>0.83</v>
      </c>
      <c r="O157" s="4">
        <v>0.8</v>
      </c>
      <c r="P157" s="4">
        <v>0.72</v>
      </c>
      <c r="Q157" s="4">
        <v>0.5</v>
      </c>
      <c r="R157" s="4">
        <v>0.61</v>
      </c>
      <c r="S157" s="4">
        <v>0.4</v>
      </c>
      <c r="T157" s="4">
        <v>0.39</v>
      </c>
      <c r="U157" s="4">
        <v>0.3</v>
      </c>
      <c r="V157" s="4">
        <v>0.13</v>
      </c>
      <c r="W157" s="4">
        <v>0.35</v>
      </c>
      <c r="X157" s="4">
        <v>0.35</v>
      </c>
      <c r="Y157" s="4">
        <v>0.35</v>
      </c>
      <c r="Z157" s="4">
        <v>0.59</v>
      </c>
      <c r="AA157" s="4">
        <v>0.52</v>
      </c>
      <c r="AB157" s="4">
        <v>0.54</v>
      </c>
      <c r="AC157" s="4">
        <v>0.34</v>
      </c>
      <c r="AD157" s="4">
        <v>0.41</v>
      </c>
      <c r="AE157" s="4">
        <v>0.28999999999999998</v>
      </c>
      <c r="AF157" s="4">
        <v>0.22</v>
      </c>
      <c r="AG157" s="4">
        <v>0.21</v>
      </c>
    </row>
    <row r="158" spans="1:34" x14ac:dyDescent="0.3">
      <c r="A158" s="3">
        <v>44788</v>
      </c>
      <c r="J158" s="4">
        <v>-0.2</v>
      </c>
      <c r="K158" s="4">
        <v>0.42</v>
      </c>
      <c r="L158" s="4">
        <v>0.56999999999999995</v>
      </c>
      <c r="M158" s="4">
        <v>0.56000000000000005</v>
      </c>
      <c r="N158" s="4">
        <v>0.83</v>
      </c>
      <c r="O158" s="4">
        <v>0.8</v>
      </c>
      <c r="P158" s="4">
        <v>0.69</v>
      </c>
      <c r="Q158" s="4">
        <v>0.5</v>
      </c>
      <c r="R158" s="4">
        <v>0.57999999999999996</v>
      </c>
      <c r="S158" s="4">
        <v>0.4</v>
      </c>
      <c r="T158" s="4">
        <v>0.39</v>
      </c>
      <c r="U158" s="4">
        <v>0.28999999999999998</v>
      </c>
      <c r="V158" s="4">
        <v>0.13</v>
      </c>
      <c r="W158" s="4">
        <v>0.35</v>
      </c>
      <c r="X158" s="4">
        <v>0.35</v>
      </c>
      <c r="Y158" s="4">
        <v>0.35</v>
      </c>
      <c r="Z158" s="4">
        <v>0.59</v>
      </c>
      <c r="AA158" s="4">
        <v>0.51</v>
      </c>
      <c r="AB158" s="4">
        <v>0.54</v>
      </c>
      <c r="AC158" s="4">
        <v>0.34</v>
      </c>
      <c r="AD158" s="4">
        <v>0.41</v>
      </c>
      <c r="AE158" s="4">
        <v>0.28999999999999998</v>
      </c>
      <c r="AF158" s="4">
        <v>0.24</v>
      </c>
      <c r="AG158" s="4">
        <v>0.21</v>
      </c>
      <c r="AH158" s="4">
        <v>0.05</v>
      </c>
    </row>
    <row r="159" spans="1:34" x14ac:dyDescent="0.3">
      <c r="A159" s="3">
        <v>44789</v>
      </c>
      <c r="J159" s="4">
        <v>-0.2</v>
      </c>
      <c r="K159" s="4">
        <v>0.42</v>
      </c>
      <c r="L159" s="4">
        <v>0.56999999999999995</v>
      </c>
      <c r="M159" s="4">
        <v>0.56000000000000005</v>
      </c>
      <c r="N159" s="4">
        <v>0.83</v>
      </c>
      <c r="O159" s="4">
        <v>0.8</v>
      </c>
      <c r="P159" s="4">
        <v>0.69</v>
      </c>
      <c r="Q159" s="4">
        <v>0.5</v>
      </c>
      <c r="R159" s="4">
        <v>0.57999999999999996</v>
      </c>
      <c r="S159" s="4">
        <v>0.4</v>
      </c>
      <c r="T159" s="4">
        <v>0.39</v>
      </c>
      <c r="U159" s="4">
        <v>0.28999999999999998</v>
      </c>
      <c r="V159" s="4">
        <v>0.13</v>
      </c>
      <c r="W159" s="4">
        <v>0.35</v>
      </c>
      <c r="X159" s="4">
        <v>0.35</v>
      </c>
      <c r="Y159" s="4">
        <v>0.35</v>
      </c>
      <c r="Z159" s="4">
        <v>0.59</v>
      </c>
      <c r="AA159" s="4">
        <v>0.51</v>
      </c>
      <c r="AB159" s="4">
        <v>0.54</v>
      </c>
      <c r="AC159" s="4">
        <v>0.34</v>
      </c>
      <c r="AD159" s="4">
        <v>0.41</v>
      </c>
      <c r="AE159" s="4">
        <v>0.28999999999999998</v>
      </c>
      <c r="AF159" s="4">
        <v>0.24</v>
      </c>
      <c r="AG159" s="4">
        <v>0.21</v>
      </c>
      <c r="AH159" s="4">
        <v>0.05</v>
      </c>
    </row>
    <row r="160" spans="1:34" x14ac:dyDescent="0.3">
      <c r="A160" s="3">
        <v>44790</v>
      </c>
      <c r="J160" s="4">
        <v>-0.2</v>
      </c>
      <c r="K160" s="4">
        <v>0.42</v>
      </c>
      <c r="L160" s="4">
        <v>0.56999999999999995</v>
      </c>
      <c r="M160" s="4">
        <v>0.56000000000000005</v>
      </c>
      <c r="N160" s="4">
        <v>0.83</v>
      </c>
      <c r="O160" s="4">
        <v>0.8</v>
      </c>
      <c r="P160" s="4">
        <v>0.69</v>
      </c>
      <c r="Q160" s="4">
        <v>0.5</v>
      </c>
      <c r="R160" s="4">
        <v>0.57999999999999996</v>
      </c>
      <c r="S160" s="4">
        <v>0.4</v>
      </c>
      <c r="T160" s="4">
        <v>0.39</v>
      </c>
      <c r="U160" s="4">
        <v>0.28999999999999998</v>
      </c>
      <c r="V160" s="4">
        <v>0.13</v>
      </c>
      <c r="W160" s="4">
        <v>0.35</v>
      </c>
      <c r="X160" s="4">
        <v>0.35</v>
      </c>
      <c r="Y160" s="4">
        <v>0.35</v>
      </c>
      <c r="Z160" s="4">
        <v>0.59</v>
      </c>
      <c r="AA160" s="4">
        <v>0.51</v>
      </c>
      <c r="AB160" s="4">
        <v>0.54</v>
      </c>
      <c r="AC160" s="4">
        <v>0.34</v>
      </c>
      <c r="AD160" s="4">
        <v>0.41</v>
      </c>
      <c r="AE160" s="4">
        <v>0.28999999999999998</v>
      </c>
      <c r="AF160" s="4">
        <v>0.24</v>
      </c>
      <c r="AG160" s="4">
        <v>0.21</v>
      </c>
      <c r="AH160" s="4">
        <v>0.05</v>
      </c>
    </row>
    <row r="161" spans="1:35" x14ac:dyDescent="0.3">
      <c r="A161" s="3">
        <v>44791</v>
      </c>
      <c r="J161" s="4">
        <v>-0.2</v>
      </c>
      <c r="K161" s="4">
        <v>0.34</v>
      </c>
      <c r="L161" s="4">
        <v>0.51</v>
      </c>
      <c r="M161" s="4">
        <v>0.56000000000000005</v>
      </c>
      <c r="N161" s="4">
        <v>0.77</v>
      </c>
      <c r="O161" s="4">
        <v>0.8</v>
      </c>
      <c r="P161" s="4">
        <v>0.69</v>
      </c>
      <c r="Q161" s="4">
        <v>0.44</v>
      </c>
      <c r="R161" s="4">
        <v>0.57999999999999996</v>
      </c>
      <c r="S161" s="4">
        <v>0.34</v>
      </c>
      <c r="T161" s="4">
        <v>0.39</v>
      </c>
      <c r="U161" s="4">
        <v>0.28999999999999998</v>
      </c>
      <c r="V161" s="4">
        <v>0.13</v>
      </c>
      <c r="W161" s="4">
        <v>0.35</v>
      </c>
      <c r="X161" s="4">
        <v>0.35</v>
      </c>
      <c r="Y161" s="4">
        <v>0.35</v>
      </c>
      <c r="Z161" s="4">
        <v>0.59</v>
      </c>
      <c r="AA161" s="4">
        <v>0.5</v>
      </c>
      <c r="AB161" s="4">
        <v>0.5</v>
      </c>
      <c r="AC161" s="4">
        <v>0.35</v>
      </c>
      <c r="AD161" s="4">
        <v>0.375</v>
      </c>
      <c r="AE161" s="4">
        <v>0.26</v>
      </c>
      <c r="AF161" s="4">
        <v>0.22500000000000001</v>
      </c>
      <c r="AG161" s="4">
        <v>0.245</v>
      </c>
      <c r="AH161" s="4">
        <v>0.11</v>
      </c>
    </row>
    <row r="162" spans="1:35" x14ac:dyDescent="0.3">
      <c r="A162" s="3">
        <v>44792</v>
      </c>
      <c r="J162" s="4">
        <v>-0.26</v>
      </c>
      <c r="K162" s="4">
        <v>0.2</v>
      </c>
      <c r="L162" s="4">
        <v>0.5</v>
      </c>
      <c r="M162" s="4">
        <v>0.54</v>
      </c>
      <c r="N162" s="4">
        <v>0.76</v>
      </c>
      <c r="O162" s="4">
        <v>0.8</v>
      </c>
      <c r="P162" s="4">
        <v>0.6</v>
      </c>
      <c r="Q162" s="4">
        <v>0.46</v>
      </c>
      <c r="R162" s="4">
        <v>0.56999999999999995</v>
      </c>
      <c r="S162" s="4">
        <v>0.3</v>
      </c>
      <c r="T162" s="4">
        <v>0.38</v>
      </c>
      <c r="U162" s="4">
        <v>0.28999999999999998</v>
      </c>
      <c r="V162" s="4">
        <v>0.13</v>
      </c>
      <c r="W162" s="4">
        <v>0.35</v>
      </c>
      <c r="X162" s="4">
        <v>0.36</v>
      </c>
      <c r="Y162" s="4">
        <v>0.35</v>
      </c>
      <c r="Z162" s="4">
        <v>0.61</v>
      </c>
      <c r="AA162" s="4">
        <v>0.495</v>
      </c>
      <c r="AB162" s="4">
        <v>0.495</v>
      </c>
      <c r="AC162" s="4">
        <v>0.35</v>
      </c>
      <c r="AD162" s="4">
        <v>0.375</v>
      </c>
      <c r="AE162" s="4">
        <v>0.26</v>
      </c>
      <c r="AF162" s="4">
        <v>0.23</v>
      </c>
      <c r="AG162" s="4">
        <v>0.245</v>
      </c>
      <c r="AH162" s="4">
        <v>0.13</v>
      </c>
    </row>
    <row r="163" spans="1:35" x14ac:dyDescent="0.3">
      <c r="A163" s="3">
        <v>44795</v>
      </c>
      <c r="J163" s="4">
        <v>-0.26</v>
      </c>
      <c r="K163" s="4">
        <v>0.2</v>
      </c>
      <c r="L163" s="4">
        <v>0.5</v>
      </c>
      <c r="M163" s="4">
        <v>0.54</v>
      </c>
      <c r="N163" s="4">
        <v>0.76</v>
      </c>
      <c r="O163" s="4">
        <v>0.8</v>
      </c>
      <c r="P163" s="4">
        <v>0.6</v>
      </c>
      <c r="Q163" s="4">
        <v>0.46</v>
      </c>
      <c r="R163" s="4">
        <v>0.56999999999999995</v>
      </c>
      <c r="S163" s="4">
        <v>0.3</v>
      </c>
      <c r="T163" s="4">
        <v>0.38</v>
      </c>
      <c r="U163" s="4">
        <v>0.28999999999999998</v>
      </c>
      <c r="V163" s="4">
        <v>0.13</v>
      </c>
      <c r="W163" s="4">
        <v>0.35</v>
      </c>
      <c r="X163" s="4">
        <v>0.36</v>
      </c>
      <c r="Y163" s="4">
        <v>0.35</v>
      </c>
      <c r="Z163" s="4">
        <v>0.61</v>
      </c>
      <c r="AA163" s="4">
        <v>0.495</v>
      </c>
      <c r="AB163" s="4">
        <v>0.495</v>
      </c>
      <c r="AC163" s="4">
        <v>0.35</v>
      </c>
      <c r="AD163" s="4">
        <v>0.375</v>
      </c>
      <c r="AE163" s="4">
        <v>0.26</v>
      </c>
      <c r="AF163" s="4">
        <v>0.23</v>
      </c>
      <c r="AG163" s="4">
        <v>0.245</v>
      </c>
      <c r="AH163" s="4">
        <v>0.13</v>
      </c>
    </row>
    <row r="164" spans="1:35" x14ac:dyDescent="0.3">
      <c r="A164" s="3">
        <v>44796</v>
      </c>
      <c r="J164" s="4">
        <v>-0.26</v>
      </c>
      <c r="K164" s="4">
        <v>0.2</v>
      </c>
      <c r="L164" s="4">
        <v>0.5</v>
      </c>
      <c r="M164" s="4">
        <v>0.54</v>
      </c>
      <c r="N164" s="4">
        <v>0.76</v>
      </c>
      <c r="O164" s="4">
        <v>0.8</v>
      </c>
      <c r="P164" s="4">
        <v>0.6</v>
      </c>
      <c r="Q164" s="4">
        <v>0.46</v>
      </c>
      <c r="R164" s="4">
        <v>0.56999999999999995</v>
      </c>
      <c r="S164" s="4">
        <v>0.3</v>
      </c>
      <c r="T164" s="4">
        <v>0.38</v>
      </c>
      <c r="U164" s="4">
        <v>0.28999999999999998</v>
      </c>
      <c r="V164" s="4">
        <v>0.13</v>
      </c>
      <c r="W164" s="4">
        <v>0.35</v>
      </c>
      <c r="X164" s="4">
        <v>0.36</v>
      </c>
      <c r="Y164" s="4">
        <v>0.35</v>
      </c>
      <c r="Z164" s="4">
        <v>0.61</v>
      </c>
      <c r="AA164" s="4">
        <v>0.495</v>
      </c>
      <c r="AB164" s="4">
        <v>0.495</v>
      </c>
      <c r="AC164" s="4">
        <v>0.35</v>
      </c>
      <c r="AD164" s="4">
        <v>0.375</v>
      </c>
      <c r="AE164" s="4">
        <v>0.26</v>
      </c>
      <c r="AF164" s="4">
        <v>0.23</v>
      </c>
      <c r="AG164" s="4">
        <v>0.245</v>
      </c>
      <c r="AH164" s="4">
        <v>0.13</v>
      </c>
    </row>
    <row r="165" spans="1:35" x14ac:dyDescent="0.3">
      <c r="A165" s="3">
        <v>44797</v>
      </c>
      <c r="J165" s="4">
        <v>-0.26</v>
      </c>
      <c r="K165" s="4">
        <v>0.2</v>
      </c>
      <c r="L165" s="4">
        <v>0.5</v>
      </c>
      <c r="M165" s="4">
        <v>0.54</v>
      </c>
      <c r="N165" s="4">
        <v>0.76</v>
      </c>
      <c r="O165" s="4">
        <v>0.8</v>
      </c>
      <c r="P165" s="4">
        <v>0.6</v>
      </c>
      <c r="Q165" s="4">
        <v>0.46</v>
      </c>
      <c r="R165" s="4">
        <v>0.56999999999999995</v>
      </c>
      <c r="S165" s="4">
        <v>0.3</v>
      </c>
      <c r="T165" s="4">
        <v>0.38</v>
      </c>
      <c r="U165" s="4">
        <v>0.28999999999999998</v>
      </c>
      <c r="V165" s="4">
        <v>0.13</v>
      </c>
      <c r="W165" s="4">
        <v>0.35</v>
      </c>
      <c r="X165" s="4">
        <v>0.36</v>
      </c>
      <c r="Y165" s="4">
        <v>0.35</v>
      </c>
      <c r="Z165" s="4">
        <v>0.61</v>
      </c>
      <c r="AA165" s="4">
        <v>0.495</v>
      </c>
      <c r="AB165" s="4">
        <v>0.495</v>
      </c>
      <c r="AC165" s="4">
        <v>0.35</v>
      </c>
      <c r="AD165" s="4">
        <v>0.375</v>
      </c>
      <c r="AE165" s="4">
        <v>0.26</v>
      </c>
      <c r="AF165" s="4">
        <v>0.23</v>
      </c>
      <c r="AG165" s="4">
        <v>0.245</v>
      </c>
      <c r="AH165" s="4">
        <v>0.13</v>
      </c>
    </row>
    <row r="166" spans="1:35" x14ac:dyDescent="0.3">
      <c r="A166" s="3">
        <v>44798</v>
      </c>
      <c r="J166" s="4">
        <v>-0.26</v>
      </c>
      <c r="K166" s="4">
        <v>0.2</v>
      </c>
      <c r="L166" s="4">
        <v>0.5</v>
      </c>
      <c r="M166" s="4">
        <v>0.54</v>
      </c>
      <c r="N166" s="4">
        <v>0.76</v>
      </c>
      <c r="O166" s="4">
        <v>0.8</v>
      </c>
      <c r="P166" s="4">
        <v>0.6</v>
      </c>
      <c r="Q166" s="4">
        <v>0.46</v>
      </c>
      <c r="R166" s="4">
        <v>0.56999999999999995</v>
      </c>
      <c r="S166" s="4">
        <v>0.3</v>
      </c>
      <c r="T166" s="4">
        <v>0.38</v>
      </c>
      <c r="U166" s="4">
        <v>0.28999999999999998</v>
      </c>
      <c r="V166" s="4">
        <v>0.13</v>
      </c>
      <c r="W166" s="4">
        <v>0.35</v>
      </c>
      <c r="X166" s="4">
        <v>0.36</v>
      </c>
      <c r="Y166" s="4">
        <v>0.35</v>
      </c>
      <c r="Z166" s="4">
        <v>0.61</v>
      </c>
      <c r="AA166" s="4">
        <v>0.495</v>
      </c>
      <c r="AB166" s="4">
        <v>0.495</v>
      </c>
      <c r="AC166" s="4">
        <v>0.35</v>
      </c>
      <c r="AD166" s="4">
        <v>0.375</v>
      </c>
      <c r="AE166" s="4">
        <v>0.26</v>
      </c>
      <c r="AF166" s="4">
        <v>0.23</v>
      </c>
      <c r="AG166" s="4">
        <v>0.245</v>
      </c>
      <c r="AH166" s="4">
        <v>0.13</v>
      </c>
    </row>
    <row r="167" spans="1:35" x14ac:dyDescent="0.3">
      <c r="A167" s="3">
        <v>44799</v>
      </c>
      <c r="J167" s="4">
        <v>-0.26</v>
      </c>
      <c r="K167" s="4">
        <v>0.2</v>
      </c>
      <c r="L167" s="4">
        <v>0.5</v>
      </c>
      <c r="M167" s="4">
        <v>0.54</v>
      </c>
      <c r="N167" s="4">
        <v>0.76</v>
      </c>
      <c r="O167" s="4">
        <v>0.8</v>
      </c>
      <c r="P167" s="4">
        <v>0.6</v>
      </c>
      <c r="Q167" s="4">
        <v>0.46</v>
      </c>
      <c r="R167" s="4">
        <v>0.56999999999999995</v>
      </c>
      <c r="S167" s="4">
        <v>0.3</v>
      </c>
      <c r="T167" s="4">
        <v>0.38</v>
      </c>
      <c r="U167" s="4">
        <v>0.28999999999999998</v>
      </c>
      <c r="V167" s="4">
        <v>0.13</v>
      </c>
      <c r="W167" s="4">
        <v>0.35</v>
      </c>
      <c r="X167" s="4">
        <v>0.36</v>
      </c>
      <c r="Y167" s="4">
        <v>0.35</v>
      </c>
      <c r="Z167" s="4">
        <v>0.61</v>
      </c>
      <c r="AA167" s="4">
        <v>0.495</v>
      </c>
      <c r="AB167" s="4">
        <v>0.495</v>
      </c>
      <c r="AC167" s="4">
        <v>0.35</v>
      </c>
      <c r="AD167" s="4">
        <v>0.375</v>
      </c>
      <c r="AE167" s="4">
        <v>0.26</v>
      </c>
      <c r="AF167" s="4">
        <v>0.23</v>
      </c>
      <c r="AG167" s="4">
        <v>0.245</v>
      </c>
      <c r="AH167" s="4">
        <v>0.13</v>
      </c>
    </row>
    <row r="168" spans="1:35" x14ac:dyDescent="0.3">
      <c r="A168" s="3">
        <v>44802</v>
      </c>
      <c r="J168" s="4">
        <v>-0.39</v>
      </c>
      <c r="K168" s="4">
        <v>0.2</v>
      </c>
      <c r="L168" s="4">
        <v>0.5</v>
      </c>
      <c r="M168" s="4">
        <v>0.5</v>
      </c>
      <c r="N168" s="4">
        <v>0.76</v>
      </c>
      <c r="O168" s="4">
        <v>0.79</v>
      </c>
      <c r="P168" s="4">
        <v>0.6</v>
      </c>
      <c r="Q168" s="4">
        <v>0.45</v>
      </c>
      <c r="R168" s="4">
        <v>0.56999999999999995</v>
      </c>
      <c r="S168" s="4">
        <v>0.3</v>
      </c>
      <c r="T168" s="4">
        <v>0.38</v>
      </c>
      <c r="U168" s="4">
        <v>0.28999999999999998</v>
      </c>
      <c r="V168" s="4">
        <v>0.13</v>
      </c>
      <c r="W168" s="4">
        <v>0.35</v>
      </c>
      <c r="X168" s="4">
        <v>0.33</v>
      </c>
      <c r="Y168" s="4">
        <v>0.35</v>
      </c>
      <c r="Z168" s="4">
        <v>0.61</v>
      </c>
      <c r="AA168" s="4">
        <v>0.495</v>
      </c>
      <c r="AB168" s="4">
        <v>0.495</v>
      </c>
      <c r="AC168" s="4">
        <v>0.35</v>
      </c>
      <c r="AD168" s="4">
        <v>0.375</v>
      </c>
      <c r="AE168" s="4">
        <v>0.26</v>
      </c>
      <c r="AF168" s="4">
        <v>0.23</v>
      </c>
      <c r="AG168" s="4">
        <v>0.245</v>
      </c>
      <c r="AH168" s="4">
        <v>0.13</v>
      </c>
    </row>
    <row r="169" spans="1:35" x14ac:dyDescent="0.3">
      <c r="A169" s="3">
        <v>44803</v>
      </c>
      <c r="J169" s="4">
        <v>-0.39</v>
      </c>
      <c r="K169" s="4">
        <v>0.2</v>
      </c>
      <c r="L169" s="4">
        <v>0.5</v>
      </c>
      <c r="M169" s="4">
        <v>0.5</v>
      </c>
      <c r="N169" s="4">
        <v>0.76</v>
      </c>
      <c r="O169" s="4">
        <v>0.79</v>
      </c>
      <c r="P169" s="4">
        <v>0.6</v>
      </c>
      <c r="Q169" s="4">
        <v>0.45</v>
      </c>
      <c r="R169" s="4">
        <v>0.56999999999999995</v>
      </c>
      <c r="S169" s="4">
        <v>0.3</v>
      </c>
      <c r="T169" s="4">
        <v>0.38</v>
      </c>
      <c r="U169" s="4">
        <v>0.28999999999999998</v>
      </c>
      <c r="V169" s="4">
        <v>0.13</v>
      </c>
      <c r="W169" s="4">
        <v>0.35</v>
      </c>
      <c r="X169" s="4">
        <v>0.33</v>
      </c>
      <c r="Y169" s="4">
        <v>0.35</v>
      </c>
      <c r="Z169" s="4">
        <v>0.61</v>
      </c>
      <c r="AA169" s="4">
        <v>0.495</v>
      </c>
      <c r="AB169" s="4">
        <v>0.495</v>
      </c>
      <c r="AC169" s="4">
        <v>0.35</v>
      </c>
      <c r="AD169" s="4">
        <v>0.375</v>
      </c>
      <c r="AE169" s="4">
        <v>0.26</v>
      </c>
      <c r="AF169" s="4">
        <v>0.23</v>
      </c>
      <c r="AG169" s="4">
        <v>0.245</v>
      </c>
      <c r="AH169" s="4">
        <v>0.13</v>
      </c>
    </row>
    <row r="170" spans="1:35" x14ac:dyDescent="0.3">
      <c r="A170" s="3">
        <v>44804</v>
      </c>
      <c r="J170" s="4">
        <v>-0.39</v>
      </c>
      <c r="K170" s="4">
        <v>0.2</v>
      </c>
      <c r="L170" s="4">
        <v>0.5</v>
      </c>
      <c r="M170" s="4">
        <v>0.5</v>
      </c>
      <c r="N170" s="4">
        <v>0.76</v>
      </c>
      <c r="O170" s="4">
        <v>0.79</v>
      </c>
      <c r="P170" s="4">
        <v>0.6</v>
      </c>
      <c r="Q170" s="4">
        <v>0.45</v>
      </c>
      <c r="R170" s="4">
        <v>0.56999999999999995</v>
      </c>
      <c r="S170" s="4">
        <v>0.3</v>
      </c>
      <c r="T170" s="4">
        <v>0.38</v>
      </c>
      <c r="U170" s="4">
        <v>0.28999999999999998</v>
      </c>
      <c r="V170" s="4">
        <v>0.13</v>
      </c>
      <c r="W170" s="4">
        <v>0.35</v>
      </c>
      <c r="X170" s="4">
        <v>0.33</v>
      </c>
      <c r="Y170" s="4">
        <v>0.35</v>
      </c>
      <c r="Z170" s="4">
        <v>0.61</v>
      </c>
      <c r="AA170" s="4">
        <v>0.495</v>
      </c>
      <c r="AB170" s="4">
        <v>0.495</v>
      </c>
      <c r="AC170" s="4">
        <v>0.35</v>
      </c>
      <c r="AD170" s="4">
        <v>0.375</v>
      </c>
      <c r="AE170" s="4">
        <v>0.26</v>
      </c>
      <c r="AF170" s="4">
        <v>0.23</v>
      </c>
      <c r="AG170" s="4">
        <v>0.245</v>
      </c>
      <c r="AH170" s="4">
        <v>0.13</v>
      </c>
    </row>
    <row r="171" spans="1:35" x14ac:dyDescent="0.3">
      <c r="A171" s="3">
        <v>44805</v>
      </c>
      <c r="J171" s="4">
        <v>-0.39</v>
      </c>
      <c r="K171" s="4">
        <v>0.2</v>
      </c>
      <c r="L171" s="4">
        <v>0.5</v>
      </c>
      <c r="M171" s="4">
        <v>0.5</v>
      </c>
      <c r="N171" s="4">
        <v>0.76</v>
      </c>
      <c r="O171" s="4">
        <v>0.79</v>
      </c>
      <c r="P171" s="4">
        <v>0.6</v>
      </c>
      <c r="Q171" s="4">
        <v>0.45</v>
      </c>
      <c r="R171" s="4">
        <v>0.56999999999999995</v>
      </c>
      <c r="S171" s="4">
        <v>0.3</v>
      </c>
      <c r="T171" s="4">
        <v>0.38</v>
      </c>
      <c r="U171" s="4">
        <v>0.28999999999999998</v>
      </c>
      <c r="V171" s="4">
        <v>0.13</v>
      </c>
      <c r="W171" s="4">
        <v>0.35</v>
      </c>
      <c r="X171" s="4">
        <v>0.33</v>
      </c>
      <c r="Y171" s="4">
        <v>0.35</v>
      </c>
      <c r="Z171" s="4">
        <v>0.61</v>
      </c>
      <c r="AA171" s="4">
        <v>0.495</v>
      </c>
      <c r="AB171" s="4">
        <v>0.495</v>
      </c>
      <c r="AC171" s="4">
        <v>0.35</v>
      </c>
      <c r="AD171" s="4">
        <v>0.375</v>
      </c>
      <c r="AE171" s="4">
        <v>0.26</v>
      </c>
      <c r="AF171" s="4">
        <v>0.23</v>
      </c>
      <c r="AG171" s="4">
        <v>0.245</v>
      </c>
      <c r="AH171" s="4">
        <v>0.13</v>
      </c>
    </row>
    <row r="172" spans="1:35" x14ac:dyDescent="0.3">
      <c r="A172" s="3">
        <v>44806</v>
      </c>
      <c r="J172" s="4">
        <v>-0.39</v>
      </c>
      <c r="K172" s="4">
        <v>0.2</v>
      </c>
      <c r="L172" s="4">
        <v>0.5</v>
      </c>
      <c r="M172" s="4">
        <v>0.5</v>
      </c>
      <c r="N172" s="4">
        <v>0.74</v>
      </c>
      <c r="O172" s="4">
        <v>0.79</v>
      </c>
      <c r="P172" s="4">
        <v>0.6</v>
      </c>
      <c r="Q172" s="4">
        <v>0.45</v>
      </c>
      <c r="R172" s="4">
        <v>0.56999999999999995</v>
      </c>
      <c r="S172" s="4">
        <v>0.3</v>
      </c>
      <c r="T172" s="4">
        <v>0.38</v>
      </c>
      <c r="U172" s="4">
        <v>0.28999999999999998</v>
      </c>
      <c r="V172" s="4">
        <v>0.13</v>
      </c>
      <c r="W172" s="4">
        <v>0.35</v>
      </c>
      <c r="X172" s="4">
        <v>0.33</v>
      </c>
      <c r="Y172" s="4">
        <v>0.35</v>
      </c>
      <c r="Z172" s="4">
        <v>0.61</v>
      </c>
      <c r="AA172" s="4">
        <v>0.495</v>
      </c>
      <c r="AB172" s="4">
        <v>0.495</v>
      </c>
      <c r="AC172" s="4">
        <v>0.35</v>
      </c>
      <c r="AD172" s="4">
        <v>0.375</v>
      </c>
      <c r="AE172" s="4">
        <v>0.26</v>
      </c>
      <c r="AF172" s="4">
        <v>0.23</v>
      </c>
      <c r="AG172" s="4">
        <v>0.245</v>
      </c>
      <c r="AH172" s="4">
        <v>0.13</v>
      </c>
    </row>
    <row r="173" spans="1:35" x14ac:dyDescent="0.3">
      <c r="A173" s="3">
        <v>44809</v>
      </c>
      <c r="J173" s="4">
        <v>-0.4</v>
      </c>
      <c r="K173" s="4">
        <v>0.17</v>
      </c>
      <c r="L173" s="4">
        <v>0.51</v>
      </c>
      <c r="M173" s="4">
        <v>0.49</v>
      </c>
      <c r="N173" s="4">
        <v>0.74</v>
      </c>
      <c r="O173" s="4">
        <v>0.79</v>
      </c>
      <c r="P173" s="4">
        <v>0.6</v>
      </c>
      <c r="Q173" s="4">
        <v>0.45</v>
      </c>
      <c r="R173" s="4">
        <v>0.56999999999999995</v>
      </c>
      <c r="S173" s="4">
        <v>0.3</v>
      </c>
      <c r="T173" s="4">
        <v>0.38</v>
      </c>
      <c r="U173" s="4">
        <v>0.28999999999999998</v>
      </c>
      <c r="V173" s="4">
        <v>0.13</v>
      </c>
      <c r="W173" s="4">
        <v>0.35</v>
      </c>
      <c r="X173" s="4">
        <v>0.33</v>
      </c>
      <c r="Y173" s="4">
        <v>0.35</v>
      </c>
      <c r="Z173" s="4">
        <v>0.61</v>
      </c>
      <c r="AA173" s="4">
        <v>0.495</v>
      </c>
      <c r="AB173" s="4">
        <v>0.495</v>
      </c>
      <c r="AC173" s="4">
        <v>0.35</v>
      </c>
      <c r="AD173" s="4">
        <v>0.375</v>
      </c>
      <c r="AE173" s="4">
        <v>0.26</v>
      </c>
      <c r="AF173" s="4">
        <v>0.23</v>
      </c>
      <c r="AG173" s="4">
        <v>0.245</v>
      </c>
      <c r="AH173" s="4">
        <v>0.13</v>
      </c>
    </row>
    <row r="174" spans="1:35" x14ac:dyDescent="0.3">
      <c r="A174" s="3">
        <v>44810</v>
      </c>
      <c r="J174" s="4">
        <v>-0.4</v>
      </c>
      <c r="K174" s="4">
        <v>0.17</v>
      </c>
      <c r="L174" s="4">
        <v>0.51</v>
      </c>
      <c r="M174" s="4">
        <v>0.49</v>
      </c>
      <c r="N174" s="4">
        <v>0.74</v>
      </c>
      <c r="O174" s="4">
        <v>0.79</v>
      </c>
      <c r="P174" s="4">
        <v>0.6</v>
      </c>
      <c r="Q174" s="4">
        <v>0.45</v>
      </c>
      <c r="R174" s="4">
        <v>0.56999999999999995</v>
      </c>
      <c r="S174" s="4">
        <v>0.3</v>
      </c>
      <c r="T174" s="4">
        <v>0.38</v>
      </c>
      <c r="U174" s="4">
        <v>0.28999999999999998</v>
      </c>
      <c r="V174" s="4">
        <v>0.13</v>
      </c>
      <c r="W174" s="4">
        <v>0.35</v>
      </c>
      <c r="X174" s="4">
        <v>0.33</v>
      </c>
      <c r="Y174" s="4">
        <v>0.35</v>
      </c>
      <c r="Z174" s="4">
        <v>0.61</v>
      </c>
      <c r="AA174" s="4">
        <v>0.495</v>
      </c>
      <c r="AB174" s="4">
        <v>0.495</v>
      </c>
      <c r="AC174" s="4">
        <v>0.35</v>
      </c>
      <c r="AD174" s="4">
        <v>0.375</v>
      </c>
      <c r="AE174" s="4">
        <v>0.26</v>
      </c>
      <c r="AF174" s="4">
        <v>0.23</v>
      </c>
      <c r="AG174" s="4">
        <v>0.245</v>
      </c>
      <c r="AH174" s="4">
        <v>0.13</v>
      </c>
    </row>
    <row r="175" spans="1:35" x14ac:dyDescent="0.3">
      <c r="A175" s="3">
        <v>44812</v>
      </c>
      <c r="J175" s="4">
        <v>-0.4</v>
      </c>
      <c r="K175" s="4">
        <v>0.17</v>
      </c>
      <c r="L175" s="4">
        <v>0.51</v>
      </c>
      <c r="M175" s="4">
        <v>0.49</v>
      </c>
      <c r="N175" s="4">
        <v>0.74</v>
      </c>
      <c r="O175" s="4">
        <v>0.79</v>
      </c>
      <c r="P175" s="4">
        <v>0.6</v>
      </c>
      <c r="Q175" s="4">
        <v>0.45</v>
      </c>
      <c r="R175" s="4">
        <v>0.56999999999999995</v>
      </c>
      <c r="S175" s="4">
        <v>0.3</v>
      </c>
      <c r="T175" s="4">
        <v>0.38</v>
      </c>
      <c r="U175" s="4">
        <v>0.28999999999999998</v>
      </c>
      <c r="V175" s="4">
        <v>0.13</v>
      </c>
      <c r="W175" s="4">
        <v>0.35</v>
      </c>
      <c r="X175" s="4">
        <v>0.33</v>
      </c>
      <c r="Y175" s="4">
        <v>0.35</v>
      </c>
      <c r="Z175" s="4">
        <v>0.61</v>
      </c>
      <c r="AA175" s="4">
        <v>0.495</v>
      </c>
      <c r="AB175" s="4">
        <v>0.495</v>
      </c>
      <c r="AC175" s="4">
        <v>0.35</v>
      </c>
      <c r="AD175" s="4">
        <v>0.375</v>
      </c>
      <c r="AE175" s="4">
        <v>0.26</v>
      </c>
      <c r="AF175" s="4">
        <v>0.23</v>
      </c>
      <c r="AG175" s="4">
        <v>0.245</v>
      </c>
      <c r="AH175" s="4">
        <v>0.13</v>
      </c>
    </row>
    <row r="176" spans="1:35" x14ac:dyDescent="0.3">
      <c r="A176" s="3">
        <v>44813</v>
      </c>
      <c r="K176" s="4">
        <v>0.17</v>
      </c>
      <c r="L176" s="4">
        <v>0.5</v>
      </c>
      <c r="M176" s="4">
        <v>0.5</v>
      </c>
      <c r="N176" s="4">
        <v>0.74</v>
      </c>
      <c r="O176" s="4">
        <v>0.79</v>
      </c>
      <c r="P176" s="4">
        <v>0.6</v>
      </c>
      <c r="Q176" s="4">
        <v>0.44</v>
      </c>
      <c r="R176" s="4">
        <v>0.56999999999999995</v>
      </c>
      <c r="S176" s="4">
        <v>0.3</v>
      </c>
      <c r="T176" s="4">
        <v>0.38</v>
      </c>
      <c r="U176" s="4">
        <v>0.28999999999999998</v>
      </c>
      <c r="V176" s="4">
        <v>0.13</v>
      </c>
      <c r="W176" s="4">
        <v>0.35</v>
      </c>
      <c r="X176" s="4">
        <v>0.33</v>
      </c>
      <c r="Y176" s="4">
        <v>0.35</v>
      </c>
      <c r="Z176" s="4">
        <v>0.61</v>
      </c>
      <c r="AA176" s="4">
        <v>0.495</v>
      </c>
      <c r="AB176" s="4">
        <v>0.495</v>
      </c>
      <c r="AC176" s="4">
        <v>0.35</v>
      </c>
      <c r="AD176" s="4">
        <v>0.375</v>
      </c>
      <c r="AE176" s="4">
        <v>0.26</v>
      </c>
      <c r="AF176" s="4">
        <v>0.23</v>
      </c>
      <c r="AG176" s="4">
        <v>0.245</v>
      </c>
      <c r="AH176" s="4">
        <v>0.13</v>
      </c>
      <c r="AI176" s="4">
        <v>0.11</v>
      </c>
    </row>
    <row r="177" spans="1:35" x14ac:dyDescent="0.3">
      <c r="A177" s="3">
        <v>44816</v>
      </c>
      <c r="K177" s="4">
        <v>0.17</v>
      </c>
      <c r="L177" s="4">
        <v>0.5</v>
      </c>
      <c r="M177" s="4">
        <v>0.5</v>
      </c>
      <c r="N177" s="4">
        <v>0.74</v>
      </c>
      <c r="O177" s="4">
        <v>0.79</v>
      </c>
      <c r="P177" s="4">
        <v>0.6</v>
      </c>
      <c r="Q177" s="4">
        <v>0.44</v>
      </c>
      <c r="R177" s="4">
        <v>0.56999999999999995</v>
      </c>
      <c r="S177" s="4">
        <v>0.3</v>
      </c>
      <c r="T177" s="4">
        <v>0.38</v>
      </c>
      <c r="U177" s="4">
        <v>0.28999999999999998</v>
      </c>
      <c r="V177" s="4">
        <v>0.13</v>
      </c>
      <c r="W177" s="4">
        <v>0.35</v>
      </c>
      <c r="X177" s="4">
        <v>0.33</v>
      </c>
      <c r="Y177" s="4">
        <v>0.35</v>
      </c>
      <c r="Z177" s="4">
        <v>0.61</v>
      </c>
      <c r="AA177" s="4">
        <v>0.495</v>
      </c>
      <c r="AB177" s="4">
        <v>0.495</v>
      </c>
      <c r="AC177" s="4">
        <v>0.35</v>
      </c>
      <c r="AD177" s="4">
        <v>0.375</v>
      </c>
      <c r="AE177" s="4">
        <v>0.26</v>
      </c>
      <c r="AF177" s="4">
        <v>0.23</v>
      </c>
      <c r="AG177" s="4">
        <v>0.245</v>
      </c>
      <c r="AH177" s="4">
        <v>0.13</v>
      </c>
      <c r="AI177" s="4">
        <v>0.11</v>
      </c>
    </row>
    <row r="178" spans="1:35" x14ac:dyDescent="0.3">
      <c r="A178" s="3">
        <v>44817</v>
      </c>
      <c r="K178" s="4">
        <v>0.17</v>
      </c>
      <c r="L178" s="4">
        <v>0.5</v>
      </c>
      <c r="M178" s="4">
        <v>0.5</v>
      </c>
      <c r="N178" s="4">
        <v>0.74</v>
      </c>
      <c r="O178" s="4">
        <v>0.79</v>
      </c>
      <c r="P178" s="4">
        <v>0.6</v>
      </c>
      <c r="Q178" s="4">
        <v>0.44</v>
      </c>
      <c r="R178" s="4">
        <v>0.56999999999999995</v>
      </c>
      <c r="S178" s="4">
        <v>0.3</v>
      </c>
      <c r="T178" s="4">
        <v>0.38</v>
      </c>
      <c r="U178" s="4">
        <v>0.28999999999999998</v>
      </c>
      <c r="V178" s="4">
        <v>0.13</v>
      </c>
      <c r="W178" s="4">
        <v>0.35</v>
      </c>
      <c r="X178" s="4">
        <v>0.33</v>
      </c>
      <c r="Y178" s="4">
        <v>0.35</v>
      </c>
      <c r="Z178" s="4">
        <v>0.61</v>
      </c>
      <c r="AA178" s="4">
        <v>0.495</v>
      </c>
      <c r="AB178" s="4">
        <v>0.495</v>
      </c>
      <c r="AC178" s="4">
        <v>0.35</v>
      </c>
      <c r="AD178" s="4">
        <v>0.375</v>
      </c>
      <c r="AE178" s="4">
        <v>0.26</v>
      </c>
      <c r="AF178" s="4">
        <v>0.23</v>
      </c>
      <c r="AG178" s="4">
        <v>0.245</v>
      </c>
      <c r="AH178" s="4">
        <v>0.13</v>
      </c>
      <c r="AI178" s="4">
        <v>0.11</v>
      </c>
    </row>
    <row r="179" spans="1:35" x14ac:dyDescent="0.3">
      <c r="A179" s="3">
        <v>44818</v>
      </c>
      <c r="K179" s="4">
        <v>0.17</v>
      </c>
      <c r="L179" s="4">
        <v>0.5</v>
      </c>
      <c r="M179" s="4">
        <v>0.5</v>
      </c>
      <c r="N179" s="4">
        <v>0.74</v>
      </c>
      <c r="O179" s="4">
        <v>0.79</v>
      </c>
      <c r="P179" s="4">
        <v>0.6</v>
      </c>
      <c r="Q179" s="4">
        <v>0.44</v>
      </c>
      <c r="R179" s="4">
        <v>0.56999999999999995</v>
      </c>
      <c r="S179" s="4">
        <v>0.3</v>
      </c>
      <c r="T179" s="4">
        <v>0.38</v>
      </c>
      <c r="U179" s="4">
        <v>0.28999999999999998</v>
      </c>
      <c r="V179" s="4">
        <v>0.13</v>
      </c>
      <c r="W179" s="4">
        <v>0.35</v>
      </c>
      <c r="X179" s="4">
        <v>0.33</v>
      </c>
      <c r="Y179" s="4">
        <v>0.35</v>
      </c>
      <c r="Z179" s="4">
        <v>0.61</v>
      </c>
      <c r="AA179" s="4">
        <v>0.495</v>
      </c>
      <c r="AB179" s="4">
        <v>0.495</v>
      </c>
      <c r="AC179" s="4">
        <v>0.35</v>
      </c>
      <c r="AD179" s="4">
        <v>0.375</v>
      </c>
      <c r="AE179" s="4">
        <v>0.26</v>
      </c>
      <c r="AF179" s="4">
        <v>0.23</v>
      </c>
      <c r="AG179" s="4">
        <v>0.245</v>
      </c>
      <c r="AH179" s="4">
        <v>0.13</v>
      </c>
      <c r="AI179" s="4">
        <v>0.11</v>
      </c>
    </row>
    <row r="180" spans="1:35" x14ac:dyDescent="0.3">
      <c r="A180" s="3">
        <v>44819</v>
      </c>
      <c r="K180" s="4">
        <v>0.17</v>
      </c>
      <c r="L180" s="4">
        <v>0.5</v>
      </c>
      <c r="M180" s="4">
        <v>0.5</v>
      </c>
      <c r="N180" s="4">
        <v>0.74</v>
      </c>
      <c r="O180" s="4">
        <v>0.79</v>
      </c>
      <c r="P180" s="4">
        <v>0.6</v>
      </c>
      <c r="Q180" s="4">
        <v>0.44</v>
      </c>
      <c r="R180" s="4">
        <v>0.56999999999999995</v>
      </c>
      <c r="S180" s="4">
        <v>0.3</v>
      </c>
      <c r="T180" s="4">
        <v>0.38</v>
      </c>
      <c r="U180" s="4">
        <v>0.28999999999999998</v>
      </c>
      <c r="V180" s="4">
        <v>0.13</v>
      </c>
      <c r="W180" s="4">
        <v>0.35</v>
      </c>
      <c r="X180" s="4">
        <v>0.33</v>
      </c>
      <c r="Y180" s="4">
        <v>0.35</v>
      </c>
      <c r="Z180" s="4">
        <v>0.61</v>
      </c>
      <c r="AA180" s="4">
        <v>0.495</v>
      </c>
      <c r="AB180" s="4">
        <v>0.495</v>
      </c>
      <c r="AC180" s="4">
        <v>0.35</v>
      </c>
      <c r="AD180" s="4">
        <v>0.375</v>
      </c>
      <c r="AE180" s="4">
        <v>0.26</v>
      </c>
      <c r="AF180" s="4">
        <v>0.23</v>
      </c>
      <c r="AG180" s="4">
        <v>0.245</v>
      </c>
      <c r="AH180" s="4">
        <v>0.13</v>
      </c>
      <c r="AI180" s="4">
        <v>0.11</v>
      </c>
    </row>
    <row r="181" spans="1:35" x14ac:dyDescent="0.3">
      <c r="A181" s="3">
        <v>44820</v>
      </c>
      <c r="K181" s="4">
        <v>-0.17</v>
      </c>
      <c r="L181" s="4">
        <v>0.28000000000000003</v>
      </c>
      <c r="M181" s="4">
        <v>0.41</v>
      </c>
      <c r="N181" s="4">
        <v>0.79</v>
      </c>
      <c r="O181" s="4">
        <v>0.65</v>
      </c>
      <c r="P181" s="4">
        <v>0.61</v>
      </c>
      <c r="Q181" s="4">
        <v>0.43</v>
      </c>
      <c r="R181" s="4">
        <v>0.52</v>
      </c>
      <c r="S181" s="4">
        <v>0.28999999999999998</v>
      </c>
      <c r="T181" s="4">
        <v>0.36</v>
      </c>
      <c r="U181" s="4">
        <v>0.27</v>
      </c>
      <c r="V181" s="4">
        <v>0.13</v>
      </c>
      <c r="W181" s="4">
        <v>0.35</v>
      </c>
      <c r="X181" s="4">
        <v>0.32</v>
      </c>
      <c r="Y181" s="4">
        <v>0.32</v>
      </c>
      <c r="Z181" s="4">
        <v>0.56999999999999995</v>
      </c>
      <c r="AA181" s="4">
        <v>0.495</v>
      </c>
      <c r="AB181" s="4">
        <v>0.47499999999999998</v>
      </c>
      <c r="AC181" s="4">
        <v>0.33</v>
      </c>
      <c r="AD181" s="4">
        <v>0.37</v>
      </c>
      <c r="AE181" s="4">
        <v>0.26</v>
      </c>
      <c r="AF181" s="4">
        <v>0.23</v>
      </c>
      <c r="AG181" s="4">
        <v>0.23</v>
      </c>
      <c r="AH181" s="4">
        <v>0.115</v>
      </c>
      <c r="AI181" s="4">
        <v>0.25</v>
      </c>
    </row>
    <row r="182" spans="1:35" x14ac:dyDescent="0.3">
      <c r="A182" s="3">
        <v>44823</v>
      </c>
      <c r="K182" s="4">
        <v>-0.17</v>
      </c>
      <c r="L182" s="4">
        <v>0.28000000000000003</v>
      </c>
      <c r="M182" s="4">
        <v>0.41</v>
      </c>
      <c r="N182" s="4">
        <v>0.79</v>
      </c>
      <c r="O182" s="4">
        <v>0.65</v>
      </c>
      <c r="P182" s="4">
        <v>0.61</v>
      </c>
      <c r="Q182" s="4">
        <v>0.43</v>
      </c>
      <c r="R182" s="4">
        <v>0.52</v>
      </c>
      <c r="S182" s="4">
        <v>0.28999999999999998</v>
      </c>
      <c r="T182" s="4">
        <v>0.36</v>
      </c>
      <c r="U182" s="4">
        <v>0.27</v>
      </c>
      <c r="V182" s="4">
        <v>0.13</v>
      </c>
      <c r="W182" s="4">
        <v>0.35</v>
      </c>
      <c r="X182" s="4">
        <v>0.32</v>
      </c>
      <c r="Y182" s="4">
        <v>0.32</v>
      </c>
      <c r="Z182" s="4">
        <v>0.56999999999999995</v>
      </c>
      <c r="AA182" s="4">
        <v>0.495</v>
      </c>
      <c r="AB182" s="4">
        <v>0.47499999999999998</v>
      </c>
      <c r="AC182" s="4">
        <v>0.33</v>
      </c>
      <c r="AD182" s="4">
        <v>0.37</v>
      </c>
      <c r="AE182" s="4">
        <v>0.26</v>
      </c>
      <c r="AF182" s="4">
        <v>0.23</v>
      </c>
      <c r="AG182" s="4">
        <v>0.23</v>
      </c>
      <c r="AH182" s="4">
        <v>0.115</v>
      </c>
      <c r="AI182" s="4">
        <v>0.25</v>
      </c>
    </row>
    <row r="183" spans="1:35" x14ac:dyDescent="0.3">
      <c r="A183" s="3">
        <v>44824</v>
      </c>
      <c r="K183" s="4">
        <v>-0.17</v>
      </c>
      <c r="L183" s="4">
        <v>0.28000000000000003</v>
      </c>
      <c r="M183" s="4">
        <v>0.41</v>
      </c>
      <c r="N183" s="4">
        <v>0.79</v>
      </c>
      <c r="O183" s="4">
        <v>0.65</v>
      </c>
      <c r="P183" s="4">
        <v>0.61</v>
      </c>
      <c r="Q183" s="4">
        <v>0.43</v>
      </c>
      <c r="R183" s="4">
        <v>0.52</v>
      </c>
      <c r="S183" s="4">
        <v>0.28999999999999998</v>
      </c>
      <c r="T183" s="4">
        <v>0.36</v>
      </c>
      <c r="U183" s="4">
        <v>0.27</v>
      </c>
      <c r="V183" s="4">
        <v>0.13</v>
      </c>
      <c r="W183" s="4">
        <v>0.35</v>
      </c>
      <c r="X183" s="4">
        <v>0.32</v>
      </c>
      <c r="Y183" s="4">
        <v>0.32</v>
      </c>
      <c r="Z183" s="4">
        <v>0.56999999999999995</v>
      </c>
      <c r="AA183" s="4">
        <v>0.495</v>
      </c>
      <c r="AB183" s="4">
        <v>0.47499999999999998</v>
      </c>
      <c r="AC183" s="4">
        <v>0.33</v>
      </c>
      <c r="AD183" s="4">
        <v>0.37</v>
      </c>
      <c r="AE183" s="4">
        <v>0.26</v>
      </c>
      <c r="AF183" s="4">
        <v>0.23</v>
      </c>
      <c r="AG183" s="4">
        <v>0.23</v>
      </c>
      <c r="AH183" s="4">
        <v>0.115</v>
      </c>
      <c r="AI183" s="4">
        <v>0.25</v>
      </c>
    </row>
    <row r="184" spans="1:35" x14ac:dyDescent="0.3">
      <c r="A184" s="3">
        <v>44825</v>
      </c>
      <c r="K184" s="4">
        <v>-0.17</v>
      </c>
      <c r="L184" s="4">
        <v>0.28000000000000003</v>
      </c>
      <c r="M184" s="4">
        <v>0.41</v>
      </c>
      <c r="N184" s="4">
        <v>0.79</v>
      </c>
      <c r="O184" s="4">
        <v>0.65</v>
      </c>
      <c r="P184" s="4">
        <v>0.61</v>
      </c>
      <c r="Q184" s="4">
        <v>0.43</v>
      </c>
      <c r="R184" s="4">
        <v>0.52</v>
      </c>
      <c r="S184" s="4">
        <v>0.28999999999999998</v>
      </c>
      <c r="T184" s="4">
        <v>0.36</v>
      </c>
      <c r="U184" s="4">
        <v>0.27</v>
      </c>
      <c r="V184" s="4">
        <v>0.13</v>
      </c>
      <c r="W184" s="4">
        <v>0.35</v>
      </c>
      <c r="X184" s="4">
        <v>0.32</v>
      </c>
      <c r="Y184" s="4">
        <v>0.32</v>
      </c>
      <c r="Z184" s="4">
        <v>0.56999999999999995</v>
      </c>
      <c r="AA184" s="4">
        <v>0.495</v>
      </c>
      <c r="AB184" s="4">
        <v>0.47499999999999998</v>
      </c>
      <c r="AC184" s="4">
        <v>0.33</v>
      </c>
      <c r="AD184" s="4">
        <v>0.37</v>
      </c>
      <c r="AE184" s="4">
        <v>0.26</v>
      </c>
      <c r="AF184" s="4">
        <v>0.23</v>
      </c>
      <c r="AG184" s="4">
        <v>0.23</v>
      </c>
      <c r="AH184" s="4">
        <v>0.115</v>
      </c>
      <c r="AI184" s="4">
        <v>0.25</v>
      </c>
    </row>
    <row r="185" spans="1:35" x14ac:dyDescent="0.3">
      <c r="A185" s="3">
        <v>44826</v>
      </c>
      <c r="K185" s="4">
        <v>-0.16</v>
      </c>
      <c r="L185" s="4">
        <v>0.28000000000000003</v>
      </c>
      <c r="M185" s="4">
        <v>0.41</v>
      </c>
      <c r="N185" s="4">
        <v>0.73</v>
      </c>
      <c r="O185" s="4">
        <v>0.65</v>
      </c>
      <c r="P185" s="4">
        <v>0.61</v>
      </c>
      <c r="Q185" s="4">
        <v>0.43</v>
      </c>
      <c r="R185" s="4">
        <v>0.52</v>
      </c>
      <c r="S185" s="4">
        <v>0.28999999999999998</v>
      </c>
      <c r="T185" s="4">
        <v>0.36</v>
      </c>
      <c r="U185" s="4">
        <v>0.27</v>
      </c>
      <c r="V185" s="4">
        <v>0.13</v>
      </c>
      <c r="W185" s="4">
        <v>0.35</v>
      </c>
      <c r="X185" s="4">
        <v>0.32</v>
      </c>
      <c r="Y185" s="4">
        <v>0.32</v>
      </c>
      <c r="Z185" s="4">
        <v>0.56999999999999995</v>
      </c>
      <c r="AA185" s="4">
        <v>0.495</v>
      </c>
      <c r="AB185" s="4">
        <v>0.47499999999999998</v>
      </c>
      <c r="AC185" s="4">
        <v>0.33</v>
      </c>
      <c r="AD185" s="4">
        <v>0.37</v>
      </c>
      <c r="AE185" s="4">
        <v>0.26</v>
      </c>
      <c r="AF185" s="4">
        <v>0.23</v>
      </c>
      <c r="AG185" s="4">
        <v>0.23</v>
      </c>
      <c r="AH185" s="4">
        <v>0.115</v>
      </c>
      <c r="AI185" s="4">
        <v>0.22500000000000001</v>
      </c>
    </row>
    <row r="186" spans="1:35" x14ac:dyDescent="0.3">
      <c r="A186" s="3">
        <v>44827</v>
      </c>
      <c r="K186" s="4">
        <v>-0.16</v>
      </c>
      <c r="L186" s="4">
        <v>0.22</v>
      </c>
      <c r="M186" s="4">
        <v>0.41</v>
      </c>
      <c r="N186" s="4">
        <v>0.73</v>
      </c>
      <c r="O186" s="4">
        <v>0.65</v>
      </c>
      <c r="P186" s="4">
        <v>0.61</v>
      </c>
      <c r="Q186" s="4">
        <v>0.43</v>
      </c>
      <c r="R186" s="4">
        <v>0.52</v>
      </c>
      <c r="S186" s="4">
        <v>0.28999999999999998</v>
      </c>
      <c r="T186" s="4">
        <v>0.36</v>
      </c>
      <c r="U186" s="4">
        <v>0.27</v>
      </c>
      <c r="V186" s="4">
        <v>0.15</v>
      </c>
      <c r="W186" s="4">
        <v>0.32</v>
      </c>
      <c r="X186" s="4">
        <v>0.35</v>
      </c>
      <c r="Y186" s="4">
        <v>0.32</v>
      </c>
      <c r="Z186" s="4">
        <v>0.56999999999999995</v>
      </c>
      <c r="AA186" s="4">
        <v>0.49</v>
      </c>
      <c r="AB186" s="4">
        <v>0.47499999999999998</v>
      </c>
      <c r="AC186" s="4">
        <v>0.32</v>
      </c>
      <c r="AD186" s="4">
        <v>0.37</v>
      </c>
      <c r="AE186" s="4">
        <v>0.26</v>
      </c>
      <c r="AF186" s="4">
        <v>0.23</v>
      </c>
      <c r="AG186" s="4">
        <v>0.23</v>
      </c>
      <c r="AH186" s="4">
        <v>0.115</v>
      </c>
      <c r="AI186" s="4">
        <v>0.22500000000000001</v>
      </c>
    </row>
    <row r="187" spans="1:35" x14ac:dyDescent="0.3">
      <c r="A187" s="3">
        <v>44830</v>
      </c>
      <c r="K187" s="4">
        <v>-0.16</v>
      </c>
      <c r="L187" s="4">
        <v>0.22</v>
      </c>
      <c r="M187" s="4">
        <v>0.41</v>
      </c>
      <c r="N187" s="4">
        <v>0.73</v>
      </c>
      <c r="O187" s="4">
        <v>0.65</v>
      </c>
      <c r="P187" s="4">
        <v>0.61</v>
      </c>
      <c r="Q187" s="4">
        <v>0.43</v>
      </c>
      <c r="R187" s="4">
        <v>0.52</v>
      </c>
      <c r="S187" s="4">
        <v>0.28999999999999998</v>
      </c>
      <c r="T187" s="4">
        <v>0.36</v>
      </c>
      <c r="U187" s="4">
        <v>0.27</v>
      </c>
      <c r="V187" s="4">
        <v>0.15</v>
      </c>
      <c r="W187" s="4">
        <v>0.32</v>
      </c>
      <c r="X187" s="4">
        <v>0.35</v>
      </c>
      <c r="Y187" s="4">
        <v>0.32</v>
      </c>
      <c r="Z187" s="4">
        <v>0.56999999999999995</v>
      </c>
      <c r="AA187" s="4">
        <v>0.49</v>
      </c>
      <c r="AB187" s="4">
        <v>0.47499999999999998</v>
      </c>
      <c r="AC187" s="4">
        <v>0.32</v>
      </c>
      <c r="AD187" s="4">
        <v>0.37</v>
      </c>
      <c r="AE187" s="4">
        <v>0.26</v>
      </c>
      <c r="AF187" s="4">
        <v>0.23</v>
      </c>
      <c r="AG187" s="4">
        <v>0.23</v>
      </c>
      <c r="AH187" s="4">
        <v>0.115</v>
      </c>
      <c r="AI187" s="4">
        <v>0.22500000000000001</v>
      </c>
    </row>
    <row r="188" spans="1:35" x14ac:dyDescent="0.3">
      <c r="A188" s="3">
        <v>44831</v>
      </c>
      <c r="K188" s="4">
        <v>-0.16</v>
      </c>
      <c r="L188" s="4">
        <v>0.22</v>
      </c>
      <c r="M188" s="4">
        <v>0.41</v>
      </c>
      <c r="N188" s="4">
        <v>0.73</v>
      </c>
      <c r="O188" s="4">
        <v>0.65</v>
      </c>
      <c r="P188" s="4">
        <v>0.61</v>
      </c>
      <c r="Q188" s="4">
        <v>0.43</v>
      </c>
      <c r="R188" s="4">
        <v>0.52</v>
      </c>
      <c r="S188" s="4">
        <v>0.28999999999999998</v>
      </c>
      <c r="T188" s="4">
        <v>0.36</v>
      </c>
      <c r="U188" s="4">
        <v>0.27</v>
      </c>
      <c r="V188" s="4">
        <v>0.15</v>
      </c>
      <c r="W188" s="4">
        <v>0.32</v>
      </c>
      <c r="X188" s="4">
        <v>0.35</v>
      </c>
      <c r="Y188" s="4">
        <v>0.32</v>
      </c>
      <c r="Z188" s="4">
        <v>0.56999999999999995</v>
      </c>
      <c r="AA188" s="4">
        <v>0.49</v>
      </c>
      <c r="AB188" s="4">
        <v>0.47499999999999998</v>
      </c>
      <c r="AC188" s="4">
        <v>0.32</v>
      </c>
      <c r="AD188" s="4">
        <v>0.37</v>
      </c>
      <c r="AE188" s="4">
        <v>0.26</v>
      </c>
      <c r="AF188" s="4">
        <v>0.23</v>
      </c>
      <c r="AG188" s="4">
        <v>0.23</v>
      </c>
      <c r="AH188" s="4">
        <v>0.115</v>
      </c>
      <c r="AI188" s="4">
        <v>0.22500000000000001</v>
      </c>
    </row>
    <row r="189" spans="1:35" x14ac:dyDescent="0.3">
      <c r="A189" s="3">
        <v>44832</v>
      </c>
      <c r="K189" s="4">
        <v>-0.16</v>
      </c>
      <c r="L189" s="4">
        <v>0.22</v>
      </c>
      <c r="M189" s="4">
        <v>0.41</v>
      </c>
      <c r="N189" s="4">
        <v>0.73</v>
      </c>
      <c r="O189" s="4">
        <v>0.65</v>
      </c>
      <c r="P189" s="4">
        <v>0.61</v>
      </c>
      <c r="Q189" s="4">
        <v>0.43</v>
      </c>
      <c r="R189" s="4">
        <v>0.52</v>
      </c>
      <c r="S189" s="4">
        <v>0.28999999999999998</v>
      </c>
      <c r="T189" s="4">
        <v>0.36</v>
      </c>
      <c r="U189" s="4">
        <v>0.27</v>
      </c>
      <c r="V189" s="4">
        <v>0.15</v>
      </c>
      <c r="W189" s="4">
        <v>0.32</v>
      </c>
      <c r="X189" s="4">
        <v>0.35</v>
      </c>
      <c r="Y189" s="4">
        <v>0.32</v>
      </c>
      <c r="Z189" s="4">
        <v>0.56999999999999995</v>
      </c>
      <c r="AA189" s="4">
        <v>0.49</v>
      </c>
      <c r="AB189" s="4">
        <v>0.47499999999999998</v>
      </c>
      <c r="AC189" s="4">
        <v>0.32</v>
      </c>
      <c r="AD189" s="4">
        <v>0.37</v>
      </c>
      <c r="AE189" s="4">
        <v>0.26</v>
      </c>
      <c r="AF189" s="4">
        <v>0.23</v>
      </c>
      <c r="AG189" s="4">
        <v>0.23</v>
      </c>
      <c r="AH189" s="4">
        <v>0.115</v>
      </c>
      <c r="AI189" s="4">
        <v>0.22500000000000001</v>
      </c>
    </row>
    <row r="190" spans="1:35" x14ac:dyDescent="0.3">
      <c r="A190" s="3">
        <v>44833</v>
      </c>
      <c r="K190" s="4">
        <v>-0.17</v>
      </c>
      <c r="L190" s="4">
        <v>0.22</v>
      </c>
      <c r="M190" s="4">
        <v>0.41</v>
      </c>
      <c r="N190" s="4">
        <v>0.73</v>
      </c>
      <c r="O190" s="4">
        <v>0.65</v>
      </c>
      <c r="P190" s="4">
        <v>0.61</v>
      </c>
      <c r="Q190" s="4">
        <v>0.43</v>
      </c>
      <c r="R190" s="4">
        <v>0.52</v>
      </c>
      <c r="S190" s="4">
        <v>0.28999999999999998</v>
      </c>
      <c r="T190" s="4">
        <v>0.36</v>
      </c>
      <c r="U190" s="4">
        <v>0.27</v>
      </c>
      <c r="V190" s="4">
        <v>0.15</v>
      </c>
      <c r="W190" s="4">
        <v>0.32</v>
      </c>
      <c r="X190" s="4">
        <v>0.35</v>
      </c>
      <c r="Y190" s="4">
        <v>0.32</v>
      </c>
      <c r="Z190" s="4">
        <v>0.56999999999999995</v>
      </c>
      <c r="AA190" s="4">
        <v>0.49</v>
      </c>
      <c r="AB190" s="4">
        <v>0.47499999999999998</v>
      </c>
      <c r="AC190" s="4">
        <v>0.32</v>
      </c>
      <c r="AD190" s="4">
        <v>0.37</v>
      </c>
      <c r="AE190" s="4">
        <v>0.26</v>
      </c>
      <c r="AF190" s="4">
        <v>0.23</v>
      </c>
      <c r="AG190" s="4">
        <v>0.23</v>
      </c>
      <c r="AH190" s="4">
        <v>0.115</v>
      </c>
      <c r="AI190" s="4">
        <v>0.22500000000000001</v>
      </c>
    </row>
    <row r="191" spans="1:35" x14ac:dyDescent="0.3">
      <c r="A191" s="3">
        <v>44834</v>
      </c>
      <c r="K191" s="4">
        <v>-0.34</v>
      </c>
      <c r="L191" s="4">
        <v>0.28999999999999998</v>
      </c>
      <c r="M191" s="4">
        <v>0.3</v>
      </c>
      <c r="N191" s="4">
        <v>0.73</v>
      </c>
      <c r="O191" s="4">
        <v>0.65</v>
      </c>
      <c r="P191" s="4">
        <v>0.61</v>
      </c>
      <c r="Q191" s="4">
        <v>0.43</v>
      </c>
      <c r="R191" s="4">
        <v>0.52</v>
      </c>
      <c r="S191" s="4">
        <v>0.28999999999999998</v>
      </c>
      <c r="T191" s="4">
        <v>0.36</v>
      </c>
      <c r="U191" s="4">
        <v>0.27</v>
      </c>
      <c r="V191" s="4">
        <v>0.16</v>
      </c>
      <c r="W191" s="4">
        <v>0.32</v>
      </c>
      <c r="X191" s="4">
        <v>0.36</v>
      </c>
      <c r="Y191" s="4">
        <v>0.32</v>
      </c>
      <c r="Z191" s="4">
        <v>0.56999999999999995</v>
      </c>
      <c r="AA191" s="4">
        <v>0.49</v>
      </c>
      <c r="AB191" s="4">
        <v>0.47499999999999998</v>
      </c>
      <c r="AC191" s="4">
        <v>0.32</v>
      </c>
      <c r="AD191" s="4">
        <v>0.37</v>
      </c>
      <c r="AE191" s="4">
        <v>0.26</v>
      </c>
      <c r="AF191" s="4">
        <v>0.23</v>
      </c>
      <c r="AG191" s="4">
        <v>0.23</v>
      </c>
      <c r="AH191" s="4">
        <v>0.115</v>
      </c>
      <c r="AI191" s="4">
        <v>0.22500000000000001</v>
      </c>
    </row>
    <row r="192" spans="1:35" x14ac:dyDescent="0.3">
      <c r="A192" s="3">
        <v>44837</v>
      </c>
      <c r="K192" s="4">
        <v>-0.34</v>
      </c>
      <c r="L192" s="4">
        <v>0.28999999999999998</v>
      </c>
      <c r="M192" s="4">
        <v>0.3</v>
      </c>
      <c r="N192" s="4">
        <v>0.73</v>
      </c>
      <c r="O192" s="4">
        <v>0.65</v>
      </c>
      <c r="P192" s="4">
        <v>0.61</v>
      </c>
      <c r="Q192" s="4">
        <v>0.43</v>
      </c>
      <c r="R192" s="4">
        <v>0.52</v>
      </c>
      <c r="S192" s="4">
        <v>0.28999999999999998</v>
      </c>
      <c r="T192" s="4">
        <v>0.36</v>
      </c>
      <c r="U192" s="4">
        <v>0.27</v>
      </c>
      <c r="V192" s="4">
        <v>0.16</v>
      </c>
      <c r="W192" s="4">
        <v>0.32</v>
      </c>
      <c r="X192" s="4">
        <v>0.36</v>
      </c>
      <c r="Y192" s="4">
        <v>0.32</v>
      </c>
      <c r="Z192" s="4">
        <v>0.56999999999999995</v>
      </c>
      <c r="AA192" s="4">
        <v>0.49</v>
      </c>
      <c r="AB192" s="4">
        <v>0.47499999999999998</v>
      </c>
      <c r="AC192" s="4">
        <v>0.32</v>
      </c>
      <c r="AD192" s="4">
        <v>0.37</v>
      </c>
      <c r="AE192" s="4">
        <v>0.26</v>
      </c>
      <c r="AF192" s="4">
        <v>0.23</v>
      </c>
      <c r="AG192" s="4">
        <v>0.23</v>
      </c>
      <c r="AH192" s="4">
        <v>0.115</v>
      </c>
      <c r="AI192" s="4">
        <v>0.22500000000000001</v>
      </c>
    </row>
    <row r="193" spans="1:36" x14ac:dyDescent="0.3">
      <c r="A193" s="3">
        <v>44838</v>
      </c>
      <c r="K193" s="4">
        <v>-0.34</v>
      </c>
      <c r="L193" s="4">
        <v>0.28999999999999998</v>
      </c>
      <c r="M193" s="4">
        <v>0.3</v>
      </c>
      <c r="N193" s="4">
        <v>0.73</v>
      </c>
      <c r="O193" s="4">
        <v>0.65</v>
      </c>
      <c r="P193" s="4">
        <v>0.61</v>
      </c>
      <c r="Q193" s="4">
        <v>0.43</v>
      </c>
      <c r="R193" s="4">
        <v>0.52</v>
      </c>
      <c r="S193" s="4">
        <v>0.28999999999999998</v>
      </c>
      <c r="T193" s="4">
        <v>0.36</v>
      </c>
      <c r="U193" s="4">
        <v>0.27</v>
      </c>
      <c r="V193" s="4">
        <v>0.16</v>
      </c>
      <c r="W193" s="4">
        <v>0.32</v>
      </c>
      <c r="X193" s="4">
        <v>0.36</v>
      </c>
      <c r="Y193" s="4">
        <v>0.32</v>
      </c>
      <c r="Z193" s="4">
        <v>0.56999999999999995</v>
      </c>
      <c r="AA193" s="4">
        <v>0.49</v>
      </c>
      <c r="AB193" s="4">
        <v>0.47499999999999998</v>
      </c>
      <c r="AC193" s="4">
        <v>0.32</v>
      </c>
      <c r="AD193" s="4">
        <v>0.37</v>
      </c>
      <c r="AE193" s="4">
        <v>0.26</v>
      </c>
      <c r="AF193" s="4">
        <v>0.23</v>
      </c>
      <c r="AG193" s="4">
        <v>0.23</v>
      </c>
      <c r="AH193" s="4">
        <v>0.115</v>
      </c>
      <c r="AI193" s="4">
        <v>0.22500000000000001</v>
      </c>
    </row>
    <row r="194" spans="1:36" x14ac:dyDescent="0.3">
      <c r="A194" s="3">
        <v>44839</v>
      </c>
      <c r="K194" s="4">
        <v>-0.34</v>
      </c>
      <c r="L194" s="4">
        <v>0.28999999999999998</v>
      </c>
      <c r="M194" s="4">
        <v>0.3</v>
      </c>
      <c r="N194" s="4">
        <v>0.73</v>
      </c>
      <c r="O194" s="4">
        <v>0.65</v>
      </c>
      <c r="P194" s="4">
        <v>0.61</v>
      </c>
      <c r="Q194" s="4">
        <v>0.43</v>
      </c>
      <c r="R194" s="4">
        <v>0.52</v>
      </c>
      <c r="S194" s="4">
        <v>0.28999999999999998</v>
      </c>
      <c r="T194" s="4">
        <v>0.36</v>
      </c>
      <c r="U194" s="4">
        <v>0.27</v>
      </c>
      <c r="V194" s="4">
        <v>0.16</v>
      </c>
      <c r="W194" s="4">
        <v>0.32</v>
      </c>
      <c r="X194" s="4">
        <v>0.36</v>
      </c>
      <c r="Y194" s="4">
        <v>0.32</v>
      </c>
      <c r="Z194" s="4">
        <v>0.56999999999999995</v>
      </c>
      <c r="AA194" s="4">
        <v>0.49</v>
      </c>
      <c r="AB194" s="4">
        <v>0.47499999999999998</v>
      </c>
      <c r="AC194" s="4">
        <v>0.32</v>
      </c>
      <c r="AD194" s="4">
        <v>0.37</v>
      </c>
      <c r="AE194" s="4">
        <v>0.26</v>
      </c>
      <c r="AF194" s="4">
        <v>0.23</v>
      </c>
      <c r="AG194" s="4">
        <v>0.23</v>
      </c>
      <c r="AH194" s="4">
        <v>0.115</v>
      </c>
      <c r="AI194" s="4">
        <v>0.22500000000000001</v>
      </c>
    </row>
    <row r="195" spans="1:36" x14ac:dyDescent="0.3">
      <c r="A195" s="3">
        <v>44840</v>
      </c>
      <c r="K195" s="4">
        <v>-0.34</v>
      </c>
      <c r="L195" s="4">
        <v>0.28999999999999998</v>
      </c>
      <c r="M195" s="4">
        <v>0.3</v>
      </c>
      <c r="N195" s="4">
        <v>0.73</v>
      </c>
      <c r="O195" s="4">
        <v>0.65</v>
      </c>
      <c r="P195" s="4">
        <v>0.61</v>
      </c>
      <c r="Q195" s="4">
        <v>0.43</v>
      </c>
      <c r="R195" s="4">
        <v>0.52</v>
      </c>
      <c r="S195" s="4">
        <v>0.28999999999999998</v>
      </c>
      <c r="T195" s="4">
        <v>0.36</v>
      </c>
      <c r="U195" s="4">
        <v>0.27</v>
      </c>
      <c r="V195" s="4">
        <v>0.16</v>
      </c>
      <c r="W195" s="4">
        <v>0.32</v>
      </c>
      <c r="X195" s="4">
        <v>0.36</v>
      </c>
      <c r="Y195" s="4">
        <v>0.32</v>
      </c>
      <c r="Z195" s="4">
        <v>0.56999999999999995</v>
      </c>
      <c r="AA195" s="4">
        <v>0.49</v>
      </c>
      <c r="AB195" s="4">
        <v>0.47499999999999998</v>
      </c>
      <c r="AC195" s="4">
        <v>0.32</v>
      </c>
      <c r="AD195" s="4">
        <v>0.37</v>
      </c>
      <c r="AE195" s="4">
        <v>0.26</v>
      </c>
      <c r="AF195" s="4">
        <v>0.23</v>
      </c>
      <c r="AG195" s="4">
        <v>0.23</v>
      </c>
      <c r="AH195" s="4">
        <v>0.115</v>
      </c>
      <c r="AI195" s="4">
        <v>0.22500000000000001</v>
      </c>
    </row>
    <row r="196" spans="1:36" x14ac:dyDescent="0.3">
      <c r="A196" s="3">
        <v>44841</v>
      </c>
      <c r="K196" s="4">
        <v>-0.32</v>
      </c>
      <c r="L196" s="4">
        <v>0.28999999999999998</v>
      </c>
      <c r="M196" s="4">
        <v>0.3</v>
      </c>
      <c r="N196" s="4">
        <v>0.73</v>
      </c>
      <c r="O196" s="4">
        <v>0.65</v>
      </c>
      <c r="P196" s="4">
        <v>0.61</v>
      </c>
      <c r="Q196" s="4">
        <v>0.43</v>
      </c>
      <c r="R196" s="4">
        <v>0.52</v>
      </c>
      <c r="S196" s="4">
        <v>0.28999999999999998</v>
      </c>
      <c r="T196" s="4">
        <v>0.36</v>
      </c>
      <c r="U196" s="4">
        <v>0.27</v>
      </c>
      <c r="V196" s="4">
        <v>0.16</v>
      </c>
      <c r="W196" s="4">
        <v>0.32</v>
      </c>
      <c r="X196" s="4">
        <v>0.36</v>
      </c>
      <c r="Y196" s="4">
        <v>0.32</v>
      </c>
      <c r="Z196" s="4">
        <v>0.56999999999999995</v>
      </c>
      <c r="AA196" s="4">
        <v>0.49</v>
      </c>
      <c r="AB196" s="4">
        <v>0.47499999999999998</v>
      </c>
      <c r="AC196" s="4">
        <v>0.32</v>
      </c>
      <c r="AD196" s="4">
        <v>0.37</v>
      </c>
      <c r="AE196" s="4">
        <v>0.26</v>
      </c>
      <c r="AF196" s="4">
        <v>0.23</v>
      </c>
      <c r="AG196" s="4">
        <v>0.23</v>
      </c>
      <c r="AH196" s="4">
        <v>0.115</v>
      </c>
      <c r="AI196" s="4">
        <v>0.22500000000000001</v>
      </c>
    </row>
    <row r="197" spans="1:36" x14ac:dyDescent="0.3">
      <c r="A197" s="3">
        <v>44844</v>
      </c>
      <c r="K197" s="4">
        <v>-0.32</v>
      </c>
      <c r="L197" s="4">
        <v>0.28999999999999998</v>
      </c>
      <c r="M197" s="4">
        <v>0.3</v>
      </c>
      <c r="N197" s="4">
        <v>0.73</v>
      </c>
      <c r="O197" s="4">
        <v>0.65</v>
      </c>
      <c r="P197" s="4">
        <v>0.61</v>
      </c>
      <c r="Q197" s="4">
        <v>0.43</v>
      </c>
      <c r="R197" s="4">
        <v>0.52</v>
      </c>
      <c r="S197" s="4">
        <v>0.28999999999999998</v>
      </c>
      <c r="T197" s="4">
        <v>0.36</v>
      </c>
      <c r="U197" s="4">
        <v>0.27</v>
      </c>
      <c r="V197" s="4">
        <v>0.16</v>
      </c>
      <c r="W197" s="4">
        <v>0.32</v>
      </c>
      <c r="X197" s="4">
        <v>0.34</v>
      </c>
      <c r="Y197" s="4">
        <v>0.32</v>
      </c>
      <c r="Z197" s="4">
        <v>0.56999999999999995</v>
      </c>
      <c r="AA197" s="4">
        <v>0.48499999999999999</v>
      </c>
      <c r="AB197" s="4">
        <v>0.47</v>
      </c>
      <c r="AC197" s="4">
        <v>0.32</v>
      </c>
      <c r="AD197" s="4">
        <v>0.37</v>
      </c>
      <c r="AE197" s="4">
        <v>0.26</v>
      </c>
      <c r="AF197" s="4">
        <v>0.23</v>
      </c>
      <c r="AG197" s="4">
        <v>0.23</v>
      </c>
      <c r="AH197" s="4">
        <v>0.115</v>
      </c>
      <c r="AI197" s="4">
        <v>0.22500000000000001</v>
      </c>
    </row>
    <row r="198" spans="1:36" x14ac:dyDescent="0.3">
      <c r="A198" s="3">
        <v>44845</v>
      </c>
      <c r="L198" s="4">
        <v>0.28999999999999998</v>
      </c>
      <c r="M198" s="4">
        <v>0.3</v>
      </c>
      <c r="N198" s="4">
        <v>0.73</v>
      </c>
      <c r="O198" s="4">
        <v>0.65</v>
      </c>
      <c r="P198" s="4">
        <v>0.61</v>
      </c>
      <c r="Q198" s="4">
        <v>0.43</v>
      </c>
      <c r="R198" s="4">
        <v>0.52</v>
      </c>
      <c r="S198" s="4">
        <v>0.28999999999999998</v>
      </c>
      <c r="T198" s="4">
        <v>0.36</v>
      </c>
      <c r="U198" s="4">
        <v>0.27</v>
      </c>
      <c r="V198" s="4">
        <v>0.16</v>
      </c>
      <c r="W198" s="4">
        <v>0.32</v>
      </c>
      <c r="X198" s="4">
        <v>0.34</v>
      </c>
      <c r="Y198" s="4">
        <v>0.32</v>
      </c>
      <c r="Z198" s="4">
        <v>0.56999999999999995</v>
      </c>
      <c r="AA198" s="4">
        <v>0.48499999999999999</v>
      </c>
      <c r="AB198" s="4">
        <v>0.47</v>
      </c>
      <c r="AC198" s="4">
        <v>0.32</v>
      </c>
      <c r="AD198" s="4">
        <v>0.37</v>
      </c>
      <c r="AE198" s="4">
        <v>0.26</v>
      </c>
      <c r="AF198" s="4">
        <v>0.23</v>
      </c>
      <c r="AG198" s="4">
        <v>0.23</v>
      </c>
      <c r="AH198" s="4">
        <v>0.115</v>
      </c>
      <c r="AI198" s="4">
        <v>0.22500000000000001</v>
      </c>
    </row>
    <row r="199" spans="1:36" x14ac:dyDescent="0.3">
      <c r="A199" s="3">
        <v>44847</v>
      </c>
      <c r="L199" s="4">
        <v>0.28999999999999998</v>
      </c>
      <c r="M199" s="4">
        <v>0.3</v>
      </c>
      <c r="N199" s="4">
        <v>0.73</v>
      </c>
      <c r="O199" s="4">
        <v>0.65</v>
      </c>
      <c r="P199" s="4">
        <v>0.61</v>
      </c>
      <c r="Q199" s="4">
        <v>0.43</v>
      </c>
      <c r="R199" s="4">
        <v>0.52</v>
      </c>
      <c r="S199" s="4">
        <v>0.28999999999999998</v>
      </c>
      <c r="T199" s="4">
        <v>0.36</v>
      </c>
      <c r="U199" s="4">
        <v>0.27</v>
      </c>
      <c r="V199" s="4">
        <v>0.16</v>
      </c>
      <c r="W199" s="4">
        <v>0.32</v>
      </c>
      <c r="X199" s="4">
        <v>0.34</v>
      </c>
      <c r="Y199" s="4">
        <v>0.32</v>
      </c>
      <c r="Z199" s="4">
        <v>0.56999999999999995</v>
      </c>
      <c r="AA199" s="4">
        <v>0.48499999999999999</v>
      </c>
      <c r="AB199" s="4">
        <v>0.47</v>
      </c>
      <c r="AC199" s="4">
        <v>0.32</v>
      </c>
      <c r="AD199" s="4">
        <v>0.37</v>
      </c>
      <c r="AE199" s="4">
        <v>0.26</v>
      </c>
      <c r="AF199" s="4">
        <v>0.23</v>
      </c>
      <c r="AG199" s="4">
        <v>0.23</v>
      </c>
      <c r="AH199" s="4">
        <v>0.115</v>
      </c>
      <c r="AI199" s="4">
        <v>0.22500000000000001</v>
      </c>
      <c r="AJ199" s="4">
        <v>0.2</v>
      </c>
    </row>
    <row r="200" spans="1:36" x14ac:dyDescent="0.3">
      <c r="A200" s="3">
        <v>44848</v>
      </c>
      <c r="L200" s="4">
        <v>0.28999999999999998</v>
      </c>
      <c r="M200" s="4">
        <v>0.3</v>
      </c>
      <c r="N200" s="4">
        <v>0.73</v>
      </c>
      <c r="O200" s="4">
        <v>0.65</v>
      </c>
      <c r="P200" s="4">
        <v>0.61</v>
      </c>
      <c r="Q200" s="4">
        <v>0.43</v>
      </c>
      <c r="R200" s="4">
        <v>0.52</v>
      </c>
      <c r="S200" s="4">
        <v>0.28999999999999998</v>
      </c>
      <c r="T200" s="4">
        <v>0.36</v>
      </c>
      <c r="U200" s="4">
        <v>0.27</v>
      </c>
      <c r="V200" s="4">
        <v>0.15</v>
      </c>
      <c r="W200" s="4">
        <v>0.3</v>
      </c>
      <c r="X200" s="4">
        <v>0.34</v>
      </c>
      <c r="Y200" s="4">
        <v>0.32</v>
      </c>
      <c r="Z200" s="4">
        <v>0.56999999999999995</v>
      </c>
      <c r="AA200" s="4">
        <v>0.48499999999999999</v>
      </c>
      <c r="AB200" s="4">
        <v>0.47</v>
      </c>
      <c r="AC200" s="4">
        <v>0.32</v>
      </c>
      <c r="AD200" s="4">
        <v>0.37</v>
      </c>
      <c r="AE200" s="4">
        <v>0.26</v>
      </c>
      <c r="AF200" s="4">
        <v>0.23</v>
      </c>
      <c r="AG200" s="4">
        <v>0.23</v>
      </c>
      <c r="AH200" s="4">
        <v>0.115</v>
      </c>
      <c r="AI200" s="4">
        <v>0.22500000000000001</v>
      </c>
      <c r="AJ200" s="4">
        <v>0.2</v>
      </c>
    </row>
    <row r="201" spans="1:36" x14ac:dyDescent="0.3">
      <c r="A201" s="3">
        <v>44851</v>
      </c>
      <c r="L201" s="4">
        <v>0.28999999999999998</v>
      </c>
      <c r="M201" s="4">
        <v>0.3</v>
      </c>
      <c r="N201" s="4">
        <v>0.73</v>
      </c>
      <c r="O201" s="4">
        <v>0.65</v>
      </c>
      <c r="P201" s="4">
        <v>0.61</v>
      </c>
      <c r="Q201" s="4">
        <v>0.43</v>
      </c>
      <c r="R201" s="4">
        <v>0.52</v>
      </c>
      <c r="S201" s="4">
        <v>0.28999999999999998</v>
      </c>
      <c r="T201" s="4">
        <v>0.36</v>
      </c>
      <c r="U201" s="4">
        <v>0.27</v>
      </c>
      <c r="V201" s="4">
        <v>0.15</v>
      </c>
      <c r="W201" s="4">
        <v>0.3</v>
      </c>
      <c r="X201" s="4">
        <v>0.35</v>
      </c>
      <c r="Y201" s="4">
        <v>0.32</v>
      </c>
      <c r="Z201" s="4">
        <v>0.56999999999999995</v>
      </c>
      <c r="AA201" s="4">
        <v>0.49</v>
      </c>
      <c r="AB201" s="4">
        <v>0.47499999999999998</v>
      </c>
      <c r="AC201" s="4">
        <v>0.32</v>
      </c>
      <c r="AD201" s="4">
        <v>0.37</v>
      </c>
      <c r="AE201" s="4">
        <v>0.26</v>
      </c>
      <c r="AF201" s="4">
        <v>0.23</v>
      </c>
      <c r="AG201" s="4">
        <v>0.23</v>
      </c>
      <c r="AH201" s="4">
        <v>0.115</v>
      </c>
      <c r="AI201" s="4">
        <v>0.22500000000000001</v>
      </c>
      <c r="AJ201" s="4">
        <v>0.22</v>
      </c>
    </row>
    <row r="202" spans="1:36" x14ac:dyDescent="0.3">
      <c r="A202" s="3">
        <v>44852</v>
      </c>
      <c r="L202" s="4">
        <v>0.28999999999999998</v>
      </c>
      <c r="M202" s="4">
        <v>0.3</v>
      </c>
      <c r="N202" s="4">
        <v>0.73</v>
      </c>
      <c r="O202" s="4">
        <v>0.65</v>
      </c>
      <c r="P202" s="4">
        <v>0.61</v>
      </c>
      <c r="Q202" s="4">
        <v>0.43</v>
      </c>
      <c r="R202" s="4">
        <v>0.52</v>
      </c>
      <c r="S202" s="4">
        <v>0.28999999999999998</v>
      </c>
      <c r="T202" s="4">
        <v>0.36</v>
      </c>
      <c r="U202" s="4">
        <v>0.27</v>
      </c>
      <c r="V202" s="4">
        <v>0.15</v>
      </c>
      <c r="W202" s="4">
        <v>0.3</v>
      </c>
      <c r="X202" s="4">
        <v>0.35</v>
      </c>
      <c r="Y202" s="4">
        <v>0.32</v>
      </c>
      <c r="Z202" s="4">
        <v>0.56999999999999995</v>
      </c>
      <c r="AA202" s="4">
        <v>0.49</v>
      </c>
      <c r="AB202" s="4">
        <v>0.47499999999999998</v>
      </c>
      <c r="AC202" s="4">
        <v>0.32</v>
      </c>
      <c r="AD202" s="4">
        <v>0.37</v>
      </c>
      <c r="AE202" s="4">
        <v>0.26</v>
      </c>
      <c r="AF202" s="4">
        <v>0.23</v>
      </c>
      <c r="AG202" s="4">
        <v>0.23</v>
      </c>
      <c r="AH202" s="4">
        <v>0.115</v>
      </c>
      <c r="AI202" s="4">
        <v>0.22500000000000001</v>
      </c>
      <c r="AJ202" s="4">
        <v>0.22</v>
      </c>
    </row>
    <row r="203" spans="1:36" x14ac:dyDescent="0.3">
      <c r="A203" s="3">
        <v>44853</v>
      </c>
      <c r="L203" s="4">
        <v>0.28999999999999998</v>
      </c>
      <c r="M203" s="4">
        <v>0.3</v>
      </c>
      <c r="N203" s="4">
        <v>0.73</v>
      </c>
      <c r="O203" s="4">
        <v>0.65</v>
      </c>
      <c r="P203" s="4">
        <v>0.61</v>
      </c>
      <c r="Q203" s="4">
        <v>0.43</v>
      </c>
      <c r="R203" s="4">
        <v>0.52</v>
      </c>
      <c r="S203" s="4">
        <v>0.28999999999999998</v>
      </c>
      <c r="T203" s="4">
        <v>0.36</v>
      </c>
      <c r="U203" s="4">
        <v>0.27</v>
      </c>
      <c r="V203" s="4">
        <v>0.15</v>
      </c>
      <c r="W203" s="4">
        <v>0.3</v>
      </c>
      <c r="X203" s="4">
        <v>0.35</v>
      </c>
      <c r="Y203" s="4">
        <v>0.32</v>
      </c>
      <c r="Z203" s="4">
        <v>0.56999999999999995</v>
      </c>
      <c r="AA203" s="4">
        <v>0.49</v>
      </c>
      <c r="AB203" s="4">
        <v>0.47499999999999998</v>
      </c>
      <c r="AC203" s="4">
        <v>0.32</v>
      </c>
      <c r="AD203" s="4">
        <v>0.37</v>
      </c>
      <c r="AE203" s="4">
        <v>0.26</v>
      </c>
      <c r="AF203" s="4">
        <v>0.23</v>
      </c>
      <c r="AG203" s="4">
        <v>0.23</v>
      </c>
      <c r="AH203" s="4">
        <v>0.115</v>
      </c>
      <c r="AI203" s="4">
        <v>0.22500000000000001</v>
      </c>
      <c r="AJ203" s="4">
        <v>0.22</v>
      </c>
    </row>
    <row r="204" spans="1:36" x14ac:dyDescent="0.3">
      <c r="A204" s="3">
        <v>44854</v>
      </c>
      <c r="L204" s="4">
        <v>0.28999999999999998</v>
      </c>
      <c r="M204" s="4">
        <v>0.3</v>
      </c>
      <c r="N204" s="4">
        <v>0.73</v>
      </c>
      <c r="O204" s="4">
        <v>0.65</v>
      </c>
      <c r="P204" s="4">
        <v>0.61</v>
      </c>
      <c r="Q204" s="4">
        <v>0.43</v>
      </c>
      <c r="R204" s="4">
        <v>0.52</v>
      </c>
      <c r="S204" s="4">
        <v>0.28999999999999998</v>
      </c>
      <c r="T204" s="4">
        <v>0.36</v>
      </c>
      <c r="U204" s="4">
        <v>0.27</v>
      </c>
      <c r="V204" s="4">
        <v>0.15</v>
      </c>
      <c r="W204" s="4">
        <v>0.3</v>
      </c>
      <c r="X204" s="4">
        <v>0.35</v>
      </c>
      <c r="Y204" s="4">
        <v>0.32</v>
      </c>
      <c r="Z204" s="4">
        <v>0.56999999999999995</v>
      </c>
      <c r="AA204" s="4">
        <v>0.49</v>
      </c>
      <c r="AB204" s="4">
        <v>0.47499999999999998</v>
      </c>
      <c r="AC204" s="4">
        <v>0.32</v>
      </c>
      <c r="AD204" s="4">
        <v>0.37</v>
      </c>
      <c r="AE204" s="4">
        <v>0.26</v>
      </c>
      <c r="AF204" s="4">
        <v>0.23</v>
      </c>
      <c r="AG204" s="4">
        <v>0.23</v>
      </c>
      <c r="AH204" s="4">
        <v>0.115</v>
      </c>
      <c r="AI204" s="4">
        <v>0.22500000000000001</v>
      </c>
      <c r="AJ204" s="4">
        <v>0.22</v>
      </c>
    </row>
    <row r="205" spans="1:36" x14ac:dyDescent="0.3">
      <c r="A205" s="3">
        <v>44855</v>
      </c>
      <c r="L205" s="4">
        <v>0.4</v>
      </c>
      <c r="M205" s="4">
        <v>0.3</v>
      </c>
      <c r="N205" s="4">
        <v>0.56999999999999995</v>
      </c>
      <c r="O205" s="4">
        <v>0.64</v>
      </c>
      <c r="P205" s="4">
        <v>0.61</v>
      </c>
      <c r="Q205" s="4">
        <v>0.43</v>
      </c>
      <c r="R205" s="4">
        <v>0.54</v>
      </c>
      <c r="S205" s="4">
        <v>0.28999999999999998</v>
      </c>
      <c r="T205" s="4">
        <v>0.39</v>
      </c>
      <c r="U205" s="4">
        <v>0.27</v>
      </c>
      <c r="V205" s="4">
        <v>0.14000000000000001</v>
      </c>
      <c r="W205" s="4">
        <v>0.3</v>
      </c>
      <c r="X205" s="4">
        <v>0.35</v>
      </c>
      <c r="Y205" s="4">
        <v>0.3</v>
      </c>
      <c r="Z205" s="4">
        <v>0.53</v>
      </c>
      <c r="AA205" s="4">
        <v>0.48499999999999999</v>
      </c>
      <c r="AB205" s="4">
        <v>0.47</v>
      </c>
      <c r="AC205" s="4">
        <v>0.32</v>
      </c>
      <c r="AD205" s="4">
        <v>0.37</v>
      </c>
      <c r="AE205" s="4">
        <v>0.26</v>
      </c>
      <c r="AF205" s="4">
        <v>0.22500000000000001</v>
      </c>
      <c r="AG205" s="4">
        <v>0.23</v>
      </c>
      <c r="AH205" s="4">
        <v>0.115</v>
      </c>
      <c r="AI205" s="4">
        <v>0.22500000000000001</v>
      </c>
      <c r="AJ205" s="4">
        <v>0.24</v>
      </c>
    </row>
    <row r="206" spans="1:36" x14ac:dyDescent="0.3">
      <c r="A206" s="3">
        <v>44858</v>
      </c>
      <c r="L206" s="4">
        <v>0.4</v>
      </c>
      <c r="M206" s="4">
        <v>0.3</v>
      </c>
      <c r="N206" s="4">
        <v>0.56999999999999995</v>
      </c>
      <c r="O206" s="4">
        <v>0.64</v>
      </c>
      <c r="P206" s="4">
        <v>0.61</v>
      </c>
      <c r="Q206" s="4">
        <v>0.43</v>
      </c>
      <c r="R206" s="4">
        <v>0.54</v>
      </c>
      <c r="S206" s="4">
        <v>0.28999999999999998</v>
      </c>
      <c r="T206" s="4">
        <v>0.39</v>
      </c>
      <c r="U206" s="4">
        <v>0.27</v>
      </c>
      <c r="V206" s="4">
        <v>0.14000000000000001</v>
      </c>
      <c r="W206" s="4">
        <v>0.3</v>
      </c>
      <c r="X206" s="4">
        <v>0.35</v>
      </c>
      <c r="Y206" s="4">
        <v>0.3</v>
      </c>
      <c r="Z206" s="4">
        <v>0.53</v>
      </c>
      <c r="AA206" s="4">
        <v>0.48499999999999999</v>
      </c>
      <c r="AB206" s="4">
        <v>0.47</v>
      </c>
      <c r="AC206" s="4">
        <v>0.32</v>
      </c>
      <c r="AD206" s="4">
        <v>0.37</v>
      </c>
      <c r="AE206" s="4">
        <v>0.26</v>
      </c>
      <c r="AF206" s="4">
        <v>0.22500000000000001</v>
      </c>
      <c r="AG206" s="4">
        <v>0.23</v>
      </c>
      <c r="AH206" s="4">
        <v>0.115</v>
      </c>
      <c r="AI206" s="4">
        <v>0.22500000000000001</v>
      </c>
      <c r="AJ206" s="4">
        <v>0.24</v>
      </c>
    </row>
    <row r="207" spans="1:36" x14ac:dyDescent="0.3">
      <c r="A207" s="3">
        <v>44859</v>
      </c>
      <c r="L207" s="4">
        <v>0.4</v>
      </c>
      <c r="M207" s="4">
        <v>0.3</v>
      </c>
      <c r="N207" s="4">
        <v>0.56999999999999995</v>
      </c>
      <c r="O207" s="4">
        <v>0.64</v>
      </c>
      <c r="P207" s="4">
        <v>0.61</v>
      </c>
      <c r="Q207" s="4">
        <v>0.43</v>
      </c>
      <c r="R207" s="4">
        <v>0.54</v>
      </c>
      <c r="S207" s="4">
        <v>0.28999999999999998</v>
      </c>
      <c r="T207" s="4">
        <v>0.39</v>
      </c>
      <c r="U207" s="4">
        <v>0.27</v>
      </c>
      <c r="V207" s="4">
        <v>0.14000000000000001</v>
      </c>
      <c r="W207" s="4">
        <v>0.3</v>
      </c>
      <c r="X207" s="4">
        <v>0.35</v>
      </c>
      <c r="Y207" s="4">
        <v>0.3</v>
      </c>
      <c r="Z207" s="4">
        <v>0.53</v>
      </c>
      <c r="AA207" s="4">
        <v>0.48499999999999999</v>
      </c>
      <c r="AB207" s="4">
        <v>0.47</v>
      </c>
      <c r="AC207" s="4">
        <v>0.32</v>
      </c>
      <c r="AD207" s="4">
        <v>0.37</v>
      </c>
      <c r="AE207" s="4">
        <v>0.26</v>
      </c>
      <c r="AF207" s="4">
        <v>0.22500000000000001</v>
      </c>
      <c r="AG207" s="4">
        <v>0.23</v>
      </c>
      <c r="AH207" s="4">
        <v>0.115</v>
      </c>
      <c r="AI207" s="4">
        <v>0.22500000000000001</v>
      </c>
      <c r="AJ207" s="4">
        <v>0.24</v>
      </c>
    </row>
    <row r="208" spans="1:36" x14ac:dyDescent="0.3">
      <c r="A208" s="3">
        <v>44860</v>
      </c>
      <c r="L208" s="4">
        <v>0.4</v>
      </c>
      <c r="M208" s="4">
        <v>0.3</v>
      </c>
      <c r="N208" s="4">
        <v>0.56999999999999995</v>
      </c>
      <c r="O208" s="4">
        <v>0.64</v>
      </c>
      <c r="P208" s="4">
        <v>0.61</v>
      </c>
      <c r="Q208" s="4">
        <v>0.43</v>
      </c>
      <c r="R208" s="4">
        <v>0.54</v>
      </c>
      <c r="S208" s="4">
        <v>0.28999999999999998</v>
      </c>
      <c r="T208" s="4">
        <v>0.39</v>
      </c>
      <c r="U208" s="4">
        <v>0.27</v>
      </c>
      <c r="V208" s="4">
        <v>0.14000000000000001</v>
      </c>
      <c r="W208" s="4">
        <v>0.3</v>
      </c>
      <c r="X208" s="4">
        <v>0.35</v>
      </c>
      <c r="Y208" s="4">
        <v>0.3</v>
      </c>
      <c r="Z208" s="4">
        <v>0.53</v>
      </c>
      <c r="AA208" s="4">
        <v>0.48499999999999999</v>
      </c>
      <c r="AB208" s="4">
        <v>0.47</v>
      </c>
      <c r="AC208" s="4">
        <v>0.32</v>
      </c>
      <c r="AD208" s="4">
        <v>0.37</v>
      </c>
      <c r="AE208" s="4">
        <v>0.26</v>
      </c>
      <c r="AF208" s="4">
        <v>0.22500000000000001</v>
      </c>
      <c r="AG208" s="4">
        <v>0.23</v>
      </c>
      <c r="AH208" s="4">
        <v>0.115</v>
      </c>
      <c r="AI208" s="4">
        <v>0.22500000000000001</v>
      </c>
      <c r="AJ208" s="4">
        <v>0.24</v>
      </c>
    </row>
    <row r="209" spans="1:37" x14ac:dyDescent="0.3">
      <c r="A209" s="3">
        <v>44861</v>
      </c>
      <c r="L209" s="4">
        <v>0.4</v>
      </c>
      <c r="M209" s="4">
        <v>0.3</v>
      </c>
      <c r="N209" s="4">
        <v>0.56999999999999995</v>
      </c>
      <c r="O209" s="4">
        <v>0.64</v>
      </c>
      <c r="P209" s="4">
        <v>0.61</v>
      </c>
      <c r="Q209" s="4">
        <v>0.43</v>
      </c>
      <c r="R209" s="4">
        <v>0.54</v>
      </c>
      <c r="S209" s="4">
        <v>0.28999999999999998</v>
      </c>
      <c r="T209" s="4">
        <v>0.39</v>
      </c>
      <c r="U209" s="4">
        <v>0.27</v>
      </c>
      <c r="V209" s="4">
        <v>0.14000000000000001</v>
      </c>
      <c r="W209" s="4">
        <v>0.3</v>
      </c>
      <c r="X209" s="4">
        <v>0.35</v>
      </c>
      <c r="Y209" s="4">
        <v>0.3</v>
      </c>
      <c r="Z209" s="4">
        <v>0.53</v>
      </c>
      <c r="AA209" s="4">
        <v>0.48499999999999999</v>
      </c>
      <c r="AB209" s="4">
        <v>0.47</v>
      </c>
      <c r="AC209" s="4">
        <v>0.32</v>
      </c>
      <c r="AD209" s="4">
        <v>0.37</v>
      </c>
      <c r="AE209" s="4">
        <v>0.26</v>
      </c>
      <c r="AF209" s="4">
        <v>0.22500000000000001</v>
      </c>
      <c r="AG209" s="4">
        <v>0.23</v>
      </c>
      <c r="AH209" s="4">
        <v>0.115</v>
      </c>
      <c r="AI209" s="4">
        <v>0.22500000000000001</v>
      </c>
      <c r="AJ209" s="4">
        <v>0.24</v>
      </c>
    </row>
    <row r="210" spans="1:37" x14ac:dyDescent="0.3">
      <c r="A210" s="3">
        <v>44862</v>
      </c>
      <c r="L210" s="4">
        <v>0.4</v>
      </c>
      <c r="M210" s="4">
        <v>0.3</v>
      </c>
      <c r="N210" s="4">
        <v>0.56999999999999995</v>
      </c>
      <c r="O210" s="4">
        <v>0.64</v>
      </c>
      <c r="P210" s="4">
        <v>0.61</v>
      </c>
      <c r="Q210" s="4">
        <v>0.43</v>
      </c>
      <c r="R210" s="4">
        <v>0.54</v>
      </c>
      <c r="S210" s="4">
        <v>0.28999999999999998</v>
      </c>
      <c r="T210" s="4">
        <v>0.39</v>
      </c>
      <c r="U210" s="4">
        <v>0.27</v>
      </c>
      <c r="V210" s="4">
        <v>0.14000000000000001</v>
      </c>
      <c r="W210" s="4">
        <v>0.3</v>
      </c>
      <c r="X210" s="4">
        <v>0.35</v>
      </c>
      <c r="Y210" s="4">
        <v>0.3</v>
      </c>
      <c r="Z210" s="4">
        <v>0.53</v>
      </c>
      <c r="AA210" s="4">
        <v>0.48499999999999999</v>
      </c>
      <c r="AB210" s="4">
        <v>0.47</v>
      </c>
      <c r="AC210" s="4">
        <v>0.32</v>
      </c>
      <c r="AD210" s="4">
        <v>0.37</v>
      </c>
      <c r="AE210" s="4">
        <v>0.26</v>
      </c>
      <c r="AF210" s="4">
        <v>0.22500000000000001</v>
      </c>
      <c r="AG210" s="4">
        <v>0.23</v>
      </c>
      <c r="AH210" s="4">
        <v>0.115</v>
      </c>
      <c r="AI210" s="4">
        <v>0.22500000000000001</v>
      </c>
      <c r="AJ210" s="4">
        <v>0.24</v>
      </c>
    </row>
    <row r="211" spans="1:37" x14ac:dyDescent="0.3">
      <c r="A211" s="3">
        <v>44865</v>
      </c>
      <c r="L211" s="4">
        <v>0.4</v>
      </c>
      <c r="M211" s="4">
        <v>0.3</v>
      </c>
      <c r="N211" s="4">
        <v>0.56999999999999995</v>
      </c>
      <c r="O211" s="4">
        <v>0.65</v>
      </c>
      <c r="P211" s="4">
        <v>0.61</v>
      </c>
      <c r="Q211" s="4">
        <v>0.43</v>
      </c>
      <c r="R211" s="4">
        <v>0.53</v>
      </c>
      <c r="S211" s="4">
        <v>0.28999999999999998</v>
      </c>
      <c r="T211" s="4">
        <v>0.39</v>
      </c>
      <c r="U211" s="4">
        <v>0.27</v>
      </c>
      <c r="V211" s="4">
        <v>0.14000000000000001</v>
      </c>
      <c r="W211" s="4">
        <v>0.3</v>
      </c>
      <c r="X211" s="4">
        <v>0.36</v>
      </c>
      <c r="Y211" s="4">
        <v>0.3</v>
      </c>
      <c r="Z211" s="4">
        <v>0.53</v>
      </c>
      <c r="AA211" s="4">
        <v>0.48499999999999999</v>
      </c>
      <c r="AB211" s="4">
        <v>0.47</v>
      </c>
      <c r="AC211" s="4">
        <v>0.32</v>
      </c>
      <c r="AD211" s="4">
        <v>0.37</v>
      </c>
      <c r="AE211" s="4">
        <v>0.26</v>
      </c>
      <c r="AF211" s="4">
        <v>0.23</v>
      </c>
      <c r="AG211" s="4">
        <v>0.23</v>
      </c>
      <c r="AH211" s="4">
        <v>0.115</v>
      </c>
      <c r="AI211" s="4">
        <v>0.22500000000000001</v>
      </c>
      <c r="AJ211" s="4">
        <v>0.25</v>
      </c>
    </row>
    <row r="212" spans="1:37" x14ac:dyDescent="0.3">
      <c r="A212" s="3">
        <v>44866</v>
      </c>
      <c r="L212" s="4">
        <v>0.4</v>
      </c>
      <c r="M212" s="4">
        <v>0.3</v>
      </c>
      <c r="N212" s="4">
        <v>0.56999999999999995</v>
      </c>
      <c r="O212" s="4">
        <v>0.65</v>
      </c>
      <c r="P212" s="4">
        <v>0.61</v>
      </c>
      <c r="Q212" s="4">
        <v>0.43</v>
      </c>
      <c r="R212" s="4">
        <v>0.53</v>
      </c>
      <c r="S212" s="4">
        <v>0.28999999999999998</v>
      </c>
      <c r="T212" s="4">
        <v>0.39</v>
      </c>
      <c r="U212" s="4">
        <v>0.27</v>
      </c>
      <c r="V212" s="4">
        <v>0.14000000000000001</v>
      </c>
      <c r="W212" s="4">
        <v>0.3</v>
      </c>
      <c r="X212" s="4">
        <v>0.36</v>
      </c>
      <c r="Y212" s="4">
        <v>0.3</v>
      </c>
      <c r="Z212" s="4">
        <v>0.53</v>
      </c>
      <c r="AA212" s="4">
        <v>0.48499999999999999</v>
      </c>
      <c r="AB212" s="4">
        <v>0.47</v>
      </c>
      <c r="AC212" s="4">
        <v>0.32</v>
      </c>
      <c r="AD212" s="4">
        <v>0.37</v>
      </c>
      <c r="AE212" s="4">
        <v>0.26</v>
      </c>
      <c r="AF212" s="4">
        <v>0.23</v>
      </c>
      <c r="AG212" s="4">
        <v>0.23</v>
      </c>
      <c r="AH212" s="4">
        <v>0.115</v>
      </c>
      <c r="AI212" s="4">
        <v>0.22500000000000001</v>
      </c>
      <c r="AJ212" s="4">
        <v>0.25</v>
      </c>
    </row>
    <row r="213" spans="1:37" x14ac:dyDescent="0.3">
      <c r="A213" s="3">
        <v>44868</v>
      </c>
      <c r="L213" s="4">
        <v>0.4</v>
      </c>
      <c r="M213" s="4">
        <v>0.3</v>
      </c>
      <c r="N213" s="4">
        <v>0.56999999999999995</v>
      </c>
      <c r="O213" s="4">
        <v>0.65</v>
      </c>
      <c r="P213" s="4">
        <v>0.61</v>
      </c>
      <c r="Q213" s="4">
        <v>0.43</v>
      </c>
      <c r="R213" s="4">
        <v>0.53</v>
      </c>
      <c r="S213" s="4">
        <v>0.28999999999999998</v>
      </c>
      <c r="T213" s="4">
        <v>0.39</v>
      </c>
      <c r="U213" s="4">
        <v>0.27</v>
      </c>
      <c r="V213" s="4">
        <v>0.14000000000000001</v>
      </c>
      <c r="W213" s="4">
        <v>0.3</v>
      </c>
      <c r="X213" s="4">
        <v>0.36</v>
      </c>
      <c r="Y213" s="4">
        <v>0.3</v>
      </c>
      <c r="Z213" s="4">
        <v>0.53</v>
      </c>
      <c r="AA213" s="4">
        <v>0.48499999999999999</v>
      </c>
      <c r="AB213" s="4">
        <v>0.47</v>
      </c>
      <c r="AC213" s="4">
        <v>0.32</v>
      </c>
      <c r="AD213" s="4">
        <v>0.37</v>
      </c>
      <c r="AE213" s="4">
        <v>0.26</v>
      </c>
      <c r="AF213" s="4">
        <v>0.23</v>
      </c>
      <c r="AG213" s="4">
        <v>0.23</v>
      </c>
      <c r="AH213" s="4">
        <v>0.115</v>
      </c>
      <c r="AI213" s="4">
        <v>0.22500000000000001</v>
      </c>
      <c r="AJ213" s="4">
        <v>0.25</v>
      </c>
    </row>
    <row r="214" spans="1:37" x14ac:dyDescent="0.3">
      <c r="A214" s="3">
        <v>44869</v>
      </c>
      <c r="L214" s="4">
        <v>0.4</v>
      </c>
      <c r="M214" s="4">
        <v>0.34</v>
      </c>
      <c r="N214" s="4">
        <v>0.56999999999999995</v>
      </c>
      <c r="O214" s="4">
        <v>0.65</v>
      </c>
      <c r="P214" s="4">
        <v>0.61</v>
      </c>
      <c r="Q214" s="4">
        <v>0.43</v>
      </c>
      <c r="R214" s="4">
        <v>0.51</v>
      </c>
      <c r="S214" s="4">
        <v>0.28999999999999998</v>
      </c>
      <c r="T214" s="4">
        <v>0.37</v>
      </c>
      <c r="U214" s="4">
        <v>0.27</v>
      </c>
      <c r="V214" s="4">
        <v>0.14000000000000001</v>
      </c>
      <c r="W214" s="4">
        <v>0.3</v>
      </c>
      <c r="X214" s="4">
        <v>0.33</v>
      </c>
      <c r="Y214" s="4">
        <v>0.3</v>
      </c>
      <c r="Z214" s="4">
        <v>0.53</v>
      </c>
      <c r="AA214" s="4">
        <v>0.48499999999999999</v>
      </c>
      <c r="AB214" s="4">
        <v>0.47</v>
      </c>
      <c r="AC214" s="4">
        <v>0.32</v>
      </c>
      <c r="AD214" s="4">
        <v>0.37</v>
      </c>
      <c r="AE214" s="4">
        <v>0.26</v>
      </c>
      <c r="AF214" s="4">
        <v>0.22500000000000001</v>
      </c>
      <c r="AG214" s="4">
        <v>0.23</v>
      </c>
      <c r="AH214" s="4">
        <v>0.115</v>
      </c>
      <c r="AI214" s="4">
        <v>0.22500000000000001</v>
      </c>
      <c r="AJ214" s="4">
        <v>0.24</v>
      </c>
    </row>
    <row r="215" spans="1:37" x14ac:dyDescent="0.3">
      <c r="A215" s="3">
        <v>44872</v>
      </c>
      <c r="L215" s="4">
        <v>0.4</v>
      </c>
      <c r="M215" s="4">
        <v>0.34</v>
      </c>
      <c r="N215" s="4">
        <v>0.56999999999999995</v>
      </c>
      <c r="O215" s="4">
        <v>0.65</v>
      </c>
      <c r="P215" s="4">
        <v>0.61</v>
      </c>
      <c r="Q215" s="4">
        <v>0.43</v>
      </c>
      <c r="R215" s="4">
        <v>0.51</v>
      </c>
      <c r="S215" s="4">
        <v>0.28999999999999998</v>
      </c>
      <c r="T215" s="4">
        <v>0.37</v>
      </c>
      <c r="U215" s="4">
        <v>0.27</v>
      </c>
      <c r="V215" s="4">
        <v>0.14000000000000001</v>
      </c>
      <c r="W215" s="4">
        <v>0.3</v>
      </c>
      <c r="X215" s="4">
        <v>0.33</v>
      </c>
      <c r="Y215" s="4">
        <v>0.3</v>
      </c>
      <c r="Z215" s="4">
        <v>0.53</v>
      </c>
      <c r="AA215" s="4">
        <v>0.48499999999999999</v>
      </c>
      <c r="AB215" s="4">
        <v>0.47</v>
      </c>
      <c r="AC215" s="4">
        <v>0.32</v>
      </c>
      <c r="AD215" s="4">
        <v>0.37</v>
      </c>
      <c r="AE215" s="4">
        <v>0.26</v>
      </c>
      <c r="AF215" s="4">
        <v>0.22500000000000001</v>
      </c>
      <c r="AG215" s="4">
        <v>0.23</v>
      </c>
      <c r="AH215" s="4">
        <v>0.115</v>
      </c>
      <c r="AI215" s="4">
        <v>0.22500000000000001</v>
      </c>
      <c r="AJ215" s="4">
        <v>0.24</v>
      </c>
    </row>
    <row r="216" spans="1:37" x14ac:dyDescent="0.3">
      <c r="A216" s="3">
        <v>44873</v>
      </c>
      <c r="L216" s="4">
        <v>0.4</v>
      </c>
      <c r="M216" s="4">
        <v>0.34</v>
      </c>
      <c r="N216" s="4">
        <v>0.56999999999999995</v>
      </c>
      <c r="O216" s="4">
        <v>0.65</v>
      </c>
      <c r="P216" s="4">
        <v>0.61</v>
      </c>
      <c r="Q216" s="4">
        <v>0.43</v>
      </c>
      <c r="R216" s="4">
        <v>0.51</v>
      </c>
      <c r="S216" s="4">
        <v>0.28999999999999998</v>
      </c>
      <c r="T216" s="4">
        <v>0.37</v>
      </c>
      <c r="U216" s="4">
        <v>0.27</v>
      </c>
      <c r="V216" s="4">
        <v>0.14000000000000001</v>
      </c>
      <c r="W216" s="4">
        <v>0.3</v>
      </c>
      <c r="X216" s="4">
        <v>0.33</v>
      </c>
      <c r="Y216" s="4">
        <v>0.3</v>
      </c>
      <c r="Z216" s="4">
        <v>0.53</v>
      </c>
      <c r="AA216" s="4">
        <v>0.48499999999999999</v>
      </c>
      <c r="AB216" s="4">
        <v>0.47</v>
      </c>
      <c r="AC216" s="4">
        <v>0.32</v>
      </c>
      <c r="AD216" s="4">
        <v>0.37</v>
      </c>
      <c r="AE216" s="4">
        <v>0.26</v>
      </c>
      <c r="AF216" s="4">
        <v>0.22500000000000001</v>
      </c>
      <c r="AG216" s="4">
        <v>0.23</v>
      </c>
      <c r="AH216" s="4">
        <v>0.115</v>
      </c>
      <c r="AI216" s="4">
        <v>0.22500000000000001</v>
      </c>
      <c r="AJ216" s="4">
        <v>0.24</v>
      </c>
    </row>
    <row r="217" spans="1:37" x14ac:dyDescent="0.3">
      <c r="A217" s="3">
        <v>44874</v>
      </c>
      <c r="L217" s="4">
        <v>0.4</v>
      </c>
      <c r="M217" s="4">
        <v>0.34</v>
      </c>
      <c r="N217" s="4">
        <v>0.56999999999999995</v>
      </c>
      <c r="O217" s="4">
        <v>0.65</v>
      </c>
      <c r="P217" s="4">
        <v>0.61</v>
      </c>
      <c r="Q217" s="4">
        <v>0.43</v>
      </c>
      <c r="R217" s="4">
        <v>0.51</v>
      </c>
      <c r="S217" s="4">
        <v>0.28999999999999998</v>
      </c>
      <c r="T217" s="4">
        <v>0.37</v>
      </c>
      <c r="U217" s="4">
        <v>0.27</v>
      </c>
      <c r="V217" s="4">
        <v>0.14000000000000001</v>
      </c>
      <c r="W217" s="4">
        <v>0.3</v>
      </c>
      <c r="X217" s="4">
        <v>0.33</v>
      </c>
      <c r="Y217" s="4">
        <v>0.3</v>
      </c>
      <c r="Z217" s="4">
        <v>0.53</v>
      </c>
      <c r="AA217" s="4">
        <v>0.48499999999999999</v>
      </c>
      <c r="AB217" s="4">
        <v>0.47</v>
      </c>
      <c r="AC217" s="4">
        <v>0.32</v>
      </c>
      <c r="AD217" s="4">
        <v>0.37</v>
      </c>
      <c r="AE217" s="4">
        <v>0.26</v>
      </c>
      <c r="AF217" s="4">
        <v>0.22500000000000001</v>
      </c>
      <c r="AG217" s="4">
        <v>0.23</v>
      </c>
      <c r="AH217" s="4">
        <v>0.115</v>
      </c>
      <c r="AI217" s="4">
        <v>0.22500000000000001</v>
      </c>
      <c r="AJ217" s="4">
        <v>0.24</v>
      </c>
    </row>
    <row r="218" spans="1:37" x14ac:dyDescent="0.3">
      <c r="A218" s="3">
        <v>44875</v>
      </c>
      <c r="M218" s="4">
        <v>0.34</v>
      </c>
      <c r="N218" s="4">
        <v>0.56999999999999995</v>
      </c>
      <c r="O218" s="4">
        <v>0.65</v>
      </c>
      <c r="P218" s="4">
        <v>0.61</v>
      </c>
      <c r="Q218" s="4">
        <v>0.43</v>
      </c>
      <c r="R218" s="4">
        <v>0.51</v>
      </c>
      <c r="S218" s="4">
        <v>0.28999999999999998</v>
      </c>
      <c r="T218" s="4">
        <v>0.37</v>
      </c>
      <c r="U218" s="4">
        <v>0.27</v>
      </c>
      <c r="V218" s="4">
        <v>0.14000000000000001</v>
      </c>
      <c r="W218" s="4">
        <v>0.3</v>
      </c>
      <c r="X218" s="4">
        <v>0.33</v>
      </c>
      <c r="Y218" s="4">
        <v>0.3</v>
      </c>
      <c r="Z218" s="4">
        <v>0.53</v>
      </c>
      <c r="AA218" s="4">
        <v>0.48499999999999999</v>
      </c>
      <c r="AB218" s="4">
        <v>0.47</v>
      </c>
      <c r="AC218" s="4">
        <v>0.32</v>
      </c>
      <c r="AD218" s="4">
        <v>0.37</v>
      </c>
      <c r="AE218" s="4">
        <v>0.26</v>
      </c>
      <c r="AF218" s="4">
        <v>0.22500000000000001</v>
      </c>
      <c r="AG218" s="4">
        <v>0.23</v>
      </c>
      <c r="AH218" s="4">
        <v>0.115</v>
      </c>
      <c r="AI218" s="4">
        <v>0.22500000000000001</v>
      </c>
      <c r="AJ218" s="4">
        <v>0.24</v>
      </c>
    </row>
    <row r="219" spans="1:37" x14ac:dyDescent="0.3">
      <c r="A219" s="3">
        <v>44876</v>
      </c>
      <c r="M219" s="4">
        <v>0.37</v>
      </c>
      <c r="N219" s="4">
        <v>0.56999999999999995</v>
      </c>
      <c r="O219" s="4">
        <v>0.65</v>
      </c>
      <c r="P219" s="4">
        <v>0.61</v>
      </c>
      <c r="Q219" s="4">
        <v>0.43</v>
      </c>
      <c r="R219" s="4">
        <v>0.56999999999999995</v>
      </c>
      <c r="S219" s="4">
        <v>0.28999999999999998</v>
      </c>
      <c r="T219" s="4">
        <v>0.39</v>
      </c>
      <c r="U219" s="4">
        <v>0.27</v>
      </c>
      <c r="V219" s="4">
        <v>0.14000000000000001</v>
      </c>
      <c r="W219" s="4">
        <v>0.3</v>
      </c>
      <c r="X219" s="4">
        <v>0.37</v>
      </c>
      <c r="Y219" s="4">
        <v>0.3</v>
      </c>
      <c r="Z219" s="4">
        <v>0.53</v>
      </c>
      <c r="AA219" s="4">
        <v>0.495</v>
      </c>
      <c r="AB219" s="4">
        <v>0.52</v>
      </c>
      <c r="AC219" s="4">
        <v>0.35</v>
      </c>
      <c r="AD219" s="4">
        <v>0.39</v>
      </c>
      <c r="AE219" s="4">
        <v>0.26</v>
      </c>
      <c r="AF219" s="4">
        <v>0.255</v>
      </c>
      <c r="AG219" s="4">
        <v>0.23</v>
      </c>
      <c r="AH219" s="4">
        <v>0.115</v>
      </c>
      <c r="AI219" s="4">
        <v>0.22500000000000001</v>
      </c>
      <c r="AJ219" s="4">
        <v>0.23</v>
      </c>
      <c r="AK219" s="4">
        <v>0.17</v>
      </c>
    </row>
    <row r="220" spans="1:37" x14ac:dyDescent="0.3">
      <c r="A220" s="3">
        <v>44879</v>
      </c>
      <c r="M220" s="4">
        <v>0.37</v>
      </c>
      <c r="N220" s="4">
        <v>0.56999999999999995</v>
      </c>
      <c r="O220" s="4">
        <v>0.65</v>
      </c>
      <c r="P220" s="4">
        <v>0.61</v>
      </c>
      <c r="Q220" s="4">
        <v>0.43</v>
      </c>
      <c r="R220" s="4">
        <v>0.56999999999999995</v>
      </c>
      <c r="S220" s="4">
        <v>0.28999999999999998</v>
      </c>
      <c r="T220" s="4">
        <v>0.39</v>
      </c>
      <c r="U220" s="4">
        <v>0.27</v>
      </c>
      <c r="V220" s="4">
        <v>0.14000000000000001</v>
      </c>
      <c r="W220" s="4">
        <v>0.3</v>
      </c>
      <c r="X220" s="4">
        <v>0.37</v>
      </c>
      <c r="Y220" s="4">
        <v>0.3</v>
      </c>
      <c r="Z220" s="4">
        <v>0.53</v>
      </c>
      <c r="AA220" s="4">
        <v>0.495</v>
      </c>
      <c r="AB220" s="4">
        <v>0.52</v>
      </c>
      <c r="AC220" s="4">
        <v>0.35</v>
      </c>
      <c r="AD220" s="4">
        <v>0.39</v>
      </c>
      <c r="AE220" s="4">
        <v>0.26</v>
      </c>
      <c r="AF220" s="4">
        <v>0.255</v>
      </c>
      <c r="AG220" s="4">
        <v>0.23</v>
      </c>
      <c r="AH220" s="4">
        <v>0.115</v>
      </c>
      <c r="AI220" s="4">
        <v>0.22500000000000001</v>
      </c>
      <c r="AJ220" s="4">
        <v>0.23</v>
      </c>
      <c r="AK220" s="4">
        <v>0.17</v>
      </c>
    </row>
    <row r="221" spans="1:37" x14ac:dyDescent="0.3">
      <c r="A221" s="3">
        <v>44881</v>
      </c>
      <c r="M221" s="4">
        <v>0.37</v>
      </c>
      <c r="N221" s="4">
        <v>0.56999999999999995</v>
      </c>
      <c r="O221" s="4">
        <v>0.65</v>
      </c>
      <c r="P221" s="4">
        <v>0.61</v>
      </c>
      <c r="Q221" s="4">
        <v>0.43</v>
      </c>
      <c r="R221" s="4">
        <v>0.56999999999999995</v>
      </c>
      <c r="S221" s="4">
        <v>0.28999999999999998</v>
      </c>
      <c r="T221" s="4">
        <v>0.39</v>
      </c>
      <c r="U221" s="4">
        <v>0.27</v>
      </c>
      <c r="V221" s="4">
        <v>0.14000000000000001</v>
      </c>
      <c r="W221" s="4">
        <v>0.3</v>
      </c>
      <c r="X221" s="4">
        <v>0.37</v>
      </c>
      <c r="Y221" s="4">
        <v>0.3</v>
      </c>
      <c r="Z221" s="4">
        <v>0.53</v>
      </c>
      <c r="AA221" s="4">
        <v>0.495</v>
      </c>
      <c r="AB221" s="4">
        <v>0.52</v>
      </c>
      <c r="AC221" s="4">
        <v>0.35</v>
      </c>
      <c r="AD221" s="4">
        <v>0.39</v>
      </c>
      <c r="AE221" s="4">
        <v>0.26</v>
      </c>
      <c r="AF221" s="4">
        <v>0.255</v>
      </c>
      <c r="AG221" s="4">
        <v>0.23</v>
      </c>
      <c r="AH221" s="4">
        <v>0.115</v>
      </c>
      <c r="AI221" s="4">
        <v>0.22500000000000001</v>
      </c>
      <c r="AJ221" s="4">
        <v>0.23</v>
      </c>
      <c r="AK221" s="4">
        <v>0.17</v>
      </c>
    </row>
    <row r="222" spans="1:37" x14ac:dyDescent="0.3">
      <c r="A222" s="3">
        <v>44882</v>
      </c>
      <c r="M222" s="4">
        <v>0.37</v>
      </c>
      <c r="N222" s="4">
        <v>0.56999999999999995</v>
      </c>
      <c r="O222" s="4">
        <v>0.65</v>
      </c>
      <c r="P222" s="4">
        <v>0.61</v>
      </c>
      <c r="Q222" s="4">
        <v>0.43</v>
      </c>
      <c r="R222" s="4">
        <v>0.56999999999999995</v>
      </c>
      <c r="S222" s="4">
        <v>0.28999999999999998</v>
      </c>
      <c r="T222" s="4">
        <v>0.39</v>
      </c>
      <c r="U222" s="4">
        <v>0.27</v>
      </c>
      <c r="V222" s="4">
        <v>0.14000000000000001</v>
      </c>
      <c r="W222" s="4">
        <v>0.3</v>
      </c>
      <c r="X222" s="4">
        <v>0.37</v>
      </c>
      <c r="Y222" s="4">
        <v>0.3</v>
      </c>
      <c r="Z222" s="4">
        <v>0.53</v>
      </c>
      <c r="AA222" s="4">
        <v>0.495</v>
      </c>
      <c r="AB222" s="4">
        <v>0.52</v>
      </c>
      <c r="AC222" s="4">
        <v>0.35</v>
      </c>
      <c r="AD222" s="4">
        <v>0.39</v>
      </c>
      <c r="AE222" s="4">
        <v>0.26</v>
      </c>
      <c r="AF222" s="4">
        <v>0.255</v>
      </c>
      <c r="AG222" s="4">
        <v>0.23</v>
      </c>
      <c r="AH222" s="4">
        <v>0.115</v>
      </c>
      <c r="AI222" s="4">
        <v>0.22500000000000001</v>
      </c>
      <c r="AJ222" s="4">
        <v>0.23</v>
      </c>
      <c r="AK222" s="4">
        <v>0.17</v>
      </c>
    </row>
    <row r="223" spans="1:37" x14ac:dyDescent="0.3">
      <c r="A223" s="3">
        <v>44883</v>
      </c>
      <c r="M223" s="4">
        <v>0.49</v>
      </c>
      <c r="N223" s="4">
        <v>0.55000000000000004</v>
      </c>
      <c r="O223" s="4">
        <v>0.62</v>
      </c>
      <c r="P223" s="4">
        <v>0.76</v>
      </c>
      <c r="Q223" s="4">
        <v>0.46</v>
      </c>
      <c r="R223" s="4">
        <v>0.63</v>
      </c>
      <c r="S223" s="4">
        <v>0.36</v>
      </c>
      <c r="T223" s="4">
        <v>0.39</v>
      </c>
      <c r="U223" s="4">
        <v>0.3</v>
      </c>
      <c r="V223" s="4">
        <v>0.14000000000000001</v>
      </c>
      <c r="W223" s="4">
        <v>0.3</v>
      </c>
      <c r="X223" s="4">
        <v>0.37</v>
      </c>
      <c r="Y223" s="4">
        <v>0.32</v>
      </c>
      <c r="Z223" s="4">
        <v>0.56000000000000005</v>
      </c>
      <c r="AA223" s="4">
        <v>0.54500000000000004</v>
      </c>
      <c r="AB223" s="4">
        <v>0.55000000000000004</v>
      </c>
      <c r="AC223" s="4">
        <v>0.38</v>
      </c>
      <c r="AD223" s="4">
        <v>0.39</v>
      </c>
      <c r="AE223" s="4">
        <v>0.26</v>
      </c>
      <c r="AF223" s="4">
        <v>0.27</v>
      </c>
      <c r="AG223" s="4">
        <v>0.245</v>
      </c>
      <c r="AH223" s="4">
        <v>0.15</v>
      </c>
      <c r="AI223" s="4">
        <v>0.24</v>
      </c>
      <c r="AJ223" s="4">
        <v>0.215</v>
      </c>
      <c r="AK223" s="4">
        <v>0.23</v>
      </c>
    </row>
    <row r="224" spans="1:37" x14ac:dyDescent="0.3">
      <c r="A224" s="3">
        <v>44886</v>
      </c>
      <c r="M224" s="4">
        <v>0.49</v>
      </c>
      <c r="N224" s="4">
        <v>0.55000000000000004</v>
      </c>
      <c r="O224" s="4">
        <v>0.62</v>
      </c>
      <c r="P224" s="4">
        <v>0.76</v>
      </c>
      <c r="Q224" s="4">
        <v>0.46</v>
      </c>
      <c r="R224" s="4">
        <v>0.63</v>
      </c>
      <c r="S224" s="4">
        <v>0.36</v>
      </c>
      <c r="T224" s="4">
        <v>0.39</v>
      </c>
      <c r="U224" s="4">
        <v>0.3</v>
      </c>
      <c r="V224" s="4">
        <v>0.14000000000000001</v>
      </c>
      <c r="W224" s="4">
        <v>0.3</v>
      </c>
      <c r="X224" s="4">
        <v>0.37</v>
      </c>
      <c r="Y224" s="4">
        <v>0.32</v>
      </c>
      <c r="Z224" s="4">
        <v>0.56000000000000005</v>
      </c>
      <c r="AA224" s="4">
        <v>0.54500000000000004</v>
      </c>
      <c r="AB224" s="4">
        <v>0.55000000000000004</v>
      </c>
      <c r="AC224" s="4">
        <v>0.38</v>
      </c>
      <c r="AD224" s="4">
        <v>0.39</v>
      </c>
      <c r="AE224" s="4">
        <v>0.26</v>
      </c>
      <c r="AF224" s="4">
        <v>0.27</v>
      </c>
      <c r="AG224" s="4">
        <v>0.245</v>
      </c>
      <c r="AH224" s="4">
        <v>0.15</v>
      </c>
      <c r="AI224" s="4">
        <v>0.24</v>
      </c>
      <c r="AJ224" s="4">
        <v>0.215</v>
      </c>
      <c r="AK224" s="4">
        <v>0.23</v>
      </c>
    </row>
    <row r="225" spans="1:38" x14ac:dyDescent="0.3">
      <c r="A225" s="3">
        <v>44887</v>
      </c>
      <c r="M225" s="4">
        <v>0.49</v>
      </c>
      <c r="N225" s="4">
        <v>0.55000000000000004</v>
      </c>
      <c r="O225" s="4">
        <v>0.62</v>
      </c>
      <c r="P225" s="4">
        <v>0.76</v>
      </c>
      <c r="Q225" s="4">
        <v>0.46</v>
      </c>
      <c r="R225" s="4">
        <v>0.63</v>
      </c>
      <c r="S225" s="4">
        <v>0.36</v>
      </c>
      <c r="T225" s="4">
        <v>0.39</v>
      </c>
      <c r="U225" s="4">
        <v>0.3</v>
      </c>
      <c r="V225" s="4">
        <v>0.14000000000000001</v>
      </c>
      <c r="W225" s="4">
        <v>0.3</v>
      </c>
      <c r="X225" s="4">
        <v>0.37</v>
      </c>
      <c r="Y225" s="4">
        <v>0.32</v>
      </c>
      <c r="Z225" s="4">
        <v>0.56000000000000005</v>
      </c>
      <c r="AA225" s="4">
        <v>0.54500000000000004</v>
      </c>
      <c r="AB225" s="4">
        <v>0.55000000000000004</v>
      </c>
      <c r="AC225" s="4">
        <v>0.38</v>
      </c>
      <c r="AD225" s="4">
        <v>0.39</v>
      </c>
      <c r="AE225" s="4">
        <v>0.26</v>
      </c>
      <c r="AF225" s="4">
        <v>0.27</v>
      </c>
      <c r="AG225" s="4">
        <v>0.245</v>
      </c>
      <c r="AH225" s="4">
        <v>0.15</v>
      </c>
      <c r="AI225" s="4">
        <v>0.24</v>
      </c>
      <c r="AJ225" s="4">
        <v>0.215</v>
      </c>
      <c r="AK225" s="4">
        <v>0.23</v>
      </c>
    </row>
    <row r="226" spans="1:38" x14ac:dyDescent="0.3">
      <c r="A226" s="3">
        <v>44888</v>
      </c>
      <c r="M226" s="4">
        <v>0.49</v>
      </c>
      <c r="N226" s="4">
        <v>0.55000000000000004</v>
      </c>
      <c r="O226" s="4">
        <v>0.62</v>
      </c>
      <c r="P226" s="4">
        <v>0.76</v>
      </c>
      <c r="Q226" s="4">
        <v>0.46</v>
      </c>
      <c r="R226" s="4">
        <v>0.63</v>
      </c>
      <c r="S226" s="4">
        <v>0.36</v>
      </c>
      <c r="T226" s="4">
        <v>0.39</v>
      </c>
      <c r="U226" s="4">
        <v>0.3</v>
      </c>
      <c r="V226" s="4">
        <v>0.14000000000000001</v>
      </c>
      <c r="W226" s="4">
        <v>0.3</v>
      </c>
      <c r="X226" s="4">
        <v>0.37</v>
      </c>
      <c r="Y226" s="4">
        <v>0.32</v>
      </c>
      <c r="Z226" s="4">
        <v>0.56000000000000005</v>
      </c>
      <c r="AA226" s="4">
        <v>0.54500000000000004</v>
      </c>
      <c r="AB226" s="4">
        <v>0.55000000000000004</v>
      </c>
      <c r="AC226" s="4">
        <v>0.38</v>
      </c>
      <c r="AD226" s="4">
        <v>0.39</v>
      </c>
      <c r="AE226" s="4">
        <v>0.26</v>
      </c>
      <c r="AF226" s="4">
        <v>0.27</v>
      </c>
      <c r="AG226" s="4">
        <v>0.245</v>
      </c>
      <c r="AH226" s="4">
        <v>0.15</v>
      </c>
      <c r="AI226" s="4">
        <v>0.24</v>
      </c>
      <c r="AJ226" s="4">
        <v>0.215</v>
      </c>
      <c r="AK226" s="4">
        <v>0.23</v>
      </c>
    </row>
    <row r="227" spans="1:38" x14ac:dyDescent="0.3">
      <c r="A227" s="3">
        <v>44889</v>
      </c>
      <c r="M227" s="4">
        <v>0.49</v>
      </c>
      <c r="N227" s="4">
        <v>0.55000000000000004</v>
      </c>
      <c r="O227" s="4">
        <v>0.62</v>
      </c>
      <c r="P227" s="4">
        <v>0.76</v>
      </c>
      <c r="Q227" s="4">
        <v>0.46</v>
      </c>
      <c r="R227" s="4">
        <v>0.63</v>
      </c>
      <c r="S227" s="4">
        <v>0.36</v>
      </c>
      <c r="T227" s="4">
        <v>0.39</v>
      </c>
      <c r="U227" s="4">
        <v>0.3</v>
      </c>
      <c r="V227" s="4">
        <v>0.14000000000000001</v>
      </c>
      <c r="W227" s="4">
        <v>0.3</v>
      </c>
      <c r="X227" s="4">
        <v>0.37</v>
      </c>
      <c r="Y227" s="4">
        <v>0.32</v>
      </c>
      <c r="Z227" s="4">
        <v>0.56000000000000005</v>
      </c>
      <c r="AA227" s="4">
        <v>0.54500000000000004</v>
      </c>
      <c r="AB227" s="4">
        <v>0.55000000000000004</v>
      </c>
      <c r="AC227" s="4">
        <v>0.38</v>
      </c>
      <c r="AD227" s="4">
        <v>0.39</v>
      </c>
      <c r="AE227" s="4">
        <v>0.26</v>
      </c>
      <c r="AF227" s="4">
        <v>0.27</v>
      </c>
      <c r="AG227" s="4">
        <v>0.245</v>
      </c>
      <c r="AH227" s="4">
        <v>0.15</v>
      </c>
      <c r="AI227" s="4">
        <v>0.24</v>
      </c>
      <c r="AJ227" s="4">
        <v>0.215</v>
      </c>
      <c r="AK227" s="4">
        <v>0.23</v>
      </c>
    </row>
    <row r="228" spans="1:38" x14ac:dyDescent="0.3">
      <c r="A228" s="3">
        <v>44890</v>
      </c>
      <c r="M228" s="4">
        <v>0.49</v>
      </c>
      <c r="N228" s="4">
        <v>0.55000000000000004</v>
      </c>
      <c r="O228" s="4">
        <v>0.62</v>
      </c>
      <c r="P228" s="4">
        <v>0.76</v>
      </c>
      <c r="Q228" s="4">
        <v>0.46</v>
      </c>
      <c r="R228" s="4">
        <v>0.63</v>
      </c>
      <c r="S228" s="4">
        <v>0.36</v>
      </c>
      <c r="T228" s="4">
        <v>0.39</v>
      </c>
      <c r="U228" s="4">
        <v>0.3</v>
      </c>
      <c r="V228" s="4">
        <v>0.14000000000000001</v>
      </c>
      <c r="W228" s="4">
        <v>0.3</v>
      </c>
      <c r="X228" s="4">
        <v>0.37</v>
      </c>
      <c r="Y228" s="4">
        <v>0.32</v>
      </c>
      <c r="Z228" s="4">
        <v>0.56000000000000005</v>
      </c>
      <c r="AA228" s="4">
        <v>0.54500000000000004</v>
      </c>
      <c r="AB228" s="4">
        <v>0.54500000000000004</v>
      </c>
      <c r="AC228" s="4">
        <v>0.38</v>
      </c>
      <c r="AD228" s="4">
        <v>0.39</v>
      </c>
      <c r="AE228" s="4">
        <v>0.26</v>
      </c>
      <c r="AF228" s="4">
        <v>0.27</v>
      </c>
      <c r="AG228" s="4">
        <v>0.245</v>
      </c>
      <c r="AH228" s="4">
        <v>0.15</v>
      </c>
      <c r="AI228" s="4">
        <v>0.24</v>
      </c>
      <c r="AJ228" s="4">
        <v>0.215</v>
      </c>
      <c r="AK228" s="4">
        <v>0.23</v>
      </c>
    </row>
    <row r="229" spans="1:38" x14ac:dyDescent="0.3">
      <c r="A229" s="3">
        <v>44893</v>
      </c>
      <c r="M229" s="4">
        <v>0.49</v>
      </c>
      <c r="N229" s="4">
        <v>0.55000000000000004</v>
      </c>
      <c r="O229" s="4">
        <v>0.62</v>
      </c>
      <c r="P229" s="4">
        <v>0.76</v>
      </c>
      <c r="Q229" s="4">
        <v>0.46</v>
      </c>
      <c r="R229" s="4">
        <v>0.63</v>
      </c>
      <c r="S229" s="4">
        <v>0.36</v>
      </c>
      <c r="T229" s="4">
        <v>0.39</v>
      </c>
      <c r="U229" s="4">
        <v>0.3</v>
      </c>
      <c r="V229" s="4">
        <v>0.14000000000000001</v>
      </c>
      <c r="W229" s="4">
        <v>0.3</v>
      </c>
      <c r="X229" s="4">
        <v>0.37</v>
      </c>
      <c r="Y229" s="4">
        <v>0.32</v>
      </c>
      <c r="Z229" s="4">
        <v>0.56000000000000005</v>
      </c>
      <c r="AA229" s="4">
        <v>0.54500000000000004</v>
      </c>
      <c r="AB229" s="4">
        <v>0.54500000000000004</v>
      </c>
      <c r="AC229" s="4">
        <v>0.38</v>
      </c>
      <c r="AD229" s="4">
        <v>0.39</v>
      </c>
      <c r="AE229" s="4">
        <v>0.26</v>
      </c>
      <c r="AF229" s="4">
        <v>0.27</v>
      </c>
      <c r="AG229" s="4">
        <v>0.245</v>
      </c>
      <c r="AH229" s="4">
        <v>0.15</v>
      </c>
      <c r="AI229" s="4">
        <v>0.24</v>
      </c>
      <c r="AJ229" s="4">
        <v>0.215</v>
      </c>
      <c r="AK229" s="4">
        <v>0.23</v>
      </c>
    </row>
    <row r="230" spans="1:38" x14ac:dyDescent="0.3">
      <c r="A230" s="3">
        <v>44894</v>
      </c>
      <c r="M230" s="4">
        <v>0.49</v>
      </c>
      <c r="N230" s="4">
        <v>0.55000000000000004</v>
      </c>
      <c r="O230" s="4">
        <v>0.62</v>
      </c>
      <c r="P230" s="4">
        <v>0.76</v>
      </c>
      <c r="Q230" s="4">
        <v>0.46</v>
      </c>
      <c r="R230" s="4">
        <v>0.63</v>
      </c>
      <c r="S230" s="4">
        <v>0.36</v>
      </c>
      <c r="T230" s="4">
        <v>0.39</v>
      </c>
      <c r="U230" s="4">
        <v>0.3</v>
      </c>
      <c r="V230" s="4">
        <v>0.14000000000000001</v>
      </c>
      <c r="W230" s="4">
        <v>0.3</v>
      </c>
      <c r="X230" s="4">
        <v>0.37</v>
      </c>
      <c r="Y230" s="4">
        <v>0.32</v>
      </c>
      <c r="Z230" s="4">
        <v>0.56000000000000005</v>
      </c>
      <c r="AA230" s="4">
        <v>0.54500000000000004</v>
      </c>
      <c r="AB230" s="4">
        <v>0.54500000000000004</v>
      </c>
      <c r="AC230" s="4">
        <v>0.38</v>
      </c>
      <c r="AD230" s="4">
        <v>0.39</v>
      </c>
      <c r="AE230" s="4">
        <v>0.26</v>
      </c>
      <c r="AF230" s="4">
        <v>0.27</v>
      </c>
      <c r="AG230" s="4">
        <v>0.245</v>
      </c>
      <c r="AH230" s="4">
        <v>0.15</v>
      </c>
      <c r="AI230" s="4">
        <v>0.24</v>
      </c>
      <c r="AJ230" s="4">
        <v>0.215</v>
      </c>
      <c r="AK230" s="4">
        <v>0.23</v>
      </c>
    </row>
    <row r="231" spans="1:38" x14ac:dyDescent="0.3">
      <c r="A231" s="3">
        <v>44895</v>
      </c>
      <c r="M231" s="4">
        <v>0.49</v>
      </c>
      <c r="N231" s="4">
        <v>0.55000000000000004</v>
      </c>
      <c r="O231" s="4">
        <v>0.62</v>
      </c>
      <c r="P231" s="4">
        <v>0.76</v>
      </c>
      <c r="Q231" s="4">
        <v>0.46</v>
      </c>
      <c r="R231" s="4">
        <v>0.63</v>
      </c>
      <c r="S231" s="4">
        <v>0.36</v>
      </c>
      <c r="T231" s="4">
        <v>0.39</v>
      </c>
      <c r="U231" s="4">
        <v>0.3</v>
      </c>
      <c r="V231" s="4">
        <v>0.14000000000000001</v>
      </c>
      <c r="W231" s="4">
        <v>0.3</v>
      </c>
      <c r="X231" s="4">
        <v>0.37</v>
      </c>
      <c r="Y231" s="4">
        <v>0.32</v>
      </c>
      <c r="Z231" s="4">
        <v>0.56000000000000005</v>
      </c>
      <c r="AA231" s="4">
        <v>0.54500000000000004</v>
      </c>
      <c r="AB231" s="4">
        <v>0.54500000000000004</v>
      </c>
      <c r="AC231" s="4">
        <v>0.38</v>
      </c>
      <c r="AD231" s="4">
        <v>0.39</v>
      </c>
      <c r="AE231" s="4">
        <v>0.26</v>
      </c>
      <c r="AF231" s="4">
        <v>0.27</v>
      </c>
      <c r="AG231" s="4">
        <v>0.245</v>
      </c>
      <c r="AH231" s="4">
        <v>0.15</v>
      </c>
      <c r="AI231" s="4">
        <v>0.24</v>
      </c>
      <c r="AJ231" s="4">
        <v>0.215</v>
      </c>
      <c r="AK231" s="4">
        <v>0.23</v>
      </c>
    </row>
    <row r="232" spans="1:38" x14ac:dyDescent="0.3">
      <c r="A232" s="3">
        <v>44896</v>
      </c>
      <c r="M232" s="4">
        <v>0.49</v>
      </c>
      <c r="N232" s="4">
        <v>0.55000000000000004</v>
      </c>
      <c r="O232" s="4">
        <v>0.62</v>
      </c>
      <c r="P232" s="4">
        <v>0.76</v>
      </c>
      <c r="Q232" s="4">
        <v>0.46</v>
      </c>
      <c r="R232" s="4">
        <v>0.63</v>
      </c>
      <c r="S232" s="4">
        <v>0.36</v>
      </c>
      <c r="T232" s="4">
        <v>0.39</v>
      </c>
      <c r="U232" s="4">
        <v>0.3</v>
      </c>
      <c r="V232" s="4">
        <v>0.14000000000000001</v>
      </c>
      <c r="W232" s="4">
        <v>0.3</v>
      </c>
      <c r="X232" s="4">
        <v>0.37</v>
      </c>
      <c r="Y232" s="4">
        <v>0.32</v>
      </c>
      <c r="Z232" s="4">
        <v>0.56000000000000005</v>
      </c>
      <c r="AA232" s="4">
        <v>0.54500000000000004</v>
      </c>
      <c r="AB232" s="4">
        <v>0.54500000000000004</v>
      </c>
      <c r="AC232" s="4">
        <v>0.38</v>
      </c>
      <c r="AD232" s="4">
        <v>0.39</v>
      </c>
      <c r="AE232" s="4">
        <v>0.26</v>
      </c>
      <c r="AF232" s="4">
        <v>0.27</v>
      </c>
      <c r="AG232" s="4">
        <v>0.245</v>
      </c>
      <c r="AH232" s="4">
        <v>0.15</v>
      </c>
      <c r="AI232" s="4">
        <v>0.24</v>
      </c>
      <c r="AJ232" s="4">
        <v>0.215</v>
      </c>
      <c r="AK232" s="4">
        <v>0.23</v>
      </c>
    </row>
    <row r="233" spans="1:38" x14ac:dyDescent="0.3">
      <c r="A233" s="3">
        <v>44897</v>
      </c>
      <c r="M233" s="4">
        <v>0.51</v>
      </c>
      <c r="N233" s="4">
        <v>0.5</v>
      </c>
      <c r="O233" s="4">
        <v>0.42</v>
      </c>
      <c r="P233" s="4">
        <v>0.71</v>
      </c>
      <c r="Q233" s="4">
        <v>0.46</v>
      </c>
      <c r="R233" s="4">
        <v>0.67</v>
      </c>
      <c r="S233" s="4">
        <v>0.35</v>
      </c>
      <c r="T233" s="4">
        <v>0.38</v>
      </c>
      <c r="U233" s="4">
        <v>0.3</v>
      </c>
      <c r="V233" s="4">
        <v>0.14000000000000001</v>
      </c>
      <c r="W233" s="4">
        <v>0.3</v>
      </c>
      <c r="X233" s="4">
        <v>0.37</v>
      </c>
      <c r="Y233" s="4">
        <v>0.32</v>
      </c>
      <c r="Z233" s="4">
        <v>0.56000000000000005</v>
      </c>
      <c r="AA233" s="4">
        <v>0.54</v>
      </c>
      <c r="AB233" s="4">
        <v>0.51500000000000001</v>
      </c>
      <c r="AC233" s="4">
        <v>0.375</v>
      </c>
      <c r="AD233" s="4">
        <v>0.35499999999999998</v>
      </c>
      <c r="AE233" s="4">
        <v>0.3</v>
      </c>
      <c r="AF233" s="4">
        <v>0.32</v>
      </c>
      <c r="AG233" s="4">
        <v>0.29499999999999998</v>
      </c>
      <c r="AH233" s="4">
        <v>0.17499999999999999</v>
      </c>
      <c r="AI233" s="4">
        <v>0.22500000000000001</v>
      </c>
      <c r="AJ233" s="4">
        <v>0.28000000000000003</v>
      </c>
      <c r="AK233" s="4">
        <v>0.28000000000000003</v>
      </c>
    </row>
    <row r="234" spans="1:38" x14ac:dyDescent="0.3">
      <c r="A234" s="3">
        <v>44900</v>
      </c>
      <c r="M234" s="4">
        <v>0.51</v>
      </c>
      <c r="N234" s="4">
        <v>0.5</v>
      </c>
      <c r="O234" s="4">
        <v>0.42</v>
      </c>
      <c r="P234" s="4">
        <v>0.71</v>
      </c>
      <c r="Q234" s="4">
        <v>0.46</v>
      </c>
      <c r="R234" s="4">
        <v>0.67</v>
      </c>
      <c r="S234" s="4">
        <v>0.35</v>
      </c>
      <c r="T234" s="4">
        <v>0.38</v>
      </c>
      <c r="U234" s="4">
        <v>0.3</v>
      </c>
      <c r="V234" s="4">
        <v>0.14000000000000001</v>
      </c>
      <c r="W234" s="4">
        <v>0.3</v>
      </c>
      <c r="X234" s="4">
        <v>0.37</v>
      </c>
      <c r="Y234" s="4">
        <v>0.32</v>
      </c>
      <c r="Z234" s="4">
        <v>0.56000000000000005</v>
      </c>
      <c r="AA234" s="4">
        <v>0.54</v>
      </c>
      <c r="AB234" s="4">
        <v>0.51500000000000001</v>
      </c>
      <c r="AC234" s="4">
        <v>0.375</v>
      </c>
      <c r="AD234" s="4">
        <v>0.35499999999999998</v>
      </c>
      <c r="AE234" s="4">
        <v>0.3</v>
      </c>
      <c r="AF234" s="4">
        <v>0.32</v>
      </c>
      <c r="AG234" s="4">
        <v>0.29499999999999998</v>
      </c>
      <c r="AH234" s="4">
        <v>0.17499999999999999</v>
      </c>
      <c r="AI234" s="4">
        <v>0.22500000000000001</v>
      </c>
      <c r="AJ234" s="4">
        <v>0.28000000000000003</v>
      </c>
      <c r="AK234" s="4">
        <v>0.28000000000000003</v>
      </c>
    </row>
    <row r="235" spans="1:38" x14ac:dyDescent="0.3">
      <c r="A235" s="3">
        <v>44901</v>
      </c>
      <c r="M235" s="4">
        <v>0.51</v>
      </c>
      <c r="N235" s="4">
        <v>0.5</v>
      </c>
      <c r="O235" s="4">
        <v>0.42</v>
      </c>
      <c r="P235" s="4">
        <v>0.71</v>
      </c>
      <c r="Q235" s="4">
        <v>0.46</v>
      </c>
      <c r="R235" s="4">
        <v>0.67</v>
      </c>
      <c r="S235" s="4">
        <v>0.35</v>
      </c>
      <c r="T235" s="4">
        <v>0.38</v>
      </c>
      <c r="U235" s="4">
        <v>0.3</v>
      </c>
      <c r="V235" s="4">
        <v>0.14000000000000001</v>
      </c>
      <c r="W235" s="4">
        <v>0.3</v>
      </c>
      <c r="X235" s="4">
        <v>0.37</v>
      </c>
      <c r="Y235" s="4">
        <v>0.32</v>
      </c>
      <c r="Z235" s="4">
        <v>0.56000000000000005</v>
      </c>
      <c r="AA235" s="4">
        <v>0.54</v>
      </c>
      <c r="AB235" s="4">
        <v>0.51500000000000001</v>
      </c>
      <c r="AC235" s="4">
        <v>0.375</v>
      </c>
      <c r="AD235" s="4">
        <v>0.35499999999999998</v>
      </c>
      <c r="AE235" s="4">
        <v>0.3</v>
      </c>
      <c r="AF235" s="4">
        <v>0.32</v>
      </c>
      <c r="AG235" s="4">
        <v>0.29499999999999998</v>
      </c>
      <c r="AH235" s="4">
        <v>0.17499999999999999</v>
      </c>
      <c r="AI235" s="4">
        <v>0.22500000000000001</v>
      </c>
      <c r="AJ235" s="4">
        <v>0.28000000000000003</v>
      </c>
      <c r="AK235" s="4">
        <v>0.28000000000000003</v>
      </c>
    </row>
    <row r="236" spans="1:38" x14ac:dyDescent="0.3">
      <c r="A236" s="3">
        <v>44902</v>
      </c>
      <c r="M236" s="4">
        <v>0.51</v>
      </c>
      <c r="N236" s="4">
        <v>0.5</v>
      </c>
      <c r="O236" s="4">
        <v>0.42</v>
      </c>
      <c r="P236" s="4">
        <v>0.71</v>
      </c>
      <c r="Q236" s="4">
        <v>0.46</v>
      </c>
      <c r="R236" s="4">
        <v>0.67</v>
      </c>
      <c r="S236" s="4">
        <v>0.35</v>
      </c>
      <c r="T236" s="4">
        <v>0.38</v>
      </c>
      <c r="U236" s="4">
        <v>0.3</v>
      </c>
      <c r="V236" s="4">
        <v>0.14000000000000001</v>
      </c>
      <c r="W236" s="4">
        <v>0.3</v>
      </c>
      <c r="X236" s="4">
        <v>0.37</v>
      </c>
      <c r="Y236" s="4">
        <v>0.32</v>
      </c>
      <c r="Z236" s="4">
        <v>0.56000000000000005</v>
      </c>
      <c r="AA236" s="4">
        <v>0.54</v>
      </c>
      <c r="AB236" s="4">
        <v>0.51500000000000001</v>
      </c>
      <c r="AC236" s="4">
        <v>0.375</v>
      </c>
      <c r="AD236" s="4">
        <v>0.35499999999999998</v>
      </c>
      <c r="AE236" s="4">
        <v>0.3</v>
      </c>
      <c r="AF236" s="4">
        <v>0.32</v>
      </c>
      <c r="AG236" s="4">
        <v>0.29499999999999998</v>
      </c>
      <c r="AH236" s="4">
        <v>0.17499999999999999</v>
      </c>
      <c r="AI236" s="4">
        <v>0.22500000000000001</v>
      </c>
      <c r="AJ236" s="4">
        <v>0.28000000000000003</v>
      </c>
      <c r="AK236" s="4">
        <v>0.28000000000000003</v>
      </c>
    </row>
    <row r="237" spans="1:38" x14ac:dyDescent="0.3">
      <c r="A237" s="3">
        <v>44903</v>
      </c>
      <c r="M237" s="4">
        <v>0.51</v>
      </c>
      <c r="N237" s="4">
        <v>0.5</v>
      </c>
      <c r="O237" s="4">
        <v>0.42</v>
      </c>
      <c r="P237" s="4">
        <v>0.71</v>
      </c>
      <c r="Q237" s="4">
        <v>0.46</v>
      </c>
      <c r="R237" s="4">
        <v>0.67</v>
      </c>
      <c r="S237" s="4">
        <v>0.35</v>
      </c>
      <c r="T237" s="4">
        <v>0.38</v>
      </c>
      <c r="U237" s="4">
        <v>0.3</v>
      </c>
      <c r="V237" s="4">
        <v>0.14000000000000001</v>
      </c>
      <c r="W237" s="4">
        <v>0.3</v>
      </c>
      <c r="X237" s="4">
        <v>0.37</v>
      </c>
      <c r="Y237" s="4">
        <v>0.32</v>
      </c>
      <c r="Z237" s="4">
        <v>0.56000000000000005</v>
      </c>
      <c r="AA237" s="4">
        <v>0.54</v>
      </c>
      <c r="AB237" s="4">
        <v>0.51500000000000001</v>
      </c>
      <c r="AC237" s="4">
        <v>0.375</v>
      </c>
      <c r="AD237" s="4">
        <v>0.35499999999999998</v>
      </c>
      <c r="AE237" s="4">
        <v>0.3</v>
      </c>
      <c r="AF237" s="4">
        <v>0.32</v>
      </c>
      <c r="AG237" s="4">
        <v>0.29499999999999998</v>
      </c>
      <c r="AH237" s="4">
        <v>0.17499999999999999</v>
      </c>
      <c r="AI237" s="4">
        <v>0.22500000000000001</v>
      </c>
      <c r="AJ237" s="4">
        <v>0.28000000000000003</v>
      </c>
      <c r="AK237" s="4">
        <v>0.28000000000000003</v>
      </c>
    </row>
    <row r="238" spans="1:38" x14ac:dyDescent="0.3">
      <c r="A238" s="3">
        <v>44904</v>
      </c>
      <c r="N238" s="4">
        <v>0.49</v>
      </c>
      <c r="O238" s="4">
        <v>0.42</v>
      </c>
      <c r="P238" s="4">
        <v>0.71</v>
      </c>
      <c r="Q238" s="4">
        <v>0.46</v>
      </c>
      <c r="R238" s="4">
        <v>0.67</v>
      </c>
      <c r="S238" s="4">
        <v>0.35</v>
      </c>
      <c r="T238" s="4">
        <v>0.38</v>
      </c>
      <c r="U238" s="4">
        <v>0.3</v>
      </c>
      <c r="V238" s="4">
        <v>0.14000000000000001</v>
      </c>
      <c r="W238" s="4">
        <v>0.3</v>
      </c>
      <c r="X238" s="4">
        <v>0.37</v>
      </c>
      <c r="Y238" s="4">
        <v>0.32</v>
      </c>
      <c r="Z238" s="4">
        <v>0.56000000000000005</v>
      </c>
      <c r="AA238" s="4">
        <v>0.54</v>
      </c>
      <c r="AB238" s="4">
        <v>0.51500000000000001</v>
      </c>
      <c r="AC238" s="4">
        <v>0.375</v>
      </c>
      <c r="AD238" s="4">
        <v>0.35499999999999998</v>
      </c>
      <c r="AE238" s="4">
        <v>0.3</v>
      </c>
      <c r="AF238" s="4">
        <v>0.32</v>
      </c>
      <c r="AG238" s="4">
        <v>0.29499999999999998</v>
      </c>
      <c r="AH238" s="4">
        <v>0.17499999999999999</v>
      </c>
      <c r="AI238" s="4">
        <v>0.22500000000000001</v>
      </c>
      <c r="AJ238" s="4">
        <v>0.28000000000000003</v>
      </c>
      <c r="AK238" s="4">
        <v>0.28000000000000003</v>
      </c>
      <c r="AL238" s="4">
        <v>0.51119999999999999</v>
      </c>
    </row>
    <row r="239" spans="1:38" x14ac:dyDescent="0.3">
      <c r="A239" s="3">
        <v>44907</v>
      </c>
      <c r="N239" s="4">
        <v>0.49</v>
      </c>
      <c r="O239" s="4">
        <v>0.42</v>
      </c>
      <c r="P239" s="4">
        <v>0.71</v>
      </c>
      <c r="Q239" s="4">
        <v>0.46</v>
      </c>
      <c r="R239" s="4">
        <v>0.67</v>
      </c>
      <c r="S239" s="4">
        <v>0.35</v>
      </c>
      <c r="T239" s="4">
        <v>0.38</v>
      </c>
      <c r="U239" s="4">
        <v>0.3</v>
      </c>
      <c r="V239" s="4">
        <v>0.14000000000000001</v>
      </c>
      <c r="W239" s="4">
        <v>0.3</v>
      </c>
      <c r="X239" s="4">
        <v>0.37</v>
      </c>
      <c r="Y239" s="4">
        <v>0.32</v>
      </c>
      <c r="Z239" s="4">
        <v>0.56000000000000005</v>
      </c>
      <c r="AA239" s="4">
        <v>0.54</v>
      </c>
      <c r="AB239" s="4">
        <v>0.51500000000000001</v>
      </c>
      <c r="AC239" s="4">
        <v>0.375</v>
      </c>
      <c r="AD239" s="4">
        <v>0.35499999999999998</v>
      </c>
      <c r="AE239" s="4">
        <v>0.3</v>
      </c>
      <c r="AF239" s="4">
        <v>0.32</v>
      </c>
      <c r="AG239" s="4">
        <v>0.29499999999999998</v>
      </c>
      <c r="AH239" s="4">
        <v>0.17499999999999999</v>
      </c>
      <c r="AI239" s="4">
        <v>0.22500000000000001</v>
      </c>
      <c r="AJ239" s="4">
        <v>0.28000000000000003</v>
      </c>
      <c r="AK239" s="4">
        <v>0.28000000000000003</v>
      </c>
      <c r="AL239" s="4">
        <v>0.51119999999999999</v>
      </c>
    </row>
    <row r="240" spans="1:38" x14ac:dyDescent="0.3">
      <c r="A240" s="3">
        <v>44908</v>
      </c>
      <c r="N240" s="4">
        <v>0.49</v>
      </c>
      <c r="O240" s="4">
        <v>0.42</v>
      </c>
      <c r="P240" s="4">
        <v>0.71</v>
      </c>
      <c r="Q240" s="4">
        <v>0.46</v>
      </c>
      <c r="R240" s="4">
        <v>0.67</v>
      </c>
      <c r="S240" s="4">
        <v>0.35</v>
      </c>
      <c r="T240" s="4">
        <v>0.38</v>
      </c>
      <c r="U240" s="4">
        <v>0.3</v>
      </c>
      <c r="V240" s="4">
        <v>0.14000000000000001</v>
      </c>
      <c r="W240" s="4">
        <v>0.3</v>
      </c>
      <c r="X240" s="4">
        <v>0.37</v>
      </c>
      <c r="Y240" s="4">
        <v>0.32</v>
      </c>
      <c r="Z240" s="4">
        <v>0.56000000000000005</v>
      </c>
      <c r="AA240" s="4">
        <v>0.54</v>
      </c>
      <c r="AB240" s="4">
        <v>0.51500000000000001</v>
      </c>
      <c r="AC240" s="4">
        <v>0.375</v>
      </c>
      <c r="AD240" s="4">
        <v>0.35499999999999998</v>
      </c>
      <c r="AE240" s="4">
        <v>0.3</v>
      </c>
      <c r="AF240" s="4">
        <v>0.32</v>
      </c>
      <c r="AG240" s="4">
        <v>0.29499999999999998</v>
      </c>
      <c r="AH240" s="4">
        <v>0.17499999999999999</v>
      </c>
      <c r="AI240" s="4">
        <v>0.22500000000000001</v>
      </c>
      <c r="AJ240" s="4">
        <v>0.28000000000000003</v>
      </c>
      <c r="AK240" s="4">
        <v>0.28000000000000003</v>
      </c>
      <c r="AL240" s="4">
        <v>0.51119999999999999</v>
      </c>
    </row>
    <row r="241" spans="1:38" x14ac:dyDescent="0.3">
      <c r="A241" s="3">
        <v>44909</v>
      </c>
      <c r="N241" s="4">
        <v>0.49</v>
      </c>
      <c r="O241" s="4">
        <v>0.42</v>
      </c>
      <c r="P241" s="4">
        <v>0.71</v>
      </c>
      <c r="Q241" s="4">
        <v>0.46</v>
      </c>
      <c r="R241" s="4">
        <v>0.67</v>
      </c>
      <c r="S241" s="4">
        <v>0.35</v>
      </c>
      <c r="T241" s="4">
        <v>0.38</v>
      </c>
      <c r="U241" s="4">
        <v>0.3</v>
      </c>
      <c r="V241" s="4">
        <v>0.14000000000000001</v>
      </c>
      <c r="W241" s="4">
        <v>0.3</v>
      </c>
      <c r="X241" s="4">
        <v>0.37</v>
      </c>
      <c r="Y241" s="4">
        <v>0.32</v>
      </c>
      <c r="Z241" s="4">
        <v>0.56000000000000005</v>
      </c>
      <c r="AA241" s="4">
        <v>0.54</v>
      </c>
      <c r="AB241" s="4">
        <v>0.51500000000000001</v>
      </c>
      <c r="AC241" s="4">
        <v>0.375</v>
      </c>
      <c r="AD241" s="4">
        <v>0.35499999999999998</v>
      </c>
      <c r="AE241" s="4">
        <v>0.3</v>
      </c>
      <c r="AF241" s="4">
        <v>0.32</v>
      </c>
      <c r="AG241" s="4">
        <v>0.29499999999999998</v>
      </c>
      <c r="AH241" s="4">
        <v>0.17499999999999999</v>
      </c>
      <c r="AI241" s="4">
        <v>0.22500000000000001</v>
      </c>
      <c r="AJ241" s="4">
        <v>0.28000000000000003</v>
      </c>
      <c r="AK241" s="4">
        <v>0.28000000000000003</v>
      </c>
      <c r="AL241" s="4">
        <v>0.51119999999999999</v>
      </c>
    </row>
    <row r="242" spans="1:38" x14ac:dyDescent="0.3">
      <c r="A242" s="3">
        <v>44910</v>
      </c>
      <c r="N242" s="4">
        <v>0.49</v>
      </c>
      <c r="O242" s="4">
        <v>0.42</v>
      </c>
      <c r="P242" s="4">
        <v>0.71</v>
      </c>
      <c r="Q242" s="4">
        <v>0.46</v>
      </c>
      <c r="R242" s="4">
        <v>0.67</v>
      </c>
      <c r="S242" s="4">
        <v>0.35</v>
      </c>
      <c r="T242" s="4">
        <v>0.38</v>
      </c>
      <c r="U242" s="4">
        <v>0.3</v>
      </c>
      <c r="V242" s="4">
        <v>0.14000000000000001</v>
      </c>
      <c r="W242" s="4">
        <v>0.3</v>
      </c>
      <c r="X242" s="4">
        <v>0.37</v>
      </c>
      <c r="Y242" s="4">
        <v>0.32</v>
      </c>
      <c r="Z242" s="4">
        <v>0.56000000000000005</v>
      </c>
      <c r="AA242" s="4">
        <v>0.54</v>
      </c>
      <c r="AB242" s="4">
        <v>0.51500000000000001</v>
      </c>
      <c r="AC242" s="4">
        <v>0.375</v>
      </c>
      <c r="AD242" s="4">
        <v>0.35499999999999998</v>
      </c>
      <c r="AE242" s="4">
        <v>0.3</v>
      </c>
      <c r="AF242" s="4">
        <v>0.32</v>
      </c>
      <c r="AG242" s="4">
        <v>0.29499999999999998</v>
      </c>
      <c r="AH242" s="4">
        <v>0.17499999999999999</v>
      </c>
      <c r="AI242" s="4">
        <v>0.22500000000000001</v>
      </c>
      <c r="AJ242" s="4">
        <v>0.28000000000000003</v>
      </c>
      <c r="AK242" s="4">
        <v>0.28000000000000003</v>
      </c>
      <c r="AL242" s="4">
        <v>0.51119999999999999</v>
      </c>
    </row>
    <row r="243" spans="1:38" x14ac:dyDescent="0.3">
      <c r="A243" s="3">
        <v>44911</v>
      </c>
      <c r="N243" s="4">
        <v>0.49</v>
      </c>
      <c r="O243" s="4">
        <v>0.42</v>
      </c>
      <c r="P243" s="4">
        <v>0.71</v>
      </c>
      <c r="Q243" s="4">
        <v>0.46</v>
      </c>
      <c r="R243" s="4">
        <v>0.67</v>
      </c>
      <c r="S243" s="4">
        <v>0.35</v>
      </c>
      <c r="T243" s="4">
        <v>0.38</v>
      </c>
      <c r="U243" s="4">
        <v>0.3</v>
      </c>
      <c r="V243" s="4">
        <v>0.14000000000000001</v>
      </c>
      <c r="W243" s="4">
        <v>0.3</v>
      </c>
      <c r="X243" s="4">
        <v>0.37</v>
      </c>
      <c r="Y243" s="4">
        <v>0.32</v>
      </c>
      <c r="Z243" s="4">
        <v>0.56000000000000005</v>
      </c>
      <c r="AA243" s="4">
        <v>0.54</v>
      </c>
      <c r="AB243" s="4">
        <v>0.51500000000000001</v>
      </c>
      <c r="AC243" s="4">
        <v>0.375</v>
      </c>
      <c r="AD243" s="4">
        <v>0.35499999999999998</v>
      </c>
      <c r="AE243" s="4">
        <v>0.3</v>
      </c>
      <c r="AF243" s="4">
        <v>0.32</v>
      </c>
      <c r="AG243" s="4">
        <v>0.29499999999999998</v>
      </c>
      <c r="AH243" s="4">
        <v>0.17499999999999999</v>
      </c>
      <c r="AI243" s="4">
        <v>0.22500000000000001</v>
      </c>
      <c r="AJ243" s="4">
        <v>0.28000000000000003</v>
      </c>
      <c r="AK243" s="4">
        <v>0.28000000000000003</v>
      </c>
      <c r="AL243" s="4">
        <v>0.51119999999999999</v>
      </c>
    </row>
    <row r="244" spans="1:38" x14ac:dyDescent="0.3">
      <c r="A244" s="3">
        <v>44914</v>
      </c>
      <c r="N244" s="4">
        <v>0.5</v>
      </c>
      <c r="O244" s="4">
        <v>0.42</v>
      </c>
      <c r="P244" s="4">
        <v>0.71</v>
      </c>
      <c r="Q244" s="4">
        <v>0.46</v>
      </c>
      <c r="R244" s="4">
        <v>0.67</v>
      </c>
      <c r="S244" s="4">
        <v>0.35</v>
      </c>
      <c r="T244" s="4">
        <v>0.38</v>
      </c>
      <c r="U244" s="4">
        <v>0.3</v>
      </c>
      <c r="V244" s="4">
        <v>0.14000000000000001</v>
      </c>
      <c r="W244" s="4">
        <v>0.31</v>
      </c>
      <c r="X244" s="4">
        <v>0.37</v>
      </c>
      <c r="Y244" s="4">
        <v>0.32</v>
      </c>
      <c r="Z244" s="4">
        <v>0.56000000000000005</v>
      </c>
      <c r="AA244" s="4">
        <v>0.54500000000000004</v>
      </c>
      <c r="AB244" s="4">
        <v>0.52500000000000002</v>
      </c>
      <c r="AC244" s="4">
        <v>0.38</v>
      </c>
      <c r="AD244" s="4">
        <v>0.36499999999999999</v>
      </c>
      <c r="AE244" s="4">
        <v>0.3</v>
      </c>
      <c r="AF244" s="4">
        <v>0.33500000000000002</v>
      </c>
      <c r="AG244" s="4">
        <v>0.29499999999999998</v>
      </c>
      <c r="AH244" s="4">
        <v>0.17499999999999999</v>
      </c>
      <c r="AI244" s="4">
        <v>0.22500000000000001</v>
      </c>
      <c r="AJ244" s="4">
        <v>0.28999999999999998</v>
      </c>
      <c r="AK244" s="4">
        <v>0.28000000000000003</v>
      </c>
      <c r="AL244" s="4">
        <v>0.49059999999999998</v>
      </c>
    </row>
    <row r="245" spans="1:38" x14ac:dyDescent="0.3">
      <c r="A245" s="3">
        <v>44915</v>
      </c>
      <c r="N245" s="4">
        <v>0.5</v>
      </c>
      <c r="O245" s="4">
        <v>0.42</v>
      </c>
      <c r="P245" s="4">
        <v>0.71</v>
      </c>
      <c r="Q245" s="4">
        <v>0.46</v>
      </c>
      <c r="R245" s="4">
        <v>0.67</v>
      </c>
      <c r="S245" s="4">
        <v>0.35</v>
      </c>
      <c r="T245" s="4">
        <v>0.38</v>
      </c>
      <c r="U245" s="4">
        <v>0.3</v>
      </c>
      <c r="V245" s="4">
        <v>0.14000000000000001</v>
      </c>
      <c r="W245" s="4">
        <v>0.31</v>
      </c>
      <c r="X245" s="4">
        <v>0.37</v>
      </c>
      <c r="Y245" s="4">
        <v>0.32</v>
      </c>
      <c r="Z245" s="4">
        <v>0.56000000000000005</v>
      </c>
      <c r="AA245" s="4">
        <v>0.54500000000000004</v>
      </c>
      <c r="AB245" s="4">
        <v>0.52500000000000002</v>
      </c>
      <c r="AC245" s="4">
        <v>0.38</v>
      </c>
      <c r="AD245" s="4">
        <v>0.36499999999999999</v>
      </c>
      <c r="AE245" s="4">
        <v>0.3</v>
      </c>
      <c r="AF245" s="4">
        <v>0.33500000000000002</v>
      </c>
      <c r="AG245" s="4">
        <v>0.29499999999999998</v>
      </c>
      <c r="AH245" s="4">
        <v>0.17499999999999999</v>
      </c>
      <c r="AI245" s="4">
        <v>0.22500000000000001</v>
      </c>
      <c r="AJ245" s="4">
        <v>0.28999999999999998</v>
      </c>
      <c r="AK245" s="4">
        <v>0.28000000000000003</v>
      </c>
      <c r="AL245" s="4">
        <v>0.49059999999999998</v>
      </c>
    </row>
    <row r="246" spans="1:38" x14ac:dyDescent="0.3">
      <c r="A246" s="3">
        <v>44916</v>
      </c>
      <c r="N246" s="4">
        <v>0.5</v>
      </c>
      <c r="O246" s="4">
        <v>0.42</v>
      </c>
      <c r="P246" s="4">
        <v>0.71</v>
      </c>
      <c r="Q246" s="4">
        <v>0.46</v>
      </c>
      <c r="R246" s="4">
        <v>0.67</v>
      </c>
      <c r="S246" s="4">
        <v>0.35</v>
      </c>
      <c r="T246" s="4">
        <v>0.38</v>
      </c>
      <c r="U246" s="4">
        <v>0.3</v>
      </c>
      <c r="V246" s="4">
        <v>0.14000000000000001</v>
      </c>
      <c r="W246" s="4">
        <v>0.31</v>
      </c>
      <c r="X246" s="4">
        <v>0.37</v>
      </c>
      <c r="Y246" s="4">
        <v>0.32</v>
      </c>
      <c r="Z246" s="4">
        <v>0.56000000000000005</v>
      </c>
      <c r="AA246" s="4">
        <v>0.54500000000000004</v>
      </c>
      <c r="AB246" s="4">
        <v>0.52500000000000002</v>
      </c>
      <c r="AC246" s="4">
        <v>0.38</v>
      </c>
      <c r="AD246" s="4">
        <v>0.36499999999999999</v>
      </c>
      <c r="AE246" s="4">
        <v>0.3</v>
      </c>
      <c r="AF246" s="4">
        <v>0.33500000000000002</v>
      </c>
      <c r="AG246" s="4">
        <v>0.29499999999999998</v>
      </c>
      <c r="AH246" s="4">
        <v>0.17499999999999999</v>
      </c>
      <c r="AI246" s="4">
        <v>0.22500000000000001</v>
      </c>
      <c r="AJ246" s="4">
        <v>0.28999999999999998</v>
      </c>
      <c r="AK246" s="4">
        <v>0.28000000000000003</v>
      </c>
      <c r="AL246" s="4">
        <v>0.49059999999999998</v>
      </c>
    </row>
    <row r="247" spans="1:38" x14ac:dyDescent="0.3">
      <c r="A247" s="3">
        <v>44917</v>
      </c>
      <c r="N247" s="4">
        <v>0.5</v>
      </c>
      <c r="O247" s="4">
        <v>0.42</v>
      </c>
      <c r="P247" s="4">
        <v>0.71</v>
      </c>
      <c r="Q247" s="4">
        <v>0.46</v>
      </c>
      <c r="R247" s="4">
        <v>0.67</v>
      </c>
      <c r="S247" s="4">
        <v>0.35</v>
      </c>
      <c r="T247" s="4">
        <v>0.38</v>
      </c>
      <c r="U247" s="4">
        <v>0.3</v>
      </c>
      <c r="V247" s="4">
        <v>0.14000000000000001</v>
      </c>
      <c r="W247" s="4">
        <v>0.31</v>
      </c>
      <c r="X247" s="4">
        <v>0.37</v>
      </c>
      <c r="Y247" s="4">
        <v>0.32</v>
      </c>
      <c r="Z247" s="4">
        <v>0.56000000000000005</v>
      </c>
      <c r="AA247" s="4">
        <v>0.54500000000000004</v>
      </c>
      <c r="AB247" s="4">
        <v>0.52500000000000002</v>
      </c>
      <c r="AC247" s="4">
        <v>0.38</v>
      </c>
      <c r="AD247" s="4">
        <v>0.36499999999999999</v>
      </c>
      <c r="AE247" s="4">
        <v>0.3</v>
      </c>
      <c r="AF247" s="4">
        <v>0.33500000000000002</v>
      </c>
      <c r="AG247" s="4">
        <v>0.29499999999999998</v>
      </c>
      <c r="AH247" s="4">
        <v>0.17499999999999999</v>
      </c>
      <c r="AI247" s="4">
        <v>0.22500000000000001</v>
      </c>
      <c r="AJ247" s="4">
        <v>0.28999999999999998</v>
      </c>
      <c r="AK247" s="4">
        <v>0.28000000000000003</v>
      </c>
      <c r="AL247" s="4">
        <v>0.49059999999999998</v>
      </c>
    </row>
    <row r="248" spans="1:38" x14ac:dyDescent="0.3">
      <c r="A248" s="3">
        <v>44918</v>
      </c>
      <c r="N248" s="4">
        <v>0.42</v>
      </c>
      <c r="O248" s="4">
        <v>0.4</v>
      </c>
      <c r="P248" s="4">
        <v>0.8</v>
      </c>
      <c r="Q248" s="4">
        <v>0.5</v>
      </c>
      <c r="R248" s="4">
        <v>0.6</v>
      </c>
      <c r="S248" s="4">
        <v>0.35</v>
      </c>
      <c r="T248" s="4">
        <v>0.39</v>
      </c>
      <c r="U248" s="4">
        <v>0.4</v>
      </c>
      <c r="V248" s="4">
        <v>0.17</v>
      </c>
      <c r="W248" s="4">
        <v>0.3</v>
      </c>
      <c r="X248" s="4">
        <v>0.37</v>
      </c>
      <c r="Y248" s="4">
        <v>0.28000000000000003</v>
      </c>
      <c r="Z248" s="4">
        <v>0.62</v>
      </c>
      <c r="AA248" s="4">
        <v>0.53500000000000003</v>
      </c>
      <c r="AB248" s="4">
        <v>0.52500000000000002</v>
      </c>
      <c r="AC248" s="4">
        <v>0.39</v>
      </c>
      <c r="AD248" s="4">
        <v>0.36499999999999999</v>
      </c>
      <c r="AE248" s="4">
        <v>0.30499999999999999</v>
      </c>
      <c r="AF248" s="4">
        <v>0.315</v>
      </c>
      <c r="AG248" s="4">
        <v>0.34499999999999997</v>
      </c>
      <c r="AH248" s="4">
        <v>0.17499999999999999</v>
      </c>
      <c r="AI248" s="4">
        <v>0.22500000000000001</v>
      </c>
      <c r="AJ248" s="4">
        <v>0.28999999999999998</v>
      </c>
      <c r="AK248" s="4">
        <v>0.27500000000000002</v>
      </c>
      <c r="AL248" s="4">
        <v>0.55310000000000004</v>
      </c>
    </row>
    <row r="249" spans="1:38" x14ac:dyDescent="0.3">
      <c r="A249" s="3">
        <v>44921</v>
      </c>
      <c r="N249" s="4">
        <v>0.42</v>
      </c>
      <c r="O249" s="4">
        <v>0.4</v>
      </c>
      <c r="P249" s="4">
        <v>0.8</v>
      </c>
      <c r="Q249" s="4">
        <v>0.5</v>
      </c>
      <c r="R249" s="4">
        <v>0.6</v>
      </c>
      <c r="S249" s="4">
        <v>0.35</v>
      </c>
      <c r="T249" s="4">
        <v>0.39</v>
      </c>
      <c r="U249" s="4">
        <v>0.4</v>
      </c>
      <c r="V249" s="4">
        <v>0.17</v>
      </c>
      <c r="W249" s="4">
        <v>0.3</v>
      </c>
      <c r="X249" s="4">
        <v>0.37</v>
      </c>
      <c r="Y249" s="4">
        <v>0.28000000000000003</v>
      </c>
      <c r="Z249" s="4">
        <v>0.62</v>
      </c>
      <c r="AA249" s="4">
        <v>0.53500000000000003</v>
      </c>
      <c r="AB249" s="4">
        <v>0.52500000000000002</v>
      </c>
      <c r="AC249" s="4">
        <v>0.39</v>
      </c>
      <c r="AD249" s="4">
        <v>0.36499999999999999</v>
      </c>
      <c r="AE249" s="4">
        <v>0.30499999999999999</v>
      </c>
      <c r="AF249" s="4">
        <v>0.315</v>
      </c>
      <c r="AG249" s="4">
        <v>0.34499999999999997</v>
      </c>
      <c r="AH249" s="4">
        <v>0.17499999999999999</v>
      </c>
      <c r="AI249" s="4">
        <v>0.22500000000000001</v>
      </c>
      <c r="AJ249" s="4">
        <v>0.28999999999999998</v>
      </c>
      <c r="AK249" s="4">
        <v>0.27500000000000002</v>
      </c>
      <c r="AL249" s="4">
        <v>0.55310000000000004</v>
      </c>
    </row>
    <row r="250" spans="1:38" x14ac:dyDescent="0.3">
      <c r="A250" s="3">
        <v>44922</v>
      </c>
      <c r="N250" s="4">
        <v>0.42</v>
      </c>
      <c r="O250" s="4">
        <v>0.4</v>
      </c>
      <c r="P250" s="4">
        <v>0.8</v>
      </c>
      <c r="Q250" s="4">
        <v>0.5</v>
      </c>
      <c r="R250" s="4">
        <v>0.6</v>
      </c>
      <c r="S250" s="4">
        <v>0.35</v>
      </c>
      <c r="T250" s="4">
        <v>0.39</v>
      </c>
      <c r="U250" s="4">
        <v>0.4</v>
      </c>
      <c r="V250" s="4">
        <v>0.17</v>
      </c>
      <c r="W250" s="4">
        <v>0.3</v>
      </c>
      <c r="X250" s="4">
        <v>0.37</v>
      </c>
      <c r="Y250" s="4">
        <v>0.28000000000000003</v>
      </c>
      <c r="Z250" s="4">
        <v>0.62</v>
      </c>
      <c r="AA250" s="4">
        <v>0.53500000000000003</v>
      </c>
      <c r="AB250" s="4">
        <v>0.52500000000000002</v>
      </c>
      <c r="AC250" s="4">
        <v>0.39</v>
      </c>
      <c r="AD250" s="4">
        <v>0.36499999999999999</v>
      </c>
      <c r="AE250" s="4">
        <v>0.30499999999999999</v>
      </c>
      <c r="AF250" s="4">
        <v>0.315</v>
      </c>
      <c r="AG250" s="4">
        <v>0.34499999999999997</v>
      </c>
      <c r="AH250" s="4">
        <v>0.17499999999999999</v>
      </c>
      <c r="AI250" s="4">
        <v>0.22500000000000001</v>
      </c>
      <c r="AJ250" s="4">
        <v>0.28999999999999998</v>
      </c>
      <c r="AK250" s="4">
        <v>0.27500000000000002</v>
      </c>
      <c r="AL250" s="4">
        <v>0.55310000000000004</v>
      </c>
    </row>
    <row r="251" spans="1:38" x14ac:dyDescent="0.3">
      <c r="A251" s="3">
        <v>44923</v>
      </c>
      <c r="N251" s="4">
        <v>0.42</v>
      </c>
      <c r="O251" s="4">
        <v>0.4</v>
      </c>
      <c r="P251" s="4">
        <v>0.8</v>
      </c>
      <c r="Q251" s="4">
        <v>0.5</v>
      </c>
      <c r="R251" s="4">
        <v>0.6</v>
      </c>
      <c r="S251" s="4">
        <v>0.35</v>
      </c>
      <c r="T251" s="4">
        <v>0.39</v>
      </c>
      <c r="U251" s="4">
        <v>0.4</v>
      </c>
      <c r="V251" s="4">
        <v>0.17</v>
      </c>
      <c r="W251" s="4">
        <v>0.3</v>
      </c>
      <c r="X251" s="4">
        <v>0.37</v>
      </c>
      <c r="Y251" s="4">
        <v>0.28000000000000003</v>
      </c>
      <c r="Z251" s="4">
        <v>0.62</v>
      </c>
      <c r="AA251" s="4">
        <v>0.53500000000000003</v>
      </c>
      <c r="AB251" s="4">
        <v>0.52500000000000002</v>
      </c>
      <c r="AC251" s="4">
        <v>0.39</v>
      </c>
      <c r="AD251" s="4">
        <v>0.36499999999999999</v>
      </c>
      <c r="AE251" s="4">
        <v>0.30499999999999999</v>
      </c>
      <c r="AF251" s="4">
        <v>0.315</v>
      </c>
      <c r="AG251" s="4">
        <v>0.34499999999999997</v>
      </c>
      <c r="AH251" s="4">
        <v>0.17499999999999999</v>
      </c>
      <c r="AI251" s="4">
        <v>0.22500000000000001</v>
      </c>
      <c r="AJ251" s="4">
        <v>0.28999999999999998</v>
      </c>
      <c r="AK251" s="4">
        <v>0.27500000000000002</v>
      </c>
      <c r="AL251" s="4">
        <v>0.55310000000000004</v>
      </c>
    </row>
    <row r="252" spans="1:38" x14ac:dyDescent="0.3">
      <c r="A252" s="3">
        <v>44924</v>
      </c>
      <c r="N252" s="4">
        <v>0.42</v>
      </c>
      <c r="O252" s="4">
        <v>0.4</v>
      </c>
      <c r="P252" s="4">
        <v>0.8</v>
      </c>
      <c r="Q252" s="4">
        <v>0.5</v>
      </c>
      <c r="R252" s="4">
        <v>0.6</v>
      </c>
      <c r="S252" s="4">
        <v>0.35</v>
      </c>
      <c r="T252" s="4">
        <v>0.39</v>
      </c>
      <c r="U252" s="4">
        <v>0.4</v>
      </c>
      <c r="V252" s="4">
        <v>0.17</v>
      </c>
      <c r="W252" s="4">
        <v>0.3</v>
      </c>
      <c r="X252" s="4">
        <v>0.37</v>
      </c>
      <c r="Y252" s="4">
        <v>0.28000000000000003</v>
      </c>
      <c r="Z252" s="4">
        <v>0.62</v>
      </c>
      <c r="AA252" s="4">
        <v>0.53500000000000003</v>
      </c>
      <c r="AB252" s="4">
        <v>0.52500000000000002</v>
      </c>
      <c r="AC252" s="4">
        <v>0.39</v>
      </c>
      <c r="AD252" s="4">
        <v>0.36499999999999999</v>
      </c>
      <c r="AE252" s="4">
        <v>0.30499999999999999</v>
      </c>
      <c r="AF252" s="4">
        <v>0.315</v>
      </c>
      <c r="AG252" s="4">
        <v>0.34499999999999997</v>
      </c>
      <c r="AH252" s="4">
        <v>0.17499999999999999</v>
      </c>
      <c r="AI252" s="4">
        <v>0.22500000000000001</v>
      </c>
      <c r="AJ252" s="4">
        <v>0.28999999999999998</v>
      </c>
      <c r="AK252" s="4">
        <v>0.27500000000000002</v>
      </c>
      <c r="AL252" s="4">
        <v>0.55310000000000004</v>
      </c>
    </row>
    <row r="253" spans="1:38" x14ac:dyDescent="0.3">
      <c r="A253" s="3">
        <v>44925</v>
      </c>
      <c r="N253" s="4">
        <v>0.42</v>
      </c>
      <c r="O253" s="4">
        <v>0.4</v>
      </c>
      <c r="P253" s="4">
        <v>0.8</v>
      </c>
      <c r="Q253" s="4">
        <v>0.5</v>
      </c>
      <c r="R253" s="4">
        <v>0.6</v>
      </c>
      <c r="S253" s="4">
        <v>0.35</v>
      </c>
      <c r="T253" s="4">
        <v>0.39</v>
      </c>
      <c r="U253" s="4">
        <v>0.4</v>
      </c>
      <c r="V253" s="4">
        <v>0.17</v>
      </c>
      <c r="W253" s="4">
        <v>0.3</v>
      </c>
      <c r="X253" s="4">
        <v>0.37</v>
      </c>
      <c r="Y253" s="4">
        <v>0.28000000000000003</v>
      </c>
      <c r="Z253" s="4">
        <v>0.62</v>
      </c>
      <c r="AA253" s="4">
        <v>0.53500000000000003</v>
      </c>
      <c r="AB253" s="4">
        <v>0.52500000000000002</v>
      </c>
      <c r="AC253" s="4">
        <v>0.39</v>
      </c>
      <c r="AD253" s="4">
        <v>0.36499999999999999</v>
      </c>
      <c r="AE253" s="4">
        <v>0.30499999999999999</v>
      </c>
      <c r="AF253" s="4">
        <v>0.315</v>
      </c>
      <c r="AG253" s="4">
        <v>0.34499999999999997</v>
      </c>
      <c r="AH253" s="4">
        <v>0.17499999999999999</v>
      </c>
      <c r="AI253" s="4">
        <v>0.22500000000000001</v>
      </c>
      <c r="AJ253" s="4">
        <v>0.28999999999999998</v>
      </c>
      <c r="AK253" s="4">
        <v>0.27500000000000002</v>
      </c>
      <c r="AL253" s="4">
        <v>0.55310000000000004</v>
      </c>
    </row>
    <row r="254" spans="1:38" x14ac:dyDescent="0.3">
      <c r="A254" s="3">
        <v>44928</v>
      </c>
      <c r="N254" s="4">
        <v>0.44</v>
      </c>
      <c r="O254" s="4">
        <v>0.5</v>
      </c>
      <c r="P254" s="4">
        <v>0.8</v>
      </c>
      <c r="Q254" s="4">
        <v>0.42</v>
      </c>
      <c r="R254" s="4">
        <v>0.6</v>
      </c>
      <c r="S254" s="4">
        <v>0.33</v>
      </c>
      <c r="T254" s="4">
        <v>0.36</v>
      </c>
      <c r="U254" s="4">
        <v>0.4</v>
      </c>
      <c r="V254" s="4">
        <v>0.2</v>
      </c>
      <c r="W254" s="4">
        <v>0.3</v>
      </c>
      <c r="X254" s="4">
        <v>0.36</v>
      </c>
      <c r="Y254" s="4">
        <v>0.28000000000000003</v>
      </c>
      <c r="Z254" s="4">
        <v>0.62</v>
      </c>
      <c r="AA254" s="4">
        <v>0.53500000000000003</v>
      </c>
      <c r="AB254" s="4">
        <v>0.52500000000000002</v>
      </c>
      <c r="AC254" s="4">
        <v>0.38500000000000001</v>
      </c>
      <c r="AD254" s="4">
        <v>0.35499999999999998</v>
      </c>
      <c r="AE254" s="4">
        <v>0.30499999999999999</v>
      </c>
      <c r="AF254" s="4">
        <v>0.31</v>
      </c>
      <c r="AG254" s="4">
        <v>0.34499999999999997</v>
      </c>
      <c r="AH254" s="4">
        <v>0.17499999999999999</v>
      </c>
      <c r="AI254" s="4">
        <v>0.22500000000000001</v>
      </c>
      <c r="AJ254" s="4">
        <v>0.28999999999999998</v>
      </c>
      <c r="AK254" s="4">
        <v>0.27500000000000002</v>
      </c>
      <c r="AL254" s="4">
        <v>0.54810000000000003</v>
      </c>
    </row>
    <row r="255" spans="1:38" x14ac:dyDescent="0.3">
      <c r="A255" s="3">
        <v>44929</v>
      </c>
      <c r="N255" s="4">
        <v>0.44</v>
      </c>
      <c r="O255" s="4">
        <v>0.5</v>
      </c>
      <c r="P255" s="4">
        <v>0.8</v>
      </c>
      <c r="Q255" s="4">
        <v>0.42</v>
      </c>
      <c r="R255" s="4">
        <v>0.6</v>
      </c>
      <c r="S255" s="4">
        <v>0.33</v>
      </c>
      <c r="T255" s="4">
        <v>0.36</v>
      </c>
      <c r="U255" s="4">
        <v>0.4</v>
      </c>
      <c r="V255" s="4">
        <v>0.2</v>
      </c>
      <c r="W255" s="4">
        <v>0.3</v>
      </c>
      <c r="X255" s="4">
        <v>0.36</v>
      </c>
      <c r="Y255" s="4">
        <v>0.28000000000000003</v>
      </c>
      <c r="Z255" s="4">
        <v>0.62</v>
      </c>
      <c r="AA255" s="4">
        <v>0.53500000000000003</v>
      </c>
      <c r="AB255" s="4">
        <v>0.52500000000000002</v>
      </c>
      <c r="AC255" s="4">
        <v>0.38500000000000001</v>
      </c>
      <c r="AD255" s="4">
        <v>0.35499999999999998</v>
      </c>
      <c r="AE255" s="4">
        <v>0.30499999999999999</v>
      </c>
      <c r="AF255" s="4">
        <v>0.31</v>
      </c>
      <c r="AG255" s="4">
        <v>0.34499999999999997</v>
      </c>
      <c r="AH255" s="4">
        <v>0.17499999999999999</v>
      </c>
      <c r="AI255" s="4">
        <v>0.22500000000000001</v>
      </c>
      <c r="AJ255" s="4">
        <v>0.28999999999999998</v>
      </c>
      <c r="AK255" s="4">
        <v>0.27500000000000002</v>
      </c>
      <c r="AL255" s="4">
        <v>0.54810000000000003</v>
      </c>
    </row>
    <row r="256" spans="1:38" x14ac:dyDescent="0.3">
      <c r="A256" s="3">
        <v>44930</v>
      </c>
      <c r="N256" s="4">
        <v>0.44</v>
      </c>
      <c r="O256" s="4">
        <v>0.5</v>
      </c>
      <c r="P256" s="4">
        <v>0.8</v>
      </c>
      <c r="Q256" s="4">
        <v>0.42</v>
      </c>
      <c r="R256" s="4">
        <v>0.6</v>
      </c>
      <c r="S256" s="4">
        <v>0.33</v>
      </c>
      <c r="T256" s="4">
        <v>0.36</v>
      </c>
      <c r="U256" s="4">
        <v>0.4</v>
      </c>
      <c r="V256" s="4">
        <v>0.2</v>
      </c>
      <c r="W256" s="4">
        <v>0.3</v>
      </c>
      <c r="X256" s="4">
        <v>0.36</v>
      </c>
      <c r="Y256" s="4">
        <v>0.28000000000000003</v>
      </c>
      <c r="Z256" s="4">
        <v>0.62</v>
      </c>
      <c r="AA256" s="4">
        <v>0.53500000000000003</v>
      </c>
      <c r="AB256" s="4">
        <v>0.52500000000000002</v>
      </c>
      <c r="AC256" s="4">
        <v>0.38500000000000001</v>
      </c>
      <c r="AD256" s="4">
        <v>0.35499999999999998</v>
      </c>
      <c r="AE256" s="4">
        <v>0.30499999999999999</v>
      </c>
      <c r="AF256" s="4">
        <v>0.31</v>
      </c>
      <c r="AG256" s="4">
        <v>0.34499999999999997</v>
      </c>
      <c r="AH256" s="4">
        <v>0.17499999999999999</v>
      </c>
      <c r="AI256" s="4">
        <v>0.22500000000000001</v>
      </c>
      <c r="AJ256" s="4">
        <v>0.28999999999999998</v>
      </c>
      <c r="AK256" s="4">
        <v>0.27500000000000002</v>
      </c>
      <c r="AL256" s="4">
        <v>0.54810000000000003</v>
      </c>
    </row>
    <row r="257" spans="1:39" x14ac:dyDescent="0.3">
      <c r="A257" s="3">
        <v>44931</v>
      </c>
      <c r="N257" s="4">
        <v>0.44</v>
      </c>
      <c r="O257" s="4">
        <v>0.5</v>
      </c>
      <c r="P257" s="4">
        <v>0.8</v>
      </c>
      <c r="Q257" s="4">
        <v>0.42</v>
      </c>
      <c r="R257" s="4">
        <v>0.6</v>
      </c>
      <c r="S257" s="4">
        <v>0.33</v>
      </c>
      <c r="T257" s="4">
        <v>0.36</v>
      </c>
      <c r="U257" s="4">
        <v>0.4</v>
      </c>
      <c r="V257" s="4">
        <v>0.2</v>
      </c>
      <c r="W257" s="4">
        <v>0.3</v>
      </c>
      <c r="X257" s="4">
        <v>0.36</v>
      </c>
      <c r="Y257" s="4">
        <v>0.28000000000000003</v>
      </c>
      <c r="Z257" s="4">
        <v>0.62</v>
      </c>
      <c r="AA257" s="4">
        <v>0.53500000000000003</v>
      </c>
      <c r="AB257" s="4">
        <v>0.52500000000000002</v>
      </c>
      <c r="AC257" s="4">
        <v>0.38500000000000001</v>
      </c>
      <c r="AD257" s="4">
        <v>0.35499999999999998</v>
      </c>
      <c r="AE257" s="4">
        <v>0.30499999999999999</v>
      </c>
      <c r="AF257" s="4">
        <v>0.31</v>
      </c>
      <c r="AG257" s="4">
        <v>0.34499999999999997</v>
      </c>
      <c r="AH257" s="4">
        <v>0.17499999999999999</v>
      </c>
      <c r="AI257" s="4">
        <v>0.22500000000000001</v>
      </c>
      <c r="AJ257" s="4">
        <v>0.28999999999999998</v>
      </c>
      <c r="AK257" s="4">
        <v>0.27500000000000002</v>
      </c>
      <c r="AL257" s="4">
        <v>0.54810000000000003</v>
      </c>
    </row>
    <row r="258" spans="1:39" x14ac:dyDescent="0.3">
      <c r="A258" s="3">
        <v>44932</v>
      </c>
      <c r="N258" s="4">
        <v>0.44</v>
      </c>
      <c r="O258" s="4">
        <v>0.5</v>
      </c>
      <c r="P258" s="4">
        <v>0.8</v>
      </c>
      <c r="Q258" s="4">
        <v>0.42</v>
      </c>
      <c r="R258" s="4">
        <v>0.6</v>
      </c>
      <c r="S258" s="4">
        <v>0.33</v>
      </c>
      <c r="T258" s="4">
        <v>0.36</v>
      </c>
      <c r="U258" s="4">
        <v>0.4</v>
      </c>
      <c r="V258" s="4">
        <v>0.2</v>
      </c>
      <c r="W258" s="4">
        <v>0.3</v>
      </c>
      <c r="X258" s="4">
        <v>0.36</v>
      </c>
      <c r="Y258" s="4">
        <v>0.28000000000000003</v>
      </c>
      <c r="Z258" s="4">
        <v>0.62</v>
      </c>
      <c r="AA258" s="4">
        <v>0.53500000000000003</v>
      </c>
      <c r="AB258" s="4">
        <v>0.52500000000000002</v>
      </c>
      <c r="AC258" s="4">
        <v>0.38500000000000001</v>
      </c>
      <c r="AD258" s="4">
        <v>0.35499999999999998</v>
      </c>
      <c r="AE258" s="4">
        <v>0.30499999999999999</v>
      </c>
      <c r="AF258" s="4">
        <v>0.31</v>
      </c>
      <c r="AG258" s="4">
        <v>0.34499999999999997</v>
      </c>
      <c r="AH258" s="4">
        <v>0.17499999999999999</v>
      </c>
      <c r="AI258" s="4">
        <v>0.22500000000000001</v>
      </c>
      <c r="AJ258" s="4">
        <v>0.28999999999999998</v>
      </c>
      <c r="AK258" s="4">
        <v>0.27500000000000002</v>
      </c>
      <c r="AL258" s="4">
        <v>0.54810000000000003</v>
      </c>
    </row>
    <row r="259" spans="1:39" x14ac:dyDescent="0.3">
      <c r="A259" s="3">
        <v>44935</v>
      </c>
      <c r="N259" s="4">
        <v>0.45</v>
      </c>
      <c r="O259" s="4">
        <v>0.38</v>
      </c>
      <c r="P259" s="4">
        <v>0.78</v>
      </c>
      <c r="Q259" s="4">
        <v>0.5</v>
      </c>
      <c r="R259" s="4">
        <v>0.6</v>
      </c>
      <c r="S259" s="4">
        <v>0.33</v>
      </c>
      <c r="T259" s="4">
        <v>0.39</v>
      </c>
      <c r="U259" s="4">
        <v>0.4</v>
      </c>
      <c r="V259" s="4">
        <v>0.2</v>
      </c>
      <c r="W259" s="4">
        <v>0.34</v>
      </c>
      <c r="X259" s="4">
        <v>0.38</v>
      </c>
      <c r="Y259" s="4">
        <v>0.28000000000000003</v>
      </c>
      <c r="Z259" s="4">
        <v>0.62</v>
      </c>
      <c r="AA259" s="4">
        <v>0.53500000000000003</v>
      </c>
      <c r="AB259" s="4">
        <v>0.52</v>
      </c>
      <c r="AC259" s="4">
        <v>0.38500000000000001</v>
      </c>
      <c r="AD259" s="4">
        <v>0.35499999999999998</v>
      </c>
      <c r="AE259" s="4">
        <v>0.30499999999999999</v>
      </c>
      <c r="AF259" s="4">
        <v>0.30499999999999999</v>
      </c>
      <c r="AG259" s="4">
        <v>0.34499999999999997</v>
      </c>
      <c r="AH259" s="4">
        <v>0.17499999999999999</v>
      </c>
      <c r="AI259" s="4">
        <v>0.22500000000000001</v>
      </c>
      <c r="AJ259" s="4">
        <v>0.28999999999999998</v>
      </c>
      <c r="AK259" s="4">
        <v>0.27500000000000002</v>
      </c>
      <c r="AL259" s="4">
        <v>0.55310000000000004</v>
      </c>
    </row>
    <row r="260" spans="1:39" x14ac:dyDescent="0.3">
      <c r="A260" s="3">
        <v>44936</v>
      </c>
      <c r="O260" s="4">
        <v>0.38</v>
      </c>
      <c r="P260" s="4">
        <v>0.78</v>
      </c>
      <c r="Q260" s="4">
        <v>0.5</v>
      </c>
      <c r="R260" s="4">
        <v>0.6</v>
      </c>
      <c r="S260" s="4">
        <v>0.33</v>
      </c>
      <c r="T260" s="4">
        <v>0.39</v>
      </c>
      <c r="U260" s="4">
        <v>0.4</v>
      </c>
      <c r="V260" s="4">
        <v>0.2</v>
      </c>
      <c r="W260" s="4">
        <v>0.34</v>
      </c>
      <c r="X260" s="4">
        <v>0.38</v>
      </c>
      <c r="Y260" s="4">
        <v>0.28000000000000003</v>
      </c>
      <c r="Z260" s="4">
        <v>0.62</v>
      </c>
      <c r="AA260" s="4">
        <v>0.53500000000000003</v>
      </c>
      <c r="AB260" s="4">
        <v>0.52</v>
      </c>
      <c r="AC260" s="4">
        <v>0.38500000000000001</v>
      </c>
      <c r="AD260" s="4">
        <v>0.35499999999999998</v>
      </c>
      <c r="AE260" s="4">
        <v>0.30499999999999999</v>
      </c>
      <c r="AF260" s="4">
        <v>0.30499999999999999</v>
      </c>
      <c r="AG260" s="4">
        <v>0.34499999999999997</v>
      </c>
      <c r="AH260" s="4">
        <v>0.17499999999999999</v>
      </c>
      <c r="AI260" s="4">
        <v>0.22500000000000001</v>
      </c>
      <c r="AJ260" s="4">
        <v>0.28999999999999998</v>
      </c>
      <c r="AK260" s="4">
        <v>0.27500000000000002</v>
      </c>
      <c r="AL260" s="4">
        <v>0.55310000000000004</v>
      </c>
    </row>
    <row r="261" spans="1:39" x14ac:dyDescent="0.3">
      <c r="A261" s="3">
        <v>44937</v>
      </c>
      <c r="O261" s="4">
        <v>0.38</v>
      </c>
      <c r="P261" s="4">
        <v>0.78</v>
      </c>
      <c r="Q261" s="4">
        <v>0.5</v>
      </c>
      <c r="R261" s="4">
        <v>0.6</v>
      </c>
      <c r="S261" s="4">
        <v>0.33</v>
      </c>
      <c r="T261" s="4">
        <v>0.39</v>
      </c>
      <c r="U261" s="4">
        <v>0.4</v>
      </c>
      <c r="V261" s="4">
        <v>0.2</v>
      </c>
      <c r="W261" s="4">
        <v>0.34</v>
      </c>
      <c r="X261" s="4">
        <v>0.38</v>
      </c>
      <c r="Y261" s="4">
        <v>0.28000000000000003</v>
      </c>
      <c r="Z261" s="4">
        <v>0.62</v>
      </c>
      <c r="AA261" s="4">
        <v>0.53500000000000003</v>
      </c>
      <c r="AB261" s="4">
        <v>0.52</v>
      </c>
      <c r="AC261" s="4">
        <v>0.38500000000000001</v>
      </c>
      <c r="AD261" s="4">
        <v>0.35499999999999998</v>
      </c>
      <c r="AE261" s="4">
        <v>0.30499999999999999</v>
      </c>
      <c r="AF261" s="4">
        <v>0.30499999999999999</v>
      </c>
      <c r="AG261" s="4">
        <v>0.34499999999999997</v>
      </c>
      <c r="AH261" s="4">
        <v>0.17499999999999999</v>
      </c>
      <c r="AI261" s="4">
        <v>0.22500000000000001</v>
      </c>
      <c r="AJ261" s="4">
        <v>0.28999999999999998</v>
      </c>
      <c r="AK261" s="4">
        <v>0.27500000000000002</v>
      </c>
      <c r="AL261" s="4">
        <v>0.55310000000000004</v>
      </c>
    </row>
    <row r="262" spans="1:39" x14ac:dyDescent="0.3">
      <c r="A262" s="3">
        <v>44938</v>
      </c>
      <c r="O262" s="4">
        <v>0.38</v>
      </c>
      <c r="P262" s="4">
        <v>0.78</v>
      </c>
      <c r="Q262" s="4">
        <v>0.5</v>
      </c>
      <c r="R262" s="4">
        <v>0.6</v>
      </c>
      <c r="S262" s="4">
        <v>0.33</v>
      </c>
      <c r="T262" s="4">
        <v>0.39</v>
      </c>
      <c r="U262" s="4">
        <v>0.4</v>
      </c>
      <c r="V262" s="4">
        <v>0.2</v>
      </c>
      <c r="W262" s="4">
        <v>0.34</v>
      </c>
      <c r="X262" s="4">
        <v>0.38</v>
      </c>
      <c r="Y262" s="4">
        <v>0.28000000000000003</v>
      </c>
      <c r="Z262" s="4">
        <v>0.62</v>
      </c>
      <c r="AA262" s="4">
        <v>0.53500000000000003</v>
      </c>
      <c r="AB262" s="4">
        <v>0.52</v>
      </c>
      <c r="AC262" s="4">
        <v>0.38500000000000001</v>
      </c>
      <c r="AD262" s="4">
        <v>0.35499999999999998</v>
      </c>
      <c r="AE262" s="4">
        <v>0.30499999999999999</v>
      </c>
      <c r="AF262" s="4">
        <v>0.30499999999999999</v>
      </c>
      <c r="AG262" s="4">
        <v>0.34499999999999997</v>
      </c>
      <c r="AH262" s="4">
        <v>0.17499999999999999</v>
      </c>
      <c r="AI262" s="4">
        <v>0.22500000000000001</v>
      </c>
      <c r="AJ262" s="4">
        <v>0.28999999999999998</v>
      </c>
      <c r="AK262" s="4">
        <v>0.27500000000000002</v>
      </c>
      <c r="AL262" s="4">
        <v>0.55310000000000004</v>
      </c>
    </row>
    <row r="263" spans="1:39" x14ac:dyDescent="0.3">
      <c r="A263" s="3">
        <v>44939</v>
      </c>
      <c r="O263" s="4">
        <v>0.41</v>
      </c>
      <c r="P263" s="4">
        <v>0.74</v>
      </c>
      <c r="Q263" s="4">
        <v>0.5</v>
      </c>
      <c r="R263" s="4">
        <v>0.6</v>
      </c>
      <c r="S263" s="4">
        <v>0.33</v>
      </c>
      <c r="T263" s="4">
        <v>0.38</v>
      </c>
      <c r="U263" s="4">
        <v>0.4</v>
      </c>
      <c r="V263" s="4">
        <v>0.2</v>
      </c>
      <c r="W263" s="4">
        <v>0.32</v>
      </c>
      <c r="X263" s="4">
        <v>0.38</v>
      </c>
      <c r="Y263" s="4">
        <v>0.28000000000000003</v>
      </c>
      <c r="Z263" s="4">
        <v>0.61</v>
      </c>
      <c r="AA263" s="4">
        <v>0.53500000000000003</v>
      </c>
      <c r="AB263" s="4">
        <v>0.51</v>
      </c>
      <c r="AC263" s="4">
        <v>0.38</v>
      </c>
      <c r="AD263" s="4">
        <v>0.35</v>
      </c>
      <c r="AE263" s="4">
        <v>0.30499999999999999</v>
      </c>
      <c r="AF263" s="4">
        <v>0.30499999999999999</v>
      </c>
      <c r="AG263" s="4">
        <v>0.34499999999999997</v>
      </c>
      <c r="AH263" s="4">
        <v>0.17499999999999999</v>
      </c>
      <c r="AI263" s="4">
        <v>0.22500000000000001</v>
      </c>
      <c r="AJ263" s="4">
        <v>0.28999999999999998</v>
      </c>
      <c r="AK263" s="4">
        <v>0.27500000000000002</v>
      </c>
      <c r="AL263" s="4">
        <v>0.55310000000000004</v>
      </c>
    </row>
    <row r="264" spans="1:39" x14ac:dyDescent="0.3">
      <c r="A264" s="3">
        <v>44942</v>
      </c>
      <c r="O264" s="4">
        <v>0.41</v>
      </c>
      <c r="P264" s="4">
        <v>0.74</v>
      </c>
      <c r="Q264" s="4">
        <v>0.5</v>
      </c>
      <c r="R264" s="4">
        <v>0.6</v>
      </c>
      <c r="S264" s="4">
        <v>0.33</v>
      </c>
      <c r="T264" s="4">
        <v>0.38</v>
      </c>
      <c r="U264" s="4">
        <v>0.4</v>
      </c>
      <c r="V264" s="4">
        <v>0.2</v>
      </c>
      <c r="W264" s="4">
        <v>0.32</v>
      </c>
      <c r="X264" s="4">
        <v>0.38</v>
      </c>
      <c r="Y264" s="4">
        <v>0.28000000000000003</v>
      </c>
      <c r="Z264" s="4">
        <v>0.61</v>
      </c>
      <c r="AA264" s="4">
        <v>0.53500000000000003</v>
      </c>
      <c r="AB264" s="4">
        <v>0.51</v>
      </c>
      <c r="AC264" s="4">
        <v>0.38</v>
      </c>
      <c r="AD264" s="4">
        <v>0.35</v>
      </c>
      <c r="AE264" s="4">
        <v>0.30499999999999999</v>
      </c>
      <c r="AF264" s="4">
        <v>0.30499999999999999</v>
      </c>
      <c r="AG264" s="4">
        <v>0.34499999999999997</v>
      </c>
      <c r="AH264" s="4">
        <v>0.17499999999999999</v>
      </c>
      <c r="AI264" s="4">
        <v>0.22500000000000001</v>
      </c>
      <c r="AJ264" s="4">
        <v>0.28999999999999998</v>
      </c>
      <c r="AK264" s="4">
        <v>0.27500000000000002</v>
      </c>
      <c r="AL264" s="4">
        <v>0.55310000000000004</v>
      </c>
    </row>
    <row r="265" spans="1:39" x14ac:dyDescent="0.3">
      <c r="A265" s="3">
        <v>44943</v>
      </c>
      <c r="O265" s="4">
        <v>0.41</v>
      </c>
      <c r="P265" s="4">
        <v>0.74</v>
      </c>
      <c r="Q265" s="4">
        <v>0.5</v>
      </c>
      <c r="R265" s="4">
        <v>0.6</v>
      </c>
      <c r="S265" s="4">
        <v>0.33</v>
      </c>
      <c r="T265" s="4">
        <v>0.38</v>
      </c>
      <c r="U265" s="4">
        <v>0.4</v>
      </c>
      <c r="V265" s="4">
        <v>0.2</v>
      </c>
      <c r="W265" s="4">
        <v>0.32</v>
      </c>
      <c r="X265" s="4">
        <v>0.38</v>
      </c>
      <c r="Y265" s="4">
        <v>0.28000000000000003</v>
      </c>
      <c r="Z265" s="4">
        <v>0.61</v>
      </c>
      <c r="AA265" s="4">
        <v>0.53500000000000003</v>
      </c>
      <c r="AB265" s="4">
        <v>0.51</v>
      </c>
      <c r="AC265" s="4">
        <v>0.38</v>
      </c>
      <c r="AD265" s="4">
        <v>0.35</v>
      </c>
      <c r="AE265" s="4">
        <v>0.30499999999999999</v>
      </c>
      <c r="AF265" s="4">
        <v>0.30499999999999999</v>
      </c>
      <c r="AG265" s="4">
        <v>0.34499999999999997</v>
      </c>
      <c r="AH265" s="4">
        <v>0.17499999999999999</v>
      </c>
      <c r="AI265" s="4">
        <v>0.22500000000000001</v>
      </c>
      <c r="AJ265" s="4">
        <v>0.28999999999999998</v>
      </c>
      <c r="AK265" s="4">
        <v>0.27500000000000002</v>
      </c>
      <c r="AL265" s="4">
        <v>0.55310000000000004</v>
      </c>
    </row>
    <row r="266" spans="1:39" x14ac:dyDescent="0.3">
      <c r="A266" s="3">
        <v>44944</v>
      </c>
      <c r="O266" s="4">
        <v>0.41</v>
      </c>
      <c r="P266" s="4">
        <v>0.74</v>
      </c>
      <c r="Q266" s="4">
        <v>0.5</v>
      </c>
      <c r="R266" s="4">
        <v>0.6</v>
      </c>
      <c r="S266" s="4">
        <v>0.33</v>
      </c>
      <c r="T266" s="4">
        <v>0.38</v>
      </c>
      <c r="U266" s="4">
        <v>0.4</v>
      </c>
      <c r="V266" s="4">
        <v>0.2</v>
      </c>
      <c r="W266" s="4">
        <v>0.32</v>
      </c>
      <c r="X266" s="4">
        <v>0.38</v>
      </c>
      <c r="Y266" s="4">
        <v>0.28000000000000003</v>
      </c>
      <c r="Z266" s="4">
        <v>0.61</v>
      </c>
      <c r="AA266" s="4">
        <v>0.53500000000000003</v>
      </c>
      <c r="AB266" s="4">
        <v>0.51</v>
      </c>
      <c r="AC266" s="4">
        <v>0.38</v>
      </c>
      <c r="AD266" s="4">
        <v>0.35</v>
      </c>
      <c r="AE266" s="4">
        <v>0.30499999999999999</v>
      </c>
      <c r="AF266" s="4">
        <v>0.30499999999999999</v>
      </c>
      <c r="AG266" s="4">
        <v>0.34499999999999997</v>
      </c>
      <c r="AH266" s="4">
        <v>0.17499999999999999</v>
      </c>
      <c r="AI266" s="4">
        <v>0.22500000000000001</v>
      </c>
      <c r="AJ266" s="4">
        <v>0.28999999999999998</v>
      </c>
      <c r="AK266" s="4">
        <v>0.27500000000000002</v>
      </c>
      <c r="AL266" s="4">
        <v>0.55310000000000004</v>
      </c>
    </row>
    <row r="267" spans="1:39" x14ac:dyDescent="0.3">
      <c r="A267" s="3">
        <v>44945</v>
      </c>
      <c r="O267" s="4">
        <v>0.41</v>
      </c>
      <c r="P267" s="4">
        <v>0.74</v>
      </c>
      <c r="Q267" s="4">
        <v>0.5</v>
      </c>
      <c r="R267" s="4">
        <v>0.6</v>
      </c>
      <c r="S267" s="4">
        <v>0.33</v>
      </c>
      <c r="T267" s="4">
        <v>0.38</v>
      </c>
      <c r="U267" s="4">
        <v>0.4</v>
      </c>
      <c r="V267" s="4">
        <v>0.2</v>
      </c>
      <c r="W267" s="4">
        <v>0.32</v>
      </c>
      <c r="X267" s="4">
        <v>0.38</v>
      </c>
      <c r="Y267" s="4">
        <v>0.28000000000000003</v>
      </c>
      <c r="Z267" s="4">
        <v>0.61</v>
      </c>
      <c r="AA267" s="4">
        <v>0.53500000000000003</v>
      </c>
      <c r="AB267" s="4">
        <v>0.51</v>
      </c>
      <c r="AC267" s="4">
        <v>0.38</v>
      </c>
      <c r="AD267" s="4">
        <v>0.35</v>
      </c>
      <c r="AE267" s="4">
        <v>0.30499999999999999</v>
      </c>
      <c r="AF267" s="4">
        <v>0.30499999999999999</v>
      </c>
      <c r="AG267" s="4">
        <v>0.34499999999999997</v>
      </c>
      <c r="AH267" s="4">
        <v>0.17499999999999999</v>
      </c>
      <c r="AI267" s="4">
        <v>0.22500000000000001</v>
      </c>
      <c r="AJ267" s="4">
        <v>0.28999999999999998</v>
      </c>
      <c r="AK267" s="4">
        <v>0.27500000000000002</v>
      </c>
      <c r="AL267" s="4">
        <v>0.55310000000000004</v>
      </c>
    </row>
    <row r="268" spans="1:39" x14ac:dyDescent="0.3">
      <c r="A268" s="3">
        <v>44946</v>
      </c>
      <c r="O268" s="4">
        <v>0.45</v>
      </c>
      <c r="P268" s="4">
        <v>0.67</v>
      </c>
      <c r="Q268" s="4">
        <v>0.82</v>
      </c>
      <c r="R268" s="4">
        <v>0.62</v>
      </c>
      <c r="S268" s="4">
        <v>0.33</v>
      </c>
      <c r="T268" s="4">
        <v>0.33</v>
      </c>
      <c r="U268" s="4">
        <v>0.4</v>
      </c>
      <c r="V268" s="4">
        <v>0.23</v>
      </c>
      <c r="W268" s="4">
        <v>0.3</v>
      </c>
      <c r="X268" s="4">
        <v>0.4</v>
      </c>
      <c r="Y268" s="4">
        <v>0.33</v>
      </c>
      <c r="Z268" s="4">
        <v>0.62</v>
      </c>
      <c r="AA268" s="4">
        <v>0.54</v>
      </c>
      <c r="AB268" s="4">
        <v>0.51500000000000001</v>
      </c>
      <c r="AC268" s="4">
        <v>0.38</v>
      </c>
      <c r="AD268" s="4">
        <v>0.35</v>
      </c>
      <c r="AE268" s="4">
        <v>0.30499999999999999</v>
      </c>
      <c r="AF268" s="4">
        <v>0.30499999999999999</v>
      </c>
      <c r="AG268" s="4">
        <v>0.28499999999999998</v>
      </c>
      <c r="AH268" s="4">
        <v>0.17499999999999999</v>
      </c>
      <c r="AI268" s="4">
        <v>0.22500000000000001</v>
      </c>
      <c r="AJ268" s="4">
        <v>0.33</v>
      </c>
      <c r="AK268" s="4">
        <v>0.27</v>
      </c>
      <c r="AL268" s="4">
        <v>0.48230000000000001</v>
      </c>
      <c r="AM268" s="4">
        <v>0.44</v>
      </c>
    </row>
    <row r="269" spans="1:39" x14ac:dyDescent="0.3">
      <c r="A269" s="3">
        <v>44949</v>
      </c>
      <c r="O269" s="4">
        <v>0.45</v>
      </c>
      <c r="P269" s="4">
        <v>0.67</v>
      </c>
      <c r="Q269" s="4">
        <v>0.82</v>
      </c>
      <c r="R269" s="4">
        <v>0.62</v>
      </c>
      <c r="S269" s="4">
        <v>0.33</v>
      </c>
      <c r="T269" s="4">
        <v>0.33</v>
      </c>
      <c r="U269" s="4">
        <v>0.4</v>
      </c>
      <c r="V269" s="4">
        <v>0.23</v>
      </c>
      <c r="W269" s="4">
        <v>0.3</v>
      </c>
      <c r="X269" s="4">
        <v>0.4</v>
      </c>
      <c r="Y269" s="4">
        <v>0.33</v>
      </c>
      <c r="Z269" s="4">
        <v>0.62</v>
      </c>
      <c r="AA269" s="4">
        <v>0.54</v>
      </c>
      <c r="AB269" s="4">
        <v>0.51500000000000001</v>
      </c>
      <c r="AC269" s="4">
        <v>0.38</v>
      </c>
      <c r="AD269" s="4">
        <v>0.35</v>
      </c>
      <c r="AE269" s="4">
        <v>0.30499999999999999</v>
      </c>
      <c r="AF269" s="4">
        <v>0.30499999999999999</v>
      </c>
      <c r="AG269" s="4">
        <v>0.28499999999999998</v>
      </c>
      <c r="AH269" s="4">
        <v>0.17499999999999999</v>
      </c>
      <c r="AI269" s="4">
        <v>0.22500000000000001</v>
      </c>
      <c r="AJ269" s="4">
        <v>0.33</v>
      </c>
      <c r="AK269" s="4">
        <v>0.27</v>
      </c>
      <c r="AL269" s="4">
        <v>0.48230000000000001</v>
      </c>
      <c r="AM269" s="4">
        <v>0.44</v>
      </c>
    </row>
    <row r="270" spans="1:39" x14ac:dyDescent="0.3">
      <c r="A270" s="3">
        <v>44950</v>
      </c>
      <c r="O270" s="4">
        <v>0.45</v>
      </c>
      <c r="P270" s="4">
        <v>0.67</v>
      </c>
      <c r="Q270" s="4">
        <v>0.82</v>
      </c>
      <c r="R270" s="4">
        <v>0.62</v>
      </c>
      <c r="S270" s="4">
        <v>0.33</v>
      </c>
      <c r="T270" s="4">
        <v>0.33</v>
      </c>
      <c r="U270" s="4">
        <v>0.4</v>
      </c>
      <c r="V270" s="4">
        <v>0.23</v>
      </c>
      <c r="W270" s="4">
        <v>0.3</v>
      </c>
      <c r="X270" s="4">
        <v>0.4</v>
      </c>
      <c r="Y270" s="4">
        <v>0.33</v>
      </c>
      <c r="Z270" s="4">
        <v>0.62</v>
      </c>
      <c r="AA270" s="4">
        <v>0.54</v>
      </c>
      <c r="AB270" s="4">
        <v>0.51500000000000001</v>
      </c>
      <c r="AC270" s="4">
        <v>0.38</v>
      </c>
      <c r="AD270" s="4">
        <v>0.35</v>
      </c>
      <c r="AE270" s="4">
        <v>0.30499999999999999</v>
      </c>
      <c r="AF270" s="4">
        <v>0.30499999999999999</v>
      </c>
      <c r="AG270" s="4">
        <v>0.28499999999999998</v>
      </c>
      <c r="AH270" s="4">
        <v>0.17499999999999999</v>
      </c>
      <c r="AI270" s="4">
        <v>0.22500000000000001</v>
      </c>
      <c r="AJ270" s="4">
        <v>0.33</v>
      </c>
      <c r="AK270" s="4">
        <v>0.27</v>
      </c>
      <c r="AL270" s="4">
        <v>0.48230000000000001</v>
      </c>
      <c r="AM270" s="4">
        <v>0.44</v>
      </c>
    </row>
    <row r="271" spans="1:39" x14ac:dyDescent="0.3">
      <c r="A271" s="3">
        <v>44951</v>
      </c>
      <c r="O271" s="4">
        <v>0.45</v>
      </c>
      <c r="P271" s="4">
        <v>0.67</v>
      </c>
      <c r="Q271" s="4">
        <v>0.82</v>
      </c>
      <c r="R271" s="4">
        <v>0.62</v>
      </c>
      <c r="S271" s="4">
        <v>0.33</v>
      </c>
      <c r="T271" s="4">
        <v>0.33</v>
      </c>
      <c r="U271" s="4">
        <v>0.4</v>
      </c>
      <c r="V271" s="4">
        <v>0.23</v>
      </c>
      <c r="W271" s="4">
        <v>0.3</v>
      </c>
      <c r="X271" s="4">
        <v>0.4</v>
      </c>
      <c r="Y271" s="4">
        <v>0.33</v>
      </c>
      <c r="Z271" s="4">
        <v>0.62</v>
      </c>
      <c r="AA271" s="4">
        <v>0.54</v>
      </c>
      <c r="AB271" s="4">
        <v>0.51500000000000001</v>
      </c>
      <c r="AC271" s="4">
        <v>0.38</v>
      </c>
      <c r="AD271" s="4">
        <v>0.35</v>
      </c>
      <c r="AE271" s="4">
        <v>0.30499999999999999</v>
      </c>
      <c r="AF271" s="4">
        <v>0.30499999999999999</v>
      </c>
      <c r="AG271" s="4">
        <v>0.28499999999999998</v>
      </c>
      <c r="AH271" s="4">
        <v>0.17499999999999999</v>
      </c>
      <c r="AI271" s="4">
        <v>0.22500000000000001</v>
      </c>
      <c r="AJ271" s="4">
        <v>0.33</v>
      </c>
      <c r="AK271" s="4">
        <v>0.27</v>
      </c>
      <c r="AL271" s="4">
        <v>0.48230000000000001</v>
      </c>
      <c r="AM271" s="4">
        <v>0.44</v>
      </c>
    </row>
    <row r="272" spans="1:39" x14ac:dyDescent="0.3">
      <c r="A272" s="3">
        <v>44952</v>
      </c>
      <c r="O272" s="4">
        <v>0.45</v>
      </c>
      <c r="P272" s="4">
        <v>0.67</v>
      </c>
      <c r="Q272" s="4">
        <v>0.82</v>
      </c>
      <c r="R272" s="4">
        <v>0.62</v>
      </c>
      <c r="S272" s="4">
        <v>0.33</v>
      </c>
      <c r="T272" s="4">
        <v>0.33</v>
      </c>
      <c r="U272" s="4">
        <v>0.4</v>
      </c>
      <c r="V272" s="4">
        <v>0.23</v>
      </c>
      <c r="W272" s="4">
        <v>0.3</v>
      </c>
      <c r="X272" s="4">
        <v>0.4</v>
      </c>
      <c r="Y272" s="4">
        <v>0.33</v>
      </c>
      <c r="Z272" s="4">
        <v>0.62</v>
      </c>
      <c r="AA272" s="4">
        <v>0.54</v>
      </c>
      <c r="AB272" s="4">
        <v>0.51500000000000001</v>
      </c>
      <c r="AC272" s="4">
        <v>0.38</v>
      </c>
      <c r="AD272" s="4">
        <v>0.35</v>
      </c>
      <c r="AE272" s="4">
        <v>0.30499999999999999</v>
      </c>
      <c r="AF272" s="4">
        <v>0.30499999999999999</v>
      </c>
      <c r="AG272" s="4">
        <v>0.28499999999999998</v>
      </c>
      <c r="AH272" s="4">
        <v>0.17499999999999999</v>
      </c>
      <c r="AI272" s="4">
        <v>0.22500000000000001</v>
      </c>
      <c r="AJ272" s="4">
        <v>0.33</v>
      </c>
      <c r="AK272" s="4">
        <v>0.27</v>
      </c>
      <c r="AL272" s="4">
        <v>0.48230000000000001</v>
      </c>
      <c r="AM272" s="4">
        <v>0.44</v>
      </c>
    </row>
    <row r="273" spans="1:40" x14ac:dyDescent="0.3">
      <c r="A273" s="3">
        <v>44953</v>
      </c>
      <c r="O273" s="4">
        <v>0.54</v>
      </c>
      <c r="P273" s="4">
        <v>0.77</v>
      </c>
      <c r="Q273" s="4">
        <v>0.75</v>
      </c>
      <c r="R273" s="4">
        <v>0.7</v>
      </c>
      <c r="S273" s="4">
        <v>0.33</v>
      </c>
      <c r="T273" s="4">
        <v>0.32</v>
      </c>
      <c r="U273" s="4">
        <v>0.42</v>
      </c>
      <c r="V273" s="4">
        <v>0.24</v>
      </c>
      <c r="W273" s="4">
        <v>0.3</v>
      </c>
      <c r="X273" s="4">
        <v>0.41</v>
      </c>
      <c r="Y273" s="4">
        <v>0.35</v>
      </c>
      <c r="Z273" s="4">
        <v>0.63</v>
      </c>
      <c r="AA273" s="4">
        <v>0.54500000000000004</v>
      </c>
      <c r="AB273" s="4">
        <v>0.51500000000000001</v>
      </c>
      <c r="AC273" s="4">
        <v>0.38500000000000001</v>
      </c>
      <c r="AD273" s="4">
        <v>0.35499999999999998</v>
      </c>
      <c r="AE273" s="4">
        <v>0.30499999999999999</v>
      </c>
      <c r="AF273" s="4">
        <v>0.31</v>
      </c>
      <c r="AG273" s="4">
        <v>0.29499999999999998</v>
      </c>
      <c r="AH273" s="4">
        <v>0.17499999999999999</v>
      </c>
      <c r="AI273" s="4">
        <v>0.22500000000000001</v>
      </c>
      <c r="AJ273" s="4">
        <v>0.33</v>
      </c>
      <c r="AK273" s="4">
        <v>0.27500000000000002</v>
      </c>
      <c r="AL273" s="4">
        <v>0.4909</v>
      </c>
      <c r="AM273" s="4">
        <v>0.44</v>
      </c>
    </row>
    <row r="274" spans="1:40" x14ac:dyDescent="0.3">
      <c r="A274" s="3">
        <v>44956</v>
      </c>
      <c r="O274" s="4">
        <v>0.54</v>
      </c>
      <c r="P274" s="4">
        <v>0.77</v>
      </c>
      <c r="Q274" s="4">
        <v>0.75</v>
      </c>
      <c r="R274" s="4">
        <v>0.7</v>
      </c>
      <c r="S274" s="4">
        <v>0.33</v>
      </c>
      <c r="T274" s="4">
        <v>0.32</v>
      </c>
      <c r="U274" s="4">
        <v>0.42</v>
      </c>
      <c r="V274" s="4">
        <v>0.24</v>
      </c>
      <c r="W274" s="4">
        <v>0.3</v>
      </c>
      <c r="X274" s="4">
        <v>0.41</v>
      </c>
      <c r="Y274" s="4">
        <v>0.35</v>
      </c>
      <c r="Z274" s="4">
        <v>0.63</v>
      </c>
      <c r="AA274" s="4">
        <v>0.54500000000000004</v>
      </c>
      <c r="AB274" s="4">
        <v>0.51500000000000001</v>
      </c>
      <c r="AC274" s="4">
        <v>0.38500000000000001</v>
      </c>
      <c r="AD274" s="4">
        <v>0.35499999999999998</v>
      </c>
      <c r="AE274" s="4">
        <v>0.30499999999999999</v>
      </c>
      <c r="AF274" s="4">
        <v>0.31</v>
      </c>
      <c r="AG274" s="4">
        <v>0.29499999999999998</v>
      </c>
      <c r="AH274" s="4">
        <v>0.17499999999999999</v>
      </c>
      <c r="AI274" s="4">
        <v>0.22500000000000001</v>
      </c>
      <c r="AJ274" s="4">
        <v>0.33</v>
      </c>
      <c r="AK274" s="4">
        <v>0.27500000000000002</v>
      </c>
      <c r="AL274" s="4">
        <v>0.4909</v>
      </c>
      <c r="AM274" s="4">
        <v>0.44</v>
      </c>
    </row>
    <row r="275" spans="1:40" x14ac:dyDescent="0.3">
      <c r="A275" s="3">
        <v>44957</v>
      </c>
      <c r="O275" s="4">
        <v>0.52</v>
      </c>
      <c r="P275" s="4">
        <v>0.82</v>
      </c>
      <c r="Q275" s="4">
        <v>1.02</v>
      </c>
      <c r="R275" s="4">
        <v>0.5</v>
      </c>
      <c r="S275" s="4">
        <v>0.43</v>
      </c>
      <c r="T275" s="4">
        <v>0.49390000000000001</v>
      </c>
      <c r="U275" s="4">
        <v>0.28999999999999998</v>
      </c>
      <c r="V275" s="4">
        <v>0.3</v>
      </c>
      <c r="W275" s="4">
        <v>0.30099999999999999</v>
      </c>
      <c r="X275" s="4">
        <v>0.46899999999999997</v>
      </c>
      <c r="Y275" s="4">
        <v>0.41</v>
      </c>
      <c r="Z275" s="4">
        <v>0.5</v>
      </c>
      <c r="AA275" s="4">
        <v>0.40300000000000002</v>
      </c>
      <c r="AB275" s="4">
        <v>0.46589999999999998</v>
      </c>
      <c r="AC275" s="4">
        <v>0.43</v>
      </c>
      <c r="AD275" s="4">
        <v>0.372</v>
      </c>
      <c r="AE275" s="4">
        <v>0.34200000000000003</v>
      </c>
      <c r="AF275" s="4">
        <v>0.29499999999999998</v>
      </c>
      <c r="AG275" s="4">
        <v>0.20419999999999999</v>
      </c>
      <c r="AH275" s="4">
        <v>0.1842</v>
      </c>
      <c r="AI275" s="4">
        <v>0.2492</v>
      </c>
      <c r="AJ275" s="4">
        <v>0.375</v>
      </c>
      <c r="AK275" s="4">
        <v>0.35499999999999998</v>
      </c>
      <c r="AL275" s="4">
        <v>0.57999999999999996</v>
      </c>
      <c r="AM275" s="4">
        <v>0.37</v>
      </c>
    </row>
    <row r="276" spans="1:40" x14ac:dyDescent="0.3">
      <c r="A276" s="3">
        <v>44958</v>
      </c>
      <c r="O276" s="4">
        <v>0.52</v>
      </c>
      <c r="P276" s="4">
        <v>0.82</v>
      </c>
      <c r="Q276" s="4">
        <v>1.02</v>
      </c>
      <c r="R276" s="4">
        <v>0.5</v>
      </c>
      <c r="S276" s="4">
        <v>0.43</v>
      </c>
      <c r="T276" s="4">
        <v>0.49390000000000001</v>
      </c>
      <c r="U276" s="4">
        <v>0.28999999999999998</v>
      </c>
      <c r="V276" s="4">
        <v>0.3</v>
      </c>
      <c r="W276" s="4">
        <v>0.30099999999999999</v>
      </c>
      <c r="X276" s="4">
        <v>0.46899999999999997</v>
      </c>
      <c r="Y276" s="4">
        <v>0.41</v>
      </c>
      <c r="Z276" s="4">
        <v>0.5</v>
      </c>
      <c r="AA276" s="4">
        <v>0.40300000000000002</v>
      </c>
      <c r="AB276" s="4">
        <v>0.46589999999999998</v>
      </c>
      <c r="AC276" s="4">
        <v>0.43</v>
      </c>
      <c r="AD276" s="4">
        <v>0.372</v>
      </c>
      <c r="AE276" s="4">
        <v>0.34200000000000003</v>
      </c>
      <c r="AF276" s="4">
        <v>0.29499999999999998</v>
      </c>
      <c r="AG276" s="4">
        <v>0.20419999999999999</v>
      </c>
      <c r="AH276" s="4">
        <v>0.1842</v>
      </c>
      <c r="AI276" s="4">
        <v>0.2492</v>
      </c>
      <c r="AJ276" s="4">
        <v>0.375</v>
      </c>
      <c r="AK276" s="4">
        <v>0.35499999999999998</v>
      </c>
      <c r="AL276" s="4">
        <v>0.57999999999999996</v>
      </c>
      <c r="AM276" s="4">
        <v>0.37</v>
      </c>
    </row>
    <row r="277" spans="1:40" x14ac:dyDescent="0.3">
      <c r="A277" s="3">
        <v>44959</v>
      </c>
      <c r="O277" s="4">
        <v>0.52</v>
      </c>
      <c r="P277" s="4">
        <v>0.82</v>
      </c>
      <c r="Q277" s="4">
        <v>1.02</v>
      </c>
      <c r="R277" s="4">
        <v>0.5</v>
      </c>
      <c r="S277" s="4">
        <v>0.43</v>
      </c>
      <c r="T277" s="4">
        <v>0.49390000000000001</v>
      </c>
      <c r="U277" s="4">
        <v>0.28999999999999998</v>
      </c>
      <c r="V277" s="4">
        <v>0.3</v>
      </c>
      <c r="W277" s="4">
        <v>0.30099999999999999</v>
      </c>
      <c r="X277" s="4">
        <v>0.46899999999999997</v>
      </c>
      <c r="Y277" s="4">
        <v>0.41</v>
      </c>
      <c r="Z277" s="4">
        <v>0.5</v>
      </c>
      <c r="AA277" s="4">
        <v>0.40300000000000002</v>
      </c>
      <c r="AB277" s="4">
        <v>0.46589999999999998</v>
      </c>
      <c r="AC277" s="4">
        <v>0.43</v>
      </c>
      <c r="AD277" s="4">
        <v>0.372</v>
      </c>
      <c r="AE277" s="4">
        <v>0.34200000000000003</v>
      </c>
      <c r="AF277" s="4">
        <v>0.29499999999999998</v>
      </c>
      <c r="AG277" s="4">
        <v>0.20419999999999999</v>
      </c>
      <c r="AH277" s="4">
        <v>0.1842</v>
      </c>
      <c r="AI277" s="4">
        <v>0.2492</v>
      </c>
      <c r="AJ277" s="4">
        <v>0.375</v>
      </c>
      <c r="AK277" s="4">
        <v>0.35499999999999998</v>
      </c>
      <c r="AL277" s="4">
        <v>0.57999999999999996</v>
      </c>
      <c r="AM277" s="4">
        <v>0.37</v>
      </c>
    </row>
    <row r="278" spans="1:40" x14ac:dyDescent="0.3">
      <c r="A278" s="3">
        <v>44960</v>
      </c>
      <c r="O278" s="4">
        <v>0.52</v>
      </c>
      <c r="P278" s="4">
        <v>0.82</v>
      </c>
      <c r="Q278" s="4">
        <v>1.01</v>
      </c>
      <c r="R278" s="4">
        <v>0.5</v>
      </c>
      <c r="S278" s="4">
        <v>0.47</v>
      </c>
      <c r="T278" s="4">
        <v>0.49390000000000001</v>
      </c>
      <c r="U278" s="4">
        <v>0.28999999999999998</v>
      </c>
      <c r="V278" s="4">
        <v>0.3</v>
      </c>
      <c r="W278" s="4">
        <v>0.30099999999999999</v>
      </c>
      <c r="X278" s="4">
        <v>0.46899999999999997</v>
      </c>
      <c r="Y278" s="4">
        <v>0.4</v>
      </c>
      <c r="Z278" s="4">
        <v>0.5</v>
      </c>
      <c r="AA278" s="4">
        <v>0.40300000000000002</v>
      </c>
      <c r="AB278" s="4">
        <v>0.46589999999999998</v>
      </c>
      <c r="AC278" s="4">
        <v>0.43</v>
      </c>
      <c r="AD278" s="4">
        <v>0.372</v>
      </c>
      <c r="AE278" s="4">
        <v>0.34200000000000003</v>
      </c>
      <c r="AF278" s="4">
        <v>0.29499999999999998</v>
      </c>
      <c r="AG278" s="4">
        <v>0.20419999999999999</v>
      </c>
      <c r="AH278" s="4">
        <v>0.1842</v>
      </c>
      <c r="AI278" s="4">
        <v>0.2492</v>
      </c>
      <c r="AJ278" s="4">
        <v>0.375</v>
      </c>
      <c r="AK278" s="4">
        <v>0.35499999999999998</v>
      </c>
      <c r="AL278" s="4">
        <v>0.57999999999999996</v>
      </c>
      <c r="AM278" s="4">
        <v>0.37</v>
      </c>
    </row>
    <row r="279" spans="1:40" x14ac:dyDescent="0.3">
      <c r="A279" s="3">
        <v>44963</v>
      </c>
      <c r="O279" s="4">
        <v>0.52</v>
      </c>
      <c r="P279" s="4">
        <v>0.82</v>
      </c>
      <c r="Q279" s="4">
        <v>1.01</v>
      </c>
      <c r="R279" s="4">
        <v>0.5</v>
      </c>
      <c r="S279" s="4">
        <v>0.47</v>
      </c>
      <c r="T279" s="4">
        <v>0.49390000000000001</v>
      </c>
      <c r="U279" s="4">
        <v>0.28999999999999998</v>
      </c>
      <c r="V279" s="4">
        <v>0.3</v>
      </c>
      <c r="W279" s="4">
        <v>0.30099999999999999</v>
      </c>
      <c r="X279" s="4">
        <v>0.46899999999999997</v>
      </c>
      <c r="Y279" s="4">
        <v>0.4</v>
      </c>
      <c r="Z279" s="4">
        <v>0.5</v>
      </c>
      <c r="AA279" s="4">
        <v>0.40300000000000002</v>
      </c>
      <c r="AB279" s="4">
        <v>0.46589999999999998</v>
      </c>
      <c r="AC279" s="4">
        <v>0.43</v>
      </c>
      <c r="AD279" s="4">
        <v>0.372</v>
      </c>
      <c r="AE279" s="4">
        <v>0.34200000000000003</v>
      </c>
      <c r="AF279" s="4">
        <v>0.29499999999999998</v>
      </c>
      <c r="AG279" s="4">
        <v>0.20419999999999999</v>
      </c>
      <c r="AH279" s="4">
        <v>0.1842</v>
      </c>
      <c r="AI279" s="4">
        <v>0.2492</v>
      </c>
      <c r="AJ279" s="4">
        <v>0.375</v>
      </c>
      <c r="AK279" s="4">
        <v>0.35499999999999998</v>
      </c>
      <c r="AL279" s="4">
        <v>0.57999999999999996</v>
      </c>
      <c r="AM279" s="4">
        <v>0.37</v>
      </c>
    </row>
    <row r="280" spans="1:40" x14ac:dyDescent="0.3">
      <c r="A280" s="3">
        <v>44964</v>
      </c>
      <c r="O280" s="4">
        <v>0.52</v>
      </c>
      <c r="P280" s="4">
        <v>0.82</v>
      </c>
      <c r="Q280" s="4">
        <v>1.01</v>
      </c>
      <c r="R280" s="4">
        <v>0.5</v>
      </c>
      <c r="S280" s="4">
        <v>0.47</v>
      </c>
      <c r="T280" s="4">
        <v>0.49390000000000001</v>
      </c>
      <c r="U280" s="4">
        <v>0.28999999999999998</v>
      </c>
      <c r="V280" s="4">
        <v>0.3</v>
      </c>
      <c r="W280" s="4">
        <v>0.30099999999999999</v>
      </c>
      <c r="X280" s="4">
        <v>0.46899999999999997</v>
      </c>
      <c r="Y280" s="4">
        <v>0.4</v>
      </c>
      <c r="Z280" s="4">
        <v>0.5</v>
      </c>
      <c r="AA280" s="4">
        <v>0.40300000000000002</v>
      </c>
      <c r="AB280" s="4">
        <v>0.46589999999999998</v>
      </c>
      <c r="AC280" s="4">
        <v>0.43</v>
      </c>
      <c r="AD280" s="4">
        <v>0.372</v>
      </c>
      <c r="AE280" s="4">
        <v>0.34200000000000003</v>
      </c>
      <c r="AF280" s="4">
        <v>0.29499999999999998</v>
      </c>
      <c r="AG280" s="4">
        <v>0.20419999999999999</v>
      </c>
      <c r="AH280" s="4">
        <v>0.1842</v>
      </c>
      <c r="AI280" s="4">
        <v>0.2492</v>
      </c>
      <c r="AJ280" s="4">
        <v>0.375</v>
      </c>
      <c r="AK280" s="4">
        <v>0.35499999999999998</v>
      </c>
      <c r="AL280" s="4">
        <v>0.57999999999999996</v>
      </c>
      <c r="AM280" s="4">
        <v>0.37</v>
      </c>
    </row>
    <row r="281" spans="1:40" x14ac:dyDescent="0.3">
      <c r="A281" s="3">
        <v>44965</v>
      </c>
      <c r="O281" s="4">
        <v>0.52</v>
      </c>
      <c r="P281" s="4">
        <v>0.82</v>
      </c>
      <c r="Q281" s="4">
        <v>1.01</v>
      </c>
      <c r="R281" s="4">
        <v>0.5</v>
      </c>
      <c r="S281" s="4">
        <v>0.47</v>
      </c>
      <c r="T281" s="4">
        <v>0.49390000000000001</v>
      </c>
      <c r="U281" s="4">
        <v>0.28999999999999998</v>
      </c>
      <c r="V281" s="4">
        <v>0.3</v>
      </c>
      <c r="W281" s="4">
        <v>0.30099999999999999</v>
      </c>
      <c r="X281" s="4">
        <v>0.46899999999999997</v>
      </c>
      <c r="Y281" s="4">
        <v>0.4</v>
      </c>
      <c r="Z281" s="4">
        <v>0.5</v>
      </c>
      <c r="AA281" s="4">
        <v>0.40300000000000002</v>
      </c>
      <c r="AB281" s="4">
        <v>0.46589999999999998</v>
      </c>
      <c r="AC281" s="4">
        <v>0.43</v>
      </c>
      <c r="AD281" s="4">
        <v>0.372</v>
      </c>
      <c r="AE281" s="4">
        <v>0.34200000000000003</v>
      </c>
      <c r="AF281" s="4">
        <v>0.29499999999999998</v>
      </c>
      <c r="AG281" s="4">
        <v>0.20419999999999999</v>
      </c>
      <c r="AH281" s="4">
        <v>0.1842</v>
      </c>
      <c r="AI281" s="4">
        <v>0.2492</v>
      </c>
      <c r="AJ281" s="4">
        <v>0.375</v>
      </c>
      <c r="AK281" s="4">
        <v>0.35499999999999998</v>
      </c>
      <c r="AL281" s="4">
        <v>0.57999999999999996</v>
      </c>
      <c r="AM281" s="4">
        <v>0.37</v>
      </c>
    </row>
    <row r="282" spans="1:40" x14ac:dyDescent="0.3">
      <c r="A282" s="3">
        <v>44966</v>
      </c>
      <c r="P282" s="4">
        <v>0.82</v>
      </c>
      <c r="Q282" s="4">
        <v>1.01</v>
      </c>
      <c r="R282" s="4">
        <v>0.5</v>
      </c>
      <c r="S282" s="4">
        <v>0.47</v>
      </c>
      <c r="T282" s="4">
        <v>0.49390000000000001</v>
      </c>
      <c r="U282" s="4">
        <v>0.28999999999999998</v>
      </c>
      <c r="V282" s="4">
        <v>0.3</v>
      </c>
      <c r="W282" s="4">
        <v>0.30099999999999999</v>
      </c>
      <c r="X282" s="4">
        <v>0.46899999999999997</v>
      </c>
      <c r="Y282" s="4">
        <v>0.4</v>
      </c>
      <c r="Z282" s="4">
        <v>0.5</v>
      </c>
      <c r="AA282" s="4">
        <v>0.40300000000000002</v>
      </c>
      <c r="AB282" s="4">
        <v>0.46589999999999998</v>
      </c>
      <c r="AC282" s="4">
        <v>0.43</v>
      </c>
      <c r="AD282" s="4">
        <v>0.372</v>
      </c>
      <c r="AE282" s="4">
        <v>0.34200000000000003</v>
      </c>
      <c r="AF282" s="4">
        <v>0.29499999999999998</v>
      </c>
      <c r="AG282" s="4">
        <v>0.20419999999999999</v>
      </c>
      <c r="AH282" s="4">
        <v>0.1842</v>
      </c>
      <c r="AI282" s="4">
        <v>0.2492</v>
      </c>
      <c r="AJ282" s="4">
        <v>0.375</v>
      </c>
      <c r="AK282" s="4">
        <v>0.35499999999999998</v>
      </c>
      <c r="AL282" s="4">
        <v>0.57999999999999996</v>
      </c>
      <c r="AM282" s="4">
        <v>0.37</v>
      </c>
    </row>
    <row r="283" spans="1:40" x14ac:dyDescent="0.3">
      <c r="A283" s="3">
        <v>44967</v>
      </c>
      <c r="P283" s="4">
        <v>0.82</v>
      </c>
      <c r="Q283" s="4">
        <v>0.95</v>
      </c>
      <c r="R283" s="4">
        <v>0.5</v>
      </c>
      <c r="S283" s="4">
        <v>0.42</v>
      </c>
      <c r="T283" s="4">
        <v>0.49390000000000001</v>
      </c>
      <c r="U283" s="4">
        <v>0.28999999999999998</v>
      </c>
      <c r="V283" s="4">
        <v>0.3</v>
      </c>
      <c r="W283" s="4">
        <v>0.30099999999999999</v>
      </c>
      <c r="X283" s="4">
        <v>0.43</v>
      </c>
      <c r="Y283" s="4">
        <v>0.37</v>
      </c>
      <c r="Z283" s="4">
        <v>0.5</v>
      </c>
      <c r="AA283" s="4">
        <v>0.40300000000000002</v>
      </c>
      <c r="AB283" s="4">
        <v>0.46589999999999998</v>
      </c>
      <c r="AC283" s="4">
        <v>0.43</v>
      </c>
      <c r="AD283" s="4">
        <v>0.372</v>
      </c>
      <c r="AE283" s="4">
        <v>0.34200000000000003</v>
      </c>
      <c r="AF283" s="4">
        <v>0.29499999999999998</v>
      </c>
      <c r="AG283" s="4">
        <v>0.20419999999999999</v>
      </c>
      <c r="AH283" s="4">
        <v>0.1842</v>
      </c>
      <c r="AI283" s="4">
        <v>0.2492</v>
      </c>
      <c r="AJ283" s="4">
        <v>0.375</v>
      </c>
      <c r="AK283" s="4">
        <v>0.35499999999999998</v>
      </c>
      <c r="AL283" s="4">
        <v>0.57999999999999996</v>
      </c>
      <c r="AM283" s="4">
        <v>0.37</v>
      </c>
    </row>
    <row r="284" spans="1:40" x14ac:dyDescent="0.3">
      <c r="A284" s="3">
        <v>44970</v>
      </c>
      <c r="P284" s="4">
        <v>0.82</v>
      </c>
      <c r="Q284" s="4">
        <v>0.95</v>
      </c>
      <c r="R284" s="4">
        <v>0.5</v>
      </c>
      <c r="S284" s="4">
        <v>0.42</v>
      </c>
      <c r="T284" s="4">
        <v>0.49390000000000001</v>
      </c>
      <c r="U284" s="4">
        <v>0.28999999999999998</v>
      </c>
      <c r="V284" s="4">
        <v>0.3</v>
      </c>
      <c r="W284" s="4">
        <v>0.30099999999999999</v>
      </c>
      <c r="X284" s="4">
        <v>0.43</v>
      </c>
      <c r="Y284" s="4">
        <v>0.37</v>
      </c>
      <c r="Z284" s="4">
        <v>0.5</v>
      </c>
      <c r="AA284" s="4">
        <v>0.40300000000000002</v>
      </c>
      <c r="AB284" s="4">
        <v>0.46589999999999998</v>
      </c>
      <c r="AC284" s="4">
        <v>0.43</v>
      </c>
      <c r="AD284" s="4">
        <v>0.372</v>
      </c>
      <c r="AE284" s="4">
        <v>0.34200000000000003</v>
      </c>
      <c r="AF284" s="4">
        <v>0.29499999999999998</v>
      </c>
      <c r="AG284" s="4">
        <v>0.20419999999999999</v>
      </c>
      <c r="AH284" s="4">
        <v>0.1842</v>
      </c>
      <c r="AI284" s="4">
        <v>0.2492</v>
      </c>
      <c r="AJ284" s="4">
        <v>0.375</v>
      </c>
      <c r="AK284" s="4">
        <v>0.35499999999999998</v>
      </c>
      <c r="AL284" s="4">
        <v>0.57999999999999996</v>
      </c>
      <c r="AM284" s="4">
        <v>0.37</v>
      </c>
    </row>
    <row r="285" spans="1:40" x14ac:dyDescent="0.3">
      <c r="A285" s="3">
        <v>44971</v>
      </c>
      <c r="P285" s="4">
        <v>0.82</v>
      </c>
      <c r="Q285" s="4">
        <v>0.95</v>
      </c>
      <c r="R285" s="4">
        <v>0.5</v>
      </c>
      <c r="S285" s="4">
        <v>0.42</v>
      </c>
      <c r="T285" s="4">
        <v>0.49390000000000001</v>
      </c>
      <c r="U285" s="4">
        <v>0.28999999999999998</v>
      </c>
      <c r="V285" s="4">
        <v>0.3</v>
      </c>
      <c r="W285" s="4">
        <v>0.30099999999999999</v>
      </c>
      <c r="X285" s="4">
        <v>0.43</v>
      </c>
      <c r="Y285" s="4">
        <v>0.37</v>
      </c>
      <c r="Z285" s="4">
        <v>0.5</v>
      </c>
      <c r="AA285" s="4">
        <v>0.40300000000000002</v>
      </c>
      <c r="AB285" s="4">
        <v>0.46589999999999998</v>
      </c>
      <c r="AC285" s="4">
        <v>0.43</v>
      </c>
      <c r="AD285" s="4">
        <v>0.372</v>
      </c>
      <c r="AE285" s="4">
        <v>0.34200000000000003</v>
      </c>
      <c r="AF285" s="4">
        <v>0.29499999999999998</v>
      </c>
      <c r="AG285" s="4">
        <v>0.20419999999999999</v>
      </c>
      <c r="AH285" s="4">
        <v>0.1842</v>
      </c>
      <c r="AI285" s="4">
        <v>0.2492</v>
      </c>
      <c r="AJ285" s="4">
        <v>0.375</v>
      </c>
      <c r="AK285" s="4">
        <v>0.35499999999999998</v>
      </c>
      <c r="AL285" s="4">
        <v>0.57999999999999996</v>
      </c>
      <c r="AM285" s="4">
        <v>0.37</v>
      </c>
    </row>
    <row r="286" spans="1:40" x14ac:dyDescent="0.3">
      <c r="A286" s="3">
        <v>44972</v>
      </c>
      <c r="P286" s="4">
        <v>0.82</v>
      </c>
      <c r="Q286" s="4">
        <v>0.95</v>
      </c>
      <c r="R286" s="4">
        <v>0.5</v>
      </c>
      <c r="S286" s="4">
        <v>0.42</v>
      </c>
      <c r="T286" s="4">
        <v>0.49390000000000001</v>
      </c>
      <c r="U286" s="4">
        <v>0.28999999999999998</v>
      </c>
      <c r="V286" s="4">
        <v>0.3</v>
      </c>
      <c r="W286" s="4">
        <v>0.30099999999999999</v>
      </c>
      <c r="X286" s="4">
        <v>0.43</v>
      </c>
      <c r="Y286" s="4">
        <v>0.37</v>
      </c>
      <c r="Z286" s="4">
        <v>0.5</v>
      </c>
      <c r="AA286" s="4">
        <v>0.40300000000000002</v>
      </c>
      <c r="AB286" s="4">
        <v>0.46589999999999998</v>
      </c>
      <c r="AC286" s="4">
        <v>0.43</v>
      </c>
      <c r="AD286" s="4">
        <v>0.372</v>
      </c>
      <c r="AE286" s="4">
        <v>0.34200000000000003</v>
      </c>
      <c r="AF286" s="4">
        <v>0.29499999999999998</v>
      </c>
      <c r="AG286" s="4">
        <v>0.20419999999999999</v>
      </c>
      <c r="AH286" s="4">
        <v>0.1842</v>
      </c>
      <c r="AI286" s="4">
        <v>0.2492</v>
      </c>
      <c r="AJ286" s="4">
        <v>0.375</v>
      </c>
      <c r="AK286" s="4">
        <v>0.35499999999999998</v>
      </c>
      <c r="AL286" s="4">
        <v>0.57999999999999996</v>
      </c>
      <c r="AM286" s="4">
        <v>0.37</v>
      </c>
    </row>
    <row r="287" spans="1:40" x14ac:dyDescent="0.3">
      <c r="A287" s="3">
        <v>44973</v>
      </c>
      <c r="P287" s="4">
        <v>0.82</v>
      </c>
      <c r="Q287" s="4">
        <v>0.95</v>
      </c>
      <c r="R287" s="4">
        <v>0.5</v>
      </c>
      <c r="S287" s="4">
        <v>0.42</v>
      </c>
      <c r="T287" s="4">
        <v>0.49390000000000001</v>
      </c>
      <c r="U287" s="4">
        <v>0.28999999999999998</v>
      </c>
      <c r="V287" s="4">
        <v>0.3</v>
      </c>
      <c r="W287" s="4">
        <v>0.30099999999999999</v>
      </c>
      <c r="X287" s="4">
        <v>0.43</v>
      </c>
      <c r="Y287" s="4">
        <v>0.37</v>
      </c>
      <c r="Z287" s="4">
        <v>0.5</v>
      </c>
      <c r="AA287" s="4">
        <v>0.40300000000000002</v>
      </c>
      <c r="AB287" s="4">
        <v>0.46589999999999998</v>
      </c>
      <c r="AC287" s="4">
        <v>0.43</v>
      </c>
      <c r="AD287" s="4">
        <v>0.372</v>
      </c>
      <c r="AE287" s="4">
        <v>0.34200000000000003</v>
      </c>
      <c r="AF287" s="4">
        <v>0.29499999999999998</v>
      </c>
      <c r="AG287" s="4">
        <v>0.20419999999999999</v>
      </c>
      <c r="AH287" s="4">
        <v>0.1842</v>
      </c>
      <c r="AI287" s="4">
        <v>0.2492</v>
      </c>
      <c r="AJ287" s="4">
        <v>0.375</v>
      </c>
      <c r="AK287" s="4">
        <v>0.35499999999999998</v>
      </c>
      <c r="AL287" s="4">
        <v>0.57999999999999996</v>
      </c>
      <c r="AM287" s="4">
        <v>0.37</v>
      </c>
    </row>
    <row r="288" spans="1:40" x14ac:dyDescent="0.3">
      <c r="A288" s="3">
        <v>44974</v>
      </c>
      <c r="P288" s="4">
        <v>0.77</v>
      </c>
      <c r="Q288" s="4">
        <v>0.8</v>
      </c>
      <c r="R288" s="4">
        <v>0.56999999999999995</v>
      </c>
      <c r="S288" s="4">
        <v>0.48</v>
      </c>
      <c r="T288" s="4">
        <v>0.5</v>
      </c>
      <c r="U288" s="4">
        <v>0.28999999999999998</v>
      </c>
      <c r="V288" s="4">
        <v>0.3</v>
      </c>
      <c r="W288" s="4">
        <v>0.30099999999999999</v>
      </c>
      <c r="X288" s="4">
        <v>0.46899999999999997</v>
      </c>
      <c r="Y288" s="4">
        <v>0.39</v>
      </c>
      <c r="Z288" s="4">
        <v>0.5</v>
      </c>
      <c r="AA288" s="4">
        <v>0.40799999999999997</v>
      </c>
      <c r="AB288" s="4">
        <v>0.46589999999999998</v>
      </c>
      <c r="AC288" s="4">
        <v>0.45</v>
      </c>
      <c r="AD288" s="4">
        <v>0.39200000000000002</v>
      </c>
      <c r="AE288" s="4">
        <v>0.36699999999999999</v>
      </c>
      <c r="AF288" s="4">
        <v>0.317</v>
      </c>
      <c r="AG288" s="4">
        <v>0.22420000000000001</v>
      </c>
      <c r="AH288" s="4">
        <v>0.2092</v>
      </c>
      <c r="AI288" s="4">
        <v>0.3</v>
      </c>
      <c r="AJ288" s="4">
        <v>0.39</v>
      </c>
      <c r="AK288" s="4">
        <v>0.375</v>
      </c>
      <c r="AL288" s="4">
        <v>0.59360000000000002</v>
      </c>
      <c r="AM288" s="4">
        <v>0.4</v>
      </c>
      <c r="AN288" s="4">
        <v>0.72499999999999998</v>
      </c>
    </row>
    <row r="289" spans="1:40" x14ac:dyDescent="0.3">
      <c r="A289" s="3">
        <v>44979</v>
      </c>
      <c r="P289" s="4">
        <v>0.77</v>
      </c>
      <c r="Q289" s="4">
        <v>0.8</v>
      </c>
      <c r="R289" s="4">
        <v>0.56999999999999995</v>
      </c>
      <c r="S289" s="4">
        <v>0.48</v>
      </c>
      <c r="T289" s="4">
        <v>0.5</v>
      </c>
      <c r="U289" s="4">
        <v>0.28999999999999998</v>
      </c>
      <c r="V289" s="4">
        <v>0.3</v>
      </c>
      <c r="W289" s="4">
        <v>0.30099999999999999</v>
      </c>
      <c r="X289" s="4">
        <v>0.46899999999999997</v>
      </c>
      <c r="Y289" s="4">
        <v>0.39</v>
      </c>
      <c r="Z289" s="4">
        <v>0.5</v>
      </c>
      <c r="AA289" s="4">
        <v>0.40799999999999997</v>
      </c>
      <c r="AB289" s="4">
        <v>0.46589999999999998</v>
      </c>
      <c r="AC289" s="4">
        <v>0.45</v>
      </c>
      <c r="AD289" s="4">
        <v>0.39200000000000002</v>
      </c>
      <c r="AE289" s="4">
        <v>0.36699999999999999</v>
      </c>
      <c r="AF289" s="4">
        <v>0.317</v>
      </c>
      <c r="AG289" s="4">
        <v>0.22420000000000001</v>
      </c>
      <c r="AH289" s="4">
        <v>0.2092</v>
      </c>
      <c r="AI289" s="4">
        <v>0.3</v>
      </c>
      <c r="AJ289" s="4">
        <v>0.39</v>
      </c>
      <c r="AK289" s="4">
        <v>0.375</v>
      </c>
      <c r="AL289" s="4">
        <v>0.59360000000000002</v>
      </c>
      <c r="AM289" s="4">
        <v>0.4</v>
      </c>
      <c r="AN289" s="4">
        <v>0.72499999999999998</v>
      </c>
    </row>
    <row r="290" spans="1:40" x14ac:dyDescent="0.3">
      <c r="A290" s="3">
        <v>44980</v>
      </c>
      <c r="P290" s="4">
        <v>0.77</v>
      </c>
      <c r="Q290" s="4">
        <v>0.8</v>
      </c>
      <c r="R290" s="4">
        <v>0.56999999999999995</v>
      </c>
      <c r="S290" s="4">
        <v>0.48</v>
      </c>
      <c r="T290" s="4">
        <v>0.5</v>
      </c>
      <c r="U290" s="4">
        <v>0.28999999999999998</v>
      </c>
      <c r="V290" s="4">
        <v>0.3</v>
      </c>
      <c r="W290" s="4">
        <v>0.30099999999999999</v>
      </c>
      <c r="X290" s="4">
        <v>0.46899999999999997</v>
      </c>
      <c r="Y290" s="4">
        <v>0.39</v>
      </c>
      <c r="Z290" s="4">
        <v>0.5</v>
      </c>
      <c r="AA290" s="4">
        <v>0.40799999999999997</v>
      </c>
      <c r="AB290" s="4">
        <v>0.46589999999999998</v>
      </c>
      <c r="AC290" s="4">
        <v>0.45</v>
      </c>
      <c r="AD290" s="4">
        <v>0.39200000000000002</v>
      </c>
      <c r="AE290" s="4">
        <v>0.36699999999999999</v>
      </c>
      <c r="AF290" s="4">
        <v>0.317</v>
      </c>
      <c r="AG290" s="4">
        <v>0.22420000000000001</v>
      </c>
      <c r="AH290" s="4">
        <v>0.2092</v>
      </c>
      <c r="AI290" s="4">
        <v>0.3</v>
      </c>
      <c r="AJ290" s="4">
        <v>0.39</v>
      </c>
      <c r="AK290" s="4">
        <v>0.375</v>
      </c>
      <c r="AL290" s="4">
        <v>0.59360000000000002</v>
      </c>
      <c r="AM290" s="4">
        <v>0.4</v>
      </c>
      <c r="AN290" s="4">
        <v>0.72499999999999998</v>
      </c>
    </row>
    <row r="291" spans="1:40" x14ac:dyDescent="0.3">
      <c r="A291" s="3">
        <v>44981</v>
      </c>
      <c r="P291" s="4">
        <v>0.77</v>
      </c>
      <c r="Q291" s="4">
        <v>0.8</v>
      </c>
      <c r="R291" s="4">
        <v>0.56999999999999995</v>
      </c>
      <c r="S291" s="4">
        <v>0.48</v>
      </c>
      <c r="T291" s="4">
        <v>0.5</v>
      </c>
      <c r="U291" s="4">
        <v>0.28999999999999998</v>
      </c>
      <c r="V291" s="4">
        <v>0.3</v>
      </c>
      <c r="W291" s="4">
        <v>0.30099999999999999</v>
      </c>
      <c r="X291" s="4">
        <v>0.46</v>
      </c>
      <c r="Y291" s="4">
        <v>0.39</v>
      </c>
      <c r="Z291" s="4">
        <v>0.5</v>
      </c>
      <c r="AA291" s="4">
        <v>0.40799999999999997</v>
      </c>
      <c r="AB291" s="4">
        <v>0.46589999999999998</v>
      </c>
      <c r="AC291" s="4">
        <v>0.45</v>
      </c>
      <c r="AD291" s="4">
        <v>0.39200000000000002</v>
      </c>
      <c r="AE291" s="4">
        <v>0.36699999999999999</v>
      </c>
      <c r="AF291" s="4">
        <v>0.317</v>
      </c>
      <c r="AG291" s="4">
        <v>0.22420000000000001</v>
      </c>
      <c r="AH291" s="4">
        <v>0.2092</v>
      </c>
      <c r="AI291" s="4">
        <v>0.3</v>
      </c>
      <c r="AJ291" s="4">
        <v>0.39</v>
      </c>
      <c r="AK291" s="4">
        <v>0.375</v>
      </c>
      <c r="AL291" s="4">
        <v>0.59360000000000002</v>
      </c>
      <c r="AM291" s="4">
        <v>0.4</v>
      </c>
      <c r="AN291" s="4">
        <v>0.72499999999999998</v>
      </c>
    </row>
    <row r="292" spans="1:40" x14ac:dyDescent="0.3">
      <c r="A292" s="3">
        <v>44984</v>
      </c>
      <c r="P292" s="4">
        <v>0.77</v>
      </c>
      <c r="Q292" s="4">
        <v>0.8</v>
      </c>
      <c r="R292" s="4">
        <v>0.56999999999999995</v>
      </c>
      <c r="S292" s="4">
        <v>0.48</v>
      </c>
      <c r="T292" s="4">
        <v>0.5</v>
      </c>
      <c r="U292" s="4">
        <v>0.28999999999999998</v>
      </c>
      <c r="V292" s="4">
        <v>0.3</v>
      </c>
      <c r="W292" s="4">
        <v>0.30099999999999999</v>
      </c>
      <c r="X292" s="4">
        <v>0.46</v>
      </c>
      <c r="Y292" s="4">
        <v>0.39</v>
      </c>
      <c r="Z292" s="4">
        <v>0.5</v>
      </c>
      <c r="AA292" s="4">
        <v>0.40799999999999997</v>
      </c>
      <c r="AB292" s="4">
        <v>0.46589999999999998</v>
      </c>
      <c r="AC292" s="4">
        <v>0.45</v>
      </c>
      <c r="AD292" s="4">
        <v>0.39200000000000002</v>
      </c>
      <c r="AE292" s="4">
        <v>0.36699999999999999</v>
      </c>
      <c r="AF292" s="4">
        <v>0.317</v>
      </c>
      <c r="AG292" s="4">
        <v>0.22420000000000001</v>
      </c>
      <c r="AH292" s="4">
        <v>0.2092</v>
      </c>
      <c r="AI292" s="4">
        <v>0.3</v>
      </c>
      <c r="AJ292" s="4">
        <v>0.39</v>
      </c>
      <c r="AK292" s="4">
        <v>0.375</v>
      </c>
      <c r="AL292" s="4">
        <v>0.59360000000000002</v>
      </c>
      <c r="AM292" s="4">
        <v>0.4</v>
      </c>
      <c r="AN292" s="4">
        <v>0.72499999999999998</v>
      </c>
    </row>
    <row r="293" spans="1:40" x14ac:dyDescent="0.3">
      <c r="A293" s="3">
        <v>44985</v>
      </c>
      <c r="P293" s="4">
        <v>0.77</v>
      </c>
      <c r="Q293" s="4">
        <v>0.8</v>
      </c>
      <c r="R293" s="4">
        <v>0.56999999999999995</v>
      </c>
      <c r="S293" s="4">
        <v>0.48</v>
      </c>
      <c r="T293" s="4">
        <v>0.5</v>
      </c>
      <c r="U293" s="4">
        <v>0.28999999999999998</v>
      </c>
      <c r="V293" s="4">
        <v>0.3</v>
      </c>
      <c r="W293" s="4">
        <v>0.30099999999999999</v>
      </c>
      <c r="X293" s="4">
        <v>0.46</v>
      </c>
      <c r="Y293" s="4">
        <v>0.39</v>
      </c>
      <c r="Z293" s="4">
        <v>0.5</v>
      </c>
      <c r="AA293" s="4">
        <v>0.40799999999999997</v>
      </c>
      <c r="AB293" s="4">
        <v>0.46589999999999998</v>
      </c>
      <c r="AC293" s="4">
        <v>0.45</v>
      </c>
      <c r="AD293" s="4">
        <v>0.39200000000000002</v>
      </c>
      <c r="AE293" s="4">
        <v>0.36699999999999999</v>
      </c>
      <c r="AF293" s="4">
        <v>0.317</v>
      </c>
      <c r="AG293" s="4">
        <v>0.22420000000000001</v>
      </c>
      <c r="AH293" s="4">
        <v>0.2092</v>
      </c>
      <c r="AI293" s="4">
        <v>0.3</v>
      </c>
      <c r="AJ293" s="4">
        <v>0.39</v>
      </c>
      <c r="AK293" s="4">
        <v>0.375</v>
      </c>
      <c r="AL293" s="4">
        <v>0.59360000000000002</v>
      </c>
      <c r="AM293" s="4">
        <v>0.4</v>
      </c>
      <c r="AN293" s="4">
        <v>0.72499999999999998</v>
      </c>
    </row>
    <row r="294" spans="1:40" x14ac:dyDescent="0.3">
      <c r="A294" s="3">
        <v>44986</v>
      </c>
      <c r="P294" s="4">
        <v>0.77</v>
      </c>
      <c r="Q294" s="4">
        <v>0.8</v>
      </c>
      <c r="R294" s="4">
        <v>0.56999999999999995</v>
      </c>
      <c r="S294" s="4">
        <v>0.48</v>
      </c>
      <c r="T294" s="4">
        <v>0.5</v>
      </c>
      <c r="U294" s="4">
        <v>0.28999999999999998</v>
      </c>
      <c r="V294" s="4">
        <v>0.3</v>
      </c>
      <c r="W294" s="4">
        <v>0.30099999999999999</v>
      </c>
      <c r="X294" s="4">
        <v>0.46</v>
      </c>
      <c r="Y294" s="4">
        <v>0.39</v>
      </c>
      <c r="Z294" s="4">
        <v>0.5</v>
      </c>
      <c r="AA294" s="4">
        <v>0.40799999999999997</v>
      </c>
      <c r="AB294" s="4">
        <v>0.46589999999999998</v>
      </c>
      <c r="AC294" s="4">
        <v>0.45</v>
      </c>
      <c r="AD294" s="4">
        <v>0.39200000000000002</v>
      </c>
      <c r="AE294" s="4">
        <v>0.36699999999999999</v>
      </c>
      <c r="AF294" s="4">
        <v>0.317</v>
      </c>
      <c r="AG294" s="4">
        <v>0.22420000000000001</v>
      </c>
      <c r="AH294" s="4">
        <v>0.2092</v>
      </c>
      <c r="AI294" s="4">
        <v>0.3</v>
      </c>
      <c r="AJ294" s="4">
        <v>0.39</v>
      </c>
      <c r="AK294" s="4">
        <v>0.375</v>
      </c>
      <c r="AL294" s="4">
        <v>0.59360000000000002</v>
      </c>
      <c r="AM294" s="4">
        <v>0.4</v>
      </c>
      <c r="AN294" s="4">
        <v>0.72499999999999998</v>
      </c>
    </row>
    <row r="295" spans="1:40" x14ac:dyDescent="0.3">
      <c r="A295" s="3">
        <v>44987</v>
      </c>
      <c r="P295" s="4">
        <v>0.77</v>
      </c>
      <c r="Q295" s="4">
        <v>0.8</v>
      </c>
      <c r="R295" s="4">
        <v>0.56999999999999995</v>
      </c>
      <c r="S295" s="4">
        <v>0.48</v>
      </c>
      <c r="T295" s="4">
        <v>0.5</v>
      </c>
      <c r="U295" s="4">
        <v>0.28999999999999998</v>
      </c>
      <c r="V295" s="4">
        <v>0.3</v>
      </c>
      <c r="W295" s="4">
        <v>0.30099999999999999</v>
      </c>
      <c r="X295" s="4">
        <v>0.46</v>
      </c>
      <c r="Y295" s="4">
        <v>0.39</v>
      </c>
      <c r="Z295" s="4">
        <v>0.5</v>
      </c>
      <c r="AA295" s="4">
        <v>0.40799999999999997</v>
      </c>
      <c r="AB295" s="4">
        <v>0.46589999999999998</v>
      </c>
      <c r="AC295" s="4">
        <v>0.45</v>
      </c>
      <c r="AD295" s="4">
        <v>0.39200000000000002</v>
      </c>
      <c r="AE295" s="4">
        <v>0.36699999999999999</v>
      </c>
      <c r="AF295" s="4">
        <v>0.317</v>
      </c>
      <c r="AG295" s="4">
        <v>0.22420000000000001</v>
      </c>
      <c r="AH295" s="4">
        <v>0.2092</v>
      </c>
      <c r="AI295" s="4">
        <v>0.3</v>
      </c>
      <c r="AJ295" s="4">
        <v>0.39</v>
      </c>
      <c r="AK295" s="4">
        <v>0.375</v>
      </c>
      <c r="AL295" s="4">
        <v>0.59360000000000002</v>
      </c>
      <c r="AM295" s="4">
        <v>0.4</v>
      </c>
      <c r="AN295" s="4">
        <v>0.72499999999999998</v>
      </c>
    </row>
    <row r="296" spans="1:40" x14ac:dyDescent="0.3">
      <c r="A296" s="3">
        <v>44988</v>
      </c>
      <c r="P296" s="4">
        <v>0.77</v>
      </c>
      <c r="Q296" s="4">
        <v>0.8</v>
      </c>
      <c r="R296" s="4">
        <v>0.56999999999999995</v>
      </c>
      <c r="S296" s="4">
        <v>0.48</v>
      </c>
      <c r="T296" s="4">
        <v>0.5</v>
      </c>
      <c r="U296" s="4">
        <v>0.28999999999999998</v>
      </c>
      <c r="V296" s="4">
        <v>0.3</v>
      </c>
      <c r="W296" s="4">
        <v>0.30099999999999999</v>
      </c>
      <c r="X296" s="4">
        <v>0.45</v>
      </c>
      <c r="Y296" s="4">
        <v>0.4</v>
      </c>
      <c r="Z296" s="4">
        <v>0.5</v>
      </c>
      <c r="AA296" s="4">
        <v>0.40799999999999997</v>
      </c>
      <c r="AB296" s="4">
        <v>0.46589999999999998</v>
      </c>
      <c r="AC296" s="4">
        <v>0.45</v>
      </c>
      <c r="AD296" s="4">
        <v>0.39200000000000002</v>
      </c>
      <c r="AE296" s="4">
        <v>0.36699999999999999</v>
      </c>
      <c r="AF296" s="4">
        <v>0.317</v>
      </c>
      <c r="AG296" s="4">
        <v>0.22420000000000001</v>
      </c>
      <c r="AH296" s="4">
        <v>0.2092</v>
      </c>
      <c r="AI296" s="4">
        <v>0.3</v>
      </c>
      <c r="AJ296" s="4">
        <v>0.39</v>
      </c>
      <c r="AK296" s="4">
        <v>0.375</v>
      </c>
      <c r="AL296" s="4">
        <v>0.59360000000000002</v>
      </c>
      <c r="AM296" s="4">
        <v>0.4</v>
      </c>
      <c r="AN296" s="4">
        <v>0.72499999999999998</v>
      </c>
    </row>
    <row r="297" spans="1:40" x14ac:dyDescent="0.3">
      <c r="A297" s="3">
        <v>44991</v>
      </c>
      <c r="P297" s="4">
        <v>0.77</v>
      </c>
      <c r="Q297" s="4">
        <v>0.8</v>
      </c>
      <c r="R297" s="4">
        <v>0.56999999999999995</v>
      </c>
      <c r="S297" s="4">
        <v>0.48</v>
      </c>
      <c r="T297" s="4">
        <v>0.5</v>
      </c>
      <c r="U297" s="4">
        <v>0.28999999999999998</v>
      </c>
      <c r="V297" s="4">
        <v>0.3</v>
      </c>
      <c r="W297" s="4">
        <v>0.30099999999999999</v>
      </c>
      <c r="X297" s="4">
        <v>0.45</v>
      </c>
      <c r="Y297" s="4">
        <v>0.4</v>
      </c>
      <c r="Z297" s="4">
        <v>0.5</v>
      </c>
      <c r="AA297" s="4">
        <v>0.40799999999999997</v>
      </c>
      <c r="AB297" s="4">
        <v>0.46589999999999998</v>
      </c>
      <c r="AC297" s="4">
        <v>0.45</v>
      </c>
      <c r="AD297" s="4">
        <v>0.39200000000000002</v>
      </c>
      <c r="AE297" s="4">
        <v>0.36699999999999999</v>
      </c>
      <c r="AF297" s="4">
        <v>0.317</v>
      </c>
      <c r="AG297" s="4">
        <v>0.22420000000000001</v>
      </c>
      <c r="AH297" s="4">
        <v>0.2092</v>
      </c>
      <c r="AI297" s="4">
        <v>0.3</v>
      </c>
      <c r="AJ297" s="4">
        <v>0.39</v>
      </c>
      <c r="AK297" s="4">
        <v>0.375</v>
      </c>
      <c r="AL297" s="4">
        <v>0.59360000000000002</v>
      </c>
      <c r="AM297" s="4">
        <v>0.4</v>
      </c>
      <c r="AN297" s="4">
        <v>0.72499999999999998</v>
      </c>
    </row>
    <row r="298" spans="1:40" x14ac:dyDescent="0.3">
      <c r="A298" s="3">
        <v>44992</v>
      </c>
      <c r="P298" s="4">
        <v>0.77</v>
      </c>
      <c r="Q298" s="4">
        <v>0.8</v>
      </c>
      <c r="R298" s="4">
        <v>0.56999999999999995</v>
      </c>
      <c r="S298" s="4">
        <v>0.48</v>
      </c>
      <c r="T298" s="4">
        <v>0.5</v>
      </c>
      <c r="U298" s="4">
        <v>0.28999999999999998</v>
      </c>
      <c r="V298" s="4">
        <v>0.3</v>
      </c>
      <c r="W298" s="4">
        <v>0.30099999999999999</v>
      </c>
      <c r="X298" s="4">
        <v>0.45</v>
      </c>
      <c r="Y298" s="4">
        <v>0.4</v>
      </c>
      <c r="Z298" s="4">
        <v>0.5</v>
      </c>
      <c r="AA298" s="4">
        <v>0.40799999999999997</v>
      </c>
      <c r="AB298" s="4">
        <v>0.46589999999999998</v>
      </c>
      <c r="AC298" s="4">
        <v>0.45</v>
      </c>
      <c r="AD298" s="4">
        <v>0.39200000000000002</v>
      </c>
      <c r="AE298" s="4">
        <v>0.36699999999999999</v>
      </c>
      <c r="AF298" s="4">
        <v>0.317</v>
      </c>
      <c r="AG298" s="4">
        <v>0.22420000000000001</v>
      </c>
      <c r="AH298" s="4">
        <v>0.2092</v>
      </c>
      <c r="AI298" s="4">
        <v>0.3</v>
      </c>
      <c r="AJ298" s="4">
        <v>0.39</v>
      </c>
      <c r="AK298" s="4">
        <v>0.375</v>
      </c>
      <c r="AL298" s="4">
        <v>0.59360000000000002</v>
      </c>
      <c r="AM298" s="4">
        <v>0.4</v>
      </c>
      <c r="AN298" s="4">
        <v>0.72499999999999998</v>
      </c>
    </row>
    <row r="299" spans="1:40" x14ac:dyDescent="0.3">
      <c r="A299" s="3">
        <v>44993</v>
      </c>
      <c r="P299" s="4">
        <v>0.77</v>
      </c>
      <c r="Q299" s="4">
        <v>0.8</v>
      </c>
      <c r="R299" s="4">
        <v>0.56999999999999995</v>
      </c>
      <c r="S299" s="4">
        <v>0.48</v>
      </c>
      <c r="T299" s="4">
        <v>0.5</v>
      </c>
      <c r="U299" s="4">
        <v>0.28999999999999998</v>
      </c>
      <c r="V299" s="4">
        <v>0.3</v>
      </c>
      <c r="W299" s="4">
        <v>0.30099999999999999</v>
      </c>
      <c r="X299" s="4">
        <v>0.45</v>
      </c>
      <c r="Y299" s="4">
        <v>0.4</v>
      </c>
      <c r="Z299" s="4">
        <v>0.5</v>
      </c>
      <c r="AA299" s="4">
        <v>0.40799999999999997</v>
      </c>
      <c r="AB299" s="4">
        <v>0.46589999999999998</v>
      </c>
      <c r="AC299" s="4">
        <v>0.45</v>
      </c>
      <c r="AD299" s="4">
        <v>0.39200000000000002</v>
      </c>
      <c r="AE299" s="4">
        <v>0.36699999999999999</v>
      </c>
      <c r="AF299" s="4">
        <v>0.317</v>
      </c>
      <c r="AG299" s="4">
        <v>0.22420000000000001</v>
      </c>
      <c r="AH299" s="4">
        <v>0.2092</v>
      </c>
      <c r="AI299" s="4">
        <v>0.3</v>
      </c>
      <c r="AJ299" s="4">
        <v>0.39</v>
      </c>
      <c r="AK299" s="4">
        <v>0.375</v>
      </c>
      <c r="AL299" s="4">
        <v>0.59360000000000002</v>
      </c>
      <c r="AM299" s="4">
        <v>0.4</v>
      </c>
      <c r="AN299" s="4">
        <v>0.72499999999999998</v>
      </c>
    </row>
    <row r="300" spans="1:40" x14ac:dyDescent="0.3">
      <c r="A300" s="3">
        <v>44994</v>
      </c>
      <c r="P300" s="4">
        <v>0.77</v>
      </c>
      <c r="Q300" s="4">
        <v>0.8</v>
      </c>
      <c r="R300" s="4">
        <v>0.56999999999999995</v>
      </c>
      <c r="S300" s="4">
        <v>0.48</v>
      </c>
      <c r="T300" s="4">
        <v>0.5</v>
      </c>
      <c r="U300" s="4">
        <v>0.28999999999999998</v>
      </c>
      <c r="V300" s="4">
        <v>0.3</v>
      </c>
      <c r="W300" s="4">
        <v>0.30099999999999999</v>
      </c>
      <c r="X300" s="4">
        <v>0.45</v>
      </c>
      <c r="Y300" s="4">
        <v>0.4</v>
      </c>
      <c r="Z300" s="4">
        <v>0.5</v>
      </c>
      <c r="AA300" s="4">
        <v>0.40799999999999997</v>
      </c>
      <c r="AB300" s="4">
        <v>0.46589999999999998</v>
      </c>
      <c r="AC300" s="4">
        <v>0.45</v>
      </c>
      <c r="AD300" s="4">
        <v>0.39200000000000002</v>
      </c>
      <c r="AE300" s="4">
        <v>0.36699999999999999</v>
      </c>
      <c r="AF300" s="4">
        <v>0.317</v>
      </c>
      <c r="AG300" s="4">
        <v>0.22420000000000001</v>
      </c>
      <c r="AH300" s="4">
        <v>0.2092</v>
      </c>
      <c r="AI300" s="4">
        <v>0.3</v>
      </c>
      <c r="AJ300" s="4">
        <v>0.39</v>
      </c>
      <c r="AK300" s="4">
        <v>0.375</v>
      </c>
      <c r="AL300" s="4">
        <v>0.59360000000000002</v>
      </c>
      <c r="AM300" s="4">
        <v>0.4</v>
      </c>
      <c r="AN300" s="4">
        <v>0.72499999999999998</v>
      </c>
    </row>
    <row r="301" spans="1:40" x14ac:dyDescent="0.3">
      <c r="A301" s="3">
        <v>44995</v>
      </c>
      <c r="Q301" s="4">
        <v>0.8</v>
      </c>
      <c r="R301" s="4">
        <v>0.56999999999999995</v>
      </c>
      <c r="S301" s="4">
        <v>0.48</v>
      </c>
      <c r="T301" s="4">
        <v>0.5</v>
      </c>
      <c r="U301" s="4">
        <v>0.28999999999999998</v>
      </c>
      <c r="V301" s="4">
        <v>0.3</v>
      </c>
      <c r="W301" s="4">
        <v>0.30099999999999999</v>
      </c>
      <c r="X301" s="4">
        <v>0.45</v>
      </c>
      <c r="Y301" s="4">
        <v>0.41</v>
      </c>
      <c r="Z301" s="4">
        <v>0.5</v>
      </c>
      <c r="AA301" s="4">
        <v>0.40799999999999997</v>
      </c>
      <c r="AB301" s="4">
        <v>0.46589999999999998</v>
      </c>
      <c r="AC301" s="4">
        <v>0.45</v>
      </c>
      <c r="AD301" s="4">
        <v>0.39200000000000002</v>
      </c>
      <c r="AE301" s="4">
        <v>0.36699999999999999</v>
      </c>
      <c r="AF301" s="4">
        <v>0.317</v>
      </c>
      <c r="AG301" s="4">
        <v>0.22420000000000001</v>
      </c>
      <c r="AH301" s="4">
        <v>0.2092</v>
      </c>
      <c r="AI301" s="4">
        <v>0.3</v>
      </c>
      <c r="AJ301" s="4">
        <v>0.39</v>
      </c>
      <c r="AK301" s="4">
        <v>0.375</v>
      </c>
      <c r="AL301" s="4">
        <v>0.59360000000000002</v>
      </c>
      <c r="AM301" s="4">
        <v>0.4</v>
      </c>
      <c r="AN301" s="4">
        <v>0.72499999999999998</v>
      </c>
    </row>
    <row r="302" spans="1:40" x14ac:dyDescent="0.3">
      <c r="A302" s="3">
        <v>44998</v>
      </c>
      <c r="Q302" s="4">
        <v>0.8</v>
      </c>
      <c r="R302" s="4">
        <v>0.56999999999999995</v>
      </c>
      <c r="S302" s="4">
        <v>0.48</v>
      </c>
      <c r="T302" s="4">
        <v>0.5</v>
      </c>
      <c r="U302" s="4">
        <v>0.28999999999999998</v>
      </c>
      <c r="V302" s="4">
        <v>0.3</v>
      </c>
      <c r="W302" s="4">
        <v>0.30099999999999999</v>
      </c>
      <c r="X302" s="4">
        <v>0.45</v>
      </c>
      <c r="Y302" s="4">
        <v>0.41</v>
      </c>
      <c r="Z302" s="4">
        <v>0.5</v>
      </c>
      <c r="AA302" s="4">
        <v>0.40799999999999997</v>
      </c>
      <c r="AB302" s="4">
        <v>0.46589999999999998</v>
      </c>
      <c r="AC302" s="4">
        <v>0.45</v>
      </c>
      <c r="AD302" s="4">
        <v>0.39200000000000002</v>
      </c>
      <c r="AE302" s="4">
        <v>0.36699999999999999</v>
      </c>
      <c r="AF302" s="4">
        <v>0.317</v>
      </c>
      <c r="AG302" s="4">
        <v>0.22420000000000001</v>
      </c>
      <c r="AH302" s="4">
        <v>0.2092</v>
      </c>
      <c r="AI302" s="4">
        <v>0.3</v>
      </c>
      <c r="AJ302" s="4">
        <v>0.39</v>
      </c>
      <c r="AK302" s="4">
        <v>0.375</v>
      </c>
      <c r="AL302" s="4">
        <v>0.59360000000000002</v>
      </c>
      <c r="AM302" s="4">
        <v>0.4</v>
      </c>
      <c r="AN302" s="4">
        <v>0.72499999999999998</v>
      </c>
    </row>
    <row r="303" spans="1:40" x14ac:dyDescent="0.3">
      <c r="A303" s="3">
        <v>44999</v>
      </c>
      <c r="Q303" s="4">
        <v>0.8</v>
      </c>
      <c r="R303" s="4">
        <v>0.56999999999999995</v>
      </c>
      <c r="S303" s="4">
        <v>0.48</v>
      </c>
      <c r="T303" s="4">
        <v>0.5</v>
      </c>
      <c r="U303" s="4">
        <v>0.28999999999999998</v>
      </c>
      <c r="V303" s="4">
        <v>0.3</v>
      </c>
      <c r="W303" s="4">
        <v>0.30099999999999999</v>
      </c>
      <c r="X303" s="4">
        <v>0.45</v>
      </c>
      <c r="Y303" s="4">
        <v>0.41</v>
      </c>
      <c r="Z303" s="4">
        <v>0.5</v>
      </c>
      <c r="AA303" s="4">
        <v>0.40799999999999997</v>
      </c>
      <c r="AB303" s="4">
        <v>0.46589999999999998</v>
      </c>
      <c r="AC303" s="4">
        <v>0.45</v>
      </c>
      <c r="AD303" s="4">
        <v>0.39200000000000002</v>
      </c>
      <c r="AE303" s="4">
        <v>0.36699999999999999</v>
      </c>
      <c r="AF303" s="4">
        <v>0.317</v>
      </c>
      <c r="AG303" s="4">
        <v>0.22420000000000001</v>
      </c>
      <c r="AH303" s="4">
        <v>0.2092</v>
      </c>
      <c r="AI303" s="4">
        <v>0.3</v>
      </c>
      <c r="AJ303" s="4">
        <v>0.39</v>
      </c>
      <c r="AK303" s="4">
        <v>0.375</v>
      </c>
      <c r="AL303" s="4">
        <v>0.59360000000000002</v>
      </c>
      <c r="AM303" s="4">
        <v>0.4</v>
      </c>
      <c r="AN303" s="4">
        <v>0.72499999999999998</v>
      </c>
    </row>
    <row r="304" spans="1:40" x14ac:dyDescent="0.3">
      <c r="A304" s="3">
        <v>45000</v>
      </c>
      <c r="Q304" s="4">
        <v>0.8</v>
      </c>
      <c r="R304" s="4">
        <v>0.56999999999999995</v>
      </c>
      <c r="S304" s="4">
        <v>0.48</v>
      </c>
      <c r="T304" s="4">
        <v>0.5</v>
      </c>
      <c r="U304" s="4">
        <v>0.28999999999999998</v>
      </c>
      <c r="V304" s="4">
        <v>0.3</v>
      </c>
      <c r="W304" s="4">
        <v>0.30099999999999999</v>
      </c>
      <c r="X304" s="4">
        <v>0.45</v>
      </c>
      <c r="Y304" s="4">
        <v>0.41</v>
      </c>
      <c r="Z304" s="4">
        <v>0.5</v>
      </c>
      <c r="AA304" s="4">
        <v>0.40799999999999997</v>
      </c>
      <c r="AB304" s="4">
        <v>0.46589999999999998</v>
      </c>
      <c r="AC304" s="4">
        <v>0.45</v>
      </c>
      <c r="AD304" s="4">
        <v>0.39200000000000002</v>
      </c>
      <c r="AE304" s="4">
        <v>0.36699999999999999</v>
      </c>
      <c r="AF304" s="4">
        <v>0.317</v>
      </c>
      <c r="AG304" s="4">
        <v>0.22420000000000001</v>
      </c>
      <c r="AH304" s="4">
        <v>0.2092</v>
      </c>
      <c r="AI304" s="4">
        <v>0.3</v>
      </c>
      <c r="AJ304" s="4">
        <v>0.39</v>
      </c>
      <c r="AK304" s="4">
        <v>0.375</v>
      </c>
      <c r="AL304" s="4">
        <v>0.59360000000000002</v>
      </c>
      <c r="AM304" s="4">
        <v>0.4</v>
      </c>
      <c r="AN304" s="4">
        <v>0.72499999999999998</v>
      </c>
    </row>
    <row r="305" spans="1:41" x14ac:dyDescent="0.3">
      <c r="A305" s="3">
        <v>45001</v>
      </c>
      <c r="Q305" s="4">
        <v>0.8</v>
      </c>
      <c r="R305" s="4">
        <v>0.56999999999999995</v>
      </c>
      <c r="S305" s="4">
        <v>0.48</v>
      </c>
      <c r="T305" s="4">
        <v>0.5</v>
      </c>
      <c r="U305" s="4">
        <v>0.28999999999999998</v>
      </c>
      <c r="V305" s="4">
        <v>0.3</v>
      </c>
      <c r="W305" s="4">
        <v>0.30099999999999999</v>
      </c>
      <c r="X305" s="4">
        <v>0.45</v>
      </c>
      <c r="Y305" s="4">
        <v>0.41</v>
      </c>
      <c r="Z305" s="4">
        <v>0.5</v>
      </c>
      <c r="AA305" s="4">
        <v>0.40799999999999997</v>
      </c>
      <c r="AB305" s="4">
        <v>0.46589999999999998</v>
      </c>
      <c r="AC305" s="4">
        <v>0.45</v>
      </c>
      <c r="AD305" s="4">
        <v>0.39200000000000002</v>
      </c>
      <c r="AE305" s="4">
        <v>0.36699999999999999</v>
      </c>
      <c r="AF305" s="4">
        <v>0.317</v>
      </c>
      <c r="AG305" s="4">
        <v>0.22420000000000001</v>
      </c>
      <c r="AH305" s="4">
        <v>0.2092</v>
      </c>
      <c r="AI305" s="4">
        <v>0.3</v>
      </c>
      <c r="AJ305" s="4">
        <v>0.39</v>
      </c>
      <c r="AK305" s="4">
        <v>0.375</v>
      </c>
      <c r="AL305" s="4">
        <v>0.59360000000000002</v>
      </c>
      <c r="AM305" s="4">
        <v>0.4</v>
      </c>
      <c r="AN305" s="4">
        <v>0.72499999999999998</v>
      </c>
    </row>
    <row r="306" spans="1:41" x14ac:dyDescent="0.3">
      <c r="A306" s="3">
        <v>45002</v>
      </c>
      <c r="Q306" s="4">
        <v>0.71</v>
      </c>
      <c r="R306" s="4">
        <v>0.56000000000000005</v>
      </c>
      <c r="S306" s="4">
        <v>0.44</v>
      </c>
      <c r="T306" s="4">
        <v>0.5</v>
      </c>
      <c r="U306" s="4">
        <v>0.34</v>
      </c>
      <c r="V306" s="4">
        <v>0.3</v>
      </c>
      <c r="W306" s="4">
        <v>0.30099999999999999</v>
      </c>
      <c r="X306" s="4">
        <v>0.39</v>
      </c>
      <c r="Y306" s="4">
        <v>0.39</v>
      </c>
      <c r="Z306" s="4">
        <v>0.5</v>
      </c>
      <c r="AA306" s="4">
        <v>0.39</v>
      </c>
      <c r="AB306" s="4">
        <v>0.46589999999999998</v>
      </c>
      <c r="AC306" s="4">
        <v>0.45</v>
      </c>
      <c r="AD306" s="4">
        <v>0.39200000000000002</v>
      </c>
      <c r="AE306" s="4">
        <v>0.36199999999999999</v>
      </c>
      <c r="AF306" s="4">
        <v>0.317</v>
      </c>
      <c r="AG306" s="4">
        <v>0.22420000000000001</v>
      </c>
      <c r="AH306" s="4">
        <v>0.2092</v>
      </c>
      <c r="AI306" s="4">
        <v>0.3</v>
      </c>
      <c r="AJ306" s="4">
        <v>0.39</v>
      </c>
      <c r="AK306" s="4">
        <v>0.375</v>
      </c>
      <c r="AL306" s="4">
        <v>0.59760000000000002</v>
      </c>
      <c r="AM306" s="4">
        <v>0.39</v>
      </c>
      <c r="AN306" s="4">
        <v>0.72499999999999998</v>
      </c>
      <c r="AO306" s="4">
        <v>0.44500000000000001</v>
      </c>
    </row>
    <row r="307" spans="1:41" x14ac:dyDescent="0.3">
      <c r="A307" s="3">
        <v>45005</v>
      </c>
      <c r="Q307" s="4">
        <v>0.71</v>
      </c>
      <c r="R307" s="4">
        <v>0.56000000000000005</v>
      </c>
      <c r="S307" s="4">
        <v>0.44</v>
      </c>
      <c r="T307" s="4">
        <v>0.5</v>
      </c>
      <c r="U307" s="4">
        <v>0.34</v>
      </c>
      <c r="V307" s="4">
        <v>0.3</v>
      </c>
      <c r="W307" s="4">
        <v>0.30099999999999999</v>
      </c>
      <c r="X307" s="4">
        <v>0.39</v>
      </c>
      <c r="Y307" s="4">
        <v>0.39</v>
      </c>
      <c r="Z307" s="4">
        <v>0.5</v>
      </c>
      <c r="AA307" s="4">
        <v>0.39</v>
      </c>
      <c r="AB307" s="4">
        <v>0.46589999999999998</v>
      </c>
      <c r="AC307" s="4">
        <v>0.45</v>
      </c>
      <c r="AD307" s="4">
        <v>0.39200000000000002</v>
      </c>
      <c r="AE307" s="4">
        <v>0.36199999999999999</v>
      </c>
      <c r="AF307" s="4">
        <v>0.317</v>
      </c>
      <c r="AG307" s="4">
        <v>0.22420000000000001</v>
      </c>
      <c r="AH307" s="4">
        <v>0.2092</v>
      </c>
      <c r="AI307" s="4">
        <v>0.3</v>
      </c>
      <c r="AJ307" s="4">
        <v>0.39</v>
      </c>
      <c r="AK307" s="4">
        <v>0.375</v>
      </c>
      <c r="AL307" s="4">
        <v>0.59760000000000002</v>
      </c>
      <c r="AM307" s="4">
        <v>0.39</v>
      </c>
      <c r="AN307" s="4">
        <v>0.72499999999999998</v>
      </c>
      <c r="AO307" s="4">
        <v>0.44500000000000001</v>
      </c>
    </row>
    <row r="308" spans="1:41" x14ac:dyDescent="0.3">
      <c r="A308" s="3">
        <v>45006</v>
      </c>
      <c r="Q308" s="4">
        <v>0.71</v>
      </c>
      <c r="R308" s="4">
        <v>0.56000000000000005</v>
      </c>
      <c r="S308" s="4">
        <v>0.44</v>
      </c>
      <c r="T308" s="4">
        <v>0.5</v>
      </c>
      <c r="U308" s="4">
        <v>0.34</v>
      </c>
      <c r="V308" s="4">
        <v>0.3</v>
      </c>
      <c r="W308" s="4">
        <v>0.30099999999999999</v>
      </c>
      <c r="X308" s="4">
        <v>0.39</v>
      </c>
      <c r="Y308" s="4">
        <v>0.39</v>
      </c>
      <c r="Z308" s="4">
        <v>0.5</v>
      </c>
      <c r="AA308" s="4">
        <v>0.39</v>
      </c>
      <c r="AB308" s="4">
        <v>0.46589999999999998</v>
      </c>
      <c r="AC308" s="4">
        <v>0.45</v>
      </c>
      <c r="AD308" s="4">
        <v>0.39200000000000002</v>
      </c>
      <c r="AE308" s="4">
        <v>0.36199999999999999</v>
      </c>
      <c r="AF308" s="4">
        <v>0.317</v>
      </c>
      <c r="AG308" s="4">
        <v>0.22420000000000001</v>
      </c>
      <c r="AH308" s="4">
        <v>0.2092</v>
      </c>
      <c r="AI308" s="4">
        <v>0.3</v>
      </c>
      <c r="AJ308" s="4">
        <v>0.39</v>
      </c>
      <c r="AK308" s="4">
        <v>0.375</v>
      </c>
      <c r="AL308" s="4">
        <v>0.59760000000000002</v>
      </c>
      <c r="AM308" s="4">
        <v>0.39</v>
      </c>
      <c r="AN308" s="4">
        <v>0.72499999999999998</v>
      </c>
      <c r="AO308" s="4">
        <v>0.44500000000000001</v>
      </c>
    </row>
    <row r="309" spans="1:41" x14ac:dyDescent="0.3">
      <c r="A309" s="3">
        <v>45007</v>
      </c>
      <c r="Q309" s="4">
        <v>0.71</v>
      </c>
      <c r="R309" s="4">
        <v>0.56000000000000005</v>
      </c>
      <c r="S309" s="4">
        <v>0.44</v>
      </c>
      <c r="T309" s="4">
        <v>0.5</v>
      </c>
      <c r="U309" s="4">
        <v>0.34</v>
      </c>
      <c r="V309" s="4">
        <v>0.3</v>
      </c>
      <c r="W309" s="4">
        <v>0.30099999999999999</v>
      </c>
      <c r="X309" s="4">
        <v>0.39</v>
      </c>
      <c r="Y309" s="4">
        <v>0.39</v>
      </c>
      <c r="Z309" s="4">
        <v>0.5</v>
      </c>
      <c r="AA309" s="4">
        <v>0.39</v>
      </c>
      <c r="AB309" s="4">
        <v>0.46589999999999998</v>
      </c>
      <c r="AC309" s="4">
        <v>0.45</v>
      </c>
      <c r="AD309" s="4">
        <v>0.39200000000000002</v>
      </c>
      <c r="AE309" s="4">
        <v>0.36199999999999999</v>
      </c>
      <c r="AF309" s="4">
        <v>0.317</v>
      </c>
      <c r="AG309" s="4">
        <v>0.22420000000000001</v>
      </c>
      <c r="AH309" s="4">
        <v>0.2092</v>
      </c>
      <c r="AI309" s="4">
        <v>0.3</v>
      </c>
      <c r="AJ309" s="4">
        <v>0.39</v>
      </c>
      <c r="AK309" s="4">
        <v>0.375</v>
      </c>
      <c r="AL309" s="4">
        <v>0.59760000000000002</v>
      </c>
      <c r="AM309" s="4">
        <v>0.39</v>
      </c>
      <c r="AN309" s="4">
        <v>0.72499999999999998</v>
      </c>
      <c r="AO309" s="4">
        <v>0.44500000000000001</v>
      </c>
    </row>
    <row r="310" spans="1:41" x14ac:dyDescent="0.3">
      <c r="A310" s="3">
        <v>45008</v>
      </c>
      <c r="Q310" s="4">
        <v>0.71</v>
      </c>
      <c r="R310" s="4">
        <v>0.56000000000000005</v>
      </c>
      <c r="S310" s="4">
        <v>0.44</v>
      </c>
      <c r="T310" s="4">
        <v>0.5</v>
      </c>
      <c r="U310" s="4">
        <v>0.34</v>
      </c>
      <c r="V310" s="4">
        <v>0.3</v>
      </c>
      <c r="W310" s="4">
        <v>0.30099999999999999</v>
      </c>
      <c r="X310" s="4">
        <v>0.39</v>
      </c>
      <c r="Y310" s="4">
        <v>0.39</v>
      </c>
      <c r="Z310" s="4">
        <v>0.5</v>
      </c>
      <c r="AA310" s="4">
        <v>0.39</v>
      </c>
      <c r="AB310" s="4">
        <v>0.46589999999999998</v>
      </c>
      <c r="AC310" s="4">
        <v>0.45</v>
      </c>
      <c r="AD310" s="4">
        <v>0.39200000000000002</v>
      </c>
      <c r="AE310" s="4">
        <v>0.36199999999999999</v>
      </c>
      <c r="AF310" s="4">
        <v>0.317</v>
      </c>
      <c r="AG310" s="4">
        <v>0.22420000000000001</v>
      </c>
      <c r="AH310" s="4">
        <v>0.2092</v>
      </c>
      <c r="AI310" s="4">
        <v>0.3</v>
      </c>
      <c r="AJ310" s="4">
        <v>0.39</v>
      </c>
      <c r="AK310" s="4">
        <v>0.375</v>
      </c>
      <c r="AL310" s="4">
        <v>0.59760000000000002</v>
      </c>
      <c r="AM310" s="4">
        <v>0.39</v>
      </c>
      <c r="AN310" s="4">
        <v>0.72499999999999998</v>
      </c>
      <c r="AO310" s="4">
        <v>0.44500000000000001</v>
      </c>
    </row>
    <row r="311" spans="1:41" x14ac:dyDescent="0.3">
      <c r="A311" s="3">
        <v>45009</v>
      </c>
      <c r="Q311" s="4">
        <v>0.78</v>
      </c>
      <c r="R311" s="4">
        <v>0.52</v>
      </c>
      <c r="S311" s="4">
        <v>0.43</v>
      </c>
      <c r="T311" s="4">
        <v>0.5</v>
      </c>
      <c r="U311" s="4">
        <v>0.33</v>
      </c>
      <c r="V311" s="4">
        <v>0.3</v>
      </c>
      <c r="W311" s="4">
        <v>0.30099999999999999</v>
      </c>
      <c r="X311" s="4">
        <v>0.43</v>
      </c>
      <c r="Y311" s="4">
        <v>0.37</v>
      </c>
      <c r="Z311" s="4">
        <v>0.5</v>
      </c>
      <c r="AA311" s="4">
        <v>0.36</v>
      </c>
      <c r="AB311" s="4">
        <v>0.45</v>
      </c>
      <c r="AC311" s="4">
        <v>0.45</v>
      </c>
      <c r="AD311" s="4">
        <v>0.38700000000000001</v>
      </c>
      <c r="AE311" s="4">
        <v>0.36699999999999999</v>
      </c>
      <c r="AF311" s="4">
        <v>0.317</v>
      </c>
      <c r="AG311" s="4">
        <v>0.25</v>
      </c>
      <c r="AH311" s="4">
        <v>0.2092</v>
      </c>
      <c r="AI311" s="4">
        <v>0.27500000000000002</v>
      </c>
      <c r="AJ311" s="4">
        <v>0.39</v>
      </c>
      <c r="AK311" s="4">
        <v>0.375</v>
      </c>
      <c r="AL311" s="4">
        <v>0.59230000000000005</v>
      </c>
      <c r="AM311" s="4">
        <v>0.435</v>
      </c>
      <c r="AN311" s="4">
        <v>0.57999999999999996</v>
      </c>
      <c r="AO311" s="4">
        <v>0.5</v>
      </c>
    </row>
    <row r="312" spans="1:41" x14ac:dyDescent="0.3">
      <c r="A312" s="3">
        <v>45012</v>
      </c>
      <c r="Q312" s="4">
        <v>0.78</v>
      </c>
      <c r="R312" s="4">
        <v>0.52</v>
      </c>
      <c r="S312" s="4">
        <v>0.43</v>
      </c>
      <c r="T312" s="4">
        <v>0.5</v>
      </c>
      <c r="U312" s="4">
        <v>0.33</v>
      </c>
      <c r="V312" s="4">
        <v>0.3</v>
      </c>
      <c r="W312" s="4">
        <v>0.30099999999999999</v>
      </c>
      <c r="X312" s="4">
        <v>0.43</v>
      </c>
      <c r="Y312" s="4">
        <v>0.37</v>
      </c>
      <c r="Z312" s="4">
        <v>0.5</v>
      </c>
      <c r="AA312" s="4">
        <v>0.36</v>
      </c>
      <c r="AB312" s="4">
        <v>0.45</v>
      </c>
      <c r="AC312" s="4">
        <v>0.45</v>
      </c>
      <c r="AD312" s="4">
        <v>0.38700000000000001</v>
      </c>
      <c r="AE312" s="4">
        <v>0.36699999999999999</v>
      </c>
      <c r="AF312" s="4">
        <v>0.317</v>
      </c>
      <c r="AG312" s="4">
        <v>0.25</v>
      </c>
      <c r="AH312" s="4">
        <v>0.2092</v>
      </c>
      <c r="AI312" s="4">
        <v>0.27500000000000002</v>
      </c>
      <c r="AJ312" s="4">
        <v>0.39</v>
      </c>
      <c r="AK312" s="4">
        <v>0.375</v>
      </c>
      <c r="AL312" s="4">
        <v>0.59230000000000005</v>
      </c>
      <c r="AM312" s="4">
        <v>0.435</v>
      </c>
      <c r="AN312" s="4">
        <v>0.57999999999999996</v>
      </c>
      <c r="AO312" s="4">
        <v>0.5</v>
      </c>
    </row>
    <row r="313" spans="1:41" x14ac:dyDescent="0.3">
      <c r="A313" s="3">
        <v>45013</v>
      </c>
      <c r="Q313" s="4">
        <v>0.78</v>
      </c>
      <c r="R313" s="4">
        <v>0.52</v>
      </c>
      <c r="S313" s="4">
        <v>0.43</v>
      </c>
      <c r="T313" s="4">
        <v>0.5</v>
      </c>
      <c r="U313" s="4">
        <v>0.33</v>
      </c>
      <c r="V313" s="4">
        <v>0.3</v>
      </c>
      <c r="W313" s="4">
        <v>0.30099999999999999</v>
      </c>
      <c r="X313" s="4">
        <v>0.43</v>
      </c>
      <c r="Y313" s="4">
        <v>0.37</v>
      </c>
      <c r="Z313" s="4">
        <v>0.5</v>
      </c>
      <c r="AA313" s="4">
        <v>0.36</v>
      </c>
      <c r="AB313" s="4">
        <v>0.45</v>
      </c>
      <c r="AC313" s="4">
        <v>0.45</v>
      </c>
      <c r="AD313" s="4">
        <v>0.38700000000000001</v>
      </c>
      <c r="AE313" s="4">
        <v>0.36699999999999999</v>
      </c>
      <c r="AF313" s="4">
        <v>0.317</v>
      </c>
      <c r="AG313" s="4">
        <v>0.25</v>
      </c>
      <c r="AH313" s="4">
        <v>0.2092</v>
      </c>
      <c r="AI313" s="4">
        <v>0.27500000000000002</v>
      </c>
      <c r="AJ313" s="4">
        <v>0.39</v>
      </c>
      <c r="AK313" s="4">
        <v>0.375</v>
      </c>
      <c r="AL313" s="4">
        <v>0.59230000000000005</v>
      </c>
      <c r="AM313" s="4">
        <v>0.435</v>
      </c>
      <c r="AN313" s="4">
        <v>0.57999999999999996</v>
      </c>
      <c r="AO313" s="4">
        <v>0.5</v>
      </c>
    </row>
    <row r="314" spans="1:41" x14ac:dyDescent="0.3">
      <c r="A314" s="3">
        <v>45014</v>
      </c>
      <c r="Q314" s="4">
        <v>0.78</v>
      </c>
      <c r="R314" s="4">
        <v>0.52</v>
      </c>
      <c r="S314" s="4">
        <v>0.43</v>
      </c>
      <c r="T314" s="4">
        <v>0.5</v>
      </c>
      <c r="U314" s="4">
        <v>0.33</v>
      </c>
      <c r="V314" s="4">
        <v>0.3</v>
      </c>
      <c r="W314" s="4">
        <v>0.30099999999999999</v>
      </c>
      <c r="X314" s="4">
        <v>0.43</v>
      </c>
      <c r="Y314" s="4">
        <v>0.37</v>
      </c>
      <c r="Z314" s="4">
        <v>0.49</v>
      </c>
      <c r="AA314" s="4">
        <v>0.36</v>
      </c>
      <c r="AB314" s="4">
        <v>0.45</v>
      </c>
      <c r="AC314" s="4">
        <v>0.45</v>
      </c>
      <c r="AD314" s="4">
        <v>0.38700000000000001</v>
      </c>
      <c r="AE314" s="4">
        <v>0.36699999999999999</v>
      </c>
      <c r="AF314" s="4">
        <v>0.317</v>
      </c>
      <c r="AG314" s="4">
        <v>0.25</v>
      </c>
      <c r="AH314" s="4">
        <v>0.2092</v>
      </c>
      <c r="AI314" s="4">
        <v>0.27500000000000002</v>
      </c>
      <c r="AJ314" s="4">
        <v>0.39</v>
      </c>
      <c r="AK314" s="4">
        <v>0.375</v>
      </c>
      <c r="AL314" s="4">
        <v>0.59230000000000005</v>
      </c>
      <c r="AM314" s="4">
        <v>0.435</v>
      </c>
      <c r="AN314" s="4">
        <v>0.57999999999999996</v>
      </c>
      <c r="AO314" s="4">
        <v>0.5</v>
      </c>
    </row>
    <row r="315" spans="1:41" x14ac:dyDescent="0.3">
      <c r="A315" s="3">
        <v>45015</v>
      </c>
      <c r="Q315" s="4">
        <v>0.78</v>
      </c>
      <c r="R315" s="4">
        <v>0.52</v>
      </c>
      <c r="S315" s="4">
        <v>0.43</v>
      </c>
      <c r="T315" s="4">
        <v>0.5</v>
      </c>
      <c r="U315" s="4">
        <v>0.33</v>
      </c>
      <c r="V315" s="4">
        <v>0.3</v>
      </c>
      <c r="W315" s="4">
        <v>0.30099999999999999</v>
      </c>
      <c r="X315" s="4">
        <v>0.43</v>
      </c>
      <c r="Y315" s="4">
        <v>0.37</v>
      </c>
      <c r="Z315" s="4">
        <v>0.49</v>
      </c>
      <c r="AA315" s="4">
        <v>0.36</v>
      </c>
      <c r="AB315" s="4">
        <v>0.45</v>
      </c>
      <c r="AC315" s="4">
        <v>0.45</v>
      </c>
      <c r="AD315" s="4">
        <v>0.38700000000000001</v>
      </c>
      <c r="AE315" s="4">
        <v>0.36699999999999999</v>
      </c>
      <c r="AF315" s="4">
        <v>0.317</v>
      </c>
      <c r="AG315" s="4">
        <v>0.25</v>
      </c>
      <c r="AH315" s="4">
        <v>0.2092</v>
      </c>
      <c r="AI315" s="4">
        <v>0.27500000000000002</v>
      </c>
      <c r="AJ315" s="4">
        <v>0.39</v>
      </c>
      <c r="AK315" s="4">
        <v>0.375</v>
      </c>
      <c r="AL315" s="4">
        <v>0.59230000000000005</v>
      </c>
      <c r="AM315" s="4">
        <v>0.435</v>
      </c>
      <c r="AN315" s="4">
        <v>0.57999999999999996</v>
      </c>
      <c r="AO315" s="4">
        <v>0.5</v>
      </c>
    </row>
    <row r="316" spans="1:41" x14ac:dyDescent="0.3">
      <c r="A316" s="3">
        <v>45016</v>
      </c>
      <c r="Q316" s="4">
        <v>0.76</v>
      </c>
      <c r="R316" s="4">
        <v>0.52</v>
      </c>
      <c r="S316" s="4">
        <v>0.43</v>
      </c>
      <c r="T316" s="4">
        <v>0.5</v>
      </c>
      <c r="U316" s="4">
        <v>0.49</v>
      </c>
      <c r="V316" s="4">
        <v>0.3</v>
      </c>
      <c r="W316" s="4">
        <v>0.30099999999999999</v>
      </c>
      <c r="X316" s="4">
        <v>0.44</v>
      </c>
      <c r="Y316" s="4">
        <v>0.38</v>
      </c>
      <c r="Z316" s="4">
        <v>0.49</v>
      </c>
      <c r="AA316" s="4">
        <v>0.36</v>
      </c>
      <c r="AB316" s="4">
        <v>0.45</v>
      </c>
      <c r="AC316" s="4">
        <v>0.45</v>
      </c>
      <c r="AD316" s="4">
        <v>0.38700000000000001</v>
      </c>
      <c r="AE316" s="4">
        <v>0.36699999999999999</v>
      </c>
      <c r="AF316" s="4">
        <v>0.317</v>
      </c>
      <c r="AG316" s="4">
        <v>0.25</v>
      </c>
      <c r="AH316" s="4">
        <v>0.2092</v>
      </c>
      <c r="AI316" s="4">
        <v>0.27500000000000002</v>
      </c>
      <c r="AJ316" s="4">
        <v>0.39</v>
      </c>
      <c r="AK316" s="4">
        <v>0.375</v>
      </c>
      <c r="AL316" s="4">
        <v>0.59230000000000005</v>
      </c>
      <c r="AM316" s="4">
        <v>0.435</v>
      </c>
      <c r="AN316" s="4">
        <v>0.57999999999999996</v>
      </c>
      <c r="AO316" s="4">
        <v>0.5</v>
      </c>
    </row>
    <row r="317" spans="1:41" x14ac:dyDescent="0.3">
      <c r="A317" s="3">
        <v>45019</v>
      </c>
      <c r="Q317" s="4">
        <v>0.76</v>
      </c>
      <c r="R317" s="4">
        <v>0.52</v>
      </c>
      <c r="S317" s="4">
        <v>0.43</v>
      </c>
      <c r="T317" s="4">
        <v>0.5</v>
      </c>
      <c r="U317" s="4">
        <v>0.49</v>
      </c>
      <c r="V317" s="4">
        <v>0.3</v>
      </c>
      <c r="W317" s="4">
        <v>0.30099999999999999</v>
      </c>
      <c r="X317" s="4">
        <v>0.44</v>
      </c>
      <c r="Y317" s="4">
        <v>0.38</v>
      </c>
      <c r="Z317" s="4">
        <v>0.49</v>
      </c>
      <c r="AA317" s="4">
        <v>0.36</v>
      </c>
      <c r="AB317" s="4">
        <v>0.45</v>
      </c>
      <c r="AC317" s="4">
        <v>0.45</v>
      </c>
      <c r="AD317" s="4">
        <v>0.38700000000000001</v>
      </c>
      <c r="AE317" s="4">
        <v>0.36699999999999999</v>
      </c>
      <c r="AF317" s="4">
        <v>0.317</v>
      </c>
      <c r="AG317" s="4">
        <v>0.25</v>
      </c>
      <c r="AH317" s="4">
        <v>0.2092</v>
      </c>
      <c r="AI317" s="4">
        <v>0.27500000000000002</v>
      </c>
      <c r="AJ317" s="4">
        <v>0.39</v>
      </c>
      <c r="AK317" s="4">
        <v>0.375</v>
      </c>
      <c r="AL317" s="4">
        <v>0.59230000000000005</v>
      </c>
      <c r="AM317" s="4">
        <v>0.435</v>
      </c>
      <c r="AN317" s="4">
        <v>0.57999999999999996</v>
      </c>
      <c r="AO317" s="4">
        <v>0.5</v>
      </c>
    </row>
    <row r="318" spans="1:41" x14ac:dyDescent="0.3">
      <c r="A318" s="3">
        <v>45020</v>
      </c>
      <c r="Q318" s="4">
        <v>0.76</v>
      </c>
      <c r="R318" s="4">
        <v>0.52</v>
      </c>
      <c r="S318" s="4">
        <v>0.43</v>
      </c>
      <c r="T318" s="4">
        <v>0.5</v>
      </c>
      <c r="U318" s="4">
        <v>0.49</v>
      </c>
      <c r="V318" s="4">
        <v>0.3</v>
      </c>
      <c r="W318" s="4">
        <v>0.30099999999999999</v>
      </c>
      <c r="X318" s="4">
        <v>0.44</v>
      </c>
      <c r="Y318" s="4">
        <v>0.38</v>
      </c>
      <c r="Z318" s="4">
        <v>0.49</v>
      </c>
      <c r="AA318" s="4">
        <v>0.36</v>
      </c>
      <c r="AB318" s="4">
        <v>0.45</v>
      </c>
      <c r="AC318" s="4">
        <v>0.45</v>
      </c>
      <c r="AD318" s="4">
        <v>0.38700000000000001</v>
      </c>
      <c r="AE318" s="4">
        <v>0.36699999999999999</v>
      </c>
      <c r="AF318" s="4">
        <v>0.317</v>
      </c>
      <c r="AG318" s="4">
        <v>0.25</v>
      </c>
      <c r="AH318" s="4">
        <v>0.2092</v>
      </c>
      <c r="AI318" s="4">
        <v>0.27500000000000002</v>
      </c>
      <c r="AJ318" s="4">
        <v>0.39</v>
      </c>
      <c r="AK318" s="4">
        <v>0.375</v>
      </c>
      <c r="AL318" s="4">
        <v>0.59230000000000005</v>
      </c>
      <c r="AM318" s="4">
        <v>0.435</v>
      </c>
      <c r="AN318" s="4">
        <v>0.57999999999999996</v>
      </c>
      <c r="AO318" s="4">
        <v>0.5</v>
      </c>
    </row>
    <row r="319" spans="1:41" x14ac:dyDescent="0.3">
      <c r="A319" s="3">
        <v>45021</v>
      </c>
      <c r="Q319" s="4">
        <v>0.76</v>
      </c>
      <c r="R319" s="4">
        <v>0.52</v>
      </c>
      <c r="S319" s="4">
        <v>0.43</v>
      </c>
      <c r="T319" s="4">
        <v>0.5</v>
      </c>
      <c r="U319" s="4">
        <v>0.49</v>
      </c>
      <c r="V319" s="4">
        <v>0.3</v>
      </c>
      <c r="W319" s="4">
        <v>0.30099999999999999</v>
      </c>
      <c r="X319" s="4">
        <v>0.44</v>
      </c>
      <c r="Y319" s="4">
        <v>0.38</v>
      </c>
      <c r="Z319" s="4">
        <v>0.49</v>
      </c>
      <c r="AA319" s="4">
        <v>0.36</v>
      </c>
      <c r="AB319" s="4">
        <v>0.45</v>
      </c>
      <c r="AC319" s="4">
        <v>0.45</v>
      </c>
      <c r="AD319" s="4">
        <v>0.38700000000000001</v>
      </c>
      <c r="AE319" s="4">
        <v>0.36699999999999999</v>
      </c>
      <c r="AF319" s="4">
        <v>0.317</v>
      </c>
      <c r="AG319" s="4">
        <v>0.25</v>
      </c>
      <c r="AH319" s="4">
        <v>0.2092</v>
      </c>
      <c r="AI319" s="4">
        <v>0.27500000000000002</v>
      </c>
      <c r="AJ319" s="4">
        <v>0.39</v>
      </c>
      <c r="AK319" s="4">
        <v>0.375</v>
      </c>
      <c r="AL319" s="4">
        <v>0.59230000000000005</v>
      </c>
      <c r="AM319" s="4">
        <v>0.435</v>
      </c>
      <c r="AN319" s="4">
        <v>0.57999999999999996</v>
      </c>
      <c r="AO319" s="4">
        <v>0.5</v>
      </c>
    </row>
    <row r="320" spans="1:41" x14ac:dyDescent="0.3">
      <c r="A320" s="3">
        <v>45022</v>
      </c>
      <c r="Q320" s="4">
        <v>0.76</v>
      </c>
      <c r="R320" s="4">
        <v>0.52</v>
      </c>
      <c r="S320" s="4">
        <v>0.48</v>
      </c>
      <c r="T320" s="4">
        <v>0.5</v>
      </c>
      <c r="U320" s="4">
        <v>0.35</v>
      </c>
      <c r="V320" s="4">
        <v>0.3</v>
      </c>
      <c r="W320" s="4">
        <v>0.30099999999999999</v>
      </c>
      <c r="X320" s="4">
        <v>0.41</v>
      </c>
      <c r="Y320" s="4">
        <v>0.36</v>
      </c>
      <c r="Z320" s="4">
        <v>0.49</v>
      </c>
      <c r="AA320" s="4">
        <v>0.36</v>
      </c>
      <c r="AB320" s="4">
        <v>0.45</v>
      </c>
      <c r="AC320" s="4">
        <v>0.45</v>
      </c>
      <c r="AD320" s="4">
        <v>0.38700000000000001</v>
      </c>
      <c r="AE320" s="4">
        <v>0.36699999999999999</v>
      </c>
      <c r="AF320" s="4">
        <v>0.317</v>
      </c>
      <c r="AG320" s="4">
        <v>0.25</v>
      </c>
      <c r="AH320" s="4">
        <v>0.2092</v>
      </c>
      <c r="AI320" s="4">
        <v>0.27500000000000002</v>
      </c>
      <c r="AJ320" s="4">
        <v>0.39</v>
      </c>
      <c r="AK320" s="4">
        <v>0.375</v>
      </c>
      <c r="AL320" s="4">
        <v>0.59230000000000005</v>
      </c>
      <c r="AM320" s="4">
        <v>0.435</v>
      </c>
      <c r="AN320" s="4">
        <v>0.57999999999999996</v>
      </c>
      <c r="AO320" s="4">
        <v>0.5</v>
      </c>
    </row>
    <row r="321" spans="1:42" x14ac:dyDescent="0.3">
      <c r="A321" s="3">
        <v>45026</v>
      </c>
      <c r="Q321" s="4">
        <v>0.76</v>
      </c>
      <c r="R321" s="4">
        <v>0.6</v>
      </c>
      <c r="S321" s="4">
        <v>0.43</v>
      </c>
      <c r="T321" s="4">
        <v>0.48</v>
      </c>
      <c r="U321" s="4">
        <v>0.49</v>
      </c>
      <c r="V321" s="4">
        <v>0.22</v>
      </c>
      <c r="W321" s="4">
        <v>0.30099999999999999</v>
      </c>
      <c r="X321" s="4">
        <v>0.44</v>
      </c>
      <c r="Y321" s="4">
        <v>0.3</v>
      </c>
      <c r="Z321" s="4">
        <v>0.49</v>
      </c>
      <c r="AA321" s="4">
        <v>0.44500000000000001</v>
      </c>
      <c r="AB321" s="4">
        <v>0.45</v>
      </c>
      <c r="AC321" s="4">
        <v>0.45</v>
      </c>
      <c r="AD321" s="4">
        <v>0.38700000000000001</v>
      </c>
      <c r="AE321" s="4">
        <v>0.36699999999999999</v>
      </c>
      <c r="AF321" s="4">
        <v>0.317</v>
      </c>
      <c r="AG321" s="4">
        <v>0.25</v>
      </c>
      <c r="AH321" s="4">
        <v>0.2092</v>
      </c>
      <c r="AI321" s="4">
        <v>0.27500000000000002</v>
      </c>
      <c r="AJ321" s="4">
        <v>0.39</v>
      </c>
      <c r="AK321" s="4">
        <v>0.375</v>
      </c>
      <c r="AL321" s="4">
        <v>0.41270000000000001</v>
      </c>
      <c r="AM321" s="4">
        <v>0.435</v>
      </c>
      <c r="AN321" s="4">
        <v>0.57999999999999996</v>
      </c>
      <c r="AO321" s="4">
        <v>0.5</v>
      </c>
    </row>
    <row r="322" spans="1:42" x14ac:dyDescent="0.3">
      <c r="A322" s="3">
        <v>45027</v>
      </c>
      <c r="R322" s="4">
        <v>0.51</v>
      </c>
      <c r="S322" s="4">
        <v>0.48</v>
      </c>
      <c r="T322" s="4">
        <v>0.51</v>
      </c>
      <c r="U322" s="4">
        <v>0.43</v>
      </c>
      <c r="V322" s="4">
        <v>0.3</v>
      </c>
      <c r="W322" s="4">
        <v>0.34</v>
      </c>
      <c r="X322" s="4">
        <v>0.41</v>
      </c>
      <c r="Y322" s="4">
        <v>0.3</v>
      </c>
      <c r="Z322" s="4">
        <v>0.49</v>
      </c>
      <c r="AA322" s="4">
        <v>0.36</v>
      </c>
      <c r="AB322" s="4">
        <v>0.46589999999999998</v>
      </c>
      <c r="AC322" s="4">
        <v>0.45</v>
      </c>
      <c r="AD322" s="4">
        <v>0.38700000000000001</v>
      </c>
      <c r="AE322" s="4">
        <v>0.36699999999999999</v>
      </c>
      <c r="AF322" s="4">
        <v>0.317</v>
      </c>
      <c r="AG322" s="4">
        <v>0.25</v>
      </c>
      <c r="AH322" s="4">
        <v>0.2092</v>
      </c>
      <c r="AI322" s="4">
        <v>0.27500000000000002</v>
      </c>
      <c r="AJ322" s="4">
        <v>0.39</v>
      </c>
      <c r="AK322" s="4">
        <v>0.375</v>
      </c>
      <c r="AL322" s="4">
        <v>0.59230000000000005</v>
      </c>
      <c r="AM322" s="4">
        <v>0.435</v>
      </c>
      <c r="AN322" s="4">
        <v>0.57999999999999996</v>
      </c>
      <c r="AO322" s="4">
        <v>0.5</v>
      </c>
      <c r="AP322" s="4">
        <v>0.25</v>
      </c>
    </row>
    <row r="323" spans="1:42" x14ac:dyDescent="0.3">
      <c r="A323" s="3">
        <v>45028</v>
      </c>
      <c r="R323" s="4">
        <v>0.51</v>
      </c>
      <c r="S323" s="4">
        <v>0.48</v>
      </c>
      <c r="T323" s="4">
        <v>0.51</v>
      </c>
      <c r="U323" s="4">
        <v>0.43</v>
      </c>
      <c r="V323" s="4">
        <v>0.3</v>
      </c>
      <c r="W323" s="4">
        <v>0.34</v>
      </c>
      <c r="X323" s="4">
        <v>0.41</v>
      </c>
      <c r="Y323" s="4">
        <v>0.3</v>
      </c>
      <c r="Z323" s="4">
        <v>0.49</v>
      </c>
      <c r="AA323" s="4">
        <v>0.36</v>
      </c>
      <c r="AB323" s="4">
        <v>0.46589999999999998</v>
      </c>
      <c r="AC323" s="4">
        <v>0.45</v>
      </c>
      <c r="AD323" s="4">
        <v>0.38700000000000001</v>
      </c>
      <c r="AE323" s="4">
        <v>0.36699999999999999</v>
      </c>
      <c r="AF323" s="4">
        <v>0.317</v>
      </c>
      <c r="AG323" s="4">
        <v>0.25</v>
      </c>
      <c r="AH323" s="4">
        <v>0.2092</v>
      </c>
      <c r="AI323" s="4">
        <v>0.27500000000000002</v>
      </c>
      <c r="AJ323" s="4">
        <v>0.39</v>
      </c>
      <c r="AK323" s="4">
        <v>0.375</v>
      </c>
      <c r="AL323" s="4">
        <v>0.59230000000000005</v>
      </c>
      <c r="AM323" s="4">
        <v>0.435</v>
      </c>
      <c r="AN323" s="4">
        <v>0.57999999999999996</v>
      </c>
      <c r="AO323" s="4">
        <v>0.5</v>
      </c>
      <c r="AP323" s="4">
        <v>0.25</v>
      </c>
    </row>
    <row r="324" spans="1:42" x14ac:dyDescent="0.3">
      <c r="A324" s="3">
        <v>45029</v>
      </c>
      <c r="R324" s="4">
        <v>0.51</v>
      </c>
      <c r="S324" s="4">
        <v>0.48</v>
      </c>
      <c r="T324" s="4">
        <v>0.51</v>
      </c>
      <c r="U324" s="4">
        <v>0.43</v>
      </c>
      <c r="V324" s="4">
        <v>0.3</v>
      </c>
      <c r="W324" s="4">
        <v>0.34</v>
      </c>
      <c r="X324" s="4">
        <v>0.41</v>
      </c>
      <c r="Y324" s="4">
        <v>0.3</v>
      </c>
      <c r="Z324" s="4">
        <v>0.49</v>
      </c>
      <c r="AA324" s="4">
        <v>0.36</v>
      </c>
      <c r="AB324" s="4">
        <v>0.46589999999999998</v>
      </c>
      <c r="AC324" s="4">
        <v>0.45</v>
      </c>
      <c r="AD324" s="4">
        <v>0.38700000000000001</v>
      </c>
      <c r="AE324" s="4">
        <v>0.36699999999999999</v>
      </c>
      <c r="AF324" s="4">
        <v>0.317</v>
      </c>
      <c r="AG324" s="4">
        <v>0.25</v>
      </c>
      <c r="AH324" s="4">
        <v>0.2092</v>
      </c>
      <c r="AI324" s="4">
        <v>0.27500000000000002</v>
      </c>
      <c r="AJ324" s="4">
        <v>0.39</v>
      </c>
      <c r="AK324" s="4">
        <v>0.375</v>
      </c>
      <c r="AL324" s="4">
        <v>0.59230000000000005</v>
      </c>
      <c r="AM324" s="4">
        <v>0.435</v>
      </c>
      <c r="AN324" s="4">
        <v>0.57999999999999996</v>
      </c>
      <c r="AO324" s="4">
        <v>0.5</v>
      </c>
      <c r="AP324" s="4">
        <v>0.25</v>
      </c>
    </row>
    <row r="325" spans="1:42" x14ac:dyDescent="0.3">
      <c r="A325" s="3">
        <v>45030</v>
      </c>
      <c r="R325" s="4">
        <v>0.52</v>
      </c>
      <c r="S325" s="4">
        <v>0.5</v>
      </c>
      <c r="T325" s="4">
        <v>0.55069999999999997</v>
      </c>
      <c r="U325" s="4">
        <v>0.43259999999999998</v>
      </c>
      <c r="V325" s="4">
        <v>0.3</v>
      </c>
      <c r="W325" s="4">
        <v>0.34</v>
      </c>
      <c r="X325" s="4">
        <v>0.44</v>
      </c>
      <c r="Y325" s="4">
        <v>0.36</v>
      </c>
      <c r="Z325" s="4">
        <v>0.53739999999999999</v>
      </c>
      <c r="AA325" s="4">
        <v>0.43030000000000002</v>
      </c>
      <c r="AB325" s="4">
        <v>0.51029999999999998</v>
      </c>
      <c r="AC325" s="4">
        <v>0.46029999999999999</v>
      </c>
      <c r="AD325" s="4">
        <v>0.38700000000000001</v>
      </c>
      <c r="AE325" s="4">
        <v>0.36699999999999999</v>
      </c>
      <c r="AF325" s="4">
        <v>0.317</v>
      </c>
      <c r="AG325" s="4">
        <v>0.25</v>
      </c>
      <c r="AH325" s="4">
        <v>0.2092</v>
      </c>
      <c r="AI325" s="4">
        <v>0.27500000000000002</v>
      </c>
      <c r="AJ325" s="4">
        <v>0.39</v>
      </c>
      <c r="AK325" s="4">
        <v>0.375</v>
      </c>
      <c r="AL325" s="4">
        <v>0.4879</v>
      </c>
      <c r="AM325" s="4">
        <v>0.435</v>
      </c>
      <c r="AN325" s="4">
        <v>0.57999999999999996</v>
      </c>
      <c r="AO325" s="4">
        <v>0.5</v>
      </c>
      <c r="AP325" s="4">
        <v>0.25</v>
      </c>
    </row>
    <row r="326" spans="1:42" x14ac:dyDescent="0.3">
      <c r="A326" s="3">
        <v>45033</v>
      </c>
      <c r="R326" s="4">
        <v>0.52</v>
      </c>
      <c r="S326" s="4">
        <v>0.5</v>
      </c>
      <c r="T326" s="4">
        <v>0.55069999999999997</v>
      </c>
      <c r="U326" s="4">
        <v>0.43259999999999998</v>
      </c>
      <c r="V326" s="4">
        <v>0.3</v>
      </c>
      <c r="W326" s="4">
        <v>0.34</v>
      </c>
      <c r="X326" s="4">
        <v>0.44</v>
      </c>
      <c r="Y326" s="4">
        <v>0.36</v>
      </c>
      <c r="Z326" s="4">
        <v>0.53739999999999999</v>
      </c>
      <c r="AA326" s="4">
        <v>0.43030000000000002</v>
      </c>
      <c r="AB326" s="4">
        <v>0.51029999999999998</v>
      </c>
      <c r="AC326" s="4">
        <v>0.46029999999999999</v>
      </c>
      <c r="AD326" s="4">
        <v>0.38700000000000001</v>
      </c>
      <c r="AE326" s="4">
        <v>0.36699999999999999</v>
      </c>
      <c r="AF326" s="4">
        <v>0.317</v>
      </c>
      <c r="AG326" s="4">
        <v>0.25</v>
      </c>
      <c r="AH326" s="4">
        <v>0.2092</v>
      </c>
      <c r="AI326" s="4">
        <v>0.27500000000000002</v>
      </c>
      <c r="AJ326" s="4">
        <v>0.39</v>
      </c>
      <c r="AK326" s="4">
        <v>0.375</v>
      </c>
      <c r="AL326" s="4">
        <v>0.4879</v>
      </c>
      <c r="AM326" s="4">
        <v>0.435</v>
      </c>
      <c r="AN326" s="4">
        <v>0.57999999999999996</v>
      </c>
      <c r="AO326" s="4">
        <v>0.5</v>
      </c>
      <c r="AP326" s="4">
        <v>0.25</v>
      </c>
    </row>
    <row r="327" spans="1:42" x14ac:dyDescent="0.3">
      <c r="A327" s="3">
        <v>45034</v>
      </c>
      <c r="R327" s="4">
        <v>0.52</v>
      </c>
      <c r="S327" s="4">
        <v>0.5</v>
      </c>
      <c r="T327" s="4">
        <v>0.55069999999999997</v>
      </c>
      <c r="U327" s="4">
        <v>0.43259999999999998</v>
      </c>
      <c r="V327" s="4">
        <v>0.3</v>
      </c>
      <c r="W327" s="4">
        <v>0.34</v>
      </c>
      <c r="X327" s="4">
        <v>0.44</v>
      </c>
      <c r="Y327" s="4">
        <v>0.36</v>
      </c>
      <c r="Z327" s="4">
        <v>0.53739999999999999</v>
      </c>
      <c r="AA327" s="4">
        <v>0.41499999999999998</v>
      </c>
      <c r="AB327" s="4">
        <v>0.495</v>
      </c>
      <c r="AC327" s="4">
        <v>0.45</v>
      </c>
      <c r="AD327" s="4">
        <v>0.35499999999999998</v>
      </c>
      <c r="AE327" s="4">
        <v>0.33500000000000002</v>
      </c>
      <c r="AF327" s="4">
        <v>0.28499999999999998</v>
      </c>
      <c r="AG327" s="4">
        <v>0.23499999999999999</v>
      </c>
      <c r="AH327" s="4">
        <v>0.20499999999999999</v>
      </c>
      <c r="AI327" s="4">
        <v>0.27500000000000002</v>
      </c>
      <c r="AJ327" s="4">
        <v>0.39</v>
      </c>
      <c r="AK327" s="4">
        <v>0.41</v>
      </c>
      <c r="AL327" s="4">
        <v>0.42980000000000002</v>
      </c>
      <c r="AM327" s="4">
        <v>0.36</v>
      </c>
      <c r="AN327" s="4">
        <v>0.57999999999999996</v>
      </c>
      <c r="AO327" s="4">
        <v>0.4</v>
      </c>
      <c r="AP327" s="4">
        <v>0.28499999999999998</v>
      </c>
    </row>
    <row r="328" spans="1:42" x14ac:dyDescent="0.3">
      <c r="A328" s="3">
        <v>45035</v>
      </c>
      <c r="R328" s="4">
        <v>0.52</v>
      </c>
      <c r="S328" s="4">
        <v>0.5</v>
      </c>
      <c r="T328" s="4">
        <v>0.51</v>
      </c>
      <c r="U328" s="4">
        <v>0.4</v>
      </c>
      <c r="V328" s="4">
        <v>0.3</v>
      </c>
      <c r="W328" s="4">
        <v>0.34</v>
      </c>
      <c r="X328" s="4">
        <v>0.42</v>
      </c>
      <c r="Y328" s="4">
        <v>0.36</v>
      </c>
      <c r="Z328" s="4">
        <v>0.49</v>
      </c>
      <c r="AA328" s="4">
        <v>0.44500000000000001</v>
      </c>
      <c r="AB328" s="4">
        <v>0.495</v>
      </c>
      <c r="AC328" s="4">
        <v>0.45</v>
      </c>
      <c r="AD328" s="4">
        <v>0.35499999999999998</v>
      </c>
      <c r="AE328" s="4">
        <v>0.33500000000000002</v>
      </c>
      <c r="AF328" s="4">
        <v>0.28499999999999998</v>
      </c>
      <c r="AG328" s="4">
        <v>0.23499999999999999</v>
      </c>
      <c r="AH328" s="4">
        <v>0.20499999999999999</v>
      </c>
      <c r="AI328" s="4">
        <v>0.27500000000000002</v>
      </c>
      <c r="AJ328" s="4">
        <v>0.39</v>
      </c>
      <c r="AK328" s="4">
        <v>0.41</v>
      </c>
      <c r="AL328" s="4">
        <v>0.42980000000000002</v>
      </c>
      <c r="AM328" s="4">
        <v>0.36</v>
      </c>
      <c r="AN328" s="4">
        <v>0.57999999999999996</v>
      </c>
      <c r="AO328" s="4">
        <v>0.4</v>
      </c>
      <c r="AP328" s="4">
        <v>0.28499999999999998</v>
      </c>
    </row>
    <row r="329" spans="1:42" x14ac:dyDescent="0.3">
      <c r="A329" s="3">
        <v>45036</v>
      </c>
      <c r="R329" s="4">
        <v>0.5</v>
      </c>
      <c r="S329" s="4">
        <v>0.495</v>
      </c>
      <c r="T329" s="4">
        <v>0.57999999999999996</v>
      </c>
      <c r="U329" s="4">
        <v>0.37</v>
      </c>
      <c r="V329" s="4">
        <v>0.27679999999999999</v>
      </c>
      <c r="W329" s="4">
        <v>0.30099999999999999</v>
      </c>
      <c r="X329" s="4">
        <v>0.42</v>
      </c>
      <c r="Y329" s="4">
        <v>0.35</v>
      </c>
      <c r="Z329" s="4">
        <v>0.49</v>
      </c>
      <c r="AA329" s="4">
        <v>0.42020000000000002</v>
      </c>
      <c r="AB329" s="4">
        <v>0.49020000000000002</v>
      </c>
      <c r="AC329" s="4">
        <v>0.45019999999999999</v>
      </c>
      <c r="AD329" s="4">
        <v>0.3417</v>
      </c>
      <c r="AE329" s="4">
        <v>0.32169999999999999</v>
      </c>
      <c r="AF329" s="4">
        <v>0.29170000000000001</v>
      </c>
      <c r="AG329" s="4">
        <v>0.23</v>
      </c>
      <c r="AH329" s="4">
        <v>0.20080000000000001</v>
      </c>
      <c r="AI329" s="4">
        <v>0.27500000000000002</v>
      </c>
      <c r="AJ329" s="4">
        <v>0.39</v>
      </c>
      <c r="AK329" s="4">
        <v>0.40500000000000003</v>
      </c>
      <c r="AL329" s="4">
        <v>0.43190000000000001</v>
      </c>
      <c r="AM329" s="4">
        <v>0.35410000000000003</v>
      </c>
      <c r="AN329" s="4">
        <v>0.5</v>
      </c>
      <c r="AO329" s="4">
        <v>0.4</v>
      </c>
      <c r="AP329" s="4">
        <v>0.32</v>
      </c>
    </row>
    <row r="330" spans="1:42" x14ac:dyDescent="0.3">
      <c r="A330" s="3">
        <v>45040</v>
      </c>
      <c r="R330" s="4">
        <v>0.5</v>
      </c>
      <c r="S330" s="4">
        <v>0.495</v>
      </c>
      <c r="T330" s="4">
        <v>0.57999999999999996</v>
      </c>
      <c r="U330" s="4">
        <v>0.37</v>
      </c>
      <c r="V330" s="4">
        <v>0.27679999999999999</v>
      </c>
      <c r="W330" s="4">
        <v>0.30099999999999999</v>
      </c>
      <c r="X330" s="4">
        <v>0.42</v>
      </c>
      <c r="Y330" s="4">
        <v>0.35</v>
      </c>
      <c r="Z330" s="4">
        <v>0.49</v>
      </c>
      <c r="AA330" s="4">
        <v>0.42020000000000002</v>
      </c>
      <c r="AB330" s="4">
        <v>0.49020000000000002</v>
      </c>
      <c r="AC330" s="4">
        <v>0.45019999999999999</v>
      </c>
      <c r="AD330" s="4">
        <v>0.3417</v>
      </c>
      <c r="AE330" s="4">
        <v>0.32169999999999999</v>
      </c>
      <c r="AF330" s="4">
        <v>0.29170000000000001</v>
      </c>
      <c r="AG330" s="4">
        <v>0.23</v>
      </c>
      <c r="AH330" s="4">
        <v>0.20080000000000001</v>
      </c>
      <c r="AI330" s="4">
        <v>0.27500000000000002</v>
      </c>
      <c r="AJ330" s="4">
        <v>0.39</v>
      </c>
      <c r="AK330" s="4">
        <v>0.40500000000000003</v>
      </c>
      <c r="AL330" s="4">
        <v>0.43190000000000001</v>
      </c>
      <c r="AM330" s="4">
        <v>0.35410000000000003</v>
      </c>
      <c r="AN330" s="4">
        <v>0.5</v>
      </c>
      <c r="AO330" s="4">
        <v>0.4</v>
      </c>
      <c r="AP330" s="4">
        <v>0.32</v>
      </c>
    </row>
    <row r="331" spans="1:42" x14ac:dyDescent="0.3">
      <c r="A331" s="3">
        <v>45041</v>
      </c>
      <c r="R331" s="4">
        <v>0.5</v>
      </c>
      <c r="S331" s="4">
        <v>0.48</v>
      </c>
      <c r="T331" s="4">
        <v>0.53</v>
      </c>
      <c r="U331" s="4">
        <v>0.37</v>
      </c>
      <c r="V331" s="4">
        <v>0.27679999999999999</v>
      </c>
      <c r="W331" s="4">
        <v>0.30099999999999999</v>
      </c>
      <c r="X331" s="4">
        <v>0.42</v>
      </c>
      <c r="Y331" s="4">
        <v>0.35</v>
      </c>
      <c r="Z331" s="4">
        <v>0.49</v>
      </c>
      <c r="AA331" s="4">
        <v>0.42020000000000002</v>
      </c>
      <c r="AB331" s="4">
        <v>0.49020000000000002</v>
      </c>
      <c r="AC331" s="4">
        <v>0.45019999999999999</v>
      </c>
      <c r="AD331" s="4">
        <v>0.3417</v>
      </c>
      <c r="AE331" s="4">
        <v>0.32169999999999999</v>
      </c>
      <c r="AF331" s="4">
        <v>0.29170000000000001</v>
      </c>
      <c r="AG331" s="4">
        <v>0.23</v>
      </c>
      <c r="AH331" s="4">
        <v>0.20080000000000001</v>
      </c>
      <c r="AI331" s="4">
        <v>0.27500000000000002</v>
      </c>
      <c r="AJ331" s="4">
        <v>0.39</v>
      </c>
      <c r="AK331" s="4">
        <v>0.40500000000000003</v>
      </c>
      <c r="AL331" s="4">
        <v>0.43190000000000001</v>
      </c>
      <c r="AM331" s="4">
        <v>0.35410000000000003</v>
      </c>
      <c r="AN331" s="4">
        <v>0.5</v>
      </c>
      <c r="AO331" s="4">
        <v>0.4</v>
      </c>
      <c r="AP331" s="4">
        <v>0.32</v>
      </c>
    </row>
    <row r="332" spans="1:42" x14ac:dyDescent="0.3">
      <c r="A332" s="3">
        <v>45042</v>
      </c>
      <c r="R332" s="4">
        <v>0.5</v>
      </c>
      <c r="S332" s="4">
        <v>0.48</v>
      </c>
      <c r="T332" s="4">
        <v>0.53</v>
      </c>
      <c r="U332" s="4">
        <v>0.37</v>
      </c>
      <c r="V332" s="4">
        <v>0.27679999999999999</v>
      </c>
      <c r="W332" s="4">
        <v>0.30099999999999999</v>
      </c>
      <c r="X332" s="4">
        <v>0.42</v>
      </c>
      <c r="Y332" s="4">
        <v>0.35</v>
      </c>
      <c r="Z332" s="4">
        <v>0.49</v>
      </c>
      <c r="AA332" s="4">
        <v>0.42020000000000002</v>
      </c>
      <c r="AB332" s="4">
        <v>0.49020000000000002</v>
      </c>
      <c r="AC332" s="4">
        <v>0.45019999999999999</v>
      </c>
      <c r="AD332" s="4">
        <v>0.3417</v>
      </c>
      <c r="AE332" s="4">
        <v>0.32169999999999999</v>
      </c>
      <c r="AF332" s="4">
        <v>0.29170000000000001</v>
      </c>
      <c r="AG332" s="4">
        <v>0.23</v>
      </c>
      <c r="AH332" s="4">
        <v>0.20080000000000001</v>
      </c>
      <c r="AI332" s="4">
        <v>0.27500000000000002</v>
      </c>
      <c r="AJ332" s="4">
        <v>0.39</v>
      </c>
      <c r="AK332" s="4">
        <v>0.40500000000000003</v>
      </c>
      <c r="AL332" s="4">
        <v>0.43190000000000001</v>
      </c>
      <c r="AM332" s="4">
        <v>0.35410000000000003</v>
      </c>
      <c r="AN332" s="4">
        <v>0.5</v>
      </c>
      <c r="AO332" s="4">
        <v>0.4</v>
      </c>
      <c r="AP332" s="4">
        <v>0.32</v>
      </c>
    </row>
    <row r="333" spans="1:42" x14ac:dyDescent="0.3">
      <c r="A333" s="3">
        <v>45043</v>
      </c>
      <c r="R333" s="4">
        <v>0.5</v>
      </c>
      <c r="S333" s="4">
        <v>0.48</v>
      </c>
      <c r="T333" s="4">
        <v>0.53</v>
      </c>
      <c r="U333" s="4">
        <v>0.37</v>
      </c>
      <c r="V333" s="4">
        <v>0.27679999999999999</v>
      </c>
      <c r="W333" s="4">
        <v>0.30099999999999999</v>
      </c>
      <c r="X333" s="4">
        <v>0.42</v>
      </c>
      <c r="Y333" s="4">
        <v>0.35</v>
      </c>
      <c r="Z333" s="4">
        <v>0.49</v>
      </c>
      <c r="AA333" s="4">
        <v>0.42020000000000002</v>
      </c>
      <c r="AB333" s="4">
        <v>0.49020000000000002</v>
      </c>
      <c r="AC333" s="4">
        <v>0.45019999999999999</v>
      </c>
      <c r="AD333" s="4">
        <v>0.3417</v>
      </c>
      <c r="AE333" s="4">
        <v>0.32169999999999999</v>
      </c>
      <c r="AF333" s="4">
        <v>0.29170000000000001</v>
      </c>
      <c r="AG333" s="4">
        <v>0.23</v>
      </c>
      <c r="AH333" s="4">
        <v>0.20080000000000001</v>
      </c>
      <c r="AI333" s="4">
        <v>0.27500000000000002</v>
      </c>
      <c r="AJ333" s="4">
        <v>0.39</v>
      </c>
      <c r="AK333" s="4">
        <v>0.40500000000000003</v>
      </c>
      <c r="AL333" s="4">
        <v>0.43190000000000001</v>
      </c>
      <c r="AM333" s="4">
        <v>0.36</v>
      </c>
      <c r="AN333" s="4">
        <v>0.5</v>
      </c>
      <c r="AO333" s="4">
        <v>0.4</v>
      </c>
      <c r="AP333" s="4">
        <v>0.32</v>
      </c>
    </row>
    <row r="334" spans="1:42" x14ac:dyDescent="0.3">
      <c r="A334" s="3">
        <v>45044</v>
      </c>
      <c r="R334" s="4">
        <v>0.51</v>
      </c>
      <c r="S334" s="4">
        <v>0.48</v>
      </c>
      <c r="T334" s="4">
        <v>0.5</v>
      </c>
      <c r="U334" s="4">
        <v>0.37</v>
      </c>
      <c r="V334" s="4">
        <v>0.3</v>
      </c>
      <c r="W334" s="4">
        <v>0.30099999999999999</v>
      </c>
      <c r="X334" s="4">
        <v>0.43</v>
      </c>
      <c r="Y334" s="4">
        <v>0.36</v>
      </c>
      <c r="Z334" s="4">
        <v>0.49</v>
      </c>
      <c r="AA334" s="4">
        <v>0.41149999999999998</v>
      </c>
      <c r="AB334" s="4">
        <v>0.47149999999999997</v>
      </c>
      <c r="AC334" s="4">
        <v>0.45</v>
      </c>
      <c r="AD334" s="4">
        <v>0.3105</v>
      </c>
      <c r="AE334" s="4">
        <v>0.28549999999999998</v>
      </c>
      <c r="AF334" s="4">
        <v>0.2555</v>
      </c>
      <c r="AG334" s="4">
        <v>0.22500000000000001</v>
      </c>
      <c r="AH334" s="4">
        <v>0.2</v>
      </c>
      <c r="AI334" s="4">
        <v>0.28000000000000003</v>
      </c>
      <c r="AJ334" s="4">
        <v>0.41499999999999998</v>
      </c>
      <c r="AK334" s="4">
        <v>0.41860000000000003</v>
      </c>
      <c r="AL334" s="4">
        <v>0.43830000000000002</v>
      </c>
      <c r="AM334" s="4">
        <v>0.37580000000000002</v>
      </c>
      <c r="AN334" s="4">
        <v>0.51</v>
      </c>
      <c r="AO334" s="4">
        <v>0.4</v>
      </c>
      <c r="AP334" s="4">
        <v>0.26</v>
      </c>
    </row>
    <row r="335" spans="1:42" x14ac:dyDescent="0.3">
      <c r="A335" s="3">
        <v>45048</v>
      </c>
      <c r="R335" s="4">
        <v>0.56000000000000005</v>
      </c>
      <c r="S335" s="4">
        <v>0.48</v>
      </c>
      <c r="T335" s="4">
        <v>0.5</v>
      </c>
      <c r="U335" s="4">
        <v>0.37</v>
      </c>
      <c r="V335" s="4">
        <v>0.3</v>
      </c>
      <c r="W335" s="4">
        <v>0.30099999999999999</v>
      </c>
      <c r="X335" s="4">
        <v>0.43</v>
      </c>
      <c r="Y335" s="4">
        <v>0.36</v>
      </c>
      <c r="Z335" s="4">
        <v>0.49</v>
      </c>
      <c r="AA335" s="4">
        <v>0.41149999999999998</v>
      </c>
      <c r="AB335" s="4">
        <v>0.47149999999999997</v>
      </c>
      <c r="AC335" s="4">
        <v>0.45</v>
      </c>
      <c r="AD335" s="4">
        <v>0.3105</v>
      </c>
      <c r="AE335" s="4">
        <v>0.28549999999999998</v>
      </c>
      <c r="AF335" s="4">
        <v>0.2555</v>
      </c>
      <c r="AG335" s="4">
        <v>0.22500000000000001</v>
      </c>
      <c r="AH335" s="4">
        <v>0.2</v>
      </c>
      <c r="AI335" s="4">
        <v>0.28000000000000003</v>
      </c>
      <c r="AJ335" s="4">
        <v>0.41499999999999998</v>
      </c>
      <c r="AK335" s="4">
        <v>0.41860000000000003</v>
      </c>
      <c r="AL335" s="4">
        <v>0.43830000000000002</v>
      </c>
      <c r="AM335" s="4">
        <v>0.37580000000000002</v>
      </c>
      <c r="AN335" s="4">
        <v>0.51</v>
      </c>
      <c r="AO335" s="4">
        <v>0.4</v>
      </c>
      <c r="AP335" s="4">
        <v>0.26</v>
      </c>
    </row>
    <row r="336" spans="1:42" x14ac:dyDescent="0.3">
      <c r="A336" s="3">
        <v>45049</v>
      </c>
      <c r="R336" s="4">
        <v>0.56000000000000005</v>
      </c>
      <c r="S336" s="4">
        <v>0.48</v>
      </c>
      <c r="T336" s="4">
        <v>0.5</v>
      </c>
      <c r="U336" s="4">
        <v>0.37</v>
      </c>
      <c r="V336" s="4">
        <v>0.3</v>
      </c>
      <c r="W336" s="4">
        <v>0.30099999999999999</v>
      </c>
      <c r="X336" s="4">
        <v>0.43</v>
      </c>
      <c r="Y336" s="4">
        <v>0.36</v>
      </c>
      <c r="Z336" s="4">
        <v>0.49</v>
      </c>
      <c r="AA336" s="4">
        <v>0.41149999999999998</v>
      </c>
      <c r="AB336" s="4">
        <v>0.47149999999999997</v>
      </c>
      <c r="AC336" s="4">
        <v>0.45</v>
      </c>
      <c r="AD336" s="4">
        <v>0.3105</v>
      </c>
      <c r="AE336" s="4">
        <v>0.28549999999999998</v>
      </c>
      <c r="AF336" s="4">
        <v>0.2555</v>
      </c>
      <c r="AG336" s="4">
        <v>0.22500000000000001</v>
      </c>
      <c r="AH336" s="4">
        <v>0.2</v>
      </c>
      <c r="AI336" s="4">
        <v>0.28000000000000003</v>
      </c>
      <c r="AJ336" s="4">
        <v>0.41499999999999998</v>
      </c>
      <c r="AK336" s="4">
        <v>0.41860000000000003</v>
      </c>
      <c r="AL336" s="4">
        <v>0.43830000000000002</v>
      </c>
      <c r="AM336" s="4">
        <v>0.37580000000000002</v>
      </c>
      <c r="AN336" s="4">
        <v>0.51</v>
      </c>
      <c r="AO336" s="4">
        <v>0.4</v>
      </c>
      <c r="AP336" s="4">
        <v>0.26</v>
      </c>
    </row>
    <row r="337" spans="1:42" x14ac:dyDescent="0.3">
      <c r="A337" s="3">
        <v>45050</v>
      </c>
      <c r="R337" s="4">
        <v>0.56000000000000005</v>
      </c>
      <c r="S337" s="4">
        <v>0.48</v>
      </c>
      <c r="T337" s="4">
        <v>0.5</v>
      </c>
      <c r="U337" s="4">
        <v>0.37</v>
      </c>
      <c r="V337" s="4">
        <v>0.3</v>
      </c>
      <c r="W337" s="4">
        <v>0.30099999999999999</v>
      </c>
      <c r="X337" s="4">
        <v>0.43</v>
      </c>
      <c r="Y337" s="4">
        <v>0.36</v>
      </c>
      <c r="Z337" s="4">
        <v>0.49</v>
      </c>
      <c r="AA337" s="4">
        <v>0.41149999999999998</v>
      </c>
      <c r="AB337" s="4">
        <v>0.47149999999999997</v>
      </c>
      <c r="AC337" s="4">
        <v>0.45</v>
      </c>
      <c r="AD337" s="4">
        <v>0.3105</v>
      </c>
      <c r="AE337" s="4">
        <v>0.28549999999999998</v>
      </c>
      <c r="AF337" s="4">
        <v>0.2555</v>
      </c>
      <c r="AG337" s="4">
        <v>0.22500000000000001</v>
      </c>
      <c r="AH337" s="4">
        <v>0.2</v>
      </c>
      <c r="AI337" s="4">
        <v>0.28000000000000003</v>
      </c>
      <c r="AJ337" s="4">
        <v>0.41499999999999998</v>
      </c>
      <c r="AK337" s="4">
        <v>0.41860000000000003</v>
      </c>
      <c r="AL337" s="4">
        <v>0.43830000000000002</v>
      </c>
      <c r="AM337" s="4">
        <v>0.37580000000000002</v>
      </c>
      <c r="AN337" s="4">
        <v>0.51</v>
      </c>
      <c r="AO337" s="4">
        <v>0.4</v>
      </c>
      <c r="AP337" s="4">
        <v>0.26</v>
      </c>
    </row>
    <row r="338" spans="1:42" x14ac:dyDescent="0.3">
      <c r="A338" s="3">
        <v>45051</v>
      </c>
      <c r="R338" s="4">
        <v>0.56999999999999995</v>
      </c>
      <c r="S338" s="4">
        <v>0.48</v>
      </c>
      <c r="T338" s="4">
        <v>0.5</v>
      </c>
      <c r="U338" s="4">
        <v>0.36</v>
      </c>
      <c r="V338" s="4">
        <v>0.3</v>
      </c>
      <c r="W338" s="4">
        <v>0.30099999999999999</v>
      </c>
      <c r="X338" s="4">
        <v>0.41</v>
      </c>
      <c r="Y338" s="4">
        <v>0.34</v>
      </c>
      <c r="Z338" s="4">
        <v>0.49</v>
      </c>
      <c r="AA338" s="4">
        <v>0.41149999999999998</v>
      </c>
      <c r="AB338" s="4">
        <v>0.47149999999999997</v>
      </c>
      <c r="AC338" s="4">
        <v>0.45</v>
      </c>
      <c r="AD338" s="4">
        <v>0.3105</v>
      </c>
      <c r="AE338" s="4">
        <v>0.28549999999999998</v>
      </c>
      <c r="AF338" s="4">
        <v>0.2555</v>
      </c>
      <c r="AG338" s="4">
        <v>0.22500000000000001</v>
      </c>
      <c r="AH338" s="4">
        <v>0.2</v>
      </c>
      <c r="AI338" s="4">
        <v>0.28000000000000003</v>
      </c>
      <c r="AJ338" s="4">
        <v>0.41499999999999998</v>
      </c>
      <c r="AK338" s="4">
        <v>0.41860000000000003</v>
      </c>
      <c r="AL338" s="4">
        <v>0.43830000000000002</v>
      </c>
      <c r="AM338" s="4">
        <v>0.37580000000000002</v>
      </c>
      <c r="AN338" s="4">
        <v>0.51</v>
      </c>
      <c r="AO338" s="4">
        <v>0.4</v>
      </c>
      <c r="AP338" s="4">
        <v>0.26</v>
      </c>
    </row>
  </sheetData>
  <pageMargins left="0.511811024" right="0.511811024" top="0.78740157499999996" bottom="0.78740157499999996" header="0.31496062000000002" footer="0.31496062000000002"/>
  <pageSetup paperSize="9" orientation="portrait" r:id="rId1"/>
  <headerFooter>
    <oddHeader xml:space="preserve">&amp;R&amp;"Calibri,Regular"&amp;10&amp;K000000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00000"/>
  </sheetPr>
  <dimension ref="A1:C337"/>
  <sheetViews>
    <sheetView zoomScaleNormal="100" workbookViewId="0"/>
  </sheetViews>
  <sheetFormatPr defaultRowHeight="14.4" x14ac:dyDescent="0.3"/>
  <cols>
    <col min="1" max="2" width="10.6640625" bestFit="1" customWidth="1"/>
  </cols>
  <sheetData>
    <row r="1" spans="1:3" x14ac:dyDescent="0.3">
      <c r="A1" s="19" t="s">
        <v>1</v>
      </c>
      <c r="B1" s="24">
        <v>45017</v>
      </c>
      <c r="C1" s="23" t="str">
        <f>MONTH(EDATE(B1,0))&amp;YEAR(EDATE(B1,0))&amp;"F"</f>
        <v>42023F</v>
      </c>
    </row>
    <row r="2" spans="1:3" x14ac:dyDescent="0.3">
      <c r="A2" s="20">
        <v>44564</v>
      </c>
      <c r="B2" s="21">
        <f>IF(VLOOKUP(A2,'Mediana Mensal IPCA TOP 5 LP'!$A$2:$XFC$10000,MATCH(B$1,'Mediana Mensal IPCA TOP 5 LP'!$A$2:$XDF$2,0),FALSE)=0,NA(),VLOOKUP(A2,'Mediana Mensal IPCA TOP 5 LP'!$A$2:$XFC$10000,MATCH(B$1,'Mediana Mensal IPCA TOP 5 LP'!$A$2:$XDF$2,0),FALSE))</f>
        <v>0.3</v>
      </c>
      <c r="C2" s="22" t="e">
        <f>IF(VLOOKUP(A2,'Mediana Mensal IPCA TOP 5 LP'!$A$2:$XFC$10000,MATCH(B$1,'Mediana Mensal IPCA TOP 5 LP'!$A$2:$XDF$2,0),FALSE)=0,NA(),VLOOKUP($C$1,'VNA IPCA'!A:G,5,FALSE))</f>
        <v>#N/A</v>
      </c>
    </row>
    <row r="3" spans="1:3" x14ac:dyDescent="0.3">
      <c r="A3" s="20">
        <v>44565</v>
      </c>
      <c r="B3" s="21">
        <f>IF(VLOOKUP(A3,'Mediana Mensal IPCA TOP 5 LP'!$A$2:$XFC$10000,MATCH(B$1,'Mediana Mensal IPCA TOP 5 LP'!$A$2:$XDF$2,0),FALSE)=0,NA(),VLOOKUP(A3,'Mediana Mensal IPCA TOP 5 LP'!$A$2:$XFC$10000,MATCH(B$1,'Mediana Mensal IPCA TOP 5 LP'!$A$2:$XDF$2,0),FALSE))</f>
        <v>0.3</v>
      </c>
      <c r="C3" s="22" t="e">
        <f>IF(VLOOKUP(A3,'Mediana Mensal IPCA TOP 5 LP'!$A$2:$XFC$10000,MATCH(B$1,'Mediana Mensal IPCA TOP 5 LP'!$A$2:$XDF$2,0),FALSE)=0,NA(),VLOOKUP($C$1,'VNA IPCA'!A:G,5,FALSE))</f>
        <v>#N/A</v>
      </c>
    </row>
    <row r="4" spans="1:3" x14ac:dyDescent="0.3">
      <c r="A4" s="20">
        <v>44566</v>
      </c>
      <c r="B4" s="21">
        <f>IF(VLOOKUP(A4,'Mediana Mensal IPCA TOP 5 LP'!$A$2:$XFC$10000,MATCH(B$1,'Mediana Mensal IPCA TOP 5 LP'!$A$2:$XDF$2,0),FALSE)=0,NA(),VLOOKUP(A4,'Mediana Mensal IPCA TOP 5 LP'!$A$2:$XFC$10000,MATCH(B$1,'Mediana Mensal IPCA TOP 5 LP'!$A$2:$XDF$2,0),FALSE))</f>
        <v>0.3</v>
      </c>
      <c r="C4" s="22" t="e">
        <f>IF(VLOOKUP(A4,'Mediana Mensal IPCA TOP 5 LP'!$A$2:$XFC$10000,MATCH(B$1,'Mediana Mensal IPCA TOP 5 LP'!$A$2:$XDF$2,0),FALSE)=0,NA(),VLOOKUP($C$1,'VNA IPCA'!A:G,5,FALSE))</f>
        <v>#N/A</v>
      </c>
    </row>
    <row r="5" spans="1:3" x14ac:dyDescent="0.3">
      <c r="A5" s="20">
        <v>44567</v>
      </c>
      <c r="B5" s="21">
        <f>IF(VLOOKUP(A5,'Mediana Mensal IPCA TOP 5 LP'!$A$2:$XFC$10000,MATCH(B$1,'Mediana Mensal IPCA TOP 5 LP'!$A$2:$XDF$2,0),FALSE)=0,NA(),VLOOKUP(A5,'Mediana Mensal IPCA TOP 5 LP'!$A$2:$XFC$10000,MATCH(B$1,'Mediana Mensal IPCA TOP 5 LP'!$A$2:$XDF$2,0),FALSE))</f>
        <v>0.3</v>
      </c>
      <c r="C5" s="22" t="e">
        <f>IF(VLOOKUP(A5,'Mediana Mensal IPCA TOP 5 LP'!$A$2:$XFC$10000,MATCH(B$1,'Mediana Mensal IPCA TOP 5 LP'!$A$2:$XDF$2,0),FALSE)=0,NA(),VLOOKUP($C$1,'VNA IPCA'!A:G,5,FALSE))</f>
        <v>#N/A</v>
      </c>
    </row>
    <row r="6" spans="1:3" x14ac:dyDescent="0.3">
      <c r="A6" s="20">
        <v>44568</v>
      </c>
      <c r="B6" s="21">
        <f>IF(VLOOKUP(A6,'Mediana Mensal IPCA TOP 5 LP'!$A$2:$XFC$10000,MATCH(B$1,'Mediana Mensal IPCA TOP 5 LP'!$A$2:$XDF$2,0),FALSE)=0,NA(),VLOOKUP(A6,'Mediana Mensal IPCA TOP 5 LP'!$A$2:$XFC$10000,MATCH(B$1,'Mediana Mensal IPCA TOP 5 LP'!$A$2:$XDF$2,0),FALSE))</f>
        <v>0.3</v>
      </c>
      <c r="C6" s="22" t="e">
        <f>IF(VLOOKUP(A6,'Mediana Mensal IPCA TOP 5 LP'!$A$2:$XFC$10000,MATCH(B$1,'Mediana Mensal IPCA TOP 5 LP'!$A$2:$XDF$2,0),FALSE)=0,NA(),VLOOKUP($C$1,'VNA IPCA'!A:G,5,FALSE))</f>
        <v>#N/A</v>
      </c>
    </row>
    <row r="7" spans="1:3" x14ac:dyDescent="0.3">
      <c r="A7" s="20">
        <v>44571</v>
      </c>
      <c r="B7" s="21">
        <f>IF(VLOOKUP(A7,'Mediana Mensal IPCA TOP 5 LP'!$A$2:$XFC$10000,MATCH(B$1,'Mediana Mensal IPCA TOP 5 LP'!$A$2:$XDF$2,0),FALSE)=0,NA(),VLOOKUP(A7,'Mediana Mensal IPCA TOP 5 LP'!$A$2:$XFC$10000,MATCH(B$1,'Mediana Mensal IPCA TOP 5 LP'!$A$2:$XDF$2,0),FALSE))</f>
        <v>0.3</v>
      </c>
      <c r="C7" s="22" t="e">
        <f>IF(VLOOKUP(A7,'Mediana Mensal IPCA TOP 5 LP'!$A$2:$XFC$10000,MATCH(B$1,'Mediana Mensal IPCA TOP 5 LP'!$A$2:$XDF$2,0),FALSE)=0,NA(),VLOOKUP($C$1,'VNA IPCA'!A:G,5,FALSE))</f>
        <v>#N/A</v>
      </c>
    </row>
    <row r="8" spans="1:3" x14ac:dyDescent="0.3">
      <c r="A8" s="20">
        <v>44572</v>
      </c>
      <c r="B8" s="21">
        <f>IF(VLOOKUP(A8,'Mediana Mensal IPCA TOP 5 LP'!$A$2:$XFC$10000,MATCH(B$1,'Mediana Mensal IPCA TOP 5 LP'!$A$2:$XDF$2,0),FALSE)=0,NA(),VLOOKUP(A8,'Mediana Mensal IPCA TOP 5 LP'!$A$2:$XFC$10000,MATCH(B$1,'Mediana Mensal IPCA TOP 5 LP'!$A$2:$XDF$2,0),FALSE))</f>
        <v>0.3</v>
      </c>
      <c r="C8" s="22" t="e">
        <f>IF(VLOOKUP(A8,'Mediana Mensal IPCA TOP 5 LP'!$A$2:$XFC$10000,MATCH(B$1,'Mediana Mensal IPCA TOP 5 LP'!$A$2:$XDF$2,0),FALSE)=0,NA(),VLOOKUP($C$1,'VNA IPCA'!A:G,5,FALSE))</f>
        <v>#N/A</v>
      </c>
    </row>
    <row r="9" spans="1:3" x14ac:dyDescent="0.3">
      <c r="A9" s="20">
        <v>44573</v>
      </c>
      <c r="B9" s="21">
        <f>IF(VLOOKUP(A9,'Mediana Mensal IPCA TOP 5 LP'!$A$2:$XFC$10000,MATCH(B$1,'Mediana Mensal IPCA TOP 5 LP'!$A$2:$XDF$2,0),FALSE)=0,NA(),VLOOKUP(A9,'Mediana Mensal IPCA TOP 5 LP'!$A$2:$XFC$10000,MATCH(B$1,'Mediana Mensal IPCA TOP 5 LP'!$A$2:$XDF$2,0),FALSE))</f>
        <v>0.3</v>
      </c>
      <c r="C9" s="22" t="e">
        <f>IF(VLOOKUP(A9,'Mediana Mensal IPCA TOP 5 LP'!$A$2:$XFC$10000,MATCH(B$1,'Mediana Mensal IPCA TOP 5 LP'!$A$2:$XDF$2,0),FALSE)=0,NA(),VLOOKUP($C$1,'VNA IPCA'!A:G,5,FALSE))</f>
        <v>#N/A</v>
      </c>
    </row>
    <row r="10" spans="1:3" x14ac:dyDescent="0.3">
      <c r="A10" s="20">
        <v>44574</v>
      </c>
      <c r="B10" s="21">
        <f>IF(VLOOKUP(A10,'Mediana Mensal IPCA TOP 5 LP'!$A$2:$XFC$10000,MATCH(B$1,'Mediana Mensal IPCA TOP 5 LP'!$A$2:$XDF$2,0),FALSE)=0,NA(),VLOOKUP(A10,'Mediana Mensal IPCA TOP 5 LP'!$A$2:$XFC$10000,MATCH(B$1,'Mediana Mensal IPCA TOP 5 LP'!$A$2:$XDF$2,0),FALSE))</f>
        <v>0.2545</v>
      </c>
      <c r="C10" s="22" t="e">
        <f>IF(VLOOKUP(A10,'Mediana Mensal IPCA TOP 5 LP'!$A$2:$XFC$10000,MATCH(B$1,'Mediana Mensal IPCA TOP 5 LP'!$A$2:$XDF$2,0),FALSE)=0,NA(),VLOOKUP($C$1,'VNA IPCA'!A:G,5,FALSE))</f>
        <v>#N/A</v>
      </c>
    </row>
    <row r="11" spans="1:3" x14ac:dyDescent="0.3">
      <c r="A11" s="20">
        <v>44575</v>
      </c>
      <c r="B11" s="21">
        <f>IF(VLOOKUP(A11,'Mediana Mensal IPCA TOP 5 LP'!$A$2:$XFC$10000,MATCH(B$1,'Mediana Mensal IPCA TOP 5 LP'!$A$2:$XDF$2,0),FALSE)=0,NA(),VLOOKUP(A11,'Mediana Mensal IPCA TOP 5 LP'!$A$2:$XFC$10000,MATCH(B$1,'Mediana Mensal IPCA TOP 5 LP'!$A$2:$XDF$2,0),FALSE))</f>
        <v>0.2545</v>
      </c>
      <c r="C11" s="22" t="e">
        <f>IF(VLOOKUP(A11,'Mediana Mensal IPCA TOP 5 LP'!$A$2:$XFC$10000,MATCH(B$1,'Mediana Mensal IPCA TOP 5 LP'!$A$2:$XDF$2,0),FALSE)=0,NA(),VLOOKUP($C$1,'VNA IPCA'!A:G,5,FALSE))</f>
        <v>#N/A</v>
      </c>
    </row>
    <row r="12" spans="1:3" x14ac:dyDescent="0.3">
      <c r="A12" s="20">
        <v>44578</v>
      </c>
      <c r="B12" s="21">
        <f>IF(VLOOKUP(A12,'Mediana Mensal IPCA TOP 5 LP'!$A$2:$XFC$10000,MATCH(B$1,'Mediana Mensal IPCA TOP 5 LP'!$A$2:$XDF$2,0),FALSE)=0,NA(),VLOOKUP(A12,'Mediana Mensal IPCA TOP 5 LP'!$A$2:$XFC$10000,MATCH(B$1,'Mediana Mensal IPCA TOP 5 LP'!$A$2:$XDF$2,0),FALSE))</f>
        <v>0.2545</v>
      </c>
      <c r="C12" s="22" t="e">
        <f>IF(VLOOKUP(A12,'Mediana Mensal IPCA TOP 5 LP'!$A$2:$XFC$10000,MATCH(B$1,'Mediana Mensal IPCA TOP 5 LP'!$A$2:$XDF$2,0),FALSE)=0,NA(),VLOOKUP($C$1,'VNA IPCA'!A:G,5,FALSE))</f>
        <v>#N/A</v>
      </c>
    </row>
    <row r="13" spans="1:3" x14ac:dyDescent="0.3">
      <c r="A13" s="20">
        <v>44579</v>
      </c>
      <c r="B13" s="21">
        <f>IF(VLOOKUP(A13,'Mediana Mensal IPCA TOP 5 LP'!$A$2:$XFC$10000,MATCH(B$1,'Mediana Mensal IPCA TOP 5 LP'!$A$2:$XDF$2,0),FALSE)=0,NA(),VLOOKUP(A13,'Mediana Mensal IPCA TOP 5 LP'!$A$2:$XFC$10000,MATCH(B$1,'Mediana Mensal IPCA TOP 5 LP'!$A$2:$XDF$2,0),FALSE))</f>
        <v>0.26</v>
      </c>
      <c r="C13" s="22" t="e">
        <f>IF(VLOOKUP(A13,'Mediana Mensal IPCA TOP 5 LP'!$A$2:$XFC$10000,MATCH(B$1,'Mediana Mensal IPCA TOP 5 LP'!$A$2:$XDF$2,0),FALSE)=0,NA(),VLOOKUP($C$1,'VNA IPCA'!A:G,5,FALSE))</f>
        <v>#N/A</v>
      </c>
    </row>
    <row r="14" spans="1:3" x14ac:dyDescent="0.3">
      <c r="A14" s="20">
        <v>44580</v>
      </c>
      <c r="B14" s="21">
        <f>IF(VLOOKUP(A14,'Mediana Mensal IPCA TOP 5 LP'!$A$2:$XFC$10000,MATCH(B$1,'Mediana Mensal IPCA TOP 5 LP'!$A$2:$XDF$2,0),FALSE)=0,NA(),VLOOKUP(A14,'Mediana Mensal IPCA TOP 5 LP'!$A$2:$XFC$10000,MATCH(B$1,'Mediana Mensal IPCA TOP 5 LP'!$A$2:$XDF$2,0),FALSE))</f>
        <v>0.26</v>
      </c>
      <c r="C14" s="22" t="e">
        <f>IF(VLOOKUP(A14,'Mediana Mensal IPCA TOP 5 LP'!$A$2:$XFC$10000,MATCH(B$1,'Mediana Mensal IPCA TOP 5 LP'!$A$2:$XDF$2,0),FALSE)=0,NA(),VLOOKUP($C$1,'VNA IPCA'!A:G,5,FALSE))</f>
        <v>#N/A</v>
      </c>
    </row>
    <row r="15" spans="1:3" x14ac:dyDescent="0.3">
      <c r="A15" s="20">
        <v>44581</v>
      </c>
      <c r="B15" s="21">
        <f>IF(VLOOKUP(A15,'Mediana Mensal IPCA TOP 5 LP'!$A$2:$XFC$10000,MATCH(B$1,'Mediana Mensal IPCA TOP 5 LP'!$A$2:$XDF$2,0),FALSE)=0,NA(),VLOOKUP(A15,'Mediana Mensal IPCA TOP 5 LP'!$A$2:$XFC$10000,MATCH(B$1,'Mediana Mensal IPCA TOP 5 LP'!$A$2:$XDF$2,0),FALSE))</f>
        <v>0.26</v>
      </c>
      <c r="C15" s="22" t="e">
        <f>IF(VLOOKUP(A15,'Mediana Mensal IPCA TOP 5 LP'!$A$2:$XFC$10000,MATCH(B$1,'Mediana Mensal IPCA TOP 5 LP'!$A$2:$XDF$2,0),FALSE)=0,NA(),VLOOKUP($C$1,'VNA IPCA'!A:G,5,FALSE))</f>
        <v>#N/A</v>
      </c>
    </row>
    <row r="16" spans="1:3" x14ac:dyDescent="0.3">
      <c r="A16" s="20">
        <v>44582</v>
      </c>
      <c r="B16" s="21">
        <f>IF(VLOOKUP(A16,'Mediana Mensal IPCA TOP 5 LP'!$A$2:$XFC$10000,MATCH(B$1,'Mediana Mensal IPCA TOP 5 LP'!$A$2:$XDF$2,0),FALSE)=0,NA(),VLOOKUP(A16,'Mediana Mensal IPCA TOP 5 LP'!$A$2:$XFC$10000,MATCH(B$1,'Mediana Mensal IPCA TOP 5 LP'!$A$2:$XDF$2,0),FALSE))</f>
        <v>0.27</v>
      </c>
      <c r="C16" s="22" t="e">
        <f>IF(VLOOKUP(A16,'Mediana Mensal IPCA TOP 5 LP'!$A$2:$XFC$10000,MATCH(B$1,'Mediana Mensal IPCA TOP 5 LP'!$A$2:$XDF$2,0),FALSE)=0,NA(),VLOOKUP($C$1,'VNA IPCA'!A:G,5,FALSE))</f>
        <v>#N/A</v>
      </c>
    </row>
    <row r="17" spans="1:3" x14ac:dyDescent="0.3">
      <c r="A17" s="20">
        <v>44585</v>
      </c>
      <c r="B17" s="21">
        <f>IF(VLOOKUP(A17,'Mediana Mensal IPCA TOP 5 LP'!$A$2:$XFC$10000,MATCH(B$1,'Mediana Mensal IPCA TOP 5 LP'!$A$2:$XDF$2,0),FALSE)=0,NA(),VLOOKUP(A17,'Mediana Mensal IPCA TOP 5 LP'!$A$2:$XFC$10000,MATCH(B$1,'Mediana Mensal IPCA TOP 5 LP'!$A$2:$XDF$2,0),FALSE))</f>
        <v>0.27</v>
      </c>
      <c r="C17" s="22" t="e">
        <f>IF(VLOOKUP(A17,'Mediana Mensal IPCA TOP 5 LP'!$A$2:$XFC$10000,MATCH(B$1,'Mediana Mensal IPCA TOP 5 LP'!$A$2:$XDF$2,0),FALSE)=0,NA(),VLOOKUP($C$1,'VNA IPCA'!A:G,5,FALSE))</f>
        <v>#N/A</v>
      </c>
    </row>
    <row r="18" spans="1:3" x14ac:dyDescent="0.3">
      <c r="A18" s="20">
        <v>44586</v>
      </c>
      <c r="B18" s="21">
        <f>IF(VLOOKUP(A18,'Mediana Mensal IPCA TOP 5 LP'!$A$2:$XFC$10000,MATCH(B$1,'Mediana Mensal IPCA TOP 5 LP'!$A$2:$XDF$2,0),FALSE)=0,NA(),VLOOKUP(A18,'Mediana Mensal IPCA TOP 5 LP'!$A$2:$XFC$10000,MATCH(B$1,'Mediana Mensal IPCA TOP 5 LP'!$A$2:$XDF$2,0),FALSE))</f>
        <v>0.27</v>
      </c>
      <c r="C18" s="22" t="e">
        <f>IF(VLOOKUP(A18,'Mediana Mensal IPCA TOP 5 LP'!$A$2:$XFC$10000,MATCH(B$1,'Mediana Mensal IPCA TOP 5 LP'!$A$2:$XDF$2,0),FALSE)=0,NA(),VLOOKUP($C$1,'VNA IPCA'!A:G,5,FALSE))</f>
        <v>#N/A</v>
      </c>
    </row>
    <row r="19" spans="1:3" x14ac:dyDescent="0.3">
      <c r="A19" s="20">
        <v>44587</v>
      </c>
      <c r="B19" s="21">
        <f>IF(VLOOKUP(A19,'Mediana Mensal IPCA TOP 5 LP'!$A$2:$XFC$10000,MATCH(B$1,'Mediana Mensal IPCA TOP 5 LP'!$A$2:$XDF$2,0),FALSE)=0,NA(),VLOOKUP(A19,'Mediana Mensal IPCA TOP 5 LP'!$A$2:$XFC$10000,MATCH(B$1,'Mediana Mensal IPCA TOP 5 LP'!$A$2:$XDF$2,0),FALSE))</f>
        <v>0.27</v>
      </c>
      <c r="C19" s="22" t="e">
        <f>IF(VLOOKUP(A19,'Mediana Mensal IPCA TOP 5 LP'!$A$2:$XFC$10000,MATCH(B$1,'Mediana Mensal IPCA TOP 5 LP'!$A$2:$XDF$2,0),FALSE)=0,NA(),VLOOKUP($C$1,'VNA IPCA'!A:G,5,FALSE))</f>
        <v>#N/A</v>
      </c>
    </row>
    <row r="20" spans="1:3" x14ac:dyDescent="0.3">
      <c r="A20" s="20">
        <v>44588</v>
      </c>
      <c r="B20" s="21">
        <f>IF(VLOOKUP(A20,'Mediana Mensal IPCA TOP 5 LP'!$A$2:$XFC$10000,MATCH(B$1,'Mediana Mensal IPCA TOP 5 LP'!$A$2:$XDF$2,0),FALSE)=0,NA(),VLOOKUP(A20,'Mediana Mensal IPCA TOP 5 LP'!$A$2:$XFC$10000,MATCH(B$1,'Mediana Mensal IPCA TOP 5 LP'!$A$2:$XDF$2,0),FALSE))</f>
        <v>0.27</v>
      </c>
      <c r="C20" s="22" t="e">
        <f>IF(VLOOKUP(A20,'Mediana Mensal IPCA TOP 5 LP'!$A$2:$XFC$10000,MATCH(B$1,'Mediana Mensal IPCA TOP 5 LP'!$A$2:$XDF$2,0),FALSE)=0,NA(),VLOOKUP($C$1,'VNA IPCA'!A:G,5,FALSE))</f>
        <v>#N/A</v>
      </c>
    </row>
    <row r="21" spans="1:3" x14ac:dyDescent="0.3">
      <c r="A21" s="20">
        <v>44589</v>
      </c>
      <c r="B21" s="21">
        <f>IF(VLOOKUP(A21,'Mediana Mensal IPCA TOP 5 LP'!$A$2:$XFC$10000,MATCH(B$1,'Mediana Mensal IPCA TOP 5 LP'!$A$2:$XDF$2,0),FALSE)=0,NA(),VLOOKUP(A21,'Mediana Mensal IPCA TOP 5 LP'!$A$2:$XFC$10000,MATCH(B$1,'Mediana Mensal IPCA TOP 5 LP'!$A$2:$XDF$2,0),FALSE))</f>
        <v>0.30869999999999997</v>
      </c>
      <c r="C21" s="22" t="e">
        <f>IF(VLOOKUP(A21,'Mediana Mensal IPCA TOP 5 LP'!$A$2:$XFC$10000,MATCH(B$1,'Mediana Mensal IPCA TOP 5 LP'!$A$2:$XDF$2,0),FALSE)=0,NA(),VLOOKUP($C$1,'VNA IPCA'!A:G,5,FALSE))</f>
        <v>#N/A</v>
      </c>
    </row>
    <row r="22" spans="1:3" x14ac:dyDescent="0.3">
      <c r="A22" s="20">
        <v>44592</v>
      </c>
      <c r="B22" s="21">
        <f>IF(VLOOKUP(A22,'Mediana Mensal IPCA TOP 5 LP'!$A$2:$XFC$10000,MATCH(B$1,'Mediana Mensal IPCA TOP 5 LP'!$A$2:$XDF$2,0),FALSE)=0,NA(),VLOOKUP(A22,'Mediana Mensal IPCA TOP 5 LP'!$A$2:$XFC$10000,MATCH(B$1,'Mediana Mensal IPCA TOP 5 LP'!$A$2:$XDF$2,0),FALSE))</f>
        <v>0.38</v>
      </c>
      <c r="C22" s="22" t="e">
        <f>IF(VLOOKUP(A22,'Mediana Mensal IPCA TOP 5 LP'!$A$2:$XFC$10000,MATCH(B$1,'Mediana Mensal IPCA TOP 5 LP'!$A$2:$XDF$2,0),FALSE)=0,NA(),VLOOKUP($C$1,'VNA IPCA'!A:G,5,FALSE))</f>
        <v>#N/A</v>
      </c>
    </row>
    <row r="23" spans="1:3" x14ac:dyDescent="0.3">
      <c r="A23" s="20">
        <v>44593</v>
      </c>
      <c r="B23" s="21">
        <f>IF(VLOOKUP(A23,'Mediana Mensal IPCA TOP 5 LP'!$A$2:$XFC$10000,MATCH(B$1,'Mediana Mensal IPCA TOP 5 LP'!$A$2:$XDF$2,0),FALSE)=0,NA(),VLOOKUP(A23,'Mediana Mensal IPCA TOP 5 LP'!$A$2:$XFC$10000,MATCH(B$1,'Mediana Mensal IPCA TOP 5 LP'!$A$2:$XDF$2,0),FALSE))</f>
        <v>0.38</v>
      </c>
      <c r="C23" s="22" t="e">
        <f>IF(VLOOKUP(A23,'Mediana Mensal IPCA TOP 5 LP'!$A$2:$XFC$10000,MATCH(B$1,'Mediana Mensal IPCA TOP 5 LP'!$A$2:$XDF$2,0),FALSE)=0,NA(),VLOOKUP($C$1,'VNA IPCA'!A:G,5,FALSE))</f>
        <v>#N/A</v>
      </c>
    </row>
    <row r="24" spans="1:3" x14ac:dyDescent="0.3">
      <c r="A24" s="20">
        <v>44594</v>
      </c>
      <c r="B24" s="21">
        <f>IF(VLOOKUP(A24,'Mediana Mensal IPCA TOP 5 LP'!$A$2:$XFC$10000,MATCH(B$1,'Mediana Mensal IPCA TOP 5 LP'!$A$2:$XDF$2,0),FALSE)=0,NA(),VLOOKUP(A24,'Mediana Mensal IPCA TOP 5 LP'!$A$2:$XFC$10000,MATCH(B$1,'Mediana Mensal IPCA TOP 5 LP'!$A$2:$XDF$2,0),FALSE))</f>
        <v>0.38</v>
      </c>
      <c r="C24" s="22" t="e">
        <f>IF(VLOOKUP(A24,'Mediana Mensal IPCA TOP 5 LP'!$A$2:$XFC$10000,MATCH(B$1,'Mediana Mensal IPCA TOP 5 LP'!$A$2:$XDF$2,0),FALSE)=0,NA(),VLOOKUP($C$1,'VNA IPCA'!A:G,5,FALSE))</f>
        <v>#N/A</v>
      </c>
    </row>
    <row r="25" spans="1:3" x14ac:dyDescent="0.3">
      <c r="A25" s="20">
        <v>44595</v>
      </c>
      <c r="B25" s="21">
        <f>IF(VLOOKUP(A25,'Mediana Mensal IPCA TOP 5 LP'!$A$2:$XFC$10000,MATCH(B$1,'Mediana Mensal IPCA TOP 5 LP'!$A$2:$XDF$2,0),FALSE)=0,NA(),VLOOKUP(A25,'Mediana Mensal IPCA TOP 5 LP'!$A$2:$XFC$10000,MATCH(B$1,'Mediana Mensal IPCA TOP 5 LP'!$A$2:$XDF$2,0),FALSE))</f>
        <v>0.38</v>
      </c>
      <c r="C25" s="22" t="e">
        <f>IF(VLOOKUP(A25,'Mediana Mensal IPCA TOP 5 LP'!$A$2:$XFC$10000,MATCH(B$1,'Mediana Mensal IPCA TOP 5 LP'!$A$2:$XDF$2,0),FALSE)=0,NA(),VLOOKUP($C$1,'VNA IPCA'!A:G,5,FALSE))</f>
        <v>#N/A</v>
      </c>
    </row>
    <row r="26" spans="1:3" x14ac:dyDescent="0.3">
      <c r="A26" s="20">
        <v>44596</v>
      </c>
      <c r="B26" s="21">
        <f>IF(VLOOKUP(A26,'Mediana Mensal IPCA TOP 5 LP'!$A$2:$XFC$10000,MATCH(B$1,'Mediana Mensal IPCA TOP 5 LP'!$A$2:$XDF$2,0),FALSE)=0,NA(),VLOOKUP(A26,'Mediana Mensal IPCA TOP 5 LP'!$A$2:$XFC$10000,MATCH(B$1,'Mediana Mensal IPCA TOP 5 LP'!$A$2:$XDF$2,0),FALSE))</f>
        <v>0.38</v>
      </c>
      <c r="C26" s="22" t="e">
        <f>IF(VLOOKUP(A26,'Mediana Mensal IPCA TOP 5 LP'!$A$2:$XFC$10000,MATCH(B$1,'Mediana Mensal IPCA TOP 5 LP'!$A$2:$XDF$2,0),FALSE)=0,NA(),VLOOKUP($C$1,'VNA IPCA'!A:G,5,FALSE))</f>
        <v>#N/A</v>
      </c>
    </row>
    <row r="27" spans="1:3" x14ac:dyDescent="0.3">
      <c r="A27" s="20">
        <v>44599</v>
      </c>
      <c r="B27" s="21">
        <f>IF(VLOOKUP(A27,'Mediana Mensal IPCA TOP 5 LP'!$A$2:$XFC$10000,MATCH(B$1,'Mediana Mensal IPCA TOP 5 LP'!$A$2:$XDF$2,0),FALSE)=0,NA(),VLOOKUP(A27,'Mediana Mensal IPCA TOP 5 LP'!$A$2:$XFC$10000,MATCH(B$1,'Mediana Mensal IPCA TOP 5 LP'!$A$2:$XDF$2,0),FALSE))</f>
        <v>0.38</v>
      </c>
      <c r="C27" s="22" t="e">
        <f>IF(VLOOKUP(A27,'Mediana Mensal IPCA TOP 5 LP'!$A$2:$XFC$10000,MATCH(B$1,'Mediana Mensal IPCA TOP 5 LP'!$A$2:$XDF$2,0),FALSE)=0,NA(),VLOOKUP($C$1,'VNA IPCA'!A:G,5,FALSE))</f>
        <v>#N/A</v>
      </c>
    </row>
    <row r="28" spans="1:3" x14ac:dyDescent="0.3">
      <c r="A28" s="20">
        <v>44600</v>
      </c>
      <c r="B28" s="21">
        <f>IF(VLOOKUP(A28,'Mediana Mensal IPCA TOP 5 LP'!$A$2:$XFC$10000,MATCH(B$1,'Mediana Mensal IPCA TOP 5 LP'!$A$2:$XDF$2,0),FALSE)=0,NA(),VLOOKUP(A28,'Mediana Mensal IPCA TOP 5 LP'!$A$2:$XFC$10000,MATCH(B$1,'Mediana Mensal IPCA TOP 5 LP'!$A$2:$XDF$2,0),FALSE))</f>
        <v>0.38</v>
      </c>
      <c r="C28" s="22" t="e">
        <f>IF(VLOOKUP(A28,'Mediana Mensal IPCA TOP 5 LP'!$A$2:$XFC$10000,MATCH(B$1,'Mediana Mensal IPCA TOP 5 LP'!$A$2:$XDF$2,0),FALSE)=0,NA(),VLOOKUP($C$1,'VNA IPCA'!A:G,5,FALSE))</f>
        <v>#N/A</v>
      </c>
    </row>
    <row r="29" spans="1:3" x14ac:dyDescent="0.3">
      <c r="A29" s="20">
        <v>44601</v>
      </c>
      <c r="B29" s="21">
        <f>IF(VLOOKUP(A29,'Mediana Mensal IPCA TOP 5 LP'!$A$2:$XFC$10000,MATCH(B$1,'Mediana Mensal IPCA TOP 5 LP'!$A$2:$XDF$2,0),FALSE)=0,NA(),VLOOKUP(A29,'Mediana Mensal IPCA TOP 5 LP'!$A$2:$XFC$10000,MATCH(B$1,'Mediana Mensal IPCA TOP 5 LP'!$A$2:$XDF$2,0),FALSE))</f>
        <v>0.38</v>
      </c>
      <c r="C29" s="22" t="e">
        <f>IF(VLOOKUP(A29,'Mediana Mensal IPCA TOP 5 LP'!$A$2:$XFC$10000,MATCH(B$1,'Mediana Mensal IPCA TOP 5 LP'!$A$2:$XDF$2,0),FALSE)=0,NA(),VLOOKUP($C$1,'VNA IPCA'!A:G,5,FALSE))</f>
        <v>#N/A</v>
      </c>
    </row>
    <row r="30" spans="1:3" x14ac:dyDescent="0.3">
      <c r="A30" s="20">
        <v>44602</v>
      </c>
      <c r="B30" s="21">
        <f>IF(VLOOKUP(A30,'Mediana Mensal IPCA TOP 5 LP'!$A$2:$XFC$10000,MATCH(B$1,'Mediana Mensal IPCA TOP 5 LP'!$A$2:$XDF$2,0),FALSE)=0,NA(),VLOOKUP(A30,'Mediana Mensal IPCA TOP 5 LP'!$A$2:$XFC$10000,MATCH(B$1,'Mediana Mensal IPCA TOP 5 LP'!$A$2:$XDF$2,0),FALSE))</f>
        <v>0.38</v>
      </c>
      <c r="C30" s="22" t="e">
        <f>IF(VLOOKUP(A30,'Mediana Mensal IPCA TOP 5 LP'!$A$2:$XFC$10000,MATCH(B$1,'Mediana Mensal IPCA TOP 5 LP'!$A$2:$XDF$2,0),FALSE)=0,NA(),VLOOKUP($C$1,'VNA IPCA'!A:G,5,FALSE))</f>
        <v>#N/A</v>
      </c>
    </row>
    <row r="31" spans="1:3" x14ac:dyDescent="0.3">
      <c r="A31" s="20">
        <v>44603</v>
      </c>
      <c r="B31" s="21">
        <f>IF(VLOOKUP(A31,'Mediana Mensal IPCA TOP 5 LP'!$A$2:$XFC$10000,MATCH(B$1,'Mediana Mensal IPCA TOP 5 LP'!$A$2:$XDF$2,0),FALSE)=0,NA(),VLOOKUP(A31,'Mediana Mensal IPCA TOP 5 LP'!$A$2:$XFC$10000,MATCH(B$1,'Mediana Mensal IPCA TOP 5 LP'!$A$2:$XDF$2,0),FALSE))</f>
        <v>0.38</v>
      </c>
      <c r="C31" s="22" t="e">
        <f>IF(VLOOKUP(A31,'Mediana Mensal IPCA TOP 5 LP'!$A$2:$XFC$10000,MATCH(B$1,'Mediana Mensal IPCA TOP 5 LP'!$A$2:$XDF$2,0),FALSE)=0,NA(),VLOOKUP($C$1,'VNA IPCA'!A:G,5,FALSE))</f>
        <v>#N/A</v>
      </c>
    </row>
    <row r="32" spans="1:3" x14ac:dyDescent="0.3">
      <c r="A32" s="20">
        <v>44606</v>
      </c>
      <c r="B32" s="21">
        <f>IF(VLOOKUP(A32,'Mediana Mensal IPCA TOP 5 LP'!$A$2:$XFC$10000,MATCH(B$1,'Mediana Mensal IPCA TOP 5 LP'!$A$2:$XDF$2,0),FALSE)=0,NA(),VLOOKUP(A32,'Mediana Mensal IPCA TOP 5 LP'!$A$2:$XFC$10000,MATCH(B$1,'Mediana Mensal IPCA TOP 5 LP'!$A$2:$XDF$2,0),FALSE))</f>
        <v>0.38</v>
      </c>
      <c r="C32" s="22" t="e">
        <f>IF(VLOOKUP(A32,'Mediana Mensal IPCA TOP 5 LP'!$A$2:$XFC$10000,MATCH(B$1,'Mediana Mensal IPCA TOP 5 LP'!$A$2:$XDF$2,0),FALSE)=0,NA(),VLOOKUP($C$1,'VNA IPCA'!A:G,5,FALSE))</f>
        <v>#N/A</v>
      </c>
    </row>
    <row r="33" spans="1:3" x14ac:dyDescent="0.3">
      <c r="A33" s="20">
        <v>44607</v>
      </c>
      <c r="B33" s="21">
        <f>IF(VLOOKUP(A33,'Mediana Mensal IPCA TOP 5 LP'!$A$2:$XFC$10000,MATCH(B$1,'Mediana Mensal IPCA TOP 5 LP'!$A$2:$XDF$2,0),FALSE)=0,NA(),VLOOKUP(A33,'Mediana Mensal IPCA TOP 5 LP'!$A$2:$XFC$10000,MATCH(B$1,'Mediana Mensal IPCA TOP 5 LP'!$A$2:$XDF$2,0),FALSE))</f>
        <v>0.38</v>
      </c>
      <c r="C33" s="22" t="e">
        <f>IF(VLOOKUP(A33,'Mediana Mensal IPCA TOP 5 LP'!$A$2:$XFC$10000,MATCH(B$1,'Mediana Mensal IPCA TOP 5 LP'!$A$2:$XDF$2,0),FALSE)=0,NA(),VLOOKUP($C$1,'VNA IPCA'!A:G,5,FALSE))</f>
        <v>#N/A</v>
      </c>
    </row>
    <row r="34" spans="1:3" x14ac:dyDescent="0.3">
      <c r="A34" s="20">
        <v>44608</v>
      </c>
      <c r="B34" s="21">
        <f>IF(VLOOKUP(A34,'Mediana Mensal IPCA TOP 5 LP'!$A$2:$XFC$10000,MATCH(B$1,'Mediana Mensal IPCA TOP 5 LP'!$A$2:$XDF$2,0),FALSE)=0,NA(),VLOOKUP(A34,'Mediana Mensal IPCA TOP 5 LP'!$A$2:$XFC$10000,MATCH(B$1,'Mediana Mensal IPCA TOP 5 LP'!$A$2:$XDF$2,0),FALSE))</f>
        <v>0.38</v>
      </c>
      <c r="C34" s="22" t="e">
        <f>IF(VLOOKUP(A34,'Mediana Mensal IPCA TOP 5 LP'!$A$2:$XFC$10000,MATCH(B$1,'Mediana Mensal IPCA TOP 5 LP'!$A$2:$XDF$2,0),FALSE)=0,NA(),VLOOKUP($C$1,'VNA IPCA'!A:G,5,FALSE))</f>
        <v>#N/A</v>
      </c>
    </row>
    <row r="35" spans="1:3" x14ac:dyDescent="0.3">
      <c r="A35" s="20">
        <v>44609</v>
      </c>
      <c r="B35" s="21">
        <f>IF(VLOOKUP(A35,'Mediana Mensal IPCA TOP 5 LP'!$A$2:$XFC$10000,MATCH(B$1,'Mediana Mensal IPCA TOP 5 LP'!$A$2:$XDF$2,0),FALSE)=0,NA(),VLOOKUP(A35,'Mediana Mensal IPCA TOP 5 LP'!$A$2:$XFC$10000,MATCH(B$1,'Mediana Mensal IPCA TOP 5 LP'!$A$2:$XDF$2,0),FALSE))</f>
        <v>0.38</v>
      </c>
      <c r="C35" s="22" t="e">
        <f>IF(VLOOKUP(A35,'Mediana Mensal IPCA TOP 5 LP'!$A$2:$XFC$10000,MATCH(B$1,'Mediana Mensal IPCA TOP 5 LP'!$A$2:$XDF$2,0),FALSE)=0,NA(),VLOOKUP($C$1,'VNA IPCA'!A:G,5,FALSE))</f>
        <v>#N/A</v>
      </c>
    </row>
    <row r="36" spans="1:3" x14ac:dyDescent="0.3">
      <c r="A36" s="20">
        <v>44610</v>
      </c>
      <c r="B36" s="21">
        <f>IF(VLOOKUP(A36,'Mediana Mensal IPCA TOP 5 LP'!$A$2:$XFC$10000,MATCH(B$1,'Mediana Mensal IPCA TOP 5 LP'!$A$2:$XDF$2,0),FALSE)=0,NA(),VLOOKUP(A36,'Mediana Mensal IPCA TOP 5 LP'!$A$2:$XFC$10000,MATCH(B$1,'Mediana Mensal IPCA TOP 5 LP'!$A$2:$XDF$2,0),FALSE))</f>
        <v>0.38</v>
      </c>
      <c r="C36" s="22" t="e">
        <f>IF(VLOOKUP(A36,'Mediana Mensal IPCA TOP 5 LP'!$A$2:$XFC$10000,MATCH(B$1,'Mediana Mensal IPCA TOP 5 LP'!$A$2:$XDF$2,0),FALSE)=0,NA(),VLOOKUP($C$1,'VNA IPCA'!A:G,5,FALSE))</f>
        <v>#N/A</v>
      </c>
    </row>
    <row r="37" spans="1:3" x14ac:dyDescent="0.3">
      <c r="A37" s="20">
        <v>44613</v>
      </c>
      <c r="B37" s="21">
        <f>IF(VLOOKUP(A37,'Mediana Mensal IPCA TOP 5 LP'!$A$2:$XFC$10000,MATCH(B$1,'Mediana Mensal IPCA TOP 5 LP'!$A$2:$XDF$2,0),FALSE)=0,NA(),VLOOKUP(A37,'Mediana Mensal IPCA TOP 5 LP'!$A$2:$XFC$10000,MATCH(B$1,'Mediana Mensal IPCA TOP 5 LP'!$A$2:$XDF$2,0),FALSE))</f>
        <v>0.38</v>
      </c>
      <c r="C37" s="22" t="e">
        <f>IF(VLOOKUP(A37,'Mediana Mensal IPCA TOP 5 LP'!$A$2:$XFC$10000,MATCH(B$1,'Mediana Mensal IPCA TOP 5 LP'!$A$2:$XDF$2,0),FALSE)=0,NA(),VLOOKUP($C$1,'VNA IPCA'!A:G,5,FALSE))</f>
        <v>#N/A</v>
      </c>
    </row>
    <row r="38" spans="1:3" x14ac:dyDescent="0.3">
      <c r="A38" s="20">
        <v>44614</v>
      </c>
      <c r="B38" s="21">
        <f>IF(VLOOKUP(A38,'Mediana Mensal IPCA TOP 5 LP'!$A$2:$XFC$10000,MATCH(B$1,'Mediana Mensal IPCA TOP 5 LP'!$A$2:$XDF$2,0),FALSE)=0,NA(),VLOOKUP(A38,'Mediana Mensal IPCA TOP 5 LP'!$A$2:$XFC$10000,MATCH(B$1,'Mediana Mensal IPCA TOP 5 LP'!$A$2:$XDF$2,0),FALSE))</f>
        <v>0.38</v>
      </c>
      <c r="C38" s="22" t="e">
        <f>IF(VLOOKUP(A38,'Mediana Mensal IPCA TOP 5 LP'!$A$2:$XFC$10000,MATCH(B$1,'Mediana Mensal IPCA TOP 5 LP'!$A$2:$XDF$2,0),FALSE)=0,NA(),VLOOKUP($C$1,'VNA IPCA'!A:G,5,FALSE))</f>
        <v>#N/A</v>
      </c>
    </row>
    <row r="39" spans="1:3" x14ac:dyDescent="0.3">
      <c r="A39" s="20">
        <v>44615</v>
      </c>
      <c r="B39" s="21">
        <f>IF(VLOOKUP(A39,'Mediana Mensal IPCA TOP 5 LP'!$A$2:$XFC$10000,MATCH(B$1,'Mediana Mensal IPCA TOP 5 LP'!$A$2:$XDF$2,0),FALSE)=0,NA(),VLOOKUP(A39,'Mediana Mensal IPCA TOP 5 LP'!$A$2:$XFC$10000,MATCH(B$1,'Mediana Mensal IPCA TOP 5 LP'!$A$2:$XDF$2,0),FALSE))</f>
        <v>0.38</v>
      </c>
      <c r="C39" s="22" t="e">
        <f>IF(VLOOKUP(A39,'Mediana Mensal IPCA TOP 5 LP'!$A$2:$XFC$10000,MATCH(B$1,'Mediana Mensal IPCA TOP 5 LP'!$A$2:$XDF$2,0),FALSE)=0,NA(),VLOOKUP($C$1,'VNA IPCA'!A:G,5,FALSE))</f>
        <v>#N/A</v>
      </c>
    </row>
    <row r="40" spans="1:3" x14ac:dyDescent="0.3">
      <c r="A40" s="20">
        <v>44616</v>
      </c>
      <c r="B40" s="21">
        <f>IF(VLOOKUP(A40,'Mediana Mensal IPCA TOP 5 LP'!$A$2:$XFC$10000,MATCH(B$1,'Mediana Mensal IPCA TOP 5 LP'!$A$2:$XDF$2,0),FALSE)=0,NA(),VLOOKUP(A40,'Mediana Mensal IPCA TOP 5 LP'!$A$2:$XFC$10000,MATCH(B$1,'Mediana Mensal IPCA TOP 5 LP'!$A$2:$XDF$2,0),FALSE))</f>
        <v>0.38</v>
      </c>
      <c r="C40" s="22" t="e">
        <f>IF(VLOOKUP(A40,'Mediana Mensal IPCA TOP 5 LP'!$A$2:$XFC$10000,MATCH(B$1,'Mediana Mensal IPCA TOP 5 LP'!$A$2:$XDF$2,0),FALSE)=0,NA(),VLOOKUP($C$1,'VNA IPCA'!A:G,5,FALSE))</f>
        <v>#N/A</v>
      </c>
    </row>
    <row r="41" spans="1:3" x14ac:dyDescent="0.3">
      <c r="A41" s="20">
        <v>44617</v>
      </c>
      <c r="B41" s="21">
        <f>IF(VLOOKUP(A41,'Mediana Mensal IPCA TOP 5 LP'!$A$2:$XFC$10000,MATCH(B$1,'Mediana Mensal IPCA TOP 5 LP'!$A$2:$XDF$2,0),FALSE)=0,NA(),VLOOKUP(A41,'Mediana Mensal IPCA TOP 5 LP'!$A$2:$XFC$10000,MATCH(B$1,'Mediana Mensal IPCA TOP 5 LP'!$A$2:$XDF$2,0),FALSE))</f>
        <v>0.38</v>
      </c>
      <c r="C41" s="22" t="e">
        <f>IF(VLOOKUP(A41,'Mediana Mensal IPCA TOP 5 LP'!$A$2:$XFC$10000,MATCH(B$1,'Mediana Mensal IPCA TOP 5 LP'!$A$2:$XDF$2,0),FALSE)=0,NA(),VLOOKUP($C$1,'VNA IPCA'!A:G,5,FALSE))</f>
        <v>#N/A</v>
      </c>
    </row>
    <row r="42" spans="1:3" x14ac:dyDescent="0.3">
      <c r="A42" s="20">
        <v>44622</v>
      </c>
      <c r="B42" s="21">
        <f>IF(VLOOKUP(A42,'Mediana Mensal IPCA TOP 5 LP'!$A$2:$XFC$10000,MATCH(B$1,'Mediana Mensal IPCA TOP 5 LP'!$A$2:$XDF$2,0),FALSE)=0,NA(),VLOOKUP(A42,'Mediana Mensal IPCA TOP 5 LP'!$A$2:$XFC$10000,MATCH(B$1,'Mediana Mensal IPCA TOP 5 LP'!$A$2:$XDF$2,0),FALSE))</f>
        <v>0.38</v>
      </c>
      <c r="C42" s="22" t="e">
        <f>IF(VLOOKUP(A42,'Mediana Mensal IPCA TOP 5 LP'!$A$2:$XFC$10000,MATCH(B$1,'Mediana Mensal IPCA TOP 5 LP'!$A$2:$XDF$2,0),FALSE)=0,NA(),VLOOKUP($C$1,'VNA IPCA'!A:G,5,FALSE))</f>
        <v>#N/A</v>
      </c>
    </row>
    <row r="43" spans="1:3" x14ac:dyDescent="0.3">
      <c r="A43" s="20">
        <v>44623</v>
      </c>
      <c r="B43" s="21">
        <f>IF(VLOOKUP(A43,'Mediana Mensal IPCA TOP 5 LP'!$A$2:$XFC$10000,MATCH(B$1,'Mediana Mensal IPCA TOP 5 LP'!$A$2:$XDF$2,0),FALSE)=0,NA(),VLOOKUP(A43,'Mediana Mensal IPCA TOP 5 LP'!$A$2:$XFC$10000,MATCH(B$1,'Mediana Mensal IPCA TOP 5 LP'!$A$2:$XDF$2,0),FALSE))</f>
        <v>0.38</v>
      </c>
      <c r="C43" s="22" t="e">
        <f>IF(VLOOKUP(A43,'Mediana Mensal IPCA TOP 5 LP'!$A$2:$XFC$10000,MATCH(B$1,'Mediana Mensal IPCA TOP 5 LP'!$A$2:$XDF$2,0),FALSE)=0,NA(),VLOOKUP($C$1,'VNA IPCA'!A:G,5,FALSE))</f>
        <v>#N/A</v>
      </c>
    </row>
    <row r="44" spans="1:3" x14ac:dyDescent="0.3">
      <c r="A44" s="20">
        <v>44624</v>
      </c>
      <c r="B44" s="21">
        <f>IF(VLOOKUP(A44,'Mediana Mensal IPCA TOP 5 LP'!$A$2:$XFC$10000,MATCH(B$1,'Mediana Mensal IPCA TOP 5 LP'!$A$2:$XDF$2,0),FALSE)=0,NA(),VLOOKUP(A44,'Mediana Mensal IPCA TOP 5 LP'!$A$2:$XFC$10000,MATCH(B$1,'Mediana Mensal IPCA TOP 5 LP'!$A$2:$XDF$2,0),FALSE))</f>
        <v>0.38</v>
      </c>
      <c r="C44" s="22" t="e">
        <f>IF(VLOOKUP(A44,'Mediana Mensal IPCA TOP 5 LP'!$A$2:$XFC$10000,MATCH(B$1,'Mediana Mensal IPCA TOP 5 LP'!$A$2:$XDF$2,0),FALSE)=0,NA(),VLOOKUP($C$1,'VNA IPCA'!A:G,5,FALSE))</f>
        <v>#N/A</v>
      </c>
    </row>
    <row r="45" spans="1:3" x14ac:dyDescent="0.3">
      <c r="A45" s="20">
        <v>44627</v>
      </c>
      <c r="B45" s="21">
        <f>IF(VLOOKUP(A45,'Mediana Mensal IPCA TOP 5 LP'!$A$2:$XFC$10000,MATCH(B$1,'Mediana Mensal IPCA TOP 5 LP'!$A$2:$XDF$2,0),FALSE)=0,NA(),VLOOKUP(A45,'Mediana Mensal IPCA TOP 5 LP'!$A$2:$XFC$10000,MATCH(B$1,'Mediana Mensal IPCA TOP 5 LP'!$A$2:$XDF$2,0),FALSE))</f>
        <v>0.38</v>
      </c>
      <c r="C45" s="22" t="e">
        <f>IF(VLOOKUP(A45,'Mediana Mensal IPCA TOP 5 LP'!$A$2:$XFC$10000,MATCH(B$1,'Mediana Mensal IPCA TOP 5 LP'!$A$2:$XDF$2,0),FALSE)=0,NA(),VLOOKUP($C$1,'VNA IPCA'!A:G,5,FALSE))</f>
        <v>#N/A</v>
      </c>
    </row>
    <row r="46" spans="1:3" x14ac:dyDescent="0.3">
      <c r="A46" s="20">
        <v>44628</v>
      </c>
      <c r="B46" s="21">
        <f>IF(VLOOKUP(A46,'Mediana Mensal IPCA TOP 5 LP'!$A$2:$XFC$10000,MATCH(B$1,'Mediana Mensal IPCA TOP 5 LP'!$A$2:$XDF$2,0),FALSE)=0,NA(),VLOOKUP(A46,'Mediana Mensal IPCA TOP 5 LP'!$A$2:$XFC$10000,MATCH(B$1,'Mediana Mensal IPCA TOP 5 LP'!$A$2:$XDF$2,0),FALSE))</f>
        <v>0.38</v>
      </c>
      <c r="C46" s="22" t="e">
        <f>IF(VLOOKUP(A46,'Mediana Mensal IPCA TOP 5 LP'!$A$2:$XFC$10000,MATCH(B$1,'Mediana Mensal IPCA TOP 5 LP'!$A$2:$XDF$2,0),FALSE)=0,NA(),VLOOKUP($C$1,'VNA IPCA'!A:G,5,FALSE))</f>
        <v>#N/A</v>
      </c>
    </row>
    <row r="47" spans="1:3" x14ac:dyDescent="0.3">
      <c r="A47" s="20">
        <v>44629</v>
      </c>
      <c r="B47" s="21">
        <f>IF(VLOOKUP(A47,'Mediana Mensal IPCA TOP 5 LP'!$A$2:$XFC$10000,MATCH(B$1,'Mediana Mensal IPCA TOP 5 LP'!$A$2:$XDF$2,0),FALSE)=0,NA(),VLOOKUP(A47,'Mediana Mensal IPCA TOP 5 LP'!$A$2:$XFC$10000,MATCH(B$1,'Mediana Mensal IPCA TOP 5 LP'!$A$2:$XDF$2,0),FALSE))</f>
        <v>0.38</v>
      </c>
      <c r="C47" s="22" t="e">
        <f>IF(VLOOKUP(A47,'Mediana Mensal IPCA TOP 5 LP'!$A$2:$XFC$10000,MATCH(B$1,'Mediana Mensal IPCA TOP 5 LP'!$A$2:$XDF$2,0),FALSE)=0,NA(),VLOOKUP($C$1,'VNA IPCA'!A:G,5,FALSE))</f>
        <v>#N/A</v>
      </c>
    </row>
    <row r="48" spans="1:3" x14ac:dyDescent="0.3">
      <c r="A48" s="20">
        <v>44630</v>
      </c>
      <c r="B48" s="21">
        <f>IF(VLOOKUP(A48,'Mediana Mensal IPCA TOP 5 LP'!$A$2:$XFC$10000,MATCH(B$1,'Mediana Mensal IPCA TOP 5 LP'!$A$2:$XDF$2,0),FALSE)=0,NA(),VLOOKUP(A48,'Mediana Mensal IPCA TOP 5 LP'!$A$2:$XFC$10000,MATCH(B$1,'Mediana Mensal IPCA TOP 5 LP'!$A$2:$XDF$2,0),FALSE))</f>
        <v>0.38</v>
      </c>
      <c r="C48" s="22" t="e">
        <f>IF(VLOOKUP(A48,'Mediana Mensal IPCA TOP 5 LP'!$A$2:$XFC$10000,MATCH(B$1,'Mediana Mensal IPCA TOP 5 LP'!$A$2:$XDF$2,0),FALSE)=0,NA(),VLOOKUP($C$1,'VNA IPCA'!A:G,5,FALSE))</f>
        <v>#N/A</v>
      </c>
    </row>
    <row r="49" spans="1:3" x14ac:dyDescent="0.3">
      <c r="A49" s="20">
        <v>44631</v>
      </c>
      <c r="B49" s="21">
        <f>IF(VLOOKUP(A49,'Mediana Mensal IPCA TOP 5 LP'!$A$2:$XFC$10000,MATCH(B$1,'Mediana Mensal IPCA TOP 5 LP'!$A$2:$XDF$2,0),FALSE)=0,NA(),VLOOKUP(A49,'Mediana Mensal IPCA TOP 5 LP'!$A$2:$XFC$10000,MATCH(B$1,'Mediana Mensal IPCA TOP 5 LP'!$A$2:$XDF$2,0),FALSE))</f>
        <v>0.42</v>
      </c>
      <c r="C49" s="22" t="e">
        <f>IF(VLOOKUP(A49,'Mediana Mensal IPCA TOP 5 LP'!$A$2:$XFC$10000,MATCH(B$1,'Mediana Mensal IPCA TOP 5 LP'!$A$2:$XDF$2,0),FALSE)=0,NA(),VLOOKUP($C$1,'VNA IPCA'!A:G,5,FALSE))</f>
        <v>#N/A</v>
      </c>
    </row>
    <row r="50" spans="1:3" x14ac:dyDescent="0.3">
      <c r="A50" s="20">
        <v>44634</v>
      </c>
      <c r="B50" s="21">
        <f>IF(VLOOKUP(A50,'Mediana Mensal IPCA TOP 5 LP'!$A$2:$XFC$10000,MATCH(B$1,'Mediana Mensal IPCA TOP 5 LP'!$A$2:$XDF$2,0),FALSE)=0,NA(),VLOOKUP(A50,'Mediana Mensal IPCA TOP 5 LP'!$A$2:$XFC$10000,MATCH(B$1,'Mediana Mensal IPCA TOP 5 LP'!$A$2:$XDF$2,0),FALSE))</f>
        <v>0.42</v>
      </c>
      <c r="C50" s="22" t="e">
        <f>IF(VLOOKUP(A50,'Mediana Mensal IPCA TOP 5 LP'!$A$2:$XFC$10000,MATCH(B$1,'Mediana Mensal IPCA TOP 5 LP'!$A$2:$XDF$2,0),FALSE)=0,NA(),VLOOKUP($C$1,'VNA IPCA'!A:G,5,FALSE))</f>
        <v>#N/A</v>
      </c>
    </row>
    <row r="51" spans="1:3" x14ac:dyDescent="0.3">
      <c r="A51" s="20">
        <v>44635</v>
      </c>
      <c r="B51" s="21">
        <f>IF(VLOOKUP(A51,'Mediana Mensal IPCA TOP 5 LP'!$A$2:$XFC$10000,MATCH(B$1,'Mediana Mensal IPCA TOP 5 LP'!$A$2:$XDF$2,0),FALSE)=0,NA(),VLOOKUP(A51,'Mediana Mensal IPCA TOP 5 LP'!$A$2:$XFC$10000,MATCH(B$1,'Mediana Mensal IPCA TOP 5 LP'!$A$2:$XDF$2,0),FALSE))</f>
        <v>0.42</v>
      </c>
      <c r="C51" s="22" t="e">
        <f>IF(VLOOKUP(A51,'Mediana Mensal IPCA TOP 5 LP'!$A$2:$XFC$10000,MATCH(B$1,'Mediana Mensal IPCA TOP 5 LP'!$A$2:$XDF$2,0),FALSE)=0,NA(),VLOOKUP($C$1,'VNA IPCA'!A:G,5,FALSE))</f>
        <v>#N/A</v>
      </c>
    </row>
    <row r="52" spans="1:3" x14ac:dyDescent="0.3">
      <c r="A52" s="20">
        <v>44636</v>
      </c>
      <c r="B52" s="21">
        <f>IF(VLOOKUP(A52,'Mediana Mensal IPCA TOP 5 LP'!$A$2:$XFC$10000,MATCH(B$1,'Mediana Mensal IPCA TOP 5 LP'!$A$2:$XDF$2,0),FALSE)=0,NA(),VLOOKUP(A52,'Mediana Mensal IPCA TOP 5 LP'!$A$2:$XFC$10000,MATCH(B$1,'Mediana Mensal IPCA TOP 5 LP'!$A$2:$XDF$2,0),FALSE))</f>
        <v>0.42</v>
      </c>
      <c r="C52" s="22" t="e">
        <f>IF(VLOOKUP(A52,'Mediana Mensal IPCA TOP 5 LP'!$A$2:$XFC$10000,MATCH(B$1,'Mediana Mensal IPCA TOP 5 LP'!$A$2:$XDF$2,0),FALSE)=0,NA(),VLOOKUP($C$1,'VNA IPCA'!A:G,5,FALSE))</f>
        <v>#N/A</v>
      </c>
    </row>
    <row r="53" spans="1:3" x14ac:dyDescent="0.3">
      <c r="A53" s="20">
        <v>44637</v>
      </c>
      <c r="B53" s="21">
        <f>IF(VLOOKUP(A53,'Mediana Mensal IPCA TOP 5 LP'!$A$2:$XFC$10000,MATCH(B$1,'Mediana Mensal IPCA TOP 5 LP'!$A$2:$XDF$2,0),FALSE)=0,NA(),VLOOKUP(A53,'Mediana Mensal IPCA TOP 5 LP'!$A$2:$XFC$10000,MATCH(B$1,'Mediana Mensal IPCA TOP 5 LP'!$A$2:$XDF$2,0),FALSE))</f>
        <v>0.42</v>
      </c>
      <c r="C53" s="22" t="e">
        <f>IF(VLOOKUP(A53,'Mediana Mensal IPCA TOP 5 LP'!$A$2:$XFC$10000,MATCH(B$1,'Mediana Mensal IPCA TOP 5 LP'!$A$2:$XDF$2,0),FALSE)=0,NA(),VLOOKUP($C$1,'VNA IPCA'!A:G,5,FALSE))</f>
        <v>#N/A</v>
      </c>
    </row>
    <row r="54" spans="1:3" x14ac:dyDescent="0.3">
      <c r="A54" s="20">
        <v>44638</v>
      </c>
      <c r="B54" s="21">
        <f>IF(VLOOKUP(A54,'Mediana Mensal IPCA TOP 5 LP'!$A$2:$XFC$10000,MATCH(B$1,'Mediana Mensal IPCA TOP 5 LP'!$A$2:$XDF$2,0),FALSE)=0,NA(),VLOOKUP(A54,'Mediana Mensal IPCA TOP 5 LP'!$A$2:$XFC$10000,MATCH(B$1,'Mediana Mensal IPCA TOP 5 LP'!$A$2:$XDF$2,0),FALSE))</f>
        <v>0.45</v>
      </c>
      <c r="C54" s="22" t="e">
        <f>IF(VLOOKUP(A54,'Mediana Mensal IPCA TOP 5 LP'!$A$2:$XFC$10000,MATCH(B$1,'Mediana Mensal IPCA TOP 5 LP'!$A$2:$XDF$2,0),FALSE)=0,NA(),VLOOKUP($C$1,'VNA IPCA'!A:G,5,FALSE))</f>
        <v>#N/A</v>
      </c>
    </row>
    <row r="55" spans="1:3" x14ac:dyDescent="0.3">
      <c r="A55" s="20">
        <v>44641</v>
      </c>
      <c r="B55" s="21">
        <f>IF(VLOOKUP(A55,'Mediana Mensal IPCA TOP 5 LP'!$A$2:$XFC$10000,MATCH(B$1,'Mediana Mensal IPCA TOP 5 LP'!$A$2:$XDF$2,0),FALSE)=0,NA(),VLOOKUP(A55,'Mediana Mensal IPCA TOP 5 LP'!$A$2:$XFC$10000,MATCH(B$1,'Mediana Mensal IPCA TOP 5 LP'!$A$2:$XDF$2,0),FALSE))</f>
        <v>0.45</v>
      </c>
      <c r="C55" s="22" t="e">
        <f>IF(VLOOKUP(A55,'Mediana Mensal IPCA TOP 5 LP'!$A$2:$XFC$10000,MATCH(B$1,'Mediana Mensal IPCA TOP 5 LP'!$A$2:$XDF$2,0),FALSE)=0,NA(),VLOOKUP($C$1,'VNA IPCA'!A:G,5,FALSE))</f>
        <v>#N/A</v>
      </c>
    </row>
    <row r="56" spans="1:3" x14ac:dyDescent="0.3">
      <c r="A56" s="20">
        <v>44642</v>
      </c>
      <c r="B56" s="21">
        <f>IF(VLOOKUP(A56,'Mediana Mensal IPCA TOP 5 LP'!$A$2:$XFC$10000,MATCH(B$1,'Mediana Mensal IPCA TOP 5 LP'!$A$2:$XDF$2,0),FALSE)=0,NA(),VLOOKUP(A56,'Mediana Mensal IPCA TOP 5 LP'!$A$2:$XFC$10000,MATCH(B$1,'Mediana Mensal IPCA TOP 5 LP'!$A$2:$XDF$2,0),FALSE))</f>
        <v>0.45</v>
      </c>
      <c r="C56" s="22" t="e">
        <f>IF(VLOOKUP(A56,'Mediana Mensal IPCA TOP 5 LP'!$A$2:$XFC$10000,MATCH(B$1,'Mediana Mensal IPCA TOP 5 LP'!$A$2:$XDF$2,0),FALSE)=0,NA(),VLOOKUP($C$1,'VNA IPCA'!A:G,5,FALSE))</f>
        <v>#N/A</v>
      </c>
    </row>
    <row r="57" spans="1:3" x14ac:dyDescent="0.3">
      <c r="A57" s="20">
        <v>44643</v>
      </c>
      <c r="B57" s="21">
        <f>IF(VLOOKUP(A57,'Mediana Mensal IPCA TOP 5 LP'!$A$2:$XFC$10000,MATCH(B$1,'Mediana Mensal IPCA TOP 5 LP'!$A$2:$XDF$2,0),FALSE)=0,NA(),VLOOKUP(A57,'Mediana Mensal IPCA TOP 5 LP'!$A$2:$XFC$10000,MATCH(B$1,'Mediana Mensal IPCA TOP 5 LP'!$A$2:$XDF$2,0),FALSE))</f>
        <v>0.45</v>
      </c>
      <c r="C57" s="22" t="e">
        <f>IF(VLOOKUP(A57,'Mediana Mensal IPCA TOP 5 LP'!$A$2:$XFC$10000,MATCH(B$1,'Mediana Mensal IPCA TOP 5 LP'!$A$2:$XDF$2,0),FALSE)=0,NA(),VLOOKUP($C$1,'VNA IPCA'!A:G,5,FALSE))</f>
        <v>#N/A</v>
      </c>
    </row>
    <row r="58" spans="1:3" x14ac:dyDescent="0.3">
      <c r="A58" s="20">
        <v>44644</v>
      </c>
      <c r="B58" s="21">
        <f>IF(VLOOKUP(A58,'Mediana Mensal IPCA TOP 5 LP'!$A$2:$XFC$10000,MATCH(B$1,'Mediana Mensal IPCA TOP 5 LP'!$A$2:$XDF$2,0),FALSE)=0,NA(),VLOOKUP(A58,'Mediana Mensal IPCA TOP 5 LP'!$A$2:$XFC$10000,MATCH(B$1,'Mediana Mensal IPCA TOP 5 LP'!$A$2:$XDF$2,0),FALSE))</f>
        <v>0.45</v>
      </c>
      <c r="C58" s="22" t="e">
        <f>IF(VLOOKUP(A58,'Mediana Mensal IPCA TOP 5 LP'!$A$2:$XFC$10000,MATCH(B$1,'Mediana Mensal IPCA TOP 5 LP'!$A$2:$XDF$2,0),FALSE)=0,NA(),VLOOKUP($C$1,'VNA IPCA'!A:G,5,FALSE))</f>
        <v>#N/A</v>
      </c>
    </row>
    <row r="59" spans="1:3" x14ac:dyDescent="0.3">
      <c r="A59" s="20">
        <v>44645</v>
      </c>
      <c r="B59" s="21">
        <f>IF(VLOOKUP(A59,'Mediana Mensal IPCA TOP 5 LP'!$A$2:$XFC$10000,MATCH(B$1,'Mediana Mensal IPCA TOP 5 LP'!$A$2:$XDF$2,0),FALSE)=0,NA(),VLOOKUP(A59,'Mediana Mensal IPCA TOP 5 LP'!$A$2:$XFC$10000,MATCH(B$1,'Mediana Mensal IPCA TOP 5 LP'!$A$2:$XDF$2,0),FALSE))</f>
        <v>0.43</v>
      </c>
      <c r="C59" s="22" t="e">
        <f>IF(VLOOKUP(A59,'Mediana Mensal IPCA TOP 5 LP'!$A$2:$XFC$10000,MATCH(B$1,'Mediana Mensal IPCA TOP 5 LP'!$A$2:$XDF$2,0),FALSE)=0,NA(),VLOOKUP($C$1,'VNA IPCA'!A:G,5,FALSE))</f>
        <v>#N/A</v>
      </c>
    </row>
    <row r="60" spans="1:3" x14ac:dyDescent="0.3">
      <c r="A60" s="20">
        <v>44648</v>
      </c>
      <c r="B60" s="21">
        <f>IF(VLOOKUP(A60,'Mediana Mensal IPCA TOP 5 LP'!$A$2:$XFC$10000,MATCH(B$1,'Mediana Mensal IPCA TOP 5 LP'!$A$2:$XDF$2,0),FALSE)=0,NA(),VLOOKUP(A60,'Mediana Mensal IPCA TOP 5 LP'!$A$2:$XFC$10000,MATCH(B$1,'Mediana Mensal IPCA TOP 5 LP'!$A$2:$XDF$2,0),FALSE))</f>
        <v>0.43</v>
      </c>
      <c r="C60" s="22" t="e">
        <f>IF(VLOOKUP(A60,'Mediana Mensal IPCA TOP 5 LP'!$A$2:$XFC$10000,MATCH(B$1,'Mediana Mensal IPCA TOP 5 LP'!$A$2:$XDF$2,0),FALSE)=0,NA(),VLOOKUP($C$1,'VNA IPCA'!A:G,5,FALSE))</f>
        <v>#N/A</v>
      </c>
    </row>
    <row r="61" spans="1:3" x14ac:dyDescent="0.3">
      <c r="A61" s="20">
        <v>44649</v>
      </c>
      <c r="B61" s="21">
        <f>IF(VLOOKUP(A61,'Mediana Mensal IPCA TOP 5 LP'!$A$2:$XFC$10000,MATCH(B$1,'Mediana Mensal IPCA TOP 5 LP'!$A$2:$XDF$2,0),FALSE)=0,NA(),VLOOKUP(A61,'Mediana Mensal IPCA TOP 5 LP'!$A$2:$XFC$10000,MATCH(B$1,'Mediana Mensal IPCA TOP 5 LP'!$A$2:$XDF$2,0),FALSE))</f>
        <v>0.43</v>
      </c>
      <c r="C61" s="22" t="e">
        <f>IF(VLOOKUP(A61,'Mediana Mensal IPCA TOP 5 LP'!$A$2:$XFC$10000,MATCH(B$1,'Mediana Mensal IPCA TOP 5 LP'!$A$2:$XDF$2,0),FALSE)=0,NA(),VLOOKUP($C$1,'VNA IPCA'!A:G,5,FALSE))</f>
        <v>#N/A</v>
      </c>
    </row>
    <row r="62" spans="1:3" x14ac:dyDescent="0.3">
      <c r="A62" s="20">
        <v>44650</v>
      </c>
      <c r="B62" s="21">
        <f>IF(VLOOKUP(A62,'Mediana Mensal IPCA TOP 5 LP'!$A$2:$XFC$10000,MATCH(B$1,'Mediana Mensal IPCA TOP 5 LP'!$A$2:$XDF$2,0),FALSE)=0,NA(),VLOOKUP(A62,'Mediana Mensal IPCA TOP 5 LP'!$A$2:$XFC$10000,MATCH(B$1,'Mediana Mensal IPCA TOP 5 LP'!$A$2:$XDF$2,0),FALSE))</f>
        <v>0.43</v>
      </c>
      <c r="C62" s="22" t="e">
        <f>IF(VLOOKUP(A62,'Mediana Mensal IPCA TOP 5 LP'!$A$2:$XFC$10000,MATCH(B$1,'Mediana Mensal IPCA TOP 5 LP'!$A$2:$XDF$2,0),FALSE)=0,NA(),VLOOKUP($C$1,'VNA IPCA'!A:G,5,FALSE))</f>
        <v>#N/A</v>
      </c>
    </row>
    <row r="63" spans="1:3" x14ac:dyDescent="0.3">
      <c r="A63" s="20">
        <v>44651</v>
      </c>
      <c r="B63" s="21">
        <f>IF(VLOOKUP(A63,'Mediana Mensal IPCA TOP 5 LP'!$A$2:$XFC$10000,MATCH(B$1,'Mediana Mensal IPCA TOP 5 LP'!$A$2:$XDF$2,0),FALSE)=0,NA(),VLOOKUP(A63,'Mediana Mensal IPCA TOP 5 LP'!$A$2:$XFC$10000,MATCH(B$1,'Mediana Mensal IPCA TOP 5 LP'!$A$2:$XDF$2,0),FALSE))</f>
        <v>0.43</v>
      </c>
      <c r="C63" s="22" t="e">
        <f>IF(VLOOKUP(A63,'Mediana Mensal IPCA TOP 5 LP'!$A$2:$XFC$10000,MATCH(B$1,'Mediana Mensal IPCA TOP 5 LP'!$A$2:$XDF$2,0),FALSE)=0,NA(),VLOOKUP($C$1,'VNA IPCA'!A:G,5,FALSE))</f>
        <v>#N/A</v>
      </c>
    </row>
    <row r="64" spans="1:3" x14ac:dyDescent="0.3">
      <c r="A64" s="20">
        <v>44652</v>
      </c>
      <c r="B64" s="21">
        <f>IF(VLOOKUP(A64,'Mediana Mensal IPCA TOP 5 LP'!$A$2:$XFC$10000,MATCH(B$1,'Mediana Mensal IPCA TOP 5 LP'!$A$2:$XDF$2,0),FALSE)=0,NA(),VLOOKUP(A64,'Mediana Mensal IPCA TOP 5 LP'!$A$2:$XFC$10000,MATCH(B$1,'Mediana Mensal IPCA TOP 5 LP'!$A$2:$XDF$2,0),FALSE))</f>
        <v>0.43</v>
      </c>
      <c r="C64" s="22" t="e">
        <f>IF(VLOOKUP(A64,'Mediana Mensal IPCA TOP 5 LP'!$A$2:$XFC$10000,MATCH(B$1,'Mediana Mensal IPCA TOP 5 LP'!$A$2:$XDF$2,0),FALSE)=0,NA(),VLOOKUP($C$1,'VNA IPCA'!A:G,5,FALSE))</f>
        <v>#N/A</v>
      </c>
    </row>
    <row r="65" spans="1:3" x14ac:dyDescent="0.3">
      <c r="A65" s="20">
        <v>44655</v>
      </c>
      <c r="B65" s="21">
        <f>IF(VLOOKUP(A65,'Mediana Mensal IPCA TOP 5 LP'!$A$2:$XFC$10000,MATCH(B$1,'Mediana Mensal IPCA TOP 5 LP'!$A$2:$XDF$2,0),FALSE)=0,NA(),VLOOKUP(A65,'Mediana Mensal IPCA TOP 5 LP'!$A$2:$XFC$10000,MATCH(B$1,'Mediana Mensal IPCA TOP 5 LP'!$A$2:$XDF$2,0),FALSE))</f>
        <v>0.44</v>
      </c>
      <c r="C65" s="22" t="e">
        <f>IF(VLOOKUP(A65,'Mediana Mensal IPCA TOP 5 LP'!$A$2:$XFC$10000,MATCH(B$1,'Mediana Mensal IPCA TOP 5 LP'!$A$2:$XDF$2,0),FALSE)=0,NA(),VLOOKUP($C$1,'VNA IPCA'!A:G,5,FALSE))</f>
        <v>#N/A</v>
      </c>
    </row>
    <row r="66" spans="1:3" x14ac:dyDescent="0.3">
      <c r="A66" s="20">
        <v>44656</v>
      </c>
      <c r="B66" s="21">
        <f>IF(VLOOKUP(A66,'Mediana Mensal IPCA TOP 5 LP'!$A$2:$XFC$10000,MATCH(B$1,'Mediana Mensal IPCA TOP 5 LP'!$A$2:$XDF$2,0),FALSE)=0,NA(),VLOOKUP(A66,'Mediana Mensal IPCA TOP 5 LP'!$A$2:$XFC$10000,MATCH(B$1,'Mediana Mensal IPCA TOP 5 LP'!$A$2:$XDF$2,0),FALSE))</f>
        <v>0.44</v>
      </c>
      <c r="C66" s="22" t="e">
        <f>IF(VLOOKUP(A66,'Mediana Mensal IPCA TOP 5 LP'!$A$2:$XFC$10000,MATCH(B$1,'Mediana Mensal IPCA TOP 5 LP'!$A$2:$XDF$2,0),FALSE)=0,NA(),VLOOKUP($C$1,'VNA IPCA'!A:G,5,FALSE))</f>
        <v>#N/A</v>
      </c>
    </row>
    <row r="67" spans="1:3" x14ac:dyDescent="0.3">
      <c r="A67" s="20">
        <v>44657</v>
      </c>
      <c r="B67" s="21">
        <f>IF(VLOOKUP(A67,'Mediana Mensal IPCA TOP 5 LP'!$A$2:$XFC$10000,MATCH(B$1,'Mediana Mensal IPCA TOP 5 LP'!$A$2:$XDF$2,0),FALSE)=0,NA(),VLOOKUP(A67,'Mediana Mensal IPCA TOP 5 LP'!$A$2:$XFC$10000,MATCH(B$1,'Mediana Mensal IPCA TOP 5 LP'!$A$2:$XDF$2,0),FALSE))</f>
        <v>0.44</v>
      </c>
      <c r="C67" s="22" t="e">
        <f>IF(VLOOKUP(A67,'Mediana Mensal IPCA TOP 5 LP'!$A$2:$XFC$10000,MATCH(B$1,'Mediana Mensal IPCA TOP 5 LP'!$A$2:$XDF$2,0),FALSE)=0,NA(),VLOOKUP($C$1,'VNA IPCA'!A:G,5,FALSE))</f>
        <v>#N/A</v>
      </c>
    </row>
    <row r="68" spans="1:3" x14ac:dyDescent="0.3">
      <c r="A68" s="20">
        <v>44658</v>
      </c>
      <c r="B68" s="21">
        <f>IF(VLOOKUP(A68,'Mediana Mensal IPCA TOP 5 LP'!$A$2:$XFC$10000,MATCH(B$1,'Mediana Mensal IPCA TOP 5 LP'!$A$2:$XDF$2,0),FALSE)=0,NA(),VLOOKUP(A68,'Mediana Mensal IPCA TOP 5 LP'!$A$2:$XFC$10000,MATCH(B$1,'Mediana Mensal IPCA TOP 5 LP'!$A$2:$XDF$2,0),FALSE))</f>
        <v>0.44</v>
      </c>
      <c r="C68" s="22" t="e">
        <f>IF(VLOOKUP(A68,'Mediana Mensal IPCA TOP 5 LP'!$A$2:$XFC$10000,MATCH(B$1,'Mediana Mensal IPCA TOP 5 LP'!$A$2:$XDF$2,0),FALSE)=0,NA(),VLOOKUP($C$1,'VNA IPCA'!A:G,5,FALSE))</f>
        <v>#N/A</v>
      </c>
    </row>
    <row r="69" spans="1:3" x14ac:dyDescent="0.3">
      <c r="A69" s="20">
        <v>44659</v>
      </c>
      <c r="B69" s="21">
        <f>IF(VLOOKUP(A69,'Mediana Mensal IPCA TOP 5 LP'!$A$2:$XFC$10000,MATCH(B$1,'Mediana Mensal IPCA TOP 5 LP'!$A$2:$XDF$2,0),FALSE)=0,NA(),VLOOKUP(A69,'Mediana Mensal IPCA TOP 5 LP'!$A$2:$XFC$10000,MATCH(B$1,'Mediana Mensal IPCA TOP 5 LP'!$A$2:$XDF$2,0),FALSE))</f>
        <v>0.44</v>
      </c>
      <c r="C69" s="22" t="e">
        <f>IF(VLOOKUP(A69,'Mediana Mensal IPCA TOP 5 LP'!$A$2:$XFC$10000,MATCH(B$1,'Mediana Mensal IPCA TOP 5 LP'!$A$2:$XDF$2,0),FALSE)=0,NA(),VLOOKUP($C$1,'VNA IPCA'!A:G,5,FALSE))</f>
        <v>#N/A</v>
      </c>
    </row>
    <row r="70" spans="1:3" x14ac:dyDescent="0.3">
      <c r="A70" s="20">
        <v>44662</v>
      </c>
      <c r="B70" s="21">
        <f>IF(VLOOKUP(A70,'Mediana Mensal IPCA TOP 5 LP'!$A$2:$XFC$10000,MATCH(B$1,'Mediana Mensal IPCA TOP 5 LP'!$A$2:$XDF$2,0),FALSE)=0,NA(),VLOOKUP(A70,'Mediana Mensal IPCA TOP 5 LP'!$A$2:$XFC$10000,MATCH(B$1,'Mediana Mensal IPCA TOP 5 LP'!$A$2:$XDF$2,0),FALSE))</f>
        <v>0.45</v>
      </c>
      <c r="C70" s="22" t="e">
        <f>IF(VLOOKUP(A70,'Mediana Mensal IPCA TOP 5 LP'!$A$2:$XFC$10000,MATCH(B$1,'Mediana Mensal IPCA TOP 5 LP'!$A$2:$XDF$2,0),FALSE)=0,NA(),VLOOKUP($C$1,'VNA IPCA'!A:G,5,FALSE))</f>
        <v>#N/A</v>
      </c>
    </row>
    <row r="71" spans="1:3" x14ac:dyDescent="0.3">
      <c r="A71" s="20">
        <v>44663</v>
      </c>
      <c r="B71" s="21">
        <f>IF(VLOOKUP(A71,'Mediana Mensal IPCA TOP 5 LP'!$A$2:$XFC$10000,MATCH(B$1,'Mediana Mensal IPCA TOP 5 LP'!$A$2:$XDF$2,0),FALSE)=0,NA(),VLOOKUP(A71,'Mediana Mensal IPCA TOP 5 LP'!$A$2:$XFC$10000,MATCH(B$1,'Mediana Mensal IPCA TOP 5 LP'!$A$2:$XDF$2,0),FALSE))</f>
        <v>0.45</v>
      </c>
      <c r="C71" s="22" t="e">
        <f>IF(VLOOKUP(A71,'Mediana Mensal IPCA TOP 5 LP'!$A$2:$XFC$10000,MATCH(B$1,'Mediana Mensal IPCA TOP 5 LP'!$A$2:$XDF$2,0),FALSE)=0,NA(),VLOOKUP($C$1,'VNA IPCA'!A:G,5,FALSE))</f>
        <v>#N/A</v>
      </c>
    </row>
    <row r="72" spans="1:3" x14ac:dyDescent="0.3">
      <c r="A72" s="20">
        <v>44664</v>
      </c>
      <c r="B72" s="21">
        <f>IF(VLOOKUP(A72,'Mediana Mensal IPCA TOP 5 LP'!$A$2:$XFC$10000,MATCH(B$1,'Mediana Mensal IPCA TOP 5 LP'!$A$2:$XDF$2,0),FALSE)=0,NA(),VLOOKUP(A72,'Mediana Mensal IPCA TOP 5 LP'!$A$2:$XFC$10000,MATCH(B$1,'Mediana Mensal IPCA TOP 5 LP'!$A$2:$XDF$2,0),FALSE))</f>
        <v>0.45</v>
      </c>
      <c r="C72" s="22" t="e">
        <f>IF(VLOOKUP(A72,'Mediana Mensal IPCA TOP 5 LP'!$A$2:$XFC$10000,MATCH(B$1,'Mediana Mensal IPCA TOP 5 LP'!$A$2:$XDF$2,0),FALSE)=0,NA(),VLOOKUP($C$1,'VNA IPCA'!A:G,5,FALSE))</f>
        <v>#N/A</v>
      </c>
    </row>
    <row r="73" spans="1:3" x14ac:dyDescent="0.3">
      <c r="A73" s="20">
        <v>44665</v>
      </c>
      <c r="B73" s="21">
        <f>IF(VLOOKUP(A73,'Mediana Mensal IPCA TOP 5 LP'!$A$2:$XFC$10000,MATCH(B$1,'Mediana Mensal IPCA TOP 5 LP'!$A$2:$XDF$2,0),FALSE)=0,NA(),VLOOKUP(A73,'Mediana Mensal IPCA TOP 5 LP'!$A$2:$XFC$10000,MATCH(B$1,'Mediana Mensal IPCA TOP 5 LP'!$A$2:$XDF$2,0),FALSE))</f>
        <v>0.45</v>
      </c>
      <c r="C73" s="22" t="e">
        <f>IF(VLOOKUP(A73,'Mediana Mensal IPCA TOP 5 LP'!$A$2:$XFC$10000,MATCH(B$1,'Mediana Mensal IPCA TOP 5 LP'!$A$2:$XDF$2,0),FALSE)=0,NA(),VLOOKUP($C$1,'VNA IPCA'!A:G,5,FALSE))</f>
        <v>#N/A</v>
      </c>
    </row>
    <row r="74" spans="1:3" x14ac:dyDescent="0.3">
      <c r="A74" s="20">
        <v>44669</v>
      </c>
      <c r="B74" s="21">
        <f>IF(VLOOKUP(A74,'Mediana Mensal IPCA TOP 5 LP'!$A$2:$XFC$10000,MATCH(B$1,'Mediana Mensal IPCA TOP 5 LP'!$A$2:$XDF$2,0),FALSE)=0,NA(),VLOOKUP(A74,'Mediana Mensal IPCA TOP 5 LP'!$A$2:$XFC$10000,MATCH(B$1,'Mediana Mensal IPCA TOP 5 LP'!$A$2:$XDF$2,0),FALSE))</f>
        <v>0.45</v>
      </c>
      <c r="C74" s="22" t="e">
        <f>IF(VLOOKUP(A74,'Mediana Mensal IPCA TOP 5 LP'!$A$2:$XFC$10000,MATCH(B$1,'Mediana Mensal IPCA TOP 5 LP'!$A$2:$XDF$2,0),FALSE)=0,NA(),VLOOKUP($C$1,'VNA IPCA'!A:G,5,FALSE))</f>
        <v>#N/A</v>
      </c>
    </row>
    <row r="75" spans="1:3" x14ac:dyDescent="0.3">
      <c r="A75" s="20">
        <v>44670</v>
      </c>
      <c r="B75" s="21">
        <f>IF(VLOOKUP(A75,'Mediana Mensal IPCA TOP 5 LP'!$A$2:$XFC$10000,MATCH(B$1,'Mediana Mensal IPCA TOP 5 LP'!$A$2:$XDF$2,0),FALSE)=0,NA(),VLOOKUP(A75,'Mediana Mensal IPCA TOP 5 LP'!$A$2:$XFC$10000,MATCH(B$1,'Mediana Mensal IPCA TOP 5 LP'!$A$2:$XDF$2,0),FALSE))</f>
        <v>0.45</v>
      </c>
      <c r="C75" s="22" t="e">
        <f>IF(VLOOKUP(A75,'Mediana Mensal IPCA TOP 5 LP'!$A$2:$XFC$10000,MATCH(B$1,'Mediana Mensal IPCA TOP 5 LP'!$A$2:$XDF$2,0),FALSE)=0,NA(),VLOOKUP($C$1,'VNA IPCA'!A:G,5,FALSE))</f>
        <v>#N/A</v>
      </c>
    </row>
    <row r="76" spans="1:3" x14ac:dyDescent="0.3">
      <c r="A76" s="20">
        <v>44671</v>
      </c>
      <c r="B76" s="21">
        <f>IF(VLOOKUP(A76,'Mediana Mensal IPCA TOP 5 LP'!$A$2:$XFC$10000,MATCH(B$1,'Mediana Mensal IPCA TOP 5 LP'!$A$2:$XDF$2,0),FALSE)=0,NA(),VLOOKUP(A76,'Mediana Mensal IPCA TOP 5 LP'!$A$2:$XFC$10000,MATCH(B$1,'Mediana Mensal IPCA TOP 5 LP'!$A$2:$XDF$2,0),FALSE))</f>
        <v>0.45</v>
      </c>
      <c r="C76" s="22" t="e">
        <f>IF(VLOOKUP(A76,'Mediana Mensal IPCA TOP 5 LP'!$A$2:$XFC$10000,MATCH(B$1,'Mediana Mensal IPCA TOP 5 LP'!$A$2:$XDF$2,0),FALSE)=0,NA(),VLOOKUP($C$1,'VNA IPCA'!A:G,5,FALSE))</f>
        <v>#N/A</v>
      </c>
    </row>
    <row r="77" spans="1:3" x14ac:dyDescent="0.3">
      <c r="A77" s="20">
        <v>44673</v>
      </c>
      <c r="B77" s="21">
        <f>IF(VLOOKUP(A77,'Mediana Mensal IPCA TOP 5 LP'!$A$2:$XFC$10000,MATCH(B$1,'Mediana Mensal IPCA TOP 5 LP'!$A$2:$XDF$2,0),FALSE)=0,NA(),VLOOKUP(A77,'Mediana Mensal IPCA TOP 5 LP'!$A$2:$XFC$10000,MATCH(B$1,'Mediana Mensal IPCA TOP 5 LP'!$A$2:$XDF$2,0),FALSE))</f>
        <v>0.45</v>
      </c>
      <c r="C77" s="22" t="e">
        <f>IF(VLOOKUP(A77,'Mediana Mensal IPCA TOP 5 LP'!$A$2:$XFC$10000,MATCH(B$1,'Mediana Mensal IPCA TOP 5 LP'!$A$2:$XDF$2,0),FALSE)=0,NA(),VLOOKUP($C$1,'VNA IPCA'!A:G,5,FALSE))</f>
        <v>#N/A</v>
      </c>
    </row>
    <row r="78" spans="1:3" x14ac:dyDescent="0.3">
      <c r="A78" s="20">
        <v>44676</v>
      </c>
      <c r="B78" s="21">
        <f>IF(VLOOKUP(A78,'Mediana Mensal IPCA TOP 5 LP'!$A$2:$XFC$10000,MATCH(B$1,'Mediana Mensal IPCA TOP 5 LP'!$A$2:$XDF$2,0),FALSE)=0,NA(),VLOOKUP(A78,'Mediana Mensal IPCA TOP 5 LP'!$A$2:$XFC$10000,MATCH(B$1,'Mediana Mensal IPCA TOP 5 LP'!$A$2:$XDF$2,0),FALSE))</f>
        <v>0.45</v>
      </c>
      <c r="C78" s="22" t="e">
        <f>IF(VLOOKUP(A78,'Mediana Mensal IPCA TOP 5 LP'!$A$2:$XFC$10000,MATCH(B$1,'Mediana Mensal IPCA TOP 5 LP'!$A$2:$XDF$2,0),FALSE)=0,NA(),VLOOKUP($C$1,'VNA IPCA'!A:G,5,FALSE))</f>
        <v>#N/A</v>
      </c>
    </row>
    <row r="79" spans="1:3" x14ac:dyDescent="0.3">
      <c r="A79" s="20">
        <v>44677</v>
      </c>
      <c r="B79" s="21">
        <f>IF(VLOOKUP(A79,'Mediana Mensal IPCA TOP 5 LP'!$A$2:$XFC$10000,MATCH(B$1,'Mediana Mensal IPCA TOP 5 LP'!$A$2:$XDF$2,0),FALSE)=0,NA(),VLOOKUP(A79,'Mediana Mensal IPCA TOP 5 LP'!$A$2:$XFC$10000,MATCH(B$1,'Mediana Mensal IPCA TOP 5 LP'!$A$2:$XDF$2,0),FALSE))</f>
        <v>0.45</v>
      </c>
      <c r="C79" s="22" t="e">
        <f>IF(VLOOKUP(A79,'Mediana Mensal IPCA TOP 5 LP'!$A$2:$XFC$10000,MATCH(B$1,'Mediana Mensal IPCA TOP 5 LP'!$A$2:$XDF$2,0),FALSE)=0,NA(),VLOOKUP($C$1,'VNA IPCA'!A:G,5,FALSE))</f>
        <v>#N/A</v>
      </c>
    </row>
    <row r="80" spans="1:3" x14ac:dyDescent="0.3">
      <c r="A80" s="20">
        <v>44678</v>
      </c>
      <c r="B80" s="21">
        <f>IF(VLOOKUP(A80,'Mediana Mensal IPCA TOP 5 LP'!$A$2:$XFC$10000,MATCH(B$1,'Mediana Mensal IPCA TOP 5 LP'!$A$2:$XDF$2,0),FALSE)=0,NA(),VLOOKUP(A80,'Mediana Mensal IPCA TOP 5 LP'!$A$2:$XFC$10000,MATCH(B$1,'Mediana Mensal IPCA TOP 5 LP'!$A$2:$XDF$2,0),FALSE))</f>
        <v>0.45</v>
      </c>
      <c r="C80" s="22" t="e">
        <f>IF(VLOOKUP(A80,'Mediana Mensal IPCA TOP 5 LP'!$A$2:$XFC$10000,MATCH(B$1,'Mediana Mensal IPCA TOP 5 LP'!$A$2:$XDF$2,0),FALSE)=0,NA(),VLOOKUP($C$1,'VNA IPCA'!A:G,5,FALSE))</f>
        <v>#N/A</v>
      </c>
    </row>
    <row r="81" spans="1:3" x14ac:dyDescent="0.3">
      <c r="A81" s="20">
        <v>44679</v>
      </c>
      <c r="B81" s="21">
        <f>IF(VLOOKUP(A81,'Mediana Mensal IPCA TOP 5 LP'!$A$2:$XFC$10000,MATCH(B$1,'Mediana Mensal IPCA TOP 5 LP'!$A$2:$XDF$2,0),FALSE)=0,NA(),VLOOKUP(A81,'Mediana Mensal IPCA TOP 5 LP'!$A$2:$XFC$10000,MATCH(B$1,'Mediana Mensal IPCA TOP 5 LP'!$A$2:$XDF$2,0),FALSE))</f>
        <v>0.45</v>
      </c>
      <c r="C81" s="22" t="e">
        <f>IF(VLOOKUP(A81,'Mediana Mensal IPCA TOP 5 LP'!$A$2:$XFC$10000,MATCH(B$1,'Mediana Mensal IPCA TOP 5 LP'!$A$2:$XDF$2,0),FALSE)=0,NA(),VLOOKUP($C$1,'VNA IPCA'!A:G,5,FALSE))</f>
        <v>#N/A</v>
      </c>
    </row>
    <row r="82" spans="1:3" x14ac:dyDescent="0.3">
      <c r="A82" s="20">
        <v>44680</v>
      </c>
      <c r="B82" s="21">
        <f>IF(VLOOKUP(A82,'Mediana Mensal IPCA TOP 5 LP'!$A$2:$XFC$10000,MATCH(B$1,'Mediana Mensal IPCA TOP 5 LP'!$A$2:$XDF$2,0),FALSE)=0,NA(),VLOOKUP(A82,'Mediana Mensal IPCA TOP 5 LP'!$A$2:$XFC$10000,MATCH(B$1,'Mediana Mensal IPCA TOP 5 LP'!$A$2:$XDF$2,0),FALSE))</f>
        <v>0.48</v>
      </c>
      <c r="C82" s="22" t="e">
        <f>IF(VLOOKUP(A82,'Mediana Mensal IPCA TOP 5 LP'!$A$2:$XFC$10000,MATCH(B$1,'Mediana Mensal IPCA TOP 5 LP'!$A$2:$XDF$2,0),FALSE)=0,NA(),VLOOKUP($C$1,'VNA IPCA'!A:G,5,FALSE))</f>
        <v>#N/A</v>
      </c>
    </row>
    <row r="83" spans="1:3" x14ac:dyDescent="0.3">
      <c r="A83" s="20">
        <v>44683</v>
      </c>
      <c r="B83" s="21">
        <f>IF(VLOOKUP(A83,'Mediana Mensal IPCA TOP 5 LP'!$A$2:$XFC$10000,MATCH(B$1,'Mediana Mensal IPCA TOP 5 LP'!$A$2:$XDF$2,0),FALSE)=0,NA(),VLOOKUP(A83,'Mediana Mensal IPCA TOP 5 LP'!$A$2:$XFC$10000,MATCH(B$1,'Mediana Mensal IPCA TOP 5 LP'!$A$2:$XDF$2,0),FALSE))</f>
        <v>0.48</v>
      </c>
      <c r="C83" s="22" t="e">
        <f>IF(VLOOKUP(A83,'Mediana Mensal IPCA TOP 5 LP'!$A$2:$XFC$10000,MATCH(B$1,'Mediana Mensal IPCA TOP 5 LP'!$A$2:$XDF$2,0),FALSE)=0,NA(),VLOOKUP($C$1,'VNA IPCA'!A:G,5,FALSE))</f>
        <v>#N/A</v>
      </c>
    </row>
    <row r="84" spans="1:3" x14ac:dyDescent="0.3">
      <c r="A84" s="20">
        <v>44684</v>
      </c>
      <c r="B84" s="21">
        <f>IF(VLOOKUP(A84,'Mediana Mensal IPCA TOP 5 LP'!$A$2:$XFC$10000,MATCH(B$1,'Mediana Mensal IPCA TOP 5 LP'!$A$2:$XDF$2,0),FALSE)=0,NA(),VLOOKUP(A84,'Mediana Mensal IPCA TOP 5 LP'!$A$2:$XFC$10000,MATCH(B$1,'Mediana Mensal IPCA TOP 5 LP'!$A$2:$XDF$2,0),FALSE))</f>
        <v>0.48</v>
      </c>
      <c r="C84" s="22" t="e">
        <f>IF(VLOOKUP(A84,'Mediana Mensal IPCA TOP 5 LP'!$A$2:$XFC$10000,MATCH(B$1,'Mediana Mensal IPCA TOP 5 LP'!$A$2:$XDF$2,0),FALSE)=0,NA(),VLOOKUP($C$1,'VNA IPCA'!A:G,5,FALSE))</f>
        <v>#N/A</v>
      </c>
    </row>
    <row r="85" spans="1:3" x14ac:dyDescent="0.3">
      <c r="A85" s="20">
        <v>44685</v>
      </c>
      <c r="B85" s="21">
        <f>IF(VLOOKUP(A85,'Mediana Mensal IPCA TOP 5 LP'!$A$2:$XFC$10000,MATCH(B$1,'Mediana Mensal IPCA TOP 5 LP'!$A$2:$XDF$2,0),FALSE)=0,NA(),VLOOKUP(A85,'Mediana Mensal IPCA TOP 5 LP'!$A$2:$XFC$10000,MATCH(B$1,'Mediana Mensal IPCA TOP 5 LP'!$A$2:$XDF$2,0),FALSE))</f>
        <v>0.48</v>
      </c>
      <c r="C85" s="22" t="e">
        <f>IF(VLOOKUP(A85,'Mediana Mensal IPCA TOP 5 LP'!$A$2:$XFC$10000,MATCH(B$1,'Mediana Mensal IPCA TOP 5 LP'!$A$2:$XDF$2,0),FALSE)=0,NA(),VLOOKUP($C$1,'VNA IPCA'!A:G,5,FALSE))</f>
        <v>#N/A</v>
      </c>
    </row>
    <row r="86" spans="1:3" x14ac:dyDescent="0.3">
      <c r="A86" s="20">
        <v>44686</v>
      </c>
      <c r="B86" s="21">
        <f>IF(VLOOKUP(A86,'Mediana Mensal IPCA TOP 5 LP'!$A$2:$XFC$10000,MATCH(B$1,'Mediana Mensal IPCA TOP 5 LP'!$A$2:$XDF$2,0),FALSE)=0,NA(),VLOOKUP(A86,'Mediana Mensal IPCA TOP 5 LP'!$A$2:$XFC$10000,MATCH(B$1,'Mediana Mensal IPCA TOP 5 LP'!$A$2:$XDF$2,0),FALSE))</f>
        <v>0.48</v>
      </c>
      <c r="C86" s="22" t="e">
        <f>IF(VLOOKUP(A86,'Mediana Mensal IPCA TOP 5 LP'!$A$2:$XFC$10000,MATCH(B$1,'Mediana Mensal IPCA TOP 5 LP'!$A$2:$XDF$2,0),FALSE)=0,NA(),VLOOKUP($C$1,'VNA IPCA'!A:G,5,FALSE))</f>
        <v>#N/A</v>
      </c>
    </row>
    <row r="87" spans="1:3" x14ac:dyDescent="0.3">
      <c r="A87" s="20">
        <v>44687</v>
      </c>
      <c r="B87" s="21">
        <f>IF(VLOOKUP(A87,'Mediana Mensal IPCA TOP 5 LP'!$A$2:$XFC$10000,MATCH(B$1,'Mediana Mensal IPCA TOP 5 LP'!$A$2:$XDF$2,0),FALSE)=0,NA(),VLOOKUP(A87,'Mediana Mensal IPCA TOP 5 LP'!$A$2:$XFC$10000,MATCH(B$1,'Mediana Mensal IPCA TOP 5 LP'!$A$2:$XDF$2,0),FALSE))</f>
        <v>0.48</v>
      </c>
      <c r="C87" s="22" t="e">
        <f>IF(VLOOKUP(A87,'Mediana Mensal IPCA TOP 5 LP'!$A$2:$XFC$10000,MATCH(B$1,'Mediana Mensal IPCA TOP 5 LP'!$A$2:$XDF$2,0),FALSE)=0,NA(),VLOOKUP($C$1,'VNA IPCA'!A:G,5,FALSE))</f>
        <v>#N/A</v>
      </c>
    </row>
    <row r="88" spans="1:3" x14ac:dyDescent="0.3">
      <c r="A88" s="20">
        <v>44690</v>
      </c>
      <c r="B88" s="21">
        <f>IF(VLOOKUP(A88,'Mediana Mensal IPCA TOP 5 LP'!$A$2:$XFC$10000,MATCH(B$1,'Mediana Mensal IPCA TOP 5 LP'!$A$2:$XDF$2,0),FALSE)=0,NA(),VLOOKUP(A88,'Mediana Mensal IPCA TOP 5 LP'!$A$2:$XFC$10000,MATCH(B$1,'Mediana Mensal IPCA TOP 5 LP'!$A$2:$XDF$2,0),FALSE))</f>
        <v>0.5</v>
      </c>
      <c r="C88" s="22" t="e">
        <f>IF(VLOOKUP(A88,'Mediana Mensal IPCA TOP 5 LP'!$A$2:$XFC$10000,MATCH(B$1,'Mediana Mensal IPCA TOP 5 LP'!$A$2:$XDF$2,0),FALSE)=0,NA(),VLOOKUP($C$1,'VNA IPCA'!A:G,5,FALSE))</f>
        <v>#N/A</v>
      </c>
    </row>
    <row r="89" spans="1:3" x14ac:dyDescent="0.3">
      <c r="A89" s="20">
        <v>44691</v>
      </c>
      <c r="B89" s="21">
        <f>IF(VLOOKUP(A89,'Mediana Mensal IPCA TOP 5 LP'!$A$2:$XFC$10000,MATCH(B$1,'Mediana Mensal IPCA TOP 5 LP'!$A$2:$XDF$2,0),FALSE)=0,NA(),VLOOKUP(A89,'Mediana Mensal IPCA TOP 5 LP'!$A$2:$XFC$10000,MATCH(B$1,'Mediana Mensal IPCA TOP 5 LP'!$A$2:$XDF$2,0),FALSE))</f>
        <v>0.5</v>
      </c>
      <c r="C89" s="22" t="e">
        <f>IF(VLOOKUP(A89,'Mediana Mensal IPCA TOP 5 LP'!$A$2:$XFC$10000,MATCH(B$1,'Mediana Mensal IPCA TOP 5 LP'!$A$2:$XDF$2,0),FALSE)=0,NA(),VLOOKUP($C$1,'VNA IPCA'!A:G,5,FALSE))</f>
        <v>#N/A</v>
      </c>
    </row>
    <row r="90" spans="1:3" x14ac:dyDescent="0.3">
      <c r="A90" s="20">
        <v>44692</v>
      </c>
      <c r="B90" s="21">
        <f>IF(VLOOKUP(A90,'Mediana Mensal IPCA TOP 5 LP'!$A$2:$XFC$10000,MATCH(B$1,'Mediana Mensal IPCA TOP 5 LP'!$A$2:$XDF$2,0),FALSE)=0,NA(),VLOOKUP(A90,'Mediana Mensal IPCA TOP 5 LP'!$A$2:$XFC$10000,MATCH(B$1,'Mediana Mensal IPCA TOP 5 LP'!$A$2:$XDF$2,0),FALSE))</f>
        <v>0.5</v>
      </c>
      <c r="C90" s="22" t="e">
        <f>IF(VLOOKUP(A90,'Mediana Mensal IPCA TOP 5 LP'!$A$2:$XFC$10000,MATCH(B$1,'Mediana Mensal IPCA TOP 5 LP'!$A$2:$XDF$2,0),FALSE)=0,NA(),VLOOKUP($C$1,'VNA IPCA'!A:G,5,FALSE))</f>
        <v>#N/A</v>
      </c>
    </row>
    <row r="91" spans="1:3" x14ac:dyDescent="0.3">
      <c r="A91" s="20">
        <v>44693</v>
      </c>
      <c r="B91" s="21">
        <f>IF(VLOOKUP(A91,'Mediana Mensal IPCA TOP 5 LP'!$A$2:$XFC$10000,MATCH(B$1,'Mediana Mensal IPCA TOP 5 LP'!$A$2:$XDF$2,0),FALSE)=0,NA(),VLOOKUP(A91,'Mediana Mensal IPCA TOP 5 LP'!$A$2:$XFC$10000,MATCH(B$1,'Mediana Mensal IPCA TOP 5 LP'!$A$2:$XDF$2,0),FALSE))</f>
        <v>0.5</v>
      </c>
      <c r="C91" s="22" t="e">
        <f>IF(VLOOKUP(A91,'Mediana Mensal IPCA TOP 5 LP'!$A$2:$XFC$10000,MATCH(B$1,'Mediana Mensal IPCA TOP 5 LP'!$A$2:$XDF$2,0),FALSE)=0,NA(),VLOOKUP($C$1,'VNA IPCA'!A:G,5,FALSE))</f>
        <v>#N/A</v>
      </c>
    </row>
    <row r="92" spans="1:3" x14ac:dyDescent="0.3">
      <c r="A92" s="20">
        <v>44694</v>
      </c>
      <c r="B92" s="21">
        <f>IF(VLOOKUP(A92,'Mediana Mensal IPCA TOP 5 LP'!$A$2:$XFC$10000,MATCH(B$1,'Mediana Mensal IPCA TOP 5 LP'!$A$2:$XDF$2,0),FALSE)=0,NA(),VLOOKUP(A92,'Mediana Mensal IPCA TOP 5 LP'!$A$2:$XFC$10000,MATCH(B$1,'Mediana Mensal IPCA TOP 5 LP'!$A$2:$XDF$2,0),FALSE))</f>
        <v>0.5</v>
      </c>
      <c r="C92" s="22" t="e">
        <f>IF(VLOOKUP(A92,'Mediana Mensal IPCA TOP 5 LP'!$A$2:$XFC$10000,MATCH(B$1,'Mediana Mensal IPCA TOP 5 LP'!$A$2:$XDF$2,0),FALSE)=0,NA(),VLOOKUP($C$1,'VNA IPCA'!A:G,5,FALSE))</f>
        <v>#N/A</v>
      </c>
    </row>
    <row r="93" spans="1:3" x14ac:dyDescent="0.3">
      <c r="A93" s="20">
        <v>44697</v>
      </c>
      <c r="B93" s="21">
        <f>IF(VLOOKUP(A93,'Mediana Mensal IPCA TOP 5 LP'!$A$2:$XFC$10000,MATCH(B$1,'Mediana Mensal IPCA TOP 5 LP'!$A$2:$XDF$2,0),FALSE)=0,NA(),VLOOKUP(A93,'Mediana Mensal IPCA TOP 5 LP'!$A$2:$XFC$10000,MATCH(B$1,'Mediana Mensal IPCA TOP 5 LP'!$A$2:$XDF$2,0),FALSE))</f>
        <v>0.5</v>
      </c>
      <c r="C93" s="22" t="e">
        <f>IF(VLOOKUP(A93,'Mediana Mensal IPCA TOP 5 LP'!$A$2:$XFC$10000,MATCH(B$1,'Mediana Mensal IPCA TOP 5 LP'!$A$2:$XDF$2,0),FALSE)=0,NA(),VLOOKUP($C$1,'VNA IPCA'!A:G,5,FALSE))</f>
        <v>#N/A</v>
      </c>
    </row>
    <row r="94" spans="1:3" x14ac:dyDescent="0.3">
      <c r="A94" s="20">
        <v>44698</v>
      </c>
      <c r="B94" s="21">
        <f>IF(VLOOKUP(A94,'Mediana Mensal IPCA TOP 5 LP'!$A$2:$XFC$10000,MATCH(B$1,'Mediana Mensal IPCA TOP 5 LP'!$A$2:$XDF$2,0),FALSE)=0,NA(),VLOOKUP(A94,'Mediana Mensal IPCA TOP 5 LP'!$A$2:$XFC$10000,MATCH(B$1,'Mediana Mensal IPCA TOP 5 LP'!$A$2:$XDF$2,0),FALSE))</f>
        <v>0.5</v>
      </c>
      <c r="C94" s="22" t="e">
        <f>IF(VLOOKUP(A94,'Mediana Mensal IPCA TOP 5 LP'!$A$2:$XFC$10000,MATCH(B$1,'Mediana Mensal IPCA TOP 5 LP'!$A$2:$XDF$2,0),FALSE)=0,NA(),VLOOKUP($C$1,'VNA IPCA'!A:G,5,FALSE))</f>
        <v>#N/A</v>
      </c>
    </row>
    <row r="95" spans="1:3" x14ac:dyDescent="0.3">
      <c r="A95" s="20">
        <v>44699</v>
      </c>
      <c r="B95" s="21">
        <f>IF(VLOOKUP(A95,'Mediana Mensal IPCA TOP 5 LP'!$A$2:$XFC$10000,MATCH(B$1,'Mediana Mensal IPCA TOP 5 LP'!$A$2:$XDF$2,0),FALSE)=0,NA(),VLOOKUP(A95,'Mediana Mensal IPCA TOP 5 LP'!$A$2:$XFC$10000,MATCH(B$1,'Mediana Mensal IPCA TOP 5 LP'!$A$2:$XDF$2,0),FALSE))</f>
        <v>0.5</v>
      </c>
      <c r="C95" s="22" t="e">
        <f>IF(VLOOKUP(A95,'Mediana Mensal IPCA TOP 5 LP'!$A$2:$XFC$10000,MATCH(B$1,'Mediana Mensal IPCA TOP 5 LP'!$A$2:$XDF$2,0),FALSE)=0,NA(),VLOOKUP($C$1,'VNA IPCA'!A:G,5,FALSE))</f>
        <v>#N/A</v>
      </c>
    </row>
    <row r="96" spans="1:3" x14ac:dyDescent="0.3">
      <c r="A96" s="20">
        <v>44700</v>
      </c>
      <c r="B96" s="21">
        <f>IF(VLOOKUP(A96,'Mediana Mensal IPCA TOP 5 LP'!$A$2:$XFC$10000,MATCH(B$1,'Mediana Mensal IPCA TOP 5 LP'!$A$2:$XDF$2,0),FALSE)=0,NA(),VLOOKUP(A96,'Mediana Mensal IPCA TOP 5 LP'!$A$2:$XFC$10000,MATCH(B$1,'Mediana Mensal IPCA TOP 5 LP'!$A$2:$XDF$2,0),FALSE))</f>
        <v>0.5</v>
      </c>
      <c r="C96" s="22" t="e">
        <f>IF(VLOOKUP(A96,'Mediana Mensal IPCA TOP 5 LP'!$A$2:$XFC$10000,MATCH(B$1,'Mediana Mensal IPCA TOP 5 LP'!$A$2:$XDF$2,0),FALSE)=0,NA(),VLOOKUP($C$1,'VNA IPCA'!A:G,5,FALSE))</f>
        <v>#N/A</v>
      </c>
    </row>
    <row r="97" spans="1:3" x14ac:dyDescent="0.3">
      <c r="A97" s="20">
        <v>44701</v>
      </c>
      <c r="B97" s="21">
        <f>IF(VLOOKUP(A97,'Mediana Mensal IPCA TOP 5 LP'!$A$2:$XFC$10000,MATCH(B$1,'Mediana Mensal IPCA TOP 5 LP'!$A$2:$XDF$2,0),FALSE)=0,NA(),VLOOKUP(A97,'Mediana Mensal IPCA TOP 5 LP'!$A$2:$XFC$10000,MATCH(B$1,'Mediana Mensal IPCA TOP 5 LP'!$A$2:$XDF$2,0),FALSE))</f>
        <v>0.53</v>
      </c>
      <c r="C97" s="22" t="e">
        <f>IF(VLOOKUP(A97,'Mediana Mensal IPCA TOP 5 LP'!$A$2:$XFC$10000,MATCH(B$1,'Mediana Mensal IPCA TOP 5 LP'!$A$2:$XDF$2,0),FALSE)=0,NA(),VLOOKUP($C$1,'VNA IPCA'!A:G,5,FALSE))</f>
        <v>#N/A</v>
      </c>
    </row>
    <row r="98" spans="1:3" x14ac:dyDescent="0.3">
      <c r="A98" s="20">
        <v>44704</v>
      </c>
      <c r="B98" s="21">
        <f>IF(VLOOKUP(A98,'Mediana Mensal IPCA TOP 5 LP'!$A$2:$XFC$10000,MATCH(B$1,'Mediana Mensal IPCA TOP 5 LP'!$A$2:$XDF$2,0),FALSE)=0,NA(),VLOOKUP(A98,'Mediana Mensal IPCA TOP 5 LP'!$A$2:$XFC$10000,MATCH(B$1,'Mediana Mensal IPCA TOP 5 LP'!$A$2:$XDF$2,0),FALSE))</f>
        <v>0.53</v>
      </c>
      <c r="C98" s="22" t="e">
        <f>IF(VLOOKUP(A98,'Mediana Mensal IPCA TOP 5 LP'!$A$2:$XFC$10000,MATCH(B$1,'Mediana Mensal IPCA TOP 5 LP'!$A$2:$XDF$2,0),FALSE)=0,NA(),VLOOKUP($C$1,'VNA IPCA'!A:G,5,FALSE))</f>
        <v>#N/A</v>
      </c>
    </row>
    <row r="99" spans="1:3" x14ac:dyDescent="0.3">
      <c r="A99" s="20">
        <v>44705</v>
      </c>
      <c r="B99" s="21">
        <f>IF(VLOOKUP(A99,'Mediana Mensal IPCA TOP 5 LP'!$A$2:$XFC$10000,MATCH(B$1,'Mediana Mensal IPCA TOP 5 LP'!$A$2:$XDF$2,0),FALSE)=0,NA(),VLOOKUP(A99,'Mediana Mensal IPCA TOP 5 LP'!$A$2:$XFC$10000,MATCH(B$1,'Mediana Mensal IPCA TOP 5 LP'!$A$2:$XDF$2,0),FALSE))</f>
        <v>0.53</v>
      </c>
      <c r="C99" s="22" t="e">
        <f>IF(VLOOKUP(A99,'Mediana Mensal IPCA TOP 5 LP'!$A$2:$XFC$10000,MATCH(B$1,'Mediana Mensal IPCA TOP 5 LP'!$A$2:$XDF$2,0),FALSE)=0,NA(),VLOOKUP($C$1,'VNA IPCA'!A:G,5,FALSE))</f>
        <v>#N/A</v>
      </c>
    </row>
    <row r="100" spans="1:3" x14ac:dyDescent="0.3">
      <c r="A100" s="20">
        <v>44706</v>
      </c>
      <c r="B100" s="21">
        <f>IF(VLOOKUP(A100,'Mediana Mensal IPCA TOP 5 LP'!$A$2:$XFC$10000,MATCH(B$1,'Mediana Mensal IPCA TOP 5 LP'!$A$2:$XDF$2,0),FALSE)=0,NA(),VLOOKUP(A100,'Mediana Mensal IPCA TOP 5 LP'!$A$2:$XFC$10000,MATCH(B$1,'Mediana Mensal IPCA TOP 5 LP'!$A$2:$XDF$2,0),FALSE))</f>
        <v>0.53</v>
      </c>
      <c r="C100" s="22" t="e">
        <f>IF(VLOOKUP(A100,'Mediana Mensal IPCA TOP 5 LP'!$A$2:$XFC$10000,MATCH(B$1,'Mediana Mensal IPCA TOP 5 LP'!$A$2:$XDF$2,0),FALSE)=0,NA(),VLOOKUP($C$1,'VNA IPCA'!A:G,5,FALSE))</f>
        <v>#N/A</v>
      </c>
    </row>
    <row r="101" spans="1:3" x14ac:dyDescent="0.3">
      <c r="A101" s="20">
        <v>44707</v>
      </c>
      <c r="B101" s="21">
        <f>IF(VLOOKUP(A101,'Mediana Mensal IPCA TOP 5 LP'!$A$2:$XFC$10000,MATCH(B$1,'Mediana Mensal IPCA TOP 5 LP'!$A$2:$XDF$2,0),FALSE)=0,NA(),VLOOKUP(A101,'Mediana Mensal IPCA TOP 5 LP'!$A$2:$XFC$10000,MATCH(B$1,'Mediana Mensal IPCA TOP 5 LP'!$A$2:$XDF$2,0),FALSE))</f>
        <v>0.53</v>
      </c>
      <c r="C101" s="22" t="e">
        <f>IF(VLOOKUP(A101,'Mediana Mensal IPCA TOP 5 LP'!$A$2:$XFC$10000,MATCH(B$1,'Mediana Mensal IPCA TOP 5 LP'!$A$2:$XDF$2,0),FALSE)=0,NA(),VLOOKUP($C$1,'VNA IPCA'!A:G,5,FALSE))</f>
        <v>#N/A</v>
      </c>
    </row>
    <row r="102" spans="1:3" x14ac:dyDescent="0.3">
      <c r="A102" s="20">
        <v>44708</v>
      </c>
      <c r="B102" s="21">
        <f>IF(VLOOKUP(A102,'Mediana Mensal IPCA TOP 5 LP'!$A$2:$XFC$10000,MATCH(B$1,'Mediana Mensal IPCA TOP 5 LP'!$A$2:$XDF$2,0),FALSE)=0,NA(),VLOOKUP(A102,'Mediana Mensal IPCA TOP 5 LP'!$A$2:$XFC$10000,MATCH(B$1,'Mediana Mensal IPCA TOP 5 LP'!$A$2:$XDF$2,0),FALSE))</f>
        <v>0.53</v>
      </c>
      <c r="C102" s="22" t="e">
        <f>IF(VLOOKUP(A102,'Mediana Mensal IPCA TOP 5 LP'!$A$2:$XFC$10000,MATCH(B$1,'Mediana Mensal IPCA TOP 5 LP'!$A$2:$XDF$2,0),FALSE)=0,NA(),VLOOKUP($C$1,'VNA IPCA'!A:G,5,FALSE))</f>
        <v>#N/A</v>
      </c>
    </row>
    <row r="103" spans="1:3" x14ac:dyDescent="0.3">
      <c r="A103" s="20">
        <v>44711</v>
      </c>
      <c r="B103" s="21">
        <f>IF(VLOOKUP(A103,'Mediana Mensal IPCA TOP 5 LP'!$A$2:$XFC$10000,MATCH(B$1,'Mediana Mensal IPCA TOP 5 LP'!$A$2:$XDF$2,0),FALSE)=0,NA(),VLOOKUP(A103,'Mediana Mensal IPCA TOP 5 LP'!$A$2:$XFC$10000,MATCH(B$1,'Mediana Mensal IPCA TOP 5 LP'!$A$2:$XDF$2,0),FALSE))</f>
        <v>0.53</v>
      </c>
      <c r="C103" s="22" t="e">
        <f>IF(VLOOKUP(A103,'Mediana Mensal IPCA TOP 5 LP'!$A$2:$XFC$10000,MATCH(B$1,'Mediana Mensal IPCA TOP 5 LP'!$A$2:$XDF$2,0),FALSE)=0,NA(),VLOOKUP($C$1,'VNA IPCA'!A:G,5,FALSE))</f>
        <v>#N/A</v>
      </c>
    </row>
    <row r="104" spans="1:3" x14ac:dyDescent="0.3">
      <c r="A104" s="20">
        <v>44712</v>
      </c>
      <c r="B104" s="21">
        <f>IF(VLOOKUP(A104,'Mediana Mensal IPCA TOP 5 LP'!$A$2:$XFC$10000,MATCH(B$1,'Mediana Mensal IPCA TOP 5 LP'!$A$2:$XDF$2,0),FALSE)=0,NA(),VLOOKUP(A104,'Mediana Mensal IPCA TOP 5 LP'!$A$2:$XFC$10000,MATCH(B$1,'Mediana Mensal IPCA TOP 5 LP'!$A$2:$XDF$2,0),FALSE))</f>
        <v>0.53</v>
      </c>
      <c r="C104" s="22" t="e">
        <f>IF(VLOOKUP(A104,'Mediana Mensal IPCA TOP 5 LP'!$A$2:$XFC$10000,MATCH(B$1,'Mediana Mensal IPCA TOP 5 LP'!$A$2:$XDF$2,0),FALSE)=0,NA(),VLOOKUP($C$1,'VNA IPCA'!A:G,5,FALSE))</f>
        <v>#N/A</v>
      </c>
    </row>
    <row r="105" spans="1:3" x14ac:dyDescent="0.3">
      <c r="A105" s="20">
        <v>44713</v>
      </c>
      <c r="B105" s="21">
        <f>IF(VLOOKUP(A105,'Mediana Mensal IPCA TOP 5 LP'!$A$2:$XFC$10000,MATCH(B$1,'Mediana Mensal IPCA TOP 5 LP'!$A$2:$XDF$2,0),FALSE)=0,NA(),VLOOKUP(A105,'Mediana Mensal IPCA TOP 5 LP'!$A$2:$XFC$10000,MATCH(B$1,'Mediana Mensal IPCA TOP 5 LP'!$A$2:$XDF$2,0),FALSE))</f>
        <v>0.53</v>
      </c>
      <c r="C105" s="22" t="e">
        <f>IF(VLOOKUP(A105,'Mediana Mensal IPCA TOP 5 LP'!$A$2:$XFC$10000,MATCH(B$1,'Mediana Mensal IPCA TOP 5 LP'!$A$2:$XDF$2,0),FALSE)=0,NA(),VLOOKUP($C$1,'VNA IPCA'!A:G,5,FALSE))</f>
        <v>#N/A</v>
      </c>
    </row>
    <row r="106" spans="1:3" x14ac:dyDescent="0.3">
      <c r="A106" s="20">
        <v>44714</v>
      </c>
      <c r="B106" s="21">
        <f>IF(VLOOKUP(A106,'Mediana Mensal IPCA TOP 5 LP'!$A$2:$XFC$10000,MATCH(B$1,'Mediana Mensal IPCA TOP 5 LP'!$A$2:$XDF$2,0),FALSE)=0,NA(),VLOOKUP(A106,'Mediana Mensal IPCA TOP 5 LP'!$A$2:$XFC$10000,MATCH(B$1,'Mediana Mensal IPCA TOP 5 LP'!$A$2:$XDF$2,0),FALSE))</f>
        <v>0.53</v>
      </c>
      <c r="C106" s="22" t="e">
        <f>IF(VLOOKUP(A106,'Mediana Mensal IPCA TOP 5 LP'!$A$2:$XFC$10000,MATCH(B$1,'Mediana Mensal IPCA TOP 5 LP'!$A$2:$XDF$2,0),FALSE)=0,NA(),VLOOKUP($C$1,'VNA IPCA'!A:G,5,FALSE))</f>
        <v>#N/A</v>
      </c>
    </row>
    <row r="107" spans="1:3" x14ac:dyDescent="0.3">
      <c r="A107" s="20">
        <v>44715</v>
      </c>
      <c r="B107" s="21">
        <f>IF(VLOOKUP(A107,'Mediana Mensal IPCA TOP 5 LP'!$A$2:$XFC$10000,MATCH(B$1,'Mediana Mensal IPCA TOP 5 LP'!$A$2:$XDF$2,0),FALSE)=0,NA(),VLOOKUP(A107,'Mediana Mensal IPCA TOP 5 LP'!$A$2:$XFC$10000,MATCH(B$1,'Mediana Mensal IPCA TOP 5 LP'!$A$2:$XDF$2,0),FALSE))</f>
        <v>0.53</v>
      </c>
      <c r="C107" s="22" t="e">
        <f>IF(VLOOKUP(A107,'Mediana Mensal IPCA TOP 5 LP'!$A$2:$XFC$10000,MATCH(B$1,'Mediana Mensal IPCA TOP 5 LP'!$A$2:$XDF$2,0),FALSE)=0,NA(),VLOOKUP($C$1,'VNA IPCA'!A:G,5,FALSE))</f>
        <v>#N/A</v>
      </c>
    </row>
    <row r="108" spans="1:3" x14ac:dyDescent="0.3">
      <c r="A108" s="20">
        <v>44718</v>
      </c>
      <c r="B108" s="21">
        <f>IF(VLOOKUP(A108,'Mediana Mensal IPCA TOP 5 LP'!$A$2:$XFC$10000,MATCH(B$1,'Mediana Mensal IPCA TOP 5 LP'!$A$2:$XDF$2,0),FALSE)=0,NA(),VLOOKUP(A108,'Mediana Mensal IPCA TOP 5 LP'!$A$2:$XFC$10000,MATCH(B$1,'Mediana Mensal IPCA TOP 5 LP'!$A$2:$XDF$2,0),FALSE))</f>
        <v>0.53</v>
      </c>
      <c r="C108" s="22" t="e">
        <f>IF(VLOOKUP(A108,'Mediana Mensal IPCA TOP 5 LP'!$A$2:$XFC$10000,MATCH(B$1,'Mediana Mensal IPCA TOP 5 LP'!$A$2:$XDF$2,0),FALSE)=0,NA(),VLOOKUP($C$1,'VNA IPCA'!A:G,5,FALSE))</f>
        <v>#N/A</v>
      </c>
    </row>
    <row r="109" spans="1:3" x14ac:dyDescent="0.3">
      <c r="A109" s="20">
        <v>44719</v>
      </c>
      <c r="B109" s="21">
        <f>IF(VLOOKUP(A109,'Mediana Mensal IPCA TOP 5 LP'!$A$2:$XFC$10000,MATCH(B$1,'Mediana Mensal IPCA TOP 5 LP'!$A$2:$XDF$2,0),FALSE)=0,NA(),VLOOKUP(A109,'Mediana Mensal IPCA TOP 5 LP'!$A$2:$XFC$10000,MATCH(B$1,'Mediana Mensal IPCA TOP 5 LP'!$A$2:$XDF$2,0),FALSE))</f>
        <v>0.53</v>
      </c>
      <c r="C109" s="22" t="e">
        <f>IF(VLOOKUP(A109,'Mediana Mensal IPCA TOP 5 LP'!$A$2:$XFC$10000,MATCH(B$1,'Mediana Mensal IPCA TOP 5 LP'!$A$2:$XDF$2,0),FALSE)=0,NA(),VLOOKUP($C$1,'VNA IPCA'!A:G,5,FALSE))</f>
        <v>#N/A</v>
      </c>
    </row>
    <row r="110" spans="1:3" x14ac:dyDescent="0.3">
      <c r="A110" s="20">
        <v>44720</v>
      </c>
      <c r="B110" s="21">
        <f>IF(VLOOKUP(A110,'Mediana Mensal IPCA TOP 5 LP'!$A$2:$XFC$10000,MATCH(B$1,'Mediana Mensal IPCA TOP 5 LP'!$A$2:$XDF$2,0),FALSE)=0,NA(),VLOOKUP(A110,'Mediana Mensal IPCA TOP 5 LP'!$A$2:$XFC$10000,MATCH(B$1,'Mediana Mensal IPCA TOP 5 LP'!$A$2:$XDF$2,0),FALSE))</f>
        <v>0.53</v>
      </c>
      <c r="C110" s="22" t="e">
        <f>IF(VLOOKUP(A110,'Mediana Mensal IPCA TOP 5 LP'!$A$2:$XFC$10000,MATCH(B$1,'Mediana Mensal IPCA TOP 5 LP'!$A$2:$XDF$2,0),FALSE)=0,NA(),VLOOKUP($C$1,'VNA IPCA'!A:G,5,FALSE))</f>
        <v>#N/A</v>
      </c>
    </row>
    <row r="111" spans="1:3" x14ac:dyDescent="0.3">
      <c r="A111" s="20">
        <v>44721</v>
      </c>
      <c r="B111" s="21">
        <f>IF(VLOOKUP(A111,'Mediana Mensal IPCA TOP 5 LP'!$A$2:$XFC$10000,MATCH(B$1,'Mediana Mensal IPCA TOP 5 LP'!$A$2:$XDF$2,0),FALSE)=0,NA(),VLOOKUP(A111,'Mediana Mensal IPCA TOP 5 LP'!$A$2:$XFC$10000,MATCH(B$1,'Mediana Mensal IPCA TOP 5 LP'!$A$2:$XDF$2,0),FALSE))</f>
        <v>0.55000000000000004</v>
      </c>
      <c r="C111" s="22" t="e">
        <f>IF(VLOOKUP(A111,'Mediana Mensal IPCA TOP 5 LP'!$A$2:$XFC$10000,MATCH(B$1,'Mediana Mensal IPCA TOP 5 LP'!$A$2:$XDF$2,0),FALSE)=0,NA(),VLOOKUP($C$1,'VNA IPCA'!A:G,5,FALSE))</f>
        <v>#N/A</v>
      </c>
    </row>
    <row r="112" spans="1:3" x14ac:dyDescent="0.3">
      <c r="A112" s="20">
        <v>44722</v>
      </c>
      <c r="B112" s="21">
        <f>IF(VLOOKUP(A112,'Mediana Mensal IPCA TOP 5 LP'!$A$2:$XFC$10000,MATCH(B$1,'Mediana Mensal IPCA TOP 5 LP'!$A$2:$XDF$2,0),FALSE)=0,NA(),VLOOKUP(A112,'Mediana Mensal IPCA TOP 5 LP'!$A$2:$XFC$10000,MATCH(B$1,'Mediana Mensal IPCA TOP 5 LP'!$A$2:$XDF$2,0),FALSE))</f>
        <v>0.56000000000000005</v>
      </c>
      <c r="C112" s="22" t="e">
        <f>IF(VLOOKUP(A112,'Mediana Mensal IPCA TOP 5 LP'!$A$2:$XFC$10000,MATCH(B$1,'Mediana Mensal IPCA TOP 5 LP'!$A$2:$XDF$2,0),FALSE)=0,NA(),VLOOKUP($C$1,'VNA IPCA'!A:G,5,FALSE))</f>
        <v>#N/A</v>
      </c>
    </row>
    <row r="113" spans="1:3" x14ac:dyDescent="0.3">
      <c r="A113" s="20">
        <v>44725</v>
      </c>
      <c r="B113" s="21">
        <f>IF(VLOOKUP(A113,'Mediana Mensal IPCA TOP 5 LP'!$A$2:$XFC$10000,MATCH(B$1,'Mediana Mensal IPCA TOP 5 LP'!$A$2:$XDF$2,0),FALSE)=0,NA(),VLOOKUP(A113,'Mediana Mensal IPCA TOP 5 LP'!$A$2:$XFC$10000,MATCH(B$1,'Mediana Mensal IPCA TOP 5 LP'!$A$2:$XDF$2,0),FALSE))</f>
        <v>0.56000000000000005</v>
      </c>
      <c r="C113" s="22" t="e">
        <f>IF(VLOOKUP(A113,'Mediana Mensal IPCA TOP 5 LP'!$A$2:$XFC$10000,MATCH(B$1,'Mediana Mensal IPCA TOP 5 LP'!$A$2:$XDF$2,0),FALSE)=0,NA(),VLOOKUP($C$1,'VNA IPCA'!A:G,5,FALSE))</f>
        <v>#N/A</v>
      </c>
    </row>
    <row r="114" spans="1:3" x14ac:dyDescent="0.3">
      <c r="A114" s="20">
        <v>44726</v>
      </c>
      <c r="B114" s="21">
        <f>IF(VLOOKUP(A114,'Mediana Mensal IPCA TOP 5 LP'!$A$2:$XFC$10000,MATCH(B$1,'Mediana Mensal IPCA TOP 5 LP'!$A$2:$XDF$2,0),FALSE)=0,NA(),VLOOKUP(A114,'Mediana Mensal IPCA TOP 5 LP'!$A$2:$XFC$10000,MATCH(B$1,'Mediana Mensal IPCA TOP 5 LP'!$A$2:$XDF$2,0),FALSE))</f>
        <v>0.56000000000000005</v>
      </c>
      <c r="C114" s="22" t="e">
        <f>IF(VLOOKUP(A114,'Mediana Mensal IPCA TOP 5 LP'!$A$2:$XFC$10000,MATCH(B$1,'Mediana Mensal IPCA TOP 5 LP'!$A$2:$XDF$2,0),FALSE)=0,NA(),VLOOKUP($C$1,'VNA IPCA'!A:G,5,FALSE))</f>
        <v>#N/A</v>
      </c>
    </row>
    <row r="115" spans="1:3" x14ac:dyDescent="0.3">
      <c r="A115" s="20">
        <v>44727</v>
      </c>
      <c r="B115" s="21">
        <f>IF(VLOOKUP(A115,'Mediana Mensal IPCA TOP 5 LP'!$A$2:$XFC$10000,MATCH(B$1,'Mediana Mensal IPCA TOP 5 LP'!$A$2:$XDF$2,0),FALSE)=0,NA(),VLOOKUP(A115,'Mediana Mensal IPCA TOP 5 LP'!$A$2:$XFC$10000,MATCH(B$1,'Mediana Mensal IPCA TOP 5 LP'!$A$2:$XDF$2,0),FALSE))</f>
        <v>0.56000000000000005</v>
      </c>
      <c r="C115" s="22" t="e">
        <f>IF(VLOOKUP(A115,'Mediana Mensal IPCA TOP 5 LP'!$A$2:$XFC$10000,MATCH(B$1,'Mediana Mensal IPCA TOP 5 LP'!$A$2:$XDF$2,0),FALSE)=0,NA(),VLOOKUP($C$1,'VNA IPCA'!A:G,5,FALSE))</f>
        <v>#N/A</v>
      </c>
    </row>
    <row r="116" spans="1:3" x14ac:dyDescent="0.3">
      <c r="A116" s="20">
        <v>44729</v>
      </c>
      <c r="B116" s="21">
        <f>IF(VLOOKUP(A116,'Mediana Mensal IPCA TOP 5 LP'!$A$2:$XFC$10000,MATCH(B$1,'Mediana Mensal IPCA TOP 5 LP'!$A$2:$XDF$2,0),FALSE)=0,NA(),VLOOKUP(A116,'Mediana Mensal IPCA TOP 5 LP'!$A$2:$XFC$10000,MATCH(B$1,'Mediana Mensal IPCA TOP 5 LP'!$A$2:$XDF$2,0),FALSE))</f>
        <v>0.56000000000000005</v>
      </c>
      <c r="C116" s="22" t="e">
        <f>IF(VLOOKUP(A116,'Mediana Mensal IPCA TOP 5 LP'!$A$2:$XFC$10000,MATCH(B$1,'Mediana Mensal IPCA TOP 5 LP'!$A$2:$XDF$2,0),FALSE)=0,NA(),VLOOKUP($C$1,'VNA IPCA'!A:G,5,FALSE))</f>
        <v>#N/A</v>
      </c>
    </row>
    <row r="117" spans="1:3" x14ac:dyDescent="0.3">
      <c r="A117" s="20">
        <v>44732</v>
      </c>
      <c r="B117" s="21">
        <f>IF(VLOOKUP(A117,'Mediana Mensal IPCA TOP 5 LP'!$A$2:$XFC$10000,MATCH(B$1,'Mediana Mensal IPCA TOP 5 LP'!$A$2:$XDF$2,0),FALSE)=0,NA(),VLOOKUP(A117,'Mediana Mensal IPCA TOP 5 LP'!$A$2:$XFC$10000,MATCH(B$1,'Mediana Mensal IPCA TOP 5 LP'!$A$2:$XDF$2,0),FALSE))</f>
        <v>0.56000000000000005</v>
      </c>
      <c r="C117" s="22" t="e">
        <f>IF(VLOOKUP(A117,'Mediana Mensal IPCA TOP 5 LP'!$A$2:$XFC$10000,MATCH(B$1,'Mediana Mensal IPCA TOP 5 LP'!$A$2:$XDF$2,0),FALSE)=0,NA(),VLOOKUP($C$1,'VNA IPCA'!A:G,5,FALSE))</f>
        <v>#N/A</v>
      </c>
    </row>
    <row r="118" spans="1:3" x14ac:dyDescent="0.3">
      <c r="A118" s="20">
        <v>44733</v>
      </c>
      <c r="B118" s="21">
        <f>IF(VLOOKUP(A118,'Mediana Mensal IPCA TOP 5 LP'!$A$2:$XFC$10000,MATCH(B$1,'Mediana Mensal IPCA TOP 5 LP'!$A$2:$XDF$2,0),FALSE)=0,NA(),VLOOKUP(A118,'Mediana Mensal IPCA TOP 5 LP'!$A$2:$XFC$10000,MATCH(B$1,'Mediana Mensal IPCA TOP 5 LP'!$A$2:$XDF$2,0),FALSE))</f>
        <v>0.56000000000000005</v>
      </c>
      <c r="C118" s="22" t="e">
        <f>IF(VLOOKUP(A118,'Mediana Mensal IPCA TOP 5 LP'!$A$2:$XFC$10000,MATCH(B$1,'Mediana Mensal IPCA TOP 5 LP'!$A$2:$XDF$2,0),FALSE)=0,NA(),VLOOKUP($C$1,'VNA IPCA'!A:G,5,FALSE))</f>
        <v>#N/A</v>
      </c>
    </row>
    <row r="119" spans="1:3" x14ac:dyDescent="0.3">
      <c r="A119" s="20">
        <v>44734</v>
      </c>
      <c r="B119" s="21">
        <f>IF(VLOOKUP(A119,'Mediana Mensal IPCA TOP 5 LP'!$A$2:$XFC$10000,MATCH(B$1,'Mediana Mensal IPCA TOP 5 LP'!$A$2:$XDF$2,0),FALSE)=0,NA(),VLOOKUP(A119,'Mediana Mensal IPCA TOP 5 LP'!$A$2:$XFC$10000,MATCH(B$1,'Mediana Mensal IPCA TOP 5 LP'!$A$2:$XDF$2,0),FALSE))</f>
        <v>0.56000000000000005</v>
      </c>
      <c r="C119" s="22" t="e">
        <f>IF(VLOOKUP(A119,'Mediana Mensal IPCA TOP 5 LP'!$A$2:$XFC$10000,MATCH(B$1,'Mediana Mensal IPCA TOP 5 LP'!$A$2:$XDF$2,0),FALSE)=0,NA(),VLOOKUP($C$1,'VNA IPCA'!A:G,5,FALSE))</f>
        <v>#N/A</v>
      </c>
    </row>
    <row r="120" spans="1:3" x14ac:dyDescent="0.3">
      <c r="A120" s="20">
        <v>44735</v>
      </c>
      <c r="B120" s="21">
        <f>IF(VLOOKUP(A120,'Mediana Mensal IPCA TOP 5 LP'!$A$2:$XFC$10000,MATCH(B$1,'Mediana Mensal IPCA TOP 5 LP'!$A$2:$XDF$2,0),FALSE)=0,NA(),VLOOKUP(A120,'Mediana Mensal IPCA TOP 5 LP'!$A$2:$XFC$10000,MATCH(B$1,'Mediana Mensal IPCA TOP 5 LP'!$A$2:$XDF$2,0),FALSE))</f>
        <v>0.56000000000000005</v>
      </c>
      <c r="C120" s="22" t="e">
        <f>IF(VLOOKUP(A120,'Mediana Mensal IPCA TOP 5 LP'!$A$2:$XFC$10000,MATCH(B$1,'Mediana Mensal IPCA TOP 5 LP'!$A$2:$XDF$2,0),FALSE)=0,NA(),VLOOKUP($C$1,'VNA IPCA'!A:G,5,FALSE))</f>
        <v>#N/A</v>
      </c>
    </row>
    <row r="121" spans="1:3" x14ac:dyDescent="0.3">
      <c r="A121" s="20">
        <v>44736</v>
      </c>
      <c r="B121" s="21">
        <f>IF(VLOOKUP(A121,'Mediana Mensal IPCA TOP 5 LP'!$A$2:$XFC$10000,MATCH(B$1,'Mediana Mensal IPCA TOP 5 LP'!$A$2:$XDF$2,0),FALSE)=0,NA(),VLOOKUP(A121,'Mediana Mensal IPCA TOP 5 LP'!$A$2:$XFC$10000,MATCH(B$1,'Mediana Mensal IPCA TOP 5 LP'!$A$2:$XDF$2,0),FALSE))</f>
        <v>0.56000000000000005</v>
      </c>
      <c r="C121" s="22" t="e">
        <f>IF(VLOOKUP(A121,'Mediana Mensal IPCA TOP 5 LP'!$A$2:$XFC$10000,MATCH(B$1,'Mediana Mensal IPCA TOP 5 LP'!$A$2:$XDF$2,0),FALSE)=0,NA(),VLOOKUP($C$1,'VNA IPCA'!A:G,5,FALSE))</f>
        <v>#N/A</v>
      </c>
    </row>
    <row r="122" spans="1:3" x14ac:dyDescent="0.3">
      <c r="A122" s="20">
        <v>44739</v>
      </c>
      <c r="B122" s="21">
        <f>IF(VLOOKUP(A122,'Mediana Mensal IPCA TOP 5 LP'!$A$2:$XFC$10000,MATCH(B$1,'Mediana Mensal IPCA TOP 5 LP'!$A$2:$XDF$2,0),FALSE)=0,NA(),VLOOKUP(A122,'Mediana Mensal IPCA TOP 5 LP'!$A$2:$XFC$10000,MATCH(B$1,'Mediana Mensal IPCA TOP 5 LP'!$A$2:$XDF$2,0),FALSE))</f>
        <v>0.56000000000000005</v>
      </c>
      <c r="C122" s="22" t="e">
        <f>IF(VLOOKUP(A122,'Mediana Mensal IPCA TOP 5 LP'!$A$2:$XFC$10000,MATCH(B$1,'Mediana Mensal IPCA TOP 5 LP'!$A$2:$XDF$2,0),FALSE)=0,NA(),VLOOKUP($C$1,'VNA IPCA'!A:G,5,FALSE))</f>
        <v>#N/A</v>
      </c>
    </row>
    <row r="123" spans="1:3" x14ac:dyDescent="0.3">
      <c r="A123" s="20">
        <v>44740</v>
      </c>
      <c r="B123" s="21">
        <f>IF(VLOOKUP(A123,'Mediana Mensal IPCA TOP 5 LP'!$A$2:$XFC$10000,MATCH(B$1,'Mediana Mensal IPCA TOP 5 LP'!$A$2:$XDF$2,0),FALSE)=0,NA(),VLOOKUP(A123,'Mediana Mensal IPCA TOP 5 LP'!$A$2:$XFC$10000,MATCH(B$1,'Mediana Mensal IPCA TOP 5 LP'!$A$2:$XDF$2,0),FALSE))</f>
        <v>0.56000000000000005</v>
      </c>
      <c r="C123" s="22" t="e">
        <f>IF(VLOOKUP(A123,'Mediana Mensal IPCA TOP 5 LP'!$A$2:$XFC$10000,MATCH(B$1,'Mediana Mensal IPCA TOP 5 LP'!$A$2:$XDF$2,0),FALSE)=0,NA(),VLOOKUP($C$1,'VNA IPCA'!A:G,5,FALSE))</f>
        <v>#N/A</v>
      </c>
    </row>
    <row r="124" spans="1:3" x14ac:dyDescent="0.3">
      <c r="A124" s="20">
        <v>44741</v>
      </c>
      <c r="B124" s="21">
        <f>IF(VLOOKUP(A124,'Mediana Mensal IPCA TOP 5 LP'!$A$2:$XFC$10000,MATCH(B$1,'Mediana Mensal IPCA TOP 5 LP'!$A$2:$XDF$2,0),FALSE)=0,NA(),VLOOKUP(A124,'Mediana Mensal IPCA TOP 5 LP'!$A$2:$XFC$10000,MATCH(B$1,'Mediana Mensal IPCA TOP 5 LP'!$A$2:$XDF$2,0),FALSE))</f>
        <v>0.56000000000000005</v>
      </c>
      <c r="C124" s="22" t="e">
        <f>IF(VLOOKUP(A124,'Mediana Mensal IPCA TOP 5 LP'!$A$2:$XFC$10000,MATCH(B$1,'Mediana Mensal IPCA TOP 5 LP'!$A$2:$XDF$2,0),FALSE)=0,NA(),VLOOKUP($C$1,'VNA IPCA'!A:G,5,FALSE))</f>
        <v>#N/A</v>
      </c>
    </row>
    <row r="125" spans="1:3" x14ac:dyDescent="0.3">
      <c r="A125" s="20">
        <v>44742</v>
      </c>
      <c r="B125" s="21">
        <f>IF(VLOOKUP(A125,'Mediana Mensal IPCA TOP 5 LP'!$A$2:$XFC$10000,MATCH(B$1,'Mediana Mensal IPCA TOP 5 LP'!$A$2:$XDF$2,0),FALSE)=0,NA(),VLOOKUP(A125,'Mediana Mensal IPCA TOP 5 LP'!$A$2:$XFC$10000,MATCH(B$1,'Mediana Mensal IPCA TOP 5 LP'!$A$2:$XDF$2,0),FALSE))</f>
        <v>0.56000000000000005</v>
      </c>
      <c r="C125" s="22" t="e">
        <f>IF(VLOOKUP(A125,'Mediana Mensal IPCA TOP 5 LP'!$A$2:$XFC$10000,MATCH(B$1,'Mediana Mensal IPCA TOP 5 LP'!$A$2:$XDF$2,0),FALSE)=0,NA(),VLOOKUP($C$1,'VNA IPCA'!A:G,5,FALSE))</f>
        <v>#N/A</v>
      </c>
    </row>
    <row r="126" spans="1:3" x14ac:dyDescent="0.3">
      <c r="A126" s="20">
        <v>44743</v>
      </c>
      <c r="B126" s="21">
        <f>IF(VLOOKUP(A126,'Mediana Mensal IPCA TOP 5 LP'!$A$2:$XFC$10000,MATCH(B$1,'Mediana Mensal IPCA TOP 5 LP'!$A$2:$XDF$2,0),FALSE)=0,NA(),VLOOKUP(A126,'Mediana Mensal IPCA TOP 5 LP'!$A$2:$XFC$10000,MATCH(B$1,'Mediana Mensal IPCA TOP 5 LP'!$A$2:$XDF$2,0),FALSE))</f>
        <v>0.56000000000000005</v>
      </c>
      <c r="C126" s="22" t="e">
        <f>IF(VLOOKUP(A126,'Mediana Mensal IPCA TOP 5 LP'!$A$2:$XFC$10000,MATCH(B$1,'Mediana Mensal IPCA TOP 5 LP'!$A$2:$XDF$2,0),FALSE)=0,NA(),VLOOKUP($C$1,'VNA IPCA'!A:G,5,FALSE))</f>
        <v>#N/A</v>
      </c>
    </row>
    <row r="127" spans="1:3" x14ac:dyDescent="0.3">
      <c r="A127" s="20">
        <v>44746</v>
      </c>
      <c r="B127" s="21">
        <f>IF(VLOOKUP(A127,'Mediana Mensal IPCA TOP 5 LP'!$A$2:$XFC$10000,MATCH(B$1,'Mediana Mensal IPCA TOP 5 LP'!$A$2:$XDF$2,0),FALSE)=0,NA(),VLOOKUP(A127,'Mediana Mensal IPCA TOP 5 LP'!$A$2:$XFC$10000,MATCH(B$1,'Mediana Mensal IPCA TOP 5 LP'!$A$2:$XDF$2,0),FALSE))</f>
        <v>0.56000000000000005</v>
      </c>
      <c r="C127" s="22" t="e">
        <f>IF(VLOOKUP(A127,'Mediana Mensal IPCA TOP 5 LP'!$A$2:$XFC$10000,MATCH(B$1,'Mediana Mensal IPCA TOP 5 LP'!$A$2:$XDF$2,0),FALSE)=0,NA(),VLOOKUP($C$1,'VNA IPCA'!A:G,5,FALSE))</f>
        <v>#N/A</v>
      </c>
    </row>
    <row r="128" spans="1:3" x14ac:dyDescent="0.3">
      <c r="A128" s="20">
        <v>44747</v>
      </c>
      <c r="B128" s="21">
        <f>IF(VLOOKUP(A128,'Mediana Mensal IPCA TOP 5 LP'!$A$2:$XFC$10000,MATCH(B$1,'Mediana Mensal IPCA TOP 5 LP'!$A$2:$XDF$2,0),FALSE)=0,NA(),VLOOKUP(A128,'Mediana Mensal IPCA TOP 5 LP'!$A$2:$XFC$10000,MATCH(B$1,'Mediana Mensal IPCA TOP 5 LP'!$A$2:$XDF$2,0),FALSE))</f>
        <v>0.56000000000000005</v>
      </c>
      <c r="C128" s="22" t="e">
        <f>IF(VLOOKUP(A128,'Mediana Mensal IPCA TOP 5 LP'!$A$2:$XFC$10000,MATCH(B$1,'Mediana Mensal IPCA TOP 5 LP'!$A$2:$XDF$2,0),FALSE)=0,NA(),VLOOKUP($C$1,'VNA IPCA'!A:G,5,FALSE))</f>
        <v>#N/A</v>
      </c>
    </row>
    <row r="129" spans="1:3" x14ac:dyDescent="0.3">
      <c r="A129" s="20">
        <v>44748</v>
      </c>
      <c r="B129" s="21">
        <f>IF(VLOOKUP(A129,'Mediana Mensal IPCA TOP 5 LP'!$A$2:$XFC$10000,MATCH(B$1,'Mediana Mensal IPCA TOP 5 LP'!$A$2:$XDF$2,0),FALSE)=0,NA(),VLOOKUP(A129,'Mediana Mensal IPCA TOP 5 LP'!$A$2:$XFC$10000,MATCH(B$1,'Mediana Mensal IPCA TOP 5 LP'!$A$2:$XDF$2,0),FALSE))</f>
        <v>0.56000000000000005</v>
      </c>
      <c r="C129" s="22" t="e">
        <f>IF(VLOOKUP(A129,'Mediana Mensal IPCA TOP 5 LP'!$A$2:$XFC$10000,MATCH(B$1,'Mediana Mensal IPCA TOP 5 LP'!$A$2:$XDF$2,0),FALSE)=0,NA(),VLOOKUP($C$1,'VNA IPCA'!A:G,5,FALSE))</f>
        <v>#N/A</v>
      </c>
    </row>
    <row r="130" spans="1:3" x14ac:dyDescent="0.3">
      <c r="A130" s="20">
        <v>44749</v>
      </c>
      <c r="B130" s="21">
        <f>IF(VLOOKUP(A130,'Mediana Mensal IPCA TOP 5 LP'!$A$2:$XFC$10000,MATCH(B$1,'Mediana Mensal IPCA TOP 5 LP'!$A$2:$XDF$2,0),FALSE)=0,NA(),VLOOKUP(A130,'Mediana Mensal IPCA TOP 5 LP'!$A$2:$XFC$10000,MATCH(B$1,'Mediana Mensal IPCA TOP 5 LP'!$A$2:$XDF$2,0),FALSE))</f>
        <v>0.56000000000000005</v>
      </c>
      <c r="C130" s="22" t="e">
        <f>IF(VLOOKUP(A130,'Mediana Mensal IPCA TOP 5 LP'!$A$2:$XFC$10000,MATCH(B$1,'Mediana Mensal IPCA TOP 5 LP'!$A$2:$XDF$2,0),FALSE)=0,NA(),VLOOKUP($C$1,'VNA IPCA'!A:G,5,FALSE))</f>
        <v>#N/A</v>
      </c>
    </row>
    <row r="131" spans="1:3" x14ac:dyDescent="0.3">
      <c r="A131" s="20">
        <v>44750</v>
      </c>
      <c r="B131" s="21">
        <f>IF(VLOOKUP(A131,'Mediana Mensal IPCA TOP 5 LP'!$A$2:$XFC$10000,MATCH(B$1,'Mediana Mensal IPCA TOP 5 LP'!$A$2:$XDF$2,0),FALSE)=0,NA(),VLOOKUP(A131,'Mediana Mensal IPCA TOP 5 LP'!$A$2:$XFC$10000,MATCH(B$1,'Mediana Mensal IPCA TOP 5 LP'!$A$2:$XDF$2,0),FALSE))</f>
        <v>0.56000000000000005</v>
      </c>
      <c r="C131" s="22" t="e">
        <f>IF(VLOOKUP(A131,'Mediana Mensal IPCA TOP 5 LP'!$A$2:$XFC$10000,MATCH(B$1,'Mediana Mensal IPCA TOP 5 LP'!$A$2:$XDF$2,0),FALSE)=0,NA(),VLOOKUP($C$1,'VNA IPCA'!A:G,5,FALSE))</f>
        <v>#N/A</v>
      </c>
    </row>
    <row r="132" spans="1:3" x14ac:dyDescent="0.3">
      <c r="A132" s="20">
        <v>44753</v>
      </c>
      <c r="B132" s="21">
        <f>IF(VLOOKUP(A132,'Mediana Mensal IPCA TOP 5 LP'!$A$2:$XFC$10000,MATCH(B$1,'Mediana Mensal IPCA TOP 5 LP'!$A$2:$XDF$2,0),FALSE)=0,NA(),VLOOKUP(A132,'Mediana Mensal IPCA TOP 5 LP'!$A$2:$XFC$10000,MATCH(B$1,'Mediana Mensal IPCA TOP 5 LP'!$A$2:$XDF$2,0),FALSE))</f>
        <v>0.56000000000000005</v>
      </c>
      <c r="C132" s="22" t="e">
        <f>IF(VLOOKUP(A132,'Mediana Mensal IPCA TOP 5 LP'!$A$2:$XFC$10000,MATCH(B$1,'Mediana Mensal IPCA TOP 5 LP'!$A$2:$XDF$2,0),FALSE)=0,NA(),VLOOKUP($C$1,'VNA IPCA'!A:G,5,FALSE))</f>
        <v>#N/A</v>
      </c>
    </row>
    <row r="133" spans="1:3" x14ac:dyDescent="0.3">
      <c r="A133" s="20">
        <v>44754</v>
      </c>
      <c r="B133" s="21">
        <f>IF(VLOOKUP(A133,'Mediana Mensal IPCA TOP 5 LP'!$A$2:$XFC$10000,MATCH(B$1,'Mediana Mensal IPCA TOP 5 LP'!$A$2:$XDF$2,0),FALSE)=0,NA(),VLOOKUP(A133,'Mediana Mensal IPCA TOP 5 LP'!$A$2:$XFC$10000,MATCH(B$1,'Mediana Mensal IPCA TOP 5 LP'!$A$2:$XDF$2,0),FALSE))</f>
        <v>0.56000000000000005</v>
      </c>
      <c r="C133" s="22" t="e">
        <f>IF(VLOOKUP(A133,'Mediana Mensal IPCA TOP 5 LP'!$A$2:$XFC$10000,MATCH(B$1,'Mediana Mensal IPCA TOP 5 LP'!$A$2:$XDF$2,0),FALSE)=0,NA(),VLOOKUP($C$1,'VNA IPCA'!A:G,5,FALSE))</f>
        <v>#N/A</v>
      </c>
    </row>
    <row r="134" spans="1:3" x14ac:dyDescent="0.3">
      <c r="A134" s="20">
        <v>44755</v>
      </c>
      <c r="B134" s="21">
        <f>IF(VLOOKUP(A134,'Mediana Mensal IPCA TOP 5 LP'!$A$2:$XFC$10000,MATCH(B$1,'Mediana Mensal IPCA TOP 5 LP'!$A$2:$XDF$2,0),FALSE)=0,NA(),VLOOKUP(A134,'Mediana Mensal IPCA TOP 5 LP'!$A$2:$XFC$10000,MATCH(B$1,'Mediana Mensal IPCA TOP 5 LP'!$A$2:$XDF$2,0),FALSE))</f>
        <v>0.56000000000000005</v>
      </c>
      <c r="C134" s="22" t="e">
        <f>IF(VLOOKUP(A134,'Mediana Mensal IPCA TOP 5 LP'!$A$2:$XFC$10000,MATCH(B$1,'Mediana Mensal IPCA TOP 5 LP'!$A$2:$XDF$2,0),FALSE)=0,NA(),VLOOKUP($C$1,'VNA IPCA'!A:G,5,FALSE))</f>
        <v>#N/A</v>
      </c>
    </row>
    <row r="135" spans="1:3" x14ac:dyDescent="0.3">
      <c r="A135" s="20">
        <v>44756</v>
      </c>
      <c r="B135" s="21">
        <f>IF(VLOOKUP(A135,'Mediana Mensal IPCA TOP 5 LP'!$A$2:$XFC$10000,MATCH(B$1,'Mediana Mensal IPCA TOP 5 LP'!$A$2:$XDF$2,0),FALSE)=0,NA(),VLOOKUP(A135,'Mediana Mensal IPCA TOP 5 LP'!$A$2:$XFC$10000,MATCH(B$1,'Mediana Mensal IPCA TOP 5 LP'!$A$2:$XDF$2,0),FALSE))</f>
        <v>0.56000000000000005</v>
      </c>
      <c r="C135" s="22" t="e">
        <f>IF(VLOOKUP(A135,'Mediana Mensal IPCA TOP 5 LP'!$A$2:$XFC$10000,MATCH(B$1,'Mediana Mensal IPCA TOP 5 LP'!$A$2:$XDF$2,0),FALSE)=0,NA(),VLOOKUP($C$1,'VNA IPCA'!A:G,5,FALSE))</f>
        <v>#N/A</v>
      </c>
    </row>
    <row r="136" spans="1:3" x14ac:dyDescent="0.3">
      <c r="A136" s="20">
        <v>44757</v>
      </c>
      <c r="B136" s="21">
        <f>IF(VLOOKUP(A136,'Mediana Mensal IPCA TOP 5 LP'!$A$2:$XFC$10000,MATCH(B$1,'Mediana Mensal IPCA TOP 5 LP'!$A$2:$XDF$2,0),FALSE)=0,NA(),VLOOKUP(A136,'Mediana Mensal IPCA TOP 5 LP'!$A$2:$XFC$10000,MATCH(B$1,'Mediana Mensal IPCA TOP 5 LP'!$A$2:$XDF$2,0),FALSE))</f>
        <v>0.56000000000000005</v>
      </c>
      <c r="C136" s="22" t="e">
        <f>IF(VLOOKUP(A136,'Mediana Mensal IPCA TOP 5 LP'!$A$2:$XFC$10000,MATCH(B$1,'Mediana Mensal IPCA TOP 5 LP'!$A$2:$XDF$2,0),FALSE)=0,NA(),VLOOKUP($C$1,'VNA IPCA'!A:G,5,FALSE))</f>
        <v>#N/A</v>
      </c>
    </row>
    <row r="137" spans="1:3" x14ac:dyDescent="0.3">
      <c r="A137" s="20">
        <v>44760</v>
      </c>
      <c r="B137" s="21">
        <f>IF(VLOOKUP(A137,'Mediana Mensal IPCA TOP 5 LP'!$A$2:$XFC$10000,MATCH(B$1,'Mediana Mensal IPCA TOP 5 LP'!$A$2:$XDF$2,0),FALSE)=0,NA(),VLOOKUP(A137,'Mediana Mensal IPCA TOP 5 LP'!$A$2:$XFC$10000,MATCH(B$1,'Mediana Mensal IPCA TOP 5 LP'!$A$2:$XDF$2,0),FALSE))</f>
        <v>0.63</v>
      </c>
      <c r="C137" s="22" t="e">
        <f>IF(VLOOKUP(A137,'Mediana Mensal IPCA TOP 5 LP'!$A$2:$XFC$10000,MATCH(B$1,'Mediana Mensal IPCA TOP 5 LP'!$A$2:$XDF$2,0),FALSE)=0,NA(),VLOOKUP($C$1,'VNA IPCA'!A:G,5,FALSE))</f>
        <v>#N/A</v>
      </c>
    </row>
    <row r="138" spans="1:3" x14ac:dyDescent="0.3">
      <c r="A138" s="20">
        <v>44761</v>
      </c>
      <c r="B138" s="21">
        <f>IF(VLOOKUP(A138,'Mediana Mensal IPCA TOP 5 LP'!$A$2:$XFC$10000,MATCH(B$1,'Mediana Mensal IPCA TOP 5 LP'!$A$2:$XDF$2,0),FALSE)=0,NA(),VLOOKUP(A138,'Mediana Mensal IPCA TOP 5 LP'!$A$2:$XFC$10000,MATCH(B$1,'Mediana Mensal IPCA TOP 5 LP'!$A$2:$XDF$2,0),FALSE))</f>
        <v>0.63</v>
      </c>
      <c r="C138" s="22" t="e">
        <f>IF(VLOOKUP(A138,'Mediana Mensal IPCA TOP 5 LP'!$A$2:$XFC$10000,MATCH(B$1,'Mediana Mensal IPCA TOP 5 LP'!$A$2:$XDF$2,0),FALSE)=0,NA(),VLOOKUP($C$1,'VNA IPCA'!A:G,5,FALSE))</f>
        <v>#N/A</v>
      </c>
    </row>
    <row r="139" spans="1:3" x14ac:dyDescent="0.3">
      <c r="A139" s="20">
        <v>44762</v>
      </c>
      <c r="B139" s="21">
        <f>IF(VLOOKUP(A139,'Mediana Mensal IPCA TOP 5 LP'!$A$2:$XFC$10000,MATCH(B$1,'Mediana Mensal IPCA TOP 5 LP'!$A$2:$XDF$2,0),FALSE)=0,NA(),VLOOKUP(A139,'Mediana Mensal IPCA TOP 5 LP'!$A$2:$XFC$10000,MATCH(B$1,'Mediana Mensal IPCA TOP 5 LP'!$A$2:$XDF$2,0),FALSE))</f>
        <v>0.63</v>
      </c>
      <c r="C139" s="22" t="e">
        <f>IF(VLOOKUP(A139,'Mediana Mensal IPCA TOP 5 LP'!$A$2:$XFC$10000,MATCH(B$1,'Mediana Mensal IPCA TOP 5 LP'!$A$2:$XDF$2,0),FALSE)=0,NA(),VLOOKUP($C$1,'VNA IPCA'!A:G,5,FALSE))</f>
        <v>#N/A</v>
      </c>
    </row>
    <row r="140" spans="1:3" x14ac:dyDescent="0.3">
      <c r="A140" s="20">
        <v>44763</v>
      </c>
      <c r="B140" s="21">
        <f>IF(VLOOKUP(A140,'Mediana Mensal IPCA TOP 5 LP'!$A$2:$XFC$10000,MATCH(B$1,'Mediana Mensal IPCA TOP 5 LP'!$A$2:$XDF$2,0),FALSE)=0,NA(),VLOOKUP(A140,'Mediana Mensal IPCA TOP 5 LP'!$A$2:$XFC$10000,MATCH(B$1,'Mediana Mensal IPCA TOP 5 LP'!$A$2:$XDF$2,0),FALSE))</f>
        <v>0.59</v>
      </c>
      <c r="C140" s="22" t="e">
        <f>IF(VLOOKUP(A140,'Mediana Mensal IPCA TOP 5 LP'!$A$2:$XFC$10000,MATCH(B$1,'Mediana Mensal IPCA TOP 5 LP'!$A$2:$XDF$2,0),FALSE)=0,NA(),VLOOKUP($C$1,'VNA IPCA'!A:G,5,FALSE))</f>
        <v>#N/A</v>
      </c>
    </row>
    <row r="141" spans="1:3" x14ac:dyDescent="0.3">
      <c r="A141" s="20">
        <v>44764</v>
      </c>
      <c r="B141" s="21">
        <f>IF(VLOOKUP(A141,'Mediana Mensal IPCA TOP 5 LP'!$A$2:$XFC$10000,MATCH(B$1,'Mediana Mensal IPCA TOP 5 LP'!$A$2:$XDF$2,0),FALSE)=0,NA(),VLOOKUP(A141,'Mediana Mensal IPCA TOP 5 LP'!$A$2:$XFC$10000,MATCH(B$1,'Mediana Mensal IPCA TOP 5 LP'!$A$2:$XDF$2,0),FALSE))</f>
        <v>0.63</v>
      </c>
      <c r="C141" s="22" t="e">
        <f>IF(VLOOKUP(A141,'Mediana Mensal IPCA TOP 5 LP'!$A$2:$XFC$10000,MATCH(B$1,'Mediana Mensal IPCA TOP 5 LP'!$A$2:$XDF$2,0),FALSE)=0,NA(),VLOOKUP($C$1,'VNA IPCA'!A:G,5,FALSE))</f>
        <v>#N/A</v>
      </c>
    </row>
    <row r="142" spans="1:3" x14ac:dyDescent="0.3">
      <c r="A142" s="20">
        <v>44767</v>
      </c>
      <c r="B142" s="21">
        <f>IF(VLOOKUP(A142,'Mediana Mensal IPCA TOP 5 LP'!$A$2:$XFC$10000,MATCH(B$1,'Mediana Mensal IPCA TOP 5 LP'!$A$2:$XDF$2,0),FALSE)=0,NA(),VLOOKUP(A142,'Mediana Mensal IPCA TOP 5 LP'!$A$2:$XFC$10000,MATCH(B$1,'Mediana Mensal IPCA TOP 5 LP'!$A$2:$XDF$2,0),FALSE))</f>
        <v>0.63</v>
      </c>
      <c r="C142" s="22" t="e">
        <f>IF(VLOOKUP(A142,'Mediana Mensal IPCA TOP 5 LP'!$A$2:$XFC$10000,MATCH(B$1,'Mediana Mensal IPCA TOP 5 LP'!$A$2:$XDF$2,0),FALSE)=0,NA(),VLOOKUP($C$1,'VNA IPCA'!A:G,5,FALSE))</f>
        <v>#N/A</v>
      </c>
    </row>
    <row r="143" spans="1:3" x14ac:dyDescent="0.3">
      <c r="A143" s="20">
        <v>44768</v>
      </c>
      <c r="B143" s="21">
        <f>IF(VLOOKUP(A143,'Mediana Mensal IPCA TOP 5 LP'!$A$2:$XFC$10000,MATCH(B$1,'Mediana Mensal IPCA TOP 5 LP'!$A$2:$XDF$2,0),FALSE)=0,NA(),VLOOKUP(A143,'Mediana Mensal IPCA TOP 5 LP'!$A$2:$XFC$10000,MATCH(B$1,'Mediana Mensal IPCA TOP 5 LP'!$A$2:$XDF$2,0),FALSE))</f>
        <v>0.63</v>
      </c>
      <c r="C143" s="22" t="e">
        <f>IF(VLOOKUP(A143,'Mediana Mensal IPCA TOP 5 LP'!$A$2:$XFC$10000,MATCH(B$1,'Mediana Mensal IPCA TOP 5 LP'!$A$2:$XDF$2,0),FALSE)=0,NA(),VLOOKUP($C$1,'VNA IPCA'!A:G,5,FALSE))</f>
        <v>#N/A</v>
      </c>
    </row>
    <row r="144" spans="1:3" x14ac:dyDescent="0.3">
      <c r="A144" s="20">
        <v>44769</v>
      </c>
      <c r="B144" s="21">
        <f>IF(VLOOKUP(A144,'Mediana Mensal IPCA TOP 5 LP'!$A$2:$XFC$10000,MATCH(B$1,'Mediana Mensal IPCA TOP 5 LP'!$A$2:$XDF$2,0),FALSE)=0,NA(),VLOOKUP(A144,'Mediana Mensal IPCA TOP 5 LP'!$A$2:$XFC$10000,MATCH(B$1,'Mediana Mensal IPCA TOP 5 LP'!$A$2:$XDF$2,0),FALSE))</f>
        <v>0.63</v>
      </c>
      <c r="C144" s="22" t="e">
        <f>IF(VLOOKUP(A144,'Mediana Mensal IPCA TOP 5 LP'!$A$2:$XFC$10000,MATCH(B$1,'Mediana Mensal IPCA TOP 5 LP'!$A$2:$XDF$2,0),FALSE)=0,NA(),VLOOKUP($C$1,'VNA IPCA'!A:G,5,FALSE))</f>
        <v>#N/A</v>
      </c>
    </row>
    <row r="145" spans="1:3" x14ac:dyDescent="0.3">
      <c r="A145" s="20">
        <v>44770</v>
      </c>
      <c r="B145" s="21">
        <f>IF(VLOOKUP(A145,'Mediana Mensal IPCA TOP 5 LP'!$A$2:$XFC$10000,MATCH(B$1,'Mediana Mensal IPCA TOP 5 LP'!$A$2:$XDF$2,0),FALSE)=0,NA(),VLOOKUP(A145,'Mediana Mensal IPCA TOP 5 LP'!$A$2:$XFC$10000,MATCH(B$1,'Mediana Mensal IPCA TOP 5 LP'!$A$2:$XDF$2,0),FALSE))</f>
        <v>0.63</v>
      </c>
      <c r="C145" s="22" t="e">
        <f>IF(VLOOKUP(A145,'Mediana Mensal IPCA TOP 5 LP'!$A$2:$XFC$10000,MATCH(B$1,'Mediana Mensal IPCA TOP 5 LP'!$A$2:$XDF$2,0),FALSE)=0,NA(),VLOOKUP($C$1,'VNA IPCA'!A:G,5,FALSE))</f>
        <v>#N/A</v>
      </c>
    </row>
    <row r="146" spans="1:3" x14ac:dyDescent="0.3">
      <c r="A146" s="20">
        <v>44771</v>
      </c>
      <c r="B146" s="21">
        <f>IF(VLOOKUP(A146,'Mediana Mensal IPCA TOP 5 LP'!$A$2:$XFC$10000,MATCH(B$1,'Mediana Mensal IPCA TOP 5 LP'!$A$2:$XDF$2,0),FALSE)=0,NA(),VLOOKUP(A146,'Mediana Mensal IPCA TOP 5 LP'!$A$2:$XFC$10000,MATCH(B$1,'Mediana Mensal IPCA TOP 5 LP'!$A$2:$XDF$2,0),FALSE))</f>
        <v>0.62</v>
      </c>
      <c r="C146" s="22" t="e">
        <f>IF(VLOOKUP(A146,'Mediana Mensal IPCA TOP 5 LP'!$A$2:$XFC$10000,MATCH(B$1,'Mediana Mensal IPCA TOP 5 LP'!$A$2:$XDF$2,0),FALSE)=0,NA(),VLOOKUP($C$1,'VNA IPCA'!A:G,5,FALSE))</f>
        <v>#N/A</v>
      </c>
    </row>
    <row r="147" spans="1:3" x14ac:dyDescent="0.3">
      <c r="A147" s="20">
        <v>44774</v>
      </c>
      <c r="B147" s="21">
        <f>IF(VLOOKUP(A147,'Mediana Mensal IPCA TOP 5 LP'!$A$2:$XFC$10000,MATCH(B$1,'Mediana Mensal IPCA TOP 5 LP'!$A$2:$XDF$2,0),FALSE)=0,NA(),VLOOKUP(A147,'Mediana Mensal IPCA TOP 5 LP'!$A$2:$XFC$10000,MATCH(B$1,'Mediana Mensal IPCA TOP 5 LP'!$A$2:$XDF$2,0),FALSE))</f>
        <v>0.62</v>
      </c>
      <c r="C147" s="22" t="e">
        <f>IF(VLOOKUP(A147,'Mediana Mensal IPCA TOP 5 LP'!$A$2:$XFC$10000,MATCH(B$1,'Mediana Mensal IPCA TOP 5 LP'!$A$2:$XDF$2,0),FALSE)=0,NA(),VLOOKUP($C$1,'VNA IPCA'!A:G,5,FALSE))</f>
        <v>#N/A</v>
      </c>
    </row>
    <row r="148" spans="1:3" x14ac:dyDescent="0.3">
      <c r="A148" s="20">
        <v>44775</v>
      </c>
      <c r="B148" s="21">
        <f>IF(VLOOKUP(A148,'Mediana Mensal IPCA TOP 5 LP'!$A$2:$XFC$10000,MATCH(B$1,'Mediana Mensal IPCA TOP 5 LP'!$A$2:$XDF$2,0),FALSE)=0,NA(),VLOOKUP(A148,'Mediana Mensal IPCA TOP 5 LP'!$A$2:$XFC$10000,MATCH(B$1,'Mediana Mensal IPCA TOP 5 LP'!$A$2:$XDF$2,0),FALSE))</f>
        <v>0.62</v>
      </c>
      <c r="C148" s="22" t="e">
        <f>IF(VLOOKUP(A148,'Mediana Mensal IPCA TOP 5 LP'!$A$2:$XFC$10000,MATCH(B$1,'Mediana Mensal IPCA TOP 5 LP'!$A$2:$XDF$2,0),FALSE)=0,NA(),VLOOKUP($C$1,'VNA IPCA'!A:G,5,FALSE))</f>
        <v>#N/A</v>
      </c>
    </row>
    <row r="149" spans="1:3" x14ac:dyDescent="0.3">
      <c r="A149" s="20">
        <v>44776</v>
      </c>
      <c r="B149" s="21">
        <f>IF(VLOOKUP(A149,'Mediana Mensal IPCA TOP 5 LP'!$A$2:$XFC$10000,MATCH(B$1,'Mediana Mensal IPCA TOP 5 LP'!$A$2:$XDF$2,0),FALSE)=0,NA(),VLOOKUP(A149,'Mediana Mensal IPCA TOP 5 LP'!$A$2:$XFC$10000,MATCH(B$1,'Mediana Mensal IPCA TOP 5 LP'!$A$2:$XDF$2,0),FALSE))</f>
        <v>0.62</v>
      </c>
      <c r="C149" s="22" t="e">
        <f>IF(VLOOKUP(A149,'Mediana Mensal IPCA TOP 5 LP'!$A$2:$XFC$10000,MATCH(B$1,'Mediana Mensal IPCA TOP 5 LP'!$A$2:$XDF$2,0),FALSE)=0,NA(),VLOOKUP($C$1,'VNA IPCA'!A:G,5,FALSE))</f>
        <v>#N/A</v>
      </c>
    </row>
    <row r="150" spans="1:3" x14ac:dyDescent="0.3">
      <c r="A150" s="20">
        <v>44777</v>
      </c>
      <c r="B150" s="21">
        <f>IF(VLOOKUP(A150,'Mediana Mensal IPCA TOP 5 LP'!$A$2:$XFC$10000,MATCH(B$1,'Mediana Mensal IPCA TOP 5 LP'!$A$2:$XDF$2,0),FALSE)=0,NA(),VLOOKUP(A150,'Mediana Mensal IPCA TOP 5 LP'!$A$2:$XFC$10000,MATCH(B$1,'Mediana Mensal IPCA TOP 5 LP'!$A$2:$XDF$2,0),FALSE))</f>
        <v>0.62</v>
      </c>
      <c r="C150" s="22" t="e">
        <f>IF(VLOOKUP(A150,'Mediana Mensal IPCA TOP 5 LP'!$A$2:$XFC$10000,MATCH(B$1,'Mediana Mensal IPCA TOP 5 LP'!$A$2:$XDF$2,0),FALSE)=0,NA(),VLOOKUP($C$1,'VNA IPCA'!A:G,5,FALSE))</f>
        <v>#N/A</v>
      </c>
    </row>
    <row r="151" spans="1:3" x14ac:dyDescent="0.3">
      <c r="A151" s="20">
        <v>44778</v>
      </c>
      <c r="B151" s="21">
        <f>IF(VLOOKUP(A151,'Mediana Mensal IPCA TOP 5 LP'!$A$2:$XFC$10000,MATCH(B$1,'Mediana Mensal IPCA TOP 5 LP'!$A$2:$XDF$2,0),FALSE)=0,NA(),VLOOKUP(A151,'Mediana Mensal IPCA TOP 5 LP'!$A$2:$XFC$10000,MATCH(B$1,'Mediana Mensal IPCA TOP 5 LP'!$A$2:$XDF$2,0),FALSE))</f>
        <v>0.61</v>
      </c>
      <c r="C151" s="22" t="e">
        <f>IF(VLOOKUP(A151,'Mediana Mensal IPCA TOP 5 LP'!$A$2:$XFC$10000,MATCH(B$1,'Mediana Mensal IPCA TOP 5 LP'!$A$2:$XDF$2,0),FALSE)=0,NA(),VLOOKUP($C$1,'VNA IPCA'!A:G,5,FALSE))</f>
        <v>#N/A</v>
      </c>
    </row>
    <row r="152" spans="1:3" x14ac:dyDescent="0.3">
      <c r="A152" s="20">
        <v>44781</v>
      </c>
      <c r="B152" s="21">
        <f>IF(VLOOKUP(A152,'Mediana Mensal IPCA TOP 5 LP'!$A$2:$XFC$10000,MATCH(B$1,'Mediana Mensal IPCA TOP 5 LP'!$A$2:$XDF$2,0),FALSE)=0,NA(),VLOOKUP(A152,'Mediana Mensal IPCA TOP 5 LP'!$A$2:$XFC$10000,MATCH(B$1,'Mediana Mensal IPCA TOP 5 LP'!$A$2:$XDF$2,0),FALSE))</f>
        <v>0.61</v>
      </c>
      <c r="C152" s="22" t="e">
        <f>IF(VLOOKUP(A152,'Mediana Mensal IPCA TOP 5 LP'!$A$2:$XFC$10000,MATCH(B$1,'Mediana Mensal IPCA TOP 5 LP'!$A$2:$XDF$2,0),FALSE)=0,NA(),VLOOKUP($C$1,'VNA IPCA'!A:G,5,FALSE))</f>
        <v>#N/A</v>
      </c>
    </row>
    <row r="153" spans="1:3" x14ac:dyDescent="0.3">
      <c r="A153" s="20">
        <v>44782</v>
      </c>
      <c r="B153" s="21">
        <f>IF(VLOOKUP(A153,'Mediana Mensal IPCA TOP 5 LP'!$A$2:$XFC$10000,MATCH(B$1,'Mediana Mensal IPCA TOP 5 LP'!$A$2:$XDF$2,0),FALSE)=0,NA(),VLOOKUP(A153,'Mediana Mensal IPCA TOP 5 LP'!$A$2:$XFC$10000,MATCH(B$1,'Mediana Mensal IPCA TOP 5 LP'!$A$2:$XDF$2,0),FALSE))</f>
        <v>0.61</v>
      </c>
      <c r="C153" s="22" t="e">
        <f>IF(VLOOKUP(A153,'Mediana Mensal IPCA TOP 5 LP'!$A$2:$XFC$10000,MATCH(B$1,'Mediana Mensal IPCA TOP 5 LP'!$A$2:$XDF$2,0),FALSE)=0,NA(),VLOOKUP($C$1,'VNA IPCA'!A:G,5,FALSE))</f>
        <v>#N/A</v>
      </c>
    </row>
    <row r="154" spans="1:3" x14ac:dyDescent="0.3">
      <c r="A154" s="20">
        <v>44783</v>
      </c>
      <c r="B154" s="21">
        <f>IF(VLOOKUP(A154,'Mediana Mensal IPCA TOP 5 LP'!$A$2:$XFC$10000,MATCH(B$1,'Mediana Mensal IPCA TOP 5 LP'!$A$2:$XDF$2,0),FALSE)=0,NA(),VLOOKUP(A154,'Mediana Mensal IPCA TOP 5 LP'!$A$2:$XFC$10000,MATCH(B$1,'Mediana Mensal IPCA TOP 5 LP'!$A$2:$XDF$2,0),FALSE))</f>
        <v>0.61</v>
      </c>
      <c r="C154" s="22" t="e">
        <f>IF(VLOOKUP(A154,'Mediana Mensal IPCA TOP 5 LP'!$A$2:$XFC$10000,MATCH(B$1,'Mediana Mensal IPCA TOP 5 LP'!$A$2:$XDF$2,0),FALSE)=0,NA(),VLOOKUP($C$1,'VNA IPCA'!A:G,5,FALSE))</f>
        <v>#N/A</v>
      </c>
    </row>
    <row r="155" spans="1:3" x14ac:dyDescent="0.3">
      <c r="A155" s="20">
        <v>44784</v>
      </c>
      <c r="B155" s="21">
        <f>IF(VLOOKUP(A155,'Mediana Mensal IPCA TOP 5 LP'!$A$2:$XFC$10000,MATCH(B$1,'Mediana Mensal IPCA TOP 5 LP'!$A$2:$XDF$2,0),FALSE)=0,NA(),VLOOKUP(A155,'Mediana Mensal IPCA TOP 5 LP'!$A$2:$XFC$10000,MATCH(B$1,'Mediana Mensal IPCA TOP 5 LP'!$A$2:$XDF$2,0),FALSE))</f>
        <v>0.61</v>
      </c>
      <c r="C155" s="22" t="e">
        <f>IF(VLOOKUP(A155,'Mediana Mensal IPCA TOP 5 LP'!$A$2:$XFC$10000,MATCH(B$1,'Mediana Mensal IPCA TOP 5 LP'!$A$2:$XDF$2,0),FALSE)=0,NA(),VLOOKUP($C$1,'VNA IPCA'!A:G,5,FALSE))</f>
        <v>#N/A</v>
      </c>
    </row>
    <row r="156" spans="1:3" x14ac:dyDescent="0.3">
      <c r="A156" s="20">
        <v>44785</v>
      </c>
      <c r="B156" s="21">
        <f>IF(VLOOKUP(A156,'Mediana Mensal IPCA TOP 5 LP'!$A$2:$XFC$10000,MATCH(B$1,'Mediana Mensal IPCA TOP 5 LP'!$A$2:$XDF$2,0),FALSE)=0,NA(),VLOOKUP(A156,'Mediana Mensal IPCA TOP 5 LP'!$A$2:$XFC$10000,MATCH(B$1,'Mediana Mensal IPCA TOP 5 LP'!$A$2:$XDF$2,0),FALSE))</f>
        <v>0.61</v>
      </c>
      <c r="C156" s="22" t="e">
        <f>IF(VLOOKUP(A156,'Mediana Mensal IPCA TOP 5 LP'!$A$2:$XFC$10000,MATCH(B$1,'Mediana Mensal IPCA TOP 5 LP'!$A$2:$XDF$2,0),FALSE)=0,NA(),VLOOKUP($C$1,'VNA IPCA'!A:G,5,FALSE))</f>
        <v>#N/A</v>
      </c>
    </row>
    <row r="157" spans="1:3" x14ac:dyDescent="0.3">
      <c r="A157" s="20">
        <v>44788</v>
      </c>
      <c r="B157" s="21">
        <f>IF(VLOOKUP(A157,'Mediana Mensal IPCA TOP 5 LP'!$A$2:$XFC$10000,MATCH(B$1,'Mediana Mensal IPCA TOP 5 LP'!$A$2:$XDF$2,0),FALSE)=0,NA(),VLOOKUP(A157,'Mediana Mensal IPCA TOP 5 LP'!$A$2:$XFC$10000,MATCH(B$1,'Mediana Mensal IPCA TOP 5 LP'!$A$2:$XDF$2,0),FALSE))</f>
        <v>0.57999999999999996</v>
      </c>
      <c r="C157" s="22" t="e">
        <f>IF(VLOOKUP(A157,'Mediana Mensal IPCA TOP 5 LP'!$A$2:$XFC$10000,MATCH(B$1,'Mediana Mensal IPCA TOP 5 LP'!$A$2:$XDF$2,0),FALSE)=0,NA(),VLOOKUP($C$1,'VNA IPCA'!A:G,5,FALSE))</f>
        <v>#N/A</v>
      </c>
    </row>
    <row r="158" spans="1:3" x14ac:dyDescent="0.3">
      <c r="A158" s="20">
        <v>44789</v>
      </c>
      <c r="B158" s="21">
        <f>IF(VLOOKUP(A158,'Mediana Mensal IPCA TOP 5 LP'!$A$2:$XFC$10000,MATCH(B$1,'Mediana Mensal IPCA TOP 5 LP'!$A$2:$XDF$2,0),FALSE)=0,NA(),VLOOKUP(A158,'Mediana Mensal IPCA TOP 5 LP'!$A$2:$XFC$10000,MATCH(B$1,'Mediana Mensal IPCA TOP 5 LP'!$A$2:$XDF$2,0),FALSE))</f>
        <v>0.57999999999999996</v>
      </c>
      <c r="C158" s="22" t="e">
        <f>IF(VLOOKUP(A158,'Mediana Mensal IPCA TOP 5 LP'!$A$2:$XFC$10000,MATCH(B$1,'Mediana Mensal IPCA TOP 5 LP'!$A$2:$XDF$2,0),FALSE)=0,NA(),VLOOKUP($C$1,'VNA IPCA'!A:G,5,FALSE))</f>
        <v>#N/A</v>
      </c>
    </row>
    <row r="159" spans="1:3" x14ac:dyDescent="0.3">
      <c r="A159" s="20">
        <v>44790</v>
      </c>
      <c r="B159" s="21">
        <f>IF(VLOOKUP(A159,'Mediana Mensal IPCA TOP 5 LP'!$A$2:$XFC$10000,MATCH(B$1,'Mediana Mensal IPCA TOP 5 LP'!$A$2:$XDF$2,0),FALSE)=0,NA(),VLOOKUP(A159,'Mediana Mensal IPCA TOP 5 LP'!$A$2:$XFC$10000,MATCH(B$1,'Mediana Mensal IPCA TOP 5 LP'!$A$2:$XDF$2,0),FALSE))</f>
        <v>0.57999999999999996</v>
      </c>
      <c r="C159" s="22" t="e">
        <f>IF(VLOOKUP(A159,'Mediana Mensal IPCA TOP 5 LP'!$A$2:$XFC$10000,MATCH(B$1,'Mediana Mensal IPCA TOP 5 LP'!$A$2:$XDF$2,0),FALSE)=0,NA(),VLOOKUP($C$1,'VNA IPCA'!A:G,5,FALSE))</f>
        <v>#N/A</v>
      </c>
    </row>
    <row r="160" spans="1:3" x14ac:dyDescent="0.3">
      <c r="A160" s="20">
        <v>44791</v>
      </c>
      <c r="B160" s="21">
        <f>IF(VLOOKUP(A160,'Mediana Mensal IPCA TOP 5 LP'!$A$2:$XFC$10000,MATCH(B$1,'Mediana Mensal IPCA TOP 5 LP'!$A$2:$XDF$2,0),FALSE)=0,NA(),VLOOKUP(A160,'Mediana Mensal IPCA TOP 5 LP'!$A$2:$XFC$10000,MATCH(B$1,'Mediana Mensal IPCA TOP 5 LP'!$A$2:$XDF$2,0),FALSE))</f>
        <v>0.57999999999999996</v>
      </c>
      <c r="C160" s="22" t="e">
        <f>IF(VLOOKUP(A160,'Mediana Mensal IPCA TOP 5 LP'!$A$2:$XFC$10000,MATCH(B$1,'Mediana Mensal IPCA TOP 5 LP'!$A$2:$XDF$2,0),FALSE)=0,NA(),VLOOKUP($C$1,'VNA IPCA'!A:G,5,FALSE))</f>
        <v>#N/A</v>
      </c>
    </row>
    <row r="161" spans="1:3" x14ac:dyDescent="0.3">
      <c r="A161" s="20">
        <v>44792</v>
      </c>
      <c r="B161" s="21">
        <f>IF(VLOOKUP(A161,'Mediana Mensal IPCA TOP 5 LP'!$A$2:$XFC$10000,MATCH(B$1,'Mediana Mensal IPCA TOP 5 LP'!$A$2:$XDF$2,0),FALSE)=0,NA(),VLOOKUP(A161,'Mediana Mensal IPCA TOP 5 LP'!$A$2:$XFC$10000,MATCH(B$1,'Mediana Mensal IPCA TOP 5 LP'!$A$2:$XDF$2,0),FALSE))</f>
        <v>0.56999999999999995</v>
      </c>
      <c r="C161" s="22" t="e">
        <f>IF(VLOOKUP(A161,'Mediana Mensal IPCA TOP 5 LP'!$A$2:$XFC$10000,MATCH(B$1,'Mediana Mensal IPCA TOP 5 LP'!$A$2:$XDF$2,0),FALSE)=0,NA(),VLOOKUP($C$1,'VNA IPCA'!A:G,5,FALSE))</f>
        <v>#N/A</v>
      </c>
    </row>
    <row r="162" spans="1:3" x14ac:dyDescent="0.3">
      <c r="A162" s="20">
        <v>44795</v>
      </c>
      <c r="B162" s="21">
        <f>IF(VLOOKUP(A162,'Mediana Mensal IPCA TOP 5 LP'!$A$2:$XFC$10000,MATCH(B$1,'Mediana Mensal IPCA TOP 5 LP'!$A$2:$XDF$2,0),FALSE)=0,NA(),VLOOKUP(A162,'Mediana Mensal IPCA TOP 5 LP'!$A$2:$XFC$10000,MATCH(B$1,'Mediana Mensal IPCA TOP 5 LP'!$A$2:$XDF$2,0),FALSE))</f>
        <v>0.56999999999999995</v>
      </c>
      <c r="C162" s="22" t="e">
        <f>IF(VLOOKUP(A162,'Mediana Mensal IPCA TOP 5 LP'!$A$2:$XFC$10000,MATCH(B$1,'Mediana Mensal IPCA TOP 5 LP'!$A$2:$XDF$2,0),FALSE)=0,NA(),VLOOKUP($C$1,'VNA IPCA'!A:G,5,FALSE))</f>
        <v>#N/A</v>
      </c>
    </row>
    <row r="163" spans="1:3" x14ac:dyDescent="0.3">
      <c r="A163" s="20">
        <v>44796</v>
      </c>
      <c r="B163" s="21">
        <f>IF(VLOOKUP(A163,'Mediana Mensal IPCA TOP 5 LP'!$A$2:$XFC$10000,MATCH(B$1,'Mediana Mensal IPCA TOP 5 LP'!$A$2:$XDF$2,0),FALSE)=0,NA(),VLOOKUP(A163,'Mediana Mensal IPCA TOP 5 LP'!$A$2:$XFC$10000,MATCH(B$1,'Mediana Mensal IPCA TOP 5 LP'!$A$2:$XDF$2,0),FALSE))</f>
        <v>0.56999999999999995</v>
      </c>
      <c r="C163" s="22" t="e">
        <f>IF(VLOOKUP(A163,'Mediana Mensal IPCA TOP 5 LP'!$A$2:$XFC$10000,MATCH(B$1,'Mediana Mensal IPCA TOP 5 LP'!$A$2:$XDF$2,0),FALSE)=0,NA(),VLOOKUP($C$1,'VNA IPCA'!A:G,5,FALSE))</f>
        <v>#N/A</v>
      </c>
    </row>
    <row r="164" spans="1:3" x14ac:dyDescent="0.3">
      <c r="A164" s="20">
        <v>44797</v>
      </c>
      <c r="B164" s="21">
        <f>IF(VLOOKUP(A164,'Mediana Mensal IPCA TOP 5 LP'!$A$2:$XFC$10000,MATCH(B$1,'Mediana Mensal IPCA TOP 5 LP'!$A$2:$XDF$2,0),FALSE)=0,NA(),VLOOKUP(A164,'Mediana Mensal IPCA TOP 5 LP'!$A$2:$XFC$10000,MATCH(B$1,'Mediana Mensal IPCA TOP 5 LP'!$A$2:$XDF$2,0),FALSE))</f>
        <v>0.56999999999999995</v>
      </c>
      <c r="C164" s="22" t="e">
        <f>IF(VLOOKUP(A164,'Mediana Mensal IPCA TOP 5 LP'!$A$2:$XFC$10000,MATCH(B$1,'Mediana Mensal IPCA TOP 5 LP'!$A$2:$XDF$2,0),FALSE)=0,NA(),VLOOKUP($C$1,'VNA IPCA'!A:G,5,FALSE))</f>
        <v>#N/A</v>
      </c>
    </row>
    <row r="165" spans="1:3" x14ac:dyDescent="0.3">
      <c r="A165" s="20">
        <v>44798</v>
      </c>
      <c r="B165" s="21">
        <f>IF(VLOOKUP(A165,'Mediana Mensal IPCA TOP 5 LP'!$A$2:$XFC$10000,MATCH(B$1,'Mediana Mensal IPCA TOP 5 LP'!$A$2:$XDF$2,0),FALSE)=0,NA(),VLOOKUP(A165,'Mediana Mensal IPCA TOP 5 LP'!$A$2:$XFC$10000,MATCH(B$1,'Mediana Mensal IPCA TOP 5 LP'!$A$2:$XDF$2,0),FALSE))</f>
        <v>0.56999999999999995</v>
      </c>
      <c r="C165" s="22" t="e">
        <f>IF(VLOOKUP(A165,'Mediana Mensal IPCA TOP 5 LP'!$A$2:$XFC$10000,MATCH(B$1,'Mediana Mensal IPCA TOP 5 LP'!$A$2:$XDF$2,0),FALSE)=0,NA(),VLOOKUP($C$1,'VNA IPCA'!A:G,5,FALSE))</f>
        <v>#N/A</v>
      </c>
    </row>
    <row r="166" spans="1:3" x14ac:dyDescent="0.3">
      <c r="A166" s="20">
        <v>44799</v>
      </c>
      <c r="B166" s="21">
        <f>IF(VLOOKUP(A166,'Mediana Mensal IPCA TOP 5 LP'!$A$2:$XFC$10000,MATCH(B$1,'Mediana Mensal IPCA TOP 5 LP'!$A$2:$XDF$2,0),FALSE)=0,NA(),VLOOKUP(A166,'Mediana Mensal IPCA TOP 5 LP'!$A$2:$XFC$10000,MATCH(B$1,'Mediana Mensal IPCA TOP 5 LP'!$A$2:$XDF$2,0),FALSE))</f>
        <v>0.56999999999999995</v>
      </c>
      <c r="C166" s="22" t="e">
        <f>IF(VLOOKUP(A166,'Mediana Mensal IPCA TOP 5 LP'!$A$2:$XFC$10000,MATCH(B$1,'Mediana Mensal IPCA TOP 5 LP'!$A$2:$XDF$2,0),FALSE)=0,NA(),VLOOKUP($C$1,'VNA IPCA'!A:G,5,FALSE))</f>
        <v>#N/A</v>
      </c>
    </row>
    <row r="167" spans="1:3" x14ac:dyDescent="0.3">
      <c r="A167" s="20">
        <v>44802</v>
      </c>
      <c r="B167" s="21">
        <f>IF(VLOOKUP(A167,'Mediana Mensal IPCA TOP 5 LP'!$A$2:$XFC$10000,MATCH(B$1,'Mediana Mensal IPCA TOP 5 LP'!$A$2:$XDF$2,0),FALSE)=0,NA(),VLOOKUP(A167,'Mediana Mensal IPCA TOP 5 LP'!$A$2:$XFC$10000,MATCH(B$1,'Mediana Mensal IPCA TOP 5 LP'!$A$2:$XDF$2,0),FALSE))</f>
        <v>0.56999999999999995</v>
      </c>
      <c r="C167" s="22" t="e">
        <f>IF(VLOOKUP(A167,'Mediana Mensal IPCA TOP 5 LP'!$A$2:$XFC$10000,MATCH(B$1,'Mediana Mensal IPCA TOP 5 LP'!$A$2:$XDF$2,0),FALSE)=0,NA(),VLOOKUP($C$1,'VNA IPCA'!A:G,5,FALSE))</f>
        <v>#N/A</v>
      </c>
    </row>
    <row r="168" spans="1:3" x14ac:dyDescent="0.3">
      <c r="A168" s="20">
        <v>44803</v>
      </c>
      <c r="B168" s="21">
        <f>IF(VLOOKUP(A168,'Mediana Mensal IPCA TOP 5 LP'!$A$2:$XFC$10000,MATCH(B$1,'Mediana Mensal IPCA TOP 5 LP'!$A$2:$XDF$2,0),FALSE)=0,NA(),VLOOKUP(A168,'Mediana Mensal IPCA TOP 5 LP'!$A$2:$XFC$10000,MATCH(B$1,'Mediana Mensal IPCA TOP 5 LP'!$A$2:$XDF$2,0),FALSE))</f>
        <v>0.56999999999999995</v>
      </c>
      <c r="C168" s="22" t="e">
        <f>IF(VLOOKUP(A168,'Mediana Mensal IPCA TOP 5 LP'!$A$2:$XFC$10000,MATCH(B$1,'Mediana Mensal IPCA TOP 5 LP'!$A$2:$XDF$2,0),FALSE)=0,NA(),VLOOKUP($C$1,'VNA IPCA'!A:G,5,FALSE))</f>
        <v>#N/A</v>
      </c>
    </row>
    <row r="169" spans="1:3" x14ac:dyDescent="0.3">
      <c r="A169" s="20">
        <v>44804</v>
      </c>
      <c r="B169" s="21">
        <f>IF(VLOOKUP(A169,'Mediana Mensal IPCA TOP 5 LP'!$A$2:$XFC$10000,MATCH(B$1,'Mediana Mensal IPCA TOP 5 LP'!$A$2:$XDF$2,0),FALSE)=0,NA(),VLOOKUP(A169,'Mediana Mensal IPCA TOP 5 LP'!$A$2:$XFC$10000,MATCH(B$1,'Mediana Mensal IPCA TOP 5 LP'!$A$2:$XDF$2,0),FALSE))</f>
        <v>0.56999999999999995</v>
      </c>
      <c r="C169" s="22" t="e">
        <f>IF(VLOOKUP(A169,'Mediana Mensal IPCA TOP 5 LP'!$A$2:$XFC$10000,MATCH(B$1,'Mediana Mensal IPCA TOP 5 LP'!$A$2:$XDF$2,0),FALSE)=0,NA(),VLOOKUP($C$1,'VNA IPCA'!A:G,5,FALSE))</f>
        <v>#N/A</v>
      </c>
    </row>
    <row r="170" spans="1:3" x14ac:dyDescent="0.3">
      <c r="A170" s="20">
        <v>44805</v>
      </c>
      <c r="B170" s="21">
        <f>IF(VLOOKUP(A170,'Mediana Mensal IPCA TOP 5 LP'!$A$2:$XFC$10000,MATCH(B$1,'Mediana Mensal IPCA TOP 5 LP'!$A$2:$XDF$2,0),FALSE)=0,NA(),VLOOKUP(A170,'Mediana Mensal IPCA TOP 5 LP'!$A$2:$XFC$10000,MATCH(B$1,'Mediana Mensal IPCA TOP 5 LP'!$A$2:$XDF$2,0),FALSE))</f>
        <v>0.56999999999999995</v>
      </c>
      <c r="C170" s="22" t="e">
        <f>IF(VLOOKUP(A170,'Mediana Mensal IPCA TOP 5 LP'!$A$2:$XFC$10000,MATCH(B$1,'Mediana Mensal IPCA TOP 5 LP'!$A$2:$XDF$2,0),FALSE)=0,NA(),VLOOKUP($C$1,'VNA IPCA'!A:G,5,FALSE))</f>
        <v>#N/A</v>
      </c>
    </row>
    <row r="171" spans="1:3" x14ac:dyDescent="0.3">
      <c r="A171" s="20">
        <v>44806</v>
      </c>
      <c r="B171" s="21">
        <f>IF(VLOOKUP(A171,'Mediana Mensal IPCA TOP 5 LP'!$A$2:$XFC$10000,MATCH(B$1,'Mediana Mensal IPCA TOP 5 LP'!$A$2:$XDF$2,0),FALSE)=0,NA(),VLOOKUP(A171,'Mediana Mensal IPCA TOP 5 LP'!$A$2:$XFC$10000,MATCH(B$1,'Mediana Mensal IPCA TOP 5 LP'!$A$2:$XDF$2,0),FALSE))</f>
        <v>0.56999999999999995</v>
      </c>
      <c r="C171" s="22" t="e">
        <f>IF(VLOOKUP(A171,'Mediana Mensal IPCA TOP 5 LP'!$A$2:$XFC$10000,MATCH(B$1,'Mediana Mensal IPCA TOP 5 LP'!$A$2:$XDF$2,0),FALSE)=0,NA(),VLOOKUP($C$1,'VNA IPCA'!A:G,5,FALSE))</f>
        <v>#N/A</v>
      </c>
    </row>
    <row r="172" spans="1:3" x14ac:dyDescent="0.3">
      <c r="A172" s="20">
        <v>44809</v>
      </c>
      <c r="B172" s="21">
        <f>IF(VLOOKUP(A172,'Mediana Mensal IPCA TOP 5 LP'!$A$2:$XFC$10000,MATCH(B$1,'Mediana Mensal IPCA TOP 5 LP'!$A$2:$XDF$2,0),FALSE)=0,NA(),VLOOKUP(A172,'Mediana Mensal IPCA TOP 5 LP'!$A$2:$XFC$10000,MATCH(B$1,'Mediana Mensal IPCA TOP 5 LP'!$A$2:$XDF$2,0),FALSE))</f>
        <v>0.56999999999999995</v>
      </c>
      <c r="C172" s="22" t="e">
        <f>IF(VLOOKUP(A172,'Mediana Mensal IPCA TOP 5 LP'!$A$2:$XFC$10000,MATCH(B$1,'Mediana Mensal IPCA TOP 5 LP'!$A$2:$XDF$2,0),FALSE)=0,NA(),VLOOKUP($C$1,'VNA IPCA'!A:G,5,FALSE))</f>
        <v>#N/A</v>
      </c>
    </row>
    <row r="173" spans="1:3" x14ac:dyDescent="0.3">
      <c r="A173" s="20">
        <v>44810</v>
      </c>
      <c r="B173" s="21">
        <f>IF(VLOOKUP(A173,'Mediana Mensal IPCA TOP 5 LP'!$A$2:$XFC$10000,MATCH(B$1,'Mediana Mensal IPCA TOP 5 LP'!$A$2:$XDF$2,0),FALSE)=0,NA(),VLOOKUP(A173,'Mediana Mensal IPCA TOP 5 LP'!$A$2:$XFC$10000,MATCH(B$1,'Mediana Mensal IPCA TOP 5 LP'!$A$2:$XDF$2,0),FALSE))</f>
        <v>0.56999999999999995</v>
      </c>
      <c r="C173" s="22" t="e">
        <f>IF(VLOOKUP(A173,'Mediana Mensal IPCA TOP 5 LP'!$A$2:$XFC$10000,MATCH(B$1,'Mediana Mensal IPCA TOP 5 LP'!$A$2:$XDF$2,0),FALSE)=0,NA(),VLOOKUP($C$1,'VNA IPCA'!A:G,5,FALSE))</f>
        <v>#N/A</v>
      </c>
    </row>
    <row r="174" spans="1:3" x14ac:dyDescent="0.3">
      <c r="A174" s="20">
        <v>44812</v>
      </c>
      <c r="B174" s="21">
        <f>IF(VLOOKUP(A174,'Mediana Mensal IPCA TOP 5 LP'!$A$2:$XFC$10000,MATCH(B$1,'Mediana Mensal IPCA TOP 5 LP'!$A$2:$XDF$2,0),FALSE)=0,NA(),VLOOKUP(A174,'Mediana Mensal IPCA TOP 5 LP'!$A$2:$XFC$10000,MATCH(B$1,'Mediana Mensal IPCA TOP 5 LP'!$A$2:$XDF$2,0),FALSE))</f>
        <v>0.56999999999999995</v>
      </c>
      <c r="C174" s="22" t="e">
        <f>IF(VLOOKUP(A174,'Mediana Mensal IPCA TOP 5 LP'!$A$2:$XFC$10000,MATCH(B$1,'Mediana Mensal IPCA TOP 5 LP'!$A$2:$XDF$2,0),FALSE)=0,NA(),VLOOKUP($C$1,'VNA IPCA'!A:G,5,FALSE))</f>
        <v>#N/A</v>
      </c>
    </row>
    <row r="175" spans="1:3" x14ac:dyDescent="0.3">
      <c r="A175" s="20">
        <v>44813</v>
      </c>
      <c r="B175" s="21">
        <f>IF(VLOOKUP(A175,'Mediana Mensal IPCA TOP 5 LP'!$A$2:$XFC$10000,MATCH(B$1,'Mediana Mensal IPCA TOP 5 LP'!$A$2:$XDF$2,0),FALSE)=0,NA(),VLOOKUP(A175,'Mediana Mensal IPCA TOP 5 LP'!$A$2:$XFC$10000,MATCH(B$1,'Mediana Mensal IPCA TOP 5 LP'!$A$2:$XDF$2,0),FALSE))</f>
        <v>0.56999999999999995</v>
      </c>
      <c r="C175" s="22" t="e">
        <f>IF(VLOOKUP(A175,'Mediana Mensal IPCA TOP 5 LP'!$A$2:$XFC$10000,MATCH(B$1,'Mediana Mensal IPCA TOP 5 LP'!$A$2:$XDF$2,0),FALSE)=0,NA(),VLOOKUP($C$1,'VNA IPCA'!A:G,5,FALSE))</f>
        <v>#N/A</v>
      </c>
    </row>
    <row r="176" spans="1:3" x14ac:dyDescent="0.3">
      <c r="A176" s="20">
        <v>44816</v>
      </c>
      <c r="B176" s="21">
        <f>IF(VLOOKUP(A176,'Mediana Mensal IPCA TOP 5 LP'!$A$2:$XFC$10000,MATCH(B$1,'Mediana Mensal IPCA TOP 5 LP'!$A$2:$XDF$2,0),FALSE)=0,NA(),VLOOKUP(A176,'Mediana Mensal IPCA TOP 5 LP'!$A$2:$XFC$10000,MATCH(B$1,'Mediana Mensal IPCA TOP 5 LP'!$A$2:$XDF$2,0),FALSE))</f>
        <v>0.56999999999999995</v>
      </c>
      <c r="C176" s="22" t="e">
        <f>IF(VLOOKUP(A176,'Mediana Mensal IPCA TOP 5 LP'!$A$2:$XFC$10000,MATCH(B$1,'Mediana Mensal IPCA TOP 5 LP'!$A$2:$XDF$2,0),FALSE)=0,NA(),VLOOKUP($C$1,'VNA IPCA'!A:G,5,FALSE))</f>
        <v>#N/A</v>
      </c>
    </row>
    <row r="177" spans="1:3" x14ac:dyDescent="0.3">
      <c r="A177" s="20">
        <v>44817</v>
      </c>
      <c r="B177" s="21">
        <f>IF(VLOOKUP(A177,'Mediana Mensal IPCA TOP 5 LP'!$A$2:$XFC$10000,MATCH(B$1,'Mediana Mensal IPCA TOP 5 LP'!$A$2:$XDF$2,0),FALSE)=0,NA(),VLOOKUP(A177,'Mediana Mensal IPCA TOP 5 LP'!$A$2:$XFC$10000,MATCH(B$1,'Mediana Mensal IPCA TOP 5 LP'!$A$2:$XDF$2,0),FALSE))</f>
        <v>0.56999999999999995</v>
      </c>
      <c r="C177" s="22" t="e">
        <f>IF(VLOOKUP(A177,'Mediana Mensal IPCA TOP 5 LP'!$A$2:$XFC$10000,MATCH(B$1,'Mediana Mensal IPCA TOP 5 LP'!$A$2:$XDF$2,0),FALSE)=0,NA(),VLOOKUP($C$1,'VNA IPCA'!A:G,5,FALSE))</f>
        <v>#N/A</v>
      </c>
    </row>
    <row r="178" spans="1:3" x14ac:dyDescent="0.3">
      <c r="A178" s="20">
        <v>44818</v>
      </c>
      <c r="B178" s="21">
        <f>IF(VLOOKUP(A178,'Mediana Mensal IPCA TOP 5 LP'!$A$2:$XFC$10000,MATCH(B$1,'Mediana Mensal IPCA TOP 5 LP'!$A$2:$XDF$2,0),FALSE)=0,NA(),VLOOKUP(A178,'Mediana Mensal IPCA TOP 5 LP'!$A$2:$XFC$10000,MATCH(B$1,'Mediana Mensal IPCA TOP 5 LP'!$A$2:$XDF$2,0),FALSE))</f>
        <v>0.56999999999999995</v>
      </c>
      <c r="C178" s="22" t="e">
        <f>IF(VLOOKUP(A178,'Mediana Mensal IPCA TOP 5 LP'!$A$2:$XFC$10000,MATCH(B$1,'Mediana Mensal IPCA TOP 5 LP'!$A$2:$XDF$2,0),FALSE)=0,NA(),VLOOKUP($C$1,'VNA IPCA'!A:G,5,FALSE))</f>
        <v>#N/A</v>
      </c>
    </row>
    <row r="179" spans="1:3" x14ac:dyDescent="0.3">
      <c r="A179" s="20">
        <v>44819</v>
      </c>
      <c r="B179" s="21">
        <f>IF(VLOOKUP(A179,'Mediana Mensal IPCA TOP 5 LP'!$A$2:$XFC$10000,MATCH(B$1,'Mediana Mensal IPCA TOP 5 LP'!$A$2:$XDF$2,0),FALSE)=0,NA(),VLOOKUP(A179,'Mediana Mensal IPCA TOP 5 LP'!$A$2:$XFC$10000,MATCH(B$1,'Mediana Mensal IPCA TOP 5 LP'!$A$2:$XDF$2,0),FALSE))</f>
        <v>0.56999999999999995</v>
      </c>
      <c r="C179" s="22" t="e">
        <f>IF(VLOOKUP(A179,'Mediana Mensal IPCA TOP 5 LP'!$A$2:$XFC$10000,MATCH(B$1,'Mediana Mensal IPCA TOP 5 LP'!$A$2:$XDF$2,0),FALSE)=0,NA(),VLOOKUP($C$1,'VNA IPCA'!A:G,5,FALSE))</f>
        <v>#N/A</v>
      </c>
    </row>
    <row r="180" spans="1:3" x14ac:dyDescent="0.3">
      <c r="A180" s="20">
        <v>44820</v>
      </c>
      <c r="B180" s="21">
        <f>IF(VLOOKUP(A180,'Mediana Mensal IPCA TOP 5 LP'!$A$2:$XFC$10000,MATCH(B$1,'Mediana Mensal IPCA TOP 5 LP'!$A$2:$XDF$2,0),FALSE)=0,NA(),VLOOKUP(A180,'Mediana Mensal IPCA TOP 5 LP'!$A$2:$XFC$10000,MATCH(B$1,'Mediana Mensal IPCA TOP 5 LP'!$A$2:$XDF$2,0),FALSE))</f>
        <v>0.52</v>
      </c>
      <c r="C180" s="22" t="e">
        <f>IF(VLOOKUP(A180,'Mediana Mensal IPCA TOP 5 LP'!$A$2:$XFC$10000,MATCH(B$1,'Mediana Mensal IPCA TOP 5 LP'!$A$2:$XDF$2,0),FALSE)=0,NA(),VLOOKUP($C$1,'VNA IPCA'!A:G,5,FALSE))</f>
        <v>#N/A</v>
      </c>
    </row>
    <row r="181" spans="1:3" x14ac:dyDescent="0.3">
      <c r="A181" s="20">
        <v>44823</v>
      </c>
      <c r="B181" s="21">
        <f>IF(VLOOKUP(A181,'Mediana Mensal IPCA TOP 5 LP'!$A$2:$XFC$10000,MATCH(B$1,'Mediana Mensal IPCA TOP 5 LP'!$A$2:$XDF$2,0),FALSE)=0,NA(),VLOOKUP(A181,'Mediana Mensal IPCA TOP 5 LP'!$A$2:$XFC$10000,MATCH(B$1,'Mediana Mensal IPCA TOP 5 LP'!$A$2:$XDF$2,0),FALSE))</f>
        <v>0.52</v>
      </c>
      <c r="C181" s="22" t="e">
        <f>IF(VLOOKUP(A181,'Mediana Mensal IPCA TOP 5 LP'!$A$2:$XFC$10000,MATCH(B$1,'Mediana Mensal IPCA TOP 5 LP'!$A$2:$XDF$2,0),FALSE)=0,NA(),VLOOKUP($C$1,'VNA IPCA'!A:G,5,FALSE))</f>
        <v>#N/A</v>
      </c>
    </row>
    <row r="182" spans="1:3" x14ac:dyDescent="0.3">
      <c r="A182" s="20">
        <v>44824</v>
      </c>
      <c r="B182" s="21">
        <f>IF(VLOOKUP(A182,'Mediana Mensal IPCA TOP 5 LP'!$A$2:$XFC$10000,MATCH(B$1,'Mediana Mensal IPCA TOP 5 LP'!$A$2:$XDF$2,0),FALSE)=0,NA(),VLOOKUP(A182,'Mediana Mensal IPCA TOP 5 LP'!$A$2:$XFC$10000,MATCH(B$1,'Mediana Mensal IPCA TOP 5 LP'!$A$2:$XDF$2,0),FALSE))</f>
        <v>0.52</v>
      </c>
      <c r="C182" s="22" t="e">
        <f>IF(VLOOKUP(A182,'Mediana Mensal IPCA TOP 5 LP'!$A$2:$XFC$10000,MATCH(B$1,'Mediana Mensal IPCA TOP 5 LP'!$A$2:$XDF$2,0),FALSE)=0,NA(),VLOOKUP($C$1,'VNA IPCA'!A:G,5,FALSE))</f>
        <v>#N/A</v>
      </c>
    </row>
    <row r="183" spans="1:3" x14ac:dyDescent="0.3">
      <c r="A183" s="20">
        <v>44825</v>
      </c>
      <c r="B183" s="21">
        <f>IF(VLOOKUP(A183,'Mediana Mensal IPCA TOP 5 LP'!$A$2:$XFC$10000,MATCH(B$1,'Mediana Mensal IPCA TOP 5 LP'!$A$2:$XDF$2,0),FALSE)=0,NA(),VLOOKUP(A183,'Mediana Mensal IPCA TOP 5 LP'!$A$2:$XFC$10000,MATCH(B$1,'Mediana Mensal IPCA TOP 5 LP'!$A$2:$XDF$2,0),FALSE))</f>
        <v>0.52</v>
      </c>
      <c r="C183" s="22" t="e">
        <f>IF(VLOOKUP(A183,'Mediana Mensal IPCA TOP 5 LP'!$A$2:$XFC$10000,MATCH(B$1,'Mediana Mensal IPCA TOP 5 LP'!$A$2:$XDF$2,0),FALSE)=0,NA(),VLOOKUP($C$1,'VNA IPCA'!A:G,5,FALSE))</f>
        <v>#N/A</v>
      </c>
    </row>
    <row r="184" spans="1:3" x14ac:dyDescent="0.3">
      <c r="A184" s="20">
        <v>44826</v>
      </c>
      <c r="B184" s="21">
        <f>IF(VLOOKUP(A184,'Mediana Mensal IPCA TOP 5 LP'!$A$2:$XFC$10000,MATCH(B$1,'Mediana Mensal IPCA TOP 5 LP'!$A$2:$XDF$2,0),FALSE)=0,NA(),VLOOKUP(A184,'Mediana Mensal IPCA TOP 5 LP'!$A$2:$XFC$10000,MATCH(B$1,'Mediana Mensal IPCA TOP 5 LP'!$A$2:$XDF$2,0),FALSE))</f>
        <v>0.52</v>
      </c>
      <c r="C184" s="22" t="e">
        <f>IF(VLOOKUP(A184,'Mediana Mensal IPCA TOP 5 LP'!$A$2:$XFC$10000,MATCH(B$1,'Mediana Mensal IPCA TOP 5 LP'!$A$2:$XDF$2,0),FALSE)=0,NA(),VLOOKUP($C$1,'VNA IPCA'!A:G,5,FALSE))</f>
        <v>#N/A</v>
      </c>
    </row>
    <row r="185" spans="1:3" x14ac:dyDescent="0.3">
      <c r="A185" s="20">
        <v>44827</v>
      </c>
      <c r="B185" s="21">
        <f>IF(VLOOKUP(A185,'Mediana Mensal IPCA TOP 5 LP'!$A$2:$XFC$10000,MATCH(B$1,'Mediana Mensal IPCA TOP 5 LP'!$A$2:$XDF$2,0),FALSE)=0,NA(),VLOOKUP(A185,'Mediana Mensal IPCA TOP 5 LP'!$A$2:$XFC$10000,MATCH(B$1,'Mediana Mensal IPCA TOP 5 LP'!$A$2:$XDF$2,0),FALSE))</f>
        <v>0.52</v>
      </c>
      <c r="C185" s="22" t="e">
        <f>IF(VLOOKUP(A185,'Mediana Mensal IPCA TOP 5 LP'!$A$2:$XFC$10000,MATCH(B$1,'Mediana Mensal IPCA TOP 5 LP'!$A$2:$XDF$2,0),FALSE)=0,NA(),VLOOKUP($C$1,'VNA IPCA'!A:G,5,FALSE))</f>
        <v>#N/A</v>
      </c>
    </row>
    <row r="186" spans="1:3" x14ac:dyDescent="0.3">
      <c r="A186" s="20">
        <v>44830</v>
      </c>
      <c r="B186" s="21">
        <f>IF(VLOOKUP(A186,'Mediana Mensal IPCA TOP 5 LP'!$A$2:$XFC$10000,MATCH(B$1,'Mediana Mensal IPCA TOP 5 LP'!$A$2:$XDF$2,0),FALSE)=0,NA(),VLOOKUP(A186,'Mediana Mensal IPCA TOP 5 LP'!$A$2:$XFC$10000,MATCH(B$1,'Mediana Mensal IPCA TOP 5 LP'!$A$2:$XDF$2,0),FALSE))</f>
        <v>0.52</v>
      </c>
      <c r="C186" s="22" t="e">
        <f>IF(VLOOKUP(A186,'Mediana Mensal IPCA TOP 5 LP'!$A$2:$XFC$10000,MATCH(B$1,'Mediana Mensal IPCA TOP 5 LP'!$A$2:$XDF$2,0),FALSE)=0,NA(),VLOOKUP($C$1,'VNA IPCA'!A:G,5,FALSE))</f>
        <v>#N/A</v>
      </c>
    </row>
    <row r="187" spans="1:3" x14ac:dyDescent="0.3">
      <c r="A187" s="20">
        <v>44831</v>
      </c>
      <c r="B187" s="21">
        <f>IF(VLOOKUP(A187,'Mediana Mensal IPCA TOP 5 LP'!$A$2:$XFC$10000,MATCH(B$1,'Mediana Mensal IPCA TOP 5 LP'!$A$2:$XDF$2,0),FALSE)=0,NA(),VLOOKUP(A187,'Mediana Mensal IPCA TOP 5 LP'!$A$2:$XFC$10000,MATCH(B$1,'Mediana Mensal IPCA TOP 5 LP'!$A$2:$XDF$2,0),FALSE))</f>
        <v>0.52</v>
      </c>
      <c r="C187" s="22" t="e">
        <f>IF(VLOOKUP(A187,'Mediana Mensal IPCA TOP 5 LP'!$A$2:$XFC$10000,MATCH(B$1,'Mediana Mensal IPCA TOP 5 LP'!$A$2:$XDF$2,0),FALSE)=0,NA(),VLOOKUP($C$1,'VNA IPCA'!A:G,5,FALSE))</f>
        <v>#N/A</v>
      </c>
    </row>
    <row r="188" spans="1:3" x14ac:dyDescent="0.3">
      <c r="A188" s="20">
        <v>44832</v>
      </c>
      <c r="B188" s="21">
        <f>IF(VLOOKUP(A188,'Mediana Mensal IPCA TOP 5 LP'!$A$2:$XFC$10000,MATCH(B$1,'Mediana Mensal IPCA TOP 5 LP'!$A$2:$XDF$2,0),FALSE)=0,NA(),VLOOKUP(A188,'Mediana Mensal IPCA TOP 5 LP'!$A$2:$XFC$10000,MATCH(B$1,'Mediana Mensal IPCA TOP 5 LP'!$A$2:$XDF$2,0),FALSE))</f>
        <v>0.52</v>
      </c>
      <c r="C188" s="22" t="e">
        <f>IF(VLOOKUP(A188,'Mediana Mensal IPCA TOP 5 LP'!$A$2:$XFC$10000,MATCH(B$1,'Mediana Mensal IPCA TOP 5 LP'!$A$2:$XDF$2,0),FALSE)=0,NA(),VLOOKUP($C$1,'VNA IPCA'!A:G,5,FALSE))</f>
        <v>#N/A</v>
      </c>
    </row>
    <row r="189" spans="1:3" x14ac:dyDescent="0.3">
      <c r="A189" s="20">
        <v>44833</v>
      </c>
      <c r="B189" s="21">
        <f>IF(VLOOKUP(A189,'Mediana Mensal IPCA TOP 5 LP'!$A$2:$XFC$10000,MATCH(B$1,'Mediana Mensal IPCA TOP 5 LP'!$A$2:$XDF$2,0),FALSE)=0,NA(),VLOOKUP(A189,'Mediana Mensal IPCA TOP 5 LP'!$A$2:$XFC$10000,MATCH(B$1,'Mediana Mensal IPCA TOP 5 LP'!$A$2:$XDF$2,0),FALSE))</f>
        <v>0.52</v>
      </c>
      <c r="C189" s="22" t="e">
        <f>IF(VLOOKUP(A189,'Mediana Mensal IPCA TOP 5 LP'!$A$2:$XFC$10000,MATCH(B$1,'Mediana Mensal IPCA TOP 5 LP'!$A$2:$XDF$2,0),FALSE)=0,NA(),VLOOKUP($C$1,'VNA IPCA'!A:G,5,FALSE))</f>
        <v>#N/A</v>
      </c>
    </row>
    <row r="190" spans="1:3" x14ac:dyDescent="0.3">
      <c r="A190" s="20">
        <v>44834</v>
      </c>
      <c r="B190" s="21">
        <f>IF(VLOOKUP(A190,'Mediana Mensal IPCA TOP 5 LP'!$A$2:$XFC$10000,MATCH(B$1,'Mediana Mensal IPCA TOP 5 LP'!$A$2:$XDF$2,0),FALSE)=0,NA(),VLOOKUP(A190,'Mediana Mensal IPCA TOP 5 LP'!$A$2:$XFC$10000,MATCH(B$1,'Mediana Mensal IPCA TOP 5 LP'!$A$2:$XDF$2,0),FALSE))</f>
        <v>0.52</v>
      </c>
      <c r="C190" s="22" t="e">
        <f>IF(VLOOKUP(A190,'Mediana Mensal IPCA TOP 5 LP'!$A$2:$XFC$10000,MATCH(B$1,'Mediana Mensal IPCA TOP 5 LP'!$A$2:$XDF$2,0),FALSE)=0,NA(),VLOOKUP($C$1,'VNA IPCA'!A:G,5,FALSE))</f>
        <v>#N/A</v>
      </c>
    </row>
    <row r="191" spans="1:3" x14ac:dyDescent="0.3">
      <c r="A191" s="20">
        <v>44837</v>
      </c>
      <c r="B191" s="21">
        <f>IF(VLOOKUP(A191,'Mediana Mensal IPCA TOP 5 LP'!$A$2:$XFC$10000,MATCH(B$1,'Mediana Mensal IPCA TOP 5 LP'!$A$2:$XDF$2,0),FALSE)=0,NA(),VLOOKUP(A191,'Mediana Mensal IPCA TOP 5 LP'!$A$2:$XFC$10000,MATCH(B$1,'Mediana Mensal IPCA TOP 5 LP'!$A$2:$XDF$2,0),FALSE))</f>
        <v>0.52</v>
      </c>
      <c r="C191" s="22" t="e">
        <f>IF(VLOOKUP(A191,'Mediana Mensal IPCA TOP 5 LP'!$A$2:$XFC$10000,MATCH(B$1,'Mediana Mensal IPCA TOP 5 LP'!$A$2:$XDF$2,0),FALSE)=0,NA(),VLOOKUP($C$1,'VNA IPCA'!A:G,5,FALSE))</f>
        <v>#N/A</v>
      </c>
    </row>
    <row r="192" spans="1:3" x14ac:dyDescent="0.3">
      <c r="A192" s="20">
        <v>44838</v>
      </c>
      <c r="B192" s="21">
        <f>IF(VLOOKUP(A192,'Mediana Mensal IPCA TOP 5 LP'!$A$2:$XFC$10000,MATCH(B$1,'Mediana Mensal IPCA TOP 5 LP'!$A$2:$XDF$2,0),FALSE)=0,NA(),VLOOKUP(A192,'Mediana Mensal IPCA TOP 5 LP'!$A$2:$XFC$10000,MATCH(B$1,'Mediana Mensal IPCA TOP 5 LP'!$A$2:$XDF$2,0),FALSE))</f>
        <v>0.52</v>
      </c>
      <c r="C192" s="22" t="e">
        <f>IF(VLOOKUP(A192,'Mediana Mensal IPCA TOP 5 LP'!$A$2:$XFC$10000,MATCH(B$1,'Mediana Mensal IPCA TOP 5 LP'!$A$2:$XDF$2,0),FALSE)=0,NA(),VLOOKUP($C$1,'VNA IPCA'!A:G,5,FALSE))</f>
        <v>#N/A</v>
      </c>
    </row>
    <row r="193" spans="1:3" x14ac:dyDescent="0.3">
      <c r="A193" s="20">
        <v>44839</v>
      </c>
      <c r="B193" s="21">
        <f>IF(VLOOKUP(A193,'Mediana Mensal IPCA TOP 5 LP'!$A$2:$XFC$10000,MATCH(B$1,'Mediana Mensal IPCA TOP 5 LP'!$A$2:$XDF$2,0),FALSE)=0,NA(),VLOOKUP(A193,'Mediana Mensal IPCA TOP 5 LP'!$A$2:$XFC$10000,MATCH(B$1,'Mediana Mensal IPCA TOP 5 LP'!$A$2:$XDF$2,0),FALSE))</f>
        <v>0.52</v>
      </c>
      <c r="C193" s="22" t="e">
        <f>IF(VLOOKUP(A193,'Mediana Mensal IPCA TOP 5 LP'!$A$2:$XFC$10000,MATCH(B$1,'Mediana Mensal IPCA TOP 5 LP'!$A$2:$XDF$2,0),FALSE)=0,NA(),VLOOKUP($C$1,'VNA IPCA'!A:G,5,FALSE))</f>
        <v>#N/A</v>
      </c>
    </row>
    <row r="194" spans="1:3" x14ac:dyDescent="0.3">
      <c r="A194" s="20">
        <v>44840</v>
      </c>
      <c r="B194" s="21">
        <f>IF(VLOOKUP(A194,'Mediana Mensal IPCA TOP 5 LP'!$A$2:$XFC$10000,MATCH(B$1,'Mediana Mensal IPCA TOP 5 LP'!$A$2:$XDF$2,0),FALSE)=0,NA(),VLOOKUP(A194,'Mediana Mensal IPCA TOP 5 LP'!$A$2:$XFC$10000,MATCH(B$1,'Mediana Mensal IPCA TOP 5 LP'!$A$2:$XDF$2,0),FALSE))</f>
        <v>0.52</v>
      </c>
      <c r="C194" s="22" t="e">
        <f>IF(VLOOKUP(A194,'Mediana Mensal IPCA TOP 5 LP'!$A$2:$XFC$10000,MATCH(B$1,'Mediana Mensal IPCA TOP 5 LP'!$A$2:$XDF$2,0),FALSE)=0,NA(),VLOOKUP($C$1,'VNA IPCA'!A:G,5,FALSE))</f>
        <v>#N/A</v>
      </c>
    </row>
    <row r="195" spans="1:3" x14ac:dyDescent="0.3">
      <c r="A195" s="20">
        <v>44841</v>
      </c>
      <c r="B195" s="21">
        <f>IF(VLOOKUP(A195,'Mediana Mensal IPCA TOP 5 LP'!$A$2:$XFC$10000,MATCH(B$1,'Mediana Mensal IPCA TOP 5 LP'!$A$2:$XDF$2,0),FALSE)=0,NA(),VLOOKUP(A195,'Mediana Mensal IPCA TOP 5 LP'!$A$2:$XFC$10000,MATCH(B$1,'Mediana Mensal IPCA TOP 5 LP'!$A$2:$XDF$2,0),FALSE))</f>
        <v>0.52</v>
      </c>
      <c r="C195" s="22" t="e">
        <f>IF(VLOOKUP(A195,'Mediana Mensal IPCA TOP 5 LP'!$A$2:$XFC$10000,MATCH(B$1,'Mediana Mensal IPCA TOP 5 LP'!$A$2:$XDF$2,0),FALSE)=0,NA(),VLOOKUP($C$1,'VNA IPCA'!A:G,5,FALSE))</f>
        <v>#N/A</v>
      </c>
    </row>
    <row r="196" spans="1:3" x14ac:dyDescent="0.3">
      <c r="A196" s="20">
        <v>44844</v>
      </c>
      <c r="B196" s="21">
        <f>IF(VLOOKUP(A196,'Mediana Mensal IPCA TOP 5 LP'!$A$2:$XFC$10000,MATCH(B$1,'Mediana Mensal IPCA TOP 5 LP'!$A$2:$XDF$2,0),FALSE)=0,NA(),VLOOKUP(A196,'Mediana Mensal IPCA TOP 5 LP'!$A$2:$XFC$10000,MATCH(B$1,'Mediana Mensal IPCA TOP 5 LP'!$A$2:$XDF$2,0),FALSE))</f>
        <v>0.52</v>
      </c>
      <c r="C196" s="22" t="e">
        <f>IF(VLOOKUP(A196,'Mediana Mensal IPCA TOP 5 LP'!$A$2:$XFC$10000,MATCH(B$1,'Mediana Mensal IPCA TOP 5 LP'!$A$2:$XDF$2,0),FALSE)=0,NA(),VLOOKUP($C$1,'VNA IPCA'!A:G,5,FALSE))</f>
        <v>#N/A</v>
      </c>
    </row>
    <row r="197" spans="1:3" x14ac:dyDescent="0.3">
      <c r="A197" s="20">
        <v>44845</v>
      </c>
      <c r="B197" s="21">
        <f>IF(VLOOKUP(A197,'Mediana Mensal IPCA TOP 5 LP'!$A$2:$XFC$10000,MATCH(B$1,'Mediana Mensal IPCA TOP 5 LP'!$A$2:$XDF$2,0),FALSE)=0,NA(),VLOOKUP(A197,'Mediana Mensal IPCA TOP 5 LP'!$A$2:$XFC$10000,MATCH(B$1,'Mediana Mensal IPCA TOP 5 LP'!$A$2:$XDF$2,0),FALSE))</f>
        <v>0.52</v>
      </c>
      <c r="C197" s="22" t="e">
        <f>IF(VLOOKUP(A197,'Mediana Mensal IPCA TOP 5 LP'!$A$2:$XFC$10000,MATCH(B$1,'Mediana Mensal IPCA TOP 5 LP'!$A$2:$XDF$2,0),FALSE)=0,NA(),VLOOKUP($C$1,'VNA IPCA'!A:G,5,FALSE))</f>
        <v>#N/A</v>
      </c>
    </row>
    <row r="198" spans="1:3" x14ac:dyDescent="0.3">
      <c r="A198" s="20">
        <v>44847</v>
      </c>
      <c r="B198" s="21">
        <f>IF(VLOOKUP(A198,'Mediana Mensal IPCA TOP 5 LP'!$A$2:$XFC$10000,MATCH(B$1,'Mediana Mensal IPCA TOP 5 LP'!$A$2:$XDF$2,0),FALSE)=0,NA(),VLOOKUP(A198,'Mediana Mensal IPCA TOP 5 LP'!$A$2:$XFC$10000,MATCH(B$1,'Mediana Mensal IPCA TOP 5 LP'!$A$2:$XDF$2,0),FALSE))</f>
        <v>0.52</v>
      </c>
      <c r="C198" s="22" t="e">
        <f>IF(VLOOKUP(A198,'Mediana Mensal IPCA TOP 5 LP'!$A$2:$XFC$10000,MATCH(B$1,'Mediana Mensal IPCA TOP 5 LP'!$A$2:$XDF$2,0),FALSE)=0,NA(),VLOOKUP($C$1,'VNA IPCA'!A:G,5,FALSE))</f>
        <v>#N/A</v>
      </c>
    </row>
    <row r="199" spans="1:3" x14ac:dyDescent="0.3">
      <c r="A199" s="20">
        <v>44848</v>
      </c>
      <c r="B199" s="21">
        <f>IF(VLOOKUP(A199,'Mediana Mensal IPCA TOP 5 LP'!$A$2:$XFC$10000,MATCH(B$1,'Mediana Mensal IPCA TOP 5 LP'!$A$2:$XDF$2,0),FALSE)=0,NA(),VLOOKUP(A199,'Mediana Mensal IPCA TOP 5 LP'!$A$2:$XFC$10000,MATCH(B$1,'Mediana Mensal IPCA TOP 5 LP'!$A$2:$XDF$2,0),FALSE))</f>
        <v>0.52</v>
      </c>
      <c r="C199" s="22" t="e">
        <f>IF(VLOOKUP(A199,'Mediana Mensal IPCA TOP 5 LP'!$A$2:$XFC$10000,MATCH(B$1,'Mediana Mensal IPCA TOP 5 LP'!$A$2:$XDF$2,0),FALSE)=0,NA(),VLOOKUP($C$1,'VNA IPCA'!A:G,5,FALSE))</f>
        <v>#N/A</v>
      </c>
    </row>
    <row r="200" spans="1:3" x14ac:dyDescent="0.3">
      <c r="A200" s="20">
        <v>44851</v>
      </c>
      <c r="B200" s="21">
        <f>IF(VLOOKUP(A200,'Mediana Mensal IPCA TOP 5 LP'!$A$2:$XFC$10000,MATCH(B$1,'Mediana Mensal IPCA TOP 5 LP'!$A$2:$XDF$2,0),FALSE)=0,NA(),VLOOKUP(A200,'Mediana Mensal IPCA TOP 5 LP'!$A$2:$XFC$10000,MATCH(B$1,'Mediana Mensal IPCA TOP 5 LP'!$A$2:$XDF$2,0),FALSE))</f>
        <v>0.52</v>
      </c>
      <c r="C200" s="22" t="e">
        <f>IF(VLOOKUP(A200,'Mediana Mensal IPCA TOP 5 LP'!$A$2:$XFC$10000,MATCH(B$1,'Mediana Mensal IPCA TOP 5 LP'!$A$2:$XDF$2,0),FALSE)=0,NA(),VLOOKUP($C$1,'VNA IPCA'!A:G,5,FALSE))</f>
        <v>#N/A</v>
      </c>
    </row>
    <row r="201" spans="1:3" x14ac:dyDescent="0.3">
      <c r="A201" s="20">
        <v>44852</v>
      </c>
      <c r="B201" s="21">
        <f>IF(VLOOKUP(A201,'Mediana Mensal IPCA TOP 5 LP'!$A$2:$XFC$10000,MATCH(B$1,'Mediana Mensal IPCA TOP 5 LP'!$A$2:$XDF$2,0),FALSE)=0,NA(),VLOOKUP(A201,'Mediana Mensal IPCA TOP 5 LP'!$A$2:$XFC$10000,MATCH(B$1,'Mediana Mensal IPCA TOP 5 LP'!$A$2:$XDF$2,0),FALSE))</f>
        <v>0.52</v>
      </c>
      <c r="C201" s="22" t="e">
        <f>IF(VLOOKUP(A201,'Mediana Mensal IPCA TOP 5 LP'!$A$2:$XFC$10000,MATCH(B$1,'Mediana Mensal IPCA TOP 5 LP'!$A$2:$XDF$2,0),FALSE)=0,NA(),VLOOKUP($C$1,'VNA IPCA'!A:G,5,FALSE))</f>
        <v>#N/A</v>
      </c>
    </row>
    <row r="202" spans="1:3" x14ac:dyDescent="0.3">
      <c r="A202" s="20">
        <v>44853</v>
      </c>
      <c r="B202" s="21">
        <f>IF(VLOOKUP(A202,'Mediana Mensal IPCA TOP 5 LP'!$A$2:$XFC$10000,MATCH(B$1,'Mediana Mensal IPCA TOP 5 LP'!$A$2:$XDF$2,0),FALSE)=0,NA(),VLOOKUP(A202,'Mediana Mensal IPCA TOP 5 LP'!$A$2:$XFC$10000,MATCH(B$1,'Mediana Mensal IPCA TOP 5 LP'!$A$2:$XDF$2,0),FALSE))</f>
        <v>0.52</v>
      </c>
      <c r="C202" s="22" t="e">
        <f>IF(VLOOKUP(A202,'Mediana Mensal IPCA TOP 5 LP'!$A$2:$XFC$10000,MATCH(B$1,'Mediana Mensal IPCA TOP 5 LP'!$A$2:$XDF$2,0),FALSE)=0,NA(),VLOOKUP($C$1,'VNA IPCA'!A:G,5,FALSE))</f>
        <v>#N/A</v>
      </c>
    </row>
    <row r="203" spans="1:3" x14ac:dyDescent="0.3">
      <c r="A203" s="20">
        <v>44854</v>
      </c>
      <c r="B203" s="21">
        <f>IF(VLOOKUP(A203,'Mediana Mensal IPCA TOP 5 LP'!$A$2:$XFC$10000,MATCH(B$1,'Mediana Mensal IPCA TOP 5 LP'!$A$2:$XDF$2,0),FALSE)=0,NA(),VLOOKUP(A203,'Mediana Mensal IPCA TOP 5 LP'!$A$2:$XFC$10000,MATCH(B$1,'Mediana Mensal IPCA TOP 5 LP'!$A$2:$XDF$2,0),FALSE))</f>
        <v>0.52</v>
      </c>
      <c r="C203" s="22" t="e">
        <f>IF(VLOOKUP(A203,'Mediana Mensal IPCA TOP 5 LP'!$A$2:$XFC$10000,MATCH(B$1,'Mediana Mensal IPCA TOP 5 LP'!$A$2:$XDF$2,0),FALSE)=0,NA(),VLOOKUP($C$1,'VNA IPCA'!A:G,5,FALSE))</f>
        <v>#N/A</v>
      </c>
    </row>
    <row r="204" spans="1:3" x14ac:dyDescent="0.3">
      <c r="A204" s="20">
        <v>44855</v>
      </c>
      <c r="B204" s="21">
        <f>IF(VLOOKUP(A204,'Mediana Mensal IPCA TOP 5 LP'!$A$2:$XFC$10000,MATCH(B$1,'Mediana Mensal IPCA TOP 5 LP'!$A$2:$XDF$2,0),FALSE)=0,NA(),VLOOKUP(A204,'Mediana Mensal IPCA TOP 5 LP'!$A$2:$XFC$10000,MATCH(B$1,'Mediana Mensal IPCA TOP 5 LP'!$A$2:$XDF$2,0),FALSE))</f>
        <v>0.54</v>
      </c>
      <c r="C204" s="22" t="e">
        <f>IF(VLOOKUP(A204,'Mediana Mensal IPCA TOP 5 LP'!$A$2:$XFC$10000,MATCH(B$1,'Mediana Mensal IPCA TOP 5 LP'!$A$2:$XDF$2,0),FALSE)=0,NA(),VLOOKUP($C$1,'VNA IPCA'!A:G,5,FALSE))</f>
        <v>#N/A</v>
      </c>
    </row>
    <row r="205" spans="1:3" x14ac:dyDescent="0.3">
      <c r="A205" s="20">
        <v>44858</v>
      </c>
      <c r="B205" s="21">
        <f>IF(VLOOKUP(A205,'Mediana Mensal IPCA TOP 5 LP'!$A$2:$XFC$10000,MATCH(B$1,'Mediana Mensal IPCA TOP 5 LP'!$A$2:$XDF$2,0),FALSE)=0,NA(),VLOOKUP(A205,'Mediana Mensal IPCA TOP 5 LP'!$A$2:$XFC$10000,MATCH(B$1,'Mediana Mensal IPCA TOP 5 LP'!$A$2:$XDF$2,0),FALSE))</f>
        <v>0.54</v>
      </c>
      <c r="C205" s="22" t="e">
        <f>IF(VLOOKUP(A205,'Mediana Mensal IPCA TOP 5 LP'!$A$2:$XFC$10000,MATCH(B$1,'Mediana Mensal IPCA TOP 5 LP'!$A$2:$XDF$2,0),FALSE)=0,NA(),VLOOKUP($C$1,'VNA IPCA'!A:G,5,FALSE))</f>
        <v>#N/A</v>
      </c>
    </row>
    <row r="206" spans="1:3" x14ac:dyDescent="0.3">
      <c r="A206" s="20">
        <v>44859</v>
      </c>
      <c r="B206" s="21">
        <f>IF(VLOOKUP(A206,'Mediana Mensal IPCA TOP 5 LP'!$A$2:$XFC$10000,MATCH(B$1,'Mediana Mensal IPCA TOP 5 LP'!$A$2:$XDF$2,0),FALSE)=0,NA(),VLOOKUP(A206,'Mediana Mensal IPCA TOP 5 LP'!$A$2:$XFC$10000,MATCH(B$1,'Mediana Mensal IPCA TOP 5 LP'!$A$2:$XDF$2,0),FALSE))</f>
        <v>0.54</v>
      </c>
      <c r="C206" s="22" t="e">
        <f>IF(VLOOKUP(A206,'Mediana Mensal IPCA TOP 5 LP'!$A$2:$XFC$10000,MATCH(B$1,'Mediana Mensal IPCA TOP 5 LP'!$A$2:$XDF$2,0),FALSE)=0,NA(),VLOOKUP($C$1,'VNA IPCA'!A:G,5,FALSE))</f>
        <v>#N/A</v>
      </c>
    </row>
    <row r="207" spans="1:3" x14ac:dyDescent="0.3">
      <c r="A207" s="20">
        <v>44860</v>
      </c>
      <c r="B207" s="21">
        <f>IF(VLOOKUP(A207,'Mediana Mensal IPCA TOP 5 LP'!$A$2:$XFC$10000,MATCH(B$1,'Mediana Mensal IPCA TOP 5 LP'!$A$2:$XDF$2,0),FALSE)=0,NA(),VLOOKUP(A207,'Mediana Mensal IPCA TOP 5 LP'!$A$2:$XFC$10000,MATCH(B$1,'Mediana Mensal IPCA TOP 5 LP'!$A$2:$XDF$2,0),FALSE))</f>
        <v>0.54</v>
      </c>
      <c r="C207" s="22" t="e">
        <f>IF(VLOOKUP(A207,'Mediana Mensal IPCA TOP 5 LP'!$A$2:$XFC$10000,MATCH(B$1,'Mediana Mensal IPCA TOP 5 LP'!$A$2:$XDF$2,0),FALSE)=0,NA(),VLOOKUP($C$1,'VNA IPCA'!A:G,5,FALSE))</f>
        <v>#N/A</v>
      </c>
    </row>
    <row r="208" spans="1:3" x14ac:dyDescent="0.3">
      <c r="A208" s="20">
        <v>44861</v>
      </c>
      <c r="B208" s="21">
        <f>IF(VLOOKUP(A208,'Mediana Mensal IPCA TOP 5 LP'!$A$2:$XFC$10000,MATCH(B$1,'Mediana Mensal IPCA TOP 5 LP'!$A$2:$XDF$2,0),FALSE)=0,NA(),VLOOKUP(A208,'Mediana Mensal IPCA TOP 5 LP'!$A$2:$XFC$10000,MATCH(B$1,'Mediana Mensal IPCA TOP 5 LP'!$A$2:$XDF$2,0),FALSE))</f>
        <v>0.54</v>
      </c>
      <c r="C208" s="22" t="e">
        <f>IF(VLOOKUP(A208,'Mediana Mensal IPCA TOP 5 LP'!$A$2:$XFC$10000,MATCH(B$1,'Mediana Mensal IPCA TOP 5 LP'!$A$2:$XDF$2,0),FALSE)=0,NA(),VLOOKUP($C$1,'VNA IPCA'!A:G,5,FALSE))</f>
        <v>#N/A</v>
      </c>
    </row>
    <row r="209" spans="1:3" x14ac:dyDescent="0.3">
      <c r="A209" s="20">
        <v>44862</v>
      </c>
      <c r="B209" s="21">
        <f>IF(VLOOKUP(A209,'Mediana Mensal IPCA TOP 5 LP'!$A$2:$XFC$10000,MATCH(B$1,'Mediana Mensal IPCA TOP 5 LP'!$A$2:$XDF$2,0),FALSE)=0,NA(),VLOOKUP(A209,'Mediana Mensal IPCA TOP 5 LP'!$A$2:$XFC$10000,MATCH(B$1,'Mediana Mensal IPCA TOP 5 LP'!$A$2:$XDF$2,0),FALSE))</f>
        <v>0.54</v>
      </c>
      <c r="C209" s="22" t="e">
        <f>IF(VLOOKUP(A209,'Mediana Mensal IPCA TOP 5 LP'!$A$2:$XFC$10000,MATCH(B$1,'Mediana Mensal IPCA TOP 5 LP'!$A$2:$XDF$2,0),FALSE)=0,NA(),VLOOKUP($C$1,'VNA IPCA'!A:G,5,FALSE))</f>
        <v>#N/A</v>
      </c>
    </row>
    <row r="210" spans="1:3" x14ac:dyDescent="0.3">
      <c r="A210" s="20">
        <v>44865</v>
      </c>
      <c r="B210" s="21">
        <f>IF(VLOOKUP(A210,'Mediana Mensal IPCA TOP 5 LP'!$A$2:$XFC$10000,MATCH(B$1,'Mediana Mensal IPCA TOP 5 LP'!$A$2:$XDF$2,0),FALSE)=0,NA(),VLOOKUP(A210,'Mediana Mensal IPCA TOP 5 LP'!$A$2:$XFC$10000,MATCH(B$1,'Mediana Mensal IPCA TOP 5 LP'!$A$2:$XDF$2,0),FALSE))</f>
        <v>0.53</v>
      </c>
      <c r="C210" s="22" t="e">
        <f>IF(VLOOKUP(A210,'Mediana Mensal IPCA TOP 5 LP'!$A$2:$XFC$10000,MATCH(B$1,'Mediana Mensal IPCA TOP 5 LP'!$A$2:$XDF$2,0),FALSE)=0,NA(),VLOOKUP($C$1,'VNA IPCA'!A:G,5,FALSE))</f>
        <v>#N/A</v>
      </c>
    </row>
    <row r="211" spans="1:3" x14ac:dyDescent="0.3">
      <c r="A211" s="20">
        <v>44866</v>
      </c>
      <c r="B211" s="21">
        <f>IF(VLOOKUP(A211,'Mediana Mensal IPCA TOP 5 LP'!$A$2:$XFC$10000,MATCH(B$1,'Mediana Mensal IPCA TOP 5 LP'!$A$2:$XDF$2,0),FALSE)=0,NA(),VLOOKUP(A211,'Mediana Mensal IPCA TOP 5 LP'!$A$2:$XFC$10000,MATCH(B$1,'Mediana Mensal IPCA TOP 5 LP'!$A$2:$XDF$2,0),FALSE))</f>
        <v>0.53</v>
      </c>
      <c r="C211" s="22" t="e">
        <f>IF(VLOOKUP(A211,'Mediana Mensal IPCA TOP 5 LP'!$A$2:$XFC$10000,MATCH(B$1,'Mediana Mensal IPCA TOP 5 LP'!$A$2:$XDF$2,0),FALSE)=0,NA(),VLOOKUP($C$1,'VNA IPCA'!A:G,5,FALSE))</f>
        <v>#N/A</v>
      </c>
    </row>
    <row r="212" spans="1:3" x14ac:dyDescent="0.3">
      <c r="A212" s="20">
        <v>44868</v>
      </c>
      <c r="B212" s="21">
        <f>IF(VLOOKUP(A212,'Mediana Mensal IPCA TOP 5 LP'!$A$2:$XFC$10000,MATCH(B$1,'Mediana Mensal IPCA TOP 5 LP'!$A$2:$XDF$2,0),FALSE)=0,NA(),VLOOKUP(A212,'Mediana Mensal IPCA TOP 5 LP'!$A$2:$XFC$10000,MATCH(B$1,'Mediana Mensal IPCA TOP 5 LP'!$A$2:$XDF$2,0),FALSE))</f>
        <v>0.53</v>
      </c>
      <c r="C212" s="22" t="e">
        <f>IF(VLOOKUP(A212,'Mediana Mensal IPCA TOP 5 LP'!$A$2:$XFC$10000,MATCH(B$1,'Mediana Mensal IPCA TOP 5 LP'!$A$2:$XDF$2,0),FALSE)=0,NA(),VLOOKUP($C$1,'VNA IPCA'!A:G,5,FALSE))</f>
        <v>#N/A</v>
      </c>
    </row>
    <row r="213" spans="1:3" x14ac:dyDescent="0.3">
      <c r="A213" s="20">
        <v>44869</v>
      </c>
      <c r="B213" s="21">
        <f>IF(VLOOKUP(A213,'Mediana Mensal IPCA TOP 5 LP'!$A$2:$XFC$10000,MATCH(B$1,'Mediana Mensal IPCA TOP 5 LP'!$A$2:$XDF$2,0),FALSE)=0,NA(),VLOOKUP(A213,'Mediana Mensal IPCA TOP 5 LP'!$A$2:$XFC$10000,MATCH(B$1,'Mediana Mensal IPCA TOP 5 LP'!$A$2:$XDF$2,0),FALSE))</f>
        <v>0.51</v>
      </c>
      <c r="C213" s="22" t="e">
        <f>IF(VLOOKUP(A213,'Mediana Mensal IPCA TOP 5 LP'!$A$2:$XFC$10000,MATCH(B$1,'Mediana Mensal IPCA TOP 5 LP'!$A$2:$XDF$2,0),FALSE)=0,NA(),VLOOKUP($C$1,'VNA IPCA'!A:G,5,FALSE))</f>
        <v>#N/A</v>
      </c>
    </row>
    <row r="214" spans="1:3" x14ac:dyDescent="0.3">
      <c r="A214" s="20">
        <v>44872</v>
      </c>
      <c r="B214" s="21">
        <f>IF(VLOOKUP(A214,'Mediana Mensal IPCA TOP 5 LP'!$A$2:$XFC$10000,MATCH(B$1,'Mediana Mensal IPCA TOP 5 LP'!$A$2:$XDF$2,0),FALSE)=0,NA(),VLOOKUP(A214,'Mediana Mensal IPCA TOP 5 LP'!$A$2:$XFC$10000,MATCH(B$1,'Mediana Mensal IPCA TOP 5 LP'!$A$2:$XDF$2,0),FALSE))</f>
        <v>0.51</v>
      </c>
      <c r="C214" s="22" t="e">
        <f>IF(VLOOKUP(A214,'Mediana Mensal IPCA TOP 5 LP'!$A$2:$XFC$10000,MATCH(B$1,'Mediana Mensal IPCA TOP 5 LP'!$A$2:$XDF$2,0),FALSE)=0,NA(),VLOOKUP($C$1,'VNA IPCA'!A:G,5,FALSE))</f>
        <v>#N/A</v>
      </c>
    </row>
    <row r="215" spans="1:3" x14ac:dyDescent="0.3">
      <c r="A215" s="20">
        <v>44873</v>
      </c>
      <c r="B215" s="21">
        <f>IF(VLOOKUP(A215,'Mediana Mensal IPCA TOP 5 LP'!$A$2:$XFC$10000,MATCH(B$1,'Mediana Mensal IPCA TOP 5 LP'!$A$2:$XDF$2,0),FALSE)=0,NA(),VLOOKUP(A215,'Mediana Mensal IPCA TOP 5 LP'!$A$2:$XFC$10000,MATCH(B$1,'Mediana Mensal IPCA TOP 5 LP'!$A$2:$XDF$2,0),FALSE))</f>
        <v>0.51</v>
      </c>
      <c r="C215" s="22" t="e">
        <f>IF(VLOOKUP(A215,'Mediana Mensal IPCA TOP 5 LP'!$A$2:$XFC$10000,MATCH(B$1,'Mediana Mensal IPCA TOP 5 LP'!$A$2:$XDF$2,0),FALSE)=0,NA(),VLOOKUP($C$1,'VNA IPCA'!A:G,5,FALSE))</f>
        <v>#N/A</v>
      </c>
    </row>
    <row r="216" spans="1:3" x14ac:dyDescent="0.3">
      <c r="A216" s="20">
        <v>44874</v>
      </c>
      <c r="B216" s="21">
        <f>IF(VLOOKUP(A216,'Mediana Mensal IPCA TOP 5 LP'!$A$2:$XFC$10000,MATCH(B$1,'Mediana Mensal IPCA TOP 5 LP'!$A$2:$XDF$2,0),FALSE)=0,NA(),VLOOKUP(A216,'Mediana Mensal IPCA TOP 5 LP'!$A$2:$XFC$10000,MATCH(B$1,'Mediana Mensal IPCA TOP 5 LP'!$A$2:$XDF$2,0),FALSE))</f>
        <v>0.51</v>
      </c>
      <c r="C216" s="22" t="e">
        <f>IF(VLOOKUP(A216,'Mediana Mensal IPCA TOP 5 LP'!$A$2:$XFC$10000,MATCH(B$1,'Mediana Mensal IPCA TOP 5 LP'!$A$2:$XDF$2,0),FALSE)=0,NA(),VLOOKUP($C$1,'VNA IPCA'!A:G,5,FALSE))</f>
        <v>#N/A</v>
      </c>
    </row>
    <row r="217" spans="1:3" x14ac:dyDescent="0.3">
      <c r="A217" s="20">
        <v>44875</v>
      </c>
      <c r="B217" s="21">
        <f>IF(VLOOKUP(A217,'Mediana Mensal IPCA TOP 5 LP'!$A$2:$XFC$10000,MATCH(B$1,'Mediana Mensal IPCA TOP 5 LP'!$A$2:$XDF$2,0),FALSE)=0,NA(),VLOOKUP(A217,'Mediana Mensal IPCA TOP 5 LP'!$A$2:$XFC$10000,MATCH(B$1,'Mediana Mensal IPCA TOP 5 LP'!$A$2:$XDF$2,0),FALSE))</f>
        <v>0.51</v>
      </c>
      <c r="C217" s="22" t="e">
        <f>IF(VLOOKUP(A217,'Mediana Mensal IPCA TOP 5 LP'!$A$2:$XFC$10000,MATCH(B$1,'Mediana Mensal IPCA TOP 5 LP'!$A$2:$XDF$2,0),FALSE)=0,NA(),VLOOKUP($C$1,'VNA IPCA'!A:G,5,FALSE))</f>
        <v>#N/A</v>
      </c>
    </row>
    <row r="218" spans="1:3" x14ac:dyDescent="0.3">
      <c r="A218" s="20">
        <v>44876</v>
      </c>
      <c r="B218" s="21">
        <f>IF(VLOOKUP(A218,'Mediana Mensal IPCA TOP 5 LP'!$A$2:$XFC$10000,MATCH(B$1,'Mediana Mensal IPCA TOP 5 LP'!$A$2:$XDF$2,0),FALSE)=0,NA(),VLOOKUP(A218,'Mediana Mensal IPCA TOP 5 LP'!$A$2:$XFC$10000,MATCH(B$1,'Mediana Mensal IPCA TOP 5 LP'!$A$2:$XDF$2,0),FALSE))</f>
        <v>0.56999999999999995</v>
      </c>
      <c r="C218" s="22" t="e">
        <f>IF(VLOOKUP(A218,'Mediana Mensal IPCA TOP 5 LP'!$A$2:$XFC$10000,MATCH(B$1,'Mediana Mensal IPCA TOP 5 LP'!$A$2:$XDF$2,0),FALSE)=0,NA(),VLOOKUP($C$1,'VNA IPCA'!A:G,5,FALSE))</f>
        <v>#N/A</v>
      </c>
    </row>
    <row r="219" spans="1:3" x14ac:dyDescent="0.3">
      <c r="A219" s="20">
        <v>44879</v>
      </c>
      <c r="B219" s="21">
        <f>IF(VLOOKUP(A219,'Mediana Mensal IPCA TOP 5 LP'!$A$2:$XFC$10000,MATCH(B$1,'Mediana Mensal IPCA TOP 5 LP'!$A$2:$XDF$2,0),FALSE)=0,NA(),VLOOKUP(A219,'Mediana Mensal IPCA TOP 5 LP'!$A$2:$XFC$10000,MATCH(B$1,'Mediana Mensal IPCA TOP 5 LP'!$A$2:$XDF$2,0),FALSE))</f>
        <v>0.56999999999999995</v>
      </c>
      <c r="C219" s="22" t="e">
        <f>IF(VLOOKUP(A219,'Mediana Mensal IPCA TOP 5 LP'!$A$2:$XFC$10000,MATCH(B$1,'Mediana Mensal IPCA TOP 5 LP'!$A$2:$XDF$2,0),FALSE)=0,NA(),VLOOKUP($C$1,'VNA IPCA'!A:G,5,FALSE))</f>
        <v>#N/A</v>
      </c>
    </row>
    <row r="220" spans="1:3" x14ac:dyDescent="0.3">
      <c r="A220" s="20">
        <v>44881</v>
      </c>
      <c r="B220" s="21">
        <f>IF(VLOOKUP(A220,'Mediana Mensal IPCA TOP 5 LP'!$A$2:$XFC$10000,MATCH(B$1,'Mediana Mensal IPCA TOP 5 LP'!$A$2:$XDF$2,0),FALSE)=0,NA(),VLOOKUP(A220,'Mediana Mensal IPCA TOP 5 LP'!$A$2:$XFC$10000,MATCH(B$1,'Mediana Mensal IPCA TOP 5 LP'!$A$2:$XDF$2,0),FALSE))</f>
        <v>0.56999999999999995</v>
      </c>
      <c r="C220" s="22" t="e">
        <f>IF(VLOOKUP(A220,'Mediana Mensal IPCA TOP 5 LP'!$A$2:$XFC$10000,MATCH(B$1,'Mediana Mensal IPCA TOP 5 LP'!$A$2:$XDF$2,0),FALSE)=0,NA(),VLOOKUP($C$1,'VNA IPCA'!A:G,5,FALSE))</f>
        <v>#N/A</v>
      </c>
    </row>
    <row r="221" spans="1:3" x14ac:dyDescent="0.3">
      <c r="A221" s="20">
        <v>44882</v>
      </c>
      <c r="B221" s="21">
        <f>IF(VLOOKUP(A221,'Mediana Mensal IPCA TOP 5 LP'!$A$2:$XFC$10000,MATCH(B$1,'Mediana Mensal IPCA TOP 5 LP'!$A$2:$XDF$2,0),FALSE)=0,NA(),VLOOKUP(A221,'Mediana Mensal IPCA TOP 5 LP'!$A$2:$XFC$10000,MATCH(B$1,'Mediana Mensal IPCA TOP 5 LP'!$A$2:$XDF$2,0),FALSE))</f>
        <v>0.56999999999999995</v>
      </c>
      <c r="C221" s="22" t="e">
        <f>IF(VLOOKUP(A221,'Mediana Mensal IPCA TOP 5 LP'!$A$2:$XFC$10000,MATCH(B$1,'Mediana Mensal IPCA TOP 5 LP'!$A$2:$XDF$2,0),FALSE)=0,NA(),VLOOKUP($C$1,'VNA IPCA'!A:G,5,FALSE))</f>
        <v>#N/A</v>
      </c>
    </row>
    <row r="222" spans="1:3" x14ac:dyDescent="0.3">
      <c r="A222" s="20">
        <v>44883</v>
      </c>
      <c r="B222" s="21">
        <f>IF(VLOOKUP(A222,'Mediana Mensal IPCA TOP 5 LP'!$A$2:$XFC$10000,MATCH(B$1,'Mediana Mensal IPCA TOP 5 LP'!$A$2:$XDF$2,0),FALSE)=0,NA(),VLOOKUP(A222,'Mediana Mensal IPCA TOP 5 LP'!$A$2:$XFC$10000,MATCH(B$1,'Mediana Mensal IPCA TOP 5 LP'!$A$2:$XDF$2,0),FALSE))</f>
        <v>0.63</v>
      </c>
      <c r="C222" s="22" t="e">
        <f>IF(VLOOKUP(A222,'Mediana Mensal IPCA TOP 5 LP'!$A$2:$XFC$10000,MATCH(B$1,'Mediana Mensal IPCA TOP 5 LP'!$A$2:$XDF$2,0),FALSE)=0,NA(),VLOOKUP($C$1,'VNA IPCA'!A:G,5,FALSE))</f>
        <v>#N/A</v>
      </c>
    </row>
    <row r="223" spans="1:3" x14ac:dyDescent="0.3">
      <c r="A223" s="20">
        <v>44886</v>
      </c>
      <c r="B223" s="21">
        <f>IF(VLOOKUP(A223,'Mediana Mensal IPCA TOP 5 LP'!$A$2:$XFC$10000,MATCH(B$1,'Mediana Mensal IPCA TOP 5 LP'!$A$2:$XDF$2,0),FALSE)=0,NA(),VLOOKUP(A223,'Mediana Mensal IPCA TOP 5 LP'!$A$2:$XFC$10000,MATCH(B$1,'Mediana Mensal IPCA TOP 5 LP'!$A$2:$XDF$2,0),FALSE))</f>
        <v>0.63</v>
      </c>
      <c r="C223" s="22" t="e">
        <f>IF(VLOOKUP(A223,'Mediana Mensal IPCA TOP 5 LP'!$A$2:$XFC$10000,MATCH(B$1,'Mediana Mensal IPCA TOP 5 LP'!$A$2:$XDF$2,0),FALSE)=0,NA(),VLOOKUP($C$1,'VNA IPCA'!A:G,5,FALSE))</f>
        <v>#N/A</v>
      </c>
    </row>
    <row r="224" spans="1:3" x14ac:dyDescent="0.3">
      <c r="A224" s="20">
        <v>44887</v>
      </c>
      <c r="B224" s="21">
        <f>IF(VLOOKUP(A224,'Mediana Mensal IPCA TOP 5 LP'!$A$2:$XFC$10000,MATCH(B$1,'Mediana Mensal IPCA TOP 5 LP'!$A$2:$XDF$2,0),FALSE)=0,NA(),VLOOKUP(A224,'Mediana Mensal IPCA TOP 5 LP'!$A$2:$XFC$10000,MATCH(B$1,'Mediana Mensal IPCA TOP 5 LP'!$A$2:$XDF$2,0),FALSE))</f>
        <v>0.63</v>
      </c>
      <c r="C224" s="22" t="e">
        <f>IF(VLOOKUP(A224,'Mediana Mensal IPCA TOP 5 LP'!$A$2:$XFC$10000,MATCH(B$1,'Mediana Mensal IPCA TOP 5 LP'!$A$2:$XDF$2,0),FALSE)=0,NA(),VLOOKUP($C$1,'VNA IPCA'!A:G,5,FALSE))</f>
        <v>#N/A</v>
      </c>
    </row>
    <row r="225" spans="1:3" x14ac:dyDescent="0.3">
      <c r="A225" s="20">
        <v>44888</v>
      </c>
      <c r="B225" s="21">
        <f>IF(VLOOKUP(A225,'Mediana Mensal IPCA TOP 5 LP'!$A$2:$XFC$10000,MATCH(B$1,'Mediana Mensal IPCA TOP 5 LP'!$A$2:$XDF$2,0),FALSE)=0,NA(),VLOOKUP(A225,'Mediana Mensal IPCA TOP 5 LP'!$A$2:$XFC$10000,MATCH(B$1,'Mediana Mensal IPCA TOP 5 LP'!$A$2:$XDF$2,0),FALSE))</f>
        <v>0.63</v>
      </c>
      <c r="C225" s="22" t="e">
        <f>IF(VLOOKUP(A225,'Mediana Mensal IPCA TOP 5 LP'!$A$2:$XFC$10000,MATCH(B$1,'Mediana Mensal IPCA TOP 5 LP'!$A$2:$XDF$2,0),FALSE)=0,NA(),VLOOKUP($C$1,'VNA IPCA'!A:G,5,FALSE))</f>
        <v>#N/A</v>
      </c>
    </row>
    <row r="226" spans="1:3" x14ac:dyDescent="0.3">
      <c r="A226" s="20">
        <v>44889</v>
      </c>
      <c r="B226" s="21">
        <f>IF(VLOOKUP(A226,'Mediana Mensal IPCA TOP 5 LP'!$A$2:$XFC$10000,MATCH(B$1,'Mediana Mensal IPCA TOP 5 LP'!$A$2:$XDF$2,0),FALSE)=0,NA(),VLOOKUP(A226,'Mediana Mensal IPCA TOP 5 LP'!$A$2:$XFC$10000,MATCH(B$1,'Mediana Mensal IPCA TOP 5 LP'!$A$2:$XDF$2,0),FALSE))</f>
        <v>0.63</v>
      </c>
      <c r="C226" s="22" t="e">
        <f>IF(VLOOKUP(A226,'Mediana Mensal IPCA TOP 5 LP'!$A$2:$XFC$10000,MATCH(B$1,'Mediana Mensal IPCA TOP 5 LP'!$A$2:$XDF$2,0),FALSE)=0,NA(),VLOOKUP($C$1,'VNA IPCA'!A:G,5,FALSE))</f>
        <v>#N/A</v>
      </c>
    </row>
    <row r="227" spans="1:3" x14ac:dyDescent="0.3">
      <c r="A227" s="20">
        <v>44890</v>
      </c>
      <c r="B227" s="21">
        <f>IF(VLOOKUP(A227,'Mediana Mensal IPCA TOP 5 LP'!$A$2:$XFC$10000,MATCH(B$1,'Mediana Mensal IPCA TOP 5 LP'!$A$2:$XDF$2,0),FALSE)=0,NA(),VLOOKUP(A227,'Mediana Mensal IPCA TOP 5 LP'!$A$2:$XFC$10000,MATCH(B$1,'Mediana Mensal IPCA TOP 5 LP'!$A$2:$XDF$2,0),FALSE))</f>
        <v>0.63</v>
      </c>
      <c r="C227" s="22" t="e">
        <f>IF(VLOOKUP(A227,'Mediana Mensal IPCA TOP 5 LP'!$A$2:$XFC$10000,MATCH(B$1,'Mediana Mensal IPCA TOP 5 LP'!$A$2:$XDF$2,0),FALSE)=0,NA(),VLOOKUP($C$1,'VNA IPCA'!A:G,5,FALSE))</f>
        <v>#N/A</v>
      </c>
    </row>
    <row r="228" spans="1:3" x14ac:dyDescent="0.3">
      <c r="A228" s="20">
        <v>44893</v>
      </c>
      <c r="B228" s="21">
        <f>IF(VLOOKUP(A228,'Mediana Mensal IPCA TOP 5 LP'!$A$2:$XFC$10000,MATCH(B$1,'Mediana Mensal IPCA TOP 5 LP'!$A$2:$XDF$2,0),FALSE)=0,NA(),VLOOKUP(A228,'Mediana Mensal IPCA TOP 5 LP'!$A$2:$XFC$10000,MATCH(B$1,'Mediana Mensal IPCA TOP 5 LP'!$A$2:$XDF$2,0),FALSE))</f>
        <v>0.63</v>
      </c>
      <c r="C228" s="22" t="e">
        <f>IF(VLOOKUP(A228,'Mediana Mensal IPCA TOP 5 LP'!$A$2:$XFC$10000,MATCH(B$1,'Mediana Mensal IPCA TOP 5 LP'!$A$2:$XDF$2,0),FALSE)=0,NA(),VLOOKUP($C$1,'VNA IPCA'!A:G,5,FALSE))</f>
        <v>#N/A</v>
      </c>
    </row>
    <row r="229" spans="1:3" x14ac:dyDescent="0.3">
      <c r="A229" s="20">
        <v>44894</v>
      </c>
      <c r="B229" s="21">
        <f>IF(VLOOKUP(A229,'Mediana Mensal IPCA TOP 5 LP'!$A$2:$XFC$10000,MATCH(B$1,'Mediana Mensal IPCA TOP 5 LP'!$A$2:$XDF$2,0),FALSE)=0,NA(),VLOOKUP(A229,'Mediana Mensal IPCA TOP 5 LP'!$A$2:$XFC$10000,MATCH(B$1,'Mediana Mensal IPCA TOP 5 LP'!$A$2:$XDF$2,0),FALSE))</f>
        <v>0.63</v>
      </c>
      <c r="C229" s="22" t="e">
        <f>IF(VLOOKUP(A229,'Mediana Mensal IPCA TOP 5 LP'!$A$2:$XFC$10000,MATCH(B$1,'Mediana Mensal IPCA TOP 5 LP'!$A$2:$XDF$2,0),FALSE)=0,NA(),VLOOKUP($C$1,'VNA IPCA'!A:G,5,FALSE))</f>
        <v>#N/A</v>
      </c>
    </row>
    <row r="230" spans="1:3" x14ac:dyDescent="0.3">
      <c r="A230" s="20">
        <v>44895</v>
      </c>
      <c r="B230" s="21">
        <f>IF(VLOOKUP(A230,'Mediana Mensal IPCA TOP 5 LP'!$A$2:$XFC$10000,MATCH(B$1,'Mediana Mensal IPCA TOP 5 LP'!$A$2:$XDF$2,0),FALSE)=0,NA(),VLOOKUP(A230,'Mediana Mensal IPCA TOP 5 LP'!$A$2:$XFC$10000,MATCH(B$1,'Mediana Mensal IPCA TOP 5 LP'!$A$2:$XDF$2,0),FALSE))</f>
        <v>0.63</v>
      </c>
      <c r="C230" s="22" t="e">
        <f>IF(VLOOKUP(A230,'Mediana Mensal IPCA TOP 5 LP'!$A$2:$XFC$10000,MATCH(B$1,'Mediana Mensal IPCA TOP 5 LP'!$A$2:$XDF$2,0),FALSE)=0,NA(),VLOOKUP($C$1,'VNA IPCA'!A:G,5,FALSE))</f>
        <v>#N/A</v>
      </c>
    </row>
    <row r="231" spans="1:3" x14ac:dyDescent="0.3">
      <c r="A231" s="20">
        <v>44896</v>
      </c>
      <c r="B231" s="21">
        <f>IF(VLOOKUP(A231,'Mediana Mensal IPCA TOP 5 LP'!$A$2:$XFC$10000,MATCH(B$1,'Mediana Mensal IPCA TOP 5 LP'!$A$2:$XDF$2,0),FALSE)=0,NA(),VLOOKUP(A231,'Mediana Mensal IPCA TOP 5 LP'!$A$2:$XFC$10000,MATCH(B$1,'Mediana Mensal IPCA TOP 5 LP'!$A$2:$XDF$2,0),FALSE))</f>
        <v>0.63</v>
      </c>
      <c r="C231" s="22" t="e">
        <f>IF(VLOOKUP(A231,'Mediana Mensal IPCA TOP 5 LP'!$A$2:$XFC$10000,MATCH(B$1,'Mediana Mensal IPCA TOP 5 LP'!$A$2:$XDF$2,0),FALSE)=0,NA(),VLOOKUP($C$1,'VNA IPCA'!A:G,5,FALSE))</f>
        <v>#N/A</v>
      </c>
    </row>
    <row r="232" spans="1:3" x14ac:dyDescent="0.3">
      <c r="A232" s="20">
        <v>44897</v>
      </c>
      <c r="B232" s="21">
        <f>IF(VLOOKUP(A232,'Mediana Mensal IPCA TOP 5 LP'!$A$2:$XFC$10000,MATCH(B$1,'Mediana Mensal IPCA TOP 5 LP'!$A$2:$XDF$2,0),FALSE)=0,NA(),VLOOKUP(A232,'Mediana Mensal IPCA TOP 5 LP'!$A$2:$XFC$10000,MATCH(B$1,'Mediana Mensal IPCA TOP 5 LP'!$A$2:$XDF$2,0),FALSE))</f>
        <v>0.67</v>
      </c>
      <c r="C232" s="22" t="e">
        <f>IF(VLOOKUP(A232,'Mediana Mensal IPCA TOP 5 LP'!$A$2:$XFC$10000,MATCH(B$1,'Mediana Mensal IPCA TOP 5 LP'!$A$2:$XDF$2,0),FALSE)=0,NA(),VLOOKUP($C$1,'VNA IPCA'!A:G,5,FALSE))</f>
        <v>#N/A</v>
      </c>
    </row>
    <row r="233" spans="1:3" x14ac:dyDescent="0.3">
      <c r="A233" s="20">
        <v>44900</v>
      </c>
      <c r="B233" s="21">
        <f>IF(VLOOKUP(A233,'Mediana Mensal IPCA TOP 5 LP'!$A$2:$XFC$10000,MATCH(B$1,'Mediana Mensal IPCA TOP 5 LP'!$A$2:$XDF$2,0),FALSE)=0,NA(),VLOOKUP(A233,'Mediana Mensal IPCA TOP 5 LP'!$A$2:$XFC$10000,MATCH(B$1,'Mediana Mensal IPCA TOP 5 LP'!$A$2:$XDF$2,0),FALSE))</f>
        <v>0.67</v>
      </c>
      <c r="C233" s="22" t="e">
        <f>IF(VLOOKUP(A233,'Mediana Mensal IPCA TOP 5 LP'!$A$2:$XFC$10000,MATCH(B$1,'Mediana Mensal IPCA TOP 5 LP'!$A$2:$XDF$2,0),FALSE)=0,NA(),VLOOKUP($C$1,'VNA IPCA'!A:G,5,FALSE))</f>
        <v>#N/A</v>
      </c>
    </row>
    <row r="234" spans="1:3" x14ac:dyDescent="0.3">
      <c r="A234" s="20">
        <v>44901</v>
      </c>
      <c r="B234" s="21">
        <f>IF(VLOOKUP(A234,'Mediana Mensal IPCA TOP 5 LP'!$A$2:$XFC$10000,MATCH(B$1,'Mediana Mensal IPCA TOP 5 LP'!$A$2:$XDF$2,0),FALSE)=0,NA(),VLOOKUP(A234,'Mediana Mensal IPCA TOP 5 LP'!$A$2:$XFC$10000,MATCH(B$1,'Mediana Mensal IPCA TOP 5 LP'!$A$2:$XDF$2,0),FALSE))</f>
        <v>0.67</v>
      </c>
      <c r="C234" s="22" t="e">
        <f>IF(VLOOKUP(A234,'Mediana Mensal IPCA TOP 5 LP'!$A$2:$XFC$10000,MATCH(B$1,'Mediana Mensal IPCA TOP 5 LP'!$A$2:$XDF$2,0),FALSE)=0,NA(),VLOOKUP($C$1,'VNA IPCA'!A:G,5,FALSE))</f>
        <v>#N/A</v>
      </c>
    </row>
    <row r="235" spans="1:3" x14ac:dyDescent="0.3">
      <c r="A235" s="20">
        <v>44902</v>
      </c>
      <c r="B235" s="21">
        <f>IF(VLOOKUP(A235,'Mediana Mensal IPCA TOP 5 LP'!$A$2:$XFC$10000,MATCH(B$1,'Mediana Mensal IPCA TOP 5 LP'!$A$2:$XDF$2,0),FALSE)=0,NA(),VLOOKUP(A235,'Mediana Mensal IPCA TOP 5 LP'!$A$2:$XFC$10000,MATCH(B$1,'Mediana Mensal IPCA TOP 5 LP'!$A$2:$XDF$2,0),FALSE))</f>
        <v>0.67</v>
      </c>
      <c r="C235" s="22" t="e">
        <f>IF(VLOOKUP(A235,'Mediana Mensal IPCA TOP 5 LP'!$A$2:$XFC$10000,MATCH(B$1,'Mediana Mensal IPCA TOP 5 LP'!$A$2:$XDF$2,0),FALSE)=0,NA(),VLOOKUP($C$1,'VNA IPCA'!A:G,5,FALSE))</f>
        <v>#N/A</v>
      </c>
    </row>
    <row r="236" spans="1:3" x14ac:dyDescent="0.3">
      <c r="A236" s="20">
        <v>44903</v>
      </c>
      <c r="B236" s="21">
        <f>IF(VLOOKUP(A236,'Mediana Mensal IPCA TOP 5 LP'!$A$2:$XFC$10000,MATCH(B$1,'Mediana Mensal IPCA TOP 5 LP'!$A$2:$XDF$2,0),FALSE)=0,NA(),VLOOKUP(A236,'Mediana Mensal IPCA TOP 5 LP'!$A$2:$XFC$10000,MATCH(B$1,'Mediana Mensal IPCA TOP 5 LP'!$A$2:$XDF$2,0),FALSE))</f>
        <v>0.67</v>
      </c>
      <c r="C236" s="22" t="e">
        <f>IF(VLOOKUP(A236,'Mediana Mensal IPCA TOP 5 LP'!$A$2:$XFC$10000,MATCH(B$1,'Mediana Mensal IPCA TOP 5 LP'!$A$2:$XDF$2,0),FALSE)=0,NA(),VLOOKUP($C$1,'VNA IPCA'!A:G,5,FALSE))</f>
        <v>#N/A</v>
      </c>
    </row>
    <row r="237" spans="1:3" x14ac:dyDescent="0.3">
      <c r="A237" s="20">
        <v>44904</v>
      </c>
      <c r="B237" s="21">
        <f>IF(VLOOKUP(A237,'Mediana Mensal IPCA TOP 5 LP'!$A$2:$XFC$10000,MATCH(B$1,'Mediana Mensal IPCA TOP 5 LP'!$A$2:$XDF$2,0),FALSE)=0,NA(),VLOOKUP(A237,'Mediana Mensal IPCA TOP 5 LP'!$A$2:$XFC$10000,MATCH(B$1,'Mediana Mensal IPCA TOP 5 LP'!$A$2:$XDF$2,0),FALSE))</f>
        <v>0.67</v>
      </c>
      <c r="C237" s="22" t="e">
        <f>IF(VLOOKUP(A237,'Mediana Mensal IPCA TOP 5 LP'!$A$2:$XFC$10000,MATCH(B$1,'Mediana Mensal IPCA TOP 5 LP'!$A$2:$XDF$2,0),FALSE)=0,NA(),VLOOKUP($C$1,'VNA IPCA'!A:G,5,FALSE))</f>
        <v>#N/A</v>
      </c>
    </row>
    <row r="238" spans="1:3" x14ac:dyDescent="0.3">
      <c r="A238" s="20">
        <v>44907</v>
      </c>
      <c r="B238" s="21">
        <f>IF(VLOOKUP(A238,'Mediana Mensal IPCA TOP 5 LP'!$A$2:$XFC$10000,MATCH(B$1,'Mediana Mensal IPCA TOP 5 LP'!$A$2:$XDF$2,0),FALSE)=0,NA(),VLOOKUP(A238,'Mediana Mensal IPCA TOP 5 LP'!$A$2:$XFC$10000,MATCH(B$1,'Mediana Mensal IPCA TOP 5 LP'!$A$2:$XDF$2,0),FALSE))</f>
        <v>0.67</v>
      </c>
      <c r="C238" s="22" t="e">
        <f>IF(VLOOKUP(A238,'Mediana Mensal IPCA TOP 5 LP'!$A$2:$XFC$10000,MATCH(B$1,'Mediana Mensal IPCA TOP 5 LP'!$A$2:$XDF$2,0),FALSE)=0,NA(),VLOOKUP($C$1,'VNA IPCA'!A:G,5,FALSE))</f>
        <v>#N/A</v>
      </c>
    </row>
    <row r="239" spans="1:3" x14ac:dyDescent="0.3">
      <c r="A239" s="20">
        <v>44908</v>
      </c>
      <c r="B239" s="21">
        <f>IF(VLOOKUP(A239,'Mediana Mensal IPCA TOP 5 LP'!$A$2:$XFC$10000,MATCH(B$1,'Mediana Mensal IPCA TOP 5 LP'!$A$2:$XDF$2,0),FALSE)=0,NA(),VLOOKUP(A239,'Mediana Mensal IPCA TOP 5 LP'!$A$2:$XFC$10000,MATCH(B$1,'Mediana Mensal IPCA TOP 5 LP'!$A$2:$XDF$2,0),FALSE))</f>
        <v>0.67</v>
      </c>
      <c r="C239" s="22" t="e">
        <f>IF(VLOOKUP(A239,'Mediana Mensal IPCA TOP 5 LP'!$A$2:$XFC$10000,MATCH(B$1,'Mediana Mensal IPCA TOP 5 LP'!$A$2:$XDF$2,0),FALSE)=0,NA(),VLOOKUP($C$1,'VNA IPCA'!A:G,5,FALSE))</f>
        <v>#N/A</v>
      </c>
    </row>
    <row r="240" spans="1:3" x14ac:dyDescent="0.3">
      <c r="A240" s="20">
        <v>44909</v>
      </c>
      <c r="B240" s="21">
        <f>IF(VLOOKUP(A240,'Mediana Mensal IPCA TOP 5 LP'!$A$2:$XFC$10000,MATCH(B$1,'Mediana Mensal IPCA TOP 5 LP'!$A$2:$XDF$2,0),FALSE)=0,NA(),VLOOKUP(A240,'Mediana Mensal IPCA TOP 5 LP'!$A$2:$XFC$10000,MATCH(B$1,'Mediana Mensal IPCA TOP 5 LP'!$A$2:$XDF$2,0),FALSE))</f>
        <v>0.67</v>
      </c>
      <c r="C240" s="22" t="e">
        <f>IF(VLOOKUP(A240,'Mediana Mensal IPCA TOP 5 LP'!$A$2:$XFC$10000,MATCH(B$1,'Mediana Mensal IPCA TOP 5 LP'!$A$2:$XDF$2,0),FALSE)=0,NA(),VLOOKUP($C$1,'VNA IPCA'!A:G,5,FALSE))</f>
        <v>#N/A</v>
      </c>
    </row>
    <row r="241" spans="1:3" x14ac:dyDescent="0.3">
      <c r="A241" s="20">
        <v>44910</v>
      </c>
      <c r="B241" s="21">
        <f>IF(VLOOKUP(A241,'Mediana Mensal IPCA TOP 5 LP'!$A$2:$XFC$10000,MATCH(B$1,'Mediana Mensal IPCA TOP 5 LP'!$A$2:$XDF$2,0),FALSE)=0,NA(),VLOOKUP(A241,'Mediana Mensal IPCA TOP 5 LP'!$A$2:$XFC$10000,MATCH(B$1,'Mediana Mensal IPCA TOP 5 LP'!$A$2:$XDF$2,0),FALSE))</f>
        <v>0.67</v>
      </c>
      <c r="C241" s="22" t="e">
        <f>IF(VLOOKUP(A241,'Mediana Mensal IPCA TOP 5 LP'!$A$2:$XFC$10000,MATCH(B$1,'Mediana Mensal IPCA TOP 5 LP'!$A$2:$XDF$2,0),FALSE)=0,NA(),VLOOKUP($C$1,'VNA IPCA'!A:G,5,FALSE))</f>
        <v>#N/A</v>
      </c>
    </row>
    <row r="242" spans="1:3" x14ac:dyDescent="0.3">
      <c r="A242" s="20">
        <v>44911</v>
      </c>
      <c r="B242" s="21">
        <f>IF(VLOOKUP(A242,'Mediana Mensal IPCA TOP 5 LP'!$A$2:$XFC$10000,MATCH(B$1,'Mediana Mensal IPCA TOP 5 LP'!$A$2:$XDF$2,0),FALSE)=0,NA(),VLOOKUP(A242,'Mediana Mensal IPCA TOP 5 LP'!$A$2:$XFC$10000,MATCH(B$1,'Mediana Mensal IPCA TOP 5 LP'!$A$2:$XDF$2,0),FALSE))</f>
        <v>0.67</v>
      </c>
      <c r="C242" s="22" t="e">
        <f>IF(VLOOKUP(A242,'Mediana Mensal IPCA TOP 5 LP'!$A$2:$XFC$10000,MATCH(B$1,'Mediana Mensal IPCA TOP 5 LP'!$A$2:$XDF$2,0),FALSE)=0,NA(),VLOOKUP($C$1,'VNA IPCA'!A:G,5,FALSE))</f>
        <v>#N/A</v>
      </c>
    </row>
    <row r="243" spans="1:3" x14ac:dyDescent="0.3">
      <c r="A243" s="20">
        <v>44914</v>
      </c>
      <c r="B243" s="21">
        <f>IF(VLOOKUP(A243,'Mediana Mensal IPCA TOP 5 LP'!$A$2:$XFC$10000,MATCH(B$1,'Mediana Mensal IPCA TOP 5 LP'!$A$2:$XDF$2,0),FALSE)=0,NA(),VLOOKUP(A243,'Mediana Mensal IPCA TOP 5 LP'!$A$2:$XFC$10000,MATCH(B$1,'Mediana Mensal IPCA TOP 5 LP'!$A$2:$XDF$2,0),FALSE))</f>
        <v>0.67</v>
      </c>
      <c r="C243" s="22" t="e">
        <f>IF(VLOOKUP(A243,'Mediana Mensal IPCA TOP 5 LP'!$A$2:$XFC$10000,MATCH(B$1,'Mediana Mensal IPCA TOP 5 LP'!$A$2:$XDF$2,0),FALSE)=0,NA(),VLOOKUP($C$1,'VNA IPCA'!A:G,5,FALSE))</f>
        <v>#N/A</v>
      </c>
    </row>
    <row r="244" spans="1:3" x14ac:dyDescent="0.3">
      <c r="A244" s="20">
        <v>44915</v>
      </c>
      <c r="B244" s="21">
        <f>IF(VLOOKUP(A244,'Mediana Mensal IPCA TOP 5 LP'!$A$2:$XFC$10000,MATCH(B$1,'Mediana Mensal IPCA TOP 5 LP'!$A$2:$XDF$2,0),FALSE)=0,NA(),VLOOKUP(A244,'Mediana Mensal IPCA TOP 5 LP'!$A$2:$XFC$10000,MATCH(B$1,'Mediana Mensal IPCA TOP 5 LP'!$A$2:$XDF$2,0),FALSE))</f>
        <v>0.67</v>
      </c>
      <c r="C244" s="22" t="e">
        <f>IF(VLOOKUP(A244,'Mediana Mensal IPCA TOP 5 LP'!$A$2:$XFC$10000,MATCH(B$1,'Mediana Mensal IPCA TOP 5 LP'!$A$2:$XDF$2,0),FALSE)=0,NA(),VLOOKUP($C$1,'VNA IPCA'!A:G,5,FALSE))</f>
        <v>#N/A</v>
      </c>
    </row>
    <row r="245" spans="1:3" x14ac:dyDescent="0.3">
      <c r="A245" s="20">
        <v>44916</v>
      </c>
      <c r="B245" s="21">
        <f>IF(VLOOKUP(A245,'Mediana Mensal IPCA TOP 5 LP'!$A$2:$XFC$10000,MATCH(B$1,'Mediana Mensal IPCA TOP 5 LP'!$A$2:$XDF$2,0),FALSE)=0,NA(),VLOOKUP(A245,'Mediana Mensal IPCA TOP 5 LP'!$A$2:$XFC$10000,MATCH(B$1,'Mediana Mensal IPCA TOP 5 LP'!$A$2:$XDF$2,0),FALSE))</f>
        <v>0.67</v>
      </c>
      <c r="C245" s="22" t="e">
        <f>IF(VLOOKUP(A245,'Mediana Mensal IPCA TOP 5 LP'!$A$2:$XFC$10000,MATCH(B$1,'Mediana Mensal IPCA TOP 5 LP'!$A$2:$XDF$2,0),FALSE)=0,NA(),VLOOKUP($C$1,'VNA IPCA'!A:G,5,FALSE))</f>
        <v>#N/A</v>
      </c>
    </row>
    <row r="246" spans="1:3" x14ac:dyDescent="0.3">
      <c r="A246" s="20">
        <v>44917</v>
      </c>
      <c r="B246" s="21">
        <f>IF(VLOOKUP(A246,'Mediana Mensal IPCA TOP 5 LP'!$A$2:$XFC$10000,MATCH(B$1,'Mediana Mensal IPCA TOP 5 LP'!$A$2:$XDF$2,0),FALSE)=0,NA(),VLOOKUP(A246,'Mediana Mensal IPCA TOP 5 LP'!$A$2:$XFC$10000,MATCH(B$1,'Mediana Mensal IPCA TOP 5 LP'!$A$2:$XDF$2,0),FALSE))</f>
        <v>0.67</v>
      </c>
      <c r="C246" s="22" t="e">
        <f>IF(VLOOKUP(A246,'Mediana Mensal IPCA TOP 5 LP'!$A$2:$XFC$10000,MATCH(B$1,'Mediana Mensal IPCA TOP 5 LP'!$A$2:$XDF$2,0),FALSE)=0,NA(),VLOOKUP($C$1,'VNA IPCA'!A:G,5,FALSE))</f>
        <v>#N/A</v>
      </c>
    </row>
    <row r="247" spans="1:3" x14ac:dyDescent="0.3">
      <c r="A247" s="20">
        <v>44918</v>
      </c>
      <c r="B247" s="21">
        <f>IF(VLOOKUP(A247,'Mediana Mensal IPCA TOP 5 LP'!$A$2:$XFC$10000,MATCH(B$1,'Mediana Mensal IPCA TOP 5 LP'!$A$2:$XDF$2,0),FALSE)=0,NA(),VLOOKUP(A247,'Mediana Mensal IPCA TOP 5 LP'!$A$2:$XFC$10000,MATCH(B$1,'Mediana Mensal IPCA TOP 5 LP'!$A$2:$XDF$2,0),FALSE))</f>
        <v>0.6</v>
      </c>
      <c r="C247" s="22" t="e">
        <f>IF(VLOOKUP(A247,'Mediana Mensal IPCA TOP 5 LP'!$A$2:$XFC$10000,MATCH(B$1,'Mediana Mensal IPCA TOP 5 LP'!$A$2:$XDF$2,0),FALSE)=0,NA(),VLOOKUP($C$1,'VNA IPCA'!A:G,5,FALSE))</f>
        <v>#N/A</v>
      </c>
    </row>
    <row r="248" spans="1:3" x14ac:dyDescent="0.3">
      <c r="A248" s="20">
        <v>44921</v>
      </c>
      <c r="B248" s="21">
        <f>IF(VLOOKUP(A248,'Mediana Mensal IPCA TOP 5 LP'!$A$2:$XFC$10000,MATCH(B$1,'Mediana Mensal IPCA TOP 5 LP'!$A$2:$XDF$2,0),FALSE)=0,NA(),VLOOKUP(A248,'Mediana Mensal IPCA TOP 5 LP'!$A$2:$XFC$10000,MATCH(B$1,'Mediana Mensal IPCA TOP 5 LP'!$A$2:$XDF$2,0),FALSE))</f>
        <v>0.6</v>
      </c>
      <c r="C248" s="22" t="e">
        <f>IF(VLOOKUP(A248,'Mediana Mensal IPCA TOP 5 LP'!$A$2:$XFC$10000,MATCH(B$1,'Mediana Mensal IPCA TOP 5 LP'!$A$2:$XDF$2,0),FALSE)=0,NA(),VLOOKUP($C$1,'VNA IPCA'!A:G,5,FALSE))</f>
        <v>#N/A</v>
      </c>
    </row>
    <row r="249" spans="1:3" x14ac:dyDescent="0.3">
      <c r="A249" s="20">
        <v>44922</v>
      </c>
      <c r="B249" s="21">
        <f>IF(VLOOKUP(A249,'Mediana Mensal IPCA TOP 5 LP'!$A$2:$XFC$10000,MATCH(B$1,'Mediana Mensal IPCA TOP 5 LP'!$A$2:$XDF$2,0),FALSE)=0,NA(),VLOOKUP(A249,'Mediana Mensal IPCA TOP 5 LP'!$A$2:$XFC$10000,MATCH(B$1,'Mediana Mensal IPCA TOP 5 LP'!$A$2:$XDF$2,0),FALSE))</f>
        <v>0.6</v>
      </c>
      <c r="C249" s="22" t="e">
        <f>IF(VLOOKUP(A249,'Mediana Mensal IPCA TOP 5 LP'!$A$2:$XFC$10000,MATCH(B$1,'Mediana Mensal IPCA TOP 5 LP'!$A$2:$XDF$2,0),FALSE)=0,NA(),VLOOKUP($C$1,'VNA IPCA'!A:G,5,FALSE))</f>
        <v>#N/A</v>
      </c>
    </row>
    <row r="250" spans="1:3" x14ac:dyDescent="0.3">
      <c r="A250" s="20">
        <v>44923</v>
      </c>
      <c r="B250" s="21">
        <f>IF(VLOOKUP(A250,'Mediana Mensal IPCA TOP 5 LP'!$A$2:$XFC$10000,MATCH(B$1,'Mediana Mensal IPCA TOP 5 LP'!$A$2:$XDF$2,0),FALSE)=0,NA(),VLOOKUP(A250,'Mediana Mensal IPCA TOP 5 LP'!$A$2:$XFC$10000,MATCH(B$1,'Mediana Mensal IPCA TOP 5 LP'!$A$2:$XDF$2,0),FALSE))</f>
        <v>0.6</v>
      </c>
      <c r="C250" s="22" t="e">
        <f>IF(VLOOKUP(A250,'Mediana Mensal IPCA TOP 5 LP'!$A$2:$XFC$10000,MATCH(B$1,'Mediana Mensal IPCA TOP 5 LP'!$A$2:$XDF$2,0),FALSE)=0,NA(),VLOOKUP($C$1,'VNA IPCA'!A:G,5,FALSE))</f>
        <v>#N/A</v>
      </c>
    </row>
    <row r="251" spans="1:3" x14ac:dyDescent="0.3">
      <c r="A251" s="20">
        <v>44924</v>
      </c>
      <c r="B251" s="21">
        <f>IF(VLOOKUP(A251,'Mediana Mensal IPCA TOP 5 LP'!$A$2:$XFC$10000,MATCH(B$1,'Mediana Mensal IPCA TOP 5 LP'!$A$2:$XDF$2,0),FALSE)=0,NA(),VLOOKUP(A251,'Mediana Mensal IPCA TOP 5 LP'!$A$2:$XFC$10000,MATCH(B$1,'Mediana Mensal IPCA TOP 5 LP'!$A$2:$XDF$2,0),FALSE))</f>
        <v>0.6</v>
      </c>
      <c r="C251" s="22" t="e">
        <f>IF(VLOOKUP(A251,'Mediana Mensal IPCA TOP 5 LP'!$A$2:$XFC$10000,MATCH(B$1,'Mediana Mensal IPCA TOP 5 LP'!$A$2:$XDF$2,0),FALSE)=0,NA(),VLOOKUP($C$1,'VNA IPCA'!A:G,5,FALSE))</f>
        <v>#N/A</v>
      </c>
    </row>
    <row r="252" spans="1:3" x14ac:dyDescent="0.3">
      <c r="A252" s="20">
        <v>44925</v>
      </c>
      <c r="B252" s="21">
        <f>IF(VLOOKUP(A252,'Mediana Mensal IPCA TOP 5 LP'!$A$2:$XFC$10000,MATCH(B$1,'Mediana Mensal IPCA TOP 5 LP'!$A$2:$XDF$2,0),FALSE)=0,NA(),VLOOKUP(A252,'Mediana Mensal IPCA TOP 5 LP'!$A$2:$XFC$10000,MATCH(B$1,'Mediana Mensal IPCA TOP 5 LP'!$A$2:$XDF$2,0),FALSE))</f>
        <v>0.6</v>
      </c>
      <c r="C252" s="22" t="e">
        <f>IF(VLOOKUP(A252,'Mediana Mensal IPCA TOP 5 LP'!$A$2:$XFC$10000,MATCH(B$1,'Mediana Mensal IPCA TOP 5 LP'!$A$2:$XDF$2,0),FALSE)=0,NA(),VLOOKUP($C$1,'VNA IPCA'!A:G,5,FALSE))</f>
        <v>#N/A</v>
      </c>
    </row>
    <row r="253" spans="1:3" x14ac:dyDescent="0.3">
      <c r="A253" s="20">
        <v>44928</v>
      </c>
      <c r="B253" s="21">
        <f>IF(VLOOKUP(A253,'Mediana Mensal IPCA TOP 5 LP'!$A$2:$XFC$10000,MATCH(B$1,'Mediana Mensal IPCA TOP 5 LP'!$A$2:$XDF$2,0),FALSE)=0,NA(),VLOOKUP(A253,'Mediana Mensal IPCA TOP 5 LP'!$A$2:$XFC$10000,MATCH(B$1,'Mediana Mensal IPCA TOP 5 LP'!$A$2:$XDF$2,0),FALSE))</f>
        <v>0.6</v>
      </c>
      <c r="C253" s="22" t="e">
        <f>IF(VLOOKUP(A253,'Mediana Mensal IPCA TOP 5 LP'!$A$2:$XFC$10000,MATCH(B$1,'Mediana Mensal IPCA TOP 5 LP'!$A$2:$XDF$2,0),FALSE)=0,NA(),VLOOKUP($C$1,'VNA IPCA'!A:G,5,FALSE))</f>
        <v>#N/A</v>
      </c>
    </row>
    <row r="254" spans="1:3" x14ac:dyDescent="0.3">
      <c r="A254" s="20">
        <v>44929</v>
      </c>
      <c r="B254" s="21">
        <f>IF(VLOOKUP(A254,'Mediana Mensal IPCA TOP 5 LP'!$A$2:$XFC$10000,MATCH(B$1,'Mediana Mensal IPCA TOP 5 LP'!$A$2:$XDF$2,0),FALSE)=0,NA(),VLOOKUP(A254,'Mediana Mensal IPCA TOP 5 LP'!$A$2:$XFC$10000,MATCH(B$1,'Mediana Mensal IPCA TOP 5 LP'!$A$2:$XDF$2,0),FALSE))</f>
        <v>0.6</v>
      </c>
      <c r="C254" s="22" t="e">
        <f>IF(VLOOKUP(A254,'Mediana Mensal IPCA TOP 5 LP'!$A$2:$XFC$10000,MATCH(B$1,'Mediana Mensal IPCA TOP 5 LP'!$A$2:$XDF$2,0),FALSE)=0,NA(),VLOOKUP($C$1,'VNA IPCA'!A:G,5,FALSE))</f>
        <v>#N/A</v>
      </c>
    </row>
    <row r="255" spans="1:3" x14ac:dyDescent="0.3">
      <c r="A255" s="20">
        <v>44930</v>
      </c>
      <c r="B255" s="21">
        <f>IF(VLOOKUP(A255,'Mediana Mensal IPCA TOP 5 LP'!$A$2:$XFC$10000,MATCH(B$1,'Mediana Mensal IPCA TOP 5 LP'!$A$2:$XDF$2,0),FALSE)=0,NA(),VLOOKUP(A255,'Mediana Mensal IPCA TOP 5 LP'!$A$2:$XFC$10000,MATCH(B$1,'Mediana Mensal IPCA TOP 5 LP'!$A$2:$XDF$2,0),FALSE))</f>
        <v>0.6</v>
      </c>
      <c r="C255" s="22" t="e">
        <f>IF(VLOOKUP(A255,'Mediana Mensal IPCA TOP 5 LP'!$A$2:$XFC$10000,MATCH(B$1,'Mediana Mensal IPCA TOP 5 LP'!$A$2:$XDF$2,0),FALSE)=0,NA(),VLOOKUP($C$1,'VNA IPCA'!A:G,5,FALSE))</f>
        <v>#N/A</v>
      </c>
    </row>
    <row r="256" spans="1:3" x14ac:dyDescent="0.3">
      <c r="A256" s="20">
        <v>44931</v>
      </c>
      <c r="B256" s="21">
        <f>IF(VLOOKUP(A256,'Mediana Mensal IPCA TOP 5 LP'!$A$2:$XFC$10000,MATCH(B$1,'Mediana Mensal IPCA TOP 5 LP'!$A$2:$XDF$2,0),FALSE)=0,NA(),VLOOKUP(A256,'Mediana Mensal IPCA TOP 5 LP'!$A$2:$XFC$10000,MATCH(B$1,'Mediana Mensal IPCA TOP 5 LP'!$A$2:$XDF$2,0),FALSE))</f>
        <v>0.6</v>
      </c>
      <c r="C256" s="22" t="e">
        <f>IF(VLOOKUP(A256,'Mediana Mensal IPCA TOP 5 LP'!$A$2:$XFC$10000,MATCH(B$1,'Mediana Mensal IPCA TOP 5 LP'!$A$2:$XDF$2,0),FALSE)=0,NA(),VLOOKUP($C$1,'VNA IPCA'!A:G,5,FALSE))</f>
        <v>#N/A</v>
      </c>
    </row>
    <row r="257" spans="1:3" x14ac:dyDescent="0.3">
      <c r="A257" s="20">
        <v>44932</v>
      </c>
      <c r="B257" s="21">
        <f>IF(VLOOKUP(A257,'Mediana Mensal IPCA TOP 5 LP'!$A$2:$XFC$10000,MATCH(B$1,'Mediana Mensal IPCA TOP 5 LP'!$A$2:$XDF$2,0),FALSE)=0,NA(),VLOOKUP(A257,'Mediana Mensal IPCA TOP 5 LP'!$A$2:$XFC$10000,MATCH(B$1,'Mediana Mensal IPCA TOP 5 LP'!$A$2:$XDF$2,0),FALSE))</f>
        <v>0.6</v>
      </c>
      <c r="C257" s="22" t="e">
        <f>IF(VLOOKUP(A257,'Mediana Mensal IPCA TOP 5 LP'!$A$2:$XFC$10000,MATCH(B$1,'Mediana Mensal IPCA TOP 5 LP'!$A$2:$XDF$2,0),FALSE)=0,NA(),VLOOKUP($C$1,'VNA IPCA'!A:G,5,FALSE))</f>
        <v>#N/A</v>
      </c>
    </row>
    <row r="258" spans="1:3" x14ac:dyDescent="0.3">
      <c r="A258" s="20">
        <v>44935</v>
      </c>
      <c r="B258" s="21">
        <f>IF(VLOOKUP(A258,'Mediana Mensal IPCA TOP 5 LP'!$A$2:$XFC$10000,MATCH(B$1,'Mediana Mensal IPCA TOP 5 LP'!$A$2:$XDF$2,0),FALSE)=0,NA(),VLOOKUP(A258,'Mediana Mensal IPCA TOP 5 LP'!$A$2:$XFC$10000,MATCH(B$1,'Mediana Mensal IPCA TOP 5 LP'!$A$2:$XDF$2,0),FALSE))</f>
        <v>0.6</v>
      </c>
      <c r="C258" s="22" t="e">
        <f>IF(VLOOKUP(A258,'Mediana Mensal IPCA TOP 5 LP'!$A$2:$XFC$10000,MATCH(B$1,'Mediana Mensal IPCA TOP 5 LP'!$A$2:$XDF$2,0),FALSE)=0,NA(),VLOOKUP($C$1,'VNA IPCA'!A:G,5,FALSE))</f>
        <v>#N/A</v>
      </c>
    </row>
    <row r="259" spans="1:3" x14ac:dyDescent="0.3">
      <c r="A259" s="20">
        <v>44936</v>
      </c>
      <c r="B259" s="21">
        <f>IF(VLOOKUP(A259,'Mediana Mensal IPCA TOP 5 LP'!$A$2:$XFC$10000,MATCH(B$1,'Mediana Mensal IPCA TOP 5 LP'!$A$2:$XDF$2,0),FALSE)=0,NA(),VLOOKUP(A259,'Mediana Mensal IPCA TOP 5 LP'!$A$2:$XFC$10000,MATCH(B$1,'Mediana Mensal IPCA TOP 5 LP'!$A$2:$XDF$2,0),FALSE))</f>
        <v>0.6</v>
      </c>
      <c r="C259" s="22" t="e">
        <f>IF(VLOOKUP(A259,'Mediana Mensal IPCA TOP 5 LP'!$A$2:$XFC$10000,MATCH(B$1,'Mediana Mensal IPCA TOP 5 LP'!$A$2:$XDF$2,0),FALSE)=0,NA(),VLOOKUP($C$1,'VNA IPCA'!A:G,5,FALSE))</f>
        <v>#N/A</v>
      </c>
    </row>
    <row r="260" spans="1:3" x14ac:dyDescent="0.3">
      <c r="A260" s="20">
        <v>44937</v>
      </c>
      <c r="B260" s="21">
        <f>IF(VLOOKUP(A260,'Mediana Mensal IPCA TOP 5 LP'!$A$2:$XFC$10000,MATCH(B$1,'Mediana Mensal IPCA TOP 5 LP'!$A$2:$XDF$2,0),FALSE)=0,NA(),VLOOKUP(A260,'Mediana Mensal IPCA TOP 5 LP'!$A$2:$XFC$10000,MATCH(B$1,'Mediana Mensal IPCA TOP 5 LP'!$A$2:$XDF$2,0),FALSE))</f>
        <v>0.6</v>
      </c>
      <c r="C260" s="22" t="e">
        <f>IF(VLOOKUP(A260,'Mediana Mensal IPCA TOP 5 LP'!$A$2:$XFC$10000,MATCH(B$1,'Mediana Mensal IPCA TOP 5 LP'!$A$2:$XDF$2,0),FALSE)=0,NA(),VLOOKUP($C$1,'VNA IPCA'!A:G,5,FALSE))</f>
        <v>#N/A</v>
      </c>
    </row>
    <row r="261" spans="1:3" x14ac:dyDescent="0.3">
      <c r="A261" s="20">
        <v>44938</v>
      </c>
      <c r="B261" s="21">
        <f>IF(VLOOKUP(A261,'Mediana Mensal IPCA TOP 5 LP'!$A$2:$XFC$10000,MATCH(B$1,'Mediana Mensal IPCA TOP 5 LP'!$A$2:$XDF$2,0),FALSE)=0,NA(),VLOOKUP(A261,'Mediana Mensal IPCA TOP 5 LP'!$A$2:$XFC$10000,MATCH(B$1,'Mediana Mensal IPCA TOP 5 LP'!$A$2:$XDF$2,0),FALSE))</f>
        <v>0.6</v>
      </c>
      <c r="C261" s="22" t="e">
        <f>IF(VLOOKUP(A261,'Mediana Mensal IPCA TOP 5 LP'!$A$2:$XFC$10000,MATCH(B$1,'Mediana Mensal IPCA TOP 5 LP'!$A$2:$XDF$2,0),FALSE)=0,NA(),VLOOKUP($C$1,'VNA IPCA'!A:G,5,FALSE))</f>
        <v>#N/A</v>
      </c>
    </row>
    <row r="262" spans="1:3" x14ac:dyDescent="0.3">
      <c r="A262" s="20">
        <v>44939</v>
      </c>
      <c r="B262" s="21">
        <f>IF(VLOOKUP(A262,'Mediana Mensal IPCA TOP 5 LP'!$A$2:$XFC$10000,MATCH(B$1,'Mediana Mensal IPCA TOP 5 LP'!$A$2:$XDF$2,0),FALSE)=0,NA(),VLOOKUP(A262,'Mediana Mensal IPCA TOP 5 LP'!$A$2:$XFC$10000,MATCH(B$1,'Mediana Mensal IPCA TOP 5 LP'!$A$2:$XDF$2,0),FALSE))</f>
        <v>0.6</v>
      </c>
      <c r="C262" s="22" t="e">
        <f>IF(VLOOKUP(A262,'Mediana Mensal IPCA TOP 5 LP'!$A$2:$XFC$10000,MATCH(B$1,'Mediana Mensal IPCA TOP 5 LP'!$A$2:$XDF$2,0),FALSE)=0,NA(),VLOOKUP($C$1,'VNA IPCA'!A:G,5,FALSE))</f>
        <v>#N/A</v>
      </c>
    </row>
    <row r="263" spans="1:3" x14ac:dyDescent="0.3">
      <c r="A263" s="20">
        <v>44942</v>
      </c>
      <c r="B263" s="21">
        <f>IF(VLOOKUP(A263,'Mediana Mensal IPCA TOP 5 LP'!$A$2:$XFC$10000,MATCH(B$1,'Mediana Mensal IPCA TOP 5 LP'!$A$2:$XDF$2,0),FALSE)=0,NA(),VLOOKUP(A263,'Mediana Mensal IPCA TOP 5 LP'!$A$2:$XFC$10000,MATCH(B$1,'Mediana Mensal IPCA TOP 5 LP'!$A$2:$XDF$2,0),FALSE))</f>
        <v>0.6</v>
      </c>
      <c r="C263" s="22" t="e">
        <f>IF(VLOOKUP(A263,'Mediana Mensal IPCA TOP 5 LP'!$A$2:$XFC$10000,MATCH(B$1,'Mediana Mensal IPCA TOP 5 LP'!$A$2:$XDF$2,0),FALSE)=0,NA(),VLOOKUP($C$1,'VNA IPCA'!A:G,5,FALSE))</f>
        <v>#N/A</v>
      </c>
    </row>
    <row r="264" spans="1:3" x14ac:dyDescent="0.3">
      <c r="A264" s="20">
        <v>44943</v>
      </c>
      <c r="B264" s="21">
        <f>IF(VLOOKUP(A264,'Mediana Mensal IPCA TOP 5 LP'!$A$2:$XFC$10000,MATCH(B$1,'Mediana Mensal IPCA TOP 5 LP'!$A$2:$XDF$2,0),FALSE)=0,NA(),VLOOKUP(A264,'Mediana Mensal IPCA TOP 5 LP'!$A$2:$XFC$10000,MATCH(B$1,'Mediana Mensal IPCA TOP 5 LP'!$A$2:$XDF$2,0),FALSE))</f>
        <v>0.6</v>
      </c>
      <c r="C264" s="22" t="e">
        <f>IF(VLOOKUP(A264,'Mediana Mensal IPCA TOP 5 LP'!$A$2:$XFC$10000,MATCH(B$1,'Mediana Mensal IPCA TOP 5 LP'!$A$2:$XDF$2,0),FALSE)=0,NA(),VLOOKUP($C$1,'VNA IPCA'!A:G,5,FALSE))</f>
        <v>#N/A</v>
      </c>
    </row>
    <row r="265" spans="1:3" x14ac:dyDescent="0.3">
      <c r="A265" s="20">
        <v>44944</v>
      </c>
      <c r="B265" s="21">
        <f>IF(VLOOKUP(A265,'Mediana Mensal IPCA TOP 5 LP'!$A$2:$XFC$10000,MATCH(B$1,'Mediana Mensal IPCA TOP 5 LP'!$A$2:$XDF$2,0),FALSE)=0,NA(),VLOOKUP(A265,'Mediana Mensal IPCA TOP 5 LP'!$A$2:$XFC$10000,MATCH(B$1,'Mediana Mensal IPCA TOP 5 LP'!$A$2:$XDF$2,0),FALSE))</f>
        <v>0.6</v>
      </c>
      <c r="C265" s="22" t="e">
        <f>IF(VLOOKUP(A265,'Mediana Mensal IPCA TOP 5 LP'!$A$2:$XFC$10000,MATCH(B$1,'Mediana Mensal IPCA TOP 5 LP'!$A$2:$XDF$2,0),FALSE)=0,NA(),VLOOKUP($C$1,'VNA IPCA'!A:G,5,FALSE))</f>
        <v>#N/A</v>
      </c>
    </row>
    <row r="266" spans="1:3" x14ac:dyDescent="0.3">
      <c r="A266" s="20">
        <v>44945</v>
      </c>
      <c r="B266" s="21">
        <f>IF(VLOOKUP(A266,'Mediana Mensal IPCA TOP 5 LP'!$A$2:$XFC$10000,MATCH(B$1,'Mediana Mensal IPCA TOP 5 LP'!$A$2:$XDF$2,0),FALSE)=0,NA(),VLOOKUP(A266,'Mediana Mensal IPCA TOP 5 LP'!$A$2:$XFC$10000,MATCH(B$1,'Mediana Mensal IPCA TOP 5 LP'!$A$2:$XDF$2,0),FALSE))</f>
        <v>0.6</v>
      </c>
      <c r="C266" s="22" t="e">
        <f>IF(VLOOKUP(A266,'Mediana Mensal IPCA TOP 5 LP'!$A$2:$XFC$10000,MATCH(B$1,'Mediana Mensal IPCA TOP 5 LP'!$A$2:$XDF$2,0),FALSE)=0,NA(),VLOOKUP($C$1,'VNA IPCA'!A:G,5,FALSE))</f>
        <v>#N/A</v>
      </c>
    </row>
    <row r="267" spans="1:3" x14ac:dyDescent="0.3">
      <c r="A267" s="20">
        <v>44946</v>
      </c>
      <c r="B267" s="21">
        <f>IF(VLOOKUP(A267,'Mediana Mensal IPCA TOP 5 LP'!$A$2:$XFC$10000,MATCH(B$1,'Mediana Mensal IPCA TOP 5 LP'!$A$2:$XDF$2,0),FALSE)=0,NA(),VLOOKUP(A267,'Mediana Mensal IPCA TOP 5 LP'!$A$2:$XFC$10000,MATCH(B$1,'Mediana Mensal IPCA TOP 5 LP'!$A$2:$XDF$2,0),FALSE))</f>
        <v>0.62</v>
      </c>
      <c r="C267" s="22" t="e">
        <f>IF(VLOOKUP(A267,'Mediana Mensal IPCA TOP 5 LP'!$A$2:$XFC$10000,MATCH(B$1,'Mediana Mensal IPCA TOP 5 LP'!$A$2:$XDF$2,0),FALSE)=0,NA(),VLOOKUP($C$1,'VNA IPCA'!A:G,5,FALSE))</f>
        <v>#N/A</v>
      </c>
    </row>
    <row r="268" spans="1:3" x14ac:dyDescent="0.3">
      <c r="A268" s="20">
        <v>44949</v>
      </c>
      <c r="B268" s="21">
        <f>IF(VLOOKUP(A268,'Mediana Mensal IPCA TOP 5 LP'!$A$2:$XFC$10000,MATCH(B$1,'Mediana Mensal IPCA TOP 5 LP'!$A$2:$XDF$2,0),FALSE)=0,NA(),VLOOKUP(A268,'Mediana Mensal IPCA TOP 5 LP'!$A$2:$XFC$10000,MATCH(B$1,'Mediana Mensal IPCA TOP 5 LP'!$A$2:$XDF$2,0),FALSE))</f>
        <v>0.62</v>
      </c>
      <c r="C268" s="22" t="e">
        <f>IF(VLOOKUP(A268,'Mediana Mensal IPCA TOP 5 LP'!$A$2:$XFC$10000,MATCH(B$1,'Mediana Mensal IPCA TOP 5 LP'!$A$2:$XDF$2,0),FALSE)=0,NA(),VLOOKUP($C$1,'VNA IPCA'!A:G,5,FALSE))</f>
        <v>#N/A</v>
      </c>
    </row>
    <row r="269" spans="1:3" x14ac:dyDescent="0.3">
      <c r="A269" s="20">
        <v>44950</v>
      </c>
      <c r="B269" s="21">
        <f>IF(VLOOKUP(A269,'Mediana Mensal IPCA TOP 5 LP'!$A$2:$XFC$10000,MATCH(B$1,'Mediana Mensal IPCA TOP 5 LP'!$A$2:$XDF$2,0),FALSE)=0,NA(),VLOOKUP(A269,'Mediana Mensal IPCA TOP 5 LP'!$A$2:$XFC$10000,MATCH(B$1,'Mediana Mensal IPCA TOP 5 LP'!$A$2:$XDF$2,0),FALSE))</f>
        <v>0.62</v>
      </c>
      <c r="C269" s="22" t="e">
        <f>IF(VLOOKUP(A269,'Mediana Mensal IPCA TOP 5 LP'!$A$2:$XFC$10000,MATCH(B$1,'Mediana Mensal IPCA TOP 5 LP'!$A$2:$XDF$2,0),FALSE)=0,NA(),VLOOKUP($C$1,'VNA IPCA'!A:G,5,FALSE))</f>
        <v>#N/A</v>
      </c>
    </row>
    <row r="270" spans="1:3" x14ac:dyDescent="0.3">
      <c r="A270" s="20">
        <v>44951</v>
      </c>
      <c r="B270" s="21">
        <f>IF(VLOOKUP(A270,'Mediana Mensal IPCA TOP 5 LP'!$A$2:$XFC$10000,MATCH(B$1,'Mediana Mensal IPCA TOP 5 LP'!$A$2:$XDF$2,0),FALSE)=0,NA(),VLOOKUP(A270,'Mediana Mensal IPCA TOP 5 LP'!$A$2:$XFC$10000,MATCH(B$1,'Mediana Mensal IPCA TOP 5 LP'!$A$2:$XDF$2,0),FALSE))</f>
        <v>0.62</v>
      </c>
      <c r="C270" s="22" t="e">
        <f>IF(VLOOKUP(A270,'Mediana Mensal IPCA TOP 5 LP'!$A$2:$XFC$10000,MATCH(B$1,'Mediana Mensal IPCA TOP 5 LP'!$A$2:$XDF$2,0),FALSE)=0,NA(),VLOOKUP($C$1,'VNA IPCA'!A:G,5,FALSE))</f>
        <v>#N/A</v>
      </c>
    </row>
    <row r="271" spans="1:3" x14ac:dyDescent="0.3">
      <c r="A271" s="20">
        <v>44952</v>
      </c>
      <c r="B271" s="21">
        <f>IF(VLOOKUP(A271,'Mediana Mensal IPCA TOP 5 LP'!$A$2:$XFC$10000,MATCH(B$1,'Mediana Mensal IPCA TOP 5 LP'!$A$2:$XDF$2,0),FALSE)=0,NA(),VLOOKUP(A271,'Mediana Mensal IPCA TOP 5 LP'!$A$2:$XFC$10000,MATCH(B$1,'Mediana Mensal IPCA TOP 5 LP'!$A$2:$XDF$2,0),FALSE))</f>
        <v>0.62</v>
      </c>
      <c r="C271" s="22" t="e">
        <f>IF(VLOOKUP(A271,'Mediana Mensal IPCA TOP 5 LP'!$A$2:$XFC$10000,MATCH(B$1,'Mediana Mensal IPCA TOP 5 LP'!$A$2:$XDF$2,0),FALSE)=0,NA(),VLOOKUP($C$1,'VNA IPCA'!A:G,5,FALSE))</f>
        <v>#N/A</v>
      </c>
    </row>
    <row r="272" spans="1:3" x14ac:dyDescent="0.3">
      <c r="A272" s="20">
        <v>44953</v>
      </c>
      <c r="B272" s="21">
        <f>IF(VLOOKUP(A272,'Mediana Mensal IPCA TOP 5 LP'!$A$2:$XFC$10000,MATCH(B$1,'Mediana Mensal IPCA TOP 5 LP'!$A$2:$XDF$2,0),FALSE)=0,NA(),VLOOKUP(A272,'Mediana Mensal IPCA TOP 5 LP'!$A$2:$XFC$10000,MATCH(B$1,'Mediana Mensal IPCA TOP 5 LP'!$A$2:$XDF$2,0),FALSE))</f>
        <v>0.7</v>
      </c>
      <c r="C272" s="22" t="e">
        <f>IF(VLOOKUP(A272,'Mediana Mensal IPCA TOP 5 LP'!$A$2:$XFC$10000,MATCH(B$1,'Mediana Mensal IPCA TOP 5 LP'!$A$2:$XDF$2,0),FALSE)=0,NA(),VLOOKUP($C$1,'VNA IPCA'!A:G,5,FALSE))</f>
        <v>#N/A</v>
      </c>
    </row>
    <row r="273" spans="1:3" x14ac:dyDescent="0.3">
      <c r="A273" s="20">
        <v>44956</v>
      </c>
      <c r="B273" s="21">
        <f>IF(VLOOKUP(A273,'Mediana Mensal IPCA TOP 5 LP'!$A$2:$XFC$10000,MATCH(B$1,'Mediana Mensal IPCA TOP 5 LP'!$A$2:$XDF$2,0),FALSE)=0,NA(),VLOOKUP(A273,'Mediana Mensal IPCA TOP 5 LP'!$A$2:$XFC$10000,MATCH(B$1,'Mediana Mensal IPCA TOP 5 LP'!$A$2:$XDF$2,0),FALSE))</f>
        <v>0.7</v>
      </c>
      <c r="C273" s="22" t="e">
        <f>IF(VLOOKUP(A273,'Mediana Mensal IPCA TOP 5 LP'!$A$2:$XFC$10000,MATCH(B$1,'Mediana Mensal IPCA TOP 5 LP'!$A$2:$XDF$2,0),FALSE)=0,NA(),VLOOKUP($C$1,'VNA IPCA'!A:G,5,FALSE))</f>
        <v>#N/A</v>
      </c>
    </row>
    <row r="274" spans="1:3" x14ac:dyDescent="0.3">
      <c r="A274" s="20">
        <v>44957</v>
      </c>
      <c r="B274" s="21">
        <f>IF(VLOOKUP(A274,'Mediana Mensal IPCA TOP 5 LP'!$A$2:$XFC$10000,MATCH(B$1,'Mediana Mensal IPCA TOP 5 LP'!$A$2:$XDF$2,0),FALSE)=0,NA(),VLOOKUP(A274,'Mediana Mensal IPCA TOP 5 LP'!$A$2:$XFC$10000,MATCH(B$1,'Mediana Mensal IPCA TOP 5 LP'!$A$2:$XDF$2,0),FALSE))</f>
        <v>0.5</v>
      </c>
      <c r="C274" s="22" t="e">
        <f>IF(VLOOKUP(A274,'Mediana Mensal IPCA TOP 5 LP'!$A$2:$XFC$10000,MATCH(B$1,'Mediana Mensal IPCA TOP 5 LP'!$A$2:$XDF$2,0),FALSE)=0,NA(),VLOOKUP($C$1,'VNA IPCA'!A:G,5,FALSE))</f>
        <v>#N/A</v>
      </c>
    </row>
    <row r="275" spans="1:3" x14ac:dyDescent="0.3">
      <c r="A275" s="20">
        <v>44958</v>
      </c>
      <c r="B275" s="21">
        <f>IF(VLOOKUP(A275,'Mediana Mensal IPCA TOP 5 LP'!$A$2:$XFC$10000,MATCH(B$1,'Mediana Mensal IPCA TOP 5 LP'!$A$2:$XDF$2,0),FALSE)=0,NA(),VLOOKUP(A275,'Mediana Mensal IPCA TOP 5 LP'!$A$2:$XFC$10000,MATCH(B$1,'Mediana Mensal IPCA TOP 5 LP'!$A$2:$XDF$2,0),FALSE))</f>
        <v>0.5</v>
      </c>
      <c r="C275" s="22" t="e">
        <f>IF(VLOOKUP(A275,'Mediana Mensal IPCA TOP 5 LP'!$A$2:$XFC$10000,MATCH(B$1,'Mediana Mensal IPCA TOP 5 LP'!$A$2:$XDF$2,0),FALSE)=0,NA(),VLOOKUP($C$1,'VNA IPCA'!A:G,5,FALSE))</f>
        <v>#N/A</v>
      </c>
    </row>
    <row r="276" spans="1:3" x14ac:dyDescent="0.3">
      <c r="A276" s="20">
        <v>44959</v>
      </c>
      <c r="B276" s="21">
        <f>IF(VLOOKUP(A276,'Mediana Mensal IPCA TOP 5 LP'!$A$2:$XFC$10000,MATCH(B$1,'Mediana Mensal IPCA TOP 5 LP'!$A$2:$XDF$2,0),FALSE)=0,NA(),VLOOKUP(A276,'Mediana Mensal IPCA TOP 5 LP'!$A$2:$XFC$10000,MATCH(B$1,'Mediana Mensal IPCA TOP 5 LP'!$A$2:$XDF$2,0),FALSE))</f>
        <v>0.5</v>
      </c>
      <c r="C276" s="22" t="e">
        <f>IF(VLOOKUP(A276,'Mediana Mensal IPCA TOP 5 LP'!$A$2:$XFC$10000,MATCH(B$1,'Mediana Mensal IPCA TOP 5 LP'!$A$2:$XDF$2,0),FALSE)=0,NA(),VLOOKUP($C$1,'VNA IPCA'!A:G,5,FALSE))</f>
        <v>#N/A</v>
      </c>
    </row>
    <row r="277" spans="1:3" x14ac:dyDescent="0.3">
      <c r="A277" s="20">
        <v>44960</v>
      </c>
      <c r="B277" s="21">
        <f>IF(VLOOKUP(A277,'Mediana Mensal IPCA TOP 5 LP'!$A$2:$XFC$10000,MATCH(B$1,'Mediana Mensal IPCA TOP 5 LP'!$A$2:$XDF$2,0),FALSE)=0,NA(),VLOOKUP(A277,'Mediana Mensal IPCA TOP 5 LP'!$A$2:$XFC$10000,MATCH(B$1,'Mediana Mensal IPCA TOP 5 LP'!$A$2:$XDF$2,0),FALSE))</f>
        <v>0.5</v>
      </c>
      <c r="C277" s="22" t="e">
        <f>IF(VLOOKUP(A277,'Mediana Mensal IPCA TOP 5 LP'!$A$2:$XFC$10000,MATCH(B$1,'Mediana Mensal IPCA TOP 5 LP'!$A$2:$XDF$2,0),FALSE)=0,NA(),VLOOKUP($C$1,'VNA IPCA'!A:G,5,FALSE))</f>
        <v>#N/A</v>
      </c>
    </row>
    <row r="278" spans="1:3" x14ac:dyDescent="0.3">
      <c r="A278" s="20">
        <v>44963</v>
      </c>
      <c r="B278" s="21">
        <f>IF(VLOOKUP(A278,'Mediana Mensal IPCA TOP 5 LP'!$A$2:$XFC$10000,MATCH(B$1,'Mediana Mensal IPCA TOP 5 LP'!$A$2:$XDF$2,0),FALSE)=0,NA(),VLOOKUP(A278,'Mediana Mensal IPCA TOP 5 LP'!$A$2:$XFC$10000,MATCH(B$1,'Mediana Mensal IPCA TOP 5 LP'!$A$2:$XDF$2,0),FALSE))</f>
        <v>0.5</v>
      </c>
      <c r="C278" s="22" t="e">
        <f>IF(VLOOKUP(A278,'Mediana Mensal IPCA TOP 5 LP'!$A$2:$XFC$10000,MATCH(B$1,'Mediana Mensal IPCA TOP 5 LP'!$A$2:$XDF$2,0),FALSE)=0,NA(),VLOOKUP($C$1,'VNA IPCA'!A:G,5,FALSE))</f>
        <v>#N/A</v>
      </c>
    </row>
    <row r="279" spans="1:3" x14ac:dyDescent="0.3">
      <c r="A279" s="20">
        <v>44964</v>
      </c>
      <c r="B279" s="21">
        <f>IF(VLOOKUP(A279,'Mediana Mensal IPCA TOP 5 LP'!$A$2:$XFC$10000,MATCH(B$1,'Mediana Mensal IPCA TOP 5 LP'!$A$2:$XDF$2,0),FALSE)=0,NA(),VLOOKUP(A279,'Mediana Mensal IPCA TOP 5 LP'!$A$2:$XFC$10000,MATCH(B$1,'Mediana Mensal IPCA TOP 5 LP'!$A$2:$XDF$2,0),FALSE))</f>
        <v>0.5</v>
      </c>
      <c r="C279" s="22" t="e">
        <f>IF(VLOOKUP(A279,'Mediana Mensal IPCA TOP 5 LP'!$A$2:$XFC$10000,MATCH(B$1,'Mediana Mensal IPCA TOP 5 LP'!$A$2:$XDF$2,0),FALSE)=0,NA(),VLOOKUP($C$1,'VNA IPCA'!A:G,5,FALSE))</f>
        <v>#N/A</v>
      </c>
    </row>
    <row r="280" spans="1:3" x14ac:dyDescent="0.3">
      <c r="A280" s="20">
        <v>44965</v>
      </c>
      <c r="B280" s="21">
        <f>IF(VLOOKUP(A280,'Mediana Mensal IPCA TOP 5 LP'!$A$2:$XFC$10000,MATCH(B$1,'Mediana Mensal IPCA TOP 5 LP'!$A$2:$XDF$2,0),FALSE)=0,NA(),VLOOKUP(A280,'Mediana Mensal IPCA TOP 5 LP'!$A$2:$XFC$10000,MATCH(B$1,'Mediana Mensal IPCA TOP 5 LP'!$A$2:$XDF$2,0),FALSE))</f>
        <v>0.5</v>
      </c>
      <c r="C280" s="22" t="e">
        <f>IF(VLOOKUP(A280,'Mediana Mensal IPCA TOP 5 LP'!$A$2:$XFC$10000,MATCH(B$1,'Mediana Mensal IPCA TOP 5 LP'!$A$2:$XDF$2,0),FALSE)=0,NA(),VLOOKUP($C$1,'VNA IPCA'!A:G,5,FALSE))</f>
        <v>#N/A</v>
      </c>
    </row>
    <row r="281" spans="1:3" x14ac:dyDescent="0.3">
      <c r="A281" s="20">
        <v>44966</v>
      </c>
      <c r="B281" s="21">
        <f>IF(VLOOKUP(A281,'Mediana Mensal IPCA TOP 5 LP'!$A$2:$XFC$10000,MATCH(B$1,'Mediana Mensal IPCA TOP 5 LP'!$A$2:$XDF$2,0),FALSE)=0,NA(),VLOOKUP(A281,'Mediana Mensal IPCA TOP 5 LP'!$A$2:$XFC$10000,MATCH(B$1,'Mediana Mensal IPCA TOP 5 LP'!$A$2:$XDF$2,0),FALSE))</f>
        <v>0.5</v>
      </c>
      <c r="C281" s="22" t="e">
        <f>IF(VLOOKUP(A281,'Mediana Mensal IPCA TOP 5 LP'!$A$2:$XFC$10000,MATCH(B$1,'Mediana Mensal IPCA TOP 5 LP'!$A$2:$XDF$2,0),FALSE)=0,NA(),VLOOKUP($C$1,'VNA IPCA'!A:G,5,FALSE))</f>
        <v>#N/A</v>
      </c>
    </row>
    <row r="282" spans="1:3" x14ac:dyDescent="0.3">
      <c r="A282" s="20">
        <v>44967</v>
      </c>
      <c r="B282" s="21">
        <f>IF(VLOOKUP(A282,'Mediana Mensal IPCA TOP 5 LP'!$A$2:$XFC$10000,MATCH(B$1,'Mediana Mensal IPCA TOP 5 LP'!$A$2:$XDF$2,0),FALSE)=0,NA(),VLOOKUP(A282,'Mediana Mensal IPCA TOP 5 LP'!$A$2:$XFC$10000,MATCH(B$1,'Mediana Mensal IPCA TOP 5 LP'!$A$2:$XDF$2,0),FALSE))</f>
        <v>0.5</v>
      </c>
      <c r="C282" s="22" t="e">
        <f>IF(VLOOKUP(A282,'Mediana Mensal IPCA TOP 5 LP'!$A$2:$XFC$10000,MATCH(B$1,'Mediana Mensal IPCA TOP 5 LP'!$A$2:$XDF$2,0),FALSE)=0,NA(),VLOOKUP($C$1,'VNA IPCA'!A:G,5,FALSE))</f>
        <v>#N/A</v>
      </c>
    </row>
    <row r="283" spans="1:3" x14ac:dyDescent="0.3">
      <c r="A283" s="20">
        <v>44970</v>
      </c>
      <c r="B283" s="21">
        <f>IF(VLOOKUP(A283,'Mediana Mensal IPCA TOP 5 LP'!$A$2:$XFC$10000,MATCH(B$1,'Mediana Mensal IPCA TOP 5 LP'!$A$2:$XDF$2,0),FALSE)=0,NA(),VLOOKUP(A283,'Mediana Mensal IPCA TOP 5 LP'!$A$2:$XFC$10000,MATCH(B$1,'Mediana Mensal IPCA TOP 5 LP'!$A$2:$XDF$2,0),FALSE))</f>
        <v>0.5</v>
      </c>
      <c r="C283" s="22" t="e">
        <f>IF(VLOOKUP(A283,'Mediana Mensal IPCA TOP 5 LP'!$A$2:$XFC$10000,MATCH(B$1,'Mediana Mensal IPCA TOP 5 LP'!$A$2:$XDF$2,0),FALSE)=0,NA(),VLOOKUP($C$1,'VNA IPCA'!A:G,5,FALSE))</f>
        <v>#N/A</v>
      </c>
    </row>
    <row r="284" spans="1:3" x14ac:dyDescent="0.3">
      <c r="A284" s="20">
        <v>44971</v>
      </c>
      <c r="B284" s="21">
        <f>IF(VLOOKUP(A284,'Mediana Mensal IPCA TOP 5 LP'!$A$2:$XFC$10000,MATCH(B$1,'Mediana Mensal IPCA TOP 5 LP'!$A$2:$XDF$2,0),FALSE)=0,NA(),VLOOKUP(A284,'Mediana Mensal IPCA TOP 5 LP'!$A$2:$XFC$10000,MATCH(B$1,'Mediana Mensal IPCA TOP 5 LP'!$A$2:$XDF$2,0),FALSE))</f>
        <v>0.5</v>
      </c>
      <c r="C284" s="22" t="e">
        <f>IF(VLOOKUP(A284,'Mediana Mensal IPCA TOP 5 LP'!$A$2:$XFC$10000,MATCH(B$1,'Mediana Mensal IPCA TOP 5 LP'!$A$2:$XDF$2,0),FALSE)=0,NA(),VLOOKUP($C$1,'VNA IPCA'!A:G,5,FALSE))</f>
        <v>#N/A</v>
      </c>
    </row>
    <row r="285" spans="1:3" x14ac:dyDescent="0.3">
      <c r="A285" s="20">
        <v>44972</v>
      </c>
      <c r="B285" s="21">
        <f>IF(VLOOKUP(A285,'Mediana Mensal IPCA TOP 5 LP'!$A$2:$XFC$10000,MATCH(B$1,'Mediana Mensal IPCA TOP 5 LP'!$A$2:$XDF$2,0),FALSE)=0,NA(),VLOOKUP(A285,'Mediana Mensal IPCA TOP 5 LP'!$A$2:$XFC$10000,MATCH(B$1,'Mediana Mensal IPCA TOP 5 LP'!$A$2:$XDF$2,0),FALSE))</f>
        <v>0.5</v>
      </c>
      <c r="C285" s="22" t="e">
        <f>IF(VLOOKUP(A285,'Mediana Mensal IPCA TOP 5 LP'!$A$2:$XFC$10000,MATCH(B$1,'Mediana Mensal IPCA TOP 5 LP'!$A$2:$XDF$2,0),FALSE)=0,NA(),VLOOKUP($C$1,'VNA IPCA'!A:G,5,FALSE))</f>
        <v>#N/A</v>
      </c>
    </row>
    <row r="286" spans="1:3" x14ac:dyDescent="0.3">
      <c r="A286" s="20">
        <v>44973</v>
      </c>
      <c r="B286" s="21">
        <f>IF(VLOOKUP(A286,'Mediana Mensal IPCA TOP 5 LP'!$A$2:$XFC$10000,MATCH(B$1,'Mediana Mensal IPCA TOP 5 LP'!$A$2:$XDF$2,0),FALSE)=0,NA(),VLOOKUP(A286,'Mediana Mensal IPCA TOP 5 LP'!$A$2:$XFC$10000,MATCH(B$1,'Mediana Mensal IPCA TOP 5 LP'!$A$2:$XDF$2,0),FALSE))</f>
        <v>0.5</v>
      </c>
      <c r="C286" s="22" t="e">
        <f>IF(VLOOKUP(A286,'Mediana Mensal IPCA TOP 5 LP'!$A$2:$XFC$10000,MATCH(B$1,'Mediana Mensal IPCA TOP 5 LP'!$A$2:$XDF$2,0),FALSE)=0,NA(),VLOOKUP($C$1,'VNA IPCA'!A:G,5,FALSE))</f>
        <v>#N/A</v>
      </c>
    </row>
    <row r="287" spans="1:3" x14ac:dyDescent="0.3">
      <c r="A287" s="20">
        <v>44974</v>
      </c>
      <c r="B287" s="21">
        <f>IF(VLOOKUP(A287,'Mediana Mensal IPCA TOP 5 LP'!$A$2:$XFC$10000,MATCH(B$1,'Mediana Mensal IPCA TOP 5 LP'!$A$2:$XDF$2,0),FALSE)=0,NA(),VLOOKUP(A287,'Mediana Mensal IPCA TOP 5 LP'!$A$2:$XFC$10000,MATCH(B$1,'Mediana Mensal IPCA TOP 5 LP'!$A$2:$XDF$2,0),FALSE))</f>
        <v>0.56999999999999995</v>
      </c>
      <c r="C287" s="22" t="e">
        <f>IF(VLOOKUP(A287,'Mediana Mensal IPCA TOP 5 LP'!$A$2:$XFC$10000,MATCH(B$1,'Mediana Mensal IPCA TOP 5 LP'!$A$2:$XDF$2,0),FALSE)=0,NA(),VLOOKUP($C$1,'VNA IPCA'!A:G,5,FALSE))</f>
        <v>#N/A</v>
      </c>
    </row>
    <row r="288" spans="1:3" x14ac:dyDescent="0.3">
      <c r="A288" s="20">
        <v>44979</v>
      </c>
      <c r="B288" s="21">
        <f>IF(VLOOKUP(A288,'Mediana Mensal IPCA TOP 5 LP'!$A$2:$XFC$10000,MATCH(B$1,'Mediana Mensal IPCA TOP 5 LP'!$A$2:$XDF$2,0),FALSE)=0,NA(),VLOOKUP(A288,'Mediana Mensal IPCA TOP 5 LP'!$A$2:$XFC$10000,MATCH(B$1,'Mediana Mensal IPCA TOP 5 LP'!$A$2:$XDF$2,0),FALSE))</f>
        <v>0.56999999999999995</v>
      </c>
      <c r="C288" s="22" t="e">
        <f>IF(VLOOKUP(A288,'Mediana Mensal IPCA TOP 5 LP'!$A$2:$XFC$10000,MATCH(B$1,'Mediana Mensal IPCA TOP 5 LP'!$A$2:$XDF$2,0),FALSE)=0,NA(),VLOOKUP($C$1,'VNA IPCA'!A:G,5,FALSE))</f>
        <v>#N/A</v>
      </c>
    </row>
    <row r="289" spans="1:3" x14ac:dyDescent="0.3">
      <c r="A289" s="20">
        <v>44980</v>
      </c>
      <c r="B289" s="21">
        <f>IF(VLOOKUP(A289,'Mediana Mensal IPCA TOP 5 LP'!$A$2:$XFC$10000,MATCH(B$1,'Mediana Mensal IPCA TOP 5 LP'!$A$2:$XDF$2,0),FALSE)=0,NA(),VLOOKUP(A289,'Mediana Mensal IPCA TOP 5 LP'!$A$2:$XFC$10000,MATCH(B$1,'Mediana Mensal IPCA TOP 5 LP'!$A$2:$XDF$2,0),FALSE))</f>
        <v>0.56999999999999995</v>
      </c>
      <c r="C289" s="22" t="e">
        <f>IF(VLOOKUP(A289,'Mediana Mensal IPCA TOP 5 LP'!$A$2:$XFC$10000,MATCH(B$1,'Mediana Mensal IPCA TOP 5 LP'!$A$2:$XDF$2,0),FALSE)=0,NA(),VLOOKUP($C$1,'VNA IPCA'!A:G,5,FALSE))</f>
        <v>#N/A</v>
      </c>
    </row>
    <row r="290" spans="1:3" x14ac:dyDescent="0.3">
      <c r="A290" s="20">
        <v>44981</v>
      </c>
      <c r="B290" s="21">
        <f>IF(VLOOKUP(A290,'Mediana Mensal IPCA TOP 5 LP'!$A$2:$XFC$10000,MATCH(B$1,'Mediana Mensal IPCA TOP 5 LP'!$A$2:$XDF$2,0),FALSE)=0,NA(),VLOOKUP(A290,'Mediana Mensal IPCA TOP 5 LP'!$A$2:$XFC$10000,MATCH(B$1,'Mediana Mensal IPCA TOP 5 LP'!$A$2:$XDF$2,0),FALSE))</f>
        <v>0.56999999999999995</v>
      </c>
      <c r="C290" s="22" t="e">
        <f>IF(VLOOKUP(A290,'Mediana Mensal IPCA TOP 5 LP'!$A$2:$XFC$10000,MATCH(B$1,'Mediana Mensal IPCA TOP 5 LP'!$A$2:$XDF$2,0),FALSE)=0,NA(),VLOOKUP($C$1,'VNA IPCA'!A:G,5,FALSE))</f>
        <v>#N/A</v>
      </c>
    </row>
    <row r="291" spans="1:3" x14ac:dyDescent="0.3">
      <c r="A291" s="20">
        <v>44984</v>
      </c>
      <c r="B291" s="21">
        <f>IF(VLOOKUP(A291,'Mediana Mensal IPCA TOP 5 LP'!$A$2:$XFC$10000,MATCH(B$1,'Mediana Mensal IPCA TOP 5 LP'!$A$2:$XDF$2,0),FALSE)=0,NA(),VLOOKUP(A291,'Mediana Mensal IPCA TOP 5 LP'!$A$2:$XFC$10000,MATCH(B$1,'Mediana Mensal IPCA TOP 5 LP'!$A$2:$XDF$2,0),FALSE))</f>
        <v>0.56999999999999995</v>
      </c>
      <c r="C291" s="22" t="e">
        <f>IF(VLOOKUP(A291,'Mediana Mensal IPCA TOP 5 LP'!$A$2:$XFC$10000,MATCH(B$1,'Mediana Mensal IPCA TOP 5 LP'!$A$2:$XDF$2,0),FALSE)=0,NA(),VLOOKUP($C$1,'VNA IPCA'!A:G,5,FALSE))</f>
        <v>#N/A</v>
      </c>
    </row>
    <row r="292" spans="1:3" x14ac:dyDescent="0.3">
      <c r="A292" s="20">
        <v>44985</v>
      </c>
      <c r="B292" s="21">
        <f>IF(VLOOKUP(A292,'Mediana Mensal IPCA TOP 5 LP'!$A$2:$XFC$10000,MATCH(B$1,'Mediana Mensal IPCA TOP 5 LP'!$A$2:$XDF$2,0),FALSE)=0,NA(),VLOOKUP(A292,'Mediana Mensal IPCA TOP 5 LP'!$A$2:$XFC$10000,MATCH(B$1,'Mediana Mensal IPCA TOP 5 LP'!$A$2:$XDF$2,0),FALSE))</f>
        <v>0.56999999999999995</v>
      </c>
      <c r="C292" s="22" t="e">
        <f>IF(VLOOKUP(A292,'Mediana Mensal IPCA TOP 5 LP'!$A$2:$XFC$10000,MATCH(B$1,'Mediana Mensal IPCA TOP 5 LP'!$A$2:$XDF$2,0),FALSE)=0,NA(),VLOOKUP($C$1,'VNA IPCA'!A:G,5,FALSE))</f>
        <v>#N/A</v>
      </c>
    </row>
    <row r="293" spans="1:3" x14ac:dyDescent="0.3">
      <c r="A293" s="20">
        <v>44986</v>
      </c>
      <c r="B293" s="21">
        <f>IF(VLOOKUP(A293,'Mediana Mensal IPCA TOP 5 LP'!$A$2:$XFC$10000,MATCH(B$1,'Mediana Mensal IPCA TOP 5 LP'!$A$2:$XDF$2,0),FALSE)=0,NA(),VLOOKUP(A293,'Mediana Mensal IPCA TOP 5 LP'!$A$2:$XFC$10000,MATCH(B$1,'Mediana Mensal IPCA TOP 5 LP'!$A$2:$XDF$2,0),FALSE))</f>
        <v>0.56999999999999995</v>
      </c>
      <c r="C293" s="22" t="e">
        <f>IF(VLOOKUP(A293,'Mediana Mensal IPCA TOP 5 LP'!$A$2:$XFC$10000,MATCH(B$1,'Mediana Mensal IPCA TOP 5 LP'!$A$2:$XDF$2,0),FALSE)=0,NA(),VLOOKUP($C$1,'VNA IPCA'!A:G,5,FALSE))</f>
        <v>#N/A</v>
      </c>
    </row>
    <row r="294" spans="1:3" x14ac:dyDescent="0.3">
      <c r="A294" s="20">
        <v>44987</v>
      </c>
      <c r="B294" s="21">
        <f>IF(VLOOKUP(A294,'Mediana Mensal IPCA TOP 5 LP'!$A$2:$XFC$10000,MATCH(B$1,'Mediana Mensal IPCA TOP 5 LP'!$A$2:$XDF$2,0),FALSE)=0,NA(),VLOOKUP(A294,'Mediana Mensal IPCA TOP 5 LP'!$A$2:$XFC$10000,MATCH(B$1,'Mediana Mensal IPCA TOP 5 LP'!$A$2:$XDF$2,0),FALSE))</f>
        <v>0.56999999999999995</v>
      </c>
      <c r="C294" s="22" t="e">
        <f>IF(VLOOKUP(A294,'Mediana Mensal IPCA TOP 5 LP'!$A$2:$XFC$10000,MATCH(B$1,'Mediana Mensal IPCA TOP 5 LP'!$A$2:$XDF$2,0),FALSE)=0,NA(),VLOOKUP($C$1,'VNA IPCA'!A:G,5,FALSE))</f>
        <v>#N/A</v>
      </c>
    </row>
    <row r="295" spans="1:3" x14ac:dyDescent="0.3">
      <c r="A295" s="20">
        <v>44988</v>
      </c>
      <c r="B295" s="21">
        <f>IF(VLOOKUP(A295,'Mediana Mensal IPCA TOP 5 LP'!$A$2:$XFC$10000,MATCH(B$1,'Mediana Mensal IPCA TOP 5 LP'!$A$2:$XDF$2,0),FALSE)=0,NA(),VLOOKUP(A295,'Mediana Mensal IPCA TOP 5 LP'!$A$2:$XFC$10000,MATCH(B$1,'Mediana Mensal IPCA TOP 5 LP'!$A$2:$XDF$2,0),FALSE))</f>
        <v>0.56999999999999995</v>
      </c>
      <c r="C295" s="22" t="e">
        <f>IF(VLOOKUP(A295,'Mediana Mensal IPCA TOP 5 LP'!$A$2:$XFC$10000,MATCH(B$1,'Mediana Mensal IPCA TOP 5 LP'!$A$2:$XDF$2,0),FALSE)=0,NA(),VLOOKUP($C$1,'VNA IPCA'!A:G,5,FALSE))</f>
        <v>#N/A</v>
      </c>
    </row>
    <row r="296" spans="1:3" x14ac:dyDescent="0.3">
      <c r="A296" s="20">
        <v>44991</v>
      </c>
      <c r="B296" s="21">
        <f>IF(VLOOKUP(A296,'Mediana Mensal IPCA TOP 5 LP'!$A$2:$XFC$10000,MATCH(B$1,'Mediana Mensal IPCA TOP 5 LP'!$A$2:$XDF$2,0),FALSE)=0,NA(),VLOOKUP(A296,'Mediana Mensal IPCA TOP 5 LP'!$A$2:$XFC$10000,MATCH(B$1,'Mediana Mensal IPCA TOP 5 LP'!$A$2:$XDF$2,0),FALSE))</f>
        <v>0.56999999999999995</v>
      </c>
      <c r="C296" s="22" t="e">
        <f>IF(VLOOKUP(A296,'Mediana Mensal IPCA TOP 5 LP'!$A$2:$XFC$10000,MATCH(B$1,'Mediana Mensal IPCA TOP 5 LP'!$A$2:$XDF$2,0),FALSE)=0,NA(),VLOOKUP($C$1,'VNA IPCA'!A:G,5,FALSE))</f>
        <v>#N/A</v>
      </c>
    </row>
    <row r="297" spans="1:3" x14ac:dyDescent="0.3">
      <c r="A297" s="20">
        <v>44992</v>
      </c>
      <c r="B297" s="21">
        <f>IF(VLOOKUP(A297,'Mediana Mensal IPCA TOP 5 LP'!$A$2:$XFC$10000,MATCH(B$1,'Mediana Mensal IPCA TOP 5 LP'!$A$2:$XDF$2,0),FALSE)=0,NA(),VLOOKUP(A297,'Mediana Mensal IPCA TOP 5 LP'!$A$2:$XFC$10000,MATCH(B$1,'Mediana Mensal IPCA TOP 5 LP'!$A$2:$XDF$2,0),FALSE))</f>
        <v>0.56999999999999995</v>
      </c>
      <c r="C297" s="22" t="e">
        <f>IF(VLOOKUP(A297,'Mediana Mensal IPCA TOP 5 LP'!$A$2:$XFC$10000,MATCH(B$1,'Mediana Mensal IPCA TOP 5 LP'!$A$2:$XDF$2,0),FALSE)=0,NA(),VLOOKUP($C$1,'VNA IPCA'!A:G,5,FALSE))</f>
        <v>#N/A</v>
      </c>
    </row>
    <row r="298" spans="1:3" x14ac:dyDescent="0.3">
      <c r="A298" s="20">
        <v>44993</v>
      </c>
      <c r="B298" s="21">
        <f>IF(VLOOKUP(A298,'Mediana Mensal IPCA TOP 5 LP'!$A$2:$XFC$10000,MATCH(B$1,'Mediana Mensal IPCA TOP 5 LP'!$A$2:$XDF$2,0),FALSE)=0,NA(),VLOOKUP(A298,'Mediana Mensal IPCA TOP 5 LP'!$A$2:$XFC$10000,MATCH(B$1,'Mediana Mensal IPCA TOP 5 LP'!$A$2:$XDF$2,0),FALSE))</f>
        <v>0.56999999999999995</v>
      </c>
      <c r="C298" s="22" t="e">
        <f>IF(VLOOKUP(A298,'Mediana Mensal IPCA TOP 5 LP'!$A$2:$XFC$10000,MATCH(B$1,'Mediana Mensal IPCA TOP 5 LP'!$A$2:$XDF$2,0),FALSE)=0,NA(),VLOOKUP($C$1,'VNA IPCA'!A:G,5,FALSE))</f>
        <v>#N/A</v>
      </c>
    </row>
    <row r="299" spans="1:3" x14ac:dyDescent="0.3">
      <c r="A299" s="20">
        <v>44994</v>
      </c>
      <c r="B299" s="21">
        <f>IF(VLOOKUP(A299,'Mediana Mensal IPCA TOP 5 LP'!$A$2:$XFC$10000,MATCH(B$1,'Mediana Mensal IPCA TOP 5 LP'!$A$2:$XDF$2,0),FALSE)=0,NA(),VLOOKUP(A299,'Mediana Mensal IPCA TOP 5 LP'!$A$2:$XFC$10000,MATCH(B$1,'Mediana Mensal IPCA TOP 5 LP'!$A$2:$XDF$2,0),FALSE))</f>
        <v>0.56999999999999995</v>
      </c>
      <c r="C299" s="22" t="e">
        <f>IF(VLOOKUP(A299,'Mediana Mensal IPCA TOP 5 LP'!$A$2:$XFC$10000,MATCH(B$1,'Mediana Mensal IPCA TOP 5 LP'!$A$2:$XDF$2,0),FALSE)=0,NA(),VLOOKUP($C$1,'VNA IPCA'!A:G,5,FALSE))</f>
        <v>#N/A</v>
      </c>
    </row>
    <row r="300" spans="1:3" x14ac:dyDescent="0.3">
      <c r="A300" s="20">
        <v>44995</v>
      </c>
      <c r="B300" s="21">
        <f>IF(VLOOKUP(A300,'Mediana Mensal IPCA TOP 5 LP'!$A$2:$XFC$10000,MATCH(B$1,'Mediana Mensal IPCA TOP 5 LP'!$A$2:$XDF$2,0),FALSE)=0,NA(),VLOOKUP(A300,'Mediana Mensal IPCA TOP 5 LP'!$A$2:$XFC$10000,MATCH(B$1,'Mediana Mensal IPCA TOP 5 LP'!$A$2:$XDF$2,0),FALSE))</f>
        <v>0.56999999999999995</v>
      </c>
      <c r="C300" s="22" t="e">
        <f>IF(VLOOKUP(A300,'Mediana Mensal IPCA TOP 5 LP'!$A$2:$XFC$10000,MATCH(B$1,'Mediana Mensal IPCA TOP 5 LP'!$A$2:$XDF$2,0),FALSE)=0,NA(),VLOOKUP($C$1,'VNA IPCA'!A:G,5,FALSE))</f>
        <v>#N/A</v>
      </c>
    </row>
    <row r="301" spans="1:3" x14ac:dyDescent="0.3">
      <c r="A301" s="20">
        <v>44998</v>
      </c>
      <c r="B301" s="21">
        <f>IF(VLOOKUP(A301,'Mediana Mensal IPCA TOP 5 LP'!$A$2:$XFC$10000,MATCH(B$1,'Mediana Mensal IPCA TOP 5 LP'!$A$2:$XDF$2,0),FALSE)=0,NA(),VLOOKUP(A301,'Mediana Mensal IPCA TOP 5 LP'!$A$2:$XFC$10000,MATCH(B$1,'Mediana Mensal IPCA TOP 5 LP'!$A$2:$XDF$2,0),FALSE))</f>
        <v>0.56999999999999995</v>
      </c>
      <c r="C301" s="22" t="e">
        <f>IF(VLOOKUP(A301,'Mediana Mensal IPCA TOP 5 LP'!$A$2:$XFC$10000,MATCH(B$1,'Mediana Mensal IPCA TOP 5 LP'!$A$2:$XDF$2,0),FALSE)=0,NA(),VLOOKUP($C$1,'VNA IPCA'!A:G,5,FALSE))</f>
        <v>#N/A</v>
      </c>
    </row>
    <row r="302" spans="1:3" x14ac:dyDescent="0.3">
      <c r="A302" s="20">
        <v>44999</v>
      </c>
      <c r="B302" s="21">
        <f>IF(VLOOKUP(A302,'Mediana Mensal IPCA TOP 5 LP'!$A$2:$XFC$10000,MATCH(B$1,'Mediana Mensal IPCA TOP 5 LP'!$A$2:$XDF$2,0),FALSE)=0,NA(),VLOOKUP(A302,'Mediana Mensal IPCA TOP 5 LP'!$A$2:$XFC$10000,MATCH(B$1,'Mediana Mensal IPCA TOP 5 LP'!$A$2:$XDF$2,0),FALSE))</f>
        <v>0.56999999999999995</v>
      </c>
      <c r="C302" s="22" t="e">
        <f>IF(VLOOKUP(A302,'Mediana Mensal IPCA TOP 5 LP'!$A$2:$XFC$10000,MATCH(B$1,'Mediana Mensal IPCA TOP 5 LP'!$A$2:$XDF$2,0),FALSE)=0,NA(),VLOOKUP($C$1,'VNA IPCA'!A:G,5,FALSE))</f>
        <v>#N/A</v>
      </c>
    </row>
    <row r="303" spans="1:3" x14ac:dyDescent="0.3">
      <c r="A303" s="20">
        <v>45000</v>
      </c>
      <c r="B303" s="21">
        <f>IF(VLOOKUP(A303,'Mediana Mensal IPCA TOP 5 LP'!$A$2:$XFC$10000,MATCH(B$1,'Mediana Mensal IPCA TOP 5 LP'!$A$2:$XDF$2,0),FALSE)=0,NA(),VLOOKUP(A303,'Mediana Mensal IPCA TOP 5 LP'!$A$2:$XFC$10000,MATCH(B$1,'Mediana Mensal IPCA TOP 5 LP'!$A$2:$XDF$2,0),FALSE))</f>
        <v>0.56999999999999995</v>
      </c>
      <c r="C303" s="22" t="e">
        <f>IF(VLOOKUP(A303,'Mediana Mensal IPCA TOP 5 LP'!$A$2:$XFC$10000,MATCH(B$1,'Mediana Mensal IPCA TOP 5 LP'!$A$2:$XDF$2,0),FALSE)=0,NA(),VLOOKUP($C$1,'VNA IPCA'!A:G,5,FALSE))</f>
        <v>#N/A</v>
      </c>
    </row>
    <row r="304" spans="1:3" x14ac:dyDescent="0.3">
      <c r="A304" s="20">
        <v>45001</v>
      </c>
      <c r="B304" s="21">
        <f>IF(VLOOKUP(A304,'Mediana Mensal IPCA TOP 5 LP'!$A$2:$XFC$10000,MATCH(B$1,'Mediana Mensal IPCA TOP 5 LP'!$A$2:$XDF$2,0),FALSE)=0,NA(),VLOOKUP(A304,'Mediana Mensal IPCA TOP 5 LP'!$A$2:$XFC$10000,MATCH(B$1,'Mediana Mensal IPCA TOP 5 LP'!$A$2:$XDF$2,0),FALSE))</f>
        <v>0.56999999999999995</v>
      </c>
      <c r="C304" s="22" t="e">
        <f>IF(VLOOKUP(A304,'Mediana Mensal IPCA TOP 5 LP'!$A$2:$XFC$10000,MATCH(B$1,'Mediana Mensal IPCA TOP 5 LP'!$A$2:$XDF$2,0),FALSE)=0,NA(),VLOOKUP($C$1,'VNA IPCA'!A:G,5,FALSE))</f>
        <v>#N/A</v>
      </c>
    </row>
    <row r="305" spans="1:3" x14ac:dyDescent="0.3">
      <c r="A305" s="20">
        <v>45002</v>
      </c>
      <c r="B305" s="21">
        <f>IF(VLOOKUP(A305,'Mediana Mensal IPCA TOP 5 LP'!$A$2:$XFC$10000,MATCH(B$1,'Mediana Mensal IPCA TOP 5 LP'!$A$2:$XDF$2,0),FALSE)=0,NA(),VLOOKUP(A305,'Mediana Mensal IPCA TOP 5 LP'!$A$2:$XFC$10000,MATCH(B$1,'Mediana Mensal IPCA TOP 5 LP'!$A$2:$XDF$2,0),FALSE))</f>
        <v>0.56000000000000005</v>
      </c>
      <c r="C305" s="22" t="e">
        <f>IF(VLOOKUP(A305,'Mediana Mensal IPCA TOP 5 LP'!$A$2:$XFC$10000,MATCH(B$1,'Mediana Mensal IPCA TOP 5 LP'!$A$2:$XDF$2,0),FALSE)=0,NA(),VLOOKUP($C$1,'VNA IPCA'!A:G,5,FALSE))</f>
        <v>#N/A</v>
      </c>
    </row>
    <row r="306" spans="1:3" x14ac:dyDescent="0.3">
      <c r="A306" s="20">
        <v>45005</v>
      </c>
      <c r="B306" s="21">
        <f>IF(VLOOKUP(A306,'Mediana Mensal IPCA TOP 5 LP'!$A$2:$XFC$10000,MATCH(B$1,'Mediana Mensal IPCA TOP 5 LP'!$A$2:$XDF$2,0),FALSE)=0,NA(),VLOOKUP(A306,'Mediana Mensal IPCA TOP 5 LP'!$A$2:$XFC$10000,MATCH(B$1,'Mediana Mensal IPCA TOP 5 LP'!$A$2:$XDF$2,0),FALSE))</f>
        <v>0.56000000000000005</v>
      </c>
      <c r="C306" s="22" t="e">
        <f>IF(VLOOKUP(A306,'Mediana Mensal IPCA TOP 5 LP'!$A$2:$XFC$10000,MATCH(B$1,'Mediana Mensal IPCA TOP 5 LP'!$A$2:$XDF$2,0),FALSE)=0,NA(),VLOOKUP($C$1,'VNA IPCA'!A:G,5,FALSE))</f>
        <v>#N/A</v>
      </c>
    </row>
    <row r="307" spans="1:3" x14ac:dyDescent="0.3">
      <c r="A307" s="20">
        <v>45006</v>
      </c>
      <c r="B307" s="21">
        <f>IF(VLOOKUP(A307,'Mediana Mensal IPCA TOP 5 LP'!$A$2:$XFC$10000,MATCH(B$1,'Mediana Mensal IPCA TOP 5 LP'!$A$2:$XDF$2,0),FALSE)=0,NA(),VLOOKUP(A307,'Mediana Mensal IPCA TOP 5 LP'!$A$2:$XFC$10000,MATCH(B$1,'Mediana Mensal IPCA TOP 5 LP'!$A$2:$XDF$2,0),FALSE))</f>
        <v>0.56000000000000005</v>
      </c>
      <c r="C307" s="22" t="e">
        <f>IF(VLOOKUP(A307,'Mediana Mensal IPCA TOP 5 LP'!$A$2:$XFC$10000,MATCH(B$1,'Mediana Mensal IPCA TOP 5 LP'!$A$2:$XDF$2,0),FALSE)=0,NA(),VLOOKUP($C$1,'VNA IPCA'!A:G,5,FALSE))</f>
        <v>#N/A</v>
      </c>
    </row>
    <row r="308" spans="1:3" x14ac:dyDescent="0.3">
      <c r="A308" s="20">
        <v>45007</v>
      </c>
      <c r="B308" s="21">
        <f>IF(VLOOKUP(A308,'Mediana Mensal IPCA TOP 5 LP'!$A$2:$XFC$10000,MATCH(B$1,'Mediana Mensal IPCA TOP 5 LP'!$A$2:$XDF$2,0),FALSE)=0,NA(),VLOOKUP(A308,'Mediana Mensal IPCA TOP 5 LP'!$A$2:$XFC$10000,MATCH(B$1,'Mediana Mensal IPCA TOP 5 LP'!$A$2:$XDF$2,0),FALSE))</f>
        <v>0.56000000000000005</v>
      </c>
      <c r="C308" s="22" t="e">
        <f>IF(VLOOKUP(A308,'Mediana Mensal IPCA TOP 5 LP'!$A$2:$XFC$10000,MATCH(B$1,'Mediana Mensal IPCA TOP 5 LP'!$A$2:$XDF$2,0),FALSE)=0,NA(),VLOOKUP($C$1,'VNA IPCA'!A:G,5,FALSE))</f>
        <v>#N/A</v>
      </c>
    </row>
    <row r="309" spans="1:3" x14ac:dyDescent="0.3">
      <c r="A309" s="20">
        <v>45008</v>
      </c>
      <c r="B309" s="21">
        <f>IF(VLOOKUP(A309,'Mediana Mensal IPCA TOP 5 LP'!$A$2:$XFC$10000,MATCH(B$1,'Mediana Mensal IPCA TOP 5 LP'!$A$2:$XDF$2,0),FALSE)=0,NA(),VLOOKUP(A309,'Mediana Mensal IPCA TOP 5 LP'!$A$2:$XFC$10000,MATCH(B$1,'Mediana Mensal IPCA TOP 5 LP'!$A$2:$XDF$2,0),FALSE))</f>
        <v>0.56000000000000005</v>
      </c>
      <c r="C309" s="22" t="e">
        <f>IF(VLOOKUP(A309,'Mediana Mensal IPCA TOP 5 LP'!$A$2:$XFC$10000,MATCH(B$1,'Mediana Mensal IPCA TOP 5 LP'!$A$2:$XDF$2,0),FALSE)=0,NA(),VLOOKUP($C$1,'VNA IPCA'!A:G,5,FALSE))</f>
        <v>#N/A</v>
      </c>
    </row>
    <row r="310" spans="1:3" x14ac:dyDescent="0.3">
      <c r="A310" s="20">
        <v>45009</v>
      </c>
      <c r="B310" s="21">
        <f>IF(VLOOKUP(A310,'Mediana Mensal IPCA TOP 5 LP'!$A$2:$XFC$10000,MATCH(B$1,'Mediana Mensal IPCA TOP 5 LP'!$A$2:$XDF$2,0),FALSE)=0,NA(),VLOOKUP(A310,'Mediana Mensal IPCA TOP 5 LP'!$A$2:$XFC$10000,MATCH(B$1,'Mediana Mensal IPCA TOP 5 LP'!$A$2:$XDF$2,0),FALSE))</f>
        <v>0.52</v>
      </c>
      <c r="C310" s="22" t="e">
        <f>IF(VLOOKUP(A310,'Mediana Mensal IPCA TOP 5 LP'!$A$2:$XFC$10000,MATCH(B$1,'Mediana Mensal IPCA TOP 5 LP'!$A$2:$XDF$2,0),FALSE)=0,NA(),VLOOKUP($C$1,'VNA IPCA'!A:G,5,FALSE))</f>
        <v>#N/A</v>
      </c>
    </row>
    <row r="311" spans="1:3" x14ac:dyDescent="0.3">
      <c r="A311" s="20">
        <v>45012</v>
      </c>
      <c r="B311" s="21">
        <f>IF(VLOOKUP(A311,'Mediana Mensal IPCA TOP 5 LP'!$A$2:$XFC$10000,MATCH(B$1,'Mediana Mensal IPCA TOP 5 LP'!$A$2:$XDF$2,0),FALSE)=0,NA(),VLOOKUP(A311,'Mediana Mensal IPCA TOP 5 LP'!$A$2:$XFC$10000,MATCH(B$1,'Mediana Mensal IPCA TOP 5 LP'!$A$2:$XDF$2,0),FALSE))</f>
        <v>0.52</v>
      </c>
      <c r="C311" s="22" t="e">
        <f>IF(VLOOKUP(A311,'Mediana Mensal IPCA TOP 5 LP'!$A$2:$XFC$10000,MATCH(B$1,'Mediana Mensal IPCA TOP 5 LP'!$A$2:$XDF$2,0),FALSE)=0,NA(),VLOOKUP($C$1,'VNA IPCA'!A:G,5,FALSE))</f>
        <v>#N/A</v>
      </c>
    </row>
    <row r="312" spans="1:3" x14ac:dyDescent="0.3">
      <c r="A312" s="20">
        <v>45013</v>
      </c>
      <c r="B312" s="21">
        <f>IF(VLOOKUP(A312,'Mediana Mensal IPCA TOP 5 LP'!$A$2:$XFC$10000,MATCH(B$1,'Mediana Mensal IPCA TOP 5 LP'!$A$2:$XDF$2,0),FALSE)=0,NA(),VLOOKUP(A312,'Mediana Mensal IPCA TOP 5 LP'!$A$2:$XFC$10000,MATCH(B$1,'Mediana Mensal IPCA TOP 5 LP'!$A$2:$XDF$2,0),FALSE))</f>
        <v>0.52</v>
      </c>
      <c r="C312" s="22" t="e">
        <f>IF(VLOOKUP(A312,'Mediana Mensal IPCA TOP 5 LP'!$A$2:$XFC$10000,MATCH(B$1,'Mediana Mensal IPCA TOP 5 LP'!$A$2:$XDF$2,0),FALSE)=0,NA(),VLOOKUP($C$1,'VNA IPCA'!A:G,5,FALSE))</f>
        <v>#N/A</v>
      </c>
    </row>
    <row r="313" spans="1:3" x14ac:dyDescent="0.3">
      <c r="A313" s="20">
        <v>45014</v>
      </c>
      <c r="B313" s="21">
        <f>IF(VLOOKUP(A313,'Mediana Mensal IPCA TOP 5 LP'!$A$2:$XFC$10000,MATCH(B$1,'Mediana Mensal IPCA TOP 5 LP'!$A$2:$XDF$2,0),FALSE)=0,NA(),VLOOKUP(A313,'Mediana Mensal IPCA TOP 5 LP'!$A$2:$XFC$10000,MATCH(B$1,'Mediana Mensal IPCA TOP 5 LP'!$A$2:$XDF$2,0),FALSE))</f>
        <v>0.52</v>
      </c>
      <c r="C313" s="22" t="e">
        <f>IF(VLOOKUP(A313,'Mediana Mensal IPCA TOP 5 LP'!$A$2:$XFC$10000,MATCH(B$1,'Mediana Mensal IPCA TOP 5 LP'!$A$2:$XDF$2,0),FALSE)=0,NA(),VLOOKUP($C$1,'VNA IPCA'!A:G,5,FALSE))</f>
        <v>#N/A</v>
      </c>
    </row>
    <row r="314" spans="1:3" x14ac:dyDescent="0.3">
      <c r="A314" s="20">
        <v>45015</v>
      </c>
      <c r="B314" s="21">
        <f>IF(VLOOKUP(A314,'Mediana Mensal IPCA TOP 5 LP'!$A$2:$XFC$10000,MATCH(B$1,'Mediana Mensal IPCA TOP 5 LP'!$A$2:$XDF$2,0),FALSE)=0,NA(),VLOOKUP(A314,'Mediana Mensal IPCA TOP 5 LP'!$A$2:$XFC$10000,MATCH(B$1,'Mediana Mensal IPCA TOP 5 LP'!$A$2:$XDF$2,0),FALSE))</f>
        <v>0.52</v>
      </c>
      <c r="C314" s="22" t="e">
        <f>IF(VLOOKUP(A314,'Mediana Mensal IPCA TOP 5 LP'!$A$2:$XFC$10000,MATCH(B$1,'Mediana Mensal IPCA TOP 5 LP'!$A$2:$XDF$2,0),FALSE)=0,NA(),VLOOKUP($C$1,'VNA IPCA'!A:G,5,FALSE))</f>
        <v>#N/A</v>
      </c>
    </row>
    <row r="315" spans="1:3" x14ac:dyDescent="0.3">
      <c r="A315" s="20">
        <v>45016</v>
      </c>
      <c r="B315" s="21">
        <f>IF(VLOOKUP(A315,'Mediana Mensal IPCA TOP 5 LP'!$A$2:$XFC$10000,MATCH(B$1,'Mediana Mensal IPCA TOP 5 LP'!$A$2:$XDF$2,0),FALSE)=0,NA(),VLOOKUP(A315,'Mediana Mensal IPCA TOP 5 LP'!$A$2:$XFC$10000,MATCH(B$1,'Mediana Mensal IPCA TOP 5 LP'!$A$2:$XDF$2,0),FALSE))</f>
        <v>0.52</v>
      </c>
      <c r="C315" s="22" t="e">
        <f>IF(VLOOKUP(A315,'Mediana Mensal IPCA TOP 5 LP'!$A$2:$XFC$10000,MATCH(B$1,'Mediana Mensal IPCA TOP 5 LP'!$A$2:$XDF$2,0),FALSE)=0,NA(),VLOOKUP($C$1,'VNA IPCA'!A:G,5,FALSE))</f>
        <v>#N/A</v>
      </c>
    </row>
    <row r="316" spans="1:3" x14ac:dyDescent="0.3">
      <c r="A316" s="20">
        <v>45019</v>
      </c>
      <c r="B316" s="21">
        <f>IF(VLOOKUP(A316,'Mediana Mensal IPCA TOP 5 LP'!$A$2:$XFC$10000,MATCH(B$1,'Mediana Mensal IPCA TOP 5 LP'!$A$2:$XDF$2,0),FALSE)=0,NA(),VLOOKUP(A316,'Mediana Mensal IPCA TOP 5 LP'!$A$2:$XFC$10000,MATCH(B$1,'Mediana Mensal IPCA TOP 5 LP'!$A$2:$XDF$2,0),FALSE))</f>
        <v>0.52</v>
      </c>
      <c r="C316" s="22" t="e">
        <f>IF(VLOOKUP(A316,'Mediana Mensal IPCA TOP 5 LP'!$A$2:$XFC$10000,MATCH(B$1,'Mediana Mensal IPCA TOP 5 LP'!$A$2:$XDF$2,0),FALSE)=0,NA(),VLOOKUP($C$1,'VNA IPCA'!A:G,5,FALSE))</f>
        <v>#N/A</v>
      </c>
    </row>
    <row r="317" spans="1:3" x14ac:dyDescent="0.3">
      <c r="A317" s="20">
        <v>45020</v>
      </c>
      <c r="B317" s="21">
        <f>IF(VLOOKUP(A317,'Mediana Mensal IPCA TOP 5 LP'!$A$2:$XFC$10000,MATCH(B$1,'Mediana Mensal IPCA TOP 5 LP'!$A$2:$XDF$2,0),FALSE)=0,NA(),VLOOKUP(A317,'Mediana Mensal IPCA TOP 5 LP'!$A$2:$XFC$10000,MATCH(B$1,'Mediana Mensal IPCA TOP 5 LP'!$A$2:$XDF$2,0),FALSE))</f>
        <v>0.52</v>
      </c>
      <c r="C317" s="22" t="e">
        <f>IF(VLOOKUP(A317,'Mediana Mensal IPCA TOP 5 LP'!$A$2:$XFC$10000,MATCH(B$1,'Mediana Mensal IPCA TOP 5 LP'!$A$2:$XDF$2,0),FALSE)=0,NA(),VLOOKUP($C$1,'VNA IPCA'!A:G,5,FALSE))</f>
        <v>#N/A</v>
      </c>
    </row>
    <row r="318" spans="1:3" x14ac:dyDescent="0.3">
      <c r="A318" s="20">
        <v>45021</v>
      </c>
      <c r="B318" s="21">
        <f>IF(VLOOKUP(A318,'Mediana Mensal IPCA TOP 5 LP'!$A$2:$XFC$10000,MATCH(B$1,'Mediana Mensal IPCA TOP 5 LP'!$A$2:$XDF$2,0),FALSE)=0,NA(),VLOOKUP(A318,'Mediana Mensal IPCA TOP 5 LP'!$A$2:$XFC$10000,MATCH(B$1,'Mediana Mensal IPCA TOP 5 LP'!$A$2:$XDF$2,0),FALSE))</f>
        <v>0.52</v>
      </c>
      <c r="C318" s="22" t="e">
        <f>IF(VLOOKUP(A318,'Mediana Mensal IPCA TOP 5 LP'!$A$2:$XFC$10000,MATCH(B$1,'Mediana Mensal IPCA TOP 5 LP'!$A$2:$XDF$2,0),FALSE)=0,NA(),VLOOKUP($C$1,'VNA IPCA'!A:G,5,FALSE))</f>
        <v>#N/A</v>
      </c>
    </row>
    <row r="319" spans="1:3" x14ac:dyDescent="0.3">
      <c r="A319" s="20">
        <v>45022</v>
      </c>
      <c r="B319" s="21">
        <f>IF(VLOOKUP(A319,'Mediana Mensal IPCA TOP 5 LP'!$A$2:$XFC$10000,MATCH(B$1,'Mediana Mensal IPCA TOP 5 LP'!$A$2:$XDF$2,0),FALSE)=0,NA(),VLOOKUP(A319,'Mediana Mensal IPCA TOP 5 LP'!$A$2:$XFC$10000,MATCH(B$1,'Mediana Mensal IPCA TOP 5 LP'!$A$2:$XDF$2,0),FALSE))</f>
        <v>0.52</v>
      </c>
      <c r="C319" s="22" t="e">
        <f>IF(VLOOKUP(A319,'Mediana Mensal IPCA TOP 5 LP'!$A$2:$XFC$10000,MATCH(B$1,'Mediana Mensal IPCA TOP 5 LP'!$A$2:$XDF$2,0),FALSE)=0,NA(),VLOOKUP($C$1,'VNA IPCA'!A:G,5,FALSE))</f>
        <v>#N/A</v>
      </c>
    </row>
    <row r="320" spans="1:3" x14ac:dyDescent="0.3">
      <c r="A320" s="20">
        <v>45026</v>
      </c>
      <c r="B320" s="21">
        <f>IF(VLOOKUP(A320,'Mediana Mensal IPCA TOP 5 LP'!$A$2:$XFC$10000,MATCH(B$1,'Mediana Mensal IPCA TOP 5 LP'!$A$2:$XDF$2,0),FALSE)=0,NA(),VLOOKUP(A320,'Mediana Mensal IPCA TOP 5 LP'!$A$2:$XFC$10000,MATCH(B$1,'Mediana Mensal IPCA TOP 5 LP'!$A$2:$XDF$2,0),FALSE))</f>
        <v>0.6</v>
      </c>
      <c r="C320" s="22" t="e">
        <f>IF(VLOOKUP(A320,'Mediana Mensal IPCA TOP 5 LP'!$A$2:$XFC$10000,MATCH(B$1,'Mediana Mensal IPCA TOP 5 LP'!$A$2:$XDF$2,0),FALSE)=0,NA(),VLOOKUP($C$1,'VNA IPCA'!A:G,5,FALSE))</f>
        <v>#N/A</v>
      </c>
    </row>
    <row r="321" spans="1:3" x14ac:dyDescent="0.3">
      <c r="A321" s="20">
        <v>45027</v>
      </c>
      <c r="B321" s="21">
        <f>IF(VLOOKUP(A321,'Mediana Mensal IPCA TOP 5 LP'!$A$2:$XFC$10000,MATCH(B$1,'Mediana Mensal IPCA TOP 5 LP'!$A$2:$XDF$2,0),FALSE)=0,NA(),VLOOKUP(A321,'Mediana Mensal IPCA TOP 5 LP'!$A$2:$XFC$10000,MATCH(B$1,'Mediana Mensal IPCA TOP 5 LP'!$A$2:$XDF$2,0),FALSE))</f>
        <v>0.51</v>
      </c>
      <c r="C321" s="22" t="e">
        <f>IF(VLOOKUP(A321,'Mediana Mensal IPCA TOP 5 LP'!$A$2:$XFC$10000,MATCH(B$1,'Mediana Mensal IPCA TOP 5 LP'!$A$2:$XDF$2,0),FALSE)=0,NA(),VLOOKUP($C$1,'VNA IPCA'!A:G,5,FALSE))</f>
        <v>#N/A</v>
      </c>
    </row>
    <row r="322" spans="1:3" x14ac:dyDescent="0.3">
      <c r="A322" s="20">
        <v>45028</v>
      </c>
      <c r="B322" s="21">
        <f>IF(VLOOKUP(A322,'Mediana Mensal IPCA TOP 5 LP'!$A$2:$XFC$10000,MATCH(B$1,'Mediana Mensal IPCA TOP 5 LP'!$A$2:$XDF$2,0),FALSE)=0,NA(),VLOOKUP(A322,'Mediana Mensal IPCA TOP 5 LP'!$A$2:$XFC$10000,MATCH(B$1,'Mediana Mensal IPCA TOP 5 LP'!$A$2:$XDF$2,0),FALSE))</f>
        <v>0.51</v>
      </c>
      <c r="C322" s="22" t="e">
        <f>IF(VLOOKUP(A322,'Mediana Mensal IPCA TOP 5 LP'!$A$2:$XFC$10000,MATCH(B$1,'Mediana Mensal IPCA TOP 5 LP'!$A$2:$XDF$2,0),FALSE)=0,NA(),VLOOKUP($C$1,'VNA IPCA'!A:G,5,FALSE))</f>
        <v>#N/A</v>
      </c>
    </row>
    <row r="323" spans="1:3" x14ac:dyDescent="0.3">
      <c r="A323" s="20">
        <v>45029</v>
      </c>
      <c r="B323" s="21">
        <f>IF(VLOOKUP(A323,'Mediana Mensal IPCA TOP 5 LP'!$A$2:$XFC$10000,MATCH(B$1,'Mediana Mensal IPCA TOP 5 LP'!$A$2:$XDF$2,0),FALSE)=0,NA(),VLOOKUP(A323,'Mediana Mensal IPCA TOP 5 LP'!$A$2:$XFC$10000,MATCH(B$1,'Mediana Mensal IPCA TOP 5 LP'!$A$2:$XDF$2,0),FALSE))</f>
        <v>0.51</v>
      </c>
      <c r="C323" s="22" t="e">
        <f>IF(VLOOKUP(A323,'Mediana Mensal IPCA TOP 5 LP'!$A$2:$XFC$10000,MATCH(B$1,'Mediana Mensal IPCA TOP 5 LP'!$A$2:$XDF$2,0),FALSE)=0,NA(),VLOOKUP($C$1,'VNA IPCA'!A:G,5,FALSE))</f>
        <v>#N/A</v>
      </c>
    </row>
    <row r="324" spans="1:3" x14ac:dyDescent="0.3">
      <c r="A324" s="20">
        <v>45030</v>
      </c>
      <c r="B324" s="21">
        <f>IF(VLOOKUP(A324,'Mediana Mensal IPCA TOP 5 LP'!$A$2:$XFC$10000,MATCH(B$1,'Mediana Mensal IPCA TOP 5 LP'!$A$2:$XDF$2,0),FALSE)=0,NA(),VLOOKUP(A324,'Mediana Mensal IPCA TOP 5 LP'!$A$2:$XFC$10000,MATCH(B$1,'Mediana Mensal IPCA TOP 5 LP'!$A$2:$XDF$2,0),FALSE))</f>
        <v>0.52</v>
      </c>
      <c r="C324" s="22" t="e">
        <f>IF(VLOOKUP(A324,'Mediana Mensal IPCA TOP 5 LP'!$A$2:$XFC$10000,MATCH(B$1,'Mediana Mensal IPCA TOP 5 LP'!$A$2:$XDF$2,0),FALSE)=0,NA(),VLOOKUP($C$1,'VNA IPCA'!A:G,5,FALSE))</f>
        <v>#N/A</v>
      </c>
    </row>
    <row r="325" spans="1:3" x14ac:dyDescent="0.3">
      <c r="A325" s="20">
        <v>45033</v>
      </c>
      <c r="B325" s="21">
        <f>IF(VLOOKUP(A325,'Mediana Mensal IPCA TOP 5 LP'!$A$2:$XFC$10000,MATCH(B$1,'Mediana Mensal IPCA TOP 5 LP'!$A$2:$XDF$2,0),FALSE)=0,NA(),VLOOKUP(A325,'Mediana Mensal IPCA TOP 5 LP'!$A$2:$XFC$10000,MATCH(B$1,'Mediana Mensal IPCA TOP 5 LP'!$A$2:$XDF$2,0),FALSE))</f>
        <v>0.52</v>
      </c>
      <c r="C325" s="22" t="e">
        <f>IF(VLOOKUP(A325,'Mediana Mensal IPCA TOP 5 LP'!$A$2:$XFC$10000,MATCH(B$1,'Mediana Mensal IPCA TOP 5 LP'!$A$2:$XDF$2,0),FALSE)=0,NA(),VLOOKUP($C$1,'VNA IPCA'!A:G,5,FALSE))</f>
        <v>#N/A</v>
      </c>
    </row>
    <row r="326" spans="1:3" x14ac:dyDescent="0.3">
      <c r="A326" s="20">
        <v>45034</v>
      </c>
      <c r="B326" s="21">
        <f>IF(VLOOKUP(A326,'Mediana Mensal IPCA TOP 5 LP'!$A$2:$XFC$10000,MATCH(B$1,'Mediana Mensal IPCA TOP 5 LP'!$A$2:$XDF$2,0),FALSE)=0,NA(),VLOOKUP(A326,'Mediana Mensal IPCA TOP 5 LP'!$A$2:$XFC$10000,MATCH(B$1,'Mediana Mensal IPCA TOP 5 LP'!$A$2:$XDF$2,0),FALSE))</f>
        <v>0.52</v>
      </c>
      <c r="C326" s="22" t="e">
        <f>IF(VLOOKUP(A326,'Mediana Mensal IPCA TOP 5 LP'!$A$2:$XFC$10000,MATCH(B$1,'Mediana Mensal IPCA TOP 5 LP'!$A$2:$XDF$2,0),FALSE)=0,NA(),VLOOKUP($C$1,'VNA IPCA'!A:G,5,FALSE))</f>
        <v>#N/A</v>
      </c>
    </row>
    <row r="327" spans="1:3" x14ac:dyDescent="0.3">
      <c r="A327" s="20">
        <v>45035</v>
      </c>
      <c r="B327" s="21">
        <f>IF(VLOOKUP(A327,'Mediana Mensal IPCA TOP 5 LP'!$A$2:$XFC$10000,MATCH(B$1,'Mediana Mensal IPCA TOP 5 LP'!$A$2:$XDF$2,0),FALSE)=0,NA(),VLOOKUP(A327,'Mediana Mensal IPCA TOP 5 LP'!$A$2:$XFC$10000,MATCH(B$1,'Mediana Mensal IPCA TOP 5 LP'!$A$2:$XDF$2,0),FALSE))</f>
        <v>0.52</v>
      </c>
      <c r="C327" s="22" t="e">
        <f>IF(VLOOKUP(A327,'Mediana Mensal IPCA TOP 5 LP'!$A$2:$XFC$10000,MATCH(B$1,'Mediana Mensal IPCA TOP 5 LP'!$A$2:$XDF$2,0),FALSE)=0,NA(),VLOOKUP($C$1,'VNA IPCA'!A:G,5,FALSE))</f>
        <v>#N/A</v>
      </c>
    </row>
    <row r="328" spans="1:3" x14ac:dyDescent="0.3">
      <c r="A328" s="20">
        <v>45036</v>
      </c>
      <c r="B328" s="21">
        <f>IF(VLOOKUP(A328,'Mediana Mensal IPCA TOP 5 LP'!$A$2:$XFC$10000,MATCH(B$1,'Mediana Mensal IPCA TOP 5 LP'!$A$2:$XDF$2,0),FALSE)=0,NA(),VLOOKUP(A328,'Mediana Mensal IPCA TOP 5 LP'!$A$2:$XFC$10000,MATCH(B$1,'Mediana Mensal IPCA TOP 5 LP'!$A$2:$XDF$2,0),FALSE))</f>
        <v>0.5</v>
      </c>
      <c r="C328" s="22" t="e">
        <f>IF(VLOOKUP(A328,'Mediana Mensal IPCA TOP 5 LP'!$A$2:$XFC$10000,MATCH(B$1,'Mediana Mensal IPCA TOP 5 LP'!$A$2:$XDF$2,0),FALSE)=0,NA(),VLOOKUP($C$1,'VNA IPCA'!A:G,5,FALSE))</f>
        <v>#N/A</v>
      </c>
    </row>
    <row r="329" spans="1:3" x14ac:dyDescent="0.3">
      <c r="A329" s="20">
        <v>45040</v>
      </c>
      <c r="B329" s="21">
        <f>IF(VLOOKUP(A329,'Mediana Mensal IPCA TOP 5 LP'!$A$2:$XFC$10000,MATCH(B$1,'Mediana Mensal IPCA TOP 5 LP'!$A$2:$XDF$2,0),FALSE)=0,NA(),VLOOKUP(A329,'Mediana Mensal IPCA TOP 5 LP'!$A$2:$XFC$10000,MATCH(B$1,'Mediana Mensal IPCA TOP 5 LP'!$A$2:$XDF$2,0),FALSE))</f>
        <v>0.5</v>
      </c>
      <c r="C329" s="22" t="e">
        <f>IF(VLOOKUP(A329,'Mediana Mensal IPCA TOP 5 LP'!$A$2:$XFC$10000,MATCH(B$1,'Mediana Mensal IPCA TOP 5 LP'!$A$2:$XDF$2,0),FALSE)=0,NA(),VLOOKUP($C$1,'VNA IPCA'!A:G,5,FALSE))</f>
        <v>#N/A</v>
      </c>
    </row>
    <row r="330" spans="1:3" x14ac:dyDescent="0.3">
      <c r="A330" s="20">
        <v>45041</v>
      </c>
      <c r="B330" s="21">
        <f>IF(VLOOKUP(A330,'Mediana Mensal IPCA TOP 5 LP'!$A$2:$XFC$10000,MATCH(B$1,'Mediana Mensal IPCA TOP 5 LP'!$A$2:$XDF$2,0),FALSE)=0,NA(),VLOOKUP(A330,'Mediana Mensal IPCA TOP 5 LP'!$A$2:$XFC$10000,MATCH(B$1,'Mediana Mensal IPCA TOP 5 LP'!$A$2:$XDF$2,0),FALSE))</f>
        <v>0.5</v>
      </c>
      <c r="C330" s="22" t="e">
        <f>IF(VLOOKUP(A330,'Mediana Mensal IPCA TOP 5 LP'!$A$2:$XFC$10000,MATCH(B$1,'Mediana Mensal IPCA TOP 5 LP'!$A$2:$XDF$2,0),FALSE)=0,NA(),VLOOKUP($C$1,'VNA IPCA'!A:G,5,FALSE))</f>
        <v>#N/A</v>
      </c>
    </row>
    <row r="331" spans="1:3" x14ac:dyDescent="0.3">
      <c r="A331" s="20">
        <v>45042</v>
      </c>
      <c r="B331" s="21">
        <f>IF(VLOOKUP(A331,'Mediana Mensal IPCA TOP 5 LP'!$A$2:$XFC$10000,MATCH(B$1,'Mediana Mensal IPCA TOP 5 LP'!$A$2:$XDF$2,0),FALSE)=0,NA(),VLOOKUP(A331,'Mediana Mensal IPCA TOP 5 LP'!$A$2:$XFC$10000,MATCH(B$1,'Mediana Mensal IPCA TOP 5 LP'!$A$2:$XDF$2,0),FALSE))</f>
        <v>0.5</v>
      </c>
      <c r="C331" s="22" t="e">
        <f>IF(VLOOKUP(A331,'Mediana Mensal IPCA TOP 5 LP'!$A$2:$XFC$10000,MATCH(B$1,'Mediana Mensal IPCA TOP 5 LP'!$A$2:$XDF$2,0),FALSE)=0,NA(),VLOOKUP($C$1,'VNA IPCA'!A:G,5,FALSE))</f>
        <v>#N/A</v>
      </c>
    </row>
    <row r="332" spans="1:3" x14ac:dyDescent="0.3">
      <c r="A332" s="20">
        <v>45043</v>
      </c>
      <c r="B332" s="21">
        <f>IF(VLOOKUP(A332,'Mediana Mensal IPCA TOP 5 LP'!$A$2:$XFC$10000,MATCH(B$1,'Mediana Mensal IPCA TOP 5 LP'!$A$2:$XDF$2,0),FALSE)=0,NA(),VLOOKUP(A332,'Mediana Mensal IPCA TOP 5 LP'!$A$2:$XFC$10000,MATCH(B$1,'Mediana Mensal IPCA TOP 5 LP'!$A$2:$XDF$2,0),FALSE))</f>
        <v>0.5</v>
      </c>
      <c r="C332" s="22" t="e">
        <f>IF(VLOOKUP(A332,'Mediana Mensal IPCA TOP 5 LP'!$A$2:$XFC$10000,MATCH(B$1,'Mediana Mensal IPCA TOP 5 LP'!$A$2:$XDF$2,0),FALSE)=0,NA(),VLOOKUP($C$1,'VNA IPCA'!A:G,5,FALSE))</f>
        <v>#N/A</v>
      </c>
    </row>
    <row r="333" spans="1:3" x14ac:dyDescent="0.3">
      <c r="A333" s="20">
        <v>45044</v>
      </c>
      <c r="B333" s="21">
        <f>IF(VLOOKUP(A333,'Mediana Mensal IPCA TOP 5 LP'!$A$2:$XFC$10000,MATCH(B$1,'Mediana Mensal IPCA TOP 5 LP'!$A$2:$XDF$2,0),FALSE)=0,NA(),VLOOKUP(A333,'Mediana Mensal IPCA TOP 5 LP'!$A$2:$XFC$10000,MATCH(B$1,'Mediana Mensal IPCA TOP 5 LP'!$A$2:$XDF$2,0),FALSE))</f>
        <v>0.51</v>
      </c>
      <c r="C333" s="22" t="e">
        <f>IF(VLOOKUP(A333,'Mediana Mensal IPCA TOP 5 LP'!$A$2:$XFC$10000,MATCH(B$1,'Mediana Mensal IPCA TOP 5 LP'!$A$2:$XDF$2,0),FALSE)=0,NA(),VLOOKUP($C$1,'VNA IPCA'!A:G,5,FALSE))</f>
        <v>#N/A</v>
      </c>
    </row>
    <row r="334" spans="1:3" x14ac:dyDescent="0.3">
      <c r="A334" s="20">
        <v>45048</v>
      </c>
      <c r="B334" s="21">
        <f>IF(VLOOKUP(A334,'Mediana Mensal IPCA TOP 5 LP'!$A$2:$XFC$10000,MATCH(B$1,'Mediana Mensal IPCA TOP 5 LP'!$A$2:$XDF$2,0),FALSE)=0,NA(),VLOOKUP(A334,'Mediana Mensal IPCA TOP 5 LP'!$A$2:$XFC$10000,MATCH(B$1,'Mediana Mensal IPCA TOP 5 LP'!$A$2:$XDF$2,0),FALSE))</f>
        <v>0.56000000000000005</v>
      </c>
      <c r="C334" s="22" t="e">
        <f>IF(VLOOKUP(A334,'Mediana Mensal IPCA TOP 5 LP'!$A$2:$XFC$10000,MATCH(B$1,'Mediana Mensal IPCA TOP 5 LP'!$A$2:$XDF$2,0),FALSE)=0,NA(),VLOOKUP($C$1,'VNA IPCA'!A:G,5,FALSE))</f>
        <v>#N/A</v>
      </c>
    </row>
    <row r="335" spans="1:3" x14ac:dyDescent="0.3">
      <c r="A335" s="20">
        <v>45049</v>
      </c>
      <c r="B335" s="21">
        <f>IF(VLOOKUP(A335,'Mediana Mensal IPCA TOP 5 LP'!$A$2:$XFC$10000,MATCH(B$1,'Mediana Mensal IPCA TOP 5 LP'!$A$2:$XDF$2,0),FALSE)=0,NA(),VLOOKUP(A335,'Mediana Mensal IPCA TOP 5 LP'!$A$2:$XFC$10000,MATCH(B$1,'Mediana Mensal IPCA TOP 5 LP'!$A$2:$XDF$2,0),FALSE))</f>
        <v>0.56000000000000005</v>
      </c>
      <c r="C335" s="22" t="e">
        <f>IF(VLOOKUP(A335,'Mediana Mensal IPCA TOP 5 LP'!$A$2:$XFC$10000,MATCH(B$1,'Mediana Mensal IPCA TOP 5 LP'!$A$2:$XDF$2,0),FALSE)=0,NA(),VLOOKUP($C$1,'VNA IPCA'!A:G,5,FALSE))</f>
        <v>#N/A</v>
      </c>
    </row>
    <row r="336" spans="1:3" x14ac:dyDescent="0.3">
      <c r="A336" s="20">
        <v>45050</v>
      </c>
      <c r="B336" s="21">
        <f>IF(VLOOKUP(A336,'Mediana Mensal IPCA TOP 5 LP'!$A$2:$XFC$10000,MATCH(B$1,'Mediana Mensal IPCA TOP 5 LP'!$A$2:$XDF$2,0),FALSE)=0,NA(),VLOOKUP(A336,'Mediana Mensal IPCA TOP 5 LP'!$A$2:$XFC$10000,MATCH(B$1,'Mediana Mensal IPCA TOP 5 LP'!$A$2:$XDF$2,0),FALSE))</f>
        <v>0.56000000000000005</v>
      </c>
      <c r="C336" s="22" t="e">
        <f>IF(VLOOKUP(A336,'Mediana Mensal IPCA TOP 5 LP'!$A$2:$XFC$10000,MATCH(B$1,'Mediana Mensal IPCA TOP 5 LP'!$A$2:$XDF$2,0),FALSE)=0,NA(),VLOOKUP($C$1,'VNA IPCA'!A:G,5,FALSE))</f>
        <v>#N/A</v>
      </c>
    </row>
    <row r="337" spans="1:3" x14ac:dyDescent="0.3">
      <c r="A337" s="20">
        <v>45051</v>
      </c>
      <c r="B337" s="21">
        <f>IF(VLOOKUP(A337,'Mediana Mensal IPCA TOP 5 LP'!$A$2:$XFC$10000,MATCH(B$1,'Mediana Mensal IPCA TOP 5 LP'!$A$2:$XDF$2,0),FALSE)=0,NA(),VLOOKUP(A337,'Mediana Mensal IPCA TOP 5 LP'!$A$2:$XFC$10000,MATCH(B$1,'Mediana Mensal IPCA TOP 5 LP'!$A$2:$XDF$2,0),FALSE))</f>
        <v>0.56999999999999995</v>
      </c>
      <c r="C337" s="22" t="e">
        <f>IF(VLOOKUP(A337,'Mediana Mensal IPCA TOP 5 LP'!$A$2:$XFC$10000,MATCH(B$1,'Mediana Mensal IPCA TOP 5 LP'!$A$2:$XDF$2,0),FALSE)=0,NA(),VLOOKUP($C$1,'VNA IPCA'!A:G,5,FALSE))</f>
        <v>#N/A</v>
      </c>
    </row>
  </sheetData>
  <pageMargins left="0.511811024" right="0.511811024" top="0.78740157499999996" bottom="0.78740157499999996" header="0.31496062000000002" footer="0.31496062000000002"/>
  <pageSetup paperSize="9" orientation="portrait" r:id="rId1"/>
  <headerFooter>
    <oddHeader xml:space="preserve">&amp;R&amp;"Calibri,Regular"&amp;10&amp;K000000
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C00000"/>
  </sheetPr>
  <dimension ref="A1:F337"/>
  <sheetViews>
    <sheetView zoomScaleNormal="100" workbookViewId="0"/>
  </sheetViews>
  <sheetFormatPr defaultRowHeight="14.4" x14ac:dyDescent="0.3"/>
  <cols>
    <col min="1" max="6" width="10.6640625" bestFit="1" customWidth="1"/>
  </cols>
  <sheetData>
    <row r="1" spans="1:6" x14ac:dyDescent="0.3">
      <c r="A1" s="19" t="s">
        <v>1</v>
      </c>
      <c r="B1" s="24">
        <v>45017</v>
      </c>
      <c r="C1" s="24">
        <v>45047</v>
      </c>
      <c r="D1" s="24">
        <v>45078</v>
      </c>
      <c r="E1" s="24">
        <v>45108</v>
      </c>
      <c r="F1" s="24">
        <v>45139</v>
      </c>
    </row>
    <row r="2" spans="1:6" x14ac:dyDescent="0.3">
      <c r="A2" s="20">
        <v>44564</v>
      </c>
      <c r="B2" s="21">
        <f>IF(VLOOKUP(A2,'Mediana Mensal IPCA TOP 5 LP'!$A$2:$XFC$10000,MATCH(B$1,'Mediana Mensal IPCA TOP 5 LP'!$A$2:$XDF$2,0),FALSE)=0,NA(),VLOOKUP(A2,'Mediana Mensal IPCA TOP 5 LP'!$A$2:$XFC$10000,MATCH(B$1,'Mediana Mensal IPCA TOP 5 LP'!$A$2:$XDF$2,0),FALSE))</f>
        <v>0.3</v>
      </c>
      <c r="C2" s="21">
        <f>IF(VLOOKUP(A2,'Mediana Mensal IPCA TOP 5 LP'!$A$2:$XFC$10000,MATCH(C$1,'Mediana Mensal IPCA TOP 5 LP'!$A$2:$XDF$2,0),FALSE)=0,NA(),VLOOKUP(A2,'Mediana Mensal IPCA TOP 5 LP'!$A$2:$XFC$10000,MATCH(C$1,'Mediana Mensal IPCA TOP 5 LP'!$A$2:$XDF$2,0),FALSE))</f>
        <v>0.22</v>
      </c>
      <c r="D2" s="21">
        <f>IF(VLOOKUP(A2,'Mediana Mensal IPCA TOP 5 LP'!$A$2:$XFC$10000,MATCH(D$1,'Mediana Mensal IPCA TOP 5 LP'!$A$2:$XDF$2,0),FALSE)=0,NA(),VLOOKUP(A2,'Mediana Mensal IPCA TOP 5 LP'!$A$2:$XFC$10000,MATCH(D$1,'Mediana Mensal IPCA TOP 5 LP'!$A$2:$XDF$2,0),FALSE))</f>
        <v>0.26</v>
      </c>
      <c r="E2" s="21">
        <f>IF(VLOOKUP(A2,'Mediana Mensal IPCA TOP 5 LP'!$A$2:$XFC$10000,MATCH(E$1,'Mediana Mensal IPCA TOP 5 LP'!$A$2:$XDF$2,0),FALSE)=0,NA(),VLOOKUP(A2,'Mediana Mensal IPCA TOP 5 LP'!$A$2:$XFC$10000,MATCH(E$1,'Mediana Mensal IPCA TOP 5 LP'!$A$2:$XDF$2,0),FALSE))</f>
        <v>0.21</v>
      </c>
      <c r="F2" s="21">
        <f>IF(VLOOKUP(A2,'Mediana Mensal IPCA TOP 5 LP'!$A$2:$XFC$10000,MATCH(F$1,'Mediana Mensal IPCA TOP 5 LP'!$A$2:$XDF$2,0),FALSE)=0,NA(),VLOOKUP(A2,'Mediana Mensal IPCA TOP 5 LP'!$A$2:$XFC$10000,MATCH(F$1,'Mediana Mensal IPCA TOP 5 LP'!$A$2:$XDF$2,0),FALSE))</f>
        <v>0.27</v>
      </c>
    </row>
    <row r="3" spans="1:6" x14ac:dyDescent="0.3">
      <c r="A3" s="20">
        <v>44565</v>
      </c>
      <c r="B3" s="21">
        <f>IF(VLOOKUP(A3,'Mediana Mensal IPCA TOP 5 LP'!$A$2:$XFC$10000,MATCH(B$1,'Mediana Mensal IPCA TOP 5 LP'!$A$2:$XDF$2,0),FALSE)=0,NA(),VLOOKUP(A3,'Mediana Mensal IPCA TOP 5 LP'!$A$2:$XFC$10000,MATCH(B$1,'Mediana Mensal IPCA TOP 5 LP'!$A$2:$XDF$2,0),FALSE))</f>
        <v>0.3</v>
      </c>
      <c r="C3" s="21">
        <f>IF(VLOOKUP(A3,'Mediana Mensal IPCA TOP 5 LP'!$A$2:$XFC$10000,MATCH(C$1,'Mediana Mensal IPCA TOP 5 LP'!$A$2:$XDF$2,0),FALSE)=0,NA(),VLOOKUP(A3,'Mediana Mensal IPCA TOP 5 LP'!$A$2:$XFC$10000,MATCH(C$1,'Mediana Mensal IPCA TOP 5 LP'!$A$2:$XDF$2,0),FALSE))</f>
        <v>0.22</v>
      </c>
      <c r="D3" s="21">
        <f>IF(VLOOKUP(A3,'Mediana Mensal IPCA TOP 5 LP'!$A$2:$XFC$10000,MATCH(D$1,'Mediana Mensal IPCA TOP 5 LP'!$A$2:$XDF$2,0),FALSE)=0,NA(),VLOOKUP(A3,'Mediana Mensal IPCA TOP 5 LP'!$A$2:$XFC$10000,MATCH(D$1,'Mediana Mensal IPCA TOP 5 LP'!$A$2:$XDF$2,0),FALSE))</f>
        <v>0.26</v>
      </c>
      <c r="E3" s="21">
        <f>IF(VLOOKUP(A3,'Mediana Mensal IPCA TOP 5 LP'!$A$2:$XFC$10000,MATCH(E$1,'Mediana Mensal IPCA TOP 5 LP'!$A$2:$XDF$2,0),FALSE)=0,NA(),VLOOKUP(A3,'Mediana Mensal IPCA TOP 5 LP'!$A$2:$XFC$10000,MATCH(E$1,'Mediana Mensal IPCA TOP 5 LP'!$A$2:$XDF$2,0),FALSE))</f>
        <v>0.21</v>
      </c>
      <c r="F3" s="21">
        <f>IF(VLOOKUP(A3,'Mediana Mensal IPCA TOP 5 LP'!$A$2:$XFC$10000,MATCH(F$1,'Mediana Mensal IPCA TOP 5 LP'!$A$2:$XDF$2,0),FALSE)=0,NA(),VLOOKUP(A3,'Mediana Mensal IPCA TOP 5 LP'!$A$2:$XFC$10000,MATCH(F$1,'Mediana Mensal IPCA TOP 5 LP'!$A$2:$XDF$2,0),FALSE))</f>
        <v>0.27</v>
      </c>
    </row>
    <row r="4" spans="1:6" x14ac:dyDescent="0.3">
      <c r="A4" s="20">
        <v>44566</v>
      </c>
      <c r="B4" s="21">
        <f>IF(VLOOKUP(A4,'Mediana Mensal IPCA TOP 5 LP'!$A$2:$XFC$10000,MATCH(B$1,'Mediana Mensal IPCA TOP 5 LP'!$A$2:$XDF$2,0),FALSE)=0,NA(),VLOOKUP(A4,'Mediana Mensal IPCA TOP 5 LP'!$A$2:$XFC$10000,MATCH(B$1,'Mediana Mensal IPCA TOP 5 LP'!$A$2:$XDF$2,0),FALSE))</f>
        <v>0.3</v>
      </c>
      <c r="C4" s="21">
        <f>IF(VLOOKUP(A4,'Mediana Mensal IPCA TOP 5 LP'!$A$2:$XFC$10000,MATCH(C$1,'Mediana Mensal IPCA TOP 5 LP'!$A$2:$XDF$2,0),FALSE)=0,NA(),VLOOKUP(A4,'Mediana Mensal IPCA TOP 5 LP'!$A$2:$XFC$10000,MATCH(C$1,'Mediana Mensal IPCA TOP 5 LP'!$A$2:$XDF$2,0),FALSE))</f>
        <v>0.22</v>
      </c>
      <c r="D4" s="21">
        <f>IF(VLOOKUP(A4,'Mediana Mensal IPCA TOP 5 LP'!$A$2:$XFC$10000,MATCH(D$1,'Mediana Mensal IPCA TOP 5 LP'!$A$2:$XDF$2,0),FALSE)=0,NA(),VLOOKUP(A4,'Mediana Mensal IPCA TOP 5 LP'!$A$2:$XFC$10000,MATCH(D$1,'Mediana Mensal IPCA TOP 5 LP'!$A$2:$XDF$2,0),FALSE))</f>
        <v>0.26</v>
      </c>
      <c r="E4" s="21">
        <f>IF(VLOOKUP(A4,'Mediana Mensal IPCA TOP 5 LP'!$A$2:$XFC$10000,MATCH(E$1,'Mediana Mensal IPCA TOP 5 LP'!$A$2:$XDF$2,0),FALSE)=0,NA(),VLOOKUP(A4,'Mediana Mensal IPCA TOP 5 LP'!$A$2:$XFC$10000,MATCH(E$1,'Mediana Mensal IPCA TOP 5 LP'!$A$2:$XDF$2,0),FALSE))</f>
        <v>0.21</v>
      </c>
      <c r="F4" s="21">
        <f>IF(VLOOKUP(A4,'Mediana Mensal IPCA TOP 5 LP'!$A$2:$XFC$10000,MATCH(F$1,'Mediana Mensal IPCA TOP 5 LP'!$A$2:$XDF$2,0),FALSE)=0,NA(),VLOOKUP(A4,'Mediana Mensal IPCA TOP 5 LP'!$A$2:$XFC$10000,MATCH(F$1,'Mediana Mensal IPCA TOP 5 LP'!$A$2:$XDF$2,0),FALSE))</f>
        <v>0.27</v>
      </c>
    </row>
    <row r="5" spans="1:6" x14ac:dyDescent="0.3">
      <c r="A5" s="20">
        <v>44567</v>
      </c>
      <c r="B5" s="21">
        <f>IF(VLOOKUP(A5,'Mediana Mensal IPCA TOP 5 LP'!$A$2:$XFC$10000,MATCH(B$1,'Mediana Mensal IPCA TOP 5 LP'!$A$2:$XDF$2,0),FALSE)=0,NA(),VLOOKUP(A5,'Mediana Mensal IPCA TOP 5 LP'!$A$2:$XFC$10000,MATCH(B$1,'Mediana Mensal IPCA TOP 5 LP'!$A$2:$XDF$2,0),FALSE))</f>
        <v>0.3</v>
      </c>
      <c r="C5" s="21">
        <f>IF(VLOOKUP(A5,'Mediana Mensal IPCA TOP 5 LP'!$A$2:$XFC$10000,MATCH(C$1,'Mediana Mensal IPCA TOP 5 LP'!$A$2:$XDF$2,0),FALSE)=0,NA(),VLOOKUP(A5,'Mediana Mensal IPCA TOP 5 LP'!$A$2:$XFC$10000,MATCH(C$1,'Mediana Mensal IPCA TOP 5 LP'!$A$2:$XDF$2,0),FALSE))</f>
        <v>0.22</v>
      </c>
      <c r="D5" s="21">
        <f>IF(VLOOKUP(A5,'Mediana Mensal IPCA TOP 5 LP'!$A$2:$XFC$10000,MATCH(D$1,'Mediana Mensal IPCA TOP 5 LP'!$A$2:$XDF$2,0),FALSE)=0,NA(),VLOOKUP(A5,'Mediana Mensal IPCA TOP 5 LP'!$A$2:$XFC$10000,MATCH(D$1,'Mediana Mensal IPCA TOP 5 LP'!$A$2:$XDF$2,0),FALSE))</f>
        <v>0.26</v>
      </c>
      <c r="E5" s="21">
        <f>IF(VLOOKUP(A5,'Mediana Mensal IPCA TOP 5 LP'!$A$2:$XFC$10000,MATCH(E$1,'Mediana Mensal IPCA TOP 5 LP'!$A$2:$XDF$2,0),FALSE)=0,NA(),VLOOKUP(A5,'Mediana Mensal IPCA TOP 5 LP'!$A$2:$XFC$10000,MATCH(E$1,'Mediana Mensal IPCA TOP 5 LP'!$A$2:$XDF$2,0),FALSE))</f>
        <v>0.21</v>
      </c>
      <c r="F5" s="21">
        <f>IF(VLOOKUP(A5,'Mediana Mensal IPCA TOP 5 LP'!$A$2:$XFC$10000,MATCH(F$1,'Mediana Mensal IPCA TOP 5 LP'!$A$2:$XDF$2,0),FALSE)=0,NA(),VLOOKUP(A5,'Mediana Mensal IPCA TOP 5 LP'!$A$2:$XFC$10000,MATCH(F$1,'Mediana Mensal IPCA TOP 5 LP'!$A$2:$XDF$2,0),FALSE))</f>
        <v>0.27</v>
      </c>
    </row>
    <row r="6" spans="1:6" x14ac:dyDescent="0.3">
      <c r="A6" s="20">
        <v>44568</v>
      </c>
      <c r="B6" s="21">
        <f>IF(VLOOKUP(A6,'Mediana Mensal IPCA TOP 5 LP'!$A$2:$XFC$10000,MATCH(B$1,'Mediana Mensal IPCA TOP 5 LP'!$A$2:$XDF$2,0),FALSE)=0,NA(),VLOOKUP(A6,'Mediana Mensal IPCA TOP 5 LP'!$A$2:$XFC$10000,MATCH(B$1,'Mediana Mensal IPCA TOP 5 LP'!$A$2:$XDF$2,0),FALSE))</f>
        <v>0.3</v>
      </c>
      <c r="C6" s="21">
        <f>IF(VLOOKUP(A6,'Mediana Mensal IPCA TOP 5 LP'!$A$2:$XFC$10000,MATCH(C$1,'Mediana Mensal IPCA TOP 5 LP'!$A$2:$XDF$2,0),FALSE)=0,NA(),VLOOKUP(A6,'Mediana Mensal IPCA TOP 5 LP'!$A$2:$XFC$10000,MATCH(C$1,'Mediana Mensal IPCA TOP 5 LP'!$A$2:$XDF$2,0),FALSE))</f>
        <v>0.22</v>
      </c>
      <c r="D6" s="21">
        <f>IF(VLOOKUP(A6,'Mediana Mensal IPCA TOP 5 LP'!$A$2:$XFC$10000,MATCH(D$1,'Mediana Mensal IPCA TOP 5 LP'!$A$2:$XDF$2,0),FALSE)=0,NA(),VLOOKUP(A6,'Mediana Mensal IPCA TOP 5 LP'!$A$2:$XFC$10000,MATCH(D$1,'Mediana Mensal IPCA TOP 5 LP'!$A$2:$XDF$2,0),FALSE))</f>
        <v>0.26</v>
      </c>
      <c r="E6" s="21">
        <f>IF(VLOOKUP(A6,'Mediana Mensal IPCA TOP 5 LP'!$A$2:$XFC$10000,MATCH(E$1,'Mediana Mensal IPCA TOP 5 LP'!$A$2:$XDF$2,0),FALSE)=0,NA(),VLOOKUP(A6,'Mediana Mensal IPCA TOP 5 LP'!$A$2:$XFC$10000,MATCH(E$1,'Mediana Mensal IPCA TOP 5 LP'!$A$2:$XDF$2,0),FALSE))</f>
        <v>0.21</v>
      </c>
      <c r="F6" s="21">
        <f>IF(VLOOKUP(A6,'Mediana Mensal IPCA TOP 5 LP'!$A$2:$XFC$10000,MATCH(F$1,'Mediana Mensal IPCA TOP 5 LP'!$A$2:$XDF$2,0),FALSE)=0,NA(),VLOOKUP(A6,'Mediana Mensal IPCA TOP 5 LP'!$A$2:$XFC$10000,MATCH(F$1,'Mediana Mensal IPCA TOP 5 LP'!$A$2:$XDF$2,0),FALSE))</f>
        <v>0.27</v>
      </c>
    </row>
    <row r="7" spans="1:6" x14ac:dyDescent="0.3">
      <c r="A7" s="20">
        <v>44571</v>
      </c>
      <c r="B7" s="21">
        <f>IF(VLOOKUP(A7,'Mediana Mensal IPCA TOP 5 LP'!$A$2:$XFC$10000,MATCH(B$1,'Mediana Mensal IPCA TOP 5 LP'!$A$2:$XDF$2,0),FALSE)=0,NA(),VLOOKUP(A7,'Mediana Mensal IPCA TOP 5 LP'!$A$2:$XFC$10000,MATCH(B$1,'Mediana Mensal IPCA TOP 5 LP'!$A$2:$XDF$2,0),FALSE))</f>
        <v>0.3</v>
      </c>
      <c r="C7" s="21">
        <f>IF(VLOOKUP(A7,'Mediana Mensal IPCA TOP 5 LP'!$A$2:$XFC$10000,MATCH(C$1,'Mediana Mensal IPCA TOP 5 LP'!$A$2:$XDF$2,0),FALSE)=0,NA(),VLOOKUP(A7,'Mediana Mensal IPCA TOP 5 LP'!$A$2:$XFC$10000,MATCH(C$1,'Mediana Mensal IPCA TOP 5 LP'!$A$2:$XDF$2,0),FALSE))</f>
        <v>0.22</v>
      </c>
      <c r="D7" s="21">
        <f>IF(VLOOKUP(A7,'Mediana Mensal IPCA TOP 5 LP'!$A$2:$XFC$10000,MATCH(D$1,'Mediana Mensal IPCA TOP 5 LP'!$A$2:$XDF$2,0),FALSE)=0,NA(),VLOOKUP(A7,'Mediana Mensal IPCA TOP 5 LP'!$A$2:$XFC$10000,MATCH(D$1,'Mediana Mensal IPCA TOP 5 LP'!$A$2:$XDF$2,0),FALSE))</f>
        <v>0.26</v>
      </c>
      <c r="E7" s="21">
        <f>IF(VLOOKUP(A7,'Mediana Mensal IPCA TOP 5 LP'!$A$2:$XFC$10000,MATCH(E$1,'Mediana Mensal IPCA TOP 5 LP'!$A$2:$XDF$2,0),FALSE)=0,NA(),VLOOKUP(A7,'Mediana Mensal IPCA TOP 5 LP'!$A$2:$XFC$10000,MATCH(E$1,'Mediana Mensal IPCA TOP 5 LP'!$A$2:$XDF$2,0),FALSE))</f>
        <v>0.21</v>
      </c>
      <c r="F7" s="21">
        <f>IF(VLOOKUP(A7,'Mediana Mensal IPCA TOP 5 LP'!$A$2:$XFC$10000,MATCH(F$1,'Mediana Mensal IPCA TOP 5 LP'!$A$2:$XDF$2,0),FALSE)=0,NA(),VLOOKUP(A7,'Mediana Mensal IPCA TOP 5 LP'!$A$2:$XFC$10000,MATCH(F$1,'Mediana Mensal IPCA TOP 5 LP'!$A$2:$XDF$2,0),FALSE))</f>
        <v>0.27</v>
      </c>
    </row>
    <row r="8" spans="1:6" x14ac:dyDescent="0.3">
      <c r="A8" s="20">
        <v>44572</v>
      </c>
      <c r="B8" s="21">
        <f>IF(VLOOKUP(A8,'Mediana Mensal IPCA TOP 5 LP'!$A$2:$XFC$10000,MATCH(B$1,'Mediana Mensal IPCA TOP 5 LP'!$A$2:$XDF$2,0),FALSE)=0,NA(),VLOOKUP(A8,'Mediana Mensal IPCA TOP 5 LP'!$A$2:$XFC$10000,MATCH(B$1,'Mediana Mensal IPCA TOP 5 LP'!$A$2:$XDF$2,0),FALSE))</f>
        <v>0.3</v>
      </c>
      <c r="C8" s="21">
        <f>IF(VLOOKUP(A8,'Mediana Mensal IPCA TOP 5 LP'!$A$2:$XFC$10000,MATCH(C$1,'Mediana Mensal IPCA TOP 5 LP'!$A$2:$XDF$2,0),FALSE)=0,NA(),VLOOKUP(A8,'Mediana Mensal IPCA TOP 5 LP'!$A$2:$XFC$10000,MATCH(C$1,'Mediana Mensal IPCA TOP 5 LP'!$A$2:$XDF$2,0),FALSE))</f>
        <v>0.22</v>
      </c>
      <c r="D8" s="21">
        <f>IF(VLOOKUP(A8,'Mediana Mensal IPCA TOP 5 LP'!$A$2:$XFC$10000,MATCH(D$1,'Mediana Mensal IPCA TOP 5 LP'!$A$2:$XDF$2,0),FALSE)=0,NA(),VLOOKUP(A8,'Mediana Mensal IPCA TOP 5 LP'!$A$2:$XFC$10000,MATCH(D$1,'Mediana Mensal IPCA TOP 5 LP'!$A$2:$XDF$2,0),FALSE))</f>
        <v>0.26</v>
      </c>
      <c r="E8" s="21">
        <f>IF(VLOOKUP(A8,'Mediana Mensal IPCA TOP 5 LP'!$A$2:$XFC$10000,MATCH(E$1,'Mediana Mensal IPCA TOP 5 LP'!$A$2:$XDF$2,0),FALSE)=0,NA(),VLOOKUP(A8,'Mediana Mensal IPCA TOP 5 LP'!$A$2:$XFC$10000,MATCH(E$1,'Mediana Mensal IPCA TOP 5 LP'!$A$2:$XDF$2,0),FALSE))</f>
        <v>0.21</v>
      </c>
      <c r="F8" s="21">
        <f>IF(VLOOKUP(A8,'Mediana Mensal IPCA TOP 5 LP'!$A$2:$XFC$10000,MATCH(F$1,'Mediana Mensal IPCA TOP 5 LP'!$A$2:$XDF$2,0),FALSE)=0,NA(),VLOOKUP(A8,'Mediana Mensal IPCA TOP 5 LP'!$A$2:$XFC$10000,MATCH(F$1,'Mediana Mensal IPCA TOP 5 LP'!$A$2:$XDF$2,0),FALSE))</f>
        <v>0.27</v>
      </c>
    </row>
    <row r="9" spans="1:6" x14ac:dyDescent="0.3">
      <c r="A9" s="20">
        <v>44573</v>
      </c>
      <c r="B9" s="21">
        <f>IF(VLOOKUP(A9,'Mediana Mensal IPCA TOP 5 LP'!$A$2:$XFC$10000,MATCH(B$1,'Mediana Mensal IPCA TOP 5 LP'!$A$2:$XDF$2,0),FALSE)=0,NA(),VLOOKUP(A9,'Mediana Mensal IPCA TOP 5 LP'!$A$2:$XFC$10000,MATCH(B$1,'Mediana Mensal IPCA TOP 5 LP'!$A$2:$XDF$2,0),FALSE))</f>
        <v>0.3</v>
      </c>
      <c r="C9" s="21">
        <f>IF(VLOOKUP(A9,'Mediana Mensal IPCA TOP 5 LP'!$A$2:$XFC$10000,MATCH(C$1,'Mediana Mensal IPCA TOP 5 LP'!$A$2:$XDF$2,0),FALSE)=0,NA(),VLOOKUP(A9,'Mediana Mensal IPCA TOP 5 LP'!$A$2:$XFC$10000,MATCH(C$1,'Mediana Mensal IPCA TOP 5 LP'!$A$2:$XDF$2,0),FALSE))</f>
        <v>0.22</v>
      </c>
      <c r="D9" s="21">
        <f>IF(VLOOKUP(A9,'Mediana Mensal IPCA TOP 5 LP'!$A$2:$XFC$10000,MATCH(D$1,'Mediana Mensal IPCA TOP 5 LP'!$A$2:$XDF$2,0),FALSE)=0,NA(),VLOOKUP(A9,'Mediana Mensal IPCA TOP 5 LP'!$A$2:$XFC$10000,MATCH(D$1,'Mediana Mensal IPCA TOP 5 LP'!$A$2:$XDF$2,0),FALSE))</f>
        <v>0.26</v>
      </c>
      <c r="E9" s="21">
        <f>IF(VLOOKUP(A9,'Mediana Mensal IPCA TOP 5 LP'!$A$2:$XFC$10000,MATCH(E$1,'Mediana Mensal IPCA TOP 5 LP'!$A$2:$XDF$2,0),FALSE)=0,NA(),VLOOKUP(A9,'Mediana Mensal IPCA TOP 5 LP'!$A$2:$XFC$10000,MATCH(E$1,'Mediana Mensal IPCA TOP 5 LP'!$A$2:$XDF$2,0),FALSE))</f>
        <v>0.21</v>
      </c>
      <c r="F9" s="21">
        <f>IF(VLOOKUP(A9,'Mediana Mensal IPCA TOP 5 LP'!$A$2:$XFC$10000,MATCH(F$1,'Mediana Mensal IPCA TOP 5 LP'!$A$2:$XDF$2,0),FALSE)=0,NA(),VLOOKUP(A9,'Mediana Mensal IPCA TOP 5 LP'!$A$2:$XFC$10000,MATCH(F$1,'Mediana Mensal IPCA TOP 5 LP'!$A$2:$XDF$2,0),FALSE))</f>
        <v>0.27</v>
      </c>
    </row>
    <row r="10" spans="1:6" x14ac:dyDescent="0.3">
      <c r="A10" s="20">
        <v>44574</v>
      </c>
      <c r="B10" s="21">
        <f>IF(VLOOKUP(A10,'Mediana Mensal IPCA TOP 5 LP'!$A$2:$XFC$10000,MATCH(B$1,'Mediana Mensal IPCA TOP 5 LP'!$A$2:$XDF$2,0),FALSE)=0,NA(),VLOOKUP(A10,'Mediana Mensal IPCA TOP 5 LP'!$A$2:$XFC$10000,MATCH(B$1,'Mediana Mensal IPCA TOP 5 LP'!$A$2:$XDF$2,0),FALSE))</f>
        <v>0.2545</v>
      </c>
      <c r="C10" s="21">
        <f>IF(VLOOKUP(A10,'Mediana Mensal IPCA TOP 5 LP'!$A$2:$XFC$10000,MATCH(C$1,'Mediana Mensal IPCA TOP 5 LP'!$A$2:$XDF$2,0),FALSE)=0,NA(),VLOOKUP(A10,'Mediana Mensal IPCA TOP 5 LP'!$A$2:$XFC$10000,MATCH(C$1,'Mediana Mensal IPCA TOP 5 LP'!$A$2:$XDF$2,0),FALSE))</f>
        <v>0.253</v>
      </c>
      <c r="D10" s="21">
        <f>IF(VLOOKUP(A10,'Mediana Mensal IPCA TOP 5 LP'!$A$2:$XFC$10000,MATCH(D$1,'Mediana Mensal IPCA TOP 5 LP'!$A$2:$XDF$2,0),FALSE)=0,NA(),VLOOKUP(A10,'Mediana Mensal IPCA TOP 5 LP'!$A$2:$XFC$10000,MATCH(D$1,'Mediana Mensal IPCA TOP 5 LP'!$A$2:$XDF$2,0),FALSE))</f>
        <v>0.22339999999999999</v>
      </c>
      <c r="E10" s="21">
        <f>IF(VLOOKUP(A10,'Mediana Mensal IPCA TOP 5 LP'!$A$2:$XFC$10000,MATCH(E$1,'Mediana Mensal IPCA TOP 5 LP'!$A$2:$XDF$2,0),FALSE)=0,NA(),VLOOKUP(A10,'Mediana Mensal IPCA TOP 5 LP'!$A$2:$XFC$10000,MATCH(E$1,'Mediana Mensal IPCA TOP 5 LP'!$A$2:$XDF$2,0),FALSE))</f>
        <v>0.1961</v>
      </c>
      <c r="F10" s="21">
        <f>IF(VLOOKUP(A10,'Mediana Mensal IPCA TOP 5 LP'!$A$2:$XFC$10000,MATCH(F$1,'Mediana Mensal IPCA TOP 5 LP'!$A$2:$XDF$2,0),FALSE)=0,NA(),VLOOKUP(A10,'Mediana Mensal IPCA TOP 5 LP'!$A$2:$XFC$10000,MATCH(F$1,'Mediana Mensal IPCA TOP 5 LP'!$A$2:$XDF$2,0),FALSE))</f>
        <v>0.21379999999999999</v>
      </c>
    </row>
    <row r="11" spans="1:6" x14ac:dyDescent="0.3">
      <c r="A11" s="20">
        <v>44575</v>
      </c>
      <c r="B11" s="21">
        <f>IF(VLOOKUP(A11,'Mediana Mensal IPCA TOP 5 LP'!$A$2:$XFC$10000,MATCH(B$1,'Mediana Mensal IPCA TOP 5 LP'!$A$2:$XDF$2,0),FALSE)=0,NA(),VLOOKUP(A11,'Mediana Mensal IPCA TOP 5 LP'!$A$2:$XFC$10000,MATCH(B$1,'Mediana Mensal IPCA TOP 5 LP'!$A$2:$XDF$2,0),FALSE))</f>
        <v>0.2545</v>
      </c>
      <c r="C11" s="21">
        <f>IF(VLOOKUP(A11,'Mediana Mensal IPCA TOP 5 LP'!$A$2:$XFC$10000,MATCH(C$1,'Mediana Mensal IPCA TOP 5 LP'!$A$2:$XDF$2,0),FALSE)=0,NA(),VLOOKUP(A11,'Mediana Mensal IPCA TOP 5 LP'!$A$2:$XFC$10000,MATCH(C$1,'Mediana Mensal IPCA TOP 5 LP'!$A$2:$XDF$2,0),FALSE))</f>
        <v>0.253</v>
      </c>
      <c r="D11" s="21">
        <f>IF(VLOOKUP(A11,'Mediana Mensal IPCA TOP 5 LP'!$A$2:$XFC$10000,MATCH(D$1,'Mediana Mensal IPCA TOP 5 LP'!$A$2:$XDF$2,0),FALSE)=0,NA(),VLOOKUP(A11,'Mediana Mensal IPCA TOP 5 LP'!$A$2:$XFC$10000,MATCH(D$1,'Mediana Mensal IPCA TOP 5 LP'!$A$2:$XDF$2,0),FALSE))</f>
        <v>0.22339999999999999</v>
      </c>
      <c r="E11" s="21">
        <f>IF(VLOOKUP(A11,'Mediana Mensal IPCA TOP 5 LP'!$A$2:$XFC$10000,MATCH(E$1,'Mediana Mensal IPCA TOP 5 LP'!$A$2:$XDF$2,0),FALSE)=0,NA(),VLOOKUP(A11,'Mediana Mensal IPCA TOP 5 LP'!$A$2:$XFC$10000,MATCH(E$1,'Mediana Mensal IPCA TOP 5 LP'!$A$2:$XDF$2,0),FALSE))</f>
        <v>0.1961</v>
      </c>
      <c r="F11" s="21">
        <f>IF(VLOOKUP(A11,'Mediana Mensal IPCA TOP 5 LP'!$A$2:$XFC$10000,MATCH(F$1,'Mediana Mensal IPCA TOP 5 LP'!$A$2:$XDF$2,0),FALSE)=0,NA(),VLOOKUP(A11,'Mediana Mensal IPCA TOP 5 LP'!$A$2:$XFC$10000,MATCH(F$1,'Mediana Mensal IPCA TOP 5 LP'!$A$2:$XDF$2,0),FALSE))</f>
        <v>0.21379999999999999</v>
      </c>
    </row>
    <row r="12" spans="1:6" x14ac:dyDescent="0.3">
      <c r="A12" s="20">
        <v>44578</v>
      </c>
      <c r="B12" s="21">
        <f>IF(VLOOKUP(A12,'Mediana Mensal IPCA TOP 5 LP'!$A$2:$XFC$10000,MATCH(B$1,'Mediana Mensal IPCA TOP 5 LP'!$A$2:$XDF$2,0),FALSE)=0,NA(),VLOOKUP(A12,'Mediana Mensal IPCA TOP 5 LP'!$A$2:$XFC$10000,MATCH(B$1,'Mediana Mensal IPCA TOP 5 LP'!$A$2:$XDF$2,0),FALSE))</f>
        <v>0.2545</v>
      </c>
      <c r="C12" s="21">
        <f>IF(VLOOKUP(A12,'Mediana Mensal IPCA TOP 5 LP'!$A$2:$XFC$10000,MATCH(C$1,'Mediana Mensal IPCA TOP 5 LP'!$A$2:$XDF$2,0),FALSE)=0,NA(),VLOOKUP(A12,'Mediana Mensal IPCA TOP 5 LP'!$A$2:$XFC$10000,MATCH(C$1,'Mediana Mensal IPCA TOP 5 LP'!$A$2:$XDF$2,0),FALSE))</f>
        <v>0.253</v>
      </c>
      <c r="D12" s="21">
        <f>IF(VLOOKUP(A12,'Mediana Mensal IPCA TOP 5 LP'!$A$2:$XFC$10000,MATCH(D$1,'Mediana Mensal IPCA TOP 5 LP'!$A$2:$XDF$2,0),FALSE)=0,NA(),VLOOKUP(A12,'Mediana Mensal IPCA TOP 5 LP'!$A$2:$XFC$10000,MATCH(D$1,'Mediana Mensal IPCA TOP 5 LP'!$A$2:$XDF$2,0),FALSE))</f>
        <v>0.22339999999999999</v>
      </c>
      <c r="E12" s="21">
        <f>IF(VLOOKUP(A12,'Mediana Mensal IPCA TOP 5 LP'!$A$2:$XFC$10000,MATCH(E$1,'Mediana Mensal IPCA TOP 5 LP'!$A$2:$XDF$2,0),FALSE)=0,NA(),VLOOKUP(A12,'Mediana Mensal IPCA TOP 5 LP'!$A$2:$XFC$10000,MATCH(E$1,'Mediana Mensal IPCA TOP 5 LP'!$A$2:$XDF$2,0),FALSE))</f>
        <v>0.1961</v>
      </c>
      <c r="F12" s="21">
        <f>IF(VLOOKUP(A12,'Mediana Mensal IPCA TOP 5 LP'!$A$2:$XFC$10000,MATCH(F$1,'Mediana Mensal IPCA TOP 5 LP'!$A$2:$XDF$2,0),FALSE)=0,NA(),VLOOKUP(A12,'Mediana Mensal IPCA TOP 5 LP'!$A$2:$XFC$10000,MATCH(F$1,'Mediana Mensal IPCA TOP 5 LP'!$A$2:$XDF$2,0),FALSE))</f>
        <v>0.21379999999999999</v>
      </c>
    </row>
    <row r="13" spans="1:6" x14ac:dyDescent="0.3">
      <c r="A13" s="20">
        <v>44579</v>
      </c>
      <c r="B13" s="21">
        <f>IF(VLOOKUP(A13,'Mediana Mensal IPCA TOP 5 LP'!$A$2:$XFC$10000,MATCH(B$1,'Mediana Mensal IPCA TOP 5 LP'!$A$2:$XDF$2,0),FALSE)=0,NA(),VLOOKUP(A13,'Mediana Mensal IPCA TOP 5 LP'!$A$2:$XFC$10000,MATCH(B$1,'Mediana Mensal IPCA TOP 5 LP'!$A$2:$XDF$2,0),FALSE))</f>
        <v>0.26</v>
      </c>
      <c r="C13" s="21">
        <f>IF(VLOOKUP(A13,'Mediana Mensal IPCA TOP 5 LP'!$A$2:$XFC$10000,MATCH(C$1,'Mediana Mensal IPCA TOP 5 LP'!$A$2:$XDF$2,0),FALSE)=0,NA(),VLOOKUP(A13,'Mediana Mensal IPCA TOP 5 LP'!$A$2:$XFC$10000,MATCH(C$1,'Mediana Mensal IPCA TOP 5 LP'!$A$2:$XDF$2,0),FALSE))</f>
        <v>0.26</v>
      </c>
      <c r="D13" s="21">
        <f>IF(VLOOKUP(A13,'Mediana Mensal IPCA TOP 5 LP'!$A$2:$XFC$10000,MATCH(D$1,'Mediana Mensal IPCA TOP 5 LP'!$A$2:$XDF$2,0),FALSE)=0,NA(),VLOOKUP(A13,'Mediana Mensal IPCA TOP 5 LP'!$A$2:$XFC$10000,MATCH(D$1,'Mediana Mensal IPCA TOP 5 LP'!$A$2:$XDF$2,0),FALSE))</f>
        <v>0.26</v>
      </c>
      <c r="E13" s="21">
        <f>IF(VLOOKUP(A13,'Mediana Mensal IPCA TOP 5 LP'!$A$2:$XFC$10000,MATCH(E$1,'Mediana Mensal IPCA TOP 5 LP'!$A$2:$XDF$2,0),FALSE)=0,NA(),VLOOKUP(A13,'Mediana Mensal IPCA TOP 5 LP'!$A$2:$XFC$10000,MATCH(E$1,'Mediana Mensal IPCA TOP 5 LP'!$A$2:$XDF$2,0),FALSE))</f>
        <v>0.21</v>
      </c>
      <c r="F13" s="21">
        <f>IF(VLOOKUP(A13,'Mediana Mensal IPCA TOP 5 LP'!$A$2:$XFC$10000,MATCH(F$1,'Mediana Mensal IPCA TOP 5 LP'!$A$2:$XDF$2,0),FALSE)=0,NA(),VLOOKUP(A13,'Mediana Mensal IPCA TOP 5 LP'!$A$2:$XFC$10000,MATCH(F$1,'Mediana Mensal IPCA TOP 5 LP'!$A$2:$XDF$2,0),FALSE))</f>
        <v>0.26</v>
      </c>
    </row>
    <row r="14" spans="1:6" x14ac:dyDescent="0.3">
      <c r="A14" s="20">
        <v>44580</v>
      </c>
      <c r="B14" s="21">
        <f>IF(VLOOKUP(A14,'Mediana Mensal IPCA TOP 5 LP'!$A$2:$XFC$10000,MATCH(B$1,'Mediana Mensal IPCA TOP 5 LP'!$A$2:$XDF$2,0),FALSE)=0,NA(),VLOOKUP(A14,'Mediana Mensal IPCA TOP 5 LP'!$A$2:$XFC$10000,MATCH(B$1,'Mediana Mensal IPCA TOP 5 LP'!$A$2:$XDF$2,0),FALSE))</f>
        <v>0.26</v>
      </c>
      <c r="C14" s="21">
        <f>IF(VLOOKUP(A14,'Mediana Mensal IPCA TOP 5 LP'!$A$2:$XFC$10000,MATCH(C$1,'Mediana Mensal IPCA TOP 5 LP'!$A$2:$XDF$2,0),FALSE)=0,NA(),VLOOKUP(A14,'Mediana Mensal IPCA TOP 5 LP'!$A$2:$XFC$10000,MATCH(C$1,'Mediana Mensal IPCA TOP 5 LP'!$A$2:$XDF$2,0),FALSE))</f>
        <v>0.26</v>
      </c>
      <c r="D14" s="21">
        <f>IF(VLOOKUP(A14,'Mediana Mensal IPCA TOP 5 LP'!$A$2:$XFC$10000,MATCH(D$1,'Mediana Mensal IPCA TOP 5 LP'!$A$2:$XDF$2,0),FALSE)=0,NA(),VLOOKUP(A14,'Mediana Mensal IPCA TOP 5 LP'!$A$2:$XFC$10000,MATCH(D$1,'Mediana Mensal IPCA TOP 5 LP'!$A$2:$XDF$2,0),FALSE))</f>
        <v>0.26</v>
      </c>
      <c r="E14" s="21">
        <f>IF(VLOOKUP(A14,'Mediana Mensal IPCA TOP 5 LP'!$A$2:$XFC$10000,MATCH(E$1,'Mediana Mensal IPCA TOP 5 LP'!$A$2:$XDF$2,0),FALSE)=0,NA(),VLOOKUP(A14,'Mediana Mensal IPCA TOP 5 LP'!$A$2:$XFC$10000,MATCH(E$1,'Mediana Mensal IPCA TOP 5 LP'!$A$2:$XDF$2,0),FALSE))</f>
        <v>0.21</v>
      </c>
      <c r="F14" s="21">
        <f>IF(VLOOKUP(A14,'Mediana Mensal IPCA TOP 5 LP'!$A$2:$XFC$10000,MATCH(F$1,'Mediana Mensal IPCA TOP 5 LP'!$A$2:$XDF$2,0),FALSE)=0,NA(),VLOOKUP(A14,'Mediana Mensal IPCA TOP 5 LP'!$A$2:$XFC$10000,MATCH(F$1,'Mediana Mensal IPCA TOP 5 LP'!$A$2:$XDF$2,0),FALSE))</f>
        <v>0.26</v>
      </c>
    </row>
    <row r="15" spans="1:6" x14ac:dyDescent="0.3">
      <c r="A15" s="20">
        <v>44581</v>
      </c>
      <c r="B15" s="21">
        <f>IF(VLOOKUP(A15,'Mediana Mensal IPCA TOP 5 LP'!$A$2:$XFC$10000,MATCH(B$1,'Mediana Mensal IPCA TOP 5 LP'!$A$2:$XDF$2,0),FALSE)=0,NA(),VLOOKUP(A15,'Mediana Mensal IPCA TOP 5 LP'!$A$2:$XFC$10000,MATCH(B$1,'Mediana Mensal IPCA TOP 5 LP'!$A$2:$XDF$2,0),FALSE))</f>
        <v>0.26</v>
      </c>
      <c r="C15" s="21">
        <f>IF(VLOOKUP(A15,'Mediana Mensal IPCA TOP 5 LP'!$A$2:$XFC$10000,MATCH(C$1,'Mediana Mensal IPCA TOP 5 LP'!$A$2:$XDF$2,0),FALSE)=0,NA(),VLOOKUP(A15,'Mediana Mensal IPCA TOP 5 LP'!$A$2:$XFC$10000,MATCH(C$1,'Mediana Mensal IPCA TOP 5 LP'!$A$2:$XDF$2,0),FALSE))</f>
        <v>0.26</v>
      </c>
      <c r="D15" s="21">
        <f>IF(VLOOKUP(A15,'Mediana Mensal IPCA TOP 5 LP'!$A$2:$XFC$10000,MATCH(D$1,'Mediana Mensal IPCA TOP 5 LP'!$A$2:$XDF$2,0),FALSE)=0,NA(),VLOOKUP(A15,'Mediana Mensal IPCA TOP 5 LP'!$A$2:$XFC$10000,MATCH(D$1,'Mediana Mensal IPCA TOP 5 LP'!$A$2:$XDF$2,0),FALSE))</f>
        <v>0.26</v>
      </c>
      <c r="E15" s="21">
        <f>IF(VLOOKUP(A15,'Mediana Mensal IPCA TOP 5 LP'!$A$2:$XFC$10000,MATCH(E$1,'Mediana Mensal IPCA TOP 5 LP'!$A$2:$XDF$2,0),FALSE)=0,NA(),VLOOKUP(A15,'Mediana Mensal IPCA TOP 5 LP'!$A$2:$XFC$10000,MATCH(E$1,'Mediana Mensal IPCA TOP 5 LP'!$A$2:$XDF$2,0),FALSE))</f>
        <v>0.21</v>
      </c>
      <c r="F15" s="21">
        <f>IF(VLOOKUP(A15,'Mediana Mensal IPCA TOP 5 LP'!$A$2:$XFC$10000,MATCH(F$1,'Mediana Mensal IPCA TOP 5 LP'!$A$2:$XDF$2,0),FALSE)=0,NA(),VLOOKUP(A15,'Mediana Mensal IPCA TOP 5 LP'!$A$2:$XFC$10000,MATCH(F$1,'Mediana Mensal IPCA TOP 5 LP'!$A$2:$XDF$2,0),FALSE))</f>
        <v>0.26</v>
      </c>
    </row>
    <row r="16" spans="1:6" x14ac:dyDescent="0.3">
      <c r="A16" s="20">
        <v>44582</v>
      </c>
      <c r="B16" s="21">
        <f>IF(VLOOKUP(A16,'Mediana Mensal IPCA TOP 5 LP'!$A$2:$XFC$10000,MATCH(B$1,'Mediana Mensal IPCA TOP 5 LP'!$A$2:$XDF$2,0),FALSE)=0,NA(),VLOOKUP(A16,'Mediana Mensal IPCA TOP 5 LP'!$A$2:$XFC$10000,MATCH(B$1,'Mediana Mensal IPCA TOP 5 LP'!$A$2:$XDF$2,0),FALSE))</f>
        <v>0.27</v>
      </c>
      <c r="C16" s="21">
        <f>IF(VLOOKUP(A16,'Mediana Mensal IPCA TOP 5 LP'!$A$2:$XFC$10000,MATCH(C$1,'Mediana Mensal IPCA TOP 5 LP'!$A$2:$XDF$2,0),FALSE)=0,NA(),VLOOKUP(A16,'Mediana Mensal IPCA TOP 5 LP'!$A$2:$XFC$10000,MATCH(C$1,'Mediana Mensal IPCA TOP 5 LP'!$A$2:$XDF$2,0),FALSE))</f>
        <v>0.26</v>
      </c>
      <c r="D16" s="21">
        <f>IF(VLOOKUP(A16,'Mediana Mensal IPCA TOP 5 LP'!$A$2:$XFC$10000,MATCH(D$1,'Mediana Mensal IPCA TOP 5 LP'!$A$2:$XDF$2,0),FALSE)=0,NA(),VLOOKUP(A16,'Mediana Mensal IPCA TOP 5 LP'!$A$2:$XFC$10000,MATCH(D$1,'Mediana Mensal IPCA TOP 5 LP'!$A$2:$XDF$2,0),FALSE))</f>
        <v>0.26</v>
      </c>
      <c r="E16" s="21">
        <f>IF(VLOOKUP(A16,'Mediana Mensal IPCA TOP 5 LP'!$A$2:$XFC$10000,MATCH(E$1,'Mediana Mensal IPCA TOP 5 LP'!$A$2:$XDF$2,0),FALSE)=0,NA(),VLOOKUP(A16,'Mediana Mensal IPCA TOP 5 LP'!$A$2:$XFC$10000,MATCH(E$1,'Mediana Mensal IPCA TOP 5 LP'!$A$2:$XDF$2,0),FALSE))</f>
        <v>0.21</v>
      </c>
      <c r="F16" s="21">
        <f>IF(VLOOKUP(A16,'Mediana Mensal IPCA TOP 5 LP'!$A$2:$XFC$10000,MATCH(F$1,'Mediana Mensal IPCA TOP 5 LP'!$A$2:$XDF$2,0),FALSE)=0,NA(),VLOOKUP(A16,'Mediana Mensal IPCA TOP 5 LP'!$A$2:$XFC$10000,MATCH(F$1,'Mediana Mensal IPCA TOP 5 LP'!$A$2:$XDF$2,0),FALSE))</f>
        <v>0.26</v>
      </c>
    </row>
    <row r="17" spans="1:6" x14ac:dyDescent="0.3">
      <c r="A17" s="20">
        <v>44585</v>
      </c>
      <c r="B17" s="21">
        <f>IF(VLOOKUP(A17,'Mediana Mensal IPCA TOP 5 LP'!$A$2:$XFC$10000,MATCH(B$1,'Mediana Mensal IPCA TOP 5 LP'!$A$2:$XDF$2,0),FALSE)=0,NA(),VLOOKUP(A17,'Mediana Mensal IPCA TOP 5 LP'!$A$2:$XFC$10000,MATCH(B$1,'Mediana Mensal IPCA TOP 5 LP'!$A$2:$XDF$2,0),FALSE))</f>
        <v>0.27</v>
      </c>
      <c r="C17" s="21">
        <f>IF(VLOOKUP(A17,'Mediana Mensal IPCA TOP 5 LP'!$A$2:$XFC$10000,MATCH(C$1,'Mediana Mensal IPCA TOP 5 LP'!$A$2:$XDF$2,0),FALSE)=0,NA(),VLOOKUP(A17,'Mediana Mensal IPCA TOP 5 LP'!$A$2:$XFC$10000,MATCH(C$1,'Mediana Mensal IPCA TOP 5 LP'!$A$2:$XDF$2,0),FALSE))</f>
        <v>0.26</v>
      </c>
      <c r="D17" s="21">
        <f>IF(VLOOKUP(A17,'Mediana Mensal IPCA TOP 5 LP'!$A$2:$XFC$10000,MATCH(D$1,'Mediana Mensal IPCA TOP 5 LP'!$A$2:$XDF$2,0),FALSE)=0,NA(),VLOOKUP(A17,'Mediana Mensal IPCA TOP 5 LP'!$A$2:$XFC$10000,MATCH(D$1,'Mediana Mensal IPCA TOP 5 LP'!$A$2:$XDF$2,0),FALSE))</f>
        <v>0.26</v>
      </c>
      <c r="E17" s="21">
        <f>IF(VLOOKUP(A17,'Mediana Mensal IPCA TOP 5 LP'!$A$2:$XFC$10000,MATCH(E$1,'Mediana Mensal IPCA TOP 5 LP'!$A$2:$XDF$2,0),FALSE)=0,NA(),VLOOKUP(A17,'Mediana Mensal IPCA TOP 5 LP'!$A$2:$XFC$10000,MATCH(E$1,'Mediana Mensal IPCA TOP 5 LP'!$A$2:$XDF$2,0),FALSE))</f>
        <v>0.21</v>
      </c>
      <c r="F17" s="21">
        <f>IF(VLOOKUP(A17,'Mediana Mensal IPCA TOP 5 LP'!$A$2:$XFC$10000,MATCH(F$1,'Mediana Mensal IPCA TOP 5 LP'!$A$2:$XDF$2,0),FALSE)=0,NA(),VLOOKUP(A17,'Mediana Mensal IPCA TOP 5 LP'!$A$2:$XFC$10000,MATCH(F$1,'Mediana Mensal IPCA TOP 5 LP'!$A$2:$XDF$2,0),FALSE))</f>
        <v>0.26</v>
      </c>
    </row>
    <row r="18" spans="1:6" x14ac:dyDescent="0.3">
      <c r="A18" s="20">
        <v>44586</v>
      </c>
      <c r="B18" s="21">
        <f>IF(VLOOKUP(A18,'Mediana Mensal IPCA TOP 5 LP'!$A$2:$XFC$10000,MATCH(B$1,'Mediana Mensal IPCA TOP 5 LP'!$A$2:$XDF$2,0),FALSE)=0,NA(),VLOOKUP(A18,'Mediana Mensal IPCA TOP 5 LP'!$A$2:$XFC$10000,MATCH(B$1,'Mediana Mensal IPCA TOP 5 LP'!$A$2:$XDF$2,0),FALSE))</f>
        <v>0.27</v>
      </c>
      <c r="C18" s="21">
        <f>IF(VLOOKUP(A18,'Mediana Mensal IPCA TOP 5 LP'!$A$2:$XFC$10000,MATCH(C$1,'Mediana Mensal IPCA TOP 5 LP'!$A$2:$XDF$2,0),FALSE)=0,NA(),VLOOKUP(A18,'Mediana Mensal IPCA TOP 5 LP'!$A$2:$XFC$10000,MATCH(C$1,'Mediana Mensal IPCA TOP 5 LP'!$A$2:$XDF$2,0),FALSE))</f>
        <v>0.26</v>
      </c>
      <c r="D18" s="21">
        <f>IF(VLOOKUP(A18,'Mediana Mensal IPCA TOP 5 LP'!$A$2:$XFC$10000,MATCH(D$1,'Mediana Mensal IPCA TOP 5 LP'!$A$2:$XDF$2,0),FALSE)=0,NA(),VLOOKUP(A18,'Mediana Mensal IPCA TOP 5 LP'!$A$2:$XFC$10000,MATCH(D$1,'Mediana Mensal IPCA TOP 5 LP'!$A$2:$XDF$2,0),FALSE))</f>
        <v>0.26</v>
      </c>
      <c r="E18" s="21">
        <f>IF(VLOOKUP(A18,'Mediana Mensal IPCA TOP 5 LP'!$A$2:$XFC$10000,MATCH(E$1,'Mediana Mensal IPCA TOP 5 LP'!$A$2:$XDF$2,0),FALSE)=0,NA(),VLOOKUP(A18,'Mediana Mensal IPCA TOP 5 LP'!$A$2:$XFC$10000,MATCH(E$1,'Mediana Mensal IPCA TOP 5 LP'!$A$2:$XDF$2,0),FALSE))</f>
        <v>0.21</v>
      </c>
      <c r="F18" s="21">
        <f>IF(VLOOKUP(A18,'Mediana Mensal IPCA TOP 5 LP'!$A$2:$XFC$10000,MATCH(F$1,'Mediana Mensal IPCA TOP 5 LP'!$A$2:$XDF$2,0),FALSE)=0,NA(),VLOOKUP(A18,'Mediana Mensal IPCA TOP 5 LP'!$A$2:$XFC$10000,MATCH(F$1,'Mediana Mensal IPCA TOP 5 LP'!$A$2:$XDF$2,0),FALSE))</f>
        <v>0.26</v>
      </c>
    </row>
    <row r="19" spans="1:6" x14ac:dyDescent="0.3">
      <c r="A19" s="20">
        <v>44587</v>
      </c>
      <c r="B19" s="21">
        <f>IF(VLOOKUP(A19,'Mediana Mensal IPCA TOP 5 LP'!$A$2:$XFC$10000,MATCH(B$1,'Mediana Mensal IPCA TOP 5 LP'!$A$2:$XDF$2,0),FALSE)=0,NA(),VLOOKUP(A19,'Mediana Mensal IPCA TOP 5 LP'!$A$2:$XFC$10000,MATCH(B$1,'Mediana Mensal IPCA TOP 5 LP'!$A$2:$XDF$2,0),FALSE))</f>
        <v>0.27</v>
      </c>
      <c r="C19" s="21">
        <f>IF(VLOOKUP(A19,'Mediana Mensal IPCA TOP 5 LP'!$A$2:$XFC$10000,MATCH(C$1,'Mediana Mensal IPCA TOP 5 LP'!$A$2:$XDF$2,0),FALSE)=0,NA(),VLOOKUP(A19,'Mediana Mensal IPCA TOP 5 LP'!$A$2:$XFC$10000,MATCH(C$1,'Mediana Mensal IPCA TOP 5 LP'!$A$2:$XDF$2,0),FALSE))</f>
        <v>0.26</v>
      </c>
      <c r="D19" s="21">
        <f>IF(VLOOKUP(A19,'Mediana Mensal IPCA TOP 5 LP'!$A$2:$XFC$10000,MATCH(D$1,'Mediana Mensal IPCA TOP 5 LP'!$A$2:$XDF$2,0),FALSE)=0,NA(),VLOOKUP(A19,'Mediana Mensal IPCA TOP 5 LP'!$A$2:$XFC$10000,MATCH(D$1,'Mediana Mensal IPCA TOP 5 LP'!$A$2:$XDF$2,0),FALSE))</f>
        <v>0.26</v>
      </c>
      <c r="E19" s="21">
        <f>IF(VLOOKUP(A19,'Mediana Mensal IPCA TOP 5 LP'!$A$2:$XFC$10000,MATCH(E$1,'Mediana Mensal IPCA TOP 5 LP'!$A$2:$XDF$2,0),FALSE)=0,NA(),VLOOKUP(A19,'Mediana Mensal IPCA TOP 5 LP'!$A$2:$XFC$10000,MATCH(E$1,'Mediana Mensal IPCA TOP 5 LP'!$A$2:$XDF$2,0),FALSE))</f>
        <v>0.21</v>
      </c>
      <c r="F19" s="21">
        <f>IF(VLOOKUP(A19,'Mediana Mensal IPCA TOP 5 LP'!$A$2:$XFC$10000,MATCH(F$1,'Mediana Mensal IPCA TOP 5 LP'!$A$2:$XDF$2,0),FALSE)=0,NA(),VLOOKUP(A19,'Mediana Mensal IPCA TOP 5 LP'!$A$2:$XFC$10000,MATCH(F$1,'Mediana Mensal IPCA TOP 5 LP'!$A$2:$XDF$2,0),FALSE))</f>
        <v>0.26</v>
      </c>
    </row>
    <row r="20" spans="1:6" x14ac:dyDescent="0.3">
      <c r="A20" s="20">
        <v>44588</v>
      </c>
      <c r="B20" s="21">
        <f>IF(VLOOKUP(A20,'Mediana Mensal IPCA TOP 5 LP'!$A$2:$XFC$10000,MATCH(B$1,'Mediana Mensal IPCA TOP 5 LP'!$A$2:$XDF$2,0),FALSE)=0,NA(),VLOOKUP(A20,'Mediana Mensal IPCA TOP 5 LP'!$A$2:$XFC$10000,MATCH(B$1,'Mediana Mensal IPCA TOP 5 LP'!$A$2:$XDF$2,0),FALSE))</f>
        <v>0.27</v>
      </c>
      <c r="C20" s="21">
        <f>IF(VLOOKUP(A20,'Mediana Mensal IPCA TOP 5 LP'!$A$2:$XFC$10000,MATCH(C$1,'Mediana Mensal IPCA TOP 5 LP'!$A$2:$XDF$2,0),FALSE)=0,NA(),VLOOKUP(A20,'Mediana Mensal IPCA TOP 5 LP'!$A$2:$XFC$10000,MATCH(C$1,'Mediana Mensal IPCA TOP 5 LP'!$A$2:$XDF$2,0),FALSE))</f>
        <v>0.26</v>
      </c>
      <c r="D20" s="21">
        <f>IF(VLOOKUP(A20,'Mediana Mensal IPCA TOP 5 LP'!$A$2:$XFC$10000,MATCH(D$1,'Mediana Mensal IPCA TOP 5 LP'!$A$2:$XDF$2,0),FALSE)=0,NA(),VLOOKUP(A20,'Mediana Mensal IPCA TOP 5 LP'!$A$2:$XFC$10000,MATCH(D$1,'Mediana Mensal IPCA TOP 5 LP'!$A$2:$XDF$2,0),FALSE))</f>
        <v>0.26</v>
      </c>
      <c r="E20" s="21">
        <f>IF(VLOOKUP(A20,'Mediana Mensal IPCA TOP 5 LP'!$A$2:$XFC$10000,MATCH(E$1,'Mediana Mensal IPCA TOP 5 LP'!$A$2:$XDF$2,0),FALSE)=0,NA(),VLOOKUP(A20,'Mediana Mensal IPCA TOP 5 LP'!$A$2:$XFC$10000,MATCH(E$1,'Mediana Mensal IPCA TOP 5 LP'!$A$2:$XDF$2,0),FALSE))</f>
        <v>0.21</v>
      </c>
      <c r="F20" s="21">
        <f>IF(VLOOKUP(A20,'Mediana Mensal IPCA TOP 5 LP'!$A$2:$XFC$10000,MATCH(F$1,'Mediana Mensal IPCA TOP 5 LP'!$A$2:$XDF$2,0),FALSE)=0,NA(),VLOOKUP(A20,'Mediana Mensal IPCA TOP 5 LP'!$A$2:$XFC$10000,MATCH(F$1,'Mediana Mensal IPCA TOP 5 LP'!$A$2:$XDF$2,0),FALSE))</f>
        <v>0.26</v>
      </c>
    </row>
    <row r="21" spans="1:6" x14ac:dyDescent="0.3">
      <c r="A21" s="20">
        <v>44589</v>
      </c>
      <c r="B21" s="21">
        <f>IF(VLOOKUP(A21,'Mediana Mensal IPCA TOP 5 LP'!$A$2:$XFC$10000,MATCH(B$1,'Mediana Mensal IPCA TOP 5 LP'!$A$2:$XDF$2,0),FALSE)=0,NA(),VLOOKUP(A21,'Mediana Mensal IPCA TOP 5 LP'!$A$2:$XFC$10000,MATCH(B$1,'Mediana Mensal IPCA TOP 5 LP'!$A$2:$XDF$2,0),FALSE))</f>
        <v>0.30869999999999997</v>
      </c>
      <c r="C21" s="21">
        <f>IF(VLOOKUP(A21,'Mediana Mensal IPCA TOP 5 LP'!$A$2:$XFC$10000,MATCH(C$1,'Mediana Mensal IPCA TOP 5 LP'!$A$2:$XDF$2,0),FALSE)=0,NA(),VLOOKUP(A21,'Mediana Mensal IPCA TOP 5 LP'!$A$2:$XFC$10000,MATCH(C$1,'Mediana Mensal IPCA TOP 5 LP'!$A$2:$XDF$2,0),FALSE))</f>
        <v>0.22</v>
      </c>
      <c r="D21" s="21">
        <f>IF(VLOOKUP(A21,'Mediana Mensal IPCA TOP 5 LP'!$A$2:$XFC$10000,MATCH(D$1,'Mediana Mensal IPCA TOP 5 LP'!$A$2:$XDF$2,0),FALSE)=0,NA(),VLOOKUP(A21,'Mediana Mensal IPCA TOP 5 LP'!$A$2:$XFC$10000,MATCH(D$1,'Mediana Mensal IPCA TOP 5 LP'!$A$2:$XDF$2,0),FALSE))</f>
        <v>0.31</v>
      </c>
      <c r="E21" s="21">
        <f>IF(VLOOKUP(A21,'Mediana Mensal IPCA TOP 5 LP'!$A$2:$XFC$10000,MATCH(E$1,'Mediana Mensal IPCA TOP 5 LP'!$A$2:$XDF$2,0),FALSE)=0,NA(),VLOOKUP(A21,'Mediana Mensal IPCA TOP 5 LP'!$A$2:$XFC$10000,MATCH(E$1,'Mediana Mensal IPCA TOP 5 LP'!$A$2:$XDF$2,0),FALSE))</f>
        <v>0.21</v>
      </c>
      <c r="F21" s="21">
        <f>IF(VLOOKUP(A21,'Mediana Mensal IPCA TOP 5 LP'!$A$2:$XFC$10000,MATCH(F$1,'Mediana Mensal IPCA TOP 5 LP'!$A$2:$XDF$2,0),FALSE)=0,NA(),VLOOKUP(A21,'Mediana Mensal IPCA TOP 5 LP'!$A$2:$XFC$10000,MATCH(F$1,'Mediana Mensal IPCA TOP 5 LP'!$A$2:$XDF$2,0),FALSE))</f>
        <v>0.26</v>
      </c>
    </row>
    <row r="22" spans="1:6" x14ac:dyDescent="0.3">
      <c r="A22" s="20">
        <v>44592</v>
      </c>
      <c r="B22" s="21">
        <f>IF(VLOOKUP(A22,'Mediana Mensal IPCA TOP 5 LP'!$A$2:$XFC$10000,MATCH(B$1,'Mediana Mensal IPCA TOP 5 LP'!$A$2:$XDF$2,0),FALSE)=0,NA(),VLOOKUP(A22,'Mediana Mensal IPCA TOP 5 LP'!$A$2:$XFC$10000,MATCH(B$1,'Mediana Mensal IPCA TOP 5 LP'!$A$2:$XDF$2,0),FALSE))</f>
        <v>0.38</v>
      </c>
      <c r="C22" s="21">
        <f>IF(VLOOKUP(A22,'Mediana Mensal IPCA TOP 5 LP'!$A$2:$XFC$10000,MATCH(C$1,'Mediana Mensal IPCA TOP 5 LP'!$A$2:$XDF$2,0),FALSE)=0,NA(),VLOOKUP(A22,'Mediana Mensal IPCA TOP 5 LP'!$A$2:$XFC$10000,MATCH(C$1,'Mediana Mensal IPCA TOP 5 LP'!$A$2:$XDF$2,0),FALSE))</f>
        <v>0.27</v>
      </c>
      <c r="D22" s="21">
        <f>IF(VLOOKUP(A22,'Mediana Mensal IPCA TOP 5 LP'!$A$2:$XFC$10000,MATCH(D$1,'Mediana Mensal IPCA TOP 5 LP'!$A$2:$XDF$2,0),FALSE)=0,NA(),VLOOKUP(A22,'Mediana Mensal IPCA TOP 5 LP'!$A$2:$XFC$10000,MATCH(D$1,'Mediana Mensal IPCA TOP 5 LP'!$A$2:$XDF$2,0),FALSE))</f>
        <v>0.31</v>
      </c>
      <c r="E22" s="21">
        <f>IF(VLOOKUP(A22,'Mediana Mensal IPCA TOP 5 LP'!$A$2:$XFC$10000,MATCH(E$1,'Mediana Mensal IPCA TOP 5 LP'!$A$2:$XDF$2,0),FALSE)=0,NA(),VLOOKUP(A22,'Mediana Mensal IPCA TOP 5 LP'!$A$2:$XFC$10000,MATCH(E$1,'Mediana Mensal IPCA TOP 5 LP'!$A$2:$XDF$2,0),FALSE))</f>
        <v>0.2321</v>
      </c>
      <c r="F22" s="21">
        <f>IF(VLOOKUP(A22,'Mediana Mensal IPCA TOP 5 LP'!$A$2:$XFC$10000,MATCH(F$1,'Mediana Mensal IPCA TOP 5 LP'!$A$2:$XDF$2,0),FALSE)=0,NA(),VLOOKUP(A22,'Mediana Mensal IPCA TOP 5 LP'!$A$2:$XFC$10000,MATCH(F$1,'Mediana Mensal IPCA TOP 5 LP'!$A$2:$XDF$2,0),FALSE))</f>
        <v>0.11</v>
      </c>
    </row>
    <row r="23" spans="1:6" x14ac:dyDescent="0.3">
      <c r="A23" s="20">
        <v>44593</v>
      </c>
      <c r="B23" s="21">
        <f>IF(VLOOKUP(A23,'Mediana Mensal IPCA TOP 5 LP'!$A$2:$XFC$10000,MATCH(B$1,'Mediana Mensal IPCA TOP 5 LP'!$A$2:$XDF$2,0),FALSE)=0,NA(),VLOOKUP(A23,'Mediana Mensal IPCA TOP 5 LP'!$A$2:$XFC$10000,MATCH(B$1,'Mediana Mensal IPCA TOP 5 LP'!$A$2:$XDF$2,0),FALSE))</f>
        <v>0.38</v>
      </c>
      <c r="C23" s="21">
        <f>IF(VLOOKUP(A23,'Mediana Mensal IPCA TOP 5 LP'!$A$2:$XFC$10000,MATCH(C$1,'Mediana Mensal IPCA TOP 5 LP'!$A$2:$XDF$2,0),FALSE)=0,NA(),VLOOKUP(A23,'Mediana Mensal IPCA TOP 5 LP'!$A$2:$XFC$10000,MATCH(C$1,'Mediana Mensal IPCA TOP 5 LP'!$A$2:$XDF$2,0),FALSE))</f>
        <v>0.27</v>
      </c>
      <c r="D23" s="21">
        <f>IF(VLOOKUP(A23,'Mediana Mensal IPCA TOP 5 LP'!$A$2:$XFC$10000,MATCH(D$1,'Mediana Mensal IPCA TOP 5 LP'!$A$2:$XDF$2,0),FALSE)=0,NA(),VLOOKUP(A23,'Mediana Mensal IPCA TOP 5 LP'!$A$2:$XFC$10000,MATCH(D$1,'Mediana Mensal IPCA TOP 5 LP'!$A$2:$XDF$2,0),FALSE))</f>
        <v>0.31</v>
      </c>
      <c r="E23" s="21">
        <f>IF(VLOOKUP(A23,'Mediana Mensal IPCA TOP 5 LP'!$A$2:$XFC$10000,MATCH(E$1,'Mediana Mensal IPCA TOP 5 LP'!$A$2:$XDF$2,0),FALSE)=0,NA(),VLOOKUP(A23,'Mediana Mensal IPCA TOP 5 LP'!$A$2:$XFC$10000,MATCH(E$1,'Mediana Mensal IPCA TOP 5 LP'!$A$2:$XDF$2,0),FALSE))</f>
        <v>0.2321</v>
      </c>
      <c r="F23" s="21">
        <f>IF(VLOOKUP(A23,'Mediana Mensal IPCA TOP 5 LP'!$A$2:$XFC$10000,MATCH(F$1,'Mediana Mensal IPCA TOP 5 LP'!$A$2:$XDF$2,0),FALSE)=0,NA(),VLOOKUP(A23,'Mediana Mensal IPCA TOP 5 LP'!$A$2:$XFC$10000,MATCH(F$1,'Mediana Mensal IPCA TOP 5 LP'!$A$2:$XDF$2,0),FALSE))</f>
        <v>0.11</v>
      </c>
    </row>
    <row r="24" spans="1:6" x14ac:dyDescent="0.3">
      <c r="A24" s="20">
        <v>44594</v>
      </c>
      <c r="B24" s="21">
        <f>IF(VLOOKUP(A24,'Mediana Mensal IPCA TOP 5 LP'!$A$2:$XFC$10000,MATCH(B$1,'Mediana Mensal IPCA TOP 5 LP'!$A$2:$XDF$2,0),FALSE)=0,NA(),VLOOKUP(A24,'Mediana Mensal IPCA TOP 5 LP'!$A$2:$XFC$10000,MATCH(B$1,'Mediana Mensal IPCA TOP 5 LP'!$A$2:$XDF$2,0),FALSE))</f>
        <v>0.38</v>
      </c>
      <c r="C24" s="21">
        <f>IF(VLOOKUP(A24,'Mediana Mensal IPCA TOP 5 LP'!$A$2:$XFC$10000,MATCH(C$1,'Mediana Mensal IPCA TOP 5 LP'!$A$2:$XDF$2,0),FALSE)=0,NA(),VLOOKUP(A24,'Mediana Mensal IPCA TOP 5 LP'!$A$2:$XFC$10000,MATCH(C$1,'Mediana Mensal IPCA TOP 5 LP'!$A$2:$XDF$2,0),FALSE))</f>
        <v>0.27</v>
      </c>
      <c r="D24" s="21">
        <f>IF(VLOOKUP(A24,'Mediana Mensal IPCA TOP 5 LP'!$A$2:$XFC$10000,MATCH(D$1,'Mediana Mensal IPCA TOP 5 LP'!$A$2:$XDF$2,0),FALSE)=0,NA(),VLOOKUP(A24,'Mediana Mensal IPCA TOP 5 LP'!$A$2:$XFC$10000,MATCH(D$1,'Mediana Mensal IPCA TOP 5 LP'!$A$2:$XDF$2,0),FALSE))</f>
        <v>0.31</v>
      </c>
      <c r="E24" s="21">
        <f>IF(VLOOKUP(A24,'Mediana Mensal IPCA TOP 5 LP'!$A$2:$XFC$10000,MATCH(E$1,'Mediana Mensal IPCA TOP 5 LP'!$A$2:$XDF$2,0),FALSE)=0,NA(),VLOOKUP(A24,'Mediana Mensal IPCA TOP 5 LP'!$A$2:$XFC$10000,MATCH(E$1,'Mediana Mensal IPCA TOP 5 LP'!$A$2:$XDF$2,0),FALSE))</f>
        <v>0.2321</v>
      </c>
      <c r="F24" s="21">
        <f>IF(VLOOKUP(A24,'Mediana Mensal IPCA TOP 5 LP'!$A$2:$XFC$10000,MATCH(F$1,'Mediana Mensal IPCA TOP 5 LP'!$A$2:$XDF$2,0),FALSE)=0,NA(),VLOOKUP(A24,'Mediana Mensal IPCA TOP 5 LP'!$A$2:$XFC$10000,MATCH(F$1,'Mediana Mensal IPCA TOP 5 LP'!$A$2:$XDF$2,0),FALSE))</f>
        <v>0.11</v>
      </c>
    </row>
    <row r="25" spans="1:6" x14ac:dyDescent="0.3">
      <c r="A25" s="20">
        <v>44595</v>
      </c>
      <c r="B25" s="21">
        <f>IF(VLOOKUP(A25,'Mediana Mensal IPCA TOP 5 LP'!$A$2:$XFC$10000,MATCH(B$1,'Mediana Mensal IPCA TOP 5 LP'!$A$2:$XDF$2,0),FALSE)=0,NA(),VLOOKUP(A25,'Mediana Mensal IPCA TOP 5 LP'!$A$2:$XFC$10000,MATCH(B$1,'Mediana Mensal IPCA TOP 5 LP'!$A$2:$XDF$2,0),FALSE))</f>
        <v>0.38</v>
      </c>
      <c r="C25" s="21">
        <f>IF(VLOOKUP(A25,'Mediana Mensal IPCA TOP 5 LP'!$A$2:$XFC$10000,MATCH(C$1,'Mediana Mensal IPCA TOP 5 LP'!$A$2:$XDF$2,0),FALSE)=0,NA(),VLOOKUP(A25,'Mediana Mensal IPCA TOP 5 LP'!$A$2:$XFC$10000,MATCH(C$1,'Mediana Mensal IPCA TOP 5 LP'!$A$2:$XDF$2,0),FALSE))</f>
        <v>0.27</v>
      </c>
      <c r="D25" s="21">
        <f>IF(VLOOKUP(A25,'Mediana Mensal IPCA TOP 5 LP'!$A$2:$XFC$10000,MATCH(D$1,'Mediana Mensal IPCA TOP 5 LP'!$A$2:$XDF$2,0),FALSE)=0,NA(),VLOOKUP(A25,'Mediana Mensal IPCA TOP 5 LP'!$A$2:$XFC$10000,MATCH(D$1,'Mediana Mensal IPCA TOP 5 LP'!$A$2:$XDF$2,0),FALSE))</f>
        <v>0.31</v>
      </c>
      <c r="E25" s="21">
        <f>IF(VLOOKUP(A25,'Mediana Mensal IPCA TOP 5 LP'!$A$2:$XFC$10000,MATCH(E$1,'Mediana Mensal IPCA TOP 5 LP'!$A$2:$XDF$2,0),FALSE)=0,NA(),VLOOKUP(A25,'Mediana Mensal IPCA TOP 5 LP'!$A$2:$XFC$10000,MATCH(E$1,'Mediana Mensal IPCA TOP 5 LP'!$A$2:$XDF$2,0),FALSE))</f>
        <v>0.2321</v>
      </c>
      <c r="F25" s="21">
        <f>IF(VLOOKUP(A25,'Mediana Mensal IPCA TOP 5 LP'!$A$2:$XFC$10000,MATCH(F$1,'Mediana Mensal IPCA TOP 5 LP'!$A$2:$XDF$2,0),FALSE)=0,NA(),VLOOKUP(A25,'Mediana Mensal IPCA TOP 5 LP'!$A$2:$XFC$10000,MATCH(F$1,'Mediana Mensal IPCA TOP 5 LP'!$A$2:$XDF$2,0),FALSE))</f>
        <v>0.11</v>
      </c>
    </row>
    <row r="26" spans="1:6" x14ac:dyDescent="0.3">
      <c r="A26" s="20">
        <v>44596</v>
      </c>
      <c r="B26" s="21">
        <f>IF(VLOOKUP(A26,'Mediana Mensal IPCA TOP 5 LP'!$A$2:$XFC$10000,MATCH(B$1,'Mediana Mensal IPCA TOP 5 LP'!$A$2:$XDF$2,0),FALSE)=0,NA(),VLOOKUP(A26,'Mediana Mensal IPCA TOP 5 LP'!$A$2:$XFC$10000,MATCH(B$1,'Mediana Mensal IPCA TOP 5 LP'!$A$2:$XDF$2,0),FALSE))</f>
        <v>0.38</v>
      </c>
      <c r="C26" s="21">
        <f>IF(VLOOKUP(A26,'Mediana Mensal IPCA TOP 5 LP'!$A$2:$XFC$10000,MATCH(C$1,'Mediana Mensal IPCA TOP 5 LP'!$A$2:$XDF$2,0),FALSE)=0,NA(),VLOOKUP(A26,'Mediana Mensal IPCA TOP 5 LP'!$A$2:$XFC$10000,MATCH(C$1,'Mediana Mensal IPCA TOP 5 LP'!$A$2:$XDF$2,0),FALSE))</f>
        <v>0.27</v>
      </c>
      <c r="D26" s="21">
        <f>IF(VLOOKUP(A26,'Mediana Mensal IPCA TOP 5 LP'!$A$2:$XFC$10000,MATCH(D$1,'Mediana Mensal IPCA TOP 5 LP'!$A$2:$XDF$2,0),FALSE)=0,NA(),VLOOKUP(A26,'Mediana Mensal IPCA TOP 5 LP'!$A$2:$XFC$10000,MATCH(D$1,'Mediana Mensal IPCA TOP 5 LP'!$A$2:$XDF$2,0),FALSE))</f>
        <v>0.31</v>
      </c>
      <c r="E26" s="21">
        <f>IF(VLOOKUP(A26,'Mediana Mensal IPCA TOP 5 LP'!$A$2:$XFC$10000,MATCH(E$1,'Mediana Mensal IPCA TOP 5 LP'!$A$2:$XDF$2,0),FALSE)=0,NA(),VLOOKUP(A26,'Mediana Mensal IPCA TOP 5 LP'!$A$2:$XFC$10000,MATCH(E$1,'Mediana Mensal IPCA TOP 5 LP'!$A$2:$XDF$2,0),FALSE))</f>
        <v>0.2321</v>
      </c>
      <c r="F26" s="21">
        <f>IF(VLOOKUP(A26,'Mediana Mensal IPCA TOP 5 LP'!$A$2:$XFC$10000,MATCH(F$1,'Mediana Mensal IPCA TOP 5 LP'!$A$2:$XDF$2,0),FALSE)=0,NA(),VLOOKUP(A26,'Mediana Mensal IPCA TOP 5 LP'!$A$2:$XFC$10000,MATCH(F$1,'Mediana Mensal IPCA TOP 5 LP'!$A$2:$XDF$2,0),FALSE))</f>
        <v>0.11</v>
      </c>
    </row>
    <row r="27" spans="1:6" x14ac:dyDescent="0.3">
      <c r="A27" s="20">
        <v>44599</v>
      </c>
      <c r="B27" s="21">
        <f>IF(VLOOKUP(A27,'Mediana Mensal IPCA TOP 5 LP'!$A$2:$XFC$10000,MATCH(B$1,'Mediana Mensal IPCA TOP 5 LP'!$A$2:$XDF$2,0),FALSE)=0,NA(),VLOOKUP(A27,'Mediana Mensal IPCA TOP 5 LP'!$A$2:$XFC$10000,MATCH(B$1,'Mediana Mensal IPCA TOP 5 LP'!$A$2:$XDF$2,0),FALSE))</f>
        <v>0.38</v>
      </c>
      <c r="C27" s="21">
        <f>IF(VLOOKUP(A27,'Mediana Mensal IPCA TOP 5 LP'!$A$2:$XFC$10000,MATCH(C$1,'Mediana Mensal IPCA TOP 5 LP'!$A$2:$XDF$2,0),FALSE)=0,NA(),VLOOKUP(A27,'Mediana Mensal IPCA TOP 5 LP'!$A$2:$XFC$10000,MATCH(C$1,'Mediana Mensal IPCA TOP 5 LP'!$A$2:$XDF$2,0),FALSE))</f>
        <v>0.27</v>
      </c>
      <c r="D27" s="21">
        <f>IF(VLOOKUP(A27,'Mediana Mensal IPCA TOP 5 LP'!$A$2:$XFC$10000,MATCH(D$1,'Mediana Mensal IPCA TOP 5 LP'!$A$2:$XDF$2,0),FALSE)=0,NA(),VLOOKUP(A27,'Mediana Mensal IPCA TOP 5 LP'!$A$2:$XFC$10000,MATCH(D$1,'Mediana Mensal IPCA TOP 5 LP'!$A$2:$XDF$2,0),FALSE))</f>
        <v>0.31</v>
      </c>
      <c r="E27" s="21">
        <f>IF(VLOOKUP(A27,'Mediana Mensal IPCA TOP 5 LP'!$A$2:$XFC$10000,MATCH(E$1,'Mediana Mensal IPCA TOP 5 LP'!$A$2:$XDF$2,0),FALSE)=0,NA(),VLOOKUP(A27,'Mediana Mensal IPCA TOP 5 LP'!$A$2:$XFC$10000,MATCH(E$1,'Mediana Mensal IPCA TOP 5 LP'!$A$2:$XDF$2,0),FALSE))</f>
        <v>0.2321</v>
      </c>
      <c r="F27" s="21">
        <f>IF(VLOOKUP(A27,'Mediana Mensal IPCA TOP 5 LP'!$A$2:$XFC$10000,MATCH(F$1,'Mediana Mensal IPCA TOP 5 LP'!$A$2:$XDF$2,0),FALSE)=0,NA(),VLOOKUP(A27,'Mediana Mensal IPCA TOP 5 LP'!$A$2:$XFC$10000,MATCH(F$1,'Mediana Mensal IPCA TOP 5 LP'!$A$2:$XDF$2,0),FALSE))</f>
        <v>0.11</v>
      </c>
    </row>
    <row r="28" spans="1:6" x14ac:dyDescent="0.3">
      <c r="A28" s="20">
        <v>44600</v>
      </c>
      <c r="B28" s="21">
        <f>IF(VLOOKUP(A28,'Mediana Mensal IPCA TOP 5 LP'!$A$2:$XFC$10000,MATCH(B$1,'Mediana Mensal IPCA TOP 5 LP'!$A$2:$XDF$2,0),FALSE)=0,NA(),VLOOKUP(A28,'Mediana Mensal IPCA TOP 5 LP'!$A$2:$XFC$10000,MATCH(B$1,'Mediana Mensal IPCA TOP 5 LP'!$A$2:$XDF$2,0),FALSE))</f>
        <v>0.38</v>
      </c>
      <c r="C28" s="21">
        <f>IF(VLOOKUP(A28,'Mediana Mensal IPCA TOP 5 LP'!$A$2:$XFC$10000,MATCH(C$1,'Mediana Mensal IPCA TOP 5 LP'!$A$2:$XDF$2,0),FALSE)=0,NA(),VLOOKUP(A28,'Mediana Mensal IPCA TOP 5 LP'!$A$2:$XFC$10000,MATCH(C$1,'Mediana Mensal IPCA TOP 5 LP'!$A$2:$XDF$2,0),FALSE))</f>
        <v>0.27</v>
      </c>
      <c r="D28" s="21">
        <f>IF(VLOOKUP(A28,'Mediana Mensal IPCA TOP 5 LP'!$A$2:$XFC$10000,MATCH(D$1,'Mediana Mensal IPCA TOP 5 LP'!$A$2:$XDF$2,0),FALSE)=0,NA(),VLOOKUP(A28,'Mediana Mensal IPCA TOP 5 LP'!$A$2:$XFC$10000,MATCH(D$1,'Mediana Mensal IPCA TOP 5 LP'!$A$2:$XDF$2,0),FALSE))</f>
        <v>0.31</v>
      </c>
      <c r="E28" s="21">
        <f>IF(VLOOKUP(A28,'Mediana Mensal IPCA TOP 5 LP'!$A$2:$XFC$10000,MATCH(E$1,'Mediana Mensal IPCA TOP 5 LP'!$A$2:$XDF$2,0),FALSE)=0,NA(),VLOOKUP(A28,'Mediana Mensal IPCA TOP 5 LP'!$A$2:$XFC$10000,MATCH(E$1,'Mediana Mensal IPCA TOP 5 LP'!$A$2:$XDF$2,0),FALSE))</f>
        <v>0.2321</v>
      </c>
      <c r="F28" s="21">
        <f>IF(VLOOKUP(A28,'Mediana Mensal IPCA TOP 5 LP'!$A$2:$XFC$10000,MATCH(F$1,'Mediana Mensal IPCA TOP 5 LP'!$A$2:$XDF$2,0),FALSE)=0,NA(),VLOOKUP(A28,'Mediana Mensal IPCA TOP 5 LP'!$A$2:$XFC$10000,MATCH(F$1,'Mediana Mensal IPCA TOP 5 LP'!$A$2:$XDF$2,0),FALSE))</f>
        <v>0.11</v>
      </c>
    </row>
    <row r="29" spans="1:6" x14ac:dyDescent="0.3">
      <c r="A29" s="20">
        <v>44601</v>
      </c>
      <c r="B29" s="21">
        <f>IF(VLOOKUP(A29,'Mediana Mensal IPCA TOP 5 LP'!$A$2:$XFC$10000,MATCH(B$1,'Mediana Mensal IPCA TOP 5 LP'!$A$2:$XDF$2,0),FALSE)=0,NA(),VLOOKUP(A29,'Mediana Mensal IPCA TOP 5 LP'!$A$2:$XFC$10000,MATCH(B$1,'Mediana Mensal IPCA TOP 5 LP'!$A$2:$XDF$2,0),FALSE))</f>
        <v>0.38</v>
      </c>
      <c r="C29" s="21">
        <f>IF(VLOOKUP(A29,'Mediana Mensal IPCA TOP 5 LP'!$A$2:$XFC$10000,MATCH(C$1,'Mediana Mensal IPCA TOP 5 LP'!$A$2:$XDF$2,0),FALSE)=0,NA(),VLOOKUP(A29,'Mediana Mensal IPCA TOP 5 LP'!$A$2:$XFC$10000,MATCH(C$1,'Mediana Mensal IPCA TOP 5 LP'!$A$2:$XDF$2,0),FALSE))</f>
        <v>0.27</v>
      </c>
      <c r="D29" s="21">
        <f>IF(VLOOKUP(A29,'Mediana Mensal IPCA TOP 5 LP'!$A$2:$XFC$10000,MATCH(D$1,'Mediana Mensal IPCA TOP 5 LP'!$A$2:$XDF$2,0),FALSE)=0,NA(),VLOOKUP(A29,'Mediana Mensal IPCA TOP 5 LP'!$A$2:$XFC$10000,MATCH(D$1,'Mediana Mensal IPCA TOP 5 LP'!$A$2:$XDF$2,0),FALSE))</f>
        <v>0.31</v>
      </c>
      <c r="E29" s="21">
        <f>IF(VLOOKUP(A29,'Mediana Mensal IPCA TOP 5 LP'!$A$2:$XFC$10000,MATCH(E$1,'Mediana Mensal IPCA TOP 5 LP'!$A$2:$XDF$2,0),FALSE)=0,NA(),VLOOKUP(A29,'Mediana Mensal IPCA TOP 5 LP'!$A$2:$XFC$10000,MATCH(E$1,'Mediana Mensal IPCA TOP 5 LP'!$A$2:$XDF$2,0),FALSE))</f>
        <v>0.2321</v>
      </c>
      <c r="F29" s="21">
        <f>IF(VLOOKUP(A29,'Mediana Mensal IPCA TOP 5 LP'!$A$2:$XFC$10000,MATCH(F$1,'Mediana Mensal IPCA TOP 5 LP'!$A$2:$XDF$2,0),FALSE)=0,NA(),VLOOKUP(A29,'Mediana Mensal IPCA TOP 5 LP'!$A$2:$XFC$10000,MATCH(F$1,'Mediana Mensal IPCA TOP 5 LP'!$A$2:$XDF$2,0),FALSE))</f>
        <v>0.11</v>
      </c>
    </row>
    <row r="30" spans="1:6" x14ac:dyDescent="0.3">
      <c r="A30" s="20">
        <v>44602</v>
      </c>
      <c r="B30" s="21">
        <f>IF(VLOOKUP(A30,'Mediana Mensal IPCA TOP 5 LP'!$A$2:$XFC$10000,MATCH(B$1,'Mediana Mensal IPCA TOP 5 LP'!$A$2:$XDF$2,0),FALSE)=0,NA(),VLOOKUP(A30,'Mediana Mensal IPCA TOP 5 LP'!$A$2:$XFC$10000,MATCH(B$1,'Mediana Mensal IPCA TOP 5 LP'!$A$2:$XDF$2,0),FALSE))</f>
        <v>0.38</v>
      </c>
      <c r="C30" s="21">
        <f>IF(VLOOKUP(A30,'Mediana Mensal IPCA TOP 5 LP'!$A$2:$XFC$10000,MATCH(C$1,'Mediana Mensal IPCA TOP 5 LP'!$A$2:$XDF$2,0),FALSE)=0,NA(),VLOOKUP(A30,'Mediana Mensal IPCA TOP 5 LP'!$A$2:$XFC$10000,MATCH(C$1,'Mediana Mensal IPCA TOP 5 LP'!$A$2:$XDF$2,0),FALSE))</f>
        <v>0.27</v>
      </c>
      <c r="D30" s="21">
        <f>IF(VLOOKUP(A30,'Mediana Mensal IPCA TOP 5 LP'!$A$2:$XFC$10000,MATCH(D$1,'Mediana Mensal IPCA TOP 5 LP'!$A$2:$XDF$2,0),FALSE)=0,NA(),VLOOKUP(A30,'Mediana Mensal IPCA TOP 5 LP'!$A$2:$XFC$10000,MATCH(D$1,'Mediana Mensal IPCA TOP 5 LP'!$A$2:$XDF$2,0),FALSE))</f>
        <v>0.31</v>
      </c>
      <c r="E30" s="21">
        <f>IF(VLOOKUP(A30,'Mediana Mensal IPCA TOP 5 LP'!$A$2:$XFC$10000,MATCH(E$1,'Mediana Mensal IPCA TOP 5 LP'!$A$2:$XDF$2,0),FALSE)=0,NA(),VLOOKUP(A30,'Mediana Mensal IPCA TOP 5 LP'!$A$2:$XFC$10000,MATCH(E$1,'Mediana Mensal IPCA TOP 5 LP'!$A$2:$XDF$2,0),FALSE))</f>
        <v>0.2321</v>
      </c>
      <c r="F30" s="21">
        <f>IF(VLOOKUP(A30,'Mediana Mensal IPCA TOP 5 LP'!$A$2:$XFC$10000,MATCH(F$1,'Mediana Mensal IPCA TOP 5 LP'!$A$2:$XDF$2,0),FALSE)=0,NA(),VLOOKUP(A30,'Mediana Mensal IPCA TOP 5 LP'!$A$2:$XFC$10000,MATCH(F$1,'Mediana Mensal IPCA TOP 5 LP'!$A$2:$XDF$2,0),FALSE))</f>
        <v>0.11</v>
      </c>
    </row>
    <row r="31" spans="1:6" x14ac:dyDescent="0.3">
      <c r="A31" s="20">
        <v>44603</v>
      </c>
      <c r="B31" s="21">
        <f>IF(VLOOKUP(A31,'Mediana Mensal IPCA TOP 5 LP'!$A$2:$XFC$10000,MATCH(B$1,'Mediana Mensal IPCA TOP 5 LP'!$A$2:$XDF$2,0),FALSE)=0,NA(),VLOOKUP(A31,'Mediana Mensal IPCA TOP 5 LP'!$A$2:$XFC$10000,MATCH(B$1,'Mediana Mensal IPCA TOP 5 LP'!$A$2:$XDF$2,0),FALSE))</f>
        <v>0.38</v>
      </c>
      <c r="C31" s="21">
        <f>IF(VLOOKUP(A31,'Mediana Mensal IPCA TOP 5 LP'!$A$2:$XFC$10000,MATCH(C$1,'Mediana Mensal IPCA TOP 5 LP'!$A$2:$XDF$2,0),FALSE)=0,NA(),VLOOKUP(A31,'Mediana Mensal IPCA TOP 5 LP'!$A$2:$XFC$10000,MATCH(C$1,'Mediana Mensal IPCA TOP 5 LP'!$A$2:$XDF$2,0),FALSE))</f>
        <v>0.27</v>
      </c>
      <c r="D31" s="21">
        <f>IF(VLOOKUP(A31,'Mediana Mensal IPCA TOP 5 LP'!$A$2:$XFC$10000,MATCH(D$1,'Mediana Mensal IPCA TOP 5 LP'!$A$2:$XDF$2,0),FALSE)=0,NA(),VLOOKUP(A31,'Mediana Mensal IPCA TOP 5 LP'!$A$2:$XFC$10000,MATCH(D$1,'Mediana Mensal IPCA TOP 5 LP'!$A$2:$XDF$2,0),FALSE))</f>
        <v>0.32</v>
      </c>
      <c r="E31" s="21">
        <f>IF(VLOOKUP(A31,'Mediana Mensal IPCA TOP 5 LP'!$A$2:$XFC$10000,MATCH(E$1,'Mediana Mensal IPCA TOP 5 LP'!$A$2:$XDF$2,0),FALSE)=0,NA(),VLOOKUP(A31,'Mediana Mensal IPCA TOP 5 LP'!$A$2:$XFC$10000,MATCH(E$1,'Mediana Mensal IPCA TOP 5 LP'!$A$2:$XDF$2,0),FALSE))</f>
        <v>0.2321</v>
      </c>
      <c r="F31" s="21">
        <f>IF(VLOOKUP(A31,'Mediana Mensal IPCA TOP 5 LP'!$A$2:$XFC$10000,MATCH(F$1,'Mediana Mensal IPCA TOP 5 LP'!$A$2:$XDF$2,0),FALSE)=0,NA(),VLOOKUP(A31,'Mediana Mensal IPCA TOP 5 LP'!$A$2:$XFC$10000,MATCH(F$1,'Mediana Mensal IPCA TOP 5 LP'!$A$2:$XDF$2,0),FALSE))</f>
        <v>0.11</v>
      </c>
    </row>
    <row r="32" spans="1:6" x14ac:dyDescent="0.3">
      <c r="A32" s="20">
        <v>44606</v>
      </c>
      <c r="B32" s="21">
        <f>IF(VLOOKUP(A32,'Mediana Mensal IPCA TOP 5 LP'!$A$2:$XFC$10000,MATCH(B$1,'Mediana Mensal IPCA TOP 5 LP'!$A$2:$XDF$2,0),FALSE)=0,NA(),VLOOKUP(A32,'Mediana Mensal IPCA TOP 5 LP'!$A$2:$XFC$10000,MATCH(B$1,'Mediana Mensal IPCA TOP 5 LP'!$A$2:$XDF$2,0),FALSE))</f>
        <v>0.38</v>
      </c>
      <c r="C32" s="21">
        <f>IF(VLOOKUP(A32,'Mediana Mensal IPCA TOP 5 LP'!$A$2:$XFC$10000,MATCH(C$1,'Mediana Mensal IPCA TOP 5 LP'!$A$2:$XDF$2,0),FALSE)=0,NA(),VLOOKUP(A32,'Mediana Mensal IPCA TOP 5 LP'!$A$2:$XFC$10000,MATCH(C$1,'Mediana Mensal IPCA TOP 5 LP'!$A$2:$XDF$2,0),FALSE))</f>
        <v>0.27</v>
      </c>
      <c r="D32" s="21">
        <f>IF(VLOOKUP(A32,'Mediana Mensal IPCA TOP 5 LP'!$A$2:$XFC$10000,MATCH(D$1,'Mediana Mensal IPCA TOP 5 LP'!$A$2:$XDF$2,0),FALSE)=0,NA(),VLOOKUP(A32,'Mediana Mensal IPCA TOP 5 LP'!$A$2:$XFC$10000,MATCH(D$1,'Mediana Mensal IPCA TOP 5 LP'!$A$2:$XDF$2,0),FALSE))</f>
        <v>0.32</v>
      </c>
      <c r="E32" s="21">
        <f>IF(VLOOKUP(A32,'Mediana Mensal IPCA TOP 5 LP'!$A$2:$XFC$10000,MATCH(E$1,'Mediana Mensal IPCA TOP 5 LP'!$A$2:$XDF$2,0),FALSE)=0,NA(),VLOOKUP(A32,'Mediana Mensal IPCA TOP 5 LP'!$A$2:$XFC$10000,MATCH(E$1,'Mediana Mensal IPCA TOP 5 LP'!$A$2:$XDF$2,0),FALSE))</f>
        <v>0.2321</v>
      </c>
      <c r="F32" s="21">
        <f>IF(VLOOKUP(A32,'Mediana Mensal IPCA TOP 5 LP'!$A$2:$XFC$10000,MATCH(F$1,'Mediana Mensal IPCA TOP 5 LP'!$A$2:$XDF$2,0),FALSE)=0,NA(),VLOOKUP(A32,'Mediana Mensal IPCA TOP 5 LP'!$A$2:$XFC$10000,MATCH(F$1,'Mediana Mensal IPCA TOP 5 LP'!$A$2:$XDF$2,0),FALSE))</f>
        <v>0.11</v>
      </c>
    </row>
    <row r="33" spans="1:6" x14ac:dyDescent="0.3">
      <c r="A33" s="20">
        <v>44607</v>
      </c>
      <c r="B33" s="21">
        <f>IF(VLOOKUP(A33,'Mediana Mensal IPCA TOP 5 LP'!$A$2:$XFC$10000,MATCH(B$1,'Mediana Mensal IPCA TOP 5 LP'!$A$2:$XDF$2,0),FALSE)=0,NA(),VLOOKUP(A33,'Mediana Mensal IPCA TOP 5 LP'!$A$2:$XFC$10000,MATCH(B$1,'Mediana Mensal IPCA TOP 5 LP'!$A$2:$XDF$2,0),FALSE))</f>
        <v>0.38</v>
      </c>
      <c r="C33" s="21">
        <f>IF(VLOOKUP(A33,'Mediana Mensal IPCA TOP 5 LP'!$A$2:$XFC$10000,MATCH(C$1,'Mediana Mensal IPCA TOP 5 LP'!$A$2:$XDF$2,0),FALSE)=0,NA(),VLOOKUP(A33,'Mediana Mensal IPCA TOP 5 LP'!$A$2:$XFC$10000,MATCH(C$1,'Mediana Mensal IPCA TOP 5 LP'!$A$2:$XDF$2,0),FALSE))</f>
        <v>0.27</v>
      </c>
      <c r="D33" s="21">
        <f>IF(VLOOKUP(A33,'Mediana Mensal IPCA TOP 5 LP'!$A$2:$XFC$10000,MATCH(D$1,'Mediana Mensal IPCA TOP 5 LP'!$A$2:$XDF$2,0),FALSE)=0,NA(),VLOOKUP(A33,'Mediana Mensal IPCA TOP 5 LP'!$A$2:$XFC$10000,MATCH(D$1,'Mediana Mensal IPCA TOP 5 LP'!$A$2:$XDF$2,0),FALSE))</f>
        <v>0.32</v>
      </c>
      <c r="E33" s="21">
        <f>IF(VLOOKUP(A33,'Mediana Mensal IPCA TOP 5 LP'!$A$2:$XFC$10000,MATCH(E$1,'Mediana Mensal IPCA TOP 5 LP'!$A$2:$XDF$2,0),FALSE)=0,NA(),VLOOKUP(A33,'Mediana Mensal IPCA TOP 5 LP'!$A$2:$XFC$10000,MATCH(E$1,'Mediana Mensal IPCA TOP 5 LP'!$A$2:$XDF$2,0),FALSE))</f>
        <v>0.2321</v>
      </c>
      <c r="F33" s="21">
        <f>IF(VLOOKUP(A33,'Mediana Mensal IPCA TOP 5 LP'!$A$2:$XFC$10000,MATCH(F$1,'Mediana Mensal IPCA TOP 5 LP'!$A$2:$XDF$2,0),FALSE)=0,NA(),VLOOKUP(A33,'Mediana Mensal IPCA TOP 5 LP'!$A$2:$XFC$10000,MATCH(F$1,'Mediana Mensal IPCA TOP 5 LP'!$A$2:$XDF$2,0),FALSE))</f>
        <v>0.11</v>
      </c>
    </row>
    <row r="34" spans="1:6" x14ac:dyDescent="0.3">
      <c r="A34" s="20">
        <v>44608</v>
      </c>
      <c r="B34" s="21">
        <f>IF(VLOOKUP(A34,'Mediana Mensal IPCA TOP 5 LP'!$A$2:$XFC$10000,MATCH(B$1,'Mediana Mensal IPCA TOP 5 LP'!$A$2:$XDF$2,0),FALSE)=0,NA(),VLOOKUP(A34,'Mediana Mensal IPCA TOP 5 LP'!$A$2:$XFC$10000,MATCH(B$1,'Mediana Mensal IPCA TOP 5 LP'!$A$2:$XDF$2,0),FALSE))</f>
        <v>0.38</v>
      </c>
      <c r="C34" s="21">
        <f>IF(VLOOKUP(A34,'Mediana Mensal IPCA TOP 5 LP'!$A$2:$XFC$10000,MATCH(C$1,'Mediana Mensal IPCA TOP 5 LP'!$A$2:$XDF$2,0),FALSE)=0,NA(),VLOOKUP(A34,'Mediana Mensal IPCA TOP 5 LP'!$A$2:$XFC$10000,MATCH(C$1,'Mediana Mensal IPCA TOP 5 LP'!$A$2:$XDF$2,0),FALSE))</f>
        <v>0.27</v>
      </c>
      <c r="D34" s="21">
        <f>IF(VLOOKUP(A34,'Mediana Mensal IPCA TOP 5 LP'!$A$2:$XFC$10000,MATCH(D$1,'Mediana Mensal IPCA TOP 5 LP'!$A$2:$XDF$2,0),FALSE)=0,NA(),VLOOKUP(A34,'Mediana Mensal IPCA TOP 5 LP'!$A$2:$XFC$10000,MATCH(D$1,'Mediana Mensal IPCA TOP 5 LP'!$A$2:$XDF$2,0),FALSE))</f>
        <v>0.32</v>
      </c>
      <c r="E34" s="21">
        <f>IF(VLOOKUP(A34,'Mediana Mensal IPCA TOP 5 LP'!$A$2:$XFC$10000,MATCH(E$1,'Mediana Mensal IPCA TOP 5 LP'!$A$2:$XDF$2,0),FALSE)=0,NA(),VLOOKUP(A34,'Mediana Mensal IPCA TOP 5 LP'!$A$2:$XFC$10000,MATCH(E$1,'Mediana Mensal IPCA TOP 5 LP'!$A$2:$XDF$2,0),FALSE))</f>
        <v>0.2321</v>
      </c>
      <c r="F34" s="21">
        <f>IF(VLOOKUP(A34,'Mediana Mensal IPCA TOP 5 LP'!$A$2:$XFC$10000,MATCH(F$1,'Mediana Mensal IPCA TOP 5 LP'!$A$2:$XDF$2,0),FALSE)=0,NA(),VLOOKUP(A34,'Mediana Mensal IPCA TOP 5 LP'!$A$2:$XFC$10000,MATCH(F$1,'Mediana Mensal IPCA TOP 5 LP'!$A$2:$XDF$2,0),FALSE))</f>
        <v>0.11</v>
      </c>
    </row>
    <row r="35" spans="1:6" x14ac:dyDescent="0.3">
      <c r="A35" s="20">
        <v>44609</v>
      </c>
      <c r="B35" s="21">
        <f>IF(VLOOKUP(A35,'Mediana Mensal IPCA TOP 5 LP'!$A$2:$XFC$10000,MATCH(B$1,'Mediana Mensal IPCA TOP 5 LP'!$A$2:$XDF$2,0),FALSE)=0,NA(),VLOOKUP(A35,'Mediana Mensal IPCA TOP 5 LP'!$A$2:$XFC$10000,MATCH(B$1,'Mediana Mensal IPCA TOP 5 LP'!$A$2:$XDF$2,0),FALSE))</f>
        <v>0.38</v>
      </c>
      <c r="C35" s="21">
        <f>IF(VLOOKUP(A35,'Mediana Mensal IPCA TOP 5 LP'!$A$2:$XFC$10000,MATCH(C$1,'Mediana Mensal IPCA TOP 5 LP'!$A$2:$XDF$2,0),FALSE)=0,NA(),VLOOKUP(A35,'Mediana Mensal IPCA TOP 5 LP'!$A$2:$XFC$10000,MATCH(C$1,'Mediana Mensal IPCA TOP 5 LP'!$A$2:$XDF$2,0),FALSE))</f>
        <v>0.27</v>
      </c>
      <c r="D35" s="21">
        <f>IF(VLOOKUP(A35,'Mediana Mensal IPCA TOP 5 LP'!$A$2:$XFC$10000,MATCH(D$1,'Mediana Mensal IPCA TOP 5 LP'!$A$2:$XDF$2,0),FALSE)=0,NA(),VLOOKUP(A35,'Mediana Mensal IPCA TOP 5 LP'!$A$2:$XFC$10000,MATCH(D$1,'Mediana Mensal IPCA TOP 5 LP'!$A$2:$XDF$2,0),FALSE))</f>
        <v>0.32</v>
      </c>
      <c r="E35" s="21">
        <f>IF(VLOOKUP(A35,'Mediana Mensal IPCA TOP 5 LP'!$A$2:$XFC$10000,MATCH(E$1,'Mediana Mensal IPCA TOP 5 LP'!$A$2:$XDF$2,0),FALSE)=0,NA(),VLOOKUP(A35,'Mediana Mensal IPCA TOP 5 LP'!$A$2:$XFC$10000,MATCH(E$1,'Mediana Mensal IPCA TOP 5 LP'!$A$2:$XDF$2,0),FALSE))</f>
        <v>0.2321</v>
      </c>
      <c r="F35" s="21">
        <f>IF(VLOOKUP(A35,'Mediana Mensal IPCA TOP 5 LP'!$A$2:$XFC$10000,MATCH(F$1,'Mediana Mensal IPCA TOP 5 LP'!$A$2:$XDF$2,0),FALSE)=0,NA(),VLOOKUP(A35,'Mediana Mensal IPCA TOP 5 LP'!$A$2:$XFC$10000,MATCH(F$1,'Mediana Mensal IPCA TOP 5 LP'!$A$2:$XDF$2,0),FALSE))</f>
        <v>0.11</v>
      </c>
    </row>
    <row r="36" spans="1:6" x14ac:dyDescent="0.3">
      <c r="A36" s="20">
        <v>44610</v>
      </c>
      <c r="B36" s="21">
        <f>IF(VLOOKUP(A36,'Mediana Mensal IPCA TOP 5 LP'!$A$2:$XFC$10000,MATCH(B$1,'Mediana Mensal IPCA TOP 5 LP'!$A$2:$XDF$2,0),FALSE)=0,NA(),VLOOKUP(A36,'Mediana Mensal IPCA TOP 5 LP'!$A$2:$XFC$10000,MATCH(B$1,'Mediana Mensal IPCA TOP 5 LP'!$A$2:$XDF$2,0),FALSE))</f>
        <v>0.38</v>
      </c>
      <c r="C36" s="21">
        <f>IF(VLOOKUP(A36,'Mediana Mensal IPCA TOP 5 LP'!$A$2:$XFC$10000,MATCH(C$1,'Mediana Mensal IPCA TOP 5 LP'!$A$2:$XDF$2,0),FALSE)=0,NA(),VLOOKUP(A36,'Mediana Mensal IPCA TOP 5 LP'!$A$2:$XFC$10000,MATCH(C$1,'Mediana Mensal IPCA TOP 5 LP'!$A$2:$XDF$2,0),FALSE))</f>
        <v>0.27</v>
      </c>
      <c r="D36" s="21">
        <f>IF(VLOOKUP(A36,'Mediana Mensal IPCA TOP 5 LP'!$A$2:$XFC$10000,MATCH(D$1,'Mediana Mensal IPCA TOP 5 LP'!$A$2:$XDF$2,0),FALSE)=0,NA(),VLOOKUP(A36,'Mediana Mensal IPCA TOP 5 LP'!$A$2:$XFC$10000,MATCH(D$1,'Mediana Mensal IPCA TOP 5 LP'!$A$2:$XDF$2,0),FALSE))</f>
        <v>0.3</v>
      </c>
      <c r="E36" s="21">
        <f>IF(VLOOKUP(A36,'Mediana Mensal IPCA TOP 5 LP'!$A$2:$XFC$10000,MATCH(E$1,'Mediana Mensal IPCA TOP 5 LP'!$A$2:$XDF$2,0),FALSE)=0,NA(),VLOOKUP(A36,'Mediana Mensal IPCA TOP 5 LP'!$A$2:$XFC$10000,MATCH(E$1,'Mediana Mensal IPCA TOP 5 LP'!$A$2:$XDF$2,0),FALSE))</f>
        <v>0.2321</v>
      </c>
      <c r="F36" s="21">
        <f>IF(VLOOKUP(A36,'Mediana Mensal IPCA TOP 5 LP'!$A$2:$XFC$10000,MATCH(F$1,'Mediana Mensal IPCA TOP 5 LP'!$A$2:$XDF$2,0),FALSE)=0,NA(),VLOOKUP(A36,'Mediana Mensal IPCA TOP 5 LP'!$A$2:$XFC$10000,MATCH(F$1,'Mediana Mensal IPCA TOP 5 LP'!$A$2:$XDF$2,0),FALSE))</f>
        <v>0.12</v>
      </c>
    </row>
    <row r="37" spans="1:6" x14ac:dyDescent="0.3">
      <c r="A37" s="20">
        <v>44613</v>
      </c>
      <c r="B37" s="21">
        <f>IF(VLOOKUP(A37,'Mediana Mensal IPCA TOP 5 LP'!$A$2:$XFC$10000,MATCH(B$1,'Mediana Mensal IPCA TOP 5 LP'!$A$2:$XDF$2,0),FALSE)=0,NA(),VLOOKUP(A37,'Mediana Mensal IPCA TOP 5 LP'!$A$2:$XFC$10000,MATCH(B$1,'Mediana Mensal IPCA TOP 5 LP'!$A$2:$XDF$2,0),FALSE))</f>
        <v>0.38</v>
      </c>
      <c r="C37" s="21">
        <f>IF(VLOOKUP(A37,'Mediana Mensal IPCA TOP 5 LP'!$A$2:$XFC$10000,MATCH(C$1,'Mediana Mensal IPCA TOP 5 LP'!$A$2:$XDF$2,0),FALSE)=0,NA(),VLOOKUP(A37,'Mediana Mensal IPCA TOP 5 LP'!$A$2:$XFC$10000,MATCH(C$1,'Mediana Mensal IPCA TOP 5 LP'!$A$2:$XDF$2,0),FALSE))</f>
        <v>0.27</v>
      </c>
      <c r="D37" s="21">
        <f>IF(VLOOKUP(A37,'Mediana Mensal IPCA TOP 5 LP'!$A$2:$XFC$10000,MATCH(D$1,'Mediana Mensal IPCA TOP 5 LP'!$A$2:$XDF$2,0),FALSE)=0,NA(),VLOOKUP(A37,'Mediana Mensal IPCA TOP 5 LP'!$A$2:$XFC$10000,MATCH(D$1,'Mediana Mensal IPCA TOP 5 LP'!$A$2:$XDF$2,0),FALSE))</f>
        <v>0.3</v>
      </c>
      <c r="E37" s="21">
        <f>IF(VLOOKUP(A37,'Mediana Mensal IPCA TOP 5 LP'!$A$2:$XFC$10000,MATCH(E$1,'Mediana Mensal IPCA TOP 5 LP'!$A$2:$XDF$2,0),FALSE)=0,NA(),VLOOKUP(A37,'Mediana Mensal IPCA TOP 5 LP'!$A$2:$XFC$10000,MATCH(E$1,'Mediana Mensal IPCA TOP 5 LP'!$A$2:$XDF$2,0),FALSE))</f>
        <v>0.2321</v>
      </c>
      <c r="F37" s="21">
        <f>IF(VLOOKUP(A37,'Mediana Mensal IPCA TOP 5 LP'!$A$2:$XFC$10000,MATCH(F$1,'Mediana Mensal IPCA TOP 5 LP'!$A$2:$XDF$2,0),FALSE)=0,NA(),VLOOKUP(A37,'Mediana Mensal IPCA TOP 5 LP'!$A$2:$XFC$10000,MATCH(F$1,'Mediana Mensal IPCA TOP 5 LP'!$A$2:$XDF$2,0),FALSE))</f>
        <v>0.12</v>
      </c>
    </row>
    <row r="38" spans="1:6" x14ac:dyDescent="0.3">
      <c r="A38" s="20">
        <v>44614</v>
      </c>
      <c r="B38" s="21">
        <f>IF(VLOOKUP(A38,'Mediana Mensal IPCA TOP 5 LP'!$A$2:$XFC$10000,MATCH(B$1,'Mediana Mensal IPCA TOP 5 LP'!$A$2:$XDF$2,0),FALSE)=0,NA(),VLOOKUP(A38,'Mediana Mensal IPCA TOP 5 LP'!$A$2:$XFC$10000,MATCH(B$1,'Mediana Mensal IPCA TOP 5 LP'!$A$2:$XDF$2,0),FALSE))</f>
        <v>0.38</v>
      </c>
      <c r="C38" s="21">
        <f>IF(VLOOKUP(A38,'Mediana Mensal IPCA TOP 5 LP'!$A$2:$XFC$10000,MATCH(C$1,'Mediana Mensal IPCA TOP 5 LP'!$A$2:$XDF$2,0),FALSE)=0,NA(),VLOOKUP(A38,'Mediana Mensal IPCA TOP 5 LP'!$A$2:$XFC$10000,MATCH(C$1,'Mediana Mensal IPCA TOP 5 LP'!$A$2:$XDF$2,0),FALSE))</f>
        <v>0.27</v>
      </c>
      <c r="D38" s="21">
        <f>IF(VLOOKUP(A38,'Mediana Mensal IPCA TOP 5 LP'!$A$2:$XFC$10000,MATCH(D$1,'Mediana Mensal IPCA TOP 5 LP'!$A$2:$XDF$2,0),FALSE)=0,NA(),VLOOKUP(A38,'Mediana Mensal IPCA TOP 5 LP'!$A$2:$XFC$10000,MATCH(D$1,'Mediana Mensal IPCA TOP 5 LP'!$A$2:$XDF$2,0),FALSE))</f>
        <v>0.3</v>
      </c>
      <c r="E38" s="21">
        <f>IF(VLOOKUP(A38,'Mediana Mensal IPCA TOP 5 LP'!$A$2:$XFC$10000,MATCH(E$1,'Mediana Mensal IPCA TOP 5 LP'!$A$2:$XDF$2,0),FALSE)=0,NA(),VLOOKUP(A38,'Mediana Mensal IPCA TOP 5 LP'!$A$2:$XFC$10000,MATCH(E$1,'Mediana Mensal IPCA TOP 5 LP'!$A$2:$XDF$2,0),FALSE))</f>
        <v>0.2321</v>
      </c>
      <c r="F38" s="21">
        <f>IF(VLOOKUP(A38,'Mediana Mensal IPCA TOP 5 LP'!$A$2:$XFC$10000,MATCH(F$1,'Mediana Mensal IPCA TOP 5 LP'!$A$2:$XDF$2,0),FALSE)=0,NA(),VLOOKUP(A38,'Mediana Mensal IPCA TOP 5 LP'!$A$2:$XFC$10000,MATCH(F$1,'Mediana Mensal IPCA TOP 5 LP'!$A$2:$XDF$2,0),FALSE))</f>
        <v>0.12</v>
      </c>
    </row>
    <row r="39" spans="1:6" x14ac:dyDescent="0.3">
      <c r="A39" s="20">
        <v>44615</v>
      </c>
      <c r="B39" s="21">
        <f>IF(VLOOKUP(A39,'Mediana Mensal IPCA TOP 5 LP'!$A$2:$XFC$10000,MATCH(B$1,'Mediana Mensal IPCA TOP 5 LP'!$A$2:$XDF$2,0),FALSE)=0,NA(),VLOOKUP(A39,'Mediana Mensal IPCA TOP 5 LP'!$A$2:$XFC$10000,MATCH(B$1,'Mediana Mensal IPCA TOP 5 LP'!$A$2:$XDF$2,0),FALSE))</f>
        <v>0.38</v>
      </c>
      <c r="C39" s="21">
        <f>IF(VLOOKUP(A39,'Mediana Mensal IPCA TOP 5 LP'!$A$2:$XFC$10000,MATCH(C$1,'Mediana Mensal IPCA TOP 5 LP'!$A$2:$XDF$2,0),FALSE)=0,NA(),VLOOKUP(A39,'Mediana Mensal IPCA TOP 5 LP'!$A$2:$XFC$10000,MATCH(C$1,'Mediana Mensal IPCA TOP 5 LP'!$A$2:$XDF$2,0),FALSE))</f>
        <v>0.27</v>
      </c>
      <c r="D39" s="21">
        <f>IF(VLOOKUP(A39,'Mediana Mensal IPCA TOP 5 LP'!$A$2:$XFC$10000,MATCH(D$1,'Mediana Mensal IPCA TOP 5 LP'!$A$2:$XDF$2,0),FALSE)=0,NA(),VLOOKUP(A39,'Mediana Mensal IPCA TOP 5 LP'!$A$2:$XFC$10000,MATCH(D$1,'Mediana Mensal IPCA TOP 5 LP'!$A$2:$XDF$2,0),FALSE))</f>
        <v>0.3</v>
      </c>
      <c r="E39" s="21">
        <f>IF(VLOOKUP(A39,'Mediana Mensal IPCA TOP 5 LP'!$A$2:$XFC$10000,MATCH(E$1,'Mediana Mensal IPCA TOP 5 LP'!$A$2:$XDF$2,0),FALSE)=0,NA(),VLOOKUP(A39,'Mediana Mensal IPCA TOP 5 LP'!$A$2:$XFC$10000,MATCH(E$1,'Mediana Mensal IPCA TOP 5 LP'!$A$2:$XDF$2,0),FALSE))</f>
        <v>0.2321</v>
      </c>
      <c r="F39" s="21">
        <f>IF(VLOOKUP(A39,'Mediana Mensal IPCA TOP 5 LP'!$A$2:$XFC$10000,MATCH(F$1,'Mediana Mensal IPCA TOP 5 LP'!$A$2:$XDF$2,0),FALSE)=0,NA(),VLOOKUP(A39,'Mediana Mensal IPCA TOP 5 LP'!$A$2:$XFC$10000,MATCH(F$1,'Mediana Mensal IPCA TOP 5 LP'!$A$2:$XDF$2,0),FALSE))</f>
        <v>0.12</v>
      </c>
    </row>
    <row r="40" spans="1:6" x14ac:dyDescent="0.3">
      <c r="A40" s="20">
        <v>44616</v>
      </c>
      <c r="B40" s="21">
        <f>IF(VLOOKUP(A40,'Mediana Mensal IPCA TOP 5 LP'!$A$2:$XFC$10000,MATCH(B$1,'Mediana Mensal IPCA TOP 5 LP'!$A$2:$XDF$2,0),FALSE)=0,NA(),VLOOKUP(A40,'Mediana Mensal IPCA TOP 5 LP'!$A$2:$XFC$10000,MATCH(B$1,'Mediana Mensal IPCA TOP 5 LP'!$A$2:$XDF$2,0),FALSE))</f>
        <v>0.38</v>
      </c>
      <c r="C40" s="21">
        <f>IF(VLOOKUP(A40,'Mediana Mensal IPCA TOP 5 LP'!$A$2:$XFC$10000,MATCH(C$1,'Mediana Mensal IPCA TOP 5 LP'!$A$2:$XDF$2,0),FALSE)=0,NA(),VLOOKUP(A40,'Mediana Mensal IPCA TOP 5 LP'!$A$2:$XFC$10000,MATCH(C$1,'Mediana Mensal IPCA TOP 5 LP'!$A$2:$XDF$2,0),FALSE))</f>
        <v>0.27</v>
      </c>
      <c r="D40" s="21">
        <f>IF(VLOOKUP(A40,'Mediana Mensal IPCA TOP 5 LP'!$A$2:$XFC$10000,MATCH(D$1,'Mediana Mensal IPCA TOP 5 LP'!$A$2:$XDF$2,0),FALSE)=0,NA(),VLOOKUP(A40,'Mediana Mensal IPCA TOP 5 LP'!$A$2:$XFC$10000,MATCH(D$1,'Mediana Mensal IPCA TOP 5 LP'!$A$2:$XDF$2,0),FALSE))</f>
        <v>0.3</v>
      </c>
      <c r="E40" s="21">
        <f>IF(VLOOKUP(A40,'Mediana Mensal IPCA TOP 5 LP'!$A$2:$XFC$10000,MATCH(E$1,'Mediana Mensal IPCA TOP 5 LP'!$A$2:$XDF$2,0),FALSE)=0,NA(),VLOOKUP(A40,'Mediana Mensal IPCA TOP 5 LP'!$A$2:$XFC$10000,MATCH(E$1,'Mediana Mensal IPCA TOP 5 LP'!$A$2:$XDF$2,0),FALSE))</f>
        <v>0.2321</v>
      </c>
      <c r="F40" s="21">
        <f>IF(VLOOKUP(A40,'Mediana Mensal IPCA TOP 5 LP'!$A$2:$XFC$10000,MATCH(F$1,'Mediana Mensal IPCA TOP 5 LP'!$A$2:$XDF$2,0),FALSE)=0,NA(),VLOOKUP(A40,'Mediana Mensal IPCA TOP 5 LP'!$A$2:$XFC$10000,MATCH(F$1,'Mediana Mensal IPCA TOP 5 LP'!$A$2:$XDF$2,0),FALSE))</f>
        <v>0.12</v>
      </c>
    </row>
    <row r="41" spans="1:6" x14ac:dyDescent="0.3">
      <c r="A41" s="20">
        <v>44617</v>
      </c>
      <c r="B41" s="21">
        <f>IF(VLOOKUP(A41,'Mediana Mensal IPCA TOP 5 LP'!$A$2:$XFC$10000,MATCH(B$1,'Mediana Mensal IPCA TOP 5 LP'!$A$2:$XDF$2,0),FALSE)=0,NA(),VLOOKUP(A41,'Mediana Mensal IPCA TOP 5 LP'!$A$2:$XFC$10000,MATCH(B$1,'Mediana Mensal IPCA TOP 5 LP'!$A$2:$XDF$2,0),FALSE))</f>
        <v>0.38</v>
      </c>
      <c r="C41" s="21">
        <f>IF(VLOOKUP(A41,'Mediana Mensal IPCA TOP 5 LP'!$A$2:$XFC$10000,MATCH(C$1,'Mediana Mensal IPCA TOP 5 LP'!$A$2:$XDF$2,0),FALSE)=0,NA(),VLOOKUP(A41,'Mediana Mensal IPCA TOP 5 LP'!$A$2:$XFC$10000,MATCH(C$1,'Mediana Mensal IPCA TOP 5 LP'!$A$2:$XDF$2,0),FALSE))</f>
        <v>0.27</v>
      </c>
      <c r="D41" s="21">
        <f>IF(VLOOKUP(A41,'Mediana Mensal IPCA TOP 5 LP'!$A$2:$XFC$10000,MATCH(D$1,'Mediana Mensal IPCA TOP 5 LP'!$A$2:$XDF$2,0),FALSE)=0,NA(),VLOOKUP(A41,'Mediana Mensal IPCA TOP 5 LP'!$A$2:$XFC$10000,MATCH(D$1,'Mediana Mensal IPCA TOP 5 LP'!$A$2:$XDF$2,0),FALSE))</f>
        <v>0.3</v>
      </c>
      <c r="E41" s="21">
        <f>IF(VLOOKUP(A41,'Mediana Mensal IPCA TOP 5 LP'!$A$2:$XFC$10000,MATCH(E$1,'Mediana Mensal IPCA TOP 5 LP'!$A$2:$XDF$2,0),FALSE)=0,NA(),VLOOKUP(A41,'Mediana Mensal IPCA TOP 5 LP'!$A$2:$XFC$10000,MATCH(E$1,'Mediana Mensal IPCA TOP 5 LP'!$A$2:$XDF$2,0),FALSE))</f>
        <v>0.2321</v>
      </c>
      <c r="F41" s="21">
        <f>IF(VLOOKUP(A41,'Mediana Mensal IPCA TOP 5 LP'!$A$2:$XFC$10000,MATCH(F$1,'Mediana Mensal IPCA TOP 5 LP'!$A$2:$XDF$2,0),FALSE)=0,NA(),VLOOKUP(A41,'Mediana Mensal IPCA TOP 5 LP'!$A$2:$XFC$10000,MATCH(F$1,'Mediana Mensal IPCA TOP 5 LP'!$A$2:$XDF$2,0),FALSE))</f>
        <v>0.12</v>
      </c>
    </row>
    <row r="42" spans="1:6" x14ac:dyDescent="0.3">
      <c r="A42" s="20">
        <v>44622</v>
      </c>
      <c r="B42" s="21">
        <f>IF(VLOOKUP(A42,'Mediana Mensal IPCA TOP 5 LP'!$A$2:$XFC$10000,MATCH(B$1,'Mediana Mensal IPCA TOP 5 LP'!$A$2:$XDF$2,0),FALSE)=0,NA(),VLOOKUP(A42,'Mediana Mensal IPCA TOP 5 LP'!$A$2:$XFC$10000,MATCH(B$1,'Mediana Mensal IPCA TOP 5 LP'!$A$2:$XDF$2,0),FALSE))</f>
        <v>0.38</v>
      </c>
      <c r="C42" s="21">
        <f>IF(VLOOKUP(A42,'Mediana Mensal IPCA TOP 5 LP'!$A$2:$XFC$10000,MATCH(C$1,'Mediana Mensal IPCA TOP 5 LP'!$A$2:$XDF$2,0),FALSE)=0,NA(),VLOOKUP(A42,'Mediana Mensal IPCA TOP 5 LP'!$A$2:$XFC$10000,MATCH(C$1,'Mediana Mensal IPCA TOP 5 LP'!$A$2:$XDF$2,0),FALSE))</f>
        <v>0.27</v>
      </c>
      <c r="D42" s="21">
        <f>IF(VLOOKUP(A42,'Mediana Mensal IPCA TOP 5 LP'!$A$2:$XFC$10000,MATCH(D$1,'Mediana Mensal IPCA TOP 5 LP'!$A$2:$XDF$2,0),FALSE)=0,NA(),VLOOKUP(A42,'Mediana Mensal IPCA TOP 5 LP'!$A$2:$XFC$10000,MATCH(D$1,'Mediana Mensal IPCA TOP 5 LP'!$A$2:$XDF$2,0),FALSE))</f>
        <v>0.3</v>
      </c>
      <c r="E42" s="21">
        <f>IF(VLOOKUP(A42,'Mediana Mensal IPCA TOP 5 LP'!$A$2:$XFC$10000,MATCH(E$1,'Mediana Mensal IPCA TOP 5 LP'!$A$2:$XDF$2,0),FALSE)=0,NA(),VLOOKUP(A42,'Mediana Mensal IPCA TOP 5 LP'!$A$2:$XFC$10000,MATCH(E$1,'Mediana Mensal IPCA TOP 5 LP'!$A$2:$XDF$2,0),FALSE))</f>
        <v>0.2321</v>
      </c>
      <c r="F42" s="21">
        <f>IF(VLOOKUP(A42,'Mediana Mensal IPCA TOP 5 LP'!$A$2:$XFC$10000,MATCH(F$1,'Mediana Mensal IPCA TOP 5 LP'!$A$2:$XDF$2,0),FALSE)=0,NA(),VLOOKUP(A42,'Mediana Mensal IPCA TOP 5 LP'!$A$2:$XFC$10000,MATCH(F$1,'Mediana Mensal IPCA TOP 5 LP'!$A$2:$XDF$2,0),FALSE))</f>
        <v>0.12</v>
      </c>
    </row>
    <row r="43" spans="1:6" x14ac:dyDescent="0.3">
      <c r="A43" s="20">
        <v>44623</v>
      </c>
      <c r="B43" s="21">
        <f>IF(VLOOKUP(A43,'Mediana Mensal IPCA TOP 5 LP'!$A$2:$XFC$10000,MATCH(B$1,'Mediana Mensal IPCA TOP 5 LP'!$A$2:$XDF$2,0),FALSE)=0,NA(),VLOOKUP(A43,'Mediana Mensal IPCA TOP 5 LP'!$A$2:$XFC$10000,MATCH(B$1,'Mediana Mensal IPCA TOP 5 LP'!$A$2:$XDF$2,0),FALSE))</f>
        <v>0.38</v>
      </c>
      <c r="C43" s="21">
        <f>IF(VLOOKUP(A43,'Mediana Mensal IPCA TOP 5 LP'!$A$2:$XFC$10000,MATCH(C$1,'Mediana Mensal IPCA TOP 5 LP'!$A$2:$XDF$2,0),FALSE)=0,NA(),VLOOKUP(A43,'Mediana Mensal IPCA TOP 5 LP'!$A$2:$XFC$10000,MATCH(C$1,'Mediana Mensal IPCA TOP 5 LP'!$A$2:$XDF$2,0),FALSE))</f>
        <v>0.27</v>
      </c>
      <c r="D43" s="21">
        <f>IF(VLOOKUP(A43,'Mediana Mensal IPCA TOP 5 LP'!$A$2:$XFC$10000,MATCH(D$1,'Mediana Mensal IPCA TOP 5 LP'!$A$2:$XDF$2,0),FALSE)=0,NA(),VLOOKUP(A43,'Mediana Mensal IPCA TOP 5 LP'!$A$2:$XFC$10000,MATCH(D$1,'Mediana Mensal IPCA TOP 5 LP'!$A$2:$XDF$2,0),FALSE))</f>
        <v>0.3</v>
      </c>
      <c r="E43" s="21">
        <f>IF(VLOOKUP(A43,'Mediana Mensal IPCA TOP 5 LP'!$A$2:$XFC$10000,MATCH(E$1,'Mediana Mensal IPCA TOP 5 LP'!$A$2:$XDF$2,0),FALSE)=0,NA(),VLOOKUP(A43,'Mediana Mensal IPCA TOP 5 LP'!$A$2:$XFC$10000,MATCH(E$1,'Mediana Mensal IPCA TOP 5 LP'!$A$2:$XDF$2,0),FALSE))</f>
        <v>0.2321</v>
      </c>
      <c r="F43" s="21">
        <f>IF(VLOOKUP(A43,'Mediana Mensal IPCA TOP 5 LP'!$A$2:$XFC$10000,MATCH(F$1,'Mediana Mensal IPCA TOP 5 LP'!$A$2:$XDF$2,0),FALSE)=0,NA(),VLOOKUP(A43,'Mediana Mensal IPCA TOP 5 LP'!$A$2:$XFC$10000,MATCH(F$1,'Mediana Mensal IPCA TOP 5 LP'!$A$2:$XDF$2,0),FALSE))</f>
        <v>0.12</v>
      </c>
    </row>
    <row r="44" spans="1:6" x14ac:dyDescent="0.3">
      <c r="A44" s="20">
        <v>44624</v>
      </c>
      <c r="B44" s="21">
        <f>IF(VLOOKUP(A44,'Mediana Mensal IPCA TOP 5 LP'!$A$2:$XFC$10000,MATCH(B$1,'Mediana Mensal IPCA TOP 5 LP'!$A$2:$XDF$2,0),FALSE)=0,NA(),VLOOKUP(A44,'Mediana Mensal IPCA TOP 5 LP'!$A$2:$XFC$10000,MATCH(B$1,'Mediana Mensal IPCA TOP 5 LP'!$A$2:$XDF$2,0),FALSE))</f>
        <v>0.38</v>
      </c>
      <c r="C44" s="21">
        <f>IF(VLOOKUP(A44,'Mediana Mensal IPCA TOP 5 LP'!$A$2:$XFC$10000,MATCH(C$1,'Mediana Mensal IPCA TOP 5 LP'!$A$2:$XDF$2,0),FALSE)=0,NA(),VLOOKUP(A44,'Mediana Mensal IPCA TOP 5 LP'!$A$2:$XFC$10000,MATCH(C$1,'Mediana Mensal IPCA TOP 5 LP'!$A$2:$XDF$2,0),FALSE))</f>
        <v>0.27</v>
      </c>
      <c r="D44" s="21">
        <f>IF(VLOOKUP(A44,'Mediana Mensal IPCA TOP 5 LP'!$A$2:$XFC$10000,MATCH(D$1,'Mediana Mensal IPCA TOP 5 LP'!$A$2:$XDF$2,0),FALSE)=0,NA(),VLOOKUP(A44,'Mediana Mensal IPCA TOP 5 LP'!$A$2:$XFC$10000,MATCH(D$1,'Mediana Mensal IPCA TOP 5 LP'!$A$2:$XDF$2,0),FALSE))</f>
        <v>0.3</v>
      </c>
      <c r="E44" s="21">
        <f>IF(VLOOKUP(A44,'Mediana Mensal IPCA TOP 5 LP'!$A$2:$XFC$10000,MATCH(E$1,'Mediana Mensal IPCA TOP 5 LP'!$A$2:$XDF$2,0),FALSE)=0,NA(),VLOOKUP(A44,'Mediana Mensal IPCA TOP 5 LP'!$A$2:$XFC$10000,MATCH(E$1,'Mediana Mensal IPCA TOP 5 LP'!$A$2:$XDF$2,0),FALSE))</f>
        <v>0.2321</v>
      </c>
      <c r="F44" s="21">
        <f>IF(VLOOKUP(A44,'Mediana Mensal IPCA TOP 5 LP'!$A$2:$XFC$10000,MATCH(F$1,'Mediana Mensal IPCA TOP 5 LP'!$A$2:$XDF$2,0),FALSE)=0,NA(),VLOOKUP(A44,'Mediana Mensal IPCA TOP 5 LP'!$A$2:$XFC$10000,MATCH(F$1,'Mediana Mensal IPCA TOP 5 LP'!$A$2:$XDF$2,0),FALSE))</f>
        <v>0.12</v>
      </c>
    </row>
    <row r="45" spans="1:6" x14ac:dyDescent="0.3">
      <c r="A45" s="20">
        <v>44627</v>
      </c>
      <c r="B45" s="21">
        <f>IF(VLOOKUP(A45,'Mediana Mensal IPCA TOP 5 LP'!$A$2:$XFC$10000,MATCH(B$1,'Mediana Mensal IPCA TOP 5 LP'!$A$2:$XDF$2,0),FALSE)=0,NA(),VLOOKUP(A45,'Mediana Mensal IPCA TOP 5 LP'!$A$2:$XFC$10000,MATCH(B$1,'Mediana Mensal IPCA TOP 5 LP'!$A$2:$XDF$2,0),FALSE))</f>
        <v>0.38</v>
      </c>
      <c r="C45" s="21">
        <f>IF(VLOOKUP(A45,'Mediana Mensal IPCA TOP 5 LP'!$A$2:$XFC$10000,MATCH(C$1,'Mediana Mensal IPCA TOP 5 LP'!$A$2:$XDF$2,0),FALSE)=0,NA(),VLOOKUP(A45,'Mediana Mensal IPCA TOP 5 LP'!$A$2:$XFC$10000,MATCH(C$1,'Mediana Mensal IPCA TOP 5 LP'!$A$2:$XDF$2,0),FALSE))</f>
        <v>0.27</v>
      </c>
      <c r="D45" s="21">
        <f>IF(VLOOKUP(A45,'Mediana Mensal IPCA TOP 5 LP'!$A$2:$XFC$10000,MATCH(D$1,'Mediana Mensal IPCA TOP 5 LP'!$A$2:$XDF$2,0),FALSE)=0,NA(),VLOOKUP(A45,'Mediana Mensal IPCA TOP 5 LP'!$A$2:$XFC$10000,MATCH(D$1,'Mediana Mensal IPCA TOP 5 LP'!$A$2:$XDF$2,0),FALSE))</f>
        <v>0.3</v>
      </c>
      <c r="E45" s="21">
        <f>IF(VLOOKUP(A45,'Mediana Mensal IPCA TOP 5 LP'!$A$2:$XFC$10000,MATCH(E$1,'Mediana Mensal IPCA TOP 5 LP'!$A$2:$XDF$2,0),FALSE)=0,NA(),VLOOKUP(A45,'Mediana Mensal IPCA TOP 5 LP'!$A$2:$XFC$10000,MATCH(E$1,'Mediana Mensal IPCA TOP 5 LP'!$A$2:$XDF$2,0),FALSE))</f>
        <v>0.2321</v>
      </c>
      <c r="F45" s="21">
        <f>IF(VLOOKUP(A45,'Mediana Mensal IPCA TOP 5 LP'!$A$2:$XFC$10000,MATCH(F$1,'Mediana Mensal IPCA TOP 5 LP'!$A$2:$XDF$2,0),FALSE)=0,NA(),VLOOKUP(A45,'Mediana Mensal IPCA TOP 5 LP'!$A$2:$XFC$10000,MATCH(F$1,'Mediana Mensal IPCA TOP 5 LP'!$A$2:$XDF$2,0),FALSE))</f>
        <v>0.12</v>
      </c>
    </row>
    <row r="46" spans="1:6" x14ac:dyDescent="0.3">
      <c r="A46" s="20">
        <v>44628</v>
      </c>
      <c r="B46" s="21">
        <f>IF(VLOOKUP(A46,'Mediana Mensal IPCA TOP 5 LP'!$A$2:$XFC$10000,MATCH(B$1,'Mediana Mensal IPCA TOP 5 LP'!$A$2:$XDF$2,0),FALSE)=0,NA(),VLOOKUP(A46,'Mediana Mensal IPCA TOP 5 LP'!$A$2:$XFC$10000,MATCH(B$1,'Mediana Mensal IPCA TOP 5 LP'!$A$2:$XDF$2,0),FALSE))</f>
        <v>0.38</v>
      </c>
      <c r="C46" s="21">
        <f>IF(VLOOKUP(A46,'Mediana Mensal IPCA TOP 5 LP'!$A$2:$XFC$10000,MATCH(C$1,'Mediana Mensal IPCA TOP 5 LP'!$A$2:$XDF$2,0),FALSE)=0,NA(),VLOOKUP(A46,'Mediana Mensal IPCA TOP 5 LP'!$A$2:$XFC$10000,MATCH(C$1,'Mediana Mensal IPCA TOP 5 LP'!$A$2:$XDF$2,0),FALSE))</f>
        <v>0.27</v>
      </c>
      <c r="D46" s="21">
        <f>IF(VLOOKUP(A46,'Mediana Mensal IPCA TOP 5 LP'!$A$2:$XFC$10000,MATCH(D$1,'Mediana Mensal IPCA TOP 5 LP'!$A$2:$XDF$2,0),FALSE)=0,NA(),VLOOKUP(A46,'Mediana Mensal IPCA TOP 5 LP'!$A$2:$XFC$10000,MATCH(D$1,'Mediana Mensal IPCA TOP 5 LP'!$A$2:$XDF$2,0),FALSE))</f>
        <v>0.3</v>
      </c>
      <c r="E46" s="21">
        <f>IF(VLOOKUP(A46,'Mediana Mensal IPCA TOP 5 LP'!$A$2:$XFC$10000,MATCH(E$1,'Mediana Mensal IPCA TOP 5 LP'!$A$2:$XDF$2,0),FALSE)=0,NA(),VLOOKUP(A46,'Mediana Mensal IPCA TOP 5 LP'!$A$2:$XFC$10000,MATCH(E$1,'Mediana Mensal IPCA TOP 5 LP'!$A$2:$XDF$2,0),FALSE))</f>
        <v>0.2321</v>
      </c>
      <c r="F46" s="21">
        <f>IF(VLOOKUP(A46,'Mediana Mensal IPCA TOP 5 LP'!$A$2:$XFC$10000,MATCH(F$1,'Mediana Mensal IPCA TOP 5 LP'!$A$2:$XDF$2,0),FALSE)=0,NA(),VLOOKUP(A46,'Mediana Mensal IPCA TOP 5 LP'!$A$2:$XFC$10000,MATCH(F$1,'Mediana Mensal IPCA TOP 5 LP'!$A$2:$XDF$2,0),FALSE))</f>
        <v>0.12</v>
      </c>
    </row>
    <row r="47" spans="1:6" x14ac:dyDescent="0.3">
      <c r="A47" s="20">
        <v>44629</v>
      </c>
      <c r="B47" s="21">
        <f>IF(VLOOKUP(A47,'Mediana Mensal IPCA TOP 5 LP'!$A$2:$XFC$10000,MATCH(B$1,'Mediana Mensal IPCA TOP 5 LP'!$A$2:$XDF$2,0),FALSE)=0,NA(),VLOOKUP(A47,'Mediana Mensal IPCA TOP 5 LP'!$A$2:$XFC$10000,MATCH(B$1,'Mediana Mensal IPCA TOP 5 LP'!$A$2:$XDF$2,0),FALSE))</f>
        <v>0.38</v>
      </c>
      <c r="C47" s="21">
        <f>IF(VLOOKUP(A47,'Mediana Mensal IPCA TOP 5 LP'!$A$2:$XFC$10000,MATCH(C$1,'Mediana Mensal IPCA TOP 5 LP'!$A$2:$XDF$2,0),FALSE)=0,NA(),VLOOKUP(A47,'Mediana Mensal IPCA TOP 5 LP'!$A$2:$XFC$10000,MATCH(C$1,'Mediana Mensal IPCA TOP 5 LP'!$A$2:$XDF$2,0),FALSE))</f>
        <v>0.27</v>
      </c>
      <c r="D47" s="21">
        <f>IF(VLOOKUP(A47,'Mediana Mensal IPCA TOP 5 LP'!$A$2:$XFC$10000,MATCH(D$1,'Mediana Mensal IPCA TOP 5 LP'!$A$2:$XDF$2,0),FALSE)=0,NA(),VLOOKUP(A47,'Mediana Mensal IPCA TOP 5 LP'!$A$2:$XFC$10000,MATCH(D$1,'Mediana Mensal IPCA TOP 5 LP'!$A$2:$XDF$2,0),FALSE))</f>
        <v>0.3</v>
      </c>
      <c r="E47" s="21">
        <f>IF(VLOOKUP(A47,'Mediana Mensal IPCA TOP 5 LP'!$A$2:$XFC$10000,MATCH(E$1,'Mediana Mensal IPCA TOP 5 LP'!$A$2:$XDF$2,0),FALSE)=0,NA(),VLOOKUP(A47,'Mediana Mensal IPCA TOP 5 LP'!$A$2:$XFC$10000,MATCH(E$1,'Mediana Mensal IPCA TOP 5 LP'!$A$2:$XDF$2,0),FALSE))</f>
        <v>0.2321</v>
      </c>
      <c r="F47" s="21">
        <f>IF(VLOOKUP(A47,'Mediana Mensal IPCA TOP 5 LP'!$A$2:$XFC$10000,MATCH(F$1,'Mediana Mensal IPCA TOP 5 LP'!$A$2:$XDF$2,0),FALSE)=0,NA(),VLOOKUP(A47,'Mediana Mensal IPCA TOP 5 LP'!$A$2:$XFC$10000,MATCH(F$1,'Mediana Mensal IPCA TOP 5 LP'!$A$2:$XDF$2,0),FALSE))</f>
        <v>0.12</v>
      </c>
    </row>
    <row r="48" spans="1:6" x14ac:dyDescent="0.3">
      <c r="A48" s="20">
        <v>44630</v>
      </c>
      <c r="B48" s="21">
        <f>IF(VLOOKUP(A48,'Mediana Mensal IPCA TOP 5 LP'!$A$2:$XFC$10000,MATCH(B$1,'Mediana Mensal IPCA TOP 5 LP'!$A$2:$XDF$2,0),FALSE)=0,NA(),VLOOKUP(A48,'Mediana Mensal IPCA TOP 5 LP'!$A$2:$XFC$10000,MATCH(B$1,'Mediana Mensal IPCA TOP 5 LP'!$A$2:$XDF$2,0),FALSE))</f>
        <v>0.38</v>
      </c>
      <c r="C48" s="21">
        <f>IF(VLOOKUP(A48,'Mediana Mensal IPCA TOP 5 LP'!$A$2:$XFC$10000,MATCH(C$1,'Mediana Mensal IPCA TOP 5 LP'!$A$2:$XDF$2,0),FALSE)=0,NA(),VLOOKUP(A48,'Mediana Mensal IPCA TOP 5 LP'!$A$2:$XFC$10000,MATCH(C$1,'Mediana Mensal IPCA TOP 5 LP'!$A$2:$XDF$2,0),FALSE))</f>
        <v>0.27</v>
      </c>
      <c r="D48" s="21">
        <f>IF(VLOOKUP(A48,'Mediana Mensal IPCA TOP 5 LP'!$A$2:$XFC$10000,MATCH(D$1,'Mediana Mensal IPCA TOP 5 LP'!$A$2:$XDF$2,0),FALSE)=0,NA(),VLOOKUP(A48,'Mediana Mensal IPCA TOP 5 LP'!$A$2:$XFC$10000,MATCH(D$1,'Mediana Mensal IPCA TOP 5 LP'!$A$2:$XDF$2,0),FALSE))</f>
        <v>0.3</v>
      </c>
      <c r="E48" s="21">
        <f>IF(VLOOKUP(A48,'Mediana Mensal IPCA TOP 5 LP'!$A$2:$XFC$10000,MATCH(E$1,'Mediana Mensal IPCA TOP 5 LP'!$A$2:$XDF$2,0),FALSE)=0,NA(),VLOOKUP(A48,'Mediana Mensal IPCA TOP 5 LP'!$A$2:$XFC$10000,MATCH(E$1,'Mediana Mensal IPCA TOP 5 LP'!$A$2:$XDF$2,0),FALSE))</f>
        <v>0.2321</v>
      </c>
      <c r="F48" s="21">
        <f>IF(VLOOKUP(A48,'Mediana Mensal IPCA TOP 5 LP'!$A$2:$XFC$10000,MATCH(F$1,'Mediana Mensal IPCA TOP 5 LP'!$A$2:$XDF$2,0),FALSE)=0,NA(),VLOOKUP(A48,'Mediana Mensal IPCA TOP 5 LP'!$A$2:$XFC$10000,MATCH(F$1,'Mediana Mensal IPCA TOP 5 LP'!$A$2:$XDF$2,0),FALSE))</f>
        <v>0.12</v>
      </c>
    </row>
    <row r="49" spans="1:6" x14ac:dyDescent="0.3">
      <c r="A49" s="20">
        <v>44631</v>
      </c>
      <c r="B49" s="21">
        <f>IF(VLOOKUP(A49,'Mediana Mensal IPCA TOP 5 LP'!$A$2:$XFC$10000,MATCH(B$1,'Mediana Mensal IPCA TOP 5 LP'!$A$2:$XDF$2,0),FALSE)=0,NA(),VLOOKUP(A49,'Mediana Mensal IPCA TOP 5 LP'!$A$2:$XFC$10000,MATCH(B$1,'Mediana Mensal IPCA TOP 5 LP'!$A$2:$XDF$2,0),FALSE))</f>
        <v>0.42</v>
      </c>
      <c r="C49" s="21">
        <f>IF(VLOOKUP(A49,'Mediana Mensal IPCA TOP 5 LP'!$A$2:$XFC$10000,MATCH(C$1,'Mediana Mensal IPCA TOP 5 LP'!$A$2:$XDF$2,0),FALSE)=0,NA(),VLOOKUP(A49,'Mediana Mensal IPCA TOP 5 LP'!$A$2:$XFC$10000,MATCH(C$1,'Mediana Mensal IPCA TOP 5 LP'!$A$2:$XDF$2,0),FALSE))</f>
        <v>0.28000000000000003</v>
      </c>
      <c r="D49" s="21">
        <f>IF(VLOOKUP(A49,'Mediana Mensal IPCA TOP 5 LP'!$A$2:$XFC$10000,MATCH(D$1,'Mediana Mensal IPCA TOP 5 LP'!$A$2:$XDF$2,0),FALSE)=0,NA(),VLOOKUP(A49,'Mediana Mensal IPCA TOP 5 LP'!$A$2:$XFC$10000,MATCH(D$1,'Mediana Mensal IPCA TOP 5 LP'!$A$2:$XDF$2,0),FALSE))</f>
        <v>0.34</v>
      </c>
      <c r="E49" s="21">
        <f>IF(VLOOKUP(A49,'Mediana Mensal IPCA TOP 5 LP'!$A$2:$XFC$10000,MATCH(E$1,'Mediana Mensal IPCA TOP 5 LP'!$A$2:$XDF$2,0),FALSE)=0,NA(),VLOOKUP(A49,'Mediana Mensal IPCA TOP 5 LP'!$A$2:$XFC$10000,MATCH(E$1,'Mediana Mensal IPCA TOP 5 LP'!$A$2:$XDF$2,0),FALSE))</f>
        <v>0.2321</v>
      </c>
      <c r="F49" s="21">
        <f>IF(VLOOKUP(A49,'Mediana Mensal IPCA TOP 5 LP'!$A$2:$XFC$10000,MATCH(F$1,'Mediana Mensal IPCA TOP 5 LP'!$A$2:$XDF$2,0),FALSE)=0,NA(),VLOOKUP(A49,'Mediana Mensal IPCA TOP 5 LP'!$A$2:$XFC$10000,MATCH(F$1,'Mediana Mensal IPCA TOP 5 LP'!$A$2:$XDF$2,0),FALSE))</f>
        <v>0.14000000000000001</v>
      </c>
    </row>
    <row r="50" spans="1:6" x14ac:dyDescent="0.3">
      <c r="A50" s="20">
        <v>44634</v>
      </c>
      <c r="B50" s="21">
        <f>IF(VLOOKUP(A50,'Mediana Mensal IPCA TOP 5 LP'!$A$2:$XFC$10000,MATCH(B$1,'Mediana Mensal IPCA TOP 5 LP'!$A$2:$XDF$2,0),FALSE)=0,NA(),VLOOKUP(A50,'Mediana Mensal IPCA TOP 5 LP'!$A$2:$XFC$10000,MATCH(B$1,'Mediana Mensal IPCA TOP 5 LP'!$A$2:$XDF$2,0),FALSE))</f>
        <v>0.42</v>
      </c>
      <c r="C50" s="21">
        <f>IF(VLOOKUP(A50,'Mediana Mensal IPCA TOP 5 LP'!$A$2:$XFC$10000,MATCH(C$1,'Mediana Mensal IPCA TOP 5 LP'!$A$2:$XDF$2,0),FALSE)=0,NA(),VLOOKUP(A50,'Mediana Mensal IPCA TOP 5 LP'!$A$2:$XFC$10000,MATCH(C$1,'Mediana Mensal IPCA TOP 5 LP'!$A$2:$XDF$2,0),FALSE))</f>
        <v>0.28000000000000003</v>
      </c>
      <c r="D50" s="21">
        <f>IF(VLOOKUP(A50,'Mediana Mensal IPCA TOP 5 LP'!$A$2:$XFC$10000,MATCH(D$1,'Mediana Mensal IPCA TOP 5 LP'!$A$2:$XDF$2,0),FALSE)=0,NA(),VLOOKUP(A50,'Mediana Mensal IPCA TOP 5 LP'!$A$2:$XFC$10000,MATCH(D$1,'Mediana Mensal IPCA TOP 5 LP'!$A$2:$XDF$2,0),FALSE))</f>
        <v>0.34</v>
      </c>
      <c r="E50" s="21">
        <f>IF(VLOOKUP(A50,'Mediana Mensal IPCA TOP 5 LP'!$A$2:$XFC$10000,MATCH(E$1,'Mediana Mensal IPCA TOP 5 LP'!$A$2:$XDF$2,0),FALSE)=0,NA(),VLOOKUP(A50,'Mediana Mensal IPCA TOP 5 LP'!$A$2:$XFC$10000,MATCH(E$1,'Mediana Mensal IPCA TOP 5 LP'!$A$2:$XDF$2,0),FALSE))</f>
        <v>0.2321</v>
      </c>
      <c r="F50" s="21">
        <f>IF(VLOOKUP(A50,'Mediana Mensal IPCA TOP 5 LP'!$A$2:$XFC$10000,MATCH(F$1,'Mediana Mensal IPCA TOP 5 LP'!$A$2:$XDF$2,0),FALSE)=0,NA(),VLOOKUP(A50,'Mediana Mensal IPCA TOP 5 LP'!$A$2:$XFC$10000,MATCH(F$1,'Mediana Mensal IPCA TOP 5 LP'!$A$2:$XDF$2,0),FALSE))</f>
        <v>0.14000000000000001</v>
      </c>
    </row>
    <row r="51" spans="1:6" x14ac:dyDescent="0.3">
      <c r="A51" s="20">
        <v>44635</v>
      </c>
      <c r="B51" s="21">
        <f>IF(VLOOKUP(A51,'Mediana Mensal IPCA TOP 5 LP'!$A$2:$XFC$10000,MATCH(B$1,'Mediana Mensal IPCA TOP 5 LP'!$A$2:$XDF$2,0),FALSE)=0,NA(),VLOOKUP(A51,'Mediana Mensal IPCA TOP 5 LP'!$A$2:$XFC$10000,MATCH(B$1,'Mediana Mensal IPCA TOP 5 LP'!$A$2:$XDF$2,0),FALSE))</f>
        <v>0.42</v>
      </c>
      <c r="C51" s="21">
        <f>IF(VLOOKUP(A51,'Mediana Mensal IPCA TOP 5 LP'!$A$2:$XFC$10000,MATCH(C$1,'Mediana Mensal IPCA TOP 5 LP'!$A$2:$XDF$2,0),FALSE)=0,NA(),VLOOKUP(A51,'Mediana Mensal IPCA TOP 5 LP'!$A$2:$XFC$10000,MATCH(C$1,'Mediana Mensal IPCA TOP 5 LP'!$A$2:$XDF$2,0),FALSE))</f>
        <v>0.28000000000000003</v>
      </c>
      <c r="D51" s="21">
        <f>IF(VLOOKUP(A51,'Mediana Mensal IPCA TOP 5 LP'!$A$2:$XFC$10000,MATCH(D$1,'Mediana Mensal IPCA TOP 5 LP'!$A$2:$XDF$2,0),FALSE)=0,NA(),VLOOKUP(A51,'Mediana Mensal IPCA TOP 5 LP'!$A$2:$XFC$10000,MATCH(D$1,'Mediana Mensal IPCA TOP 5 LP'!$A$2:$XDF$2,0),FALSE))</f>
        <v>0.34</v>
      </c>
      <c r="E51" s="21">
        <f>IF(VLOOKUP(A51,'Mediana Mensal IPCA TOP 5 LP'!$A$2:$XFC$10000,MATCH(E$1,'Mediana Mensal IPCA TOP 5 LP'!$A$2:$XDF$2,0),FALSE)=0,NA(),VLOOKUP(A51,'Mediana Mensal IPCA TOP 5 LP'!$A$2:$XFC$10000,MATCH(E$1,'Mediana Mensal IPCA TOP 5 LP'!$A$2:$XDF$2,0),FALSE))</f>
        <v>0.2321</v>
      </c>
      <c r="F51" s="21">
        <f>IF(VLOOKUP(A51,'Mediana Mensal IPCA TOP 5 LP'!$A$2:$XFC$10000,MATCH(F$1,'Mediana Mensal IPCA TOP 5 LP'!$A$2:$XDF$2,0),FALSE)=0,NA(),VLOOKUP(A51,'Mediana Mensal IPCA TOP 5 LP'!$A$2:$XFC$10000,MATCH(F$1,'Mediana Mensal IPCA TOP 5 LP'!$A$2:$XDF$2,0),FALSE))</f>
        <v>0.14000000000000001</v>
      </c>
    </row>
    <row r="52" spans="1:6" x14ac:dyDescent="0.3">
      <c r="A52" s="20">
        <v>44636</v>
      </c>
      <c r="B52" s="21">
        <f>IF(VLOOKUP(A52,'Mediana Mensal IPCA TOP 5 LP'!$A$2:$XFC$10000,MATCH(B$1,'Mediana Mensal IPCA TOP 5 LP'!$A$2:$XDF$2,0),FALSE)=0,NA(),VLOOKUP(A52,'Mediana Mensal IPCA TOP 5 LP'!$A$2:$XFC$10000,MATCH(B$1,'Mediana Mensal IPCA TOP 5 LP'!$A$2:$XDF$2,0),FALSE))</f>
        <v>0.42</v>
      </c>
      <c r="C52" s="21">
        <f>IF(VLOOKUP(A52,'Mediana Mensal IPCA TOP 5 LP'!$A$2:$XFC$10000,MATCH(C$1,'Mediana Mensal IPCA TOP 5 LP'!$A$2:$XDF$2,0),FALSE)=0,NA(),VLOOKUP(A52,'Mediana Mensal IPCA TOP 5 LP'!$A$2:$XFC$10000,MATCH(C$1,'Mediana Mensal IPCA TOP 5 LP'!$A$2:$XDF$2,0),FALSE))</f>
        <v>0.28000000000000003</v>
      </c>
      <c r="D52" s="21">
        <f>IF(VLOOKUP(A52,'Mediana Mensal IPCA TOP 5 LP'!$A$2:$XFC$10000,MATCH(D$1,'Mediana Mensal IPCA TOP 5 LP'!$A$2:$XDF$2,0),FALSE)=0,NA(),VLOOKUP(A52,'Mediana Mensal IPCA TOP 5 LP'!$A$2:$XFC$10000,MATCH(D$1,'Mediana Mensal IPCA TOP 5 LP'!$A$2:$XDF$2,0),FALSE))</f>
        <v>0.34</v>
      </c>
      <c r="E52" s="21">
        <f>IF(VLOOKUP(A52,'Mediana Mensal IPCA TOP 5 LP'!$A$2:$XFC$10000,MATCH(E$1,'Mediana Mensal IPCA TOP 5 LP'!$A$2:$XDF$2,0),FALSE)=0,NA(),VLOOKUP(A52,'Mediana Mensal IPCA TOP 5 LP'!$A$2:$XFC$10000,MATCH(E$1,'Mediana Mensal IPCA TOP 5 LP'!$A$2:$XDF$2,0),FALSE))</f>
        <v>0.2321</v>
      </c>
      <c r="F52" s="21">
        <f>IF(VLOOKUP(A52,'Mediana Mensal IPCA TOP 5 LP'!$A$2:$XFC$10000,MATCH(F$1,'Mediana Mensal IPCA TOP 5 LP'!$A$2:$XDF$2,0),FALSE)=0,NA(),VLOOKUP(A52,'Mediana Mensal IPCA TOP 5 LP'!$A$2:$XFC$10000,MATCH(F$1,'Mediana Mensal IPCA TOP 5 LP'!$A$2:$XDF$2,0),FALSE))</f>
        <v>0.14000000000000001</v>
      </c>
    </row>
    <row r="53" spans="1:6" x14ac:dyDescent="0.3">
      <c r="A53" s="20">
        <v>44637</v>
      </c>
      <c r="B53" s="21">
        <f>IF(VLOOKUP(A53,'Mediana Mensal IPCA TOP 5 LP'!$A$2:$XFC$10000,MATCH(B$1,'Mediana Mensal IPCA TOP 5 LP'!$A$2:$XDF$2,0),FALSE)=0,NA(),VLOOKUP(A53,'Mediana Mensal IPCA TOP 5 LP'!$A$2:$XFC$10000,MATCH(B$1,'Mediana Mensal IPCA TOP 5 LP'!$A$2:$XDF$2,0),FALSE))</f>
        <v>0.42</v>
      </c>
      <c r="C53" s="21">
        <f>IF(VLOOKUP(A53,'Mediana Mensal IPCA TOP 5 LP'!$A$2:$XFC$10000,MATCH(C$1,'Mediana Mensal IPCA TOP 5 LP'!$A$2:$XDF$2,0),FALSE)=0,NA(),VLOOKUP(A53,'Mediana Mensal IPCA TOP 5 LP'!$A$2:$XFC$10000,MATCH(C$1,'Mediana Mensal IPCA TOP 5 LP'!$A$2:$XDF$2,0),FALSE))</f>
        <v>0.28000000000000003</v>
      </c>
      <c r="D53" s="21">
        <f>IF(VLOOKUP(A53,'Mediana Mensal IPCA TOP 5 LP'!$A$2:$XFC$10000,MATCH(D$1,'Mediana Mensal IPCA TOP 5 LP'!$A$2:$XDF$2,0),FALSE)=0,NA(),VLOOKUP(A53,'Mediana Mensal IPCA TOP 5 LP'!$A$2:$XFC$10000,MATCH(D$1,'Mediana Mensal IPCA TOP 5 LP'!$A$2:$XDF$2,0),FALSE))</f>
        <v>0.34</v>
      </c>
      <c r="E53" s="21">
        <f>IF(VLOOKUP(A53,'Mediana Mensal IPCA TOP 5 LP'!$A$2:$XFC$10000,MATCH(E$1,'Mediana Mensal IPCA TOP 5 LP'!$A$2:$XDF$2,0),FALSE)=0,NA(),VLOOKUP(A53,'Mediana Mensal IPCA TOP 5 LP'!$A$2:$XFC$10000,MATCH(E$1,'Mediana Mensal IPCA TOP 5 LP'!$A$2:$XDF$2,0),FALSE))</f>
        <v>0.2321</v>
      </c>
      <c r="F53" s="21">
        <f>IF(VLOOKUP(A53,'Mediana Mensal IPCA TOP 5 LP'!$A$2:$XFC$10000,MATCH(F$1,'Mediana Mensal IPCA TOP 5 LP'!$A$2:$XDF$2,0),FALSE)=0,NA(),VLOOKUP(A53,'Mediana Mensal IPCA TOP 5 LP'!$A$2:$XFC$10000,MATCH(F$1,'Mediana Mensal IPCA TOP 5 LP'!$A$2:$XDF$2,0),FALSE))</f>
        <v>0.14000000000000001</v>
      </c>
    </row>
    <row r="54" spans="1:6" x14ac:dyDescent="0.3">
      <c r="A54" s="20">
        <v>44638</v>
      </c>
      <c r="B54" s="21">
        <f>IF(VLOOKUP(A54,'Mediana Mensal IPCA TOP 5 LP'!$A$2:$XFC$10000,MATCH(B$1,'Mediana Mensal IPCA TOP 5 LP'!$A$2:$XDF$2,0),FALSE)=0,NA(),VLOOKUP(A54,'Mediana Mensal IPCA TOP 5 LP'!$A$2:$XFC$10000,MATCH(B$1,'Mediana Mensal IPCA TOP 5 LP'!$A$2:$XDF$2,0),FALSE))</f>
        <v>0.45</v>
      </c>
      <c r="C54" s="21">
        <f>IF(VLOOKUP(A54,'Mediana Mensal IPCA TOP 5 LP'!$A$2:$XFC$10000,MATCH(C$1,'Mediana Mensal IPCA TOP 5 LP'!$A$2:$XDF$2,0),FALSE)=0,NA(),VLOOKUP(A54,'Mediana Mensal IPCA TOP 5 LP'!$A$2:$XFC$10000,MATCH(C$1,'Mediana Mensal IPCA TOP 5 LP'!$A$2:$XDF$2,0),FALSE))</f>
        <v>0.27</v>
      </c>
      <c r="D54" s="21">
        <f>IF(VLOOKUP(A54,'Mediana Mensal IPCA TOP 5 LP'!$A$2:$XFC$10000,MATCH(D$1,'Mediana Mensal IPCA TOP 5 LP'!$A$2:$XDF$2,0),FALSE)=0,NA(),VLOOKUP(A54,'Mediana Mensal IPCA TOP 5 LP'!$A$2:$XFC$10000,MATCH(D$1,'Mediana Mensal IPCA TOP 5 LP'!$A$2:$XDF$2,0),FALSE))</f>
        <v>0.35</v>
      </c>
      <c r="E54" s="21">
        <f>IF(VLOOKUP(A54,'Mediana Mensal IPCA TOP 5 LP'!$A$2:$XFC$10000,MATCH(E$1,'Mediana Mensal IPCA TOP 5 LP'!$A$2:$XDF$2,0),FALSE)=0,NA(),VLOOKUP(A54,'Mediana Mensal IPCA TOP 5 LP'!$A$2:$XFC$10000,MATCH(E$1,'Mediana Mensal IPCA TOP 5 LP'!$A$2:$XDF$2,0),FALSE))</f>
        <v>0.2321</v>
      </c>
      <c r="F54" s="21">
        <f>IF(VLOOKUP(A54,'Mediana Mensal IPCA TOP 5 LP'!$A$2:$XFC$10000,MATCH(F$1,'Mediana Mensal IPCA TOP 5 LP'!$A$2:$XDF$2,0),FALSE)=0,NA(),VLOOKUP(A54,'Mediana Mensal IPCA TOP 5 LP'!$A$2:$XFC$10000,MATCH(F$1,'Mediana Mensal IPCA TOP 5 LP'!$A$2:$XDF$2,0),FALSE))</f>
        <v>0.13</v>
      </c>
    </row>
    <row r="55" spans="1:6" x14ac:dyDescent="0.3">
      <c r="A55" s="20">
        <v>44641</v>
      </c>
      <c r="B55" s="21">
        <f>IF(VLOOKUP(A55,'Mediana Mensal IPCA TOP 5 LP'!$A$2:$XFC$10000,MATCH(B$1,'Mediana Mensal IPCA TOP 5 LP'!$A$2:$XDF$2,0),FALSE)=0,NA(),VLOOKUP(A55,'Mediana Mensal IPCA TOP 5 LP'!$A$2:$XFC$10000,MATCH(B$1,'Mediana Mensal IPCA TOP 5 LP'!$A$2:$XDF$2,0),FALSE))</f>
        <v>0.45</v>
      </c>
      <c r="C55" s="21">
        <f>IF(VLOOKUP(A55,'Mediana Mensal IPCA TOP 5 LP'!$A$2:$XFC$10000,MATCH(C$1,'Mediana Mensal IPCA TOP 5 LP'!$A$2:$XDF$2,0),FALSE)=0,NA(),VLOOKUP(A55,'Mediana Mensal IPCA TOP 5 LP'!$A$2:$XFC$10000,MATCH(C$1,'Mediana Mensal IPCA TOP 5 LP'!$A$2:$XDF$2,0),FALSE))</f>
        <v>0.27</v>
      </c>
      <c r="D55" s="21">
        <f>IF(VLOOKUP(A55,'Mediana Mensal IPCA TOP 5 LP'!$A$2:$XFC$10000,MATCH(D$1,'Mediana Mensal IPCA TOP 5 LP'!$A$2:$XDF$2,0),FALSE)=0,NA(),VLOOKUP(A55,'Mediana Mensal IPCA TOP 5 LP'!$A$2:$XFC$10000,MATCH(D$1,'Mediana Mensal IPCA TOP 5 LP'!$A$2:$XDF$2,0),FALSE))</f>
        <v>0.35</v>
      </c>
      <c r="E55" s="21">
        <f>IF(VLOOKUP(A55,'Mediana Mensal IPCA TOP 5 LP'!$A$2:$XFC$10000,MATCH(E$1,'Mediana Mensal IPCA TOP 5 LP'!$A$2:$XDF$2,0),FALSE)=0,NA(),VLOOKUP(A55,'Mediana Mensal IPCA TOP 5 LP'!$A$2:$XFC$10000,MATCH(E$1,'Mediana Mensal IPCA TOP 5 LP'!$A$2:$XDF$2,0),FALSE))</f>
        <v>0.2321</v>
      </c>
      <c r="F55" s="21">
        <f>IF(VLOOKUP(A55,'Mediana Mensal IPCA TOP 5 LP'!$A$2:$XFC$10000,MATCH(F$1,'Mediana Mensal IPCA TOP 5 LP'!$A$2:$XDF$2,0),FALSE)=0,NA(),VLOOKUP(A55,'Mediana Mensal IPCA TOP 5 LP'!$A$2:$XFC$10000,MATCH(F$1,'Mediana Mensal IPCA TOP 5 LP'!$A$2:$XDF$2,0),FALSE))</f>
        <v>0.13</v>
      </c>
    </row>
    <row r="56" spans="1:6" x14ac:dyDescent="0.3">
      <c r="A56" s="20">
        <v>44642</v>
      </c>
      <c r="B56" s="21">
        <f>IF(VLOOKUP(A56,'Mediana Mensal IPCA TOP 5 LP'!$A$2:$XFC$10000,MATCH(B$1,'Mediana Mensal IPCA TOP 5 LP'!$A$2:$XDF$2,0),FALSE)=0,NA(),VLOOKUP(A56,'Mediana Mensal IPCA TOP 5 LP'!$A$2:$XFC$10000,MATCH(B$1,'Mediana Mensal IPCA TOP 5 LP'!$A$2:$XDF$2,0),FALSE))</f>
        <v>0.45</v>
      </c>
      <c r="C56" s="21">
        <f>IF(VLOOKUP(A56,'Mediana Mensal IPCA TOP 5 LP'!$A$2:$XFC$10000,MATCH(C$1,'Mediana Mensal IPCA TOP 5 LP'!$A$2:$XDF$2,0),FALSE)=0,NA(),VLOOKUP(A56,'Mediana Mensal IPCA TOP 5 LP'!$A$2:$XFC$10000,MATCH(C$1,'Mediana Mensal IPCA TOP 5 LP'!$A$2:$XDF$2,0),FALSE))</f>
        <v>0.27</v>
      </c>
      <c r="D56" s="21">
        <f>IF(VLOOKUP(A56,'Mediana Mensal IPCA TOP 5 LP'!$A$2:$XFC$10000,MATCH(D$1,'Mediana Mensal IPCA TOP 5 LP'!$A$2:$XDF$2,0),FALSE)=0,NA(),VLOOKUP(A56,'Mediana Mensal IPCA TOP 5 LP'!$A$2:$XFC$10000,MATCH(D$1,'Mediana Mensal IPCA TOP 5 LP'!$A$2:$XDF$2,0),FALSE))</f>
        <v>0.35</v>
      </c>
      <c r="E56" s="21">
        <f>IF(VLOOKUP(A56,'Mediana Mensal IPCA TOP 5 LP'!$A$2:$XFC$10000,MATCH(E$1,'Mediana Mensal IPCA TOP 5 LP'!$A$2:$XDF$2,0),FALSE)=0,NA(),VLOOKUP(A56,'Mediana Mensal IPCA TOP 5 LP'!$A$2:$XFC$10000,MATCH(E$1,'Mediana Mensal IPCA TOP 5 LP'!$A$2:$XDF$2,0),FALSE))</f>
        <v>0.2321</v>
      </c>
      <c r="F56" s="21">
        <f>IF(VLOOKUP(A56,'Mediana Mensal IPCA TOP 5 LP'!$A$2:$XFC$10000,MATCH(F$1,'Mediana Mensal IPCA TOP 5 LP'!$A$2:$XDF$2,0),FALSE)=0,NA(),VLOOKUP(A56,'Mediana Mensal IPCA TOP 5 LP'!$A$2:$XFC$10000,MATCH(F$1,'Mediana Mensal IPCA TOP 5 LP'!$A$2:$XDF$2,0),FALSE))</f>
        <v>0.13</v>
      </c>
    </row>
    <row r="57" spans="1:6" x14ac:dyDescent="0.3">
      <c r="A57" s="20">
        <v>44643</v>
      </c>
      <c r="B57" s="21">
        <f>IF(VLOOKUP(A57,'Mediana Mensal IPCA TOP 5 LP'!$A$2:$XFC$10000,MATCH(B$1,'Mediana Mensal IPCA TOP 5 LP'!$A$2:$XDF$2,0),FALSE)=0,NA(),VLOOKUP(A57,'Mediana Mensal IPCA TOP 5 LP'!$A$2:$XFC$10000,MATCH(B$1,'Mediana Mensal IPCA TOP 5 LP'!$A$2:$XDF$2,0),FALSE))</f>
        <v>0.45</v>
      </c>
      <c r="C57" s="21">
        <f>IF(VLOOKUP(A57,'Mediana Mensal IPCA TOP 5 LP'!$A$2:$XFC$10000,MATCH(C$1,'Mediana Mensal IPCA TOP 5 LP'!$A$2:$XDF$2,0),FALSE)=0,NA(),VLOOKUP(A57,'Mediana Mensal IPCA TOP 5 LP'!$A$2:$XFC$10000,MATCH(C$1,'Mediana Mensal IPCA TOP 5 LP'!$A$2:$XDF$2,0),FALSE))</f>
        <v>0.27</v>
      </c>
      <c r="D57" s="21">
        <f>IF(VLOOKUP(A57,'Mediana Mensal IPCA TOP 5 LP'!$A$2:$XFC$10000,MATCH(D$1,'Mediana Mensal IPCA TOP 5 LP'!$A$2:$XDF$2,0),FALSE)=0,NA(),VLOOKUP(A57,'Mediana Mensal IPCA TOP 5 LP'!$A$2:$XFC$10000,MATCH(D$1,'Mediana Mensal IPCA TOP 5 LP'!$A$2:$XDF$2,0),FALSE))</f>
        <v>0.35</v>
      </c>
      <c r="E57" s="21">
        <f>IF(VLOOKUP(A57,'Mediana Mensal IPCA TOP 5 LP'!$A$2:$XFC$10000,MATCH(E$1,'Mediana Mensal IPCA TOP 5 LP'!$A$2:$XDF$2,0),FALSE)=0,NA(),VLOOKUP(A57,'Mediana Mensal IPCA TOP 5 LP'!$A$2:$XFC$10000,MATCH(E$1,'Mediana Mensal IPCA TOP 5 LP'!$A$2:$XDF$2,0),FALSE))</f>
        <v>0.2321</v>
      </c>
      <c r="F57" s="21">
        <f>IF(VLOOKUP(A57,'Mediana Mensal IPCA TOP 5 LP'!$A$2:$XFC$10000,MATCH(F$1,'Mediana Mensal IPCA TOP 5 LP'!$A$2:$XDF$2,0),FALSE)=0,NA(),VLOOKUP(A57,'Mediana Mensal IPCA TOP 5 LP'!$A$2:$XFC$10000,MATCH(F$1,'Mediana Mensal IPCA TOP 5 LP'!$A$2:$XDF$2,0),FALSE))</f>
        <v>0.13</v>
      </c>
    </row>
    <row r="58" spans="1:6" x14ac:dyDescent="0.3">
      <c r="A58" s="20">
        <v>44644</v>
      </c>
      <c r="B58" s="21">
        <f>IF(VLOOKUP(A58,'Mediana Mensal IPCA TOP 5 LP'!$A$2:$XFC$10000,MATCH(B$1,'Mediana Mensal IPCA TOP 5 LP'!$A$2:$XDF$2,0),FALSE)=0,NA(),VLOOKUP(A58,'Mediana Mensal IPCA TOP 5 LP'!$A$2:$XFC$10000,MATCH(B$1,'Mediana Mensal IPCA TOP 5 LP'!$A$2:$XDF$2,0),FALSE))</f>
        <v>0.45</v>
      </c>
      <c r="C58" s="21">
        <f>IF(VLOOKUP(A58,'Mediana Mensal IPCA TOP 5 LP'!$A$2:$XFC$10000,MATCH(C$1,'Mediana Mensal IPCA TOP 5 LP'!$A$2:$XDF$2,0),FALSE)=0,NA(),VLOOKUP(A58,'Mediana Mensal IPCA TOP 5 LP'!$A$2:$XFC$10000,MATCH(C$1,'Mediana Mensal IPCA TOP 5 LP'!$A$2:$XDF$2,0),FALSE))</f>
        <v>0.27</v>
      </c>
      <c r="D58" s="21">
        <f>IF(VLOOKUP(A58,'Mediana Mensal IPCA TOP 5 LP'!$A$2:$XFC$10000,MATCH(D$1,'Mediana Mensal IPCA TOP 5 LP'!$A$2:$XDF$2,0),FALSE)=0,NA(),VLOOKUP(A58,'Mediana Mensal IPCA TOP 5 LP'!$A$2:$XFC$10000,MATCH(D$1,'Mediana Mensal IPCA TOP 5 LP'!$A$2:$XDF$2,0),FALSE))</f>
        <v>0.35</v>
      </c>
      <c r="E58" s="21">
        <f>IF(VLOOKUP(A58,'Mediana Mensal IPCA TOP 5 LP'!$A$2:$XFC$10000,MATCH(E$1,'Mediana Mensal IPCA TOP 5 LP'!$A$2:$XDF$2,0),FALSE)=0,NA(),VLOOKUP(A58,'Mediana Mensal IPCA TOP 5 LP'!$A$2:$XFC$10000,MATCH(E$1,'Mediana Mensal IPCA TOP 5 LP'!$A$2:$XDF$2,0),FALSE))</f>
        <v>0.2321</v>
      </c>
      <c r="F58" s="21">
        <f>IF(VLOOKUP(A58,'Mediana Mensal IPCA TOP 5 LP'!$A$2:$XFC$10000,MATCH(F$1,'Mediana Mensal IPCA TOP 5 LP'!$A$2:$XDF$2,0),FALSE)=0,NA(),VLOOKUP(A58,'Mediana Mensal IPCA TOP 5 LP'!$A$2:$XFC$10000,MATCH(F$1,'Mediana Mensal IPCA TOP 5 LP'!$A$2:$XDF$2,0),FALSE))</f>
        <v>0.13</v>
      </c>
    </row>
    <row r="59" spans="1:6" x14ac:dyDescent="0.3">
      <c r="A59" s="20">
        <v>44645</v>
      </c>
      <c r="B59" s="21">
        <f>IF(VLOOKUP(A59,'Mediana Mensal IPCA TOP 5 LP'!$A$2:$XFC$10000,MATCH(B$1,'Mediana Mensal IPCA TOP 5 LP'!$A$2:$XDF$2,0),FALSE)=0,NA(),VLOOKUP(A59,'Mediana Mensal IPCA TOP 5 LP'!$A$2:$XFC$10000,MATCH(B$1,'Mediana Mensal IPCA TOP 5 LP'!$A$2:$XDF$2,0),FALSE))</f>
        <v>0.43</v>
      </c>
      <c r="C59" s="21">
        <f>IF(VLOOKUP(A59,'Mediana Mensal IPCA TOP 5 LP'!$A$2:$XFC$10000,MATCH(C$1,'Mediana Mensal IPCA TOP 5 LP'!$A$2:$XDF$2,0),FALSE)=0,NA(),VLOOKUP(A59,'Mediana Mensal IPCA TOP 5 LP'!$A$2:$XFC$10000,MATCH(C$1,'Mediana Mensal IPCA TOP 5 LP'!$A$2:$XDF$2,0),FALSE))</f>
        <v>0.27</v>
      </c>
      <c r="D59" s="21">
        <f>IF(VLOOKUP(A59,'Mediana Mensal IPCA TOP 5 LP'!$A$2:$XFC$10000,MATCH(D$1,'Mediana Mensal IPCA TOP 5 LP'!$A$2:$XDF$2,0),FALSE)=0,NA(),VLOOKUP(A59,'Mediana Mensal IPCA TOP 5 LP'!$A$2:$XFC$10000,MATCH(D$1,'Mediana Mensal IPCA TOP 5 LP'!$A$2:$XDF$2,0),FALSE))</f>
        <v>0.35</v>
      </c>
      <c r="E59" s="21">
        <f>IF(VLOOKUP(A59,'Mediana Mensal IPCA TOP 5 LP'!$A$2:$XFC$10000,MATCH(E$1,'Mediana Mensal IPCA TOP 5 LP'!$A$2:$XDF$2,0),FALSE)=0,NA(),VLOOKUP(A59,'Mediana Mensal IPCA TOP 5 LP'!$A$2:$XFC$10000,MATCH(E$1,'Mediana Mensal IPCA TOP 5 LP'!$A$2:$XDF$2,0),FALSE))</f>
        <v>0.2321</v>
      </c>
      <c r="F59" s="21">
        <f>IF(VLOOKUP(A59,'Mediana Mensal IPCA TOP 5 LP'!$A$2:$XFC$10000,MATCH(F$1,'Mediana Mensal IPCA TOP 5 LP'!$A$2:$XDF$2,0),FALSE)=0,NA(),VLOOKUP(A59,'Mediana Mensal IPCA TOP 5 LP'!$A$2:$XFC$10000,MATCH(F$1,'Mediana Mensal IPCA TOP 5 LP'!$A$2:$XDF$2,0),FALSE))</f>
        <v>0.15</v>
      </c>
    </row>
    <row r="60" spans="1:6" x14ac:dyDescent="0.3">
      <c r="A60" s="20">
        <v>44648</v>
      </c>
      <c r="B60" s="21">
        <f>IF(VLOOKUP(A60,'Mediana Mensal IPCA TOP 5 LP'!$A$2:$XFC$10000,MATCH(B$1,'Mediana Mensal IPCA TOP 5 LP'!$A$2:$XDF$2,0),FALSE)=0,NA(),VLOOKUP(A60,'Mediana Mensal IPCA TOP 5 LP'!$A$2:$XFC$10000,MATCH(B$1,'Mediana Mensal IPCA TOP 5 LP'!$A$2:$XDF$2,0),FALSE))</f>
        <v>0.43</v>
      </c>
      <c r="C60" s="21">
        <f>IF(VLOOKUP(A60,'Mediana Mensal IPCA TOP 5 LP'!$A$2:$XFC$10000,MATCH(C$1,'Mediana Mensal IPCA TOP 5 LP'!$A$2:$XDF$2,0),FALSE)=0,NA(),VLOOKUP(A60,'Mediana Mensal IPCA TOP 5 LP'!$A$2:$XFC$10000,MATCH(C$1,'Mediana Mensal IPCA TOP 5 LP'!$A$2:$XDF$2,0),FALSE))</f>
        <v>0.27</v>
      </c>
      <c r="D60" s="21">
        <f>IF(VLOOKUP(A60,'Mediana Mensal IPCA TOP 5 LP'!$A$2:$XFC$10000,MATCH(D$1,'Mediana Mensal IPCA TOP 5 LP'!$A$2:$XDF$2,0),FALSE)=0,NA(),VLOOKUP(A60,'Mediana Mensal IPCA TOP 5 LP'!$A$2:$XFC$10000,MATCH(D$1,'Mediana Mensal IPCA TOP 5 LP'!$A$2:$XDF$2,0),FALSE))</f>
        <v>0.35</v>
      </c>
      <c r="E60" s="21">
        <f>IF(VLOOKUP(A60,'Mediana Mensal IPCA TOP 5 LP'!$A$2:$XFC$10000,MATCH(E$1,'Mediana Mensal IPCA TOP 5 LP'!$A$2:$XDF$2,0),FALSE)=0,NA(),VLOOKUP(A60,'Mediana Mensal IPCA TOP 5 LP'!$A$2:$XFC$10000,MATCH(E$1,'Mediana Mensal IPCA TOP 5 LP'!$A$2:$XDF$2,0),FALSE))</f>
        <v>0.2321</v>
      </c>
      <c r="F60" s="21">
        <f>IF(VLOOKUP(A60,'Mediana Mensal IPCA TOP 5 LP'!$A$2:$XFC$10000,MATCH(F$1,'Mediana Mensal IPCA TOP 5 LP'!$A$2:$XDF$2,0),FALSE)=0,NA(),VLOOKUP(A60,'Mediana Mensal IPCA TOP 5 LP'!$A$2:$XFC$10000,MATCH(F$1,'Mediana Mensal IPCA TOP 5 LP'!$A$2:$XDF$2,0),FALSE))</f>
        <v>0.15</v>
      </c>
    </row>
    <row r="61" spans="1:6" x14ac:dyDescent="0.3">
      <c r="A61" s="20">
        <v>44649</v>
      </c>
      <c r="B61" s="21">
        <f>IF(VLOOKUP(A61,'Mediana Mensal IPCA TOP 5 LP'!$A$2:$XFC$10000,MATCH(B$1,'Mediana Mensal IPCA TOP 5 LP'!$A$2:$XDF$2,0),FALSE)=0,NA(),VLOOKUP(A61,'Mediana Mensal IPCA TOP 5 LP'!$A$2:$XFC$10000,MATCH(B$1,'Mediana Mensal IPCA TOP 5 LP'!$A$2:$XDF$2,0),FALSE))</f>
        <v>0.43</v>
      </c>
      <c r="C61" s="21">
        <f>IF(VLOOKUP(A61,'Mediana Mensal IPCA TOP 5 LP'!$A$2:$XFC$10000,MATCH(C$1,'Mediana Mensal IPCA TOP 5 LP'!$A$2:$XDF$2,0),FALSE)=0,NA(),VLOOKUP(A61,'Mediana Mensal IPCA TOP 5 LP'!$A$2:$XFC$10000,MATCH(C$1,'Mediana Mensal IPCA TOP 5 LP'!$A$2:$XDF$2,0),FALSE))</f>
        <v>0.27</v>
      </c>
      <c r="D61" s="21">
        <f>IF(VLOOKUP(A61,'Mediana Mensal IPCA TOP 5 LP'!$A$2:$XFC$10000,MATCH(D$1,'Mediana Mensal IPCA TOP 5 LP'!$A$2:$XDF$2,0),FALSE)=0,NA(),VLOOKUP(A61,'Mediana Mensal IPCA TOP 5 LP'!$A$2:$XFC$10000,MATCH(D$1,'Mediana Mensal IPCA TOP 5 LP'!$A$2:$XDF$2,0),FALSE))</f>
        <v>0.35</v>
      </c>
      <c r="E61" s="21">
        <f>IF(VLOOKUP(A61,'Mediana Mensal IPCA TOP 5 LP'!$A$2:$XFC$10000,MATCH(E$1,'Mediana Mensal IPCA TOP 5 LP'!$A$2:$XDF$2,0),FALSE)=0,NA(),VLOOKUP(A61,'Mediana Mensal IPCA TOP 5 LP'!$A$2:$XFC$10000,MATCH(E$1,'Mediana Mensal IPCA TOP 5 LP'!$A$2:$XDF$2,0),FALSE))</f>
        <v>0.2321</v>
      </c>
      <c r="F61" s="21">
        <f>IF(VLOOKUP(A61,'Mediana Mensal IPCA TOP 5 LP'!$A$2:$XFC$10000,MATCH(F$1,'Mediana Mensal IPCA TOP 5 LP'!$A$2:$XDF$2,0),FALSE)=0,NA(),VLOOKUP(A61,'Mediana Mensal IPCA TOP 5 LP'!$A$2:$XFC$10000,MATCH(F$1,'Mediana Mensal IPCA TOP 5 LP'!$A$2:$XDF$2,0),FALSE))</f>
        <v>0.15</v>
      </c>
    </row>
    <row r="62" spans="1:6" x14ac:dyDescent="0.3">
      <c r="A62" s="20">
        <v>44650</v>
      </c>
      <c r="B62" s="21">
        <f>IF(VLOOKUP(A62,'Mediana Mensal IPCA TOP 5 LP'!$A$2:$XFC$10000,MATCH(B$1,'Mediana Mensal IPCA TOP 5 LP'!$A$2:$XDF$2,0),FALSE)=0,NA(),VLOOKUP(A62,'Mediana Mensal IPCA TOP 5 LP'!$A$2:$XFC$10000,MATCH(B$1,'Mediana Mensal IPCA TOP 5 LP'!$A$2:$XDF$2,0),FALSE))</f>
        <v>0.43</v>
      </c>
      <c r="C62" s="21">
        <f>IF(VLOOKUP(A62,'Mediana Mensal IPCA TOP 5 LP'!$A$2:$XFC$10000,MATCH(C$1,'Mediana Mensal IPCA TOP 5 LP'!$A$2:$XDF$2,0),FALSE)=0,NA(),VLOOKUP(A62,'Mediana Mensal IPCA TOP 5 LP'!$A$2:$XFC$10000,MATCH(C$1,'Mediana Mensal IPCA TOP 5 LP'!$A$2:$XDF$2,0),FALSE))</f>
        <v>0.27</v>
      </c>
      <c r="D62" s="21">
        <f>IF(VLOOKUP(A62,'Mediana Mensal IPCA TOP 5 LP'!$A$2:$XFC$10000,MATCH(D$1,'Mediana Mensal IPCA TOP 5 LP'!$A$2:$XDF$2,0),FALSE)=0,NA(),VLOOKUP(A62,'Mediana Mensal IPCA TOP 5 LP'!$A$2:$XFC$10000,MATCH(D$1,'Mediana Mensal IPCA TOP 5 LP'!$A$2:$XDF$2,0),FALSE))</f>
        <v>0.35</v>
      </c>
      <c r="E62" s="21">
        <f>IF(VLOOKUP(A62,'Mediana Mensal IPCA TOP 5 LP'!$A$2:$XFC$10000,MATCH(E$1,'Mediana Mensal IPCA TOP 5 LP'!$A$2:$XDF$2,0),FALSE)=0,NA(),VLOOKUP(A62,'Mediana Mensal IPCA TOP 5 LP'!$A$2:$XFC$10000,MATCH(E$1,'Mediana Mensal IPCA TOP 5 LP'!$A$2:$XDF$2,0),FALSE))</f>
        <v>0.2321</v>
      </c>
      <c r="F62" s="21">
        <f>IF(VLOOKUP(A62,'Mediana Mensal IPCA TOP 5 LP'!$A$2:$XFC$10000,MATCH(F$1,'Mediana Mensal IPCA TOP 5 LP'!$A$2:$XDF$2,0),FALSE)=0,NA(),VLOOKUP(A62,'Mediana Mensal IPCA TOP 5 LP'!$A$2:$XFC$10000,MATCH(F$1,'Mediana Mensal IPCA TOP 5 LP'!$A$2:$XDF$2,0),FALSE))</f>
        <v>0.15</v>
      </c>
    </row>
    <row r="63" spans="1:6" x14ac:dyDescent="0.3">
      <c r="A63" s="20">
        <v>44651</v>
      </c>
      <c r="B63" s="21">
        <f>IF(VLOOKUP(A63,'Mediana Mensal IPCA TOP 5 LP'!$A$2:$XFC$10000,MATCH(B$1,'Mediana Mensal IPCA TOP 5 LP'!$A$2:$XDF$2,0),FALSE)=0,NA(),VLOOKUP(A63,'Mediana Mensal IPCA TOP 5 LP'!$A$2:$XFC$10000,MATCH(B$1,'Mediana Mensal IPCA TOP 5 LP'!$A$2:$XDF$2,0),FALSE))</f>
        <v>0.43</v>
      </c>
      <c r="C63" s="21">
        <f>IF(VLOOKUP(A63,'Mediana Mensal IPCA TOP 5 LP'!$A$2:$XFC$10000,MATCH(C$1,'Mediana Mensal IPCA TOP 5 LP'!$A$2:$XDF$2,0),FALSE)=0,NA(),VLOOKUP(A63,'Mediana Mensal IPCA TOP 5 LP'!$A$2:$XFC$10000,MATCH(C$1,'Mediana Mensal IPCA TOP 5 LP'!$A$2:$XDF$2,0),FALSE))</f>
        <v>0.27</v>
      </c>
      <c r="D63" s="21">
        <f>IF(VLOOKUP(A63,'Mediana Mensal IPCA TOP 5 LP'!$A$2:$XFC$10000,MATCH(D$1,'Mediana Mensal IPCA TOP 5 LP'!$A$2:$XDF$2,0),FALSE)=0,NA(),VLOOKUP(A63,'Mediana Mensal IPCA TOP 5 LP'!$A$2:$XFC$10000,MATCH(D$1,'Mediana Mensal IPCA TOP 5 LP'!$A$2:$XDF$2,0),FALSE))</f>
        <v>0.35</v>
      </c>
      <c r="E63" s="21">
        <f>IF(VLOOKUP(A63,'Mediana Mensal IPCA TOP 5 LP'!$A$2:$XFC$10000,MATCH(E$1,'Mediana Mensal IPCA TOP 5 LP'!$A$2:$XDF$2,0),FALSE)=0,NA(),VLOOKUP(A63,'Mediana Mensal IPCA TOP 5 LP'!$A$2:$XFC$10000,MATCH(E$1,'Mediana Mensal IPCA TOP 5 LP'!$A$2:$XDF$2,0),FALSE))</f>
        <v>0.2321</v>
      </c>
      <c r="F63" s="21">
        <f>IF(VLOOKUP(A63,'Mediana Mensal IPCA TOP 5 LP'!$A$2:$XFC$10000,MATCH(F$1,'Mediana Mensal IPCA TOP 5 LP'!$A$2:$XDF$2,0),FALSE)=0,NA(),VLOOKUP(A63,'Mediana Mensal IPCA TOP 5 LP'!$A$2:$XFC$10000,MATCH(F$1,'Mediana Mensal IPCA TOP 5 LP'!$A$2:$XDF$2,0),FALSE))</f>
        <v>0.15</v>
      </c>
    </row>
    <row r="64" spans="1:6" x14ac:dyDescent="0.3">
      <c r="A64" s="20">
        <v>44652</v>
      </c>
      <c r="B64" s="21">
        <f>IF(VLOOKUP(A64,'Mediana Mensal IPCA TOP 5 LP'!$A$2:$XFC$10000,MATCH(B$1,'Mediana Mensal IPCA TOP 5 LP'!$A$2:$XDF$2,0),FALSE)=0,NA(),VLOOKUP(A64,'Mediana Mensal IPCA TOP 5 LP'!$A$2:$XFC$10000,MATCH(B$1,'Mediana Mensal IPCA TOP 5 LP'!$A$2:$XDF$2,0),FALSE))</f>
        <v>0.43</v>
      </c>
      <c r="C64" s="21">
        <f>IF(VLOOKUP(A64,'Mediana Mensal IPCA TOP 5 LP'!$A$2:$XFC$10000,MATCH(C$1,'Mediana Mensal IPCA TOP 5 LP'!$A$2:$XDF$2,0),FALSE)=0,NA(),VLOOKUP(A64,'Mediana Mensal IPCA TOP 5 LP'!$A$2:$XFC$10000,MATCH(C$1,'Mediana Mensal IPCA TOP 5 LP'!$A$2:$XDF$2,0),FALSE))</f>
        <v>0.27</v>
      </c>
      <c r="D64" s="21">
        <f>IF(VLOOKUP(A64,'Mediana Mensal IPCA TOP 5 LP'!$A$2:$XFC$10000,MATCH(D$1,'Mediana Mensal IPCA TOP 5 LP'!$A$2:$XDF$2,0),FALSE)=0,NA(),VLOOKUP(A64,'Mediana Mensal IPCA TOP 5 LP'!$A$2:$XFC$10000,MATCH(D$1,'Mediana Mensal IPCA TOP 5 LP'!$A$2:$XDF$2,0),FALSE))</f>
        <v>0.35</v>
      </c>
      <c r="E64" s="21">
        <f>IF(VLOOKUP(A64,'Mediana Mensal IPCA TOP 5 LP'!$A$2:$XFC$10000,MATCH(E$1,'Mediana Mensal IPCA TOP 5 LP'!$A$2:$XDF$2,0),FALSE)=0,NA(),VLOOKUP(A64,'Mediana Mensal IPCA TOP 5 LP'!$A$2:$XFC$10000,MATCH(E$1,'Mediana Mensal IPCA TOP 5 LP'!$A$2:$XDF$2,0),FALSE))</f>
        <v>0.2321</v>
      </c>
      <c r="F64" s="21">
        <f>IF(VLOOKUP(A64,'Mediana Mensal IPCA TOP 5 LP'!$A$2:$XFC$10000,MATCH(F$1,'Mediana Mensal IPCA TOP 5 LP'!$A$2:$XDF$2,0),FALSE)=0,NA(),VLOOKUP(A64,'Mediana Mensal IPCA TOP 5 LP'!$A$2:$XFC$10000,MATCH(F$1,'Mediana Mensal IPCA TOP 5 LP'!$A$2:$XDF$2,0),FALSE))</f>
        <v>0.15</v>
      </c>
    </row>
    <row r="65" spans="1:6" x14ac:dyDescent="0.3">
      <c r="A65" s="20">
        <v>44655</v>
      </c>
      <c r="B65" s="21">
        <f>IF(VLOOKUP(A65,'Mediana Mensal IPCA TOP 5 LP'!$A$2:$XFC$10000,MATCH(B$1,'Mediana Mensal IPCA TOP 5 LP'!$A$2:$XDF$2,0),FALSE)=0,NA(),VLOOKUP(A65,'Mediana Mensal IPCA TOP 5 LP'!$A$2:$XFC$10000,MATCH(B$1,'Mediana Mensal IPCA TOP 5 LP'!$A$2:$XDF$2,0),FALSE))</f>
        <v>0.44</v>
      </c>
      <c r="C65" s="21">
        <f>IF(VLOOKUP(A65,'Mediana Mensal IPCA TOP 5 LP'!$A$2:$XFC$10000,MATCH(C$1,'Mediana Mensal IPCA TOP 5 LP'!$A$2:$XDF$2,0),FALSE)=0,NA(),VLOOKUP(A65,'Mediana Mensal IPCA TOP 5 LP'!$A$2:$XFC$10000,MATCH(C$1,'Mediana Mensal IPCA TOP 5 LP'!$A$2:$XDF$2,0),FALSE))</f>
        <v>0.27</v>
      </c>
      <c r="D65" s="21">
        <f>IF(VLOOKUP(A65,'Mediana Mensal IPCA TOP 5 LP'!$A$2:$XFC$10000,MATCH(D$1,'Mediana Mensal IPCA TOP 5 LP'!$A$2:$XDF$2,0),FALSE)=0,NA(),VLOOKUP(A65,'Mediana Mensal IPCA TOP 5 LP'!$A$2:$XFC$10000,MATCH(D$1,'Mediana Mensal IPCA TOP 5 LP'!$A$2:$XDF$2,0),FALSE))</f>
        <v>0.35</v>
      </c>
      <c r="E65" s="21">
        <f>IF(VLOOKUP(A65,'Mediana Mensal IPCA TOP 5 LP'!$A$2:$XFC$10000,MATCH(E$1,'Mediana Mensal IPCA TOP 5 LP'!$A$2:$XDF$2,0),FALSE)=0,NA(),VLOOKUP(A65,'Mediana Mensal IPCA TOP 5 LP'!$A$2:$XFC$10000,MATCH(E$1,'Mediana Mensal IPCA TOP 5 LP'!$A$2:$XDF$2,0),FALSE))</f>
        <v>0.2321</v>
      </c>
      <c r="F65" s="21">
        <f>IF(VLOOKUP(A65,'Mediana Mensal IPCA TOP 5 LP'!$A$2:$XFC$10000,MATCH(F$1,'Mediana Mensal IPCA TOP 5 LP'!$A$2:$XDF$2,0),FALSE)=0,NA(),VLOOKUP(A65,'Mediana Mensal IPCA TOP 5 LP'!$A$2:$XFC$10000,MATCH(F$1,'Mediana Mensal IPCA TOP 5 LP'!$A$2:$XDF$2,0),FALSE))</f>
        <v>0.15</v>
      </c>
    </row>
    <row r="66" spans="1:6" x14ac:dyDescent="0.3">
      <c r="A66" s="20">
        <v>44656</v>
      </c>
      <c r="B66" s="21">
        <f>IF(VLOOKUP(A66,'Mediana Mensal IPCA TOP 5 LP'!$A$2:$XFC$10000,MATCH(B$1,'Mediana Mensal IPCA TOP 5 LP'!$A$2:$XDF$2,0),FALSE)=0,NA(),VLOOKUP(A66,'Mediana Mensal IPCA TOP 5 LP'!$A$2:$XFC$10000,MATCH(B$1,'Mediana Mensal IPCA TOP 5 LP'!$A$2:$XDF$2,0),FALSE))</f>
        <v>0.44</v>
      </c>
      <c r="C66" s="21">
        <f>IF(VLOOKUP(A66,'Mediana Mensal IPCA TOP 5 LP'!$A$2:$XFC$10000,MATCH(C$1,'Mediana Mensal IPCA TOP 5 LP'!$A$2:$XDF$2,0),FALSE)=0,NA(),VLOOKUP(A66,'Mediana Mensal IPCA TOP 5 LP'!$A$2:$XFC$10000,MATCH(C$1,'Mediana Mensal IPCA TOP 5 LP'!$A$2:$XDF$2,0),FALSE))</f>
        <v>0.27</v>
      </c>
      <c r="D66" s="21">
        <f>IF(VLOOKUP(A66,'Mediana Mensal IPCA TOP 5 LP'!$A$2:$XFC$10000,MATCH(D$1,'Mediana Mensal IPCA TOP 5 LP'!$A$2:$XDF$2,0),FALSE)=0,NA(),VLOOKUP(A66,'Mediana Mensal IPCA TOP 5 LP'!$A$2:$XFC$10000,MATCH(D$1,'Mediana Mensal IPCA TOP 5 LP'!$A$2:$XDF$2,0),FALSE))</f>
        <v>0.35</v>
      </c>
      <c r="E66" s="21">
        <f>IF(VLOOKUP(A66,'Mediana Mensal IPCA TOP 5 LP'!$A$2:$XFC$10000,MATCH(E$1,'Mediana Mensal IPCA TOP 5 LP'!$A$2:$XDF$2,0),FALSE)=0,NA(),VLOOKUP(A66,'Mediana Mensal IPCA TOP 5 LP'!$A$2:$XFC$10000,MATCH(E$1,'Mediana Mensal IPCA TOP 5 LP'!$A$2:$XDF$2,0),FALSE))</f>
        <v>0.2321</v>
      </c>
      <c r="F66" s="21">
        <f>IF(VLOOKUP(A66,'Mediana Mensal IPCA TOP 5 LP'!$A$2:$XFC$10000,MATCH(F$1,'Mediana Mensal IPCA TOP 5 LP'!$A$2:$XDF$2,0),FALSE)=0,NA(),VLOOKUP(A66,'Mediana Mensal IPCA TOP 5 LP'!$A$2:$XFC$10000,MATCH(F$1,'Mediana Mensal IPCA TOP 5 LP'!$A$2:$XDF$2,0),FALSE))</f>
        <v>0.15</v>
      </c>
    </row>
    <row r="67" spans="1:6" x14ac:dyDescent="0.3">
      <c r="A67" s="20">
        <v>44657</v>
      </c>
      <c r="B67" s="21">
        <f>IF(VLOOKUP(A67,'Mediana Mensal IPCA TOP 5 LP'!$A$2:$XFC$10000,MATCH(B$1,'Mediana Mensal IPCA TOP 5 LP'!$A$2:$XDF$2,0),FALSE)=0,NA(),VLOOKUP(A67,'Mediana Mensal IPCA TOP 5 LP'!$A$2:$XFC$10000,MATCH(B$1,'Mediana Mensal IPCA TOP 5 LP'!$A$2:$XDF$2,0),FALSE))</f>
        <v>0.44</v>
      </c>
      <c r="C67" s="21">
        <f>IF(VLOOKUP(A67,'Mediana Mensal IPCA TOP 5 LP'!$A$2:$XFC$10000,MATCH(C$1,'Mediana Mensal IPCA TOP 5 LP'!$A$2:$XDF$2,0),FALSE)=0,NA(),VLOOKUP(A67,'Mediana Mensal IPCA TOP 5 LP'!$A$2:$XFC$10000,MATCH(C$1,'Mediana Mensal IPCA TOP 5 LP'!$A$2:$XDF$2,0),FALSE))</f>
        <v>0.27</v>
      </c>
      <c r="D67" s="21">
        <f>IF(VLOOKUP(A67,'Mediana Mensal IPCA TOP 5 LP'!$A$2:$XFC$10000,MATCH(D$1,'Mediana Mensal IPCA TOP 5 LP'!$A$2:$XDF$2,0),FALSE)=0,NA(),VLOOKUP(A67,'Mediana Mensal IPCA TOP 5 LP'!$A$2:$XFC$10000,MATCH(D$1,'Mediana Mensal IPCA TOP 5 LP'!$A$2:$XDF$2,0),FALSE))</f>
        <v>0.35</v>
      </c>
      <c r="E67" s="21">
        <f>IF(VLOOKUP(A67,'Mediana Mensal IPCA TOP 5 LP'!$A$2:$XFC$10000,MATCH(E$1,'Mediana Mensal IPCA TOP 5 LP'!$A$2:$XDF$2,0),FALSE)=0,NA(),VLOOKUP(A67,'Mediana Mensal IPCA TOP 5 LP'!$A$2:$XFC$10000,MATCH(E$1,'Mediana Mensal IPCA TOP 5 LP'!$A$2:$XDF$2,0),FALSE))</f>
        <v>0.2321</v>
      </c>
      <c r="F67" s="21">
        <f>IF(VLOOKUP(A67,'Mediana Mensal IPCA TOP 5 LP'!$A$2:$XFC$10000,MATCH(F$1,'Mediana Mensal IPCA TOP 5 LP'!$A$2:$XDF$2,0),FALSE)=0,NA(),VLOOKUP(A67,'Mediana Mensal IPCA TOP 5 LP'!$A$2:$XFC$10000,MATCH(F$1,'Mediana Mensal IPCA TOP 5 LP'!$A$2:$XDF$2,0),FALSE))</f>
        <v>0.15</v>
      </c>
    </row>
    <row r="68" spans="1:6" x14ac:dyDescent="0.3">
      <c r="A68" s="20">
        <v>44658</v>
      </c>
      <c r="B68" s="21">
        <f>IF(VLOOKUP(A68,'Mediana Mensal IPCA TOP 5 LP'!$A$2:$XFC$10000,MATCH(B$1,'Mediana Mensal IPCA TOP 5 LP'!$A$2:$XDF$2,0),FALSE)=0,NA(),VLOOKUP(A68,'Mediana Mensal IPCA TOP 5 LP'!$A$2:$XFC$10000,MATCH(B$1,'Mediana Mensal IPCA TOP 5 LP'!$A$2:$XDF$2,0),FALSE))</f>
        <v>0.44</v>
      </c>
      <c r="C68" s="21">
        <f>IF(VLOOKUP(A68,'Mediana Mensal IPCA TOP 5 LP'!$A$2:$XFC$10000,MATCH(C$1,'Mediana Mensal IPCA TOP 5 LP'!$A$2:$XDF$2,0),FALSE)=0,NA(),VLOOKUP(A68,'Mediana Mensal IPCA TOP 5 LP'!$A$2:$XFC$10000,MATCH(C$1,'Mediana Mensal IPCA TOP 5 LP'!$A$2:$XDF$2,0),FALSE))</f>
        <v>0.27</v>
      </c>
      <c r="D68" s="21">
        <f>IF(VLOOKUP(A68,'Mediana Mensal IPCA TOP 5 LP'!$A$2:$XFC$10000,MATCH(D$1,'Mediana Mensal IPCA TOP 5 LP'!$A$2:$XDF$2,0),FALSE)=0,NA(),VLOOKUP(A68,'Mediana Mensal IPCA TOP 5 LP'!$A$2:$XFC$10000,MATCH(D$1,'Mediana Mensal IPCA TOP 5 LP'!$A$2:$XDF$2,0),FALSE))</f>
        <v>0.35</v>
      </c>
      <c r="E68" s="21">
        <f>IF(VLOOKUP(A68,'Mediana Mensal IPCA TOP 5 LP'!$A$2:$XFC$10000,MATCH(E$1,'Mediana Mensal IPCA TOP 5 LP'!$A$2:$XDF$2,0),FALSE)=0,NA(),VLOOKUP(A68,'Mediana Mensal IPCA TOP 5 LP'!$A$2:$XFC$10000,MATCH(E$1,'Mediana Mensal IPCA TOP 5 LP'!$A$2:$XDF$2,0),FALSE))</f>
        <v>0.2321</v>
      </c>
      <c r="F68" s="21">
        <f>IF(VLOOKUP(A68,'Mediana Mensal IPCA TOP 5 LP'!$A$2:$XFC$10000,MATCH(F$1,'Mediana Mensal IPCA TOP 5 LP'!$A$2:$XDF$2,0),FALSE)=0,NA(),VLOOKUP(A68,'Mediana Mensal IPCA TOP 5 LP'!$A$2:$XFC$10000,MATCH(F$1,'Mediana Mensal IPCA TOP 5 LP'!$A$2:$XDF$2,0),FALSE))</f>
        <v>0.15</v>
      </c>
    </row>
    <row r="69" spans="1:6" x14ac:dyDescent="0.3">
      <c r="A69" s="20">
        <v>44659</v>
      </c>
      <c r="B69" s="21">
        <f>IF(VLOOKUP(A69,'Mediana Mensal IPCA TOP 5 LP'!$A$2:$XFC$10000,MATCH(B$1,'Mediana Mensal IPCA TOP 5 LP'!$A$2:$XDF$2,0),FALSE)=0,NA(),VLOOKUP(A69,'Mediana Mensal IPCA TOP 5 LP'!$A$2:$XFC$10000,MATCH(B$1,'Mediana Mensal IPCA TOP 5 LP'!$A$2:$XDF$2,0),FALSE))</f>
        <v>0.44</v>
      </c>
      <c r="C69" s="21">
        <f>IF(VLOOKUP(A69,'Mediana Mensal IPCA TOP 5 LP'!$A$2:$XFC$10000,MATCH(C$1,'Mediana Mensal IPCA TOP 5 LP'!$A$2:$XDF$2,0),FALSE)=0,NA(),VLOOKUP(A69,'Mediana Mensal IPCA TOP 5 LP'!$A$2:$XFC$10000,MATCH(C$1,'Mediana Mensal IPCA TOP 5 LP'!$A$2:$XDF$2,0),FALSE))</f>
        <v>0.27</v>
      </c>
      <c r="D69" s="21">
        <f>IF(VLOOKUP(A69,'Mediana Mensal IPCA TOP 5 LP'!$A$2:$XFC$10000,MATCH(D$1,'Mediana Mensal IPCA TOP 5 LP'!$A$2:$XDF$2,0),FALSE)=0,NA(),VLOOKUP(A69,'Mediana Mensal IPCA TOP 5 LP'!$A$2:$XFC$10000,MATCH(D$1,'Mediana Mensal IPCA TOP 5 LP'!$A$2:$XDF$2,0),FALSE))</f>
        <v>0.35</v>
      </c>
      <c r="E69" s="21">
        <f>IF(VLOOKUP(A69,'Mediana Mensal IPCA TOP 5 LP'!$A$2:$XFC$10000,MATCH(E$1,'Mediana Mensal IPCA TOP 5 LP'!$A$2:$XDF$2,0),FALSE)=0,NA(),VLOOKUP(A69,'Mediana Mensal IPCA TOP 5 LP'!$A$2:$XFC$10000,MATCH(E$1,'Mediana Mensal IPCA TOP 5 LP'!$A$2:$XDF$2,0),FALSE))</f>
        <v>0.2321</v>
      </c>
      <c r="F69" s="21">
        <f>IF(VLOOKUP(A69,'Mediana Mensal IPCA TOP 5 LP'!$A$2:$XFC$10000,MATCH(F$1,'Mediana Mensal IPCA TOP 5 LP'!$A$2:$XDF$2,0),FALSE)=0,NA(),VLOOKUP(A69,'Mediana Mensal IPCA TOP 5 LP'!$A$2:$XFC$10000,MATCH(F$1,'Mediana Mensal IPCA TOP 5 LP'!$A$2:$XDF$2,0),FALSE))</f>
        <v>0.15</v>
      </c>
    </row>
    <row r="70" spans="1:6" x14ac:dyDescent="0.3">
      <c r="A70" s="20">
        <v>44662</v>
      </c>
      <c r="B70" s="21">
        <f>IF(VLOOKUP(A70,'Mediana Mensal IPCA TOP 5 LP'!$A$2:$XFC$10000,MATCH(B$1,'Mediana Mensal IPCA TOP 5 LP'!$A$2:$XDF$2,0),FALSE)=0,NA(),VLOOKUP(A70,'Mediana Mensal IPCA TOP 5 LP'!$A$2:$XFC$10000,MATCH(B$1,'Mediana Mensal IPCA TOP 5 LP'!$A$2:$XDF$2,0),FALSE))</f>
        <v>0.45</v>
      </c>
      <c r="C70" s="21">
        <f>IF(VLOOKUP(A70,'Mediana Mensal IPCA TOP 5 LP'!$A$2:$XFC$10000,MATCH(C$1,'Mediana Mensal IPCA TOP 5 LP'!$A$2:$XDF$2,0),FALSE)=0,NA(),VLOOKUP(A70,'Mediana Mensal IPCA TOP 5 LP'!$A$2:$XFC$10000,MATCH(C$1,'Mediana Mensal IPCA TOP 5 LP'!$A$2:$XDF$2,0),FALSE))</f>
        <v>0.27</v>
      </c>
      <c r="D70" s="21">
        <f>IF(VLOOKUP(A70,'Mediana Mensal IPCA TOP 5 LP'!$A$2:$XFC$10000,MATCH(D$1,'Mediana Mensal IPCA TOP 5 LP'!$A$2:$XDF$2,0),FALSE)=0,NA(),VLOOKUP(A70,'Mediana Mensal IPCA TOP 5 LP'!$A$2:$XFC$10000,MATCH(D$1,'Mediana Mensal IPCA TOP 5 LP'!$A$2:$XDF$2,0),FALSE))</f>
        <v>0.35</v>
      </c>
      <c r="E70" s="21">
        <f>IF(VLOOKUP(A70,'Mediana Mensal IPCA TOP 5 LP'!$A$2:$XFC$10000,MATCH(E$1,'Mediana Mensal IPCA TOP 5 LP'!$A$2:$XDF$2,0),FALSE)=0,NA(),VLOOKUP(A70,'Mediana Mensal IPCA TOP 5 LP'!$A$2:$XFC$10000,MATCH(E$1,'Mediana Mensal IPCA TOP 5 LP'!$A$2:$XDF$2,0),FALSE))</f>
        <v>0.2321</v>
      </c>
      <c r="F70" s="21">
        <f>IF(VLOOKUP(A70,'Mediana Mensal IPCA TOP 5 LP'!$A$2:$XFC$10000,MATCH(F$1,'Mediana Mensal IPCA TOP 5 LP'!$A$2:$XDF$2,0),FALSE)=0,NA(),VLOOKUP(A70,'Mediana Mensal IPCA TOP 5 LP'!$A$2:$XFC$10000,MATCH(F$1,'Mediana Mensal IPCA TOP 5 LP'!$A$2:$XDF$2,0),FALSE))</f>
        <v>0.15</v>
      </c>
    </row>
    <row r="71" spans="1:6" x14ac:dyDescent="0.3">
      <c r="A71" s="20">
        <v>44663</v>
      </c>
      <c r="B71" s="21">
        <f>IF(VLOOKUP(A71,'Mediana Mensal IPCA TOP 5 LP'!$A$2:$XFC$10000,MATCH(B$1,'Mediana Mensal IPCA TOP 5 LP'!$A$2:$XDF$2,0),FALSE)=0,NA(),VLOOKUP(A71,'Mediana Mensal IPCA TOP 5 LP'!$A$2:$XFC$10000,MATCH(B$1,'Mediana Mensal IPCA TOP 5 LP'!$A$2:$XDF$2,0),FALSE))</f>
        <v>0.45</v>
      </c>
      <c r="C71" s="21">
        <f>IF(VLOOKUP(A71,'Mediana Mensal IPCA TOP 5 LP'!$A$2:$XFC$10000,MATCH(C$1,'Mediana Mensal IPCA TOP 5 LP'!$A$2:$XDF$2,0),FALSE)=0,NA(),VLOOKUP(A71,'Mediana Mensal IPCA TOP 5 LP'!$A$2:$XFC$10000,MATCH(C$1,'Mediana Mensal IPCA TOP 5 LP'!$A$2:$XDF$2,0),FALSE))</f>
        <v>0.27</v>
      </c>
      <c r="D71" s="21">
        <f>IF(VLOOKUP(A71,'Mediana Mensal IPCA TOP 5 LP'!$A$2:$XFC$10000,MATCH(D$1,'Mediana Mensal IPCA TOP 5 LP'!$A$2:$XDF$2,0),FALSE)=0,NA(),VLOOKUP(A71,'Mediana Mensal IPCA TOP 5 LP'!$A$2:$XFC$10000,MATCH(D$1,'Mediana Mensal IPCA TOP 5 LP'!$A$2:$XDF$2,0),FALSE))</f>
        <v>0.35</v>
      </c>
      <c r="E71" s="21">
        <f>IF(VLOOKUP(A71,'Mediana Mensal IPCA TOP 5 LP'!$A$2:$XFC$10000,MATCH(E$1,'Mediana Mensal IPCA TOP 5 LP'!$A$2:$XDF$2,0),FALSE)=0,NA(),VLOOKUP(A71,'Mediana Mensal IPCA TOP 5 LP'!$A$2:$XFC$10000,MATCH(E$1,'Mediana Mensal IPCA TOP 5 LP'!$A$2:$XDF$2,0),FALSE))</f>
        <v>0.2321</v>
      </c>
      <c r="F71" s="21">
        <f>IF(VLOOKUP(A71,'Mediana Mensal IPCA TOP 5 LP'!$A$2:$XFC$10000,MATCH(F$1,'Mediana Mensal IPCA TOP 5 LP'!$A$2:$XDF$2,0),FALSE)=0,NA(),VLOOKUP(A71,'Mediana Mensal IPCA TOP 5 LP'!$A$2:$XFC$10000,MATCH(F$1,'Mediana Mensal IPCA TOP 5 LP'!$A$2:$XDF$2,0),FALSE))</f>
        <v>0.15</v>
      </c>
    </row>
    <row r="72" spans="1:6" x14ac:dyDescent="0.3">
      <c r="A72" s="20">
        <v>44664</v>
      </c>
      <c r="B72" s="21">
        <f>IF(VLOOKUP(A72,'Mediana Mensal IPCA TOP 5 LP'!$A$2:$XFC$10000,MATCH(B$1,'Mediana Mensal IPCA TOP 5 LP'!$A$2:$XDF$2,0),FALSE)=0,NA(),VLOOKUP(A72,'Mediana Mensal IPCA TOP 5 LP'!$A$2:$XFC$10000,MATCH(B$1,'Mediana Mensal IPCA TOP 5 LP'!$A$2:$XDF$2,0),FALSE))</f>
        <v>0.45</v>
      </c>
      <c r="C72" s="21">
        <f>IF(VLOOKUP(A72,'Mediana Mensal IPCA TOP 5 LP'!$A$2:$XFC$10000,MATCH(C$1,'Mediana Mensal IPCA TOP 5 LP'!$A$2:$XDF$2,0),FALSE)=0,NA(),VLOOKUP(A72,'Mediana Mensal IPCA TOP 5 LP'!$A$2:$XFC$10000,MATCH(C$1,'Mediana Mensal IPCA TOP 5 LP'!$A$2:$XDF$2,0),FALSE))</f>
        <v>0.27</v>
      </c>
      <c r="D72" s="21">
        <f>IF(VLOOKUP(A72,'Mediana Mensal IPCA TOP 5 LP'!$A$2:$XFC$10000,MATCH(D$1,'Mediana Mensal IPCA TOP 5 LP'!$A$2:$XDF$2,0),FALSE)=0,NA(),VLOOKUP(A72,'Mediana Mensal IPCA TOP 5 LP'!$A$2:$XFC$10000,MATCH(D$1,'Mediana Mensal IPCA TOP 5 LP'!$A$2:$XDF$2,0),FALSE))</f>
        <v>0.35</v>
      </c>
      <c r="E72" s="21">
        <f>IF(VLOOKUP(A72,'Mediana Mensal IPCA TOP 5 LP'!$A$2:$XFC$10000,MATCH(E$1,'Mediana Mensal IPCA TOP 5 LP'!$A$2:$XDF$2,0),FALSE)=0,NA(),VLOOKUP(A72,'Mediana Mensal IPCA TOP 5 LP'!$A$2:$XFC$10000,MATCH(E$1,'Mediana Mensal IPCA TOP 5 LP'!$A$2:$XDF$2,0),FALSE))</f>
        <v>0.2321</v>
      </c>
      <c r="F72" s="21">
        <f>IF(VLOOKUP(A72,'Mediana Mensal IPCA TOP 5 LP'!$A$2:$XFC$10000,MATCH(F$1,'Mediana Mensal IPCA TOP 5 LP'!$A$2:$XDF$2,0),FALSE)=0,NA(),VLOOKUP(A72,'Mediana Mensal IPCA TOP 5 LP'!$A$2:$XFC$10000,MATCH(F$1,'Mediana Mensal IPCA TOP 5 LP'!$A$2:$XDF$2,0),FALSE))</f>
        <v>0.15</v>
      </c>
    </row>
    <row r="73" spans="1:6" x14ac:dyDescent="0.3">
      <c r="A73" s="20">
        <v>44665</v>
      </c>
      <c r="B73" s="21">
        <f>IF(VLOOKUP(A73,'Mediana Mensal IPCA TOP 5 LP'!$A$2:$XFC$10000,MATCH(B$1,'Mediana Mensal IPCA TOP 5 LP'!$A$2:$XDF$2,0),FALSE)=0,NA(),VLOOKUP(A73,'Mediana Mensal IPCA TOP 5 LP'!$A$2:$XFC$10000,MATCH(B$1,'Mediana Mensal IPCA TOP 5 LP'!$A$2:$XDF$2,0),FALSE))</f>
        <v>0.45</v>
      </c>
      <c r="C73" s="21">
        <f>IF(VLOOKUP(A73,'Mediana Mensal IPCA TOP 5 LP'!$A$2:$XFC$10000,MATCH(C$1,'Mediana Mensal IPCA TOP 5 LP'!$A$2:$XDF$2,0),FALSE)=0,NA(),VLOOKUP(A73,'Mediana Mensal IPCA TOP 5 LP'!$A$2:$XFC$10000,MATCH(C$1,'Mediana Mensal IPCA TOP 5 LP'!$A$2:$XDF$2,0),FALSE))</f>
        <v>0.27</v>
      </c>
      <c r="D73" s="21">
        <f>IF(VLOOKUP(A73,'Mediana Mensal IPCA TOP 5 LP'!$A$2:$XFC$10000,MATCH(D$1,'Mediana Mensal IPCA TOP 5 LP'!$A$2:$XDF$2,0),FALSE)=0,NA(),VLOOKUP(A73,'Mediana Mensal IPCA TOP 5 LP'!$A$2:$XFC$10000,MATCH(D$1,'Mediana Mensal IPCA TOP 5 LP'!$A$2:$XDF$2,0),FALSE))</f>
        <v>0.35</v>
      </c>
      <c r="E73" s="21">
        <f>IF(VLOOKUP(A73,'Mediana Mensal IPCA TOP 5 LP'!$A$2:$XFC$10000,MATCH(E$1,'Mediana Mensal IPCA TOP 5 LP'!$A$2:$XDF$2,0),FALSE)=0,NA(),VLOOKUP(A73,'Mediana Mensal IPCA TOP 5 LP'!$A$2:$XFC$10000,MATCH(E$1,'Mediana Mensal IPCA TOP 5 LP'!$A$2:$XDF$2,0),FALSE))</f>
        <v>0.27</v>
      </c>
      <c r="F73" s="21">
        <f>IF(VLOOKUP(A73,'Mediana Mensal IPCA TOP 5 LP'!$A$2:$XFC$10000,MATCH(F$1,'Mediana Mensal IPCA TOP 5 LP'!$A$2:$XDF$2,0),FALSE)=0,NA(),VLOOKUP(A73,'Mediana Mensal IPCA TOP 5 LP'!$A$2:$XFC$10000,MATCH(F$1,'Mediana Mensal IPCA TOP 5 LP'!$A$2:$XDF$2,0),FALSE))</f>
        <v>0.15</v>
      </c>
    </row>
    <row r="74" spans="1:6" x14ac:dyDescent="0.3">
      <c r="A74" s="20">
        <v>44669</v>
      </c>
      <c r="B74" s="21">
        <f>IF(VLOOKUP(A74,'Mediana Mensal IPCA TOP 5 LP'!$A$2:$XFC$10000,MATCH(B$1,'Mediana Mensal IPCA TOP 5 LP'!$A$2:$XDF$2,0),FALSE)=0,NA(),VLOOKUP(A74,'Mediana Mensal IPCA TOP 5 LP'!$A$2:$XFC$10000,MATCH(B$1,'Mediana Mensal IPCA TOP 5 LP'!$A$2:$XDF$2,0),FALSE))</f>
        <v>0.45</v>
      </c>
      <c r="C74" s="21">
        <f>IF(VLOOKUP(A74,'Mediana Mensal IPCA TOP 5 LP'!$A$2:$XFC$10000,MATCH(C$1,'Mediana Mensal IPCA TOP 5 LP'!$A$2:$XDF$2,0),FALSE)=0,NA(),VLOOKUP(A74,'Mediana Mensal IPCA TOP 5 LP'!$A$2:$XFC$10000,MATCH(C$1,'Mediana Mensal IPCA TOP 5 LP'!$A$2:$XDF$2,0),FALSE))</f>
        <v>0.27</v>
      </c>
      <c r="D74" s="21">
        <f>IF(VLOOKUP(A74,'Mediana Mensal IPCA TOP 5 LP'!$A$2:$XFC$10000,MATCH(D$1,'Mediana Mensal IPCA TOP 5 LP'!$A$2:$XDF$2,0),FALSE)=0,NA(),VLOOKUP(A74,'Mediana Mensal IPCA TOP 5 LP'!$A$2:$XFC$10000,MATCH(D$1,'Mediana Mensal IPCA TOP 5 LP'!$A$2:$XDF$2,0),FALSE))</f>
        <v>0.35</v>
      </c>
      <c r="E74" s="21">
        <f>IF(VLOOKUP(A74,'Mediana Mensal IPCA TOP 5 LP'!$A$2:$XFC$10000,MATCH(E$1,'Mediana Mensal IPCA TOP 5 LP'!$A$2:$XDF$2,0),FALSE)=0,NA(),VLOOKUP(A74,'Mediana Mensal IPCA TOP 5 LP'!$A$2:$XFC$10000,MATCH(E$1,'Mediana Mensal IPCA TOP 5 LP'!$A$2:$XDF$2,0),FALSE))</f>
        <v>0.27</v>
      </c>
      <c r="F74" s="21">
        <f>IF(VLOOKUP(A74,'Mediana Mensal IPCA TOP 5 LP'!$A$2:$XFC$10000,MATCH(F$1,'Mediana Mensal IPCA TOP 5 LP'!$A$2:$XDF$2,0),FALSE)=0,NA(),VLOOKUP(A74,'Mediana Mensal IPCA TOP 5 LP'!$A$2:$XFC$10000,MATCH(F$1,'Mediana Mensal IPCA TOP 5 LP'!$A$2:$XDF$2,0),FALSE))</f>
        <v>0.15</v>
      </c>
    </row>
    <row r="75" spans="1:6" x14ac:dyDescent="0.3">
      <c r="A75" s="20">
        <v>44670</v>
      </c>
      <c r="B75" s="21">
        <f>IF(VLOOKUP(A75,'Mediana Mensal IPCA TOP 5 LP'!$A$2:$XFC$10000,MATCH(B$1,'Mediana Mensal IPCA TOP 5 LP'!$A$2:$XDF$2,0),FALSE)=0,NA(),VLOOKUP(A75,'Mediana Mensal IPCA TOP 5 LP'!$A$2:$XFC$10000,MATCH(B$1,'Mediana Mensal IPCA TOP 5 LP'!$A$2:$XDF$2,0),FALSE))</f>
        <v>0.45</v>
      </c>
      <c r="C75" s="21">
        <f>IF(VLOOKUP(A75,'Mediana Mensal IPCA TOP 5 LP'!$A$2:$XFC$10000,MATCH(C$1,'Mediana Mensal IPCA TOP 5 LP'!$A$2:$XDF$2,0),FALSE)=0,NA(),VLOOKUP(A75,'Mediana Mensal IPCA TOP 5 LP'!$A$2:$XFC$10000,MATCH(C$1,'Mediana Mensal IPCA TOP 5 LP'!$A$2:$XDF$2,0),FALSE))</f>
        <v>0.27</v>
      </c>
      <c r="D75" s="21">
        <f>IF(VLOOKUP(A75,'Mediana Mensal IPCA TOP 5 LP'!$A$2:$XFC$10000,MATCH(D$1,'Mediana Mensal IPCA TOP 5 LP'!$A$2:$XDF$2,0),FALSE)=0,NA(),VLOOKUP(A75,'Mediana Mensal IPCA TOP 5 LP'!$A$2:$XFC$10000,MATCH(D$1,'Mediana Mensal IPCA TOP 5 LP'!$A$2:$XDF$2,0),FALSE))</f>
        <v>0.35</v>
      </c>
      <c r="E75" s="21">
        <f>IF(VLOOKUP(A75,'Mediana Mensal IPCA TOP 5 LP'!$A$2:$XFC$10000,MATCH(E$1,'Mediana Mensal IPCA TOP 5 LP'!$A$2:$XDF$2,0),FALSE)=0,NA(),VLOOKUP(A75,'Mediana Mensal IPCA TOP 5 LP'!$A$2:$XFC$10000,MATCH(E$1,'Mediana Mensal IPCA TOP 5 LP'!$A$2:$XDF$2,0),FALSE))</f>
        <v>0.27</v>
      </c>
      <c r="F75" s="21">
        <f>IF(VLOOKUP(A75,'Mediana Mensal IPCA TOP 5 LP'!$A$2:$XFC$10000,MATCH(F$1,'Mediana Mensal IPCA TOP 5 LP'!$A$2:$XDF$2,0),FALSE)=0,NA(),VLOOKUP(A75,'Mediana Mensal IPCA TOP 5 LP'!$A$2:$XFC$10000,MATCH(F$1,'Mediana Mensal IPCA TOP 5 LP'!$A$2:$XDF$2,0),FALSE))</f>
        <v>0.15</v>
      </c>
    </row>
    <row r="76" spans="1:6" x14ac:dyDescent="0.3">
      <c r="A76" s="20">
        <v>44671</v>
      </c>
      <c r="B76" s="21">
        <f>IF(VLOOKUP(A76,'Mediana Mensal IPCA TOP 5 LP'!$A$2:$XFC$10000,MATCH(B$1,'Mediana Mensal IPCA TOP 5 LP'!$A$2:$XDF$2,0),FALSE)=0,NA(),VLOOKUP(A76,'Mediana Mensal IPCA TOP 5 LP'!$A$2:$XFC$10000,MATCH(B$1,'Mediana Mensal IPCA TOP 5 LP'!$A$2:$XDF$2,0),FALSE))</f>
        <v>0.45</v>
      </c>
      <c r="C76" s="21">
        <f>IF(VLOOKUP(A76,'Mediana Mensal IPCA TOP 5 LP'!$A$2:$XFC$10000,MATCH(C$1,'Mediana Mensal IPCA TOP 5 LP'!$A$2:$XDF$2,0),FALSE)=0,NA(),VLOOKUP(A76,'Mediana Mensal IPCA TOP 5 LP'!$A$2:$XFC$10000,MATCH(C$1,'Mediana Mensal IPCA TOP 5 LP'!$A$2:$XDF$2,0),FALSE))</f>
        <v>0.27</v>
      </c>
      <c r="D76" s="21">
        <f>IF(VLOOKUP(A76,'Mediana Mensal IPCA TOP 5 LP'!$A$2:$XFC$10000,MATCH(D$1,'Mediana Mensal IPCA TOP 5 LP'!$A$2:$XDF$2,0),FALSE)=0,NA(),VLOOKUP(A76,'Mediana Mensal IPCA TOP 5 LP'!$A$2:$XFC$10000,MATCH(D$1,'Mediana Mensal IPCA TOP 5 LP'!$A$2:$XDF$2,0),FALSE))</f>
        <v>0.35</v>
      </c>
      <c r="E76" s="21">
        <f>IF(VLOOKUP(A76,'Mediana Mensal IPCA TOP 5 LP'!$A$2:$XFC$10000,MATCH(E$1,'Mediana Mensal IPCA TOP 5 LP'!$A$2:$XDF$2,0),FALSE)=0,NA(),VLOOKUP(A76,'Mediana Mensal IPCA TOP 5 LP'!$A$2:$XFC$10000,MATCH(E$1,'Mediana Mensal IPCA TOP 5 LP'!$A$2:$XDF$2,0),FALSE))</f>
        <v>0.27</v>
      </c>
      <c r="F76" s="21">
        <f>IF(VLOOKUP(A76,'Mediana Mensal IPCA TOP 5 LP'!$A$2:$XFC$10000,MATCH(F$1,'Mediana Mensal IPCA TOP 5 LP'!$A$2:$XDF$2,0),FALSE)=0,NA(),VLOOKUP(A76,'Mediana Mensal IPCA TOP 5 LP'!$A$2:$XFC$10000,MATCH(F$1,'Mediana Mensal IPCA TOP 5 LP'!$A$2:$XDF$2,0),FALSE))</f>
        <v>0.15</v>
      </c>
    </row>
    <row r="77" spans="1:6" x14ac:dyDescent="0.3">
      <c r="A77" s="20">
        <v>44673</v>
      </c>
      <c r="B77" s="21">
        <f>IF(VLOOKUP(A77,'Mediana Mensal IPCA TOP 5 LP'!$A$2:$XFC$10000,MATCH(B$1,'Mediana Mensal IPCA TOP 5 LP'!$A$2:$XDF$2,0),FALSE)=0,NA(),VLOOKUP(A77,'Mediana Mensal IPCA TOP 5 LP'!$A$2:$XFC$10000,MATCH(B$1,'Mediana Mensal IPCA TOP 5 LP'!$A$2:$XDF$2,0),FALSE))</f>
        <v>0.45</v>
      </c>
      <c r="C77" s="21">
        <f>IF(VLOOKUP(A77,'Mediana Mensal IPCA TOP 5 LP'!$A$2:$XFC$10000,MATCH(C$1,'Mediana Mensal IPCA TOP 5 LP'!$A$2:$XDF$2,0),FALSE)=0,NA(),VLOOKUP(A77,'Mediana Mensal IPCA TOP 5 LP'!$A$2:$XFC$10000,MATCH(C$1,'Mediana Mensal IPCA TOP 5 LP'!$A$2:$XDF$2,0),FALSE))</f>
        <v>0.33</v>
      </c>
      <c r="D77" s="21">
        <f>IF(VLOOKUP(A77,'Mediana Mensal IPCA TOP 5 LP'!$A$2:$XFC$10000,MATCH(D$1,'Mediana Mensal IPCA TOP 5 LP'!$A$2:$XDF$2,0),FALSE)=0,NA(),VLOOKUP(A77,'Mediana Mensal IPCA TOP 5 LP'!$A$2:$XFC$10000,MATCH(D$1,'Mediana Mensal IPCA TOP 5 LP'!$A$2:$XDF$2,0),FALSE))</f>
        <v>0.26</v>
      </c>
      <c r="E77" s="21">
        <f>IF(VLOOKUP(A77,'Mediana Mensal IPCA TOP 5 LP'!$A$2:$XFC$10000,MATCH(E$1,'Mediana Mensal IPCA TOP 5 LP'!$A$2:$XDF$2,0),FALSE)=0,NA(),VLOOKUP(A77,'Mediana Mensal IPCA TOP 5 LP'!$A$2:$XFC$10000,MATCH(E$1,'Mediana Mensal IPCA TOP 5 LP'!$A$2:$XDF$2,0),FALSE))</f>
        <v>0.27</v>
      </c>
      <c r="F77" s="21">
        <f>IF(VLOOKUP(A77,'Mediana Mensal IPCA TOP 5 LP'!$A$2:$XFC$10000,MATCH(F$1,'Mediana Mensal IPCA TOP 5 LP'!$A$2:$XDF$2,0),FALSE)=0,NA(),VLOOKUP(A77,'Mediana Mensal IPCA TOP 5 LP'!$A$2:$XFC$10000,MATCH(F$1,'Mediana Mensal IPCA TOP 5 LP'!$A$2:$XDF$2,0),FALSE))</f>
        <v>0.15</v>
      </c>
    </row>
    <row r="78" spans="1:6" x14ac:dyDescent="0.3">
      <c r="A78" s="20">
        <v>44676</v>
      </c>
      <c r="B78" s="21">
        <f>IF(VLOOKUP(A78,'Mediana Mensal IPCA TOP 5 LP'!$A$2:$XFC$10000,MATCH(B$1,'Mediana Mensal IPCA TOP 5 LP'!$A$2:$XDF$2,0),FALSE)=0,NA(),VLOOKUP(A78,'Mediana Mensal IPCA TOP 5 LP'!$A$2:$XFC$10000,MATCH(B$1,'Mediana Mensal IPCA TOP 5 LP'!$A$2:$XDF$2,0),FALSE))</f>
        <v>0.45</v>
      </c>
      <c r="C78" s="21">
        <f>IF(VLOOKUP(A78,'Mediana Mensal IPCA TOP 5 LP'!$A$2:$XFC$10000,MATCH(C$1,'Mediana Mensal IPCA TOP 5 LP'!$A$2:$XDF$2,0),FALSE)=0,NA(),VLOOKUP(A78,'Mediana Mensal IPCA TOP 5 LP'!$A$2:$XFC$10000,MATCH(C$1,'Mediana Mensal IPCA TOP 5 LP'!$A$2:$XDF$2,0),FALSE))</f>
        <v>0.33</v>
      </c>
      <c r="D78" s="21">
        <f>IF(VLOOKUP(A78,'Mediana Mensal IPCA TOP 5 LP'!$A$2:$XFC$10000,MATCH(D$1,'Mediana Mensal IPCA TOP 5 LP'!$A$2:$XDF$2,0),FALSE)=0,NA(),VLOOKUP(A78,'Mediana Mensal IPCA TOP 5 LP'!$A$2:$XFC$10000,MATCH(D$1,'Mediana Mensal IPCA TOP 5 LP'!$A$2:$XDF$2,0),FALSE))</f>
        <v>0.26</v>
      </c>
      <c r="E78" s="21">
        <f>IF(VLOOKUP(A78,'Mediana Mensal IPCA TOP 5 LP'!$A$2:$XFC$10000,MATCH(E$1,'Mediana Mensal IPCA TOP 5 LP'!$A$2:$XDF$2,0),FALSE)=0,NA(),VLOOKUP(A78,'Mediana Mensal IPCA TOP 5 LP'!$A$2:$XFC$10000,MATCH(E$1,'Mediana Mensal IPCA TOP 5 LP'!$A$2:$XDF$2,0),FALSE))</f>
        <v>0.27</v>
      </c>
      <c r="F78" s="21">
        <f>IF(VLOOKUP(A78,'Mediana Mensal IPCA TOP 5 LP'!$A$2:$XFC$10000,MATCH(F$1,'Mediana Mensal IPCA TOP 5 LP'!$A$2:$XDF$2,0),FALSE)=0,NA(),VLOOKUP(A78,'Mediana Mensal IPCA TOP 5 LP'!$A$2:$XFC$10000,MATCH(F$1,'Mediana Mensal IPCA TOP 5 LP'!$A$2:$XDF$2,0),FALSE))</f>
        <v>0.14000000000000001</v>
      </c>
    </row>
    <row r="79" spans="1:6" x14ac:dyDescent="0.3">
      <c r="A79" s="20">
        <v>44677</v>
      </c>
      <c r="B79" s="21">
        <f>IF(VLOOKUP(A79,'Mediana Mensal IPCA TOP 5 LP'!$A$2:$XFC$10000,MATCH(B$1,'Mediana Mensal IPCA TOP 5 LP'!$A$2:$XDF$2,0),FALSE)=0,NA(),VLOOKUP(A79,'Mediana Mensal IPCA TOP 5 LP'!$A$2:$XFC$10000,MATCH(B$1,'Mediana Mensal IPCA TOP 5 LP'!$A$2:$XDF$2,0),FALSE))</f>
        <v>0.45</v>
      </c>
      <c r="C79" s="21">
        <f>IF(VLOOKUP(A79,'Mediana Mensal IPCA TOP 5 LP'!$A$2:$XFC$10000,MATCH(C$1,'Mediana Mensal IPCA TOP 5 LP'!$A$2:$XDF$2,0),FALSE)=0,NA(),VLOOKUP(A79,'Mediana Mensal IPCA TOP 5 LP'!$A$2:$XFC$10000,MATCH(C$1,'Mediana Mensal IPCA TOP 5 LP'!$A$2:$XDF$2,0),FALSE))</f>
        <v>0.33</v>
      </c>
      <c r="D79" s="21">
        <f>IF(VLOOKUP(A79,'Mediana Mensal IPCA TOP 5 LP'!$A$2:$XFC$10000,MATCH(D$1,'Mediana Mensal IPCA TOP 5 LP'!$A$2:$XDF$2,0),FALSE)=0,NA(),VLOOKUP(A79,'Mediana Mensal IPCA TOP 5 LP'!$A$2:$XFC$10000,MATCH(D$1,'Mediana Mensal IPCA TOP 5 LP'!$A$2:$XDF$2,0),FALSE))</f>
        <v>0.26</v>
      </c>
      <c r="E79" s="21">
        <f>IF(VLOOKUP(A79,'Mediana Mensal IPCA TOP 5 LP'!$A$2:$XFC$10000,MATCH(E$1,'Mediana Mensal IPCA TOP 5 LP'!$A$2:$XDF$2,0),FALSE)=0,NA(),VLOOKUP(A79,'Mediana Mensal IPCA TOP 5 LP'!$A$2:$XFC$10000,MATCH(E$1,'Mediana Mensal IPCA TOP 5 LP'!$A$2:$XDF$2,0),FALSE))</f>
        <v>0.27</v>
      </c>
      <c r="F79" s="21">
        <f>IF(VLOOKUP(A79,'Mediana Mensal IPCA TOP 5 LP'!$A$2:$XFC$10000,MATCH(F$1,'Mediana Mensal IPCA TOP 5 LP'!$A$2:$XDF$2,0),FALSE)=0,NA(),VLOOKUP(A79,'Mediana Mensal IPCA TOP 5 LP'!$A$2:$XFC$10000,MATCH(F$1,'Mediana Mensal IPCA TOP 5 LP'!$A$2:$XDF$2,0),FALSE))</f>
        <v>0.14000000000000001</v>
      </c>
    </row>
    <row r="80" spans="1:6" x14ac:dyDescent="0.3">
      <c r="A80" s="20">
        <v>44678</v>
      </c>
      <c r="B80" s="21">
        <f>IF(VLOOKUP(A80,'Mediana Mensal IPCA TOP 5 LP'!$A$2:$XFC$10000,MATCH(B$1,'Mediana Mensal IPCA TOP 5 LP'!$A$2:$XDF$2,0),FALSE)=0,NA(),VLOOKUP(A80,'Mediana Mensal IPCA TOP 5 LP'!$A$2:$XFC$10000,MATCH(B$1,'Mediana Mensal IPCA TOP 5 LP'!$A$2:$XDF$2,0),FALSE))</f>
        <v>0.45</v>
      </c>
      <c r="C80" s="21">
        <f>IF(VLOOKUP(A80,'Mediana Mensal IPCA TOP 5 LP'!$A$2:$XFC$10000,MATCH(C$1,'Mediana Mensal IPCA TOP 5 LP'!$A$2:$XDF$2,0),FALSE)=0,NA(),VLOOKUP(A80,'Mediana Mensal IPCA TOP 5 LP'!$A$2:$XFC$10000,MATCH(C$1,'Mediana Mensal IPCA TOP 5 LP'!$A$2:$XDF$2,0),FALSE))</f>
        <v>0.33</v>
      </c>
      <c r="D80" s="21">
        <f>IF(VLOOKUP(A80,'Mediana Mensal IPCA TOP 5 LP'!$A$2:$XFC$10000,MATCH(D$1,'Mediana Mensal IPCA TOP 5 LP'!$A$2:$XDF$2,0),FALSE)=0,NA(),VLOOKUP(A80,'Mediana Mensal IPCA TOP 5 LP'!$A$2:$XFC$10000,MATCH(D$1,'Mediana Mensal IPCA TOP 5 LP'!$A$2:$XDF$2,0),FALSE))</f>
        <v>0.26</v>
      </c>
      <c r="E80" s="21">
        <f>IF(VLOOKUP(A80,'Mediana Mensal IPCA TOP 5 LP'!$A$2:$XFC$10000,MATCH(E$1,'Mediana Mensal IPCA TOP 5 LP'!$A$2:$XDF$2,0),FALSE)=0,NA(),VLOOKUP(A80,'Mediana Mensal IPCA TOP 5 LP'!$A$2:$XFC$10000,MATCH(E$1,'Mediana Mensal IPCA TOP 5 LP'!$A$2:$XDF$2,0),FALSE))</f>
        <v>0.27</v>
      </c>
      <c r="F80" s="21">
        <f>IF(VLOOKUP(A80,'Mediana Mensal IPCA TOP 5 LP'!$A$2:$XFC$10000,MATCH(F$1,'Mediana Mensal IPCA TOP 5 LP'!$A$2:$XDF$2,0),FALSE)=0,NA(),VLOOKUP(A80,'Mediana Mensal IPCA TOP 5 LP'!$A$2:$XFC$10000,MATCH(F$1,'Mediana Mensal IPCA TOP 5 LP'!$A$2:$XDF$2,0),FALSE))</f>
        <v>0.14000000000000001</v>
      </c>
    </row>
    <row r="81" spans="1:6" x14ac:dyDescent="0.3">
      <c r="A81" s="20">
        <v>44679</v>
      </c>
      <c r="B81" s="21">
        <f>IF(VLOOKUP(A81,'Mediana Mensal IPCA TOP 5 LP'!$A$2:$XFC$10000,MATCH(B$1,'Mediana Mensal IPCA TOP 5 LP'!$A$2:$XDF$2,0),FALSE)=0,NA(),VLOOKUP(A81,'Mediana Mensal IPCA TOP 5 LP'!$A$2:$XFC$10000,MATCH(B$1,'Mediana Mensal IPCA TOP 5 LP'!$A$2:$XDF$2,0),FALSE))</f>
        <v>0.45</v>
      </c>
      <c r="C81" s="21">
        <f>IF(VLOOKUP(A81,'Mediana Mensal IPCA TOP 5 LP'!$A$2:$XFC$10000,MATCH(C$1,'Mediana Mensal IPCA TOP 5 LP'!$A$2:$XDF$2,0),FALSE)=0,NA(),VLOOKUP(A81,'Mediana Mensal IPCA TOP 5 LP'!$A$2:$XFC$10000,MATCH(C$1,'Mediana Mensal IPCA TOP 5 LP'!$A$2:$XDF$2,0),FALSE))</f>
        <v>0.33</v>
      </c>
      <c r="D81" s="21">
        <f>IF(VLOOKUP(A81,'Mediana Mensal IPCA TOP 5 LP'!$A$2:$XFC$10000,MATCH(D$1,'Mediana Mensal IPCA TOP 5 LP'!$A$2:$XDF$2,0),FALSE)=0,NA(),VLOOKUP(A81,'Mediana Mensal IPCA TOP 5 LP'!$A$2:$XFC$10000,MATCH(D$1,'Mediana Mensal IPCA TOP 5 LP'!$A$2:$XDF$2,0),FALSE))</f>
        <v>0.26</v>
      </c>
      <c r="E81" s="21">
        <f>IF(VLOOKUP(A81,'Mediana Mensal IPCA TOP 5 LP'!$A$2:$XFC$10000,MATCH(E$1,'Mediana Mensal IPCA TOP 5 LP'!$A$2:$XDF$2,0),FALSE)=0,NA(),VLOOKUP(A81,'Mediana Mensal IPCA TOP 5 LP'!$A$2:$XFC$10000,MATCH(E$1,'Mediana Mensal IPCA TOP 5 LP'!$A$2:$XDF$2,0),FALSE))</f>
        <v>0.27</v>
      </c>
      <c r="F81" s="21">
        <f>IF(VLOOKUP(A81,'Mediana Mensal IPCA TOP 5 LP'!$A$2:$XFC$10000,MATCH(F$1,'Mediana Mensal IPCA TOP 5 LP'!$A$2:$XDF$2,0),FALSE)=0,NA(),VLOOKUP(A81,'Mediana Mensal IPCA TOP 5 LP'!$A$2:$XFC$10000,MATCH(F$1,'Mediana Mensal IPCA TOP 5 LP'!$A$2:$XDF$2,0),FALSE))</f>
        <v>0.14000000000000001</v>
      </c>
    </row>
    <row r="82" spans="1:6" x14ac:dyDescent="0.3">
      <c r="A82" s="20">
        <v>44680</v>
      </c>
      <c r="B82" s="21">
        <f>IF(VLOOKUP(A82,'Mediana Mensal IPCA TOP 5 LP'!$A$2:$XFC$10000,MATCH(B$1,'Mediana Mensal IPCA TOP 5 LP'!$A$2:$XDF$2,0),FALSE)=0,NA(),VLOOKUP(A82,'Mediana Mensal IPCA TOP 5 LP'!$A$2:$XFC$10000,MATCH(B$1,'Mediana Mensal IPCA TOP 5 LP'!$A$2:$XDF$2,0),FALSE))</f>
        <v>0.48</v>
      </c>
      <c r="C82" s="21">
        <f>IF(VLOOKUP(A82,'Mediana Mensal IPCA TOP 5 LP'!$A$2:$XFC$10000,MATCH(C$1,'Mediana Mensal IPCA TOP 5 LP'!$A$2:$XDF$2,0),FALSE)=0,NA(),VLOOKUP(A82,'Mediana Mensal IPCA TOP 5 LP'!$A$2:$XFC$10000,MATCH(C$1,'Mediana Mensal IPCA TOP 5 LP'!$A$2:$XDF$2,0),FALSE))</f>
        <v>0.33</v>
      </c>
      <c r="D82" s="21">
        <f>IF(VLOOKUP(A82,'Mediana Mensal IPCA TOP 5 LP'!$A$2:$XFC$10000,MATCH(D$1,'Mediana Mensal IPCA TOP 5 LP'!$A$2:$XDF$2,0),FALSE)=0,NA(),VLOOKUP(A82,'Mediana Mensal IPCA TOP 5 LP'!$A$2:$XFC$10000,MATCH(D$1,'Mediana Mensal IPCA TOP 5 LP'!$A$2:$XDF$2,0),FALSE))</f>
        <v>0.27</v>
      </c>
      <c r="E82" s="21">
        <f>IF(VLOOKUP(A82,'Mediana Mensal IPCA TOP 5 LP'!$A$2:$XFC$10000,MATCH(E$1,'Mediana Mensal IPCA TOP 5 LP'!$A$2:$XDF$2,0),FALSE)=0,NA(),VLOOKUP(A82,'Mediana Mensal IPCA TOP 5 LP'!$A$2:$XFC$10000,MATCH(E$1,'Mediana Mensal IPCA TOP 5 LP'!$A$2:$XDF$2,0),FALSE))</f>
        <v>0.27</v>
      </c>
      <c r="F82" s="21">
        <f>IF(VLOOKUP(A82,'Mediana Mensal IPCA TOP 5 LP'!$A$2:$XFC$10000,MATCH(F$1,'Mediana Mensal IPCA TOP 5 LP'!$A$2:$XDF$2,0),FALSE)=0,NA(),VLOOKUP(A82,'Mediana Mensal IPCA TOP 5 LP'!$A$2:$XFC$10000,MATCH(F$1,'Mediana Mensal IPCA TOP 5 LP'!$A$2:$XDF$2,0),FALSE))</f>
        <v>0.16</v>
      </c>
    </row>
    <row r="83" spans="1:6" x14ac:dyDescent="0.3">
      <c r="A83" s="20">
        <v>44683</v>
      </c>
      <c r="B83" s="21">
        <f>IF(VLOOKUP(A83,'Mediana Mensal IPCA TOP 5 LP'!$A$2:$XFC$10000,MATCH(B$1,'Mediana Mensal IPCA TOP 5 LP'!$A$2:$XDF$2,0),FALSE)=0,NA(),VLOOKUP(A83,'Mediana Mensal IPCA TOP 5 LP'!$A$2:$XFC$10000,MATCH(B$1,'Mediana Mensal IPCA TOP 5 LP'!$A$2:$XDF$2,0),FALSE))</f>
        <v>0.48</v>
      </c>
      <c r="C83" s="21">
        <f>IF(VLOOKUP(A83,'Mediana Mensal IPCA TOP 5 LP'!$A$2:$XFC$10000,MATCH(C$1,'Mediana Mensal IPCA TOP 5 LP'!$A$2:$XDF$2,0),FALSE)=0,NA(),VLOOKUP(A83,'Mediana Mensal IPCA TOP 5 LP'!$A$2:$XFC$10000,MATCH(C$1,'Mediana Mensal IPCA TOP 5 LP'!$A$2:$XDF$2,0),FALSE))</f>
        <v>0.33</v>
      </c>
      <c r="D83" s="21">
        <f>IF(VLOOKUP(A83,'Mediana Mensal IPCA TOP 5 LP'!$A$2:$XFC$10000,MATCH(D$1,'Mediana Mensal IPCA TOP 5 LP'!$A$2:$XDF$2,0),FALSE)=0,NA(),VLOOKUP(A83,'Mediana Mensal IPCA TOP 5 LP'!$A$2:$XFC$10000,MATCH(D$1,'Mediana Mensal IPCA TOP 5 LP'!$A$2:$XDF$2,0),FALSE))</f>
        <v>0.27</v>
      </c>
      <c r="E83" s="21">
        <f>IF(VLOOKUP(A83,'Mediana Mensal IPCA TOP 5 LP'!$A$2:$XFC$10000,MATCH(E$1,'Mediana Mensal IPCA TOP 5 LP'!$A$2:$XDF$2,0),FALSE)=0,NA(),VLOOKUP(A83,'Mediana Mensal IPCA TOP 5 LP'!$A$2:$XFC$10000,MATCH(E$1,'Mediana Mensal IPCA TOP 5 LP'!$A$2:$XDF$2,0),FALSE))</f>
        <v>0.27</v>
      </c>
      <c r="F83" s="21">
        <f>IF(VLOOKUP(A83,'Mediana Mensal IPCA TOP 5 LP'!$A$2:$XFC$10000,MATCH(F$1,'Mediana Mensal IPCA TOP 5 LP'!$A$2:$XDF$2,0),FALSE)=0,NA(),VLOOKUP(A83,'Mediana Mensal IPCA TOP 5 LP'!$A$2:$XFC$10000,MATCH(F$1,'Mediana Mensal IPCA TOP 5 LP'!$A$2:$XDF$2,0),FALSE))</f>
        <v>0.16</v>
      </c>
    </row>
    <row r="84" spans="1:6" x14ac:dyDescent="0.3">
      <c r="A84" s="20">
        <v>44684</v>
      </c>
      <c r="B84" s="21">
        <f>IF(VLOOKUP(A84,'Mediana Mensal IPCA TOP 5 LP'!$A$2:$XFC$10000,MATCH(B$1,'Mediana Mensal IPCA TOP 5 LP'!$A$2:$XDF$2,0),FALSE)=0,NA(),VLOOKUP(A84,'Mediana Mensal IPCA TOP 5 LP'!$A$2:$XFC$10000,MATCH(B$1,'Mediana Mensal IPCA TOP 5 LP'!$A$2:$XDF$2,0),FALSE))</f>
        <v>0.48</v>
      </c>
      <c r="C84" s="21">
        <f>IF(VLOOKUP(A84,'Mediana Mensal IPCA TOP 5 LP'!$A$2:$XFC$10000,MATCH(C$1,'Mediana Mensal IPCA TOP 5 LP'!$A$2:$XDF$2,0),FALSE)=0,NA(),VLOOKUP(A84,'Mediana Mensal IPCA TOP 5 LP'!$A$2:$XFC$10000,MATCH(C$1,'Mediana Mensal IPCA TOP 5 LP'!$A$2:$XDF$2,0),FALSE))</f>
        <v>0.33</v>
      </c>
      <c r="D84" s="21">
        <f>IF(VLOOKUP(A84,'Mediana Mensal IPCA TOP 5 LP'!$A$2:$XFC$10000,MATCH(D$1,'Mediana Mensal IPCA TOP 5 LP'!$A$2:$XDF$2,0),FALSE)=0,NA(),VLOOKUP(A84,'Mediana Mensal IPCA TOP 5 LP'!$A$2:$XFC$10000,MATCH(D$1,'Mediana Mensal IPCA TOP 5 LP'!$A$2:$XDF$2,0),FALSE))</f>
        <v>0.27</v>
      </c>
      <c r="E84" s="21">
        <f>IF(VLOOKUP(A84,'Mediana Mensal IPCA TOP 5 LP'!$A$2:$XFC$10000,MATCH(E$1,'Mediana Mensal IPCA TOP 5 LP'!$A$2:$XDF$2,0),FALSE)=0,NA(),VLOOKUP(A84,'Mediana Mensal IPCA TOP 5 LP'!$A$2:$XFC$10000,MATCH(E$1,'Mediana Mensal IPCA TOP 5 LP'!$A$2:$XDF$2,0),FALSE))</f>
        <v>0.27</v>
      </c>
      <c r="F84" s="21">
        <f>IF(VLOOKUP(A84,'Mediana Mensal IPCA TOP 5 LP'!$A$2:$XFC$10000,MATCH(F$1,'Mediana Mensal IPCA TOP 5 LP'!$A$2:$XDF$2,0),FALSE)=0,NA(),VLOOKUP(A84,'Mediana Mensal IPCA TOP 5 LP'!$A$2:$XFC$10000,MATCH(F$1,'Mediana Mensal IPCA TOP 5 LP'!$A$2:$XDF$2,0),FALSE))</f>
        <v>0.16</v>
      </c>
    </row>
    <row r="85" spans="1:6" x14ac:dyDescent="0.3">
      <c r="A85" s="20">
        <v>44685</v>
      </c>
      <c r="B85" s="21">
        <f>IF(VLOOKUP(A85,'Mediana Mensal IPCA TOP 5 LP'!$A$2:$XFC$10000,MATCH(B$1,'Mediana Mensal IPCA TOP 5 LP'!$A$2:$XDF$2,0),FALSE)=0,NA(),VLOOKUP(A85,'Mediana Mensal IPCA TOP 5 LP'!$A$2:$XFC$10000,MATCH(B$1,'Mediana Mensal IPCA TOP 5 LP'!$A$2:$XDF$2,0),FALSE))</f>
        <v>0.48</v>
      </c>
      <c r="C85" s="21">
        <f>IF(VLOOKUP(A85,'Mediana Mensal IPCA TOP 5 LP'!$A$2:$XFC$10000,MATCH(C$1,'Mediana Mensal IPCA TOP 5 LP'!$A$2:$XDF$2,0),FALSE)=0,NA(),VLOOKUP(A85,'Mediana Mensal IPCA TOP 5 LP'!$A$2:$XFC$10000,MATCH(C$1,'Mediana Mensal IPCA TOP 5 LP'!$A$2:$XDF$2,0),FALSE))</f>
        <v>0.33</v>
      </c>
      <c r="D85" s="21">
        <f>IF(VLOOKUP(A85,'Mediana Mensal IPCA TOP 5 LP'!$A$2:$XFC$10000,MATCH(D$1,'Mediana Mensal IPCA TOP 5 LP'!$A$2:$XDF$2,0),FALSE)=0,NA(),VLOOKUP(A85,'Mediana Mensal IPCA TOP 5 LP'!$A$2:$XFC$10000,MATCH(D$1,'Mediana Mensal IPCA TOP 5 LP'!$A$2:$XDF$2,0),FALSE))</f>
        <v>0.27</v>
      </c>
      <c r="E85" s="21">
        <f>IF(VLOOKUP(A85,'Mediana Mensal IPCA TOP 5 LP'!$A$2:$XFC$10000,MATCH(E$1,'Mediana Mensal IPCA TOP 5 LP'!$A$2:$XDF$2,0),FALSE)=0,NA(),VLOOKUP(A85,'Mediana Mensal IPCA TOP 5 LP'!$A$2:$XFC$10000,MATCH(E$1,'Mediana Mensal IPCA TOP 5 LP'!$A$2:$XDF$2,0),FALSE))</f>
        <v>0.27</v>
      </c>
      <c r="F85" s="21">
        <f>IF(VLOOKUP(A85,'Mediana Mensal IPCA TOP 5 LP'!$A$2:$XFC$10000,MATCH(F$1,'Mediana Mensal IPCA TOP 5 LP'!$A$2:$XDF$2,0),FALSE)=0,NA(),VLOOKUP(A85,'Mediana Mensal IPCA TOP 5 LP'!$A$2:$XFC$10000,MATCH(F$1,'Mediana Mensal IPCA TOP 5 LP'!$A$2:$XDF$2,0),FALSE))</f>
        <v>0.16</v>
      </c>
    </row>
    <row r="86" spans="1:6" x14ac:dyDescent="0.3">
      <c r="A86" s="20">
        <v>44686</v>
      </c>
      <c r="B86" s="21">
        <f>IF(VLOOKUP(A86,'Mediana Mensal IPCA TOP 5 LP'!$A$2:$XFC$10000,MATCH(B$1,'Mediana Mensal IPCA TOP 5 LP'!$A$2:$XDF$2,0),FALSE)=0,NA(),VLOOKUP(A86,'Mediana Mensal IPCA TOP 5 LP'!$A$2:$XFC$10000,MATCH(B$1,'Mediana Mensal IPCA TOP 5 LP'!$A$2:$XDF$2,0),FALSE))</f>
        <v>0.48</v>
      </c>
      <c r="C86" s="21">
        <f>IF(VLOOKUP(A86,'Mediana Mensal IPCA TOP 5 LP'!$A$2:$XFC$10000,MATCH(C$1,'Mediana Mensal IPCA TOP 5 LP'!$A$2:$XDF$2,0),FALSE)=0,NA(),VLOOKUP(A86,'Mediana Mensal IPCA TOP 5 LP'!$A$2:$XFC$10000,MATCH(C$1,'Mediana Mensal IPCA TOP 5 LP'!$A$2:$XDF$2,0),FALSE))</f>
        <v>0.33</v>
      </c>
      <c r="D86" s="21">
        <f>IF(VLOOKUP(A86,'Mediana Mensal IPCA TOP 5 LP'!$A$2:$XFC$10000,MATCH(D$1,'Mediana Mensal IPCA TOP 5 LP'!$A$2:$XDF$2,0),FALSE)=0,NA(),VLOOKUP(A86,'Mediana Mensal IPCA TOP 5 LP'!$A$2:$XFC$10000,MATCH(D$1,'Mediana Mensal IPCA TOP 5 LP'!$A$2:$XDF$2,0),FALSE))</f>
        <v>0.27</v>
      </c>
      <c r="E86" s="21">
        <f>IF(VLOOKUP(A86,'Mediana Mensal IPCA TOP 5 LP'!$A$2:$XFC$10000,MATCH(E$1,'Mediana Mensal IPCA TOP 5 LP'!$A$2:$XDF$2,0),FALSE)=0,NA(),VLOOKUP(A86,'Mediana Mensal IPCA TOP 5 LP'!$A$2:$XFC$10000,MATCH(E$1,'Mediana Mensal IPCA TOP 5 LP'!$A$2:$XDF$2,0),FALSE))</f>
        <v>0.27</v>
      </c>
      <c r="F86" s="21">
        <f>IF(VLOOKUP(A86,'Mediana Mensal IPCA TOP 5 LP'!$A$2:$XFC$10000,MATCH(F$1,'Mediana Mensal IPCA TOP 5 LP'!$A$2:$XDF$2,0),FALSE)=0,NA(),VLOOKUP(A86,'Mediana Mensal IPCA TOP 5 LP'!$A$2:$XFC$10000,MATCH(F$1,'Mediana Mensal IPCA TOP 5 LP'!$A$2:$XDF$2,0),FALSE))</f>
        <v>0.16</v>
      </c>
    </row>
    <row r="87" spans="1:6" x14ac:dyDescent="0.3">
      <c r="A87" s="20">
        <v>44687</v>
      </c>
      <c r="B87" s="21">
        <f>IF(VLOOKUP(A87,'Mediana Mensal IPCA TOP 5 LP'!$A$2:$XFC$10000,MATCH(B$1,'Mediana Mensal IPCA TOP 5 LP'!$A$2:$XDF$2,0),FALSE)=0,NA(),VLOOKUP(A87,'Mediana Mensal IPCA TOP 5 LP'!$A$2:$XFC$10000,MATCH(B$1,'Mediana Mensal IPCA TOP 5 LP'!$A$2:$XDF$2,0),FALSE))</f>
        <v>0.48</v>
      </c>
      <c r="C87" s="21">
        <f>IF(VLOOKUP(A87,'Mediana Mensal IPCA TOP 5 LP'!$A$2:$XFC$10000,MATCH(C$1,'Mediana Mensal IPCA TOP 5 LP'!$A$2:$XDF$2,0),FALSE)=0,NA(),VLOOKUP(A87,'Mediana Mensal IPCA TOP 5 LP'!$A$2:$XFC$10000,MATCH(C$1,'Mediana Mensal IPCA TOP 5 LP'!$A$2:$XDF$2,0),FALSE))</f>
        <v>0.33</v>
      </c>
      <c r="D87" s="21">
        <f>IF(VLOOKUP(A87,'Mediana Mensal IPCA TOP 5 LP'!$A$2:$XFC$10000,MATCH(D$1,'Mediana Mensal IPCA TOP 5 LP'!$A$2:$XDF$2,0),FALSE)=0,NA(),VLOOKUP(A87,'Mediana Mensal IPCA TOP 5 LP'!$A$2:$XFC$10000,MATCH(D$1,'Mediana Mensal IPCA TOP 5 LP'!$A$2:$XDF$2,0),FALSE))</f>
        <v>0.27</v>
      </c>
      <c r="E87" s="21">
        <f>IF(VLOOKUP(A87,'Mediana Mensal IPCA TOP 5 LP'!$A$2:$XFC$10000,MATCH(E$1,'Mediana Mensal IPCA TOP 5 LP'!$A$2:$XDF$2,0),FALSE)=0,NA(),VLOOKUP(A87,'Mediana Mensal IPCA TOP 5 LP'!$A$2:$XFC$10000,MATCH(E$1,'Mediana Mensal IPCA TOP 5 LP'!$A$2:$XDF$2,0),FALSE))</f>
        <v>0.28000000000000003</v>
      </c>
      <c r="F87" s="21">
        <f>IF(VLOOKUP(A87,'Mediana Mensal IPCA TOP 5 LP'!$A$2:$XFC$10000,MATCH(F$1,'Mediana Mensal IPCA TOP 5 LP'!$A$2:$XDF$2,0),FALSE)=0,NA(),VLOOKUP(A87,'Mediana Mensal IPCA TOP 5 LP'!$A$2:$XFC$10000,MATCH(F$1,'Mediana Mensal IPCA TOP 5 LP'!$A$2:$XDF$2,0),FALSE))</f>
        <v>0.18</v>
      </c>
    </row>
    <row r="88" spans="1:6" x14ac:dyDescent="0.3">
      <c r="A88" s="20">
        <v>44690</v>
      </c>
      <c r="B88" s="21">
        <f>IF(VLOOKUP(A88,'Mediana Mensal IPCA TOP 5 LP'!$A$2:$XFC$10000,MATCH(B$1,'Mediana Mensal IPCA TOP 5 LP'!$A$2:$XDF$2,0),FALSE)=0,NA(),VLOOKUP(A88,'Mediana Mensal IPCA TOP 5 LP'!$A$2:$XFC$10000,MATCH(B$1,'Mediana Mensal IPCA TOP 5 LP'!$A$2:$XDF$2,0),FALSE))</f>
        <v>0.5</v>
      </c>
      <c r="C88" s="21">
        <f>IF(VLOOKUP(A88,'Mediana Mensal IPCA TOP 5 LP'!$A$2:$XFC$10000,MATCH(C$1,'Mediana Mensal IPCA TOP 5 LP'!$A$2:$XDF$2,0),FALSE)=0,NA(),VLOOKUP(A88,'Mediana Mensal IPCA TOP 5 LP'!$A$2:$XFC$10000,MATCH(C$1,'Mediana Mensal IPCA TOP 5 LP'!$A$2:$XDF$2,0),FALSE))</f>
        <v>0.33</v>
      </c>
      <c r="D88" s="21">
        <f>IF(VLOOKUP(A88,'Mediana Mensal IPCA TOP 5 LP'!$A$2:$XFC$10000,MATCH(D$1,'Mediana Mensal IPCA TOP 5 LP'!$A$2:$XDF$2,0),FALSE)=0,NA(),VLOOKUP(A88,'Mediana Mensal IPCA TOP 5 LP'!$A$2:$XFC$10000,MATCH(D$1,'Mediana Mensal IPCA TOP 5 LP'!$A$2:$XDF$2,0),FALSE))</f>
        <v>0.27</v>
      </c>
      <c r="E88" s="21">
        <f>IF(VLOOKUP(A88,'Mediana Mensal IPCA TOP 5 LP'!$A$2:$XFC$10000,MATCH(E$1,'Mediana Mensal IPCA TOP 5 LP'!$A$2:$XDF$2,0),FALSE)=0,NA(),VLOOKUP(A88,'Mediana Mensal IPCA TOP 5 LP'!$A$2:$XFC$10000,MATCH(E$1,'Mediana Mensal IPCA TOP 5 LP'!$A$2:$XDF$2,0),FALSE))</f>
        <v>0.28000000000000003</v>
      </c>
      <c r="F88" s="21">
        <f>IF(VLOOKUP(A88,'Mediana Mensal IPCA TOP 5 LP'!$A$2:$XFC$10000,MATCH(F$1,'Mediana Mensal IPCA TOP 5 LP'!$A$2:$XDF$2,0),FALSE)=0,NA(),VLOOKUP(A88,'Mediana Mensal IPCA TOP 5 LP'!$A$2:$XFC$10000,MATCH(F$1,'Mediana Mensal IPCA TOP 5 LP'!$A$2:$XDF$2,0),FALSE))</f>
        <v>0.18</v>
      </c>
    </row>
    <row r="89" spans="1:6" x14ac:dyDescent="0.3">
      <c r="A89" s="20">
        <v>44691</v>
      </c>
      <c r="B89" s="21">
        <f>IF(VLOOKUP(A89,'Mediana Mensal IPCA TOP 5 LP'!$A$2:$XFC$10000,MATCH(B$1,'Mediana Mensal IPCA TOP 5 LP'!$A$2:$XDF$2,0),FALSE)=0,NA(),VLOOKUP(A89,'Mediana Mensal IPCA TOP 5 LP'!$A$2:$XFC$10000,MATCH(B$1,'Mediana Mensal IPCA TOP 5 LP'!$A$2:$XDF$2,0),FALSE))</f>
        <v>0.5</v>
      </c>
      <c r="C89" s="21">
        <f>IF(VLOOKUP(A89,'Mediana Mensal IPCA TOP 5 LP'!$A$2:$XFC$10000,MATCH(C$1,'Mediana Mensal IPCA TOP 5 LP'!$A$2:$XDF$2,0),FALSE)=0,NA(),VLOOKUP(A89,'Mediana Mensal IPCA TOP 5 LP'!$A$2:$XFC$10000,MATCH(C$1,'Mediana Mensal IPCA TOP 5 LP'!$A$2:$XDF$2,0),FALSE))</f>
        <v>0.33</v>
      </c>
      <c r="D89" s="21">
        <f>IF(VLOOKUP(A89,'Mediana Mensal IPCA TOP 5 LP'!$A$2:$XFC$10000,MATCH(D$1,'Mediana Mensal IPCA TOP 5 LP'!$A$2:$XDF$2,0),FALSE)=0,NA(),VLOOKUP(A89,'Mediana Mensal IPCA TOP 5 LP'!$A$2:$XFC$10000,MATCH(D$1,'Mediana Mensal IPCA TOP 5 LP'!$A$2:$XDF$2,0),FALSE))</f>
        <v>0.27</v>
      </c>
      <c r="E89" s="21">
        <f>IF(VLOOKUP(A89,'Mediana Mensal IPCA TOP 5 LP'!$A$2:$XFC$10000,MATCH(E$1,'Mediana Mensal IPCA TOP 5 LP'!$A$2:$XDF$2,0),FALSE)=0,NA(),VLOOKUP(A89,'Mediana Mensal IPCA TOP 5 LP'!$A$2:$XFC$10000,MATCH(E$1,'Mediana Mensal IPCA TOP 5 LP'!$A$2:$XDF$2,0),FALSE))</f>
        <v>0.28000000000000003</v>
      </c>
      <c r="F89" s="21">
        <f>IF(VLOOKUP(A89,'Mediana Mensal IPCA TOP 5 LP'!$A$2:$XFC$10000,MATCH(F$1,'Mediana Mensal IPCA TOP 5 LP'!$A$2:$XDF$2,0),FALSE)=0,NA(),VLOOKUP(A89,'Mediana Mensal IPCA TOP 5 LP'!$A$2:$XFC$10000,MATCH(F$1,'Mediana Mensal IPCA TOP 5 LP'!$A$2:$XDF$2,0),FALSE))</f>
        <v>0.18</v>
      </c>
    </row>
    <row r="90" spans="1:6" x14ac:dyDescent="0.3">
      <c r="A90" s="20">
        <v>44692</v>
      </c>
      <c r="B90" s="21">
        <f>IF(VLOOKUP(A90,'Mediana Mensal IPCA TOP 5 LP'!$A$2:$XFC$10000,MATCH(B$1,'Mediana Mensal IPCA TOP 5 LP'!$A$2:$XDF$2,0),FALSE)=0,NA(),VLOOKUP(A90,'Mediana Mensal IPCA TOP 5 LP'!$A$2:$XFC$10000,MATCH(B$1,'Mediana Mensal IPCA TOP 5 LP'!$A$2:$XDF$2,0),FALSE))</f>
        <v>0.5</v>
      </c>
      <c r="C90" s="21">
        <f>IF(VLOOKUP(A90,'Mediana Mensal IPCA TOP 5 LP'!$A$2:$XFC$10000,MATCH(C$1,'Mediana Mensal IPCA TOP 5 LP'!$A$2:$XDF$2,0),FALSE)=0,NA(),VLOOKUP(A90,'Mediana Mensal IPCA TOP 5 LP'!$A$2:$XFC$10000,MATCH(C$1,'Mediana Mensal IPCA TOP 5 LP'!$A$2:$XDF$2,0),FALSE))</f>
        <v>0.33</v>
      </c>
      <c r="D90" s="21">
        <f>IF(VLOOKUP(A90,'Mediana Mensal IPCA TOP 5 LP'!$A$2:$XFC$10000,MATCH(D$1,'Mediana Mensal IPCA TOP 5 LP'!$A$2:$XDF$2,0),FALSE)=0,NA(),VLOOKUP(A90,'Mediana Mensal IPCA TOP 5 LP'!$A$2:$XFC$10000,MATCH(D$1,'Mediana Mensal IPCA TOP 5 LP'!$A$2:$XDF$2,0),FALSE))</f>
        <v>0.27</v>
      </c>
      <c r="E90" s="21">
        <f>IF(VLOOKUP(A90,'Mediana Mensal IPCA TOP 5 LP'!$A$2:$XFC$10000,MATCH(E$1,'Mediana Mensal IPCA TOP 5 LP'!$A$2:$XDF$2,0),FALSE)=0,NA(),VLOOKUP(A90,'Mediana Mensal IPCA TOP 5 LP'!$A$2:$XFC$10000,MATCH(E$1,'Mediana Mensal IPCA TOP 5 LP'!$A$2:$XDF$2,0),FALSE))</f>
        <v>0.28000000000000003</v>
      </c>
      <c r="F90" s="21">
        <f>IF(VLOOKUP(A90,'Mediana Mensal IPCA TOP 5 LP'!$A$2:$XFC$10000,MATCH(F$1,'Mediana Mensal IPCA TOP 5 LP'!$A$2:$XDF$2,0),FALSE)=0,NA(),VLOOKUP(A90,'Mediana Mensal IPCA TOP 5 LP'!$A$2:$XFC$10000,MATCH(F$1,'Mediana Mensal IPCA TOP 5 LP'!$A$2:$XDF$2,0),FALSE))</f>
        <v>0.18</v>
      </c>
    </row>
    <row r="91" spans="1:6" x14ac:dyDescent="0.3">
      <c r="A91" s="20">
        <v>44693</v>
      </c>
      <c r="B91" s="21">
        <f>IF(VLOOKUP(A91,'Mediana Mensal IPCA TOP 5 LP'!$A$2:$XFC$10000,MATCH(B$1,'Mediana Mensal IPCA TOP 5 LP'!$A$2:$XDF$2,0),FALSE)=0,NA(),VLOOKUP(A91,'Mediana Mensal IPCA TOP 5 LP'!$A$2:$XFC$10000,MATCH(B$1,'Mediana Mensal IPCA TOP 5 LP'!$A$2:$XDF$2,0),FALSE))</f>
        <v>0.5</v>
      </c>
      <c r="C91" s="21">
        <f>IF(VLOOKUP(A91,'Mediana Mensal IPCA TOP 5 LP'!$A$2:$XFC$10000,MATCH(C$1,'Mediana Mensal IPCA TOP 5 LP'!$A$2:$XDF$2,0),FALSE)=0,NA(),VLOOKUP(A91,'Mediana Mensal IPCA TOP 5 LP'!$A$2:$XFC$10000,MATCH(C$1,'Mediana Mensal IPCA TOP 5 LP'!$A$2:$XDF$2,0),FALSE))</f>
        <v>0.33</v>
      </c>
      <c r="D91" s="21">
        <f>IF(VLOOKUP(A91,'Mediana Mensal IPCA TOP 5 LP'!$A$2:$XFC$10000,MATCH(D$1,'Mediana Mensal IPCA TOP 5 LP'!$A$2:$XDF$2,0),FALSE)=0,NA(),VLOOKUP(A91,'Mediana Mensal IPCA TOP 5 LP'!$A$2:$XFC$10000,MATCH(D$1,'Mediana Mensal IPCA TOP 5 LP'!$A$2:$XDF$2,0),FALSE))</f>
        <v>0.27</v>
      </c>
      <c r="E91" s="21">
        <f>IF(VLOOKUP(A91,'Mediana Mensal IPCA TOP 5 LP'!$A$2:$XFC$10000,MATCH(E$1,'Mediana Mensal IPCA TOP 5 LP'!$A$2:$XDF$2,0),FALSE)=0,NA(),VLOOKUP(A91,'Mediana Mensal IPCA TOP 5 LP'!$A$2:$XFC$10000,MATCH(E$1,'Mediana Mensal IPCA TOP 5 LP'!$A$2:$XDF$2,0),FALSE))</f>
        <v>0.28000000000000003</v>
      </c>
      <c r="F91" s="21">
        <f>IF(VLOOKUP(A91,'Mediana Mensal IPCA TOP 5 LP'!$A$2:$XFC$10000,MATCH(F$1,'Mediana Mensal IPCA TOP 5 LP'!$A$2:$XDF$2,0),FALSE)=0,NA(),VLOOKUP(A91,'Mediana Mensal IPCA TOP 5 LP'!$A$2:$XFC$10000,MATCH(F$1,'Mediana Mensal IPCA TOP 5 LP'!$A$2:$XDF$2,0),FALSE))</f>
        <v>0.18</v>
      </c>
    </row>
    <row r="92" spans="1:6" x14ac:dyDescent="0.3">
      <c r="A92" s="20">
        <v>44694</v>
      </c>
      <c r="B92" s="21">
        <f>IF(VLOOKUP(A92,'Mediana Mensal IPCA TOP 5 LP'!$A$2:$XFC$10000,MATCH(B$1,'Mediana Mensal IPCA TOP 5 LP'!$A$2:$XDF$2,0),FALSE)=0,NA(),VLOOKUP(A92,'Mediana Mensal IPCA TOP 5 LP'!$A$2:$XFC$10000,MATCH(B$1,'Mediana Mensal IPCA TOP 5 LP'!$A$2:$XDF$2,0),FALSE))</f>
        <v>0.5</v>
      </c>
      <c r="C92" s="21">
        <f>IF(VLOOKUP(A92,'Mediana Mensal IPCA TOP 5 LP'!$A$2:$XFC$10000,MATCH(C$1,'Mediana Mensal IPCA TOP 5 LP'!$A$2:$XDF$2,0),FALSE)=0,NA(),VLOOKUP(A92,'Mediana Mensal IPCA TOP 5 LP'!$A$2:$XFC$10000,MATCH(C$1,'Mediana Mensal IPCA TOP 5 LP'!$A$2:$XDF$2,0),FALSE))</f>
        <v>0.33</v>
      </c>
      <c r="D92" s="21">
        <f>IF(VLOOKUP(A92,'Mediana Mensal IPCA TOP 5 LP'!$A$2:$XFC$10000,MATCH(D$1,'Mediana Mensal IPCA TOP 5 LP'!$A$2:$XDF$2,0),FALSE)=0,NA(),VLOOKUP(A92,'Mediana Mensal IPCA TOP 5 LP'!$A$2:$XFC$10000,MATCH(D$1,'Mediana Mensal IPCA TOP 5 LP'!$A$2:$XDF$2,0),FALSE))</f>
        <v>0.27</v>
      </c>
      <c r="E92" s="21">
        <f>IF(VLOOKUP(A92,'Mediana Mensal IPCA TOP 5 LP'!$A$2:$XFC$10000,MATCH(E$1,'Mediana Mensal IPCA TOP 5 LP'!$A$2:$XDF$2,0),FALSE)=0,NA(),VLOOKUP(A92,'Mediana Mensal IPCA TOP 5 LP'!$A$2:$XFC$10000,MATCH(E$1,'Mediana Mensal IPCA TOP 5 LP'!$A$2:$XDF$2,0),FALSE))</f>
        <v>0.28000000000000003</v>
      </c>
      <c r="F92" s="21">
        <f>IF(VLOOKUP(A92,'Mediana Mensal IPCA TOP 5 LP'!$A$2:$XFC$10000,MATCH(F$1,'Mediana Mensal IPCA TOP 5 LP'!$A$2:$XDF$2,0),FALSE)=0,NA(),VLOOKUP(A92,'Mediana Mensal IPCA TOP 5 LP'!$A$2:$XFC$10000,MATCH(F$1,'Mediana Mensal IPCA TOP 5 LP'!$A$2:$XDF$2,0),FALSE))</f>
        <v>0.18</v>
      </c>
    </row>
    <row r="93" spans="1:6" x14ac:dyDescent="0.3">
      <c r="A93" s="20">
        <v>44697</v>
      </c>
      <c r="B93" s="21">
        <f>IF(VLOOKUP(A93,'Mediana Mensal IPCA TOP 5 LP'!$A$2:$XFC$10000,MATCH(B$1,'Mediana Mensal IPCA TOP 5 LP'!$A$2:$XDF$2,0),FALSE)=0,NA(),VLOOKUP(A93,'Mediana Mensal IPCA TOP 5 LP'!$A$2:$XFC$10000,MATCH(B$1,'Mediana Mensal IPCA TOP 5 LP'!$A$2:$XDF$2,0),FALSE))</f>
        <v>0.5</v>
      </c>
      <c r="C93" s="21">
        <f>IF(VLOOKUP(A93,'Mediana Mensal IPCA TOP 5 LP'!$A$2:$XFC$10000,MATCH(C$1,'Mediana Mensal IPCA TOP 5 LP'!$A$2:$XDF$2,0),FALSE)=0,NA(),VLOOKUP(A93,'Mediana Mensal IPCA TOP 5 LP'!$A$2:$XFC$10000,MATCH(C$1,'Mediana Mensal IPCA TOP 5 LP'!$A$2:$XDF$2,0),FALSE))</f>
        <v>0.33</v>
      </c>
      <c r="D93" s="21">
        <f>IF(VLOOKUP(A93,'Mediana Mensal IPCA TOP 5 LP'!$A$2:$XFC$10000,MATCH(D$1,'Mediana Mensal IPCA TOP 5 LP'!$A$2:$XDF$2,0),FALSE)=0,NA(),VLOOKUP(A93,'Mediana Mensal IPCA TOP 5 LP'!$A$2:$XFC$10000,MATCH(D$1,'Mediana Mensal IPCA TOP 5 LP'!$A$2:$XDF$2,0),FALSE))</f>
        <v>0.27</v>
      </c>
      <c r="E93" s="21">
        <f>IF(VLOOKUP(A93,'Mediana Mensal IPCA TOP 5 LP'!$A$2:$XFC$10000,MATCH(E$1,'Mediana Mensal IPCA TOP 5 LP'!$A$2:$XDF$2,0),FALSE)=0,NA(),VLOOKUP(A93,'Mediana Mensal IPCA TOP 5 LP'!$A$2:$XFC$10000,MATCH(E$1,'Mediana Mensal IPCA TOP 5 LP'!$A$2:$XDF$2,0),FALSE))</f>
        <v>0.27</v>
      </c>
      <c r="F93" s="21">
        <f>IF(VLOOKUP(A93,'Mediana Mensal IPCA TOP 5 LP'!$A$2:$XFC$10000,MATCH(F$1,'Mediana Mensal IPCA TOP 5 LP'!$A$2:$XDF$2,0),FALSE)=0,NA(),VLOOKUP(A93,'Mediana Mensal IPCA TOP 5 LP'!$A$2:$XFC$10000,MATCH(F$1,'Mediana Mensal IPCA TOP 5 LP'!$A$2:$XDF$2,0),FALSE))</f>
        <v>0.18</v>
      </c>
    </row>
    <row r="94" spans="1:6" x14ac:dyDescent="0.3">
      <c r="A94" s="20">
        <v>44698</v>
      </c>
      <c r="B94" s="21">
        <f>IF(VLOOKUP(A94,'Mediana Mensal IPCA TOP 5 LP'!$A$2:$XFC$10000,MATCH(B$1,'Mediana Mensal IPCA TOP 5 LP'!$A$2:$XDF$2,0),FALSE)=0,NA(),VLOOKUP(A94,'Mediana Mensal IPCA TOP 5 LP'!$A$2:$XFC$10000,MATCH(B$1,'Mediana Mensal IPCA TOP 5 LP'!$A$2:$XDF$2,0),FALSE))</f>
        <v>0.5</v>
      </c>
      <c r="C94" s="21">
        <f>IF(VLOOKUP(A94,'Mediana Mensal IPCA TOP 5 LP'!$A$2:$XFC$10000,MATCH(C$1,'Mediana Mensal IPCA TOP 5 LP'!$A$2:$XDF$2,0),FALSE)=0,NA(),VLOOKUP(A94,'Mediana Mensal IPCA TOP 5 LP'!$A$2:$XFC$10000,MATCH(C$1,'Mediana Mensal IPCA TOP 5 LP'!$A$2:$XDF$2,0),FALSE))</f>
        <v>0.33</v>
      </c>
      <c r="D94" s="21">
        <f>IF(VLOOKUP(A94,'Mediana Mensal IPCA TOP 5 LP'!$A$2:$XFC$10000,MATCH(D$1,'Mediana Mensal IPCA TOP 5 LP'!$A$2:$XDF$2,0),FALSE)=0,NA(),VLOOKUP(A94,'Mediana Mensal IPCA TOP 5 LP'!$A$2:$XFC$10000,MATCH(D$1,'Mediana Mensal IPCA TOP 5 LP'!$A$2:$XDF$2,0),FALSE))</f>
        <v>0.27</v>
      </c>
      <c r="E94" s="21">
        <f>IF(VLOOKUP(A94,'Mediana Mensal IPCA TOP 5 LP'!$A$2:$XFC$10000,MATCH(E$1,'Mediana Mensal IPCA TOP 5 LP'!$A$2:$XDF$2,0),FALSE)=0,NA(),VLOOKUP(A94,'Mediana Mensal IPCA TOP 5 LP'!$A$2:$XFC$10000,MATCH(E$1,'Mediana Mensal IPCA TOP 5 LP'!$A$2:$XDF$2,0),FALSE))</f>
        <v>0.27</v>
      </c>
      <c r="F94" s="21">
        <f>IF(VLOOKUP(A94,'Mediana Mensal IPCA TOP 5 LP'!$A$2:$XFC$10000,MATCH(F$1,'Mediana Mensal IPCA TOP 5 LP'!$A$2:$XDF$2,0),FALSE)=0,NA(),VLOOKUP(A94,'Mediana Mensal IPCA TOP 5 LP'!$A$2:$XFC$10000,MATCH(F$1,'Mediana Mensal IPCA TOP 5 LP'!$A$2:$XDF$2,0),FALSE))</f>
        <v>0.18</v>
      </c>
    </row>
    <row r="95" spans="1:6" x14ac:dyDescent="0.3">
      <c r="A95" s="20">
        <v>44699</v>
      </c>
      <c r="B95" s="21">
        <f>IF(VLOOKUP(A95,'Mediana Mensal IPCA TOP 5 LP'!$A$2:$XFC$10000,MATCH(B$1,'Mediana Mensal IPCA TOP 5 LP'!$A$2:$XDF$2,0),FALSE)=0,NA(),VLOOKUP(A95,'Mediana Mensal IPCA TOP 5 LP'!$A$2:$XFC$10000,MATCH(B$1,'Mediana Mensal IPCA TOP 5 LP'!$A$2:$XDF$2,0),FALSE))</f>
        <v>0.5</v>
      </c>
      <c r="C95" s="21">
        <f>IF(VLOOKUP(A95,'Mediana Mensal IPCA TOP 5 LP'!$A$2:$XFC$10000,MATCH(C$1,'Mediana Mensal IPCA TOP 5 LP'!$A$2:$XDF$2,0),FALSE)=0,NA(),VLOOKUP(A95,'Mediana Mensal IPCA TOP 5 LP'!$A$2:$XFC$10000,MATCH(C$1,'Mediana Mensal IPCA TOP 5 LP'!$A$2:$XDF$2,0),FALSE))</f>
        <v>0.33</v>
      </c>
      <c r="D95" s="21">
        <f>IF(VLOOKUP(A95,'Mediana Mensal IPCA TOP 5 LP'!$A$2:$XFC$10000,MATCH(D$1,'Mediana Mensal IPCA TOP 5 LP'!$A$2:$XDF$2,0),FALSE)=0,NA(),VLOOKUP(A95,'Mediana Mensal IPCA TOP 5 LP'!$A$2:$XFC$10000,MATCH(D$1,'Mediana Mensal IPCA TOP 5 LP'!$A$2:$XDF$2,0),FALSE))</f>
        <v>0.27</v>
      </c>
      <c r="E95" s="21">
        <f>IF(VLOOKUP(A95,'Mediana Mensal IPCA TOP 5 LP'!$A$2:$XFC$10000,MATCH(E$1,'Mediana Mensal IPCA TOP 5 LP'!$A$2:$XDF$2,0),FALSE)=0,NA(),VLOOKUP(A95,'Mediana Mensal IPCA TOP 5 LP'!$A$2:$XFC$10000,MATCH(E$1,'Mediana Mensal IPCA TOP 5 LP'!$A$2:$XDF$2,0),FALSE))</f>
        <v>0.27</v>
      </c>
      <c r="F95" s="21">
        <f>IF(VLOOKUP(A95,'Mediana Mensal IPCA TOP 5 LP'!$A$2:$XFC$10000,MATCH(F$1,'Mediana Mensal IPCA TOP 5 LP'!$A$2:$XDF$2,0),FALSE)=0,NA(),VLOOKUP(A95,'Mediana Mensal IPCA TOP 5 LP'!$A$2:$XFC$10000,MATCH(F$1,'Mediana Mensal IPCA TOP 5 LP'!$A$2:$XDF$2,0),FALSE))</f>
        <v>0.18</v>
      </c>
    </row>
    <row r="96" spans="1:6" x14ac:dyDescent="0.3">
      <c r="A96" s="20">
        <v>44700</v>
      </c>
      <c r="B96" s="21">
        <f>IF(VLOOKUP(A96,'Mediana Mensal IPCA TOP 5 LP'!$A$2:$XFC$10000,MATCH(B$1,'Mediana Mensal IPCA TOP 5 LP'!$A$2:$XDF$2,0),FALSE)=0,NA(),VLOOKUP(A96,'Mediana Mensal IPCA TOP 5 LP'!$A$2:$XFC$10000,MATCH(B$1,'Mediana Mensal IPCA TOP 5 LP'!$A$2:$XDF$2,0),FALSE))</f>
        <v>0.5</v>
      </c>
      <c r="C96" s="21">
        <f>IF(VLOOKUP(A96,'Mediana Mensal IPCA TOP 5 LP'!$A$2:$XFC$10000,MATCH(C$1,'Mediana Mensal IPCA TOP 5 LP'!$A$2:$XDF$2,0),FALSE)=0,NA(),VLOOKUP(A96,'Mediana Mensal IPCA TOP 5 LP'!$A$2:$XFC$10000,MATCH(C$1,'Mediana Mensal IPCA TOP 5 LP'!$A$2:$XDF$2,0),FALSE))</f>
        <v>0.33</v>
      </c>
      <c r="D96" s="21">
        <f>IF(VLOOKUP(A96,'Mediana Mensal IPCA TOP 5 LP'!$A$2:$XFC$10000,MATCH(D$1,'Mediana Mensal IPCA TOP 5 LP'!$A$2:$XDF$2,0),FALSE)=0,NA(),VLOOKUP(A96,'Mediana Mensal IPCA TOP 5 LP'!$A$2:$XFC$10000,MATCH(D$1,'Mediana Mensal IPCA TOP 5 LP'!$A$2:$XDF$2,0),FALSE))</f>
        <v>0.27</v>
      </c>
      <c r="E96" s="21">
        <f>IF(VLOOKUP(A96,'Mediana Mensal IPCA TOP 5 LP'!$A$2:$XFC$10000,MATCH(E$1,'Mediana Mensal IPCA TOP 5 LP'!$A$2:$XDF$2,0),FALSE)=0,NA(),VLOOKUP(A96,'Mediana Mensal IPCA TOP 5 LP'!$A$2:$XFC$10000,MATCH(E$1,'Mediana Mensal IPCA TOP 5 LP'!$A$2:$XDF$2,0),FALSE))</f>
        <v>0.27</v>
      </c>
      <c r="F96" s="21">
        <f>IF(VLOOKUP(A96,'Mediana Mensal IPCA TOP 5 LP'!$A$2:$XFC$10000,MATCH(F$1,'Mediana Mensal IPCA TOP 5 LP'!$A$2:$XDF$2,0),FALSE)=0,NA(),VLOOKUP(A96,'Mediana Mensal IPCA TOP 5 LP'!$A$2:$XFC$10000,MATCH(F$1,'Mediana Mensal IPCA TOP 5 LP'!$A$2:$XDF$2,0),FALSE))</f>
        <v>0.18</v>
      </c>
    </row>
    <row r="97" spans="1:6" x14ac:dyDescent="0.3">
      <c r="A97" s="20">
        <v>44701</v>
      </c>
      <c r="B97" s="21">
        <f>IF(VLOOKUP(A97,'Mediana Mensal IPCA TOP 5 LP'!$A$2:$XFC$10000,MATCH(B$1,'Mediana Mensal IPCA TOP 5 LP'!$A$2:$XDF$2,0),FALSE)=0,NA(),VLOOKUP(A97,'Mediana Mensal IPCA TOP 5 LP'!$A$2:$XFC$10000,MATCH(B$1,'Mediana Mensal IPCA TOP 5 LP'!$A$2:$XDF$2,0),FALSE))</f>
        <v>0.53</v>
      </c>
      <c r="C97" s="21">
        <f>IF(VLOOKUP(A97,'Mediana Mensal IPCA TOP 5 LP'!$A$2:$XFC$10000,MATCH(C$1,'Mediana Mensal IPCA TOP 5 LP'!$A$2:$XDF$2,0),FALSE)=0,NA(),VLOOKUP(A97,'Mediana Mensal IPCA TOP 5 LP'!$A$2:$XFC$10000,MATCH(C$1,'Mediana Mensal IPCA TOP 5 LP'!$A$2:$XDF$2,0),FALSE))</f>
        <v>0.33</v>
      </c>
      <c r="D97" s="21">
        <f>IF(VLOOKUP(A97,'Mediana Mensal IPCA TOP 5 LP'!$A$2:$XFC$10000,MATCH(D$1,'Mediana Mensal IPCA TOP 5 LP'!$A$2:$XDF$2,0),FALSE)=0,NA(),VLOOKUP(A97,'Mediana Mensal IPCA TOP 5 LP'!$A$2:$XFC$10000,MATCH(D$1,'Mediana Mensal IPCA TOP 5 LP'!$A$2:$XDF$2,0),FALSE))</f>
        <v>0.27</v>
      </c>
      <c r="E97" s="21">
        <f>IF(VLOOKUP(A97,'Mediana Mensal IPCA TOP 5 LP'!$A$2:$XFC$10000,MATCH(E$1,'Mediana Mensal IPCA TOP 5 LP'!$A$2:$XDF$2,0),FALSE)=0,NA(),VLOOKUP(A97,'Mediana Mensal IPCA TOP 5 LP'!$A$2:$XFC$10000,MATCH(E$1,'Mediana Mensal IPCA TOP 5 LP'!$A$2:$XDF$2,0),FALSE))</f>
        <v>0.31</v>
      </c>
      <c r="F97" s="21">
        <f>IF(VLOOKUP(A97,'Mediana Mensal IPCA TOP 5 LP'!$A$2:$XFC$10000,MATCH(F$1,'Mediana Mensal IPCA TOP 5 LP'!$A$2:$XDF$2,0),FALSE)=0,NA(),VLOOKUP(A97,'Mediana Mensal IPCA TOP 5 LP'!$A$2:$XFC$10000,MATCH(F$1,'Mediana Mensal IPCA TOP 5 LP'!$A$2:$XDF$2,0),FALSE))</f>
        <v>0.18</v>
      </c>
    </row>
    <row r="98" spans="1:6" x14ac:dyDescent="0.3">
      <c r="A98" s="20">
        <v>44704</v>
      </c>
      <c r="B98" s="21">
        <f>IF(VLOOKUP(A98,'Mediana Mensal IPCA TOP 5 LP'!$A$2:$XFC$10000,MATCH(B$1,'Mediana Mensal IPCA TOP 5 LP'!$A$2:$XDF$2,0),FALSE)=0,NA(),VLOOKUP(A98,'Mediana Mensal IPCA TOP 5 LP'!$A$2:$XFC$10000,MATCH(B$1,'Mediana Mensal IPCA TOP 5 LP'!$A$2:$XDF$2,0),FALSE))</f>
        <v>0.53</v>
      </c>
      <c r="C98" s="21">
        <f>IF(VLOOKUP(A98,'Mediana Mensal IPCA TOP 5 LP'!$A$2:$XFC$10000,MATCH(C$1,'Mediana Mensal IPCA TOP 5 LP'!$A$2:$XDF$2,0),FALSE)=0,NA(),VLOOKUP(A98,'Mediana Mensal IPCA TOP 5 LP'!$A$2:$XFC$10000,MATCH(C$1,'Mediana Mensal IPCA TOP 5 LP'!$A$2:$XDF$2,0),FALSE))</f>
        <v>0.33</v>
      </c>
      <c r="D98" s="21">
        <f>IF(VLOOKUP(A98,'Mediana Mensal IPCA TOP 5 LP'!$A$2:$XFC$10000,MATCH(D$1,'Mediana Mensal IPCA TOP 5 LP'!$A$2:$XDF$2,0),FALSE)=0,NA(),VLOOKUP(A98,'Mediana Mensal IPCA TOP 5 LP'!$A$2:$XFC$10000,MATCH(D$1,'Mediana Mensal IPCA TOP 5 LP'!$A$2:$XDF$2,0),FALSE))</f>
        <v>0.27</v>
      </c>
      <c r="E98" s="21">
        <f>IF(VLOOKUP(A98,'Mediana Mensal IPCA TOP 5 LP'!$A$2:$XFC$10000,MATCH(E$1,'Mediana Mensal IPCA TOP 5 LP'!$A$2:$XDF$2,0),FALSE)=0,NA(),VLOOKUP(A98,'Mediana Mensal IPCA TOP 5 LP'!$A$2:$XFC$10000,MATCH(E$1,'Mediana Mensal IPCA TOP 5 LP'!$A$2:$XDF$2,0),FALSE))</f>
        <v>0.31</v>
      </c>
      <c r="F98" s="21">
        <f>IF(VLOOKUP(A98,'Mediana Mensal IPCA TOP 5 LP'!$A$2:$XFC$10000,MATCH(F$1,'Mediana Mensal IPCA TOP 5 LP'!$A$2:$XDF$2,0),FALSE)=0,NA(),VLOOKUP(A98,'Mediana Mensal IPCA TOP 5 LP'!$A$2:$XFC$10000,MATCH(F$1,'Mediana Mensal IPCA TOP 5 LP'!$A$2:$XDF$2,0),FALSE))</f>
        <v>0.18</v>
      </c>
    </row>
    <row r="99" spans="1:6" x14ac:dyDescent="0.3">
      <c r="A99" s="20">
        <v>44705</v>
      </c>
      <c r="B99" s="21">
        <f>IF(VLOOKUP(A99,'Mediana Mensal IPCA TOP 5 LP'!$A$2:$XFC$10000,MATCH(B$1,'Mediana Mensal IPCA TOP 5 LP'!$A$2:$XDF$2,0),FALSE)=0,NA(),VLOOKUP(A99,'Mediana Mensal IPCA TOP 5 LP'!$A$2:$XFC$10000,MATCH(B$1,'Mediana Mensal IPCA TOP 5 LP'!$A$2:$XDF$2,0),FALSE))</f>
        <v>0.53</v>
      </c>
      <c r="C99" s="21">
        <f>IF(VLOOKUP(A99,'Mediana Mensal IPCA TOP 5 LP'!$A$2:$XFC$10000,MATCH(C$1,'Mediana Mensal IPCA TOP 5 LP'!$A$2:$XDF$2,0),FALSE)=0,NA(),VLOOKUP(A99,'Mediana Mensal IPCA TOP 5 LP'!$A$2:$XFC$10000,MATCH(C$1,'Mediana Mensal IPCA TOP 5 LP'!$A$2:$XDF$2,0),FALSE))</f>
        <v>0.33</v>
      </c>
      <c r="D99" s="21">
        <f>IF(VLOOKUP(A99,'Mediana Mensal IPCA TOP 5 LP'!$A$2:$XFC$10000,MATCH(D$1,'Mediana Mensal IPCA TOP 5 LP'!$A$2:$XDF$2,0),FALSE)=0,NA(),VLOOKUP(A99,'Mediana Mensal IPCA TOP 5 LP'!$A$2:$XFC$10000,MATCH(D$1,'Mediana Mensal IPCA TOP 5 LP'!$A$2:$XDF$2,0),FALSE))</f>
        <v>0.27</v>
      </c>
      <c r="E99" s="21">
        <f>IF(VLOOKUP(A99,'Mediana Mensal IPCA TOP 5 LP'!$A$2:$XFC$10000,MATCH(E$1,'Mediana Mensal IPCA TOP 5 LP'!$A$2:$XDF$2,0),FALSE)=0,NA(),VLOOKUP(A99,'Mediana Mensal IPCA TOP 5 LP'!$A$2:$XFC$10000,MATCH(E$1,'Mediana Mensal IPCA TOP 5 LP'!$A$2:$XDF$2,0),FALSE))</f>
        <v>0.31</v>
      </c>
      <c r="F99" s="21">
        <f>IF(VLOOKUP(A99,'Mediana Mensal IPCA TOP 5 LP'!$A$2:$XFC$10000,MATCH(F$1,'Mediana Mensal IPCA TOP 5 LP'!$A$2:$XDF$2,0),FALSE)=0,NA(),VLOOKUP(A99,'Mediana Mensal IPCA TOP 5 LP'!$A$2:$XFC$10000,MATCH(F$1,'Mediana Mensal IPCA TOP 5 LP'!$A$2:$XDF$2,0),FALSE))</f>
        <v>0.18</v>
      </c>
    </row>
    <row r="100" spans="1:6" x14ac:dyDescent="0.3">
      <c r="A100" s="20">
        <v>44706</v>
      </c>
      <c r="B100" s="21">
        <f>IF(VLOOKUP(A100,'Mediana Mensal IPCA TOP 5 LP'!$A$2:$XFC$10000,MATCH(B$1,'Mediana Mensal IPCA TOP 5 LP'!$A$2:$XDF$2,0),FALSE)=0,NA(),VLOOKUP(A100,'Mediana Mensal IPCA TOP 5 LP'!$A$2:$XFC$10000,MATCH(B$1,'Mediana Mensal IPCA TOP 5 LP'!$A$2:$XDF$2,0),FALSE))</f>
        <v>0.53</v>
      </c>
      <c r="C100" s="21">
        <f>IF(VLOOKUP(A100,'Mediana Mensal IPCA TOP 5 LP'!$A$2:$XFC$10000,MATCH(C$1,'Mediana Mensal IPCA TOP 5 LP'!$A$2:$XDF$2,0),FALSE)=0,NA(),VLOOKUP(A100,'Mediana Mensal IPCA TOP 5 LP'!$A$2:$XFC$10000,MATCH(C$1,'Mediana Mensal IPCA TOP 5 LP'!$A$2:$XDF$2,0),FALSE))</f>
        <v>0.33</v>
      </c>
      <c r="D100" s="21">
        <f>IF(VLOOKUP(A100,'Mediana Mensal IPCA TOP 5 LP'!$A$2:$XFC$10000,MATCH(D$1,'Mediana Mensal IPCA TOP 5 LP'!$A$2:$XDF$2,0),FALSE)=0,NA(),VLOOKUP(A100,'Mediana Mensal IPCA TOP 5 LP'!$A$2:$XFC$10000,MATCH(D$1,'Mediana Mensal IPCA TOP 5 LP'!$A$2:$XDF$2,0),FALSE))</f>
        <v>0.27</v>
      </c>
      <c r="E100" s="21">
        <f>IF(VLOOKUP(A100,'Mediana Mensal IPCA TOP 5 LP'!$A$2:$XFC$10000,MATCH(E$1,'Mediana Mensal IPCA TOP 5 LP'!$A$2:$XDF$2,0),FALSE)=0,NA(),VLOOKUP(A100,'Mediana Mensal IPCA TOP 5 LP'!$A$2:$XFC$10000,MATCH(E$1,'Mediana Mensal IPCA TOP 5 LP'!$A$2:$XDF$2,0),FALSE))</f>
        <v>0.31</v>
      </c>
      <c r="F100" s="21">
        <f>IF(VLOOKUP(A100,'Mediana Mensal IPCA TOP 5 LP'!$A$2:$XFC$10000,MATCH(F$1,'Mediana Mensal IPCA TOP 5 LP'!$A$2:$XDF$2,0),FALSE)=0,NA(),VLOOKUP(A100,'Mediana Mensal IPCA TOP 5 LP'!$A$2:$XFC$10000,MATCH(F$1,'Mediana Mensal IPCA TOP 5 LP'!$A$2:$XDF$2,0),FALSE))</f>
        <v>0.18</v>
      </c>
    </row>
    <row r="101" spans="1:6" x14ac:dyDescent="0.3">
      <c r="A101" s="20">
        <v>44707</v>
      </c>
      <c r="B101" s="21">
        <f>IF(VLOOKUP(A101,'Mediana Mensal IPCA TOP 5 LP'!$A$2:$XFC$10000,MATCH(B$1,'Mediana Mensal IPCA TOP 5 LP'!$A$2:$XDF$2,0),FALSE)=0,NA(),VLOOKUP(A101,'Mediana Mensal IPCA TOP 5 LP'!$A$2:$XFC$10000,MATCH(B$1,'Mediana Mensal IPCA TOP 5 LP'!$A$2:$XDF$2,0),FALSE))</f>
        <v>0.53</v>
      </c>
      <c r="C101" s="21">
        <f>IF(VLOOKUP(A101,'Mediana Mensal IPCA TOP 5 LP'!$A$2:$XFC$10000,MATCH(C$1,'Mediana Mensal IPCA TOP 5 LP'!$A$2:$XDF$2,0),FALSE)=0,NA(),VLOOKUP(A101,'Mediana Mensal IPCA TOP 5 LP'!$A$2:$XFC$10000,MATCH(C$1,'Mediana Mensal IPCA TOP 5 LP'!$A$2:$XDF$2,0),FALSE))</f>
        <v>0.33</v>
      </c>
      <c r="D101" s="21">
        <f>IF(VLOOKUP(A101,'Mediana Mensal IPCA TOP 5 LP'!$A$2:$XFC$10000,MATCH(D$1,'Mediana Mensal IPCA TOP 5 LP'!$A$2:$XDF$2,0),FALSE)=0,NA(),VLOOKUP(A101,'Mediana Mensal IPCA TOP 5 LP'!$A$2:$XFC$10000,MATCH(D$1,'Mediana Mensal IPCA TOP 5 LP'!$A$2:$XDF$2,0),FALSE))</f>
        <v>0.27</v>
      </c>
      <c r="E101" s="21">
        <f>IF(VLOOKUP(A101,'Mediana Mensal IPCA TOP 5 LP'!$A$2:$XFC$10000,MATCH(E$1,'Mediana Mensal IPCA TOP 5 LP'!$A$2:$XDF$2,0),FALSE)=0,NA(),VLOOKUP(A101,'Mediana Mensal IPCA TOP 5 LP'!$A$2:$XFC$10000,MATCH(E$1,'Mediana Mensal IPCA TOP 5 LP'!$A$2:$XDF$2,0),FALSE))</f>
        <v>0.31</v>
      </c>
      <c r="F101" s="21">
        <f>IF(VLOOKUP(A101,'Mediana Mensal IPCA TOP 5 LP'!$A$2:$XFC$10000,MATCH(F$1,'Mediana Mensal IPCA TOP 5 LP'!$A$2:$XDF$2,0),FALSE)=0,NA(),VLOOKUP(A101,'Mediana Mensal IPCA TOP 5 LP'!$A$2:$XFC$10000,MATCH(F$1,'Mediana Mensal IPCA TOP 5 LP'!$A$2:$XDF$2,0),FALSE))</f>
        <v>0.18</v>
      </c>
    </row>
    <row r="102" spans="1:6" x14ac:dyDescent="0.3">
      <c r="A102" s="20">
        <v>44708</v>
      </c>
      <c r="B102" s="21">
        <f>IF(VLOOKUP(A102,'Mediana Mensal IPCA TOP 5 LP'!$A$2:$XFC$10000,MATCH(B$1,'Mediana Mensal IPCA TOP 5 LP'!$A$2:$XDF$2,0),FALSE)=0,NA(),VLOOKUP(A102,'Mediana Mensal IPCA TOP 5 LP'!$A$2:$XFC$10000,MATCH(B$1,'Mediana Mensal IPCA TOP 5 LP'!$A$2:$XDF$2,0),FALSE))</f>
        <v>0.53</v>
      </c>
      <c r="C102" s="21">
        <f>IF(VLOOKUP(A102,'Mediana Mensal IPCA TOP 5 LP'!$A$2:$XFC$10000,MATCH(C$1,'Mediana Mensal IPCA TOP 5 LP'!$A$2:$XDF$2,0),FALSE)=0,NA(),VLOOKUP(A102,'Mediana Mensal IPCA TOP 5 LP'!$A$2:$XFC$10000,MATCH(C$1,'Mediana Mensal IPCA TOP 5 LP'!$A$2:$XDF$2,0),FALSE))</f>
        <v>0.33</v>
      </c>
      <c r="D102" s="21">
        <f>IF(VLOOKUP(A102,'Mediana Mensal IPCA TOP 5 LP'!$A$2:$XFC$10000,MATCH(D$1,'Mediana Mensal IPCA TOP 5 LP'!$A$2:$XDF$2,0),FALSE)=0,NA(),VLOOKUP(A102,'Mediana Mensal IPCA TOP 5 LP'!$A$2:$XFC$10000,MATCH(D$1,'Mediana Mensal IPCA TOP 5 LP'!$A$2:$XDF$2,0),FALSE))</f>
        <v>0.27</v>
      </c>
      <c r="E102" s="21">
        <f>IF(VLOOKUP(A102,'Mediana Mensal IPCA TOP 5 LP'!$A$2:$XFC$10000,MATCH(E$1,'Mediana Mensal IPCA TOP 5 LP'!$A$2:$XDF$2,0),FALSE)=0,NA(),VLOOKUP(A102,'Mediana Mensal IPCA TOP 5 LP'!$A$2:$XFC$10000,MATCH(E$1,'Mediana Mensal IPCA TOP 5 LP'!$A$2:$XDF$2,0),FALSE))</f>
        <v>0.28999999999999998</v>
      </c>
      <c r="F102" s="21">
        <f>IF(VLOOKUP(A102,'Mediana Mensal IPCA TOP 5 LP'!$A$2:$XFC$10000,MATCH(F$1,'Mediana Mensal IPCA TOP 5 LP'!$A$2:$XDF$2,0),FALSE)=0,NA(),VLOOKUP(A102,'Mediana Mensal IPCA TOP 5 LP'!$A$2:$XFC$10000,MATCH(F$1,'Mediana Mensal IPCA TOP 5 LP'!$A$2:$XDF$2,0),FALSE))</f>
        <v>0.18</v>
      </c>
    </row>
    <row r="103" spans="1:6" x14ac:dyDescent="0.3">
      <c r="A103" s="20">
        <v>44711</v>
      </c>
      <c r="B103" s="21">
        <f>IF(VLOOKUP(A103,'Mediana Mensal IPCA TOP 5 LP'!$A$2:$XFC$10000,MATCH(B$1,'Mediana Mensal IPCA TOP 5 LP'!$A$2:$XDF$2,0),FALSE)=0,NA(),VLOOKUP(A103,'Mediana Mensal IPCA TOP 5 LP'!$A$2:$XFC$10000,MATCH(B$1,'Mediana Mensal IPCA TOP 5 LP'!$A$2:$XDF$2,0),FALSE))</f>
        <v>0.53</v>
      </c>
      <c r="C103" s="21">
        <f>IF(VLOOKUP(A103,'Mediana Mensal IPCA TOP 5 LP'!$A$2:$XFC$10000,MATCH(C$1,'Mediana Mensal IPCA TOP 5 LP'!$A$2:$XDF$2,0),FALSE)=0,NA(),VLOOKUP(A103,'Mediana Mensal IPCA TOP 5 LP'!$A$2:$XFC$10000,MATCH(C$1,'Mediana Mensal IPCA TOP 5 LP'!$A$2:$XDF$2,0),FALSE))</f>
        <v>0.33</v>
      </c>
      <c r="D103" s="21">
        <f>IF(VLOOKUP(A103,'Mediana Mensal IPCA TOP 5 LP'!$A$2:$XFC$10000,MATCH(D$1,'Mediana Mensal IPCA TOP 5 LP'!$A$2:$XDF$2,0),FALSE)=0,NA(),VLOOKUP(A103,'Mediana Mensal IPCA TOP 5 LP'!$A$2:$XFC$10000,MATCH(D$1,'Mediana Mensal IPCA TOP 5 LP'!$A$2:$XDF$2,0),FALSE))</f>
        <v>0.27</v>
      </c>
      <c r="E103" s="21">
        <f>IF(VLOOKUP(A103,'Mediana Mensal IPCA TOP 5 LP'!$A$2:$XFC$10000,MATCH(E$1,'Mediana Mensal IPCA TOP 5 LP'!$A$2:$XDF$2,0),FALSE)=0,NA(),VLOOKUP(A103,'Mediana Mensal IPCA TOP 5 LP'!$A$2:$XFC$10000,MATCH(E$1,'Mediana Mensal IPCA TOP 5 LP'!$A$2:$XDF$2,0),FALSE))</f>
        <v>0.28000000000000003</v>
      </c>
      <c r="F103" s="21">
        <f>IF(VLOOKUP(A103,'Mediana Mensal IPCA TOP 5 LP'!$A$2:$XFC$10000,MATCH(F$1,'Mediana Mensal IPCA TOP 5 LP'!$A$2:$XDF$2,0),FALSE)=0,NA(),VLOOKUP(A103,'Mediana Mensal IPCA TOP 5 LP'!$A$2:$XFC$10000,MATCH(F$1,'Mediana Mensal IPCA TOP 5 LP'!$A$2:$XDF$2,0),FALSE))</f>
        <v>0.18</v>
      </c>
    </row>
    <row r="104" spans="1:6" x14ac:dyDescent="0.3">
      <c r="A104" s="20">
        <v>44712</v>
      </c>
      <c r="B104" s="21">
        <f>IF(VLOOKUP(A104,'Mediana Mensal IPCA TOP 5 LP'!$A$2:$XFC$10000,MATCH(B$1,'Mediana Mensal IPCA TOP 5 LP'!$A$2:$XDF$2,0),FALSE)=0,NA(),VLOOKUP(A104,'Mediana Mensal IPCA TOP 5 LP'!$A$2:$XFC$10000,MATCH(B$1,'Mediana Mensal IPCA TOP 5 LP'!$A$2:$XDF$2,0),FALSE))</f>
        <v>0.53</v>
      </c>
      <c r="C104" s="21">
        <f>IF(VLOOKUP(A104,'Mediana Mensal IPCA TOP 5 LP'!$A$2:$XFC$10000,MATCH(C$1,'Mediana Mensal IPCA TOP 5 LP'!$A$2:$XDF$2,0),FALSE)=0,NA(),VLOOKUP(A104,'Mediana Mensal IPCA TOP 5 LP'!$A$2:$XFC$10000,MATCH(C$1,'Mediana Mensal IPCA TOP 5 LP'!$A$2:$XDF$2,0),FALSE))</f>
        <v>0.33</v>
      </c>
      <c r="D104" s="21">
        <f>IF(VLOOKUP(A104,'Mediana Mensal IPCA TOP 5 LP'!$A$2:$XFC$10000,MATCH(D$1,'Mediana Mensal IPCA TOP 5 LP'!$A$2:$XDF$2,0),FALSE)=0,NA(),VLOOKUP(A104,'Mediana Mensal IPCA TOP 5 LP'!$A$2:$XFC$10000,MATCH(D$1,'Mediana Mensal IPCA TOP 5 LP'!$A$2:$XDF$2,0),FALSE))</f>
        <v>0.27</v>
      </c>
      <c r="E104" s="21">
        <f>IF(VLOOKUP(A104,'Mediana Mensal IPCA TOP 5 LP'!$A$2:$XFC$10000,MATCH(E$1,'Mediana Mensal IPCA TOP 5 LP'!$A$2:$XDF$2,0),FALSE)=0,NA(),VLOOKUP(A104,'Mediana Mensal IPCA TOP 5 LP'!$A$2:$XFC$10000,MATCH(E$1,'Mediana Mensal IPCA TOP 5 LP'!$A$2:$XDF$2,0),FALSE))</f>
        <v>0.28000000000000003</v>
      </c>
      <c r="F104" s="21">
        <f>IF(VLOOKUP(A104,'Mediana Mensal IPCA TOP 5 LP'!$A$2:$XFC$10000,MATCH(F$1,'Mediana Mensal IPCA TOP 5 LP'!$A$2:$XDF$2,0),FALSE)=0,NA(),VLOOKUP(A104,'Mediana Mensal IPCA TOP 5 LP'!$A$2:$XFC$10000,MATCH(F$1,'Mediana Mensal IPCA TOP 5 LP'!$A$2:$XDF$2,0),FALSE))</f>
        <v>0.18</v>
      </c>
    </row>
    <row r="105" spans="1:6" x14ac:dyDescent="0.3">
      <c r="A105" s="20">
        <v>44713</v>
      </c>
      <c r="B105" s="21">
        <f>IF(VLOOKUP(A105,'Mediana Mensal IPCA TOP 5 LP'!$A$2:$XFC$10000,MATCH(B$1,'Mediana Mensal IPCA TOP 5 LP'!$A$2:$XDF$2,0),FALSE)=0,NA(),VLOOKUP(A105,'Mediana Mensal IPCA TOP 5 LP'!$A$2:$XFC$10000,MATCH(B$1,'Mediana Mensal IPCA TOP 5 LP'!$A$2:$XDF$2,0),FALSE))</f>
        <v>0.53</v>
      </c>
      <c r="C105" s="21">
        <f>IF(VLOOKUP(A105,'Mediana Mensal IPCA TOP 5 LP'!$A$2:$XFC$10000,MATCH(C$1,'Mediana Mensal IPCA TOP 5 LP'!$A$2:$XDF$2,0),FALSE)=0,NA(),VLOOKUP(A105,'Mediana Mensal IPCA TOP 5 LP'!$A$2:$XFC$10000,MATCH(C$1,'Mediana Mensal IPCA TOP 5 LP'!$A$2:$XDF$2,0),FALSE))</f>
        <v>0.33</v>
      </c>
      <c r="D105" s="21">
        <f>IF(VLOOKUP(A105,'Mediana Mensal IPCA TOP 5 LP'!$A$2:$XFC$10000,MATCH(D$1,'Mediana Mensal IPCA TOP 5 LP'!$A$2:$XDF$2,0),FALSE)=0,NA(),VLOOKUP(A105,'Mediana Mensal IPCA TOP 5 LP'!$A$2:$XFC$10000,MATCH(D$1,'Mediana Mensal IPCA TOP 5 LP'!$A$2:$XDF$2,0),FALSE))</f>
        <v>0.27</v>
      </c>
      <c r="E105" s="21">
        <f>IF(VLOOKUP(A105,'Mediana Mensal IPCA TOP 5 LP'!$A$2:$XFC$10000,MATCH(E$1,'Mediana Mensal IPCA TOP 5 LP'!$A$2:$XDF$2,0),FALSE)=0,NA(),VLOOKUP(A105,'Mediana Mensal IPCA TOP 5 LP'!$A$2:$XFC$10000,MATCH(E$1,'Mediana Mensal IPCA TOP 5 LP'!$A$2:$XDF$2,0),FALSE))</f>
        <v>0.28000000000000003</v>
      </c>
      <c r="F105" s="21">
        <f>IF(VLOOKUP(A105,'Mediana Mensal IPCA TOP 5 LP'!$A$2:$XFC$10000,MATCH(F$1,'Mediana Mensal IPCA TOP 5 LP'!$A$2:$XDF$2,0),FALSE)=0,NA(),VLOOKUP(A105,'Mediana Mensal IPCA TOP 5 LP'!$A$2:$XFC$10000,MATCH(F$1,'Mediana Mensal IPCA TOP 5 LP'!$A$2:$XDF$2,0),FALSE))</f>
        <v>0.18</v>
      </c>
    </row>
    <row r="106" spans="1:6" x14ac:dyDescent="0.3">
      <c r="A106" s="20">
        <v>44714</v>
      </c>
      <c r="B106" s="21">
        <f>IF(VLOOKUP(A106,'Mediana Mensal IPCA TOP 5 LP'!$A$2:$XFC$10000,MATCH(B$1,'Mediana Mensal IPCA TOP 5 LP'!$A$2:$XDF$2,0),FALSE)=0,NA(),VLOOKUP(A106,'Mediana Mensal IPCA TOP 5 LP'!$A$2:$XFC$10000,MATCH(B$1,'Mediana Mensal IPCA TOP 5 LP'!$A$2:$XDF$2,0),FALSE))</f>
        <v>0.53</v>
      </c>
      <c r="C106" s="21">
        <f>IF(VLOOKUP(A106,'Mediana Mensal IPCA TOP 5 LP'!$A$2:$XFC$10000,MATCH(C$1,'Mediana Mensal IPCA TOP 5 LP'!$A$2:$XDF$2,0),FALSE)=0,NA(),VLOOKUP(A106,'Mediana Mensal IPCA TOP 5 LP'!$A$2:$XFC$10000,MATCH(C$1,'Mediana Mensal IPCA TOP 5 LP'!$A$2:$XDF$2,0),FALSE))</f>
        <v>0.33</v>
      </c>
      <c r="D106" s="21">
        <f>IF(VLOOKUP(A106,'Mediana Mensal IPCA TOP 5 LP'!$A$2:$XFC$10000,MATCH(D$1,'Mediana Mensal IPCA TOP 5 LP'!$A$2:$XDF$2,0),FALSE)=0,NA(),VLOOKUP(A106,'Mediana Mensal IPCA TOP 5 LP'!$A$2:$XFC$10000,MATCH(D$1,'Mediana Mensal IPCA TOP 5 LP'!$A$2:$XDF$2,0),FALSE))</f>
        <v>0.27</v>
      </c>
      <c r="E106" s="21">
        <f>IF(VLOOKUP(A106,'Mediana Mensal IPCA TOP 5 LP'!$A$2:$XFC$10000,MATCH(E$1,'Mediana Mensal IPCA TOP 5 LP'!$A$2:$XDF$2,0),FALSE)=0,NA(),VLOOKUP(A106,'Mediana Mensal IPCA TOP 5 LP'!$A$2:$XFC$10000,MATCH(E$1,'Mediana Mensal IPCA TOP 5 LP'!$A$2:$XDF$2,0),FALSE))</f>
        <v>0.28000000000000003</v>
      </c>
      <c r="F106" s="21">
        <f>IF(VLOOKUP(A106,'Mediana Mensal IPCA TOP 5 LP'!$A$2:$XFC$10000,MATCH(F$1,'Mediana Mensal IPCA TOP 5 LP'!$A$2:$XDF$2,0),FALSE)=0,NA(),VLOOKUP(A106,'Mediana Mensal IPCA TOP 5 LP'!$A$2:$XFC$10000,MATCH(F$1,'Mediana Mensal IPCA TOP 5 LP'!$A$2:$XDF$2,0),FALSE))</f>
        <v>0.18</v>
      </c>
    </row>
    <row r="107" spans="1:6" x14ac:dyDescent="0.3">
      <c r="A107" s="20">
        <v>44715</v>
      </c>
      <c r="B107" s="21">
        <f>IF(VLOOKUP(A107,'Mediana Mensal IPCA TOP 5 LP'!$A$2:$XFC$10000,MATCH(B$1,'Mediana Mensal IPCA TOP 5 LP'!$A$2:$XDF$2,0),FALSE)=0,NA(),VLOOKUP(A107,'Mediana Mensal IPCA TOP 5 LP'!$A$2:$XFC$10000,MATCH(B$1,'Mediana Mensal IPCA TOP 5 LP'!$A$2:$XDF$2,0),FALSE))</f>
        <v>0.53</v>
      </c>
      <c r="C107" s="21">
        <f>IF(VLOOKUP(A107,'Mediana Mensal IPCA TOP 5 LP'!$A$2:$XFC$10000,MATCH(C$1,'Mediana Mensal IPCA TOP 5 LP'!$A$2:$XDF$2,0),FALSE)=0,NA(),VLOOKUP(A107,'Mediana Mensal IPCA TOP 5 LP'!$A$2:$XFC$10000,MATCH(C$1,'Mediana Mensal IPCA TOP 5 LP'!$A$2:$XDF$2,0),FALSE))</f>
        <v>0.33</v>
      </c>
      <c r="D107" s="21">
        <f>IF(VLOOKUP(A107,'Mediana Mensal IPCA TOP 5 LP'!$A$2:$XFC$10000,MATCH(D$1,'Mediana Mensal IPCA TOP 5 LP'!$A$2:$XDF$2,0),FALSE)=0,NA(),VLOOKUP(A107,'Mediana Mensal IPCA TOP 5 LP'!$A$2:$XFC$10000,MATCH(D$1,'Mediana Mensal IPCA TOP 5 LP'!$A$2:$XDF$2,0),FALSE))</f>
        <v>0.27</v>
      </c>
      <c r="E107" s="21">
        <f>IF(VLOOKUP(A107,'Mediana Mensal IPCA TOP 5 LP'!$A$2:$XFC$10000,MATCH(E$1,'Mediana Mensal IPCA TOP 5 LP'!$A$2:$XDF$2,0),FALSE)=0,NA(),VLOOKUP(A107,'Mediana Mensal IPCA TOP 5 LP'!$A$2:$XFC$10000,MATCH(E$1,'Mediana Mensal IPCA TOP 5 LP'!$A$2:$XDF$2,0),FALSE))</f>
        <v>0.28000000000000003</v>
      </c>
      <c r="F107" s="21">
        <f>IF(VLOOKUP(A107,'Mediana Mensal IPCA TOP 5 LP'!$A$2:$XFC$10000,MATCH(F$1,'Mediana Mensal IPCA TOP 5 LP'!$A$2:$XDF$2,0),FALSE)=0,NA(),VLOOKUP(A107,'Mediana Mensal IPCA TOP 5 LP'!$A$2:$XFC$10000,MATCH(F$1,'Mediana Mensal IPCA TOP 5 LP'!$A$2:$XDF$2,0),FALSE))</f>
        <v>0.18</v>
      </c>
    </row>
    <row r="108" spans="1:6" x14ac:dyDescent="0.3">
      <c r="A108" s="20">
        <v>44718</v>
      </c>
      <c r="B108" s="21">
        <f>IF(VLOOKUP(A108,'Mediana Mensal IPCA TOP 5 LP'!$A$2:$XFC$10000,MATCH(B$1,'Mediana Mensal IPCA TOP 5 LP'!$A$2:$XDF$2,0),FALSE)=0,NA(),VLOOKUP(A108,'Mediana Mensal IPCA TOP 5 LP'!$A$2:$XFC$10000,MATCH(B$1,'Mediana Mensal IPCA TOP 5 LP'!$A$2:$XDF$2,0),FALSE))</f>
        <v>0.53</v>
      </c>
      <c r="C108" s="21">
        <f>IF(VLOOKUP(A108,'Mediana Mensal IPCA TOP 5 LP'!$A$2:$XFC$10000,MATCH(C$1,'Mediana Mensal IPCA TOP 5 LP'!$A$2:$XDF$2,0),FALSE)=0,NA(),VLOOKUP(A108,'Mediana Mensal IPCA TOP 5 LP'!$A$2:$XFC$10000,MATCH(C$1,'Mediana Mensal IPCA TOP 5 LP'!$A$2:$XDF$2,0),FALSE))</f>
        <v>0.33</v>
      </c>
      <c r="D108" s="21">
        <f>IF(VLOOKUP(A108,'Mediana Mensal IPCA TOP 5 LP'!$A$2:$XFC$10000,MATCH(D$1,'Mediana Mensal IPCA TOP 5 LP'!$A$2:$XDF$2,0),FALSE)=0,NA(),VLOOKUP(A108,'Mediana Mensal IPCA TOP 5 LP'!$A$2:$XFC$10000,MATCH(D$1,'Mediana Mensal IPCA TOP 5 LP'!$A$2:$XDF$2,0),FALSE))</f>
        <v>0.27</v>
      </c>
      <c r="E108" s="21">
        <f>IF(VLOOKUP(A108,'Mediana Mensal IPCA TOP 5 LP'!$A$2:$XFC$10000,MATCH(E$1,'Mediana Mensal IPCA TOP 5 LP'!$A$2:$XDF$2,0),FALSE)=0,NA(),VLOOKUP(A108,'Mediana Mensal IPCA TOP 5 LP'!$A$2:$XFC$10000,MATCH(E$1,'Mediana Mensal IPCA TOP 5 LP'!$A$2:$XDF$2,0),FALSE))</f>
        <v>0.28999999999999998</v>
      </c>
      <c r="F108" s="21">
        <f>IF(VLOOKUP(A108,'Mediana Mensal IPCA TOP 5 LP'!$A$2:$XFC$10000,MATCH(F$1,'Mediana Mensal IPCA TOP 5 LP'!$A$2:$XDF$2,0),FALSE)=0,NA(),VLOOKUP(A108,'Mediana Mensal IPCA TOP 5 LP'!$A$2:$XFC$10000,MATCH(F$1,'Mediana Mensal IPCA TOP 5 LP'!$A$2:$XDF$2,0),FALSE))</f>
        <v>0.18</v>
      </c>
    </row>
    <row r="109" spans="1:6" x14ac:dyDescent="0.3">
      <c r="A109" s="20">
        <v>44719</v>
      </c>
      <c r="B109" s="21">
        <f>IF(VLOOKUP(A109,'Mediana Mensal IPCA TOP 5 LP'!$A$2:$XFC$10000,MATCH(B$1,'Mediana Mensal IPCA TOP 5 LP'!$A$2:$XDF$2,0),FALSE)=0,NA(),VLOOKUP(A109,'Mediana Mensal IPCA TOP 5 LP'!$A$2:$XFC$10000,MATCH(B$1,'Mediana Mensal IPCA TOP 5 LP'!$A$2:$XDF$2,0),FALSE))</f>
        <v>0.53</v>
      </c>
      <c r="C109" s="21">
        <f>IF(VLOOKUP(A109,'Mediana Mensal IPCA TOP 5 LP'!$A$2:$XFC$10000,MATCH(C$1,'Mediana Mensal IPCA TOP 5 LP'!$A$2:$XDF$2,0),FALSE)=0,NA(),VLOOKUP(A109,'Mediana Mensal IPCA TOP 5 LP'!$A$2:$XFC$10000,MATCH(C$1,'Mediana Mensal IPCA TOP 5 LP'!$A$2:$XDF$2,0),FALSE))</f>
        <v>0.33</v>
      </c>
      <c r="D109" s="21">
        <f>IF(VLOOKUP(A109,'Mediana Mensal IPCA TOP 5 LP'!$A$2:$XFC$10000,MATCH(D$1,'Mediana Mensal IPCA TOP 5 LP'!$A$2:$XDF$2,0),FALSE)=0,NA(),VLOOKUP(A109,'Mediana Mensal IPCA TOP 5 LP'!$A$2:$XFC$10000,MATCH(D$1,'Mediana Mensal IPCA TOP 5 LP'!$A$2:$XDF$2,0),FALSE))</f>
        <v>0.27</v>
      </c>
      <c r="E109" s="21">
        <f>IF(VLOOKUP(A109,'Mediana Mensal IPCA TOP 5 LP'!$A$2:$XFC$10000,MATCH(E$1,'Mediana Mensal IPCA TOP 5 LP'!$A$2:$XDF$2,0),FALSE)=0,NA(),VLOOKUP(A109,'Mediana Mensal IPCA TOP 5 LP'!$A$2:$XFC$10000,MATCH(E$1,'Mediana Mensal IPCA TOP 5 LP'!$A$2:$XDF$2,0),FALSE))</f>
        <v>0.28999999999999998</v>
      </c>
      <c r="F109" s="21">
        <f>IF(VLOOKUP(A109,'Mediana Mensal IPCA TOP 5 LP'!$A$2:$XFC$10000,MATCH(F$1,'Mediana Mensal IPCA TOP 5 LP'!$A$2:$XDF$2,0),FALSE)=0,NA(),VLOOKUP(A109,'Mediana Mensal IPCA TOP 5 LP'!$A$2:$XFC$10000,MATCH(F$1,'Mediana Mensal IPCA TOP 5 LP'!$A$2:$XDF$2,0),FALSE))</f>
        <v>0.18</v>
      </c>
    </row>
    <row r="110" spans="1:6" x14ac:dyDescent="0.3">
      <c r="A110" s="20">
        <v>44720</v>
      </c>
      <c r="B110" s="21">
        <f>IF(VLOOKUP(A110,'Mediana Mensal IPCA TOP 5 LP'!$A$2:$XFC$10000,MATCH(B$1,'Mediana Mensal IPCA TOP 5 LP'!$A$2:$XDF$2,0),FALSE)=0,NA(),VLOOKUP(A110,'Mediana Mensal IPCA TOP 5 LP'!$A$2:$XFC$10000,MATCH(B$1,'Mediana Mensal IPCA TOP 5 LP'!$A$2:$XDF$2,0),FALSE))</f>
        <v>0.53</v>
      </c>
      <c r="C110" s="21">
        <f>IF(VLOOKUP(A110,'Mediana Mensal IPCA TOP 5 LP'!$A$2:$XFC$10000,MATCH(C$1,'Mediana Mensal IPCA TOP 5 LP'!$A$2:$XDF$2,0),FALSE)=0,NA(),VLOOKUP(A110,'Mediana Mensal IPCA TOP 5 LP'!$A$2:$XFC$10000,MATCH(C$1,'Mediana Mensal IPCA TOP 5 LP'!$A$2:$XDF$2,0),FALSE))</f>
        <v>0.33</v>
      </c>
      <c r="D110" s="21">
        <f>IF(VLOOKUP(A110,'Mediana Mensal IPCA TOP 5 LP'!$A$2:$XFC$10000,MATCH(D$1,'Mediana Mensal IPCA TOP 5 LP'!$A$2:$XDF$2,0),FALSE)=0,NA(),VLOOKUP(A110,'Mediana Mensal IPCA TOP 5 LP'!$A$2:$XFC$10000,MATCH(D$1,'Mediana Mensal IPCA TOP 5 LP'!$A$2:$XDF$2,0),FALSE))</f>
        <v>0.27</v>
      </c>
      <c r="E110" s="21">
        <f>IF(VLOOKUP(A110,'Mediana Mensal IPCA TOP 5 LP'!$A$2:$XFC$10000,MATCH(E$1,'Mediana Mensal IPCA TOP 5 LP'!$A$2:$XDF$2,0),FALSE)=0,NA(),VLOOKUP(A110,'Mediana Mensal IPCA TOP 5 LP'!$A$2:$XFC$10000,MATCH(E$1,'Mediana Mensal IPCA TOP 5 LP'!$A$2:$XDF$2,0),FALSE))</f>
        <v>0.28999999999999998</v>
      </c>
      <c r="F110" s="21">
        <f>IF(VLOOKUP(A110,'Mediana Mensal IPCA TOP 5 LP'!$A$2:$XFC$10000,MATCH(F$1,'Mediana Mensal IPCA TOP 5 LP'!$A$2:$XDF$2,0),FALSE)=0,NA(),VLOOKUP(A110,'Mediana Mensal IPCA TOP 5 LP'!$A$2:$XFC$10000,MATCH(F$1,'Mediana Mensal IPCA TOP 5 LP'!$A$2:$XDF$2,0),FALSE))</f>
        <v>0.18</v>
      </c>
    </row>
    <row r="111" spans="1:6" x14ac:dyDescent="0.3">
      <c r="A111" s="20">
        <v>44721</v>
      </c>
      <c r="B111" s="21">
        <f>IF(VLOOKUP(A111,'Mediana Mensal IPCA TOP 5 LP'!$A$2:$XFC$10000,MATCH(B$1,'Mediana Mensal IPCA TOP 5 LP'!$A$2:$XDF$2,0),FALSE)=0,NA(),VLOOKUP(A111,'Mediana Mensal IPCA TOP 5 LP'!$A$2:$XFC$10000,MATCH(B$1,'Mediana Mensal IPCA TOP 5 LP'!$A$2:$XDF$2,0),FALSE))</f>
        <v>0.55000000000000004</v>
      </c>
      <c r="C111" s="21">
        <f>IF(VLOOKUP(A111,'Mediana Mensal IPCA TOP 5 LP'!$A$2:$XFC$10000,MATCH(C$1,'Mediana Mensal IPCA TOP 5 LP'!$A$2:$XDF$2,0),FALSE)=0,NA(),VLOOKUP(A111,'Mediana Mensal IPCA TOP 5 LP'!$A$2:$XFC$10000,MATCH(C$1,'Mediana Mensal IPCA TOP 5 LP'!$A$2:$XDF$2,0),FALSE))</f>
        <v>0.37</v>
      </c>
      <c r="D111" s="21">
        <f>IF(VLOOKUP(A111,'Mediana Mensal IPCA TOP 5 LP'!$A$2:$XFC$10000,MATCH(D$1,'Mediana Mensal IPCA TOP 5 LP'!$A$2:$XDF$2,0),FALSE)=0,NA(),VLOOKUP(A111,'Mediana Mensal IPCA TOP 5 LP'!$A$2:$XFC$10000,MATCH(D$1,'Mediana Mensal IPCA TOP 5 LP'!$A$2:$XDF$2,0),FALSE))</f>
        <v>0.27</v>
      </c>
      <c r="E111" s="21">
        <f>IF(VLOOKUP(A111,'Mediana Mensal IPCA TOP 5 LP'!$A$2:$XFC$10000,MATCH(E$1,'Mediana Mensal IPCA TOP 5 LP'!$A$2:$XDF$2,0),FALSE)=0,NA(),VLOOKUP(A111,'Mediana Mensal IPCA TOP 5 LP'!$A$2:$XFC$10000,MATCH(E$1,'Mediana Mensal IPCA TOP 5 LP'!$A$2:$XDF$2,0),FALSE))</f>
        <v>0.28999999999999998</v>
      </c>
      <c r="F111" s="21">
        <f>IF(VLOOKUP(A111,'Mediana Mensal IPCA TOP 5 LP'!$A$2:$XFC$10000,MATCH(F$1,'Mediana Mensal IPCA TOP 5 LP'!$A$2:$XDF$2,0),FALSE)=0,NA(),VLOOKUP(A111,'Mediana Mensal IPCA TOP 5 LP'!$A$2:$XFC$10000,MATCH(F$1,'Mediana Mensal IPCA TOP 5 LP'!$A$2:$XDF$2,0),FALSE))</f>
        <v>0.18</v>
      </c>
    </row>
    <row r="112" spans="1:6" x14ac:dyDescent="0.3">
      <c r="A112" s="20">
        <v>44722</v>
      </c>
      <c r="B112" s="21">
        <f>IF(VLOOKUP(A112,'Mediana Mensal IPCA TOP 5 LP'!$A$2:$XFC$10000,MATCH(B$1,'Mediana Mensal IPCA TOP 5 LP'!$A$2:$XDF$2,0),FALSE)=0,NA(),VLOOKUP(A112,'Mediana Mensal IPCA TOP 5 LP'!$A$2:$XFC$10000,MATCH(B$1,'Mediana Mensal IPCA TOP 5 LP'!$A$2:$XDF$2,0),FALSE))</f>
        <v>0.56000000000000005</v>
      </c>
      <c r="C112" s="21">
        <f>IF(VLOOKUP(A112,'Mediana Mensal IPCA TOP 5 LP'!$A$2:$XFC$10000,MATCH(C$1,'Mediana Mensal IPCA TOP 5 LP'!$A$2:$XDF$2,0),FALSE)=0,NA(),VLOOKUP(A112,'Mediana Mensal IPCA TOP 5 LP'!$A$2:$XFC$10000,MATCH(C$1,'Mediana Mensal IPCA TOP 5 LP'!$A$2:$XDF$2,0),FALSE))</f>
        <v>0.33</v>
      </c>
      <c r="D112" s="21">
        <f>IF(VLOOKUP(A112,'Mediana Mensal IPCA TOP 5 LP'!$A$2:$XFC$10000,MATCH(D$1,'Mediana Mensal IPCA TOP 5 LP'!$A$2:$XDF$2,0),FALSE)=0,NA(),VLOOKUP(A112,'Mediana Mensal IPCA TOP 5 LP'!$A$2:$XFC$10000,MATCH(D$1,'Mediana Mensal IPCA TOP 5 LP'!$A$2:$XDF$2,0),FALSE))</f>
        <v>0.34</v>
      </c>
      <c r="E112" s="21">
        <f>IF(VLOOKUP(A112,'Mediana Mensal IPCA TOP 5 LP'!$A$2:$XFC$10000,MATCH(E$1,'Mediana Mensal IPCA TOP 5 LP'!$A$2:$XDF$2,0),FALSE)=0,NA(),VLOOKUP(A112,'Mediana Mensal IPCA TOP 5 LP'!$A$2:$XFC$10000,MATCH(E$1,'Mediana Mensal IPCA TOP 5 LP'!$A$2:$XDF$2,0),FALSE))</f>
        <v>0.28000000000000003</v>
      </c>
      <c r="F112" s="21">
        <f>IF(VLOOKUP(A112,'Mediana Mensal IPCA TOP 5 LP'!$A$2:$XFC$10000,MATCH(F$1,'Mediana Mensal IPCA TOP 5 LP'!$A$2:$XDF$2,0),FALSE)=0,NA(),VLOOKUP(A112,'Mediana Mensal IPCA TOP 5 LP'!$A$2:$XFC$10000,MATCH(F$1,'Mediana Mensal IPCA TOP 5 LP'!$A$2:$XDF$2,0),FALSE))</f>
        <v>0.13</v>
      </c>
    </row>
    <row r="113" spans="1:6" x14ac:dyDescent="0.3">
      <c r="A113" s="20">
        <v>44725</v>
      </c>
      <c r="B113" s="21">
        <f>IF(VLOOKUP(A113,'Mediana Mensal IPCA TOP 5 LP'!$A$2:$XFC$10000,MATCH(B$1,'Mediana Mensal IPCA TOP 5 LP'!$A$2:$XDF$2,0),FALSE)=0,NA(),VLOOKUP(A113,'Mediana Mensal IPCA TOP 5 LP'!$A$2:$XFC$10000,MATCH(B$1,'Mediana Mensal IPCA TOP 5 LP'!$A$2:$XDF$2,0),FALSE))</f>
        <v>0.56000000000000005</v>
      </c>
      <c r="C113" s="21">
        <f>IF(VLOOKUP(A113,'Mediana Mensal IPCA TOP 5 LP'!$A$2:$XFC$10000,MATCH(C$1,'Mediana Mensal IPCA TOP 5 LP'!$A$2:$XDF$2,0),FALSE)=0,NA(),VLOOKUP(A113,'Mediana Mensal IPCA TOP 5 LP'!$A$2:$XFC$10000,MATCH(C$1,'Mediana Mensal IPCA TOP 5 LP'!$A$2:$XDF$2,0),FALSE))</f>
        <v>0.33</v>
      </c>
      <c r="D113" s="21">
        <f>IF(VLOOKUP(A113,'Mediana Mensal IPCA TOP 5 LP'!$A$2:$XFC$10000,MATCH(D$1,'Mediana Mensal IPCA TOP 5 LP'!$A$2:$XDF$2,0),FALSE)=0,NA(),VLOOKUP(A113,'Mediana Mensal IPCA TOP 5 LP'!$A$2:$XFC$10000,MATCH(D$1,'Mediana Mensal IPCA TOP 5 LP'!$A$2:$XDF$2,0),FALSE))</f>
        <v>0.34</v>
      </c>
      <c r="E113" s="21">
        <f>IF(VLOOKUP(A113,'Mediana Mensal IPCA TOP 5 LP'!$A$2:$XFC$10000,MATCH(E$1,'Mediana Mensal IPCA TOP 5 LP'!$A$2:$XDF$2,0),FALSE)=0,NA(),VLOOKUP(A113,'Mediana Mensal IPCA TOP 5 LP'!$A$2:$XFC$10000,MATCH(E$1,'Mediana Mensal IPCA TOP 5 LP'!$A$2:$XDF$2,0),FALSE))</f>
        <v>0.28000000000000003</v>
      </c>
      <c r="F113" s="21">
        <f>IF(VLOOKUP(A113,'Mediana Mensal IPCA TOP 5 LP'!$A$2:$XFC$10000,MATCH(F$1,'Mediana Mensal IPCA TOP 5 LP'!$A$2:$XDF$2,0),FALSE)=0,NA(),VLOOKUP(A113,'Mediana Mensal IPCA TOP 5 LP'!$A$2:$XFC$10000,MATCH(F$1,'Mediana Mensal IPCA TOP 5 LP'!$A$2:$XDF$2,0),FALSE))</f>
        <v>0.13</v>
      </c>
    </row>
    <row r="114" spans="1:6" x14ac:dyDescent="0.3">
      <c r="A114" s="20">
        <v>44726</v>
      </c>
      <c r="B114" s="21">
        <f>IF(VLOOKUP(A114,'Mediana Mensal IPCA TOP 5 LP'!$A$2:$XFC$10000,MATCH(B$1,'Mediana Mensal IPCA TOP 5 LP'!$A$2:$XDF$2,0),FALSE)=0,NA(),VLOOKUP(A114,'Mediana Mensal IPCA TOP 5 LP'!$A$2:$XFC$10000,MATCH(B$1,'Mediana Mensal IPCA TOP 5 LP'!$A$2:$XDF$2,0),FALSE))</f>
        <v>0.56000000000000005</v>
      </c>
      <c r="C114" s="21">
        <f>IF(VLOOKUP(A114,'Mediana Mensal IPCA TOP 5 LP'!$A$2:$XFC$10000,MATCH(C$1,'Mediana Mensal IPCA TOP 5 LP'!$A$2:$XDF$2,0),FALSE)=0,NA(),VLOOKUP(A114,'Mediana Mensal IPCA TOP 5 LP'!$A$2:$XFC$10000,MATCH(C$1,'Mediana Mensal IPCA TOP 5 LP'!$A$2:$XDF$2,0),FALSE))</f>
        <v>0.33</v>
      </c>
      <c r="D114" s="21">
        <f>IF(VLOOKUP(A114,'Mediana Mensal IPCA TOP 5 LP'!$A$2:$XFC$10000,MATCH(D$1,'Mediana Mensal IPCA TOP 5 LP'!$A$2:$XDF$2,0),FALSE)=0,NA(),VLOOKUP(A114,'Mediana Mensal IPCA TOP 5 LP'!$A$2:$XFC$10000,MATCH(D$1,'Mediana Mensal IPCA TOP 5 LP'!$A$2:$XDF$2,0),FALSE))</f>
        <v>0.34</v>
      </c>
      <c r="E114" s="21">
        <f>IF(VLOOKUP(A114,'Mediana Mensal IPCA TOP 5 LP'!$A$2:$XFC$10000,MATCH(E$1,'Mediana Mensal IPCA TOP 5 LP'!$A$2:$XDF$2,0),FALSE)=0,NA(),VLOOKUP(A114,'Mediana Mensal IPCA TOP 5 LP'!$A$2:$XFC$10000,MATCH(E$1,'Mediana Mensal IPCA TOP 5 LP'!$A$2:$XDF$2,0),FALSE))</f>
        <v>0.28000000000000003</v>
      </c>
      <c r="F114" s="21">
        <f>IF(VLOOKUP(A114,'Mediana Mensal IPCA TOP 5 LP'!$A$2:$XFC$10000,MATCH(F$1,'Mediana Mensal IPCA TOP 5 LP'!$A$2:$XDF$2,0),FALSE)=0,NA(),VLOOKUP(A114,'Mediana Mensal IPCA TOP 5 LP'!$A$2:$XFC$10000,MATCH(F$1,'Mediana Mensal IPCA TOP 5 LP'!$A$2:$XDF$2,0),FALSE))</f>
        <v>0.13</v>
      </c>
    </row>
    <row r="115" spans="1:6" x14ac:dyDescent="0.3">
      <c r="A115" s="20">
        <v>44727</v>
      </c>
      <c r="B115" s="21">
        <f>IF(VLOOKUP(A115,'Mediana Mensal IPCA TOP 5 LP'!$A$2:$XFC$10000,MATCH(B$1,'Mediana Mensal IPCA TOP 5 LP'!$A$2:$XDF$2,0),FALSE)=0,NA(),VLOOKUP(A115,'Mediana Mensal IPCA TOP 5 LP'!$A$2:$XFC$10000,MATCH(B$1,'Mediana Mensal IPCA TOP 5 LP'!$A$2:$XDF$2,0),FALSE))</f>
        <v>0.56000000000000005</v>
      </c>
      <c r="C115" s="21">
        <f>IF(VLOOKUP(A115,'Mediana Mensal IPCA TOP 5 LP'!$A$2:$XFC$10000,MATCH(C$1,'Mediana Mensal IPCA TOP 5 LP'!$A$2:$XDF$2,0),FALSE)=0,NA(),VLOOKUP(A115,'Mediana Mensal IPCA TOP 5 LP'!$A$2:$XFC$10000,MATCH(C$1,'Mediana Mensal IPCA TOP 5 LP'!$A$2:$XDF$2,0),FALSE))</f>
        <v>0.33</v>
      </c>
      <c r="D115" s="21">
        <f>IF(VLOOKUP(A115,'Mediana Mensal IPCA TOP 5 LP'!$A$2:$XFC$10000,MATCH(D$1,'Mediana Mensal IPCA TOP 5 LP'!$A$2:$XDF$2,0),FALSE)=0,NA(),VLOOKUP(A115,'Mediana Mensal IPCA TOP 5 LP'!$A$2:$XFC$10000,MATCH(D$1,'Mediana Mensal IPCA TOP 5 LP'!$A$2:$XDF$2,0),FALSE))</f>
        <v>0.34</v>
      </c>
      <c r="E115" s="21">
        <f>IF(VLOOKUP(A115,'Mediana Mensal IPCA TOP 5 LP'!$A$2:$XFC$10000,MATCH(E$1,'Mediana Mensal IPCA TOP 5 LP'!$A$2:$XDF$2,0),FALSE)=0,NA(),VLOOKUP(A115,'Mediana Mensal IPCA TOP 5 LP'!$A$2:$XFC$10000,MATCH(E$1,'Mediana Mensal IPCA TOP 5 LP'!$A$2:$XDF$2,0),FALSE))</f>
        <v>0.28000000000000003</v>
      </c>
      <c r="F115" s="21">
        <f>IF(VLOOKUP(A115,'Mediana Mensal IPCA TOP 5 LP'!$A$2:$XFC$10000,MATCH(F$1,'Mediana Mensal IPCA TOP 5 LP'!$A$2:$XDF$2,0),FALSE)=0,NA(),VLOOKUP(A115,'Mediana Mensal IPCA TOP 5 LP'!$A$2:$XFC$10000,MATCH(F$1,'Mediana Mensal IPCA TOP 5 LP'!$A$2:$XDF$2,0),FALSE))</f>
        <v>0.13</v>
      </c>
    </row>
    <row r="116" spans="1:6" x14ac:dyDescent="0.3">
      <c r="A116" s="20">
        <v>44729</v>
      </c>
      <c r="B116" s="21">
        <f>IF(VLOOKUP(A116,'Mediana Mensal IPCA TOP 5 LP'!$A$2:$XFC$10000,MATCH(B$1,'Mediana Mensal IPCA TOP 5 LP'!$A$2:$XDF$2,0),FALSE)=0,NA(),VLOOKUP(A116,'Mediana Mensal IPCA TOP 5 LP'!$A$2:$XFC$10000,MATCH(B$1,'Mediana Mensal IPCA TOP 5 LP'!$A$2:$XDF$2,0),FALSE))</f>
        <v>0.56000000000000005</v>
      </c>
      <c r="C116" s="21">
        <f>IF(VLOOKUP(A116,'Mediana Mensal IPCA TOP 5 LP'!$A$2:$XFC$10000,MATCH(C$1,'Mediana Mensal IPCA TOP 5 LP'!$A$2:$XDF$2,0),FALSE)=0,NA(),VLOOKUP(A116,'Mediana Mensal IPCA TOP 5 LP'!$A$2:$XFC$10000,MATCH(C$1,'Mediana Mensal IPCA TOP 5 LP'!$A$2:$XDF$2,0),FALSE))</f>
        <v>0.33</v>
      </c>
      <c r="D116" s="21">
        <f>IF(VLOOKUP(A116,'Mediana Mensal IPCA TOP 5 LP'!$A$2:$XFC$10000,MATCH(D$1,'Mediana Mensal IPCA TOP 5 LP'!$A$2:$XDF$2,0),FALSE)=0,NA(),VLOOKUP(A116,'Mediana Mensal IPCA TOP 5 LP'!$A$2:$XFC$10000,MATCH(D$1,'Mediana Mensal IPCA TOP 5 LP'!$A$2:$XDF$2,0),FALSE))</f>
        <v>0.34</v>
      </c>
      <c r="E116" s="21">
        <f>IF(VLOOKUP(A116,'Mediana Mensal IPCA TOP 5 LP'!$A$2:$XFC$10000,MATCH(E$1,'Mediana Mensal IPCA TOP 5 LP'!$A$2:$XDF$2,0),FALSE)=0,NA(),VLOOKUP(A116,'Mediana Mensal IPCA TOP 5 LP'!$A$2:$XFC$10000,MATCH(E$1,'Mediana Mensal IPCA TOP 5 LP'!$A$2:$XDF$2,0),FALSE))</f>
        <v>0.28999999999999998</v>
      </c>
      <c r="F116" s="21">
        <f>IF(VLOOKUP(A116,'Mediana Mensal IPCA TOP 5 LP'!$A$2:$XFC$10000,MATCH(F$1,'Mediana Mensal IPCA TOP 5 LP'!$A$2:$XDF$2,0),FALSE)=0,NA(),VLOOKUP(A116,'Mediana Mensal IPCA TOP 5 LP'!$A$2:$XFC$10000,MATCH(F$1,'Mediana Mensal IPCA TOP 5 LP'!$A$2:$XDF$2,0),FALSE))</f>
        <v>0.13</v>
      </c>
    </row>
    <row r="117" spans="1:6" x14ac:dyDescent="0.3">
      <c r="A117" s="20">
        <v>44732</v>
      </c>
      <c r="B117" s="21">
        <f>IF(VLOOKUP(A117,'Mediana Mensal IPCA TOP 5 LP'!$A$2:$XFC$10000,MATCH(B$1,'Mediana Mensal IPCA TOP 5 LP'!$A$2:$XDF$2,0),FALSE)=0,NA(),VLOOKUP(A117,'Mediana Mensal IPCA TOP 5 LP'!$A$2:$XFC$10000,MATCH(B$1,'Mediana Mensal IPCA TOP 5 LP'!$A$2:$XDF$2,0),FALSE))</f>
        <v>0.56000000000000005</v>
      </c>
      <c r="C117" s="21">
        <f>IF(VLOOKUP(A117,'Mediana Mensal IPCA TOP 5 LP'!$A$2:$XFC$10000,MATCH(C$1,'Mediana Mensal IPCA TOP 5 LP'!$A$2:$XDF$2,0),FALSE)=0,NA(),VLOOKUP(A117,'Mediana Mensal IPCA TOP 5 LP'!$A$2:$XFC$10000,MATCH(C$1,'Mediana Mensal IPCA TOP 5 LP'!$A$2:$XDF$2,0),FALSE))</f>
        <v>0.33</v>
      </c>
      <c r="D117" s="21">
        <f>IF(VLOOKUP(A117,'Mediana Mensal IPCA TOP 5 LP'!$A$2:$XFC$10000,MATCH(D$1,'Mediana Mensal IPCA TOP 5 LP'!$A$2:$XDF$2,0),FALSE)=0,NA(),VLOOKUP(A117,'Mediana Mensal IPCA TOP 5 LP'!$A$2:$XFC$10000,MATCH(D$1,'Mediana Mensal IPCA TOP 5 LP'!$A$2:$XDF$2,0),FALSE))</f>
        <v>0.34</v>
      </c>
      <c r="E117" s="21">
        <f>IF(VLOOKUP(A117,'Mediana Mensal IPCA TOP 5 LP'!$A$2:$XFC$10000,MATCH(E$1,'Mediana Mensal IPCA TOP 5 LP'!$A$2:$XDF$2,0),FALSE)=0,NA(),VLOOKUP(A117,'Mediana Mensal IPCA TOP 5 LP'!$A$2:$XFC$10000,MATCH(E$1,'Mediana Mensal IPCA TOP 5 LP'!$A$2:$XDF$2,0),FALSE))</f>
        <v>0.28999999999999998</v>
      </c>
      <c r="F117" s="21">
        <f>IF(VLOOKUP(A117,'Mediana Mensal IPCA TOP 5 LP'!$A$2:$XFC$10000,MATCH(F$1,'Mediana Mensal IPCA TOP 5 LP'!$A$2:$XDF$2,0),FALSE)=0,NA(),VLOOKUP(A117,'Mediana Mensal IPCA TOP 5 LP'!$A$2:$XFC$10000,MATCH(F$1,'Mediana Mensal IPCA TOP 5 LP'!$A$2:$XDF$2,0),FALSE))</f>
        <v>0.13</v>
      </c>
    </row>
    <row r="118" spans="1:6" x14ac:dyDescent="0.3">
      <c r="A118" s="20">
        <v>44733</v>
      </c>
      <c r="B118" s="21">
        <f>IF(VLOOKUP(A118,'Mediana Mensal IPCA TOP 5 LP'!$A$2:$XFC$10000,MATCH(B$1,'Mediana Mensal IPCA TOP 5 LP'!$A$2:$XDF$2,0),FALSE)=0,NA(),VLOOKUP(A118,'Mediana Mensal IPCA TOP 5 LP'!$A$2:$XFC$10000,MATCH(B$1,'Mediana Mensal IPCA TOP 5 LP'!$A$2:$XDF$2,0),FALSE))</f>
        <v>0.56000000000000005</v>
      </c>
      <c r="C118" s="21">
        <f>IF(VLOOKUP(A118,'Mediana Mensal IPCA TOP 5 LP'!$A$2:$XFC$10000,MATCH(C$1,'Mediana Mensal IPCA TOP 5 LP'!$A$2:$XDF$2,0),FALSE)=0,NA(),VLOOKUP(A118,'Mediana Mensal IPCA TOP 5 LP'!$A$2:$XFC$10000,MATCH(C$1,'Mediana Mensal IPCA TOP 5 LP'!$A$2:$XDF$2,0),FALSE))</f>
        <v>0.33</v>
      </c>
      <c r="D118" s="21">
        <f>IF(VLOOKUP(A118,'Mediana Mensal IPCA TOP 5 LP'!$A$2:$XFC$10000,MATCH(D$1,'Mediana Mensal IPCA TOP 5 LP'!$A$2:$XDF$2,0),FALSE)=0,NA(),VLOOKUP(A118,'Mediana Mensal IPCA TOP 5 LP'!$A$2:$XFC$10000,MATCH(D$1,'Mediana Mensal IPCA TOP 5 LP'!$A$2:$XDF$2,0),FALSE))</f>
        <v>0.34</v>
      </c>
      <c r="E118" s="21">
        <f>IF(VLOOKUP(A118,'Mediana Mensal IPCA TOP 5 LP'!$A$2:$XFC$10000,MATCH(E$1,'Mediana Mensal IPCA TOP 5 LP'!$A$2:$XDF$2,0),FALSE)=0,NA(),VLOOKUP(A118,'Mediana Mensal IPCA TOP 5 LP'!$A$2:$XFC$10000,MATCH(E$1,'Mediana Mensal IPCA TOP 5 LP'!$A$2:$XDF$2,0),FALSE))</f>
        <v>0.28999999999999998</v>
      </c>
      <c r="F118" s="21">
        <f>IF(VLOOKUP(A118,'Mediana Mensal IPCA TOP 5 LP'!$A$2:$XFC$10000,MATCH(F$1,'Mediana Mensal IPCA TOP 5 LP'!$A$2:$XDF$2,0),FALSE)=0,NA(),VLOOKUP(A118,'Mediana Mensal IPCA TOP 5 LP'!$A$2:$XFC$10000,MATCH(F$1,'Mediana Mensal IPCA TOP 5 LP'!$A$2:$XDF$2,0),FALSE))</f>
        <v>0.13</v>
      </c>
    </row>
    <row r="119" spans="1:6" x14ac:dyDescent="0.3">
      <c r="A119" s="20">
        <v>44734</v>
      </c>
      <c r="B119" s="21">
        <f>IF(VLOOKUP(A119,'Mediana Mensal IPCA TOP 5 LP'!$A$2:$XFC$10000,MATCH(B$1,'Mediana Mensal IPCA TOP 5 LP'!$A$2:$XDF$2,0),FALSE)=0,NA(),VLOOKUP(A119,'Mediana Mensal IPCA TOP 5 LP'!$A$2:$XFC$10000,MATCH(B$1,'Mediana Mensal IPCA TOP 5 LP'!$A$2:$XDF$2,0),FALSE))</f>
        <v>0.56000000000000005</v>
      </c>
      <c r="C119" s="21">
        <f>IF(VLOOKUP(A119,'Mediana Mensal IPCA TOP 5 LP'!$A$2:$XFC$10000,MATCH(C$1,'Mediana Mensal IPCA TOP 5 LP'!$A$2:$XDF$2,0),FALSE)=0,NA(),VLOOKUP(A119,'Mediana Mensal IPCA TOP 5 LP'!$A$2:$XFC$10000,MATCH(C$1,'Mediana Mensal IPCA TOP 5 LP'!$A$2:$XDF$2,0),FALSE))</f>
        <v>0.33</v>
      </c>
      <c r="D119" s="21">
        <f>IF(VLOOKUP(A119,'Mediana Mensal IPCA TOP 5 LP'!$A$2:$XFC$10000,MATCH(D$1,'Mediana Mensal IPCA TOP 5 LP'!$A$2:$XDF$2,0),FALSE)=0,NA(),VLOOKUP(A119,'Mediana Mensal IPCA TOP 5 LP'!$A$2:$XFC$10000,MATCH(D$1,'Mediana Mensal IPCA TOP 5 LP'!$A$2:$XDF$2,0),FALSE))</f>
        <v>0.34</v>
      </c>
      <c r="E119" s="21">
        <f>IF(VLOOKUP(A119,'Mediana Mensal IPCA TOP 5 LP'!$A$2:$XFC$10000,MATCH(E$1,'Mediana Mensal IPCA TOP 5 LP'!$A$2:$XDF$2,0),FALSE)=0,NA(),VLOOKUP(A119,'Mediana Mensal IPCA TOP 5 LP'!$A$2:$XFC$10000,MATCH(E$1,'Mediana Mensal IPCA TOP 5 LP'!$A$2:$XDF$2,0),FALSE))</f>
        <v>0.28999999999999998</v>
      </c>
      <c r="F119" s="21">
        <f>IF(VLOOKUP(A119,'Mediana Mensal IPCA TOP 5 LP'!$A$2:$XFC$10000,MATCH(F$1,'Mediana Mensal IPCA TOP 5 LP'!$A$2:$XDF$2,0),FALSE)=0,NA(),VLOOKUP(A119,'Mediana Mensal IPCA TOP 5 LP'!$A$2:$XFC$10000,MATCH(F$1,'Mediana Mensal IPCA TOP 5 LP'!$A$2:$XDF$2,0),FALSE))</f>
        <v>0.13</v>
      </c>
    </row>
    <row r="120" spans="1:6" x14ac:dyDescent="0.3">
      <c r="A120" s="20">
        <v>44735</v>
      </c>
      <c r="B120" s="21">
        <f>IF(VLOOKUP(A120,'Mediana Mensal IPCA TOP 5 LP'!$A$2:$XFC$10000,MATCH(B$1,'Mediana Mensal IPCA TOP 5 LP'!$A$2:$XDF$2,0),FALSE)=0,NA(),VLOOKUP(A120,'Mediana Mensal IPCA TOP 5 LP'!$A$2:$XFC$10000,MATCH(B$1,'Mediana Mensal IPCA TOP 5 LP'!$A$2:$XDF$2,0),FALSE))</f>
        <v>0.56000000000000005</v>
      </c>
      <c r="C120" s="21">
        <f>IF(VLOOKUP(A120,'Mediana Mensal IPCA TOP 5 LP'!$A$2:$XFC$10000,MATCH(C$1,'Mediana Mensal IPCA TOP 5 LP'!$A$2:$XDF$2,0),FALSE)=0,NA(),VLOOKUP(A120,'Mediana Mensal IPCA TOP 5 LP'!$A$2:$XFC$10000,MATCH(C$1,'Mediana Mensal IPCA TOP 5 LP'!$A$2:$XDF$2,0),FALSE))</f>
        <v>0.33</v>
      </c>
      <c r="D120" s="21">
        <f>IF(VLOOKUP(A120,'Mediana Mensal IPCA TOP 5 LP'!$A$2:$XFC$10000,MATCH(D$1,'Mediana Mensal IPCA TOP 5 LP'!$A$2:$XDF$2,0),FALSE)=0,NA(),VLOOKUP(A120,'Mediana Mensal IPCA TOP 5 LP'!$A$2:$XFC$10000,MATCH(D$1,'Mediana Mensal IPCA TOP 5 LP'!$A$2:$XDF$2,0),FALSE))</f>
        <v>0.34</v>
      </c>
      <c r="E120" s="21">
        <f>IF(VLOOKUP(A120,'Mediana Mensal IPCA TOP 5 LP'!$A$2:$XFC$10000,MATCH(E$1,'Mediana Mensal IPCA TOP 5 LP'!$A$2:$XDF$2,0),FALSE)=0,NA(),VLOOKUP(A120,'Mediana Mensal IPCA TOP 5 LP'!$A$2:$XFC$10000,MATCH(E$1,'Mediana Mensal IPCA TOP 5 LP'!$A$2:$XDF$2,0),FALSE))</f>
        <v>0.28999999999999998</v>
      </c>
      <c r="F120" s="21">
        <f>IF(VLOOKUP(A120,'Mediana Mensal IPCA TOP 5 LP'!$A$2:$XFC$10000,MATCH(F$1,'Mediana Mensal IPCA TOP 5 LP'!$A$2:$XDF$2,0),FALSE)=0,NA(),VLOOKUP(A120,'Mediana Mensal IPCA TOP 5 LP'!$A$2:$XFC$10000,MATCH(F$1,'Mediana Mensal IPCA TOP 5 LP'!$A$2:$XDF$2,0),FALSE))</f>
        <v>0.13</v>
      </c>
    </row>
    <row r="121" spans="1:6" x14ac:dyDescent="0.3">
      <c r="A121" s="20">
        <v>44736</v>
      </c>
      <c r="B121" s="21">
        <f>IF(VLOOKUP(A121,'Mediana Mensal IPCA TOP 5 LP'!$A$2:$XFC$10000,MATCH(B$1,'Mediana Mensal IPCA TOP 5 LP'!$A$2:$XDF$2,0),FALSE)=0,NA(),VLOOKUP(A121,'Mediana Mensal IPCA TOP 5 LP'!$A$2:$XFC$10000,MATCH(B$1,'Mediana Mensal IPCA TOP 5 LP'!$A$2:$XDF$2,0),FALSE))</f>
        <v>0.56000000000000005</v>
      </c>
      <c r="C121" s="21">
        <f>IF(VLOOKUP(A121,'Mediana Mensal IPCA TOP 5 LP'!$A$2:$XFC$10000,MATCH(C$1,'Mediana Mensal IPCA TOP 5 LP'!$A$2:$XDF$2,0),FALSE)=0,NA(),VLOOKUP(A121,'Mediana Mensal IPCA TOP 5 LP'!$A$2:$XFC$10000,MATCH(C$1,'Mediana Mensal IPCA TOP 5 LP'!$A$2:$XDF$2,0),FALSE))</f>
        <v>0.33</v>
      </c>
      <c r="D121" s="21">
        <f>IF(VLOOKUP(A121,'Mediana Mensal IPCA TOP 5 LP'!$A$2:$XFC$10000,MATCH(D$1,'Mediana Mensal IPCA TOP 5 LP'!$A$2:$XDF$2,0),FALSE)=0,NA(),VLOOKUP(A121,'Mediana Mensal IPCA TOP 5 LP'!$A$2:$XFC$10000,MATCH(D$1,'Mediana Mensal IPCA TOP 5 LP'!$A$2:$XDF$2,0),FALSE))</f>
        <v>0.34</v>
      </c>
      <c r="E121" s="21">
        <f>IF(VLOOKUP(A121,'Mediana Mensal IPCA TOP 5 LP'!$A$2:$XFC$10000,MATCH(E$1,'Mediana Mensal IPCA TOP 5 LP'!$A$2:$XDF$2,0),FALSE)=0,NA(),VLOOKUP(A121,'Mediana Mensal IPCA TOP 5 LP'!$A$2:$XFC$10000,MATCH(E$1,'Mediana Mensal IPCA TOP 5 LP'!$A$2:$XDF$2,0),FALSE))</f>
        <v>0.3</v>
      </c>
      <c r="F121" s="21">
        <f>IF(VLOOKUP(A121,'Mediana Mensal IPCA TOP 5 LP'!$A$2:$XFC$10000,MATCH(F$1,'Mediana Mensal IPCA TOP 5 LP'!$A$2:$XDF$2,0),FALSE)=0,NA(),VLOOKUP(A121,'Mediana Mensal IPCA TOP 5 LP'!$A$2:$XFC$10000,MATCH(F$1,'Mediana Mensal IPCA TOP 5 LP'!$A$2:$XDF$2,0),FALSE))</f>
        <v>0.13</v>
      </c>
    </row>
    <row r="122" spans="1:6" x14ac:dyDescent="0.3">
      <c r="A122" s="20">
        <v>44739</v>
      </c>
      <c r="B122" s="21">
        <f>IF(VLOOKUP(A122,'Mediana Mensal IPCA TOP 5 LP'!$A$2:$XFC$10000,MATCH(B$1,'Mediana Mensal IPCA TOP 5 LP'!$A$2:$XDF$2,0),FALSE)=0,NA(),VLOOKUP(A122,'Mediana Mensal IPCA TOP 5 LP'!$A$2:$XFC$10000,MATCH(B$1,'Mediana Mensal IPCA TOP 5 LP'!$A$2:$XDF$2,0),FALSE))</f>
        <v>0.56000000000000005</v>
      </c>
      <c r="C122" s="21">
        <f>IF(VLOOKUP(A122,'Mediana Mensal IPCA TOP 5 LP'!$A$2:$XFC$10000,MATCH(C$1,'Mediana Mensal IPCA TOP 5 LP'!$A$2:$XDF$2,0),FALSE)=0,NA(),VLOOKUP(A122,'Mediana Mensal IPCA TOP 5 LP'!$A$2:$XFC$10000,MATCH(C$1,'Mediana Mensal IPCA TOP 5 LP'!$A$2:$XDF$2,0),FALSE))</f>
        <v>0.33</v>
      </c>
      <c r="D122" s="21">
        <f>IF(VLOOKUP(A122,'Mediana Mensal IPCA TOP 5 LP'!$A$2:$XFC$10000,MATCH(D$1,'Mediana Mensal IPCA TOP 5 LP'!$A$2:$XDF$2,0),FALSE)=0,NA(),VLOOKUP(A122,'Mediana Mensal IPCA TOP 5 LP'!$A$2:$XFC$10000,MATCH(D$1,'Mediana Mensal IPCA TOP 5 LP'!$A$2:$XDF$2,0),FALSE))</f>
        <v>0.34</v>
      </c>
      <c r="E122" s="21">
        <f>IF(VLOOKUP(A122,'Mediana Mensal IPCA TOP 5 LP'!$A$2:$XFC$10000,MATCH(E$1,'Mediana Mensal IPCA TOP 5 LP'!$A$2:$XDF$2,0),FALSE)=0,NA(),VLOOKUP(A122,'Mediana Mensal IPCA TOP 5 LP'!$A$2:$XFC$10000,MATCH(E$1,'Mediana Mensal IPCA TOP 5 LP'!$A$2:$XDF$2,0),FALSE))</f>
        <v>0.3</v>
      </c>
      <c r="F122" s="21">
        <f>IF(VLOOKUP(A122,'Mediana Mensal IPCA TOP 5 LP'!$A$2:$XFC$10000,MATCH(F$1,'Mediana Mensal IPCA TOP 5 LP'!$A$2:$XDF$2,0),FALSE)=0,NA(),VLOOKUP(A122,'Mediana Mensal IPCA TOP 5 LP'!$A$2:$XFC$10000,MATCH(F$1,'Mediana Mensal IPCA TOP 5 LP'!$A$2:$XDF$2,0),FALSE))</f>
        <v>0.13</v>
      </c>
    </row>
    <row r="123" spans="1:6" x14ac:dyDescent="0.3">
      <c r="A123" s="20">
        <v>44740</v>
      </c>
      <c r="B123" s="21">
        <f>IF(VLOOKUP(A123,'Mediana Mensal IPCA TOP 5 LP'!$A$2:$XFC$10000,MATCH(B$1,'Mediana Mensal IPCA TOP 5 LP'!$A$2:$XDF$2,0),FALSE)=0,NA(),VLOOKUP(A123,'Mediana Mensal IPCA TOP 5 LP'!$A$2:$XFC$10000,MATCH(B$1,'Mediana Mensal IPCA TOP 5 LP'!$A$2:$XDF$2,0),FALSE))</f>
        <v>0.56000000000000005</v>
      </c>
      <c r="C123" s="21">
        <f>IF(VLOOKUP(A123,'Mediana Mensal IPCA TOP 5 LP'!$A$2:$XFC$10000,MATCH(C$1,'Mediana Mensal IPCA TOP 5 LP'!$A$2:$XDF$2,0),FALSE)=0,NA(),VLOOKUP(A123,'Mediana Mensal IPCA TOP 5 LP'!$A$2:$XFC$10000,MATCH(C$1,'Mediana Mensal IPCA TOP 5 LP'!$A$2:$XDF$2,0),FALSE))</f>
        <v>0.33</v>
      </c>
      <c r="D123" s="21">
        <f>IF(VLOOKUP(A123,'Mediana Mensal IPCA TOP 5 LP'!$A$2:$XFC$10000,MATCH(D$1,'Mediana Mensal IPCA TOP 5 LP'!$A$2:$XDF$2,0),FALSE)=0,NA(),VLOOKUP(A123,'Mediana Mensal IPCA TOP 5 LP'!$A$2:$XFC$10000,MATCH(D$1,'Mediana Mensal IPCA TOP 5 LP'!$A$2:$XDF$2,0),FALSE))</f>
        <v>0.34</v>
      </c>
      <c r="E123" s="21">
        <f>IF(VLOOKUP(A123,'Mediana Mensal IPCA TOP 5 LP'!$A$2:$XFC$10000,MATCH(E$1,'Mediana Mensal IPCA TOP 5 LP'!$A$2:$XDF$2,0),FALSE)=0,NA(),VLOOKUP(A123,'Mediana Mensal IPCA TOP 5 LP'!$A$2:$XFC$10000,MATCH(E$1,'Mediana Mensal IPCA TOP 5 LP'!$A$2:$XDF$2,0),FALSE))</f>
        <v>0.3</v>
      </c>
      <c r="F123" s="21">
        <f>IF(VLOOKUP(A123,'Mediana Mensal IPCA TOP 5 LP'!$A$2:$XFC$10000,MATCH(F$1,'Mediana Mensal IPCA TOP 5 LP'!$A$2:$XDF$2,0),FALSE)=0,NA(),VLOOKUP(A123,'Mediana Mensal IPCA TOP 5 LP'!$A$2:$XFC$10000,MATCH(F$1,'Mediana Mensal IPCA TOP 5 LP'!$A$2:$XDF$2,0),FALSE))</f>
        <v>0.13</v>
      </c>
    </row>
    <row r="124" spans="1:6" x14ac:dyDescent="0.3">
      <c r="A124" s="20">
        <v>44741</v>
      </c>
      <c r="B124" s="21">
        <f>IF(VLOOKUP(A124,'Mediana Mensal IPCA TOP 5 LP'!$A$2:$XFC$10000,MATCH(B$1,'Mediana Mensal IPCA TOP 5 LP'!$A$2:$XDF$2,0),FALSE)=0,NA(),VLOOKUP(A124,'Mediana Mensal IPCA TOP 5 LP'!$A$2:$XFC$10000,MATCH(B$1,'Mediana Mensal IPCA TOP 5 LP'!$A$2:$XDF$2,0),FALSE))</f>
        <v>0.56000000000000005</v>
      </c>
      <c r="C124" s="21">
        <f>IF(VLOOKUP(A124,'Mediana Mensal IPCA TOP 5 LP'!$A$2:$XFC$10000,MATCH(C$1,'Mediana Mensal IPCA TOP 5 LP'!$A$2:$XDF$2,0),FALSE)=0,NA(),VLOOKUP(A124,'Mediana Mensal IPCA TOP 5 LP'!$A$2:$XFC$10000,MATCH(C$1,'Mediana Mensal IPCA TOP 5 LP'!$A$2:$XDF$2,0),FALSE))</f>
        <v>0.33</v>
      </c>
      <c r="D124" s="21">
        <f>IF(VLOOKUP(A124,'Mediana Mensal IPCA TOP 5 LP'!$A$2:$XFC$10000,MATCH(D$1,'Mediana Mensal IPCA TOP 5 LP'!$A$2:$XDF$2,0),FALSE)=0,NA(),VLOOKUP(A124,'Mediana Mensal IPCA TOP 5 LP'!$A$2:$XFC$10000,MATCH(D$1,'Mediana Mensal IPCA TOP 5 LP'!$A$2:$XDF$2,0),FALSE))</f>
        <v>0.34</v>
      </c>
      <c r="E124" s="21">
        <f>IF(VLOOKUP(A124,'Mediana Mensal IPCA TOP 5 LP'!$A$2:$XFC$10000,MATCH(E$1,'Mediana Mensal IPCA TOP 5 LP'!$A$2:$XDF$2,0),FALSE)=0,NA(),VLOOKUP(A124,'Mediana Mensal IPCA TOP 5 LP'!$A$2:$XFC$10000,MATCH(E$1,'Mediana Mensal IPCA TOP 5 LP'!$A$2:$XDF$2,0),FALSE))</f>
        <v>0.3</v>
      </c>
      <c r="F124" s="21">
        <f>IF(VLOOKUP(A124,'Mediana Mensal IPCA TOP 5 LP'!$A$2:$XFC$10000,MATCH(F$1,'Mediana Mensal IPCA TOP 5 LP'!$A$2:$XDF$2,0),FALSE)=0,NA(),VLOOKUP(A124,'Mediana Mensal IPCA TOP 5 LP'!$A$2:$XFC$10000,MATCH(F$1,'Mediana Mensal IPCA TOP 5 LP'!$A$2:$XDF$2,0),FALSE))</f>
        <v>0.13</v>
      </c>
    </row>
    <row r="125" spans="1:6" x14ac:dyDescent="0.3">
      <c r="A125" s="20">
        <v>44742</v>
      </c>
      <c r="B125" s="21">
        <f>IF(VLOOKUP(A125,'Mediana Mensal IPCA TOP 5 LP'!$A$2:$XFC$10000,MATCH(B$1,'Mediana Mensal IPCA TOP 5 LP'!$A$2:$XDF$2,0),FALSE)=0,NA(),VLOOKUP(A125,'Mediana Mensal IPCA TOP 5 LP'!$A$2:$XFC$10000,MATCH(B$1,'Mediana Mensal IPCA TOP 5 LP'!$A$2:$XDF$2,0),FALSE))</f>
        <v>0.56000000000000005</v>
      </c>
      <c r="C125" s="21">
        <f>IF(VLOOKUP(A125,'Mediana Mensal IPCA TOP 5 LP'!$A$2:$XFC$10000,MATCH(C$1,'Mediana Mensal IPCA TOP 5 LP'!$A$2:$XDF$2,0),FALSE)=0,NA(),VLOOKUP(A125,'Mediana Mensal IPCA TOP 5 LP'!$A$2:$XFC$10000,MATCH(C$1,'Mediana Mensal IPCA TOP 5 LP'!$A$2:$XDF$2,0),FALSE))</f>
        <v>0.33</v>
      </c>
      <c r="D125" s="21">
        <f>IF(VLOOKUP(A125,'Mediana Mensal IPCA TOP 5 LP'!$A$2:$XFC$10000,MATCH(D$1,'Mediana Mensal IPCA TOP 5 LP'!$A$2:$XDF$2,0),FALSE)=0,NA(),VLOOKUP(A125,'Mediana Mensal IPCA TOP 5 LP'!$A$2:$XFC$10000,MATCH(D$1,'Mediana Mensal IPCA TOP 5 LP'!$A$2:$XDF$2,0),FALSE))</f>
        <v>0.34</v>
      </c>
      <c r="E125" s="21">
        <f>IF(VLOOKUP(A125,'Mediana Mensal IPCA TOP 5 LP'!$A$2:$XFC$10000,MATCH(E$1,'Mediana Mensal IPCA TOP 5 LP'!$A$2:$XDF$2,0),FALSE)=0,NA(),VLOOKUP(A125,'Mediana Mensal IPCA TOP 5 LP'!$A$2:$XFC$10000,MATCH(E$1,'Mediana Mensal IPCA TOP 5 LP'!$A$2:$XDF$2,0),FALSE))</f>
        <v>0.3</v>
      </c>
      <c r="F125" s="21">
        <f>IF(VLOOKUP(A125,'Mediana Mensal IPCA TOP 5 LP'!$A$2:$XFC$10000,MATCH(F$1,'Mediana Mensal IPCA TOP 5 LP'!$A$2:$XDF$2,0),FALSE)=0,NA(),VLOOKUP(A125,'Mediana Mensal IPCA TOP 5 LP'!$A$2:$XFC$10000,MATCH(F$1,'Mediana Mensal IPCA TOP 5 LP'!$A$2:$XDF$2,0),FALSE))</f>
        <v>0.13</v>
      </c>
    </row>
    <row r="126" spans="1:6" x14ac:dyDescent="0.3">
      <c r="A126" s="20">
        <v>44743</v>
      </c>
      <c r="B126" s="21">
        <f>IF(VLOOKUP(A126,'Mediana Mensal IPCA TOP 5 LP'!$A$2:$XFC$10000,MATCH(B$1,'Mediana Mensal IPCA TOP 5 LP'!$A$2:$XDF$2,0),FALSE)=0,NA(),VLOOKUP(A126,'Mediana Mensal IPCA TOP 5 LP'!$A$2:$XFC$10000,MATCH(B$1,'Mediana Mensal IPCA TOP 5 LP'!$A$2:$XDF$2,0),FALSE))</f>
        <v>0.56000000000000005</v>
      </c>
      <c r="C126" s="21">
        <f>IF(VLOOKUP(A126,'Mediana Mensal IPCA TOP 5 LP'!$A$2:$XFC$10000,MATCH(C$1,'Mediana Mensal IPCA TOP 5 LP'!$A$2:$XDF$2,0),FALSE)=0,NA(),VLOOKUP(A126,'Mediana Mensal IPCA TOP 5 LP'!$A$2:$XFC$10000,MATCH(C$1,'Mediana Mensal IPCA TOP 5 LP'!$A$2:$XDF$2,0),FALSE))</f>
        <v>0.33</v>
      </c>
      <c r="D126" s="21">
        <f>IF(VLOOKUP(A126,'Mediana Mensal IPCA TOP 5 LP'!$A$2:$XFC$10000,MATCH(D$1,'Mediana Mensal IPCA TOP 5 LP'!$A$2:$XDF$2,0),FALSE)=0,NA(),VLOOKUP(A126,'Mediana Mensal IPCA TOP 5 LP'!$A$2:$XFC$10000,MATCH(D$1,'Mediana Mensal IPCA TOP 5 LP'!$A$2:$XDF$2,0),FALSE))</f>
        <v>0.34</v>
      </c>
      <c r="E126" s="21">
        <f>IF(VLOOKUP(A126,'Mediana Mensal IPCA TOP 5 LP'!$A$2:$XFC$10000,MATCH(E$1,'Mediana Mensal IPCA TOP 5 LP'!$A$2:$XDF$2,0),FALSE)=0,NA(),VLOOKUP(A126,'Mediana Mensal IPCA TOP 5 LP'!$A$2:$XFC$10000,MATCH(E$1,'Mediana Mensal IPCA TOP 5 LP'!$A$2:$XDF$2,0),FALSE))</f>
        <v>0.3</v>
      </c>
      <c r="F126" s="21">
        <f>IF(VLOOKUP(A126,'Mediana Mensal IPCA TOP 5 LP'!$A$2:$XFC$10000,MATCH(F$1,'Mediana Mensal IPCA TOP 5 LP'!$A$2:$XDF$2,0),FALSE)=0,NA(),VLOOKUP(A126,'Mediana Mensal IPCA TOP 5 LP'!$A$2:$XFC$10000,MATCH(F$1,'Mediana Mensal IPCA TOP 5 LP'!$A$2:$XDF$2,0),FALSE))</f>
        <v>0.13</v>
      </c>
    </row>
    <row r="127" spans="1:6" x14ac:dyDescent="0.3">
      <c r="A127" s="20">
        <v>44746</v>
      </c>
      <c r="B127" s="21">
        <f>IF(VLOOKUP(A127,'Mediana Mensal IPCA TOP 5 LP'!$A$2:$XFC$10000,MATCH(B$1,'Mediana Mensal IPCA TOP 5 LP'!$A$2:$XDF$2,0),FALSE)=0,NA(),VLOOKUP(A127,'Mediana Mensal IPCA TOP 5 LP'!$A$2:$XFC$10000,MATCH(B$1,'Mediana Mensal IPCA TOP 5 LP'!$A$2:$XDF$2,0),FALSE))</f>
        <v>0.56000000000000005</v>
      </c>
      <c r="C127" s="21">
        <f>IF(VLOOKUP(A127,'Mediana Mensal IPCA TOP 5 LP'!$A$2:$XFC$10000,MATCH(C$1,'Mediana Mensal IPCA TOP 5 LP'!$A$2:$XDF$2,0),FALSE)=0,NA(),VLOOKUP(A127,'Mediana Mensal IPCA TOP 5 LP'!$A$2:$XFC$10000,MATCH(C$1,'Mediana Mensal IPCA TOP 5 LP'!$A$2:$XDF$2,0),FALSE))</f>
        <v>0.33</v>
      </c>
      <c r="D127" s="21">
        <f>IF(VLOOKUP(A127,'Mediana Mensal IPCA TOP 5 LP'!$A$2:$XFC$10000,MATCH(D$1,'Mediana Mensal IPCA TOP 5 LP'!$A$2:$XDF$2,0),FALSE)=0,NA(),VLOOKUP(A127,'Mediana Mensal IPCA TOP 5 LP'!$A$2:$XFC$10000,MATCH(D$1,'Mediana Mensal IPCA TOP 5 LP'!$A$2:$XDF$2,0),FALSE))</f>
        <v>0.34</v>
      </c>
      <c r="E127" s="21">
        <f>IF(VLOOKUP(A127,'Mediana Mensal IPCA TOP 5 LP'!$A$2:$XFC$10000,MATCH(E$1,'Mediana Mensal IPCA TOP 5 LP'!$A$2:$XDF$2,0),FALSE)=0,NA(),VLOOKUP(A127,'Mediana Mensal IPCA TOP 5 LP'!$A$2:$XFC$10000,MATCH(E$1,'Mediana Mensal IPCA TOP 5 LP'!$A$2:$XDF$2,0),FALSE))</f>
        <v>0.31</v>
      </c>
      <c r="F127" s="21">
        <f>IF(VLOOKUP(A127,'Mediana Mensal IPCA TOP 5 LP'!$A$2:$XFC$10000,MATCH(F$1,'Mediana Mensal IPCA TOP 5 LP'!$A$2:$XDF$2,0),FALSE)=0,NA(),VLOOKUP(A127,'Mediana Mensal IPCA TOP 5 LP'!$A$2:$XFC$10000,MATCH(F$1,'Mediana Mensal IPCA TOP 5 LP'!$A$2:$XDF$2,0),FALSE))</f>
        <v>0.13</v>
      </c>
    </row>
    <row r="128" spans="1:6" x14ac:dyDescent="0.3">
      <c r="A128" s="20">
        <v>44747</v>
      </c>
      <c r="B128" s="21">
        <f>IF(VLOOKUP(A128,'Mediana Mensal IPCA TOP 5 LP'!$A$2:$XFC$10000,MATCH(B$1,'Mediana Mensal IPCA TOP 5 LP'!$A$2:$XDF$2,0),FALSE)=0,NA(),VLOOKUP(A128,'Mediana Mensal IPCA TOP 5 LP'!$A$2:$XFC$10000,MATCH(B$1,'Mediana Mensal IPCA TOP 5 LP'!$A$2:$XDF$2,0),FALSE))</f>
        <v>0.56000000000000005</v>
      </c>
      <c r="C128" s="21">
        <f>IF(VLOOKUP(A128,'Mediana Mensal IPCA TOP 5 LP'!$A$2:$XFC$10000,MATCH(C$1,'Mediana Mensal IPCA TOP 5 LP'!$A$2:$XDF$2,0),FALSE)=0,NA(),VLOOKUP(A128,'Mediana Mensal IPCA TOP 5 LP'!$A$2:$XFC$10000,MATCH(C$1,'Mediana Mensal IPCA TOP 5 LP'!$A$2:$XDF$2,0),FALSE))</f>
        <v>0.33</v>
      </c>
      <c r="D128" s="21">
        <f>IF(VLOOKUP(A128,'Mediana Mensal IPCA TOP 5 LP'!$A$2:$XFC$10000,MATCH(D$1,'Mediana Mensal IPCA TOP 5 LP'!$A$2:$XDF$2,0),FALSE)=0,NA(),VLOOKUP(A128,'Mediana Mensal IPCA TOP 5 LP'!$A$2:$XFC$10000,MATCH(D$1,'Mediana Mensal IPCA TOP 5 LP'!$A$2:$XDF$2,0),FALSE))</f>
        <v>0.34</v>
      </c>
      <c r="E128" s="21">
        <f>IF(VLOOKUP(A128,'Mediana Mensal IPCA TOP 5 LP'!$A$2:$XFC$10000,MATCH(E$1,'Mediana Mensal IPCA TOP 5 LP'!$A$2:$XDF$2,0),FALSE)=0,NA(),VLOOKUP(A128,'Mediana Mensal IPCA TOP 5 LP'!$A$2:$XFC$10000,MATCH(E$1,'Mediana Mensal IPCA TOP 5 LP'!$A$2:$XDF$2,0),FALSE))</f>
        <v>0.31</v>
      </c>
      <c r="F128" s="21">
        <f>IF(VLOOKUP(A128,'Mediana Mensal IPCA TOP 5 LP'!$A$2:$XFC$10000,MATCH(F$1,'Mediana Mensal IPCA TOP 5 LP'!$A$2:$XDF$2,0),FALSE)=0,NA(),VLOOKUP(A128,'Mediana Mensal IPCA TOP 5 LP'!$A$2:$XFC$10000,MATCH(F$1,'Mediana Mensal IPCA TOP 5 LP'!$A$2:$XDF$2,0),FALSE))</f>
        <v>0.13</v>
      </c>
    </row>
    <row r="129" spans="1:6" x14ac:dyDescent="0.3">
      <c r="A129" s="20">
        <v>44748</v>
      </c>
      <c r="B129" s="21">
        <f>IF(VLOOKUP(A129,'Mediana Mensal IPCA TOP 5 LP'!$A$2:$XFC$10000,MATCH(B$1,'Mediana Mensal IPCA TOP 5 LP'!$A$2:$XDF$2,0),FALSE)=0,NA(),VLOOKUP(A129,'Mediana Mensal IPCA TOP 5 LP'!$A$2:$XFC$10000,MATCH(B$1,'Mediana Mensal IPCA TOP 5 LP'!$A$2:$XDF$2,0),FALSE))</f>
        <v>0.56000000000000005</v>
      </c>
      <c r="C129" s="21">
        <f>IF(VLOOKUP(A129,'Mediana Mensal IPCA TOP 5 LP'!$A$2:$XFC$10000,MATCH(C$1,'Mediana Mensal IPCA TOP 5 LP'!$A$2:$XDF$2,0),FALSE)=0,NA(),VLOOKUP(A129,'Mediana Mensal IPCA TOP 5 LP'!$A$2:$XFC$10000,MATCH(C$1,'Mediana Mensal IPCA TOP 5 LP'!$A$2:$XDF$2,0),FALSE))</f>
        <v>0.33</v>
      </c>
      <c r="D129" s="21">
        <f>IF(VLOOKUP(A129,'Mediana Mensal IPCA TOP 5 LP'!$A$2:$XFC$10000,MATCH(D$1,'Mediana Mensal IPCA TOP 5 LP'!$A$2:$XDF$2,0),FALSE)=0,NA(),VLOOKUP(A129,'Mediana Mensal IPCA TOP 5 LP'!$A$2:$XFC$10000,MATCH(D$1,'Mediana Mensal IPCA TOP 5 LP'!$A$2:$XDF$2,0),FALSE))</f>
        <v>0.34</v>
      </c>
      <c r="E129" s="21">
        <f>IF(VLOOKUP(A129,'Mediana Mensal IPCA TOP 5 LP'!$A$2:$XFC$10000,MATCH(E$1,'Mediana Mensal IPCA TOP 5 LP'!$A$2:$XDF$2,0),FALSE)=0,NA(),VLOOKUP(A129,'Mediana Mensal IPCA TOP 5 LP'!$A$2:$XFC$10000,MATCH(E$1,'Mediana Mensal IPCA TOP 5 LP'!$A$2:$XDF$2,0),FALSE))</f>
        <v>0.31</v>
      </c>
      <c r="F129" s="21">
        <f>IF(VLOOKUP(A129,'Mediana Mensal IPCA TOP 5 LP'!$A$2:$XFC$10000,MATCH(F$1,'Mediana Mensal IPCA TOP 5 LP'!$A$2:$XDF$2,0),FALSE)=0,NA(),VLOOKUP(A129,'Mediana Mensal IPCA TOP 5 LP'!$A$2:$XFC$10000,MATCH(F$1,'Mediana Mensal IPCA TOP 5 LP'!$A$2:$XDF$2,0),FALSE))</f>
        <v>0.13</v>
      </c>
    </row>
    <row r="130" spans="1:6" x14ac:dyDescent="0.3">
      <c r="A130" s="20">
        <v>44749</v>
      </c>
      <c r="B130" s="21">
        <f>IF(VLOOKUP(A130,'Mediana Mensal IPCA TOP 5 LP'!$A$2:$XFC$10000,MATCH(B$1,'Mediana Mensal IPCA TOP 5 LP'!$A$2:$XDF$2,0),FALSE)=0,NA(),VLOOKUP(A130,'Mediana Mensal IPCA TOP 5 LP'!$A$2:$XFC$10000,MATCH(B$1,'Mediana Mensal IPCA TOP 5 LP'!$A$2:$XDF$2,0),FALSE))</f>
        <v>0.56000000000000005</v>
      </c>
      <c r="C130" s="21">
        <f>IF(VLOOKUP(A130,'Mediana Mensal IPCA TOP 5 LP'!$A$2:$XFC$10000,MATCH(C$1,'Mediana Mensal IPCA TOP 5 LP'!$A$2:$XDF$2,0),FALSE)=0,NA(),VLOOKUP(A130,'Mediana Mensal IPCA TOP 5 LP'!$A$2:$XFC$10000,MATCH(C$1,'Mediana Mensal IPCA TOP 5 LP'!$A$2:$XDF$2,0),FALSE))</f>
        <v>0.33</v>
      </c>
      <c r="D130" s="21">
        <f>IF(VLOOKUP(A130,'Mediana Mensal IPCA TOP 5 LP'!$A$2:$XFC$10000,MATCH(D$1,'Mediana Mensal IPCA TOP 5 LP'!$A$2:$XDF$2,0),FALSE)=0,NA(),VLOOKUP(A130,'Mediana Mensal IPCA TOP 5 LP'!$A$2:$XFC$10000,MATCH(D$1,'Mediana Mensal IPCA TOP 5 LP'!$A$2:$XDF$2,0),FALSE))</f>
        <v>0.34</v>
      </c>
      <c r="E130" s="21">
        <f>IF(VLOOKUP(A130,'Mediana Mensal IPCA TOP 5 LP'!$A$2:$XFC$10000,MATCH(E$1,'Mediana Mensal IPCA TOP 5 LP'!$A$2:$XDF$2,0),FALSE)=0,NA(),VLOOKUP(A130,'Mediana Mensal IPCA TOP 5 LP'!$A$2:$XFC$10000,MATCH(E$1,'Mediana Mensal IPCA TOP 5 LP'!$A$2:$XDF$2,0),FALSE))</f>
        <v>0.31</v>
      </c>
      <c r="F130" s="21">
        <f>IF(VLOOKUP(A130,'Mediana Mensal IPCA TOP 5 LP'!$A$2:$XFC$10000,MATCH(F$1,'Mediana Mensal IPCA TOP 5 LP'!$A$2:$XDF$2,0),FALSE)=0,NA(),VLOOKUP(A130,'Mediana Mensal IPCA TOP 5 LP'!$A$2:$XFC$10000,MATCH(F$1,'Mediana Mensal IPCA TOP 5 LP'!$A$2:$XDF$2,0),FALSE))</f>
        <v>0.13</v>
      </c>
    </row>
    <row r="131" spans="1:6" x14ac:dyDescent="0.3">
      <c r="A131" s="20">
        <v>44750</v>
      </c>
      <c r="B131" s="21">
        <f>IF(VLOOKUP(A131,'Mediana Mensal IPCA TOP 5 LP'!$A$2:$XFC$10000,MATCH(B$1,'Mediana Mensal IPCA TOP 5 LP'!$A$2:$XDF$2,0),FALSE)=0,NA(),VLOOKUP(A131,'Mediana Mensal IPCA TOP 5 LP'!$A$2:$XFC$10000,MATCH(B$1,'Mediana Mensal IPCA TOP 5 LP'!$A$2:$XDF$2,0),FALSE))</f>
        <v>0.56000000000000005</v>
      </c>
      <c r="C131" s="21">
        <f>IF(VLOOKUP(A131,'Mediana Mensal IPCA TOP 5 LP'!$A$2:$XFC$10000,MATCH(C$1,'Mediana Mensal IPCA TOP 5 LP'!$A$2:$XDF$2,0),FALSE)=0,NA(),VLOOKUP(A131,'Mediana Mensal IPCA TOP 5 LP'!$A$2:$XFC$10000,MATCH(C$1,'Mediana Mensal IPCA TOP 5 LP'!$A$2:$XDF$2,0),FALSE))</f>
        <v>0.33</v>
      </c>
      <c r="D131" s="21">
        <f>IF(VLOOKUP(A131,'Mediana Mensal IPCA TOP 5 LP'!$A$2:$XFC$10000,MATCH(D$1,'Mediana Mensal IPCA TOP 5 LP'!$A$2:$XDF$2,0),FALSE)=0,NA(),VLOOKUP(A131,'Mediana Mensal IPCA TOP 5 LP'!$A$2:$XFC$10000,MATCH(D$1,'Mediana Mensal IPCA TOP 5 LP'!$A$2:$XDF$2,0),FALSE))</f>
        <v>0.34</v>
      </c>
      <c r="E131" s="21">
        <f>IF(VLOOKUP(A131,'Mediana Mensal IPCA TOP 5 LP'!$A$2:$XFC$10000,MATCH(E$1,'Mediana Mensal IPCA TOP 5 LP'!$A$2:$XDF$2,0),FALSE)=0,NA(),VLOOKUP(A131,'Mediana Mensal IPCA TOP 5 LP'!$A$2:$XFC$10000,MATCH(E$1,'Mediana Mensal IPCA TOP 5 LP'!$A$2:$XDF$2,0),FALSE))</f>
        <v>0.31</v>
      </c>
      <c r="F131" s="21">
        <f>IF(VLOOKUP(A131,'Mediana Mensal IPCA TOP 5 LP'!$A$2:$XFC$10000,MATCH(F$1,'Mediana Mensal IPCA TOP 5 LP'!$A$2:$XDF$2,0),FALSE)=0,NA(),VLOOKUP(A131,'Mediana Mensal IPCA TOP 5 LP'!$A$2:$XFC$10000,MATCH(F$1,'Mediana Mensal IPCA TOP 5 LP'!$A$2:$XDF$2,0),FALSE))</f>
        <v>0.13</v>
      </c>
    </row>
    <row r="132" spans="1:6" x14ac:dyDescent="0.3">
      <c r="A132" s="20">
        <v>44753</v>
      </c>
      <c r="B132" s="21">
        <f>IF(VLOOKUP(A132,'Mediana Mensal IPCA TOP 5 LP'!$A$2:$XFC$10000,MATCH(B$1,'Mediana Mensal IPCA TOP 5 LP'!$A$2:$XDF$2,0),FALSE)=0,NA(),VLOOKUP(A132,'Mediana Mensal IPCA TOP 5 LP'!$A$2:$XFC$10000,MATCH(B$1,'Mediana Mensal IPCA TOP 5 LP'!$A$2:$XDF$2,0),FALSE))</f>
        <v>0.56000000000000005</v>
      </c>
      <c r="C132" s="21">
        <f>IF(VLOOKUP(A132,'Mediana Mensal IPCA TOP 5 LP'!$A$2:$XFC$10000,MATCH(C$1,'Mediana Mensal IPCA TOP 5 LP'!$A$2:$XDF$2,0),FALSE)=0,NA(),VLOOKUP(A132,'Mediana Mensal IPCA TOP 5 LP'!$A$2:$XFC$10000,MATCH(C$1,'Mediana Mensal IPCA TOP 5 LP'!$A$2:$XDF$2,0),FALSE))</f>
        <v>0.33</v>
      </c>
      <c r="D132" s="21">
        <f>IF(VLOOKUP(A132,'Mediana Mensal IPCA TOP 5 LP'!$A$2:$XFC$10000,MATCH(D$1,'Mediana Mensal IPCA TOP 5 LP'!$A$2:$XDF$2,0),FALSE)=0,NA(),VLOOKUP(A132,'Mediana Mensal IPCA TOP 5 LP'!$A$2:$XFC$10000,MATCH(D$1,'Mediana Mensal IPCA TOP 5 LP'!$A$2:$XDF$2,0),FALSE))</f>
        <v>0.34</v>
      </c>
      <c r="E132" s="21">
        <f>IF(VLOOKUP(A132,'Mediana Mensal IPCA TOP 5 LP'!$A$2:$XFC$10000,MATCH(E$1,'Mediana Mensal IPCA TOP 5 LP'!$A$2:$XDF$2,0),FALSE)=0,NA(),VLOOKUP(A132,'Mediana Mensal IPCA TOP 5 LP'!$A$2:$XFC$10000,MATCH(E$1,'Mediana Mensal IPCA TOP 5 LP'!$A$2:$XDF$2,0),FALSE))</f>
        <v>0.31</v>
      </c>
      <c r="F132" s="21">
        <f>IF(VLOOKUP(A132,'Mediana Mensal IPCA TOP 5 LP'!$A$2:$XFC$10000,MATCH(F$1,'Mediana Mensal IPCA TOP 5 LP'!$A$2:$XDF$2,0),FALSE)=0,NA(),VLOOKUP(A132,'Mediana Mensal IPCA TOP 5 LP'!$A$2:$XFC$10000,MATCH(F$1,'Mediana Mensal IPCA TOP 5 LP'!$A$2:$XDF$2,0),FALSE))</f>
        <v>0.13</v>
      </c>
    </row>
    <row r="133" spans="1:6" x14ac:dyDescent="0.3">
      <c r="A133" s="20">
        <v>44754</v>
      </c>
      <c r="B133" s="21">
        <f>IF(VLOOKUP(A133,'Mediana Mensal IPCA TOP 5 LP'!$A$2:$XFC$10000,MATCH(B$1,'Mediana Mensal IPCA TOP 5 LP'!$A$2:$XDF$2,0),FALSE)=0,NA(),VLOOKUP(A133,'Mediana Mensal IPCA TOP 5 LP'!$A$2:$XFC$10000,MATCH(B$1,'Mediana Mensal IPCA TOP 5 LP'!$A$2:$XDF$2,0),FALSE))</f>
        <v>0.56000000000000005</v>
      </c>
      <c r="C133" s="21">
        <f>IF(VLOOKUP(A133,'Mediana Mensal IPCA TOP 5 LP'!$A$2:$XFC$10000,MATCH(C$1,'Mediana Mensal IPCA TOP 5 LP'!$A$2:$XDF$2,0),FALSE)=0,NA(),VLOOKUP(A133,'Mediana Mensal IPCA TOP 5 LP'!$A$2:$XFC$10000,MATCH(C$1,'Mediana Mensal IPCA TOP 5 LP'!$A$2:$XDF$2,0),FALSE))</f>
        <v>0.33</v>
      </c>
      <c r="D133" s="21">
        <f>IF(VLOOKUP(A133,'Mediana Mensal IPCA TOP 5 LP'!$A$2:$XFC$10000,MATCH(D$1,'Mediana Mensal IPCA TOP 5 LP'!$A$2:$XDF$2,0),FALSE)=0,NA(),VLOOKUP(A133,'Mediana Mensal IPCA TOP 5 LP'!$A$2:$XFC$10000,MATCH(D$1,'Mediana Mensal IPCA TOP 5 LP'!$A$2:$XDF$2,0),FALSE))</f>
        <v>0.34</v>
      </c>
      <c r="E133" s="21">
        <f>IF(VLOOKUP(A133,'Mediana Mensal IPCA TOP 5 LP'!$A$2:$XFC$10000,MATCH(E$1,'Mediana Mensal IPCA TOP 5 LP'!$A$2:$XDF$2,0),FALSE)=0,NA(),VLOOKUP(A133,'Mediana Mensal IPCA TOP 5 LP'!$A$2:$XFC$10000,MATCH(E$1,'Mediana Mensal IPCA TOP 5 LP'!$A$2:$XDF$2,0),FALSE))</f>
        <v>0.31</v>
      </c>
      <c r="F133" s="21">
        <f>IF(VLOOKUP(A133,'Mediana Mensal IPCA TOP 5 LP'!$A$2:$XFC$10000,MATCH(F$1,'Mediana Mensal IPCA TOP 5 LP'!$A$2:$XDF$2,0),FALSE)=0,NA(),VLOOKUP(A133,'Mediana Mensal IPCA TOP 5 LP'!$A$2:$XFC$10000,MATCH(F$1,'Mediana Mensal IPCA TOP 5 LP'!$A$2:$XDF$2,0),FALSE))</f>
        <v>0.13</v>
      </c>
    </row>
    <row r="134" spans="1:6" x14ac:dyDescent="0.3">
      <c r="A134" s="20">
        <v>44755</v>
      </c>
      <c r="B134" s="21">
        <f>IF(VLOOKUP(A134,'Mediana Mensal IPCA TOP 5 LP'!$A$2:$XFC$10000,MATCH(B$1,'Mediana Mensal IPCA TOP 5 LP'!$A$2:$XDF$2,0),FALSE)=0,NA(),VLOOKUP(A134,'Mediana Mensal IPCA TOP 5 LP'!$A$2:$XFC$10000,MATCH(B$1,'Mediana Mensal IPCA TOP 5 LP'!$A$2:$XDF$2,0),FALSE))</f>
        <v>0.56000000000000005</v>
      </c>
      <c r="C134" s="21">
        <f>IF(VLOOKUP(A134,'Mediana Mensal IPCA TOP 5 LP'!$A$2:$XFC$10000,MATCH(C$1,'Mediana Mensal IPCA TOP 5 LP'!$A$2:$XDF$2,0),FALSE)=0,NA(),VLOOKUP(A134,'Mediana Mensal IPCA TOP 5 LP'!$A$2:$XFC$10000,MATCH(C$1,'Mediana Mensal IPCA TOP 5 LP'!$A$2:$XDF$2,0),FALSE))</f>
        <v>0.33</v>
      </c>
      <c r="D134" s="21">
        <f>IF(VLOOKUP(A134,'Mediana Mensal IPCA TOP 5 LP'!$A$2:$XFC$10000,MATCH(D$1,'Mediana Mensal IPCA TOP 5 LP'!$A$2:$XDF$2,0),FALSE)=0,NA(),VLOOKUP(A134,'Mediana Mensal IPCA TOP 5 LP'!$A$2:$XFC$10000,MATCH(D$1,'Mediana Mensal IPCA TOP 5 LP'!$A$2:$XDF$2,0),FALSE))</f>
        <v>0.34</v>
      </c>
      <c r="E134" s="21">
        <f>IF(VLOOKUP(A134,'Mediana Mensal IPCA TOP 5 LP'!$A$2:$XFC$10000,MATCH(E$1,'Mediana Mensal IPCA TOP 5 LP'!$A$2:$XDF$2,0),FALSE)=0,NA(),VLOOKUP(A134,'Mediana Mensal IPCA TOP 5 LP'!$A$2:$XFC$10000,MATCH(E$1,'Mediana Mensal IPCA TOP 5 LP'!$A$2:$XDF$2,0),FALSE))</f>
        <v>0.31</v>
      </c>
      <c r="F134" s="21">
        <f>IF(VLOOKUP(A134,'Mediana Mensal IPCA TOP 5 LP'!$A$2:$XFC$10000,MATCH(F$1,'Mediana Mensal IPCA TOP 5 LP'!$A$2:$XDF$2,0),FALSE)=0,NA(),VLOOKUP(A134,'Mediana Mensal IPCA TOP 5 LP'!$A$2:$XFC$10000,MATCH(F$1,'Mediana Mensal IPCA TOP 5 LP'!$A$2:$XDF$2,0),FALSE))</f>
        <v>0.13</v>
      </c>
    </row>
    <row r="135" spans="1:6" x14ac:dyDescent="0.3">
      <c r="A135" s="20">
        <v>44756</v>
      </c>
      <c r="B135" s="21">
        <f>IF(VLOOKUP(A135,'Mediana Mensal IPCA TOP 5 LP'!$A$2:$XFC$10000,MATCH(B$1,'Mediana Mensal IPCA TOP 5 LP'!$A$2:$XDF$2,0),FALSE)=0,NA(),VLOOKUP(A135,'Mediana Mensal IPCA TOP 5 LP'!$A$2:$XFC$10000,MATCH(B$1,'Mediana Mensal IPCA TOP 5 LP'!$A$2:$XDF$2,0),FALSE))</f>
        <v>0.56000000000000005</v>
      </c>
      <c r="C135" s="21">
        <f>IF(VLOOKUP(A135,'Mediana Mensal IPCA TOP 5 LP'!$A$2:$XFC$10000,MATCH(C$1,'Mediana Mensal IPCA TOP 5 LP'!$A$2:$XDF$2,0),FALSE)=0,NA(),VLOOKUP(A135,'Mediana Mensal IPCA TOP 5 LP'!$A$2:$XFC$10000,MATCH(C$1,'Mediana Mensal IPCA TOP 5 LP'!$A$2:$XDF$2,0),FALSE))</f>
        <v>0.33</v>
      </c>
      <c r="D135" s="21">
        <f>IF(VLOOKUP(A135,'Mediana Mensal IPCA TOP 5 LP'!$A$2:$XFC$10000,MATCH(D$1,'Mediana Mensal IPCA TOP 5 LP'!$A$2:$XDF$2,0),FALSE)=0,NA(),VLOOKUP(A135,'Mediana Mensal IPCA TOP 5 LP'!$A$2:$XFC$10000,MATCH(D$1,'Mediana Mensal IPCA TOP 5 LP'!$A$2:$XDF$2,0),FALSE))</f>
        <v>0.34</v>
      </c>
      <c r="E135" s="21">
        <f>IF(VLOOKUP(A135,'Mediana Mensal IPCA TOP 5 LP'!$A$2:$XFC$10000,MATCH(E$1,'Mediana Mensal IPCA TOP 5 LP'!$A$2:$XDF$2,0),FALSE)=0,NA(),VLOOKUP(A135,'Mediana Mensal IPCA TOP 5 LP'!$A$2:$XFC$10000,MATCH(E$1,'Mediana Mensal IPCA TOP 5 LP'!$A$2:$XDF$2,0),FALSE))</f>
        <v>0.31</v>
      </c>
      <c r="F135" s="21">
        <f>IF(VLOOKUP(A135,'Mediana Mensal IPCA TOP 5 LP'!$A$2:$XFC$10000,MATCH(F$1,'Mediana Mensal IPCA TOP 5 LP'!$A$2:$XDF$2,0),FALSE)=0,NA(),VLOOKUP(A135,'Mediana Mensal IPCA TOP 5 LP'!$A$2:$XFC$10000,MATCH(F$1,'Mediana Mensal IPCA TOP 5 LP'!$A$2:$XDF$2,0),FALSE))</f>
        <v>0.13</v>
      </c>
    </row>
    <row r="136" spans="1:6" x14ac:dyDescent="0.3">
      <c r="A136" s="20">
        <v>44757</v>
      </c>
      <c r="B136" s="21">
        <f>IF(VLOOKUP(A136,'Mediana Mensal IPCA TOP 5 LP'!$A$2:$XFC$10000,MATCH(B$1,'Mediana Mensal IPCA TOP 5 LP'!$A$2:$XDF$2,0),FALSE)=0,NA(),VLOOKUP(A136,'Mediana Mensal IPCA TOP 5 LP'!$A$2:$XFC$10000,MATCH(B$1,'Mediana Mensal IPCA TOP 5 LP'!$A$2:$XDF$2,0),FALSE))</f>
        <v>0.56000000000000005</v>
      </c>
      <c r="C136" s="21">
        <f>IF(VLOOKUP(A136,'Mediana Mensal IPCA TOP 5 LP'!$A$2:$XFC$10000,MATCH(C$1,'Mediana Mensal IPCA TOP 5 LP'!$A$2:$XDF$2,0),FALSE)=0,NA(),VLOOKUP(A136,'Mediana Mensal IPCA TOP 5 LP'!$A$2:$XFC$10000,MATCH(C$1,'Mediana Mensal IPCA TOP 5 LP'!$A$2:$XDF$2,0),FALSE))</f>
        <v>0.33</v>
      </c>
      <c r="D136" s="21">
        <f>IF(VLOOKUP(A136,'Mediana Mensal IPCA TOP 5 LP'!$A$2:$XFC$10000,MATCH(D$1,'Mediana Mensal IPCA TOP 5 LP'!$A$2:$XDF$2,0),FALSE)=0,NA(),VLOOKUP(A136,'Mediana Mensal IPCA TOP 5 LP'!$A$2:$XFC$10000,MATCH(D$1,'Mediana Mensal IPCA TOP 5 LP'!$A$2:$XDF$2,0),FALSE))</f>
        <v>0.34</v>
      </c>
      <c r="E136" s="21">
        <f>IF(VLOOKUP(A136,'Mediana Mensal IPCA TOP 5 LP'!$A$2:$XFC$10000,MATCH(E$1,'Mediana Mensal IPCA TOP 5 LP'!$A$2:$XDF$2,0),FALSE)=0,NA(),VLOOKUP(A136,'Mediana Mensal IPCA TOP 5 LP'!$A$2:$XFC$10000,MATCH(E$1,'Mediana Mensal IPCA TOP 5 LP'!$A$2:$XDF$2,0),FALSE))</f>
        <v>0.31</v>
      </c>
      <c r="F136" s="21">
        <f>IF(VLOOKUP(A136,'Mediana Mensal IPCA TOP 5 LP'!$A$2:$XFC$10000,MATCH(F$1,'Mediana Mensal IPCA TOP 5 LP'!$A$2:$XDF$2,0),FALSE)=0,NA(),VLOOKUP(A136,'Mediana Mensal IPCA TOP 5 LP'!$A$2:$XFC$10000,MATCH(F$1,'Mediana Mensal IPCA TOP 5 LP'!$A$2:$XDF$2,0),FALSE))</f>
        <v>0.13</v>
      </c>
    </row>
    <row r="137" spans="1:6" x14ac:dyDescent="0.3">
      <c r="A137" s="20">
        <v>44760</v>
      </c>
      <c r="B137" s="21">
        <f>IF(VLOOKUP(A137,'Mediana Mensal IPCA TOP 5 LP'!$A$2:$XFC$10000,MATCH(B$1,'Mediana Mensal IPCA TOP 5 LP'!$A$2:$XDF$2,0),FALSE)=0,NA(),VLOOKUP(A137,'Mediana Mensal IPCA TOP 5 LP'!$A$2:$XFC$10000,MATCH(B$1,'Mediana Mensal IPCA TOP 5 LP'!$A$2:$XDF$2,0),FALSE))</f>
        <v>0.63</v>
      </c>
      <c r="C137" s="21">
        <f>IF(VLOOKUP(A137,'Mediana Mensal IPCA TOP 5 LP'!$A$2:$XFC$10000,MATCH(C$1,'Mediana Mensal IPCA TOP 5 LP'!$A$2:$XDF$2,0),FALSE)=0,NA(),VLOOKUP(A137,'Mediana Mensal IPCA TOP 5 LP'!$A$2:$XFC$10000,MATCH(C$1,'Mediana Mensal IPCA TOP 5 LP'!$A$2:$XDF$2,0),FALSE))</f>
        <v>0.32</v>
      </c>
      <c r="D137" s="21">
        <f>IF(VLOOKUP(A137,'Mediana Mensal IPCA TOP 5 LP'!$A$2:$XFC$10000,MATCH(D$1,'Mediana Mensal IPCA TOP 5 LP'!$A$2:$XDF$2,0),FALSE)=0,NA(),VLOOKUP(A137,'Mediana Mensal IPCA TOP 5 LP'!$A$2:$XFC$10000,MATCH(D$1,'Mediana Mensal IPCA TOP 5 LP'!$A$2:$XDF$2,0),FALSE))</f>
        <v>0.34</v>
      </c>
      <c r="E137" s="21">
        <f>IF(VLOOKUP(A137,'Mediana Mensal IPCA TOP 5 LP'!$A$2:$XFC$10000,MATCH(E$1,'Mediana Mensal IPCA TOP 5 LP'!$A$2:$XDF$2,0),FALSE)=0,NA(),VLOOKUP(A137,'Mediana Mensal IPCA TOP 5 LP'!$A$2:$XFC$10000,MATCH(E$1,'Mediana Mensal IPCA TOP 5 LP'!$A$2:$XDF$2,0),FALSE))</f>
        <v>0.31</v>
      </c>
      <c r="F137" s="21">
        <f>IF(VLOOKUP(A137,'Mediana Mensal IPCA TOP 5 LP'!$A$2:$XFC$10000,MATCH(F$1,'Mediana Mensal IPCA TOP 5 LP'!$A$2:$XDF$2,0),FALSE)=0,NA(),VLOOKUP(A137,'Mediana Mensal IPCA TOP 5 LP'!$A$2:$XFC$10000,MATCH(F$1,'Mediana Mensal IPCA TOP 5 LP'!$A$2:$XDF$2,0),FALSE))</f>
        <v>0.15</v>
      </c>
    </row>
    <row r="138" spans="1:6" x14ac:dyDescent="0.3">
      <c r="A138" s="20">
        <v>44761</v>
      </c>
      <c r="B138" s="21">
        <f>IF(VLOOKUP(A138,'Mediana Mensal IPCA TOP 5 LP'!$A$2:$XFC$10000,MATCH(B$1,'Mediana Mensal IPCA TOP 5 LP'!$A$2:$XDF$2,0),FALSE)=0,NA(),VLOOKUP(A138,'Mediana Mensal IPCA TOP 5 LP'!$A$2:$XFC$10000,MATCH(B$1,'Mediana Mensal IPCA TOP 5 LP'!$A$2:$XDF$2,0),FALSE))</f>
        <v>0.63</v>
      </c>
      <c r="C138" s="21">
        <f>IF(VLOOKUP(A138,'Mediana Mensal IPCA TOP 5 LP'!$A$2:$XFC$10000,MATCH(C$1,'Mediana Mensal IPCA TOP 5 LP'!$A$2:$XDF$2,0),FALSE)=0,NA(),VLOOKUP(A138,'Mediana Mensal IPCA TOP 5 LP'!$A$2:$XFC$10000,MATCH(C$1,'Mediana Mensal IPCA TOP 5 LP'!$A$2:$XDF$2,0),FALSE))</f>
        <v>0.32</v>
      </c>
      <c r="D138" s="21">
        <f>IF(VLOOKUP(A138,'Mediana Mensal IPCA TOP 5 LP'!$A$2:$XFC$10000,MATCH(D$1,'Mediana Mensal IPCA TOP 5 LP'!$A$2:$XDF$2,0),FALSE)=0,NA(),VLOOKUP(A138,'Mediana Mensal IPCA TOP 5 LP'!$A$2:$XFC$10000,MATCH(D$1,'Mediana Mensal IPCA TOP 5 LP'!$A$2:$XDF$2,0),FALSE))</f>
        <v>0.34</v>
      </c>
      <c r="E138" s="21">
        <f>IF(VLOOKUP(A138,'Mediana Mensal IPCA TOP 5 LP'!$A$2:$XFC$10000,MATCH(E$1,'Mediana Mensal IPCA TOP 5 LP'!$A$2:$XDF$2,0),FALSE)=0,NA(),VLOOKUP(A138,'Mediana Mensal IPCA TOP 5 LP'!$A$2:$XFC$10000,MATCH(E$1,'Mediana Mensal IPCA TOP 5 LP'!$A$2:$XDF$2,0),FALSE))</f>
        <v>0.31</v>
      </c>
      <c r="F138" s="21">
        <f>IF(VLOOKUP(A138,'Mediana Mensal IPCA TOP 5 LP'!$A$2:$XFC$10000,MATCH(F$1,'Mediana Mensal IPCA TOP 5 LP'!$A$2:$XDF$2,0),FALSE)=0,NA(),VLOOKUP(A138,'Mediana Mensal IPCA TOP 5 LP'!$A$2:$XFC$10000,MATCH(F$1,'Mediana Mensal IPCA TOP 5 LP'!$A$2:$XDF$2,0),FALSE))</f>
        <v>0.15</v>
      </c>
    </row>
    <row r="139" spans="1:6" x14ac:dyDescent="0.3">
      <c r="A139" s="20">
        <v>44762</v>
      </c>
      <c r="B139" s="21">
        <f>IF(VLOOKUP(A139,'Mediana Mensal IPCA TOP 5 LP'!$A$2:$XFC$10000,MATCH(B$1,'Mediana Mensal IPCA TOP 5 LP'!$A$2:$XDF$2,0),FALSE)=0,NA(),VLOOKUP(A139,'Mediana Mensal IPCA TOP 5 LP'!$A$2:$XFC$10000,MATCH(B$1,'Mediana Mensal IPCA TOP 5 LP'!$A$2:$XDF$2,0),FALSE))</f>
        <v>0.63</v>
      </c>
      <c r="C139" s="21">
        <f>IF(VLOOKUP(A139,'Mediana Mensal IPCA TOP 5 LP'!$A$2:$XFC$10000,MATCH(C$1,'Mediana Mensal IPCA TOP 5 LP'!$A$2:$XDF$2,0),FALSE)=0,NA(),VLOOKUP(A139,'Mediana Mensal IPCA TOP 5 LP'!$A$2:$XFC$10000,MATCH(C$1,'Mediana Mensal IPCA TOP 5 LP'!$A$2:$XDF$2,0),FALSE))</f>
        <v>0.32</v>
      </c>
      <c r="D139" s="21">
        <f>IF(VLOOKUP(A139,'Mediana Mensal IPCA TOP 5 LP'!$A$2:$XFC$10000,MATCH(D$1,'Mediana Mensal IPCA TOP 5 LP'!$A$2:$XDF$2,0),FALSE)=0,NA(),VLOOKUP(A139,'Mediana Mensal IPCA TOP 5 LP'!$A$2:$XFC$10000,MATCH(D$1,'Mediana Mensal IPCA TOP 5 LP'!$A$2:$XDF$2,0),FALSE))</f>
        <v>0.34</v>
      </c>
      <c r="E139" s="21">
        <f>IF(VLOOKUP(A139,'Mediana Mensal IPCA TOP 5 LP'!$A$2:$XFC$10000,MATCH(E$1,'Mediana Mensal IPCA TOP 5 LP'!$A$2:$XDF$2,0),FALSE)=0,NA(),VLOOKUP(A139,'Mediana Mensal IPCA TOP 5 LP'!$A$2:$XFC$10000,MATCH(E$1,'Mediana Mensal IPCA TOP 5 LP'!$A$2:$XDF$2,0),FALSE))</f>
        <v>0.31</v>
      </c>
      <c r="F139" s="21">
        <f>IF(VLOOKUP(A139,'Mediana Mensal IPCA TOP 5 LP'!$A$2:$XFC$10000,MATCH(F$1,'Mediana Mensal IPCA TOP 5 LP'!$A$2:$XDF$2,0),FALSE)=0,NA(),VLOOKUP(A139,'Mediana Mensal IPCA TOP 5 LP'!$A$2:$XFC$10000,MATCH(F$1,'Mediana Mensal IPCA TOP 5 LP'!$A$2:$XDF$2,0),FALSE))</f>
        <v>0.15</v>
      </c>
    </row>
    <row r="140" spans="1:6" x14ac:dyDescent="0.3">
      <c r="A140" s="20">
        <v>44763</v>
      </c>
      <c r="B140" s="21">
        <f>IF(VLOOKUP(A140,'Mediana Mensal IPCA TOP 5 LP'!$A$2:$XFC$10000,MATCH(B$1,'Mediana Mensal IPCA TOP 5 LP'!$A$2:$XDF$2,0),FALSE)=0,NA(),VLOOKUP(A140,'Mediana Mensal IPCA TOP 5 LP'!$A$2:$XFC$10000,MATCH(B$1,'Mediana Mensal IPCA TOP 5 LP'!$A$2:$XDF$2,0),FALSE))</f>
        <v>0.59</v>
      </c>
      <c r="C140" s="21">
        <f>IF(VLOOKUP(A140,'Mediana Mensal IPCA TOP 5 LP'!$A$2:$XFC$10000,MATCH(C$1,'Mediana Mensal IPCA TOP 5 LP'!$A$2:$XDF$2,0),FALSE)=0,NA(),VLOOKUP(A140,'Mediana Mensal IPCA TOP 5 LP'!$A$2:$XFC$10000,MATCH(C$1,'Mediana Mensal IPCA TOP 5 LP'!$A$2:$XDF$2,0),FALSE))</f>
        <v>0.32500000000000001</v>
      </c>
      <c r="D140" s="21">
        <f>IF(VLOOKUP(A140,'Mediana Mensal IPCA TOP 5 LP'!$A$2:$XFC$10000,MATCH(D$1,'Mediana Mensal IPCA TOP 5 LP'!$A$2:$XDF$2,0),FALSE)=0,NA(),VLOOKUP(A140,'Mediana Mensal IPCA TOP 5 LP'!$A$2:$XFC$10000,MATCH(D$1,'Mediana Mensal IPCA TOP 5 LP'!$A$2:$XDF$2,0),FALSE))</f>
        <v>0.30499999999999999</v>
      </c>
      <c r="E140" s="21">
        <f>IF(VLOOKUP(A140,'Mediana Mensal IPCA TOP 5 LP'!$A$2:$XFC$10000,MATCH(E$1,'Mediana Mensal IPCA TOP 5 LP'!$A$2:$XDF$2,0),FALSE)=0,NA(),VLOOKUP(A140,'Mediana Mensal IPCA TOP 5 LP'!$A$2:$XFC$10000,MATCH(E$1,'Mediana Mensal IPCA TOP 5 LP'!$A$2:$XDF$2,0),FALSE))</f>
        <v>0.36</v>
      </c>
      <c r="F140" s="21">
        <f>IF(VLOOKUP(A140,'Mediana Mensal IPCA TOP 5 LP'!$A$2:$XFC$10000,MATCH(F$1,'Mediana Mensal IPCA TOP 5 LP'!$A$2:$XDF$2,0),FALSE)=0,NA(),VLOOKUP(A140,'Mediana Mensal IPCA TOP 5 LP'!$A$2:$XFC$10000,MATCH(F$1,'Mediana Mensal IPCA TOP 5 LP'!$A$2:$XDF$2,0),FALSE))</f>
        <v>0.14000000000000001</v>
      </c>
    </row>
    <row r="141" spans="1:6" x14ac:dyDescent="0.3">
      <c r="A141" s="20">
        <v>44764</v>
      </c>
      <c r="B141" s="21">
        <f>IF(VLOOKUP(A141,'Mediana Mensal IPCA TOP 5 LP'!$A$2:$XFC$10000,MATCH(B$1,'Mediana Mensal IPCA TOP 5 LP'!$A$2:$XDF$2,0),FALSE)=0,NA(),VLOOKUP(A141,'Mediana Mensal IPCA TOP 5 LP'!$A$2:$XFC$10000,MATCH(B$1,'Mediana Mensal IPCA TOP 5 LP'!$A$2:$XDF$2,0),FALSE))</f>
        <v>0.63</v>
      </c>
      <c r="C141" s="21">
        <f>IF(VLOOKUP(A141,'Mediana Mensal IPCA TOP 5 LP'!$A$2:$XFC$10000,MATCH(C$1,'Mediana Mensal IPCA TOP 5 LP'!$A$2:$XDF$2,0),FALSE)=0,NA(),VLOOKUP(A141,'Mediana Mensal IPCA TOP 5 LP'!$A$2:$XFC$10000,MATCH(C$1,'Mediana Mensal IPCA TOP 5 LP'!$A$2:$XDF$2,0),FALSE))</f>
        <v>0.4</v>
      </c>
      <c r="D141" s="21">
        <f>IF(VLOOKUP(A141,'Mediana Mensal IPCA TOP 5 LP'!$A$2:$XFC$10000,MATCH(D$1,'Mediana Mensal IPCA TOP 5 LP'!$A$2:$XDF$2,0),FALSE)=0,NA(),VLOOKUP(A141,'Mediana Mensal IPCA TOP 5 LP'!$A$2:$XFC$10000,MATCH(D$1,'Mediana Mensal IPCA TOP 5 LP'!$A$2:$XDF$2,0),FALSE))</f>
        <v>0.38</v>
      </c>
      <c r="E141" s="21">
        <f>IF(VLOOKUP(A141,'Mediana Mensal IPCA TOP 5 LP'!$A$2:$XFC$10000,MATCH(E$1,'Mediana Mensal IPCA TOP 5 LP'!$A$2:$XDF$2,0),FALSE)=0,NA(),VLOOKUP(A141,'Mediana Mensal IPCA TOP 5 LP'!$A$2:$XFC$10000,MATCH(E$1,'Mediana Mensal IPCA TOP 5 LP'!$A$2:$XDF$2,0),FALSE))</f>
        <v>0.34</v>
      </c>
      <c r="F141" s="21">
        <f>IF(VLOOKUP(A141,'Mediana Mensal IPCA TOP 5 LP'!$A$2:$XFC$10000,MATCH(F$1,'Mediana Mensal IPCA TOP 5 LP'!$A$2:$XDF$2,0),FALSE)=0,NA(),VLOOKUP(A141,'Mediana Mensal IPCA TOP 5 LP'!$A$2:$XFC$10000,MATCH(F$1,'Mediana Mensal IPCA TOP 5 LP'!$A$2:$XDF$2,0),FALSE))</f>
        <v>0.16</v>
      </c>
    </row>
    <row r="142" spans="1:6" x14ac:dyDescent="0.3">
      <c r="A142" s="20">
        <v>44767</v>
      </c>
      <c r="B142" s="21">
        <f>IF(VLOOKUP(A142,'Mediana Mensal IPCA TOP 5 LP'!$A$2:$XFC$10000,MATCH(B$1,'Mediana Mensal IPCA TOP 5 LP'!$A$2:$XDF$2,0),FALSE)=0,NA(),VLOOKUP(A142,'Mediana Mensal IPCA TOP 5 LP'!$A$2:$XFC$10000,MATCH(B$1,'Mediana Mensal IPCA TOP 5 LP'!$A$2:$XDF$2,0),FALSE))</f>
        <v>0.63</v>
      </c>
      <c r="C142" s="21">
        <f>IF(VLOOKUP(A142,'Mediana Mensal IPCA TOP 5 LP'!$A$2:$XFC$10000,MATCH(C$1,'Mediana Mensal IPCA TOP 5 LP'!$A$2:$XDF$2,0),FALSE)=0,NA(),VLOOKUP(A142,'Mediana Mensal IPCA TOP 5 LP'!$A$2:$XFC$10000,MATCH(C$1,'Mediana Mensal IPCA TOP 5 LP'!$A$2:$XDF$2,0),FALSE))</f>
        <v>0.4</v>
      </c>
      <c r="D142" s="21">
        <f>IF(VLOOKUP(A142,'Mediana Mensal IPCA TOP 5 LP'!$A$2:$XFC$10000,MATCH(D$1,'Mediana Mensal IPCA TOP 5 LP'!$A$2:$XDF$2,0),FALSE)=0,NA(),VLOOKUP(A142,'Mediana Mensal IPCA TOP 5 LP'!$A$2:$XFC$10000,MATCH(D$1,'Mediana Mensal IPCA TOP 5 LP'!$A$2:$XDF$2,0),FALSE))</f>
        <v>0.38</v>
      </c>
      <c r="E142" s="21">
        <f>IF(VLOOKUP(A142,'Mediana Mensal IPCA TOP 5 LP'!$A$2:$XFC$10000,MATCH(E$1,'Mediana Mensal IPCA TOP 5 LP'!$A$2:$XDF$2,0),FALSE)=0,NA(),VLOOKUP(A142,'Mediana Mensal IPCA TOP 5 LP'!$A$2:$XFC$10000,MATCH(E$1,'Mediana Mensal IPCA TOP 5 LP'!$A$2:$XDF$2,0),FALSE))</f>
        <v>0.34</v>
      </c>
      <c r="F142" s="21">
        <f>IF(VLOOKUP(A142,'Mediana Mensal IPCA TOP 5 LP'!$A$2:$XFC$10000,MATCH(F$1,'Mediana Mensal IPCA TOP 5 LP'!$A$2:$XDF$2,0),FALSE)=0,NA(),VLOOKUP(A142,'Mediana Mensal IPCA TOP 5 LP'!$A$2:$XFC$10000,MATCH(F$1,'Mediana Mensal IPCA TOP 5 LP'!$A$2:$XDF$2,0),FALSE))</f>
        <v>0.16</v>
      </c>
    </row>
    <row r="143" spans="1:6" x14ac:dyDescent="0.3">
      <c r="A143" s="20">
        <v>44768</v>
      </c>
      <c r="B143" s="21">
        <f>IF(VLOOKUP(A143,'Mediana Mensal IPCA TOP 5 LP'!$A$2:$XFC$10000,MATCH(B$1,'Mediana Mensal IPCA TOP 5 LP'!$A$2:$XDF$2,0),FALSE)=0,NA(),VLOOKUP(A143,'Mediana Mensal IPCA TOP 5 LP'!$A$2:$XFC$10000,MATCH(B$1,'Mediana Mensal IPCA TOP 5 LP'!$A$2:$XDF$2,0),FALSE))</f>
        <v>0.63</v>
      </c>
      <c r="C143" s="21">
        <f>IF(VLOOKUP(A143,'Mediana Mensal IPCA TOP 5 LP'!$A$2:$XFC$10000,MATCH(C$1,'Mediana Mensal IPCA TOP 5 LP'!$A$2:$XDF$2,0),FALSE)=0,NA(),VLOOKUP(A143,'Mediana Mensal IPCA TOP 5 LP'!$A$2:$XFC$10000,MATCH(C$1,'Mediana Mensal IPCA TOP 5 LP'!$A$2:$XDF$2,0),FALSE))</f>
        <v>0.4</v>
      </c>
      <c r="D143" s="21">
        <f>IF(VLOOKUP(A143,'Mediana Mensal IPCA TOP 5 LP'!$A$2:$XFC$10000,MATCH(D$1,'Mediana Mensal IPCA TOP 5 LP'!$A$2:$XDF$2,0),FALSE)=0,NA(),VLOOKUP(A143,'Mediana Mensal IPCA TOP 5 LP'!$A$2:$XFC$10000,MATCH(D$1,'Mediana Mensal IPCA TOP 5 LP'!$A$2:$XDF$2,0),FALSE))</f>
        <v>0.38</v>
      </c>
      <c r="E143" s="21">
        <f>IF(VLOOKUP(A143,'Mediana Mensal IPCA TOP 5 LP'!$A$2:$XFC$10000,MATCH(E$1,'Mediana Mensal IPCA TOP 5 LP'!$A$2:$XDF$2,0),FALSE)=0,NA(),VLOOKUP(A143,'Mediana Mensal IPCA TOP 5 LP'!$A$2:$XFC$10000,MATCH(E$1,'Mediana Mensal IPCA TOP 5 LP'!$A$2:$XDF$2,0),FALSE))</f>
        <v>0.34</v>
      </c>
      <c r="F143" s="21">
        <f>IF(VLOOKUP(A143,'Mediana Mensal IPCA TOP 5 LP'!$A$2:$XFC$10000,MATCH(F$1,'Mediana Mensal IPCA TOP 5 LP'!$A$2:$XDF$2,0),FALSE)=0,NA(),VLOOKUP(A143,'Mediana Mensal IPCA TOP 5 LP'!$A$2:$XFC$10000,MATCH(F$1,'Mediana Mensal IPCA TOP 5 LP'!$A$2:$XDF$2,0),FALSE))</f>
        <v>0.16</v>
      </c>
    </row>
    <row r="144" spans="1:6" x14ac:dyDescent="0.3">
      <c r="A144" s="20">
        <v>44769</v>
      </c>
      <c r="B144" s="21">
        <f>IF(VLOOKUP(A144,'Mediana Mensal IPCA TOP 5 LP'!$A$2:$XFC$10000,MATCH(B$1,'Mediana Mensal IPCA TOP 5 LP'!$A$2:$XDF$2,0),FALSE)=0,NA(),VLOOKUP(A144,'Mediana Mensal IPCA TOP 5 LP'!$A$2:$XFC$10000,MATCH(B$1,'Mediana Mensal IPCA TOP 5 LP'!$A$2:$XDF$2,0),FALSE))</f>
        <v>0.63</v>
      </c>
      <c r="C144" s="21">
        <f>IF(VLOOKUP(A144,'Mediana Mensal IPCA TOP 5 LP'!$A$2:$XFC$10000,MATCH(C$1,'Mediana Mensal IPCA TOP 5 LP'!$A$2:$XDF$2,0),FALSE)=0,NA(),VLOOKUP(A144,'Mediana Mensal IPCA TOP 5 LP'!$A$2:$XFC$10000,MATCH(C$1,'Mediana Mensal IPCA TOP 5 LP'!$A$2:$XDF$2,0),FALSE))</f>
        <v>0.4</v>
      </c>
      <c r="D144" s="21">
        <f>IF(VLOOKUP(A144,'Mediana Mensal IPCA TOP 5 LP'!$A$2:$XFC$10000,MATCH(D$1,'Mediana Mensal IPCA TOP 5 LP'!$A$2:$XDF$2,0),FALSE)=0,NA(),VLOOKUP(A144,'Mediana Mensal IPCA TOP 5 LP'!$A$2:$XFC$10000,MATCH(D$1,'Mediana Mensal IPCA TOP 5 LP'!$A$2:$XDF$2,0),FALSE))</f>
        <v>0.38</v>
      </c>
      <c r="E144" s="21">
        <f>IF(VLOOKUP(A144,'Mediana Mensal IPCA TOP 5 LP'!$A$2:$XFC$10000,MATCH(E$1,'Mediana Mensal IPCA TOP 5 LP'!$A$2:$XDF$2,0),FALSE)=0,NA(),VLOOKUP(A144,'Mediana Mensal IPCA TOP 5 LP'!$A$2:$XFC$10000,MATCH(E$1,'Mediana Mensal IPCA TOP 5 LP'!$A$2:$XDF$2,0),FALSE))</f>
        <v>0.34</v>
      </c>
      <c r="F144" s="21">
        <f>IF(VLOOKUP(A144,'Mediana Mensal IPCA TOP 5 LP'!$A$2:$XFC$10000,MATCH(F$1,'Mediana Mensal IPCA TOP 5 LP'!$A$2:$XDF$2,0),FALSE)=0,NA(),VLOOKUP(A144,'Mediana Mensal IPCA TOP 5 LP'!$A$2:$XFC$10000,MATCH(F$1,'Mediana Mensal IPCA TOP 5 LP'!$A$2:$XDF$2,0),FALSE))</f>
        <v>0.16</v>
      </c>
    </row>
    <row r="145" spans="1:6" x14ac:dyDescent="0.3">
      <c r="A145" s="20">
        <v>44770</v>
      </c>
      <c r="B145" s="21">
        <f>IF(VLOOKUP(A145,'Mediana Mensal IPCA TOP 5 LP'!$A$2:$XFC$10000,MATCH(B$1,'Mediana Mensal IPCA TOP 5 LP'!$A$2:$XDF$2,0),FALSE)=0,NA(),VLOOKUP(A145,'Mediana Mensal IPCA TOP 5 LP'!$A$2:$XFC$10000,MATCH(B$1,'Mediana Mensal IPCA TOP 5 LP'!$A$2:$XDF$2,0),FALSE))</f>
        <v>0.63</v>
      </c>
      <c r="C145" s="21">
        <f>IF(VLOOKUP(A145,'Mediana Mensal IPCA TOP 5 LP'!$A$2:$XFC$10000,MATCH(C$1,'Mediana Mensal IPCA TOP 5 LP'!$A$2:$XDF$2,0),FALSE)=0,NA(),VLOOKUP(A145,'Mediana Mensal IPCA TOP 5 LP'!$A$2:$XFC$10000,MATCH(C$1,'Mediana Mensal IPCA TOP 5 LP'!$A$2:$XDF$2,0),FALSE))</f>
        <v>0.4</v>
      </c>
      <c r="D145" s="21">
        <f>IF(VLOOKUP(A145,'Mediana Mensal IPCA TOP 5 LP'!$A$2:$XFC$10000,MATCH(D$1,'Mediana Mensal IPCA TOP 5 LP'!$A$2:$XDF$2,0),FALSE)=0,NA(),VLOOKUP(A145,'Mediana Mensal IPCA TOP 5 LP'!$A$2:$XFC$10000,MATCH(D$1,'Mediana Mensal IPCA TOP 5 LP'!$A$2:$XDF$2,0),FALSE))</f>
        <v>0.38</v>
      </c>
      <c r="E145" s="21">
        <f>IF(VLOOKUP(A145,'Mediana Mensal IPCA TOP 5 LP'!$A$2:$XFC$10000,MATCH(E$1,'Mediana Mensal IPCA TOP 5 LP'!$A$2:$XDF$2,0),FALSE)=0,NA(),VLOOKUP(A145,'Mediana Mensal IPCA TOP 5 LP'!$A$2:$XFC$10000,MATCH(E$1,'Mediana Mensal IPCA TOP 5 LP'!$A$2:$XDF$2,0),FALSE))</f>
        <v>0.34</v>
      </c>
      <c r="F145" s="21">
        <f>IF(VLOOKUP(A145,'Mediana Mensal IPCA TOP 5 LP'!$A$2:$XFC$10000,MATCH(F$1,'Mediana Mensal IPCA TOP 5 LP'!$A$2:$XDF$2,0),FALSE)=0,NA(),VLOOKUP(A145,'Mediana Mensal IPCA TOP 5 LP'!$A$2:$XFC$10000,MATCH(F$1,'Mediana Mensal IPCA TOP 5 LP'!$A$2:$XDF$2,0),FALSE))</f>
        <v>0.16</v>
      </c>
    </row>
    <row r="146" spans="1:6" x14ac:dyDescent="0.3">
      <c r="A146" s="20">
        <v>44771</v>
      </c>
      <c r="B146" s="21">
        <f>IF(VLOOKUP(A146,'Mediana Mensal IPCA TOP 5 LP'!$A$2:$XFC$10000,MATCH(B$1,'Mediana Mensal IPCA TOP 5 LP'!$A$2:$XDF$2,0),FALSE)=0,NA(),VLOOKUP(A146,'Mediana Mensal IPCA TOP 5 LP'!$A$2:$XFC$10000,MATCH(B$1,'Mediana Mensal IPCA TOP 5 LP'!$A$2:$XDF$2,0),FALSE))</f>
        <v>0.62</v>
      </c>
      <c r="C146" s="21">
        <f>IF(VLOOKUP(A146,'Mediana Mensal IPCA TOP 5 LP'!$A$2:$XFC$10000,MATCH(C$1,'Mediana Mensal IPCA TOP 5 LP'!$A$2:$XDF$2,0),FALSE)=0,NA(),VLOOKUP(A146,'Mediana Mensal IPCA TOP 5 LP'!$A$2:$XFC$10000,MATCH(C$1,'Mediana Mensal IPCA TOP 5 LP'!$A$2:$XDF$2,0),FALSE))</f>
        <v>0.4</v>
      </c>
      <c r="D146" s="21">
        <f>IF(VLOOKUP(A146,'Mediana Mensal IPCA TOP 5 LP'!$A$2:$XFC$10000,MATCH(D$1,'Mediana Mensal IPCA TOP 5 LP'!$A$2:$XDF$2,0),FALSE)=0,NA(),VLOOKUP(A146,'Mediana Mensal IPCA TOP 5 LP'!$A$2:$XFC$10000,MATCH(D$1,'Mediana Mensal IPCA TOP 5 LP'!$A$2:$XDF$2,0),FALSE))</f>
        <v>0.39</v>
      </c>
      <c r="E146" s="21">
        <f>IF(VLOOKUP(A146,'Mediana Mensal IPCA TOP 5 LP'!$A$2:$XFC$10000,MATCH(E$1,'Mediana Mensal IPCA TOP 5 LP'!$A$2:$XDF$2,0),FALSE)=0,NA(),VLOOKUP(A146,'Mediana Mensal IPCA TOP 5 LP'!$A$2:$XFC$10000,MATCH(E$1,'Mediana Mensal IPCA TOP 5 LP'!$A$2:$XDF$2,0),FALSE))</f>
        <v>0.31</v>
      </c>
      <c r="F146" s="21">
        <f>IF(VLOOKUP(A146,'Mediana Mensal IPCA TOP 5 LP'!$A$2:$XFC$10000,MATCH(F$1,'Mediana Mensal IPCA TOP 5 LP'!$A$2:$XDF$2,0),FALSE)=0,NA(),VLOOKUP(A146,'Mediana Mensal IPCA TOP 5 LP'!$A$2:$XFC$10000,MATCH(F$1,'Mediana Mensal IPCA TOP 5 LP'!$A$2:$XDF$2,0),FALSE))</f>
        <v>0.13</v>
      </c>
    </row>
    <row r="147" spans="1:6" x14ac:dyDescent="0.3">
      <c r="A147" s="20">
        <v>44774</v>
      </c>
      <c r="B147" s="21">
        <f>IF(VLOOKUP(A147,'Mediana Mensal IPCA TOP 5 LP'!$A$2:$XFC$10000,MATCH(B$1,'Mediana Mensal IPCA TOP 5 LP'!$A$2:$XDF$2,0),FALSE)=0,NA(),VLOOKUP(A147,'Mediana Mensal IPCA TOP 5 LP'!$A$2:$XFC$10000,MATCH(B$1,'Mediana Mensal IPCA TOP 5 LP'!$A$2:$XDF$2,0),FALSE))</f>
        <v>0.62</v>
      </c>
      <c r="C147" s="21">
        <f>IF(VLOOKUP(A147,'Mediana Mensal IPCA TOP 5 LP'!$A$2:$XFC$10000,MATCH(C$1,'Mediana Mensal IPCA TOP 5 LP'!$A$2:$XDF$2,0),FALSE)=0,NA(),VLOOKUP(A147,'Mediana Mensal IPCA TOP 5 LP'!$A$2:$XFC$10000,MATCH(C$1,'Mediana Mensal IPCA TOP 5 LP'!$A$2:$XDF$2,0),FALSE))</f>
        <v>0.4</v>
      </c>
      <c r="D147" s="21">
        <f>IF(VLOOKUP(A147,'Mediana Mensal IPCA TOP 5 LP'!$A$2:$XFC$10000,MATCH(D$1,'Mediana Mensal IPCA TOP 5 LP'!$A$2:$XDF$2,0),FALSE)=0,NA(),VLOOKUP(A147,'Mediana Mensal IPCA TOP 5 LP'!$A$2:$XFC$10000,MATCH(D$1,'Mediana Mensal IPCA TOP 5 LP'!$A$2:$XDF$2,0),FALSE))</f>
        <v>0.39</v>
      </c>
      <c r="E147" s="21">
        <f>IF(VLOOKUP(A147,'Mediana Mensal IPCA TOP 5 LP'!$A$2:$XFC$10000,MATCH(E$1,'Mediana Mensal IPCA TOP 5 LP'!$A$2:$XDF$2,0),FALSE)=0,NA(),VLOOKUP(A147,'Mediana Mensal IPCA TOP 5 LP'!$A$2:$XFC$10000,MATCH(E$1,'Mediana Mensal IPCA TOP 5 LP'!$A$2:$XDF$2,0),FALSE))</f>
        <v>0.31</v>
      </c>
      <c r="F147" s="21">
        <f>IF(VLOOKUP(A147,'Mediana Mensal IPCA TOP 5 LP'!$A$2:$XFC$10000,MATCH(F$1,'Mediana Mensal IPCA TOP 5 LP'!$A$2:$XDF$2,0),FALSE)=0,NA(),VLOOKUP(A147,'Mediana Mensal IPCA TOP 5 LP'!$A$2:$XFC$10000,MATCH(F$1,'Mediana Mensal IPCA TOP 5 LP'!$A$2:$XDF$2,0),FALSE))</f>
        <v>0.13</v>
      </c>
    </row>
    <row r="148" spans="1:6" x14ac:dyDescent="0.3">
      <c r="A148" s="20">
        <v>44775</v>
      </c>
      <c r="B148" s="21">
        <f>IF(VLOOKUP(A148,'Mediana Mensal IPCA TOP 5 LP'!$A$2:$XFC$10000,MATCH(B$1,'Mediana Mensal IPCA TOP 5 LP'!$A$2:$XDF$2,0),FALSE)=0,NA(),VLOOKUP(A148,'Mediana Mensal IPCA TOP 5 LP'!$A$2:$XFC$10000,MATCH(B$1,'Mediana Mensal IPCA TOP 5 LP'!$A$2:$XDF$2,0),FALSE))</f>
        <v>0.62</v>
      </c>
      <c r="C148" s="21">
        <f>IF(VLOOKUP(A148,'Mediana Mensal IPCA TOP 5 LP'!$A$2:$XFC$10000,MATCH(C$1,'Mediana Mensal IPCA TOP 5 LP'!$A$2:$XDF$2,0),FALSE)=0,NA(),VLOOKUP(A148,'Mediana Mensal IPCA TOP 5 LP'!$A$2:$XFC$10000,MATCH(C$1,'Mediana Mensal IPCA TOP 5 LP'!$A$2:$XDF$2,0),FALSE))</f>
        <v>0.4</v>
      </c>
      <c r="D148" s="21">
        <f>IF(VLOOKUP(A148,'Mediana Mensal IPCA TOP 5 LP'!$A$2:$XFC$10000,MATCH(D$1,'Mediana Mensal IPCA TOP 5 LP'!$A$2:$XDF$2,0),FALSE)=0,NA(),VLOOKUP(A148,'Mediana Mensal IPCA TOP 5 LP'!$A$2:$XFC$10000,MATCH(D$1,'Mediana Mensal IPCA TOP 5 LP'!$A$2:$XDF$2,0),FALSE))</f>
        <v>0.39</v>
      </c>
      <c r="E148" s="21">
        <f>IF(VLOOKUP(A148,'Mediana Mensal IPCA TOP 5 LP'!$A$2:$XFC$10000,MATCH(E$1,'Mediana Mensal IPCA TOP 5 LP'!$A$2:$XDF$2,0),FALSE)=0,NA(),VLOOKUP(A148,'Mediana Mensal IPCA TOP 5 LP'!$A$2:$XFC$10000,MATCH(E$1,'Mediana Mensal IPCA TOP 5 LP'!$A$2:$XDF$2,0),FALSE))</f>
        <v>0.31</v>
      </c>
      <c r="F148" s="21">
        <f>IF(VLOOKUP(A148,'Mediana Mensal IPCA TOP 5 LP'!$A$2:$XFC$10000,MATCH(F$1,'Mediana Mensal IPCA TOP 5 LP'!$A$2:$XDF$2,0),FALSE)=0,NA(),VLOOKUP(A148,'Mediana Mensal IPCA TOP 5 LP'!$A$2:$XFC$10000,MATCH(F$1,'Mediana Mensal IPCA TOP 5 LP'!$A$2:$XDF$2,0),FALSE))</f>
        <v>0.13</v>
      </c>
    </row>
    <row r="149" spans="1:6" x14ac:dyDescent="0.3">
      <c r="A149" s="20">
        <v>44776</v>
      </c>
      <c r="B149" s="21">
        <f>IF(VLOOKUP(A149,'Mediana Mensal IPCA TOP 5 LP'!$A$2:$XFC$10000,MATCH(B$1,'Mediana Mensal IPCA TOP 5 LP'!$A$2:$XDF$2,0),FALSE)=0,NA(),VLOOKUP(A149,'Mediana Mensal IPCA TOP 5 LP'!$A$2:$XFC$10000,MATCH(B$1,'Mediana Mensal IPCA TOP 5 LP'!$A$2:$XDF$2,0),FALSE))</f>
        <v>0.62</v>
      </c>
      <c r="C149" s="21">
        <f>IF(VLOOKUP(A149,'Mediana Mensal IPCA TOP 5 LP'!$A$2:$XFC$10000,MATCH(C$1,'Mediana Mensal IPCA TOP 5 LP'!$A$2:$XDF$2,0),FALSE)=0,NA(),VLOOKUP(A149,'Mediana Mensal IPCA TOP 5 LP'!$A$2:$XFC$10000,MATCH(C$1,'Mediana Mensal IPCA TOP 5 LP'!$A$2:$XDF$2,0),FALSE))</f>
        <v>0.4</v>
      </c>
      <c r="D149" s="21">
        <f>IF(VLOOKUP(A149,'Mediana Mensal IPCA TOP 5 LP'!$A$2:$XFC$10000,MATCH(D$1,'Mediana Mensal IPCA TOP 5 LP'!$A$2:$XDF$2,0),FALSE)=0,NA(),VLOOKUP(A149,'Mediana Mensal IPCA TOP 5 LP'!$A$2:$XFC$10000,MATCH(D$1,'Mediana Mensal IPCA TOP 5 LP'!$A$2:$XDF$2,0),FALSE))</f>
        <v>0.39</v>
      </c>
      <c r="E149" s="21">
        <f>IF(VLOOKUP(A149,'Mediana Mensal IPCA TOP 5 LP'!$A$2:$XFC$10000,MATCH(E$1,'Mediana Mensal IPCA TOP 5 LP'!$A$2:$XDF$2,0),FALSE)=0,NA(),VLOOKUP(A149,'Mediana Mensal IPCA TOP 5 LP'!$A$2:$XFC$10000,MATCH(E$1,'Mediana Mensal IPCA TOP 5 LP'!$A$2:$XDF$2,0),FALSE))</f>
        <v>0.31</v>
      </c>
      <c r="F149" s="21">
        <f>IF(VLOOKUP(A149,'Mediana Mensal IPCA TOP 5 LP'!$A$2:$XFC$10000,MATCH(F$1,'Mediana Mensal IPCA TOP 5 LP'!$A$2:$XDF$2,0),FALSE)=0,NA(),VLOOKUP(A149,'Mediana Mensal IPCA TOP 5 LP'!$A$2:$XFC$10000,MATCH(F$1,'Mediana Mensal IPCA TOP 5 LP'!$A$2:$XDF$2,0),FALSE))</f>
        <v>0.13</v>
      </c>
    </row>
    <row r="150" spans="1:6" x14ac:dyDescent="0.3">
      <c r="A150" s="20">
        <v>44777</v>
      </c>
      <c r="B150" s="21">
        <f>IF(VLOOKUP(A150,'Mediana Mensal IPCA TOP 5 LP'!$A$2:$XFC$10000,MATCH(B$1,'Mediana Mensal IPCA TOP 5 LP'!$A$2:$XDF$2,0),FALSE)=0,NA(),VLOOKUP(A150,'Mediana Mensal IPCA TOP 5 LP'!$A$2:$XFC$10000,MATCH(B$1,'Mediana Mensal IPCA TOP 5 LP'!$A$2:$XDF$2,0),FALSE))</f>
        <v>0.62</v>
      </c>
      <c r="C150" s="21">
        <f>IF(VLOOKUP(A150,'Mediana Mensal IPCA TOP 5 LP'!$A$2:$XFC$10000,MATCH(C$1,'Mediana Mensal IPCA TOP 5 LP'!$A$2:$XDF$2,0),FALSE)=0,NA(),VLOOKUP(A150,'Mediana Mensal IPCA TOP 5 LP'!$A$2:$XFC$10000,MATCH(C$1,'Mediana Mensal IPCA TOP 5 LP'!$A$2:$XDF$2,0),FALSE))</f>
        <v>0.4</v>
      </c>
      <c r="D150" s="21">
        <f>IF(VLOOKUP(A150,'Mediana Mensal IPCA TOP 5 LP'!$A$2:$XFC$10000,MATCH(D$1,'Mediana Mensal IPCA TOP 5 LP'!$A$2:$XDF$2,0),FALSE)=0,NA(),VLOOKUP(A150,'Mediana Mensal IPCA TOP 5 LP'!$A$2:$XFC$10000,MATCH(D$1,'Mediana Mensal IPCA TOP 5 LP'!$A$2:$XDF$2,0),FALSE))</f>
        <v>0.39</v>
      </c>
      <c r="E150" s="21">
        <f>IF(VLOOKUP(A150,'Mediana Mensal IPCA TOP 5 LP'!$A$2:$XFC$10000,MATCH(E$1,'Mediana Mensal IPCA TOP 5 LP'!$A$2:$XDF$2,0),FALSE)=0,NA(),VLOOKUP(A150,'Mediana Mensal IPCA TOP 5 LP'!$A$2:$XFC$10000,MATCH(E$1,'Mediana Mensal IPCA TOP 5 LP'!$A$2:$XDF$2,0),FALSE))</f>
        <v>0.31</v>
      </c>
      <c r="F150" s="21">
        <f>IF(VLOOKUP(A150,'Mediana Mensal IPCA TOP 5 LP'!$A$2:$XFC$10000,MATCH(F$1,'Mediana Mensal IPCA TOP 5 LP'!$A$2:$XDF$2,0),FALSE)=0,NA(),VLOOKUP(A150,'Mediana Mensal IPCA TOP 5 LP'!$A$2:$XFC$10000,MATCH(F$1,'Mediana Mensal IPCA TOP 5 LP'!$A$2:$XDF$2,0),FALSE))</f>
        <v>0.13</v>
      </c>
    </row>
    <row r="151" spans="1:6" x14ac:dyDescent="0.3">
      <c r="A151" s="20">
        <v>44778</v>
      </c>
      <c r="B151" s="21">
        <f>IF(VLOOKUP(A151,'Mediana Mensal IPCA TOP 5 LP'!$A$2:$XFC$10000,MATCH(B$1,'Mediana Mensal IPCA TOP 5 LP'!$A$2:$XDF$2,0),FALSE)=0,NA(),VLOOKUP(A151,'Mediana Mensal IPCA TOP 5 LP'!$A$2:$XFC$10000,MATCH(B$1,'Mediana Mensal IPCA TOP 5 LP'!$A$2:$XDF$2,0),FALSE))</f>
        <v>0.61</v>
      </c>
      <c r="C151" s="21">
        <f>IF(VLOOKUP(A151,'Mediana Mensal IPCA TOP 5 LP'!$A$2:$XFC$10000,MATCH(C$1,'Mediana Mensal IPCA TOP 5 LP'!$A$2:$XDF$2,0),FALSE)=0,NA(),VLOOKUP(A151,'Mediana Mensal IPCA TOP 5 LP'!$A$2:$XFC$10000,MATCH(C$1,'Mediana Mensal IPCA TOP 5 LP'!$A$2:$XDF$2,0),FALSE))</f>
        <v>0.4</v>
      </c>
      <c r="D151" s="21">
        <f>IF(VLOOKUP(A151,'Mediana Mensal IPCA TOP 5 LP'!$A$2:$XFC$10000,MATCH(D$1,'Mediana Mensal IPCA TOP 5 LP'!$A$2:$XDF$2,0),FALSE)=0,NA(),VLOOKUP(A151,'Mediana Mensal IPCA TOP 5 LP'!$A$2:$XFC$10000,MATCH(D$1,'Mediana Mensal IPCA TOP 5 LP'!$A$2:$XDF$2,0),FALSE))</f>
        <v>0.39</v>
      </c>
      <c r="E151" s="21">
        <f>IF(VLOOKUP(A151,'Mediana Mensal IPCA TOP 5 LP'!$A$2:$XFC$10000,MATCH(E$1,'Mediana Mensal IPCA TOP 5 LP'!$A$2:$XDF$2,0),FALSE)=0,NA(),VLOOKUP(A151,'Mediana Mensal IPCA TOP 5 LP'!$A$2:$XFC$10000,MATCH(E$1,'Mediana Mensal IPCA TOP 5 LP'!$A$2:$XDF$2,0),FALSE))</f>
        <v>0.3</v>
      </c>
      <c r="F151" s="21">
        <f>IF(VLOOKUP(A151,'Mediana Mensal IPCA TOP 5 LP'!$A$2:$XFC$10000,MATCH(F$1,'Mediana Mensal IPCA TOP 5 LP'!$A$2:$XDF$2,0),FALSE)=0,NA(),VLOOKUP(A151,'Mediana Mensal IPCA TOP 5 LP'!$A$2:$XFC$10000,MATCH(F$1,'Mediana Mensal IPCA TOP 5 LP'!$A$2:$XDF$2,0),FALSE))</f>
        <v>0.13</v>
      </c>
    </row>
    <row r="152" spans="1:6" x14ac:dyDescent="0.3">
      <c r="A152" s="20">
        <v>44781</v>
      </c>
      <c r="B152" s="21">
        <f>IF(VLOOKUP(A152,'Mediana Mensal IPCA TOP 5 LP'!$A$2:$XFC$10000,MATCH(B$1,'Mediana Mensal IPCA TOP 5 LP'!$A$2:$XDF$2,0),FALSE)=0,NA(),VLOOKUP(A152,'Mediana Mensal IPCA TOP 5 LP'!$A$2:$XFC$10000,MATCH(B$1,'Mediana Mensal IPCA TOP 5 LP'!$A$2:$XDF$2,0),FALSE))</f>
        <v>0.61</v>
      </c>
      <c r="C152" s="21">
        <f>IF(VLOOKUP(A152,'Mediana Mensal IPCA TOP 5 LP'!$A$2:$XFC$10000,MATCH(C$1,'Mediana Mensal IPCA TOP 5 LP'!$A$2:$XDF$2,0),FALSE)=0,NA(),VLOOKUP(A152,'Mediana Mensal IPCA TOP 5 LP'!$A$2:$XFC$10000,MATCH(C$1,'Mediana Mensal IPCA TOP 5 LP'!$A$2:$XDF$2,0),FALSE))</f>
        <v>0.4</v>
      </c>
      <c r="D152" s="21">
        <f>IF(VLOOKUP(A152,'Mediana Mensal IPCA TOP 5 LP'!$A$2:$XFC$10000,MATCH(D$1,'Mediana Mensal IPCA TOP 5 LP'!$A$2:$XDF$2,0),FALSE)=0,NA(),VLOOKUP(A152,'Mediana Mensal IPCA TOP 5 LP'!$A$2:$XFC$10000,MATCH(D$1,'Mediana Mensal IPCA TOP 5 LP'!$A$2:$XDF$2,0),FALSE))</f>
        <v>0.39</v>
      </c>
      <c r="E152" s="21">
        <f>IF(VLOOKUP(A152,'Mediana Mensal IPCA TOP 5 LP'!$A$2:$XFC$10000,MATCH(E$1,'Mediana Mensal IPCA TOP 5 LP'!$A$2:$XDF$2,0),FALSE)=0,NA(),VLOOKUP(A152,'Mediana Mensal IPCA TOP 5 LP'!$A$2:$XFC$10000,MATCH(E$1,'Mediana Mensal IPCA TOP 5 LP'!$A$2:$XDF$2,0),FALSE))</f>
        <v>0.3</v>
      </c>
      <c r="F152" s="21">
        <f>IF(VLOOKUP(A152,'Mediana Mensal IPCA TOP 5 LP'!$A$2:$XFC$10000,MATCH(F$1,'Mediana Mensal IPCA TOP 5 LP'!$A$2:$XDF$2,0),FALSE)=0,NA(),VLOOKUP(A152,'Mediana Mensal IPCA TOP 5 LP'!$A$2:$XFC$10000,MATCH(F$1,'Mediana Mensal IPCA TOP 5 LP'!$A$2:$XDF$2,0),FALSE))</f>
        <v>0.13</v>
      </c>
    </row>
    <row r="153" spans="1:6" x14ac:dyDescent="0.3">
      <c r="A153" s="20">
        <v>44782</v>
      </c>
      <c r="B153" s="21">
        <f>IF(VLOOKUP(A153,'Mediana Mensal IPCA TOP 5 LP'!$A$2:$XFC$10000,MATCH(B$1,'Mediana Mensal IPCA TOP 5 LP'!$A$2:$XDF$2,0),FALSE)=0,NA(),VLOOKUP(A153,'Mediana Mensal IPCA TOP 5 LP'!$A$2:$XFC$10000,MATCH(B$1,'Mediana Mensal IPCA TOP 5 LP'!$A$2:$XDF$2,0),FALSE))</f>
        <v>0.61</v>
      </c>
      <c r="C153" s="21">
        <f>IF(VLOOKUP(A153,'Mediana Mensal IPCA TOP 5 LP'!$A$2:$XFC$10000,MATCH(C$1,'Mediana Mensal IPCA TOP 5 LP'!$A$2:$XDF$2,0),FALSE)=0,NA(),VLOOKUP(A153,'Mediana Mensal IPCA TOP 5 LP'!$A$2:$XFC$10000,MATCH(C$1,'Mediana Mensal IPCA TOP 5 LP'!$A$2:$XDF$2,0),FALSE))</f>
        <v>0.4</v>
      </c>
      <c r="D153" s="21">
        <f>IF(VLOOKUP(A153,'Mediana Mensal IPCA TOP 5 LP'!$A$2:$XFC$10000,MATCH(D$1,'Mediana Mensal IPCA TOP 5 LP'!$A$2:$XDF$2,0),FALSE)=0,NA(),VLOOKUP(A153,'Mediana Mensal IPCA TOP 5 LP'!$A$2:$XFC$10000,MATCH(D$1,'Mediana Mensal IPCA TOP 5 LP'!$A$2:$XDF$2,0),FALSE))</f>
        <v>0.39</v>
      </c>
      <c r="E153" s="21">
        <f>IF(VLOOKUP(A153,'Mediana Mensal IPCA TOP 5 LP'!$A$2:$XFC$10000,MATCH(E$1,'Mediana Mensal IPCA TOP 5 LP'!$A$2:$XDF$2,0),FALSE)=0,NA(),VLOOKUP(A153,'Mediana Mensal IPCA TOP 5 LP'!$A$2:$XFC$10000,MATCH(E$1,'Mediana Mensal IPCA TOP 5 LP'!$A$2:$XDF$2,0),FALSE))</f>
        <v>0.3</v>
      </c>
      <c r="F153" s="21">
        <f>IF(VLOOKUP(A153,'Mediana Mensal IPCA TOP 5 LP'!$A$2:$XFC$10000,MATCH(F$1,'Mediana Mensal IPCA TOP 5 LP'!$A$2:$XDF$2,0),FALSE)=0,NA(),VLOOKUP(A153,'Mediana Mensal IPCA TOP 5 LP'!$A$2:$XFC$10000,MATCH(F$1,'Mediana Mensal IPCA TOP 5 LP'!$A$2:$XDF$2,0),FALSE))</f>
        <v>0.13</v>
      </c>
    </row>
    <row r="154" spans="1:6" x14ac:dyDescent="0.3">
      <c r="A154" s="20">
        <v>44783</v>
      </c>
      <c r="B154" s="21">
        <f>IF(VLOOKUP(A154,'Mediana Mensal IPCA TOP 5 LP'!$A$2:$XFC$10000,MATCH(B$1,'Mediana Mensal IPCA TOP 5 LP'!$A$2:$XDF$2,0),FALSE)=0,NA(),VLOOKUP(A154,'Mediana Mensal IPCA TOP 5 LP'!$A$2:$XFC$10000,MATCH(B$1,'Mediana Mensal IPCA TOP 5 LP'!$A$2:$XDF$2,0),FALSE))</f>
        <v>0.61</v>
      </c>
      <c r="C154" s="21">
        <f>IF(VLOOKUP(A154,'Mediana Mensal IPCA TOP 5 LP'!$A$2:$XFC$10000,MATCH(C$1,'Mediana Mensal IPCA TOP 5 LP'!$A$2:$XDF$2,0),FALSE)=0,NA(),VLOOKUP(A154,'Mediana Mensal IPCA TOP 5 LP'!$A$2:$XFC$10000,MATCH(C$1,'Mediana Mensal IPCA TOP 5 LP'!$A$2:$XDF$2,0),FALSE))</f>
        <v>0.4</v>
      </c>
      <c r="D154" s="21">
        <f>IF(VLOOKUP(A154,'Mediana Mensal IPCA TOP 5 LP'!$A$2:$XFC$10000,MATCH(D$1,'Mediana Mensal IPCA TOP 5 LP'!$A$2:$XDF$2,0),FALSE)=0,NA(),VLOOKUP(A154,'Mediana Mensal IPCA TOP 5 LP'!$A$2:$XFC$10000,MATCH(D$1,'Mediana Mensal IPCA TOP 5 LP'!$A$2:$XDF$2,0),FALSE))</f>
        <v>0.39</v>
      </c>
      <c r="E154" s="21">
        <f>IF(VLOOKUP(A154,'Mediana Mensal IPCA TOP 5 LP'!$A$2:$XFC$10000,MATCH(E$1,'Mediana Mensal IPCA TOP 5 LP'!$A$2:$XDF$2,0),FALSE)=0,NA(),VLOOKUP(A154,'Mediana Mensal IPCA TOP 5 LP'!$A$2:$XFC$10000,MATCH(E$1,'Mediana Mensal IPCA TOP 5 LP'!$A$2:$XDF$2,0),FALSE))</f>
        <v>0.3</v>
      </c>
      <c r="F154" s="21">
        <f>IF(VLOOKUP(A154,'Mediana Mensal IPCA TOP 5 LP'!$A$2:$XFC$10000,MATCH(F$1,'Mediana Mensal IPCA TOP 5 LP'!$A$2:$XDF$2,0),FALSE)=0,NA(),VLOOKUP(A154,'Mediana Mensal IPCA TOP 5 LP'!$A$2:$XFC$10000,MATCH(F$1,'Mediana Mensal IPCA TOP 5 LP'!$A$2:$XDF$2,0),FALSE))</f>
        <v>0.13</v>
      </c>
    </row>
    <row r="155" spans="1:6" x14ac:dyDescent="0.3">
      <c r="A155" s="20">
        <v>44784</v>
      </c>
      <c r="B155" s="21">
        <f>IF(VLOOKUP(A155,'Mediana Mensal IPCA TOP 5 LP'!$A$2:$XFC$10000,MATCH(B$1,'Mediana Mensal IPCA TOP 5 LP'!$A$2:$XDF$2,0),FALSE)=0,NA(),VLOOKUP(A155,'Mediana Mensal IPCA TOP 5 LP'!$A$2:$XFC$10000,MATCH(B$1,'Mediana Mensal IPCA TOP 5 LP'!$A$2:$XDF$2,0),FALSE))</f>
        <v>0.61</v>
      </c>
      <c r="C155" s="21">
        <f>IF(VLOOKUP(A155,'Mediana Mensal IPCA TOP 5 LP'!$A$2:$XFC$10000,MATCH(C$1,'Mediana Mensal IPCA TOP 5 LP'!$A$2:$XDF$2,0),FALSE)=0,NA(),VLOOKUP(A155,'Mediana Mensal IPCA TOP 5 LP'!$A$2:$XFC$10000,MATCH(C$1,'Mediana Mensal IPCA TOP 5 LP'!$A$2:$XDF$2,0),FALSE))</f>
        <v>0.4</v>
      </c>
      <c r="D155" s="21">
        <f>IF(VLOOKUP(A155,'Mediana Mensal IPCA TOP 5 LP'!$A$2:$XFC$10000,MATCH(D$1,'Mediana Mensal IPCA TOP 5 LP'!$A$2:$XDF$2,0),FALSE)=0,NA(),VLOOKUP(A155,'Mediana Mensal IPCA TOP 5 LP'!$A$2:$XFC$10000,MATCH(D$1,'Mediana Mensal IPCA TOP 5 LP'!$A$2:$XDF$2,0),FALSE))</f>
        <v>0.39</v>
      </c>
      <c r="E155" s="21">
        <f>IF(VLOOKUP(A155,'Mediana Mensal IPCA TOP 5 LP'!$A$2:$XFC$10000,MATCH(E$1,'Mediana Mensal IPCA TOP 5 LP'!$A$2:$XDF$2,0),FALSE)=0,NA(),VLOOKUP(A155,'Mediana Mensal IPCA TOP 5 LP'!$A$2:$XFC$10000,MATCH(E$1,'Mediana Mensal IPCA TOP 5 LP'!$A$2:$XDF$2,0),FALSE))</f>
        <v>0.3</v>
      </c>
      <c r="F155" s="21">
        <f>IF(VLOOKUP(A155,'Mediana Mensal IPCA TOP 5 LP'!$A$2:$XFC$10000,MATCH(F$1,'Mediana Mensal IPCA TOP 5 LP'!$A$2:$XDF$2,0),FALSE)=0,NA(),VLOOKUP(A155,'Mediana Mensal IPCA TOP 5 LP'!$A$2:$XFC$10000,MATCH(F$1,'Mediana Mensal IPCA TOP 5 LP'!$A$2:$XDF$2,0),FALSE))</f>
        <v>0.13</v>
      </c>
    </row>
    <row r="156" spans="1:6" x14ac:dyDescent="0.3">
      <c r="A156" s="20">
        <v>44785</v>
      </c>
      <c r="B156" s="21">
        <f>IF(VLOOKUP(A156,'Mediana Mensal IPCA TOP 5 LP'!$A$2:$XFC$10000,MATCH(B$1,'Mediana Mensal IPCA TOP 5 LP'!$A$2:$XDF$2,0),FALSE)=0,NA(),VLOOKUP(A156,'Mediana Mensal IPCA TOP 5 LP'!$A$2:$XFC$10000,MATCH(B$1,'Mediana Mensal IPCA TOP 5 LP'!$A$2:$XDF$2,0),FALSE))</f>
        <v>0.61</v>
      </c>
      <c r="C156" s="21">
        <f>IF(VLOOKUP(A156,'Mediana Mensal IPCA TOP 5 LP'!$A$2:$XFC$10000,MATCH(C$1,'Mediana Mensal IPCA TOP 5 LP'!$A$2:$XDF$2,0),FALSE)=0,NA(),VLOOKUP(A156,'Mediana Mensal IPCA TOP 5 LP'!$A$2:$XFC$10000,MATCH(C$1,'Mediana Mensal IPCA TOP 5 LP'!$A$2:$XDF$2,0),FALSE))</f>
        <v>0.4</v>
      </c>
      <c r="D156" s="21">
        <f>IF(VLOOKUP(A156,'Mediana Mensal IPCA TOP 5 LP'!$A$2:$XFC$10000,MATCH(D$1,'Mediana Mensal IPCA TOP 5 LP'!$A$2:$XDF$2,0),FALSE)=0,NA(),VLOOKUP(A156,'Mediana Mensal IPCA TOP 5 LP'!$A$2:$XFC$10000,MATCH(D$1,'Mediana Mensal IPCA TOP 5 LP'!$A$2:$XDF$2,0),FALSE))</f>
        <v>0.39</v>
      </c>
      <c r="E156" s="21">
        <f>IF(VLOOKUP(A156,'Mediana Mensal IPCA TOP 5 LP'!$A$2:$XFC$10000,MATCH(E$1,'Mediana Mensal IPCA TOP 5 LP'!$A$2:$XDF$2,0),FALSE)=0,NA(),VLOOKUP(A156,'Mediana Mensal IPCA TOP 5 LP'!$A$2:$XFC$10000,MATCH(E$1,'Mediana Mensal IPCA TOP 5 LP'!$A$2:$XDF$2,0),FALSE))</f>
        <v>0.3</v>
      </c>
      <c r="F156" s="21">
        <f>IF(VLOOKUP(A156,'Mediana Mensal IPCA TOP 5 LP'!$A$2:$XFC$10000,MATCH(F$1,'Mediana Mensal IPCA TOP 5 LP'!$A$2:$XDF$2,0),FALSE)=0,NA(),VLOOKUP(A156,'Mediana Mensal IPCA TOP 5 LP'!$A$2:$XFC$10000,MATCH(F$1,'Mediana Mensal IPCA TOP 5 LP'!$A$2:$XDF$2,0),FALSE))</f>
        <v>0.13</v>
      </c>
    </row>
    <row r="157" spans="1:6" x14ac:dyDescent="0.3">
      <c r="A157" s="20">
        <v>44788</v>
      </c>
      <c r="B157" s="21">
        <f>IF(VLOOKUP(A157,'Mediana Mensal IPCA TOP 5 LP'!$A$2:$XFC$10000,MATCH(B$1,'Mediana Mensal IPCA TOP 5 LP'!$A$2:$XDF$2,0),FALSE)=0,NA(),VLOOKUP(A157,'Mediana Mensal IPCA TOP 5 LP'!$A$2:$XFC$10000,MATCH(B$1,'Mediana Mensal IPCA TOP 5 LP'!$A$2:$XDF$2,0),FALSE))</f>
        <v>0.57999999999999996</v>
      </c>
      <c r="C157" s="21">
        <f>IF(VLOOKUP(A157,'Mediana Mensal IPCA TOP 5 LP'!$A$2:$XFC$10000,MATCH(C$1,'Mediana Mensal IPCA TOP 5 LP'!$A$2:$XDF$2,0),FALSE)=0,NA(),VLOOKUP(A157,'Mediana Mensal IPCA TOP 5 LP'!$A$2:$XFC$10000,MATCH(C$1,'Mediana Mensal IPCA TOP 5 LP'!$A$2:$XDF$2,0),FALSE))</f>
        <v>0.4</v>
      </c>
      <c r="D157" s="21">
        <f>IF(VLOOKUP(A157,'Mediana Mensal IPCA TOP 5 LP'!$A$2:$XFC$10000,MATCH(D$1,'Mediana Mensal IPCA TOP 5 LP'!$A$2:$XDF$2,0),FALSE)=0,NA(),VLOOKUP(A157,'Mediana Mensal IPCA TOP 5 LP'!$A$2:$XFC$10000,MATCH(D$1,'Mediana Mensal IPCA TOP 5 LP'!$A$2:$XDF$2,0),FALSE))</f>
        <v>0.39</v>
      </c>
      <c r="E157" s="21">
        <f>IF(VLOOKUP(A157,'Mediana Mensal IPCA TOP 5 LP'!$A$2:$XFC$10000,MATCH(E$1,'Mediana Mensal IPCA TOP 5 LP'!$A$2:$XDF$2,0),FALSE)=0,NA(),VLOOKUP(A157,'Mediana Mensal IPCA TOP 5 LP'!$A$2:$XFC$10000,MATCH(E$1,'Mediana Mensal IPCA TOP 5 LP'!$A$2:$XDF$2,0),FALSE))</f>
        <v>0.28999999999999998</v>
      </c>
      <c r="F157" s="21">
        <f>IF(VLOOKUP(A157,'Mediana Mensal IPCA TOP 5 LP'!$A$2:$XFC$10000,MATCH(F$1,'Mediana Mensal IPCA TOP 5 LP'!$A$2:$XDF$2,0),FALSE)=0,NA(),VLOOKUP(A157,'Mediana Mensal IPCA TOP 5 LP'!$A$2:$XFC$10000,MATCH(F$1,'Mediana Mensal IPCA TOP 5 LP'!$A$2:$XDF$2,0),FALSE))</f>
        <v>0.13</v>
      </c>
    </row>
    <row r="158" spans="1:6" x14ac:dyDescent="0.3">
      <c r="A158" s="20">
        <v>44789</v>
      </c>
      <c r="B158" s="21">
        <f>IF(VLOOKUP(A158,'Mediana Mensal IPCA TOP 5 LP'!$A$2:$XFC$10000,MATCH(B$1,'Mediana Mensal IPCA TOP 5 LP'!$A$2:$XDF$2,0),FALSE)=0,NA(),VLOOKUP(A158,'Mediana Mensal IPCA TOP 5 LP'!$A$2:$XFC$10000,MATCH(B$1,'Mediana Mensal IPCA TOP 5 LP'!$A$2:$XDF$2,0),FALSE))</f>
        <v>0.57999999999999996</v>
      </c>
      <c r="C158" s="21">
        <f>IF(VLOOKUP(A158,'Mediana Mensal IPCA TOP 5 LP'!$A$2:$XFC$10000,MATCH(C$1,'Mediana Mensal IPCA TOP 5 LP'!$A$2:$XDF$2,0),FALSE)=0,NA(),VLOOKUP(A158,'Mediana Mensal IPCA TOP 5 LP'!$A$2:$XFC$10000,MATCH(C$1,'Mediana Mensal IPCA TOP 5 LP'!$A$2:$XDF$2,0),FALSE))</f>
        <v>0.4</v>
      </c>
      <c r="D158" s="21">
        <f>IF(VLOOKUP(A158,'Mediana Mensal IPCA TOP 5 LP'!$A$2:$XFC$10000,MATCH(D$1,'Mediana Mensal IPCA TOP 5 LP'!$A$2:$XDF$2,0),FALSE)=0,NA(),VLOOKUP(A158,'Mediana Mensal IPCA TOP 5 LP'!$A$2:$XFC$10000,MATCH(D$1,'Mediana Mensal IPCA TOP 5 LP'!$A$2:$XDF$2,0),FALSE))</f>
        <v>0.39</v>
      </c>
      <c r="E158" s="21">
        <f>IF(VLOOKUP(A158,'Mediana Mensal IPCA TOP 5 LP'!$A$2:$XFC$10000,MATCH(E$1,'Mediana Mensal IPCA TOP 5 LP'!$A$2:$XDF$2,0),FALSE)=0,NA(),VLOOKUP(A158,'Mediana Mensal IPCA TOP 5 LP'!$A$2:$XFC$10000,MATCH(E$1,'Mediana Mensal IPCA TOP 5 LP'!$A$2:$XDF$2,0),FALSE))</f>
        <v>0.28999999999999998</v>
      </c>
      <c r="F158" s="21">
        <f>IF(VLOOKUP(A158,'Mediana Mensal IPCA TOP 5 LP'!$A$2:$XFC$10000,MATCH(F$1,'Mediana Mensal IPCA TOP 5 LP'!$A$2:$XDF$2,0),FALSE)=0,NA(),VLOOKUP(A158,'Mediana Mensal IPCA TOP 5 LP'!$A$2:$XFC$10000,MATCH(F$1,'Mediana Mensal IPCA TOP 5 LP'!$A$2:$XDF$2,0),FALSE))</f>
        <v>0.13</v>
      </c>
    </row>
    <row r="159" spans="1:6" x14ac:dyDescent="0.3">
      <c r="A159" s="20">
        <v>44790</v>
      </c>
      <c r="B159" s="21">
        <f>IF(VLOOKUP(A159,'Mediana Mensal IPCA TOP 5 LP'!$A$2:$XFC$10000,MATCH(B$1,'Mediana Mensal IPCA TOP 5 LP'!$A$2:$XDF$2,0),FALSE)=0,NA(),VLOOKUP(A159,'Mediana Mensal IPCA TOP 5 LP'!$A$2:$XFC$10000,MATCH(B$1,'Mediana Mensal IPCA TOP 5 LP'!$A$2:$XDF$2,0),FALSE))</f>
        <v>0.57999999999999996</v>
      </c>
      <c r="C159" s="21">
        <f>IF(VLOOKUP(A159,'Mediana Mensal IPCA TOP 5 LP'!$A$2:$XFC$10000,MATCH(C$1,'Mediana Mensal IPCA TOP 5 LP'!$A$2:$XDF$2,0),FALSE)=0,NA(),VLOOKUP(A159,'Mediana Mensal IPCA TOP 5 LP'!$A$2:$XFC$10000,MATCH(C$1,'Mediana Mensal IPCA TOP 5 LP'!$A$2:$XDF$2,0),FALSE))</f>
        <v>0.4</v>
      </c>
      <c r="D159" s="21">
        <f>IF(VLOOKUP(A159,'Mediana Mensal IPCA TOP 5 LP'!$A$2:$XFC$10000,MATCH(D$1,'Mediana Mensal IPCA TOP 5 LP'!$A$2:$XDF$2,0),FALSE)=0,NA(),VLOOKUP(A159,'Mediana Mensal IPCA TOP 5 LP'!$A$2:$XFC$10000,MATCH(D$1,'Mediana Mensal IPCA TOP 5 LP'!$A$2:$XDF$2,0),FALSE))</f>
        <v>0.39</v>
      </c>
      <c r="E159" s="21">
        <f>IF(VLOOKUP(A159,'Mediana Mensal IPCA TOP 5 LP'!$A$2:$XFC$10000,MATCH(E$1,'Mediana Mensal IPCA TOP 5 LP'!$A$2:$XDF$2,0),FALSE)=0,NA(),VLOOKUP(A159,'Mediana Mensal IPCA TOP 5 LP'!$A$2:$XFC$10000,MATCH(E$1,'Mediana Mensal IPCA TOP 5 LP'!$A$2:$XDF$2,0),FALSE))</f>
        <v>0.28999999999999998</v>
      </c>
      <c r="F159" s="21">
        <f>IF(VLOOKUP(A159,'Mediana Mensal IPCA TOP 5 LP'!$A$2:$XFC$10000,MATCH(F$1,'Mediana Mensal IPCA TOP 5 LP'!$A$2:$XDF$2,0),FALSE)=0,NA(),VLOOKUP(A159,'Mediana Mensal IPCA TOP 5 LP'!$A$2:$XFC$10000,MATCH(F$1,'Mediana Mensal IPCA TOP 5 LP'!$A$2:$XDF$2,0),FALSE))</f>
        <v>0.13</v>
      </c>
    </row>
    <row r="160" spans="1:6" x14ac:dyDescent="0.3">
      <c r="A160" s="20">
        <v>44791</v>
      </c>
      <c r="B160" s="21">
        <f>IF(VLOOKUP(A160,'Mediana Mensal IPCA TOP 5 LP'!$A$2:$XFC$10000,MATCH(B$1,'Mediana Mensal IPCA TOP 5 LP'!$A$2:$XDF$2,0),FALSE)=0,NA(),VLOOKUP(A160,'Mediana Mensal IPCA TOP 5 LP'!$A$2:$XFC$10000,MATCH(B$1,'Mediana Mensal IPCA TOP 5 LP'!$A$2:$XDF$2,0),FALSE))</f>
        <v>0.57999999999999996</v>
      </c>
      <c r="C160" s="21">
        <f>IF(VLOOKUP(A160,'Mediana Mensal IPCA TOP 5 LP'!$A$2:$XFC$10000,MATCH(C$1,'Mediana Mensal IPCA TOP 5 LP'!$A$2:$XDF$2,0),FALSE)=0,NA(),VLOOKUP(A160,'Mediana Mensal IPCA TOP 5 LP'!$A$2:$XFC$10000,MATCH(C$1,'Mediana Mensal IPCA TOP 5 LP'!$A$2:$XDF$2,0),FALSE))</f>
        <v>0.34</v>
      </c>
      <c r="D160" s="21">
        <f>IF(VLOOKUP(A160,'Mediana Mensal IPCA TOP 5 LP'!$A$2:$XFC$10000,MATCH(D$1,'Mediana Mensal IPCA TOP 5 LP'!$A$2:$XDF$2,0),FALSE)=0,NA(),VLOOKUP(A160,'Mediana Mensal IPCA TOP 5 LP'!$A$2:$XFC$10000,MATCH(D$1,'Mediana Mensal IPCA TOP 5 LP'!$A$2:$XDF$2,0),FALSE))</f>
        <v>0.39</v>
      </c>
      <c r="E160" s="21">
        <f>IF(VLOOKUP(A160,'Mediana Mensal IPCA TOP 5 LP'!$A$2:$XFC$10000,MATCH(E$1,'Mediana Mensal IPCA TOP 5 LP'!$A$2:$XDF$2,0),FALSE)=0,NA(),VLOOKUP(A160,'Mediana Mensal IPCA TOP 5 LP'!$A$2:$XFC$10000,MATCH(E$1,'Mediana Mensal IPCA TOP 5 LP'!$A$2:$XDF$2,0),FALSE))</f>
        <v>0.28999999999999998</v>
      </c>
      <c r="F160" s="21">
        <f>IF(VLOOKUP(A160,'Mediana Mensal IPCA TOP 5 LP'!$A$2:$XFC$10000,MATCH(F$1,'Mediana Mensal IPCA TOP 5 LP'!$A$2:$XDF$2,0),FALSE)=0,NA(),VLOOKUP(A160,'Mediana Mensal IPCA TOP 5 LP'!$A$2:$XFC$10000,MATCH(F$1,'Mediana Mensal IPCA TOP 5 LP'!$A$2:$XDF$2,0),FALSE))</f>
        <v>0.13</v>
      </c>
    </row>
    <row r="161" spans="1:6" x14ac:dyDescent="0.3">
      <c r="A161" s="20">
        <v>44792</v>
      </c>
      <c r="B161" s="21">
        <f>IF(VLOOKUP(A161,'Mediana Mensal IPCA TOP 5 LP'!$A$2:$XFC$10000,MATCH(B$1,'Mediana Mensal IPCA TOP 5 LP'!$A$2:$XDF$2,0),FALSE)=0,NA(),VLOOKUP(A161,'Mediana Mensal IPCA TOP 5 LP'!$A$2:$XFC$10000,MATCH(B$1,'Mediana Mensal IPCA TOP 5 LP'!$A$2:$XDF$2,0),FALSE))</f>
        <v>0.56999999999999995</v>
      </c>
      <c r="C161" s="21">
        <f>IF(VLOOKUP(A161,'Mediana Mensal IPCA TOP 5 LP'!$A$2:$XFC$10000,MATCH(C$1,'Mediana Mensal IPCA TOP 5 LP'!$A$2:$XDF$2,0),FALSE)=0,NA(),VLOOKUP(A161,'Mediana Mensal IPCA TOP 5 LP'!$A$2:$XFC$10000,MATCH(C$1,'Mediana Mensal IPCA TOP 5 LP'!$A$2:$XDF$2,0),FALSE))</f>
        <v>0.3</v>
      </c>
      <c r="D161" s="21">
        <f>IF(VLOOKUP(A161,'Mediana Mensal IPCA TOP 5 LP'!$A$2:$XFC$10000,MATCH(D$1,'Mediana Mensal IPCA TOP 5 LP'!$A$2:$XDF$2,0),FALSE)=0,NA(),VLOOKUP(A161,'Mediana Mensal IPCA TOP 5 LP'!$A$2:$XFC$10000,MATCH(D$1,'Mediana Mensal IPCA TOP 5 LP'!$A$2:$XDF$2,0),FALSE))</f>
        <v>0.38</v>
      </c>
      <c r="E161" s="21">
        <f>IF(VLOOKUP(A161,'Mediana Mensal IPCA TOP 5 LP'!$A$2:$XFC$10000,MATCH(E$1,'Mediana Mensal IPCA TOP 5 LP'!$A$2:$XDF$2,0),FALSE)=0,NA(),VLOOKUP(A161,'Mediana Mensal IPCA TOP 5 LP'!$A$2:$XFC$10000,MATCH(E$1,'Mediana Mensal IPCA TOP 5 LP'!$A$2:$XDF$2,0),FALSE))</f>
        <v>0.28999999999999998</v>
      </c>
      <c r="F161" s="21">
        <f>IF(VLOOKUP(A161,'Mediana Mensal IPCA TOP 5 LP'!$A$2:$XFC$10000,MATCH(F$1,'Mediana Mensal IPCA TOP 5 LP'!$A$2:$XDF$2,0),FALSE)=0,NA(),VLOOKUP(A161,'Mediana Mensal IPCA TOP 5 LP'!$A$2:$XFC$10000,MATCH(F$1,'Mediana Mensal IPCA TOP 5 LP'!$A$2:$XDF$2,0),FALSE))</f>
        <v>0.13</v>
      </c>
    </row>
    <row r="162" spans="1:6" x14ac:dyDescent="0.3">
      <c r="A162" s="20">
        <v>44795</v>
      </c>
      <c r="B162" s="21">
        <f>IF(VLOOKUP(A162,'Mediana Mensal IPCA TOP 5 LP'!$A$2:$XFC$10000,MATCH(B$1,'Mediana Mensal IPCA TOP 5 LP'!$A$2:$XDF$2,0),FALSE)=0,NA(),VLOOKUP(A162,'Mediana Mensal IPCA TOP 5 LP'!$A$2:$XFC$10000,MATCH(B$1,'Mediana Mensal IPCA TOP 5 LP'!$A$2:$XDF$2,0),FALSE))</f>
        <v>0.56999999999999995</v>
      </c>
      <c r="C162" s="21">
        <f>IF(VLOOKUP(A162,'Mediana Mensal IPCA TOP 5 LP'!$A$2:$XFC$10000,MATCH(C$1,'Mediana Mensal IPCA TOP 5 LP'!$A$2:$XDF$2,0),FALSE)=0,NA(),VLOOKUP(A162,'Mediana Mensal IPCA TOP 5 LP'!$A$2:$XFC$10000,MATCH(C$1,'Mediana Mensal IPCA TOP 5 LP'!$A$2:$XDF$2,0),FALSE))</f>
        <v>0.3</v>
      </c>
      <c r="D162" s="21">
        <f>IF(VLOOKUP(A162,'Mediana Mensal IPCA TOP 5 LP'!$A$2:$XFC$10000,MATCH(D$1,'Mediana Mensal IPCA TOP 5 LP'!$A$2:$XDF$2,0),FALSE)=0,NA(),VLOOKUP(A162,'Mediana Mensal IPCA TOP 5 LP'!$A$2:$XFC$10000,MATCH(D$1,'Mediana Mensal IPCA TOP 5 LP'!$A$2:$XDF$2,0),FALSE))</f>
        <v>0.38</v>
      </c>
      <c r="E162" s="21">
        <f>IF(VLOOKUP(A162,'Mediana Mensal IPCA TOP 5 LP'!$A$2:$XFC$10000,MATCH(E$1,'Mediana Mensal IPCA TOP 5 LP'!$A$2:$XDF$2,0),FALSE)=0,NA(),VLOOKUP(A162,'Mediana Mensal IPCA TOP 5 LP'!$A$2:$XFC$10000,MATCH(E$1,'Mediana Mensal IPCA TOP 5 LP'!$A$2:$XDF$2,0),FALSE))</f>
        <v>0.28999999999999998</v>
      </c>
      <c r="F162" s="21">
        <f>IF(VLOOKUP(A162,'Mediana Mensal IPCA TOP 5 LP'!$A$2:$XFC$10000,MATCH(F$1,'Mediana Mensal IPCA TOP 5 LP'!$A$2:$XDF$2,0),FALSE)=0,NA(),VLOOKUP(A162,'Mediana Mensal IPCA TOP 5 LP'!$A$2:$XFC$10000,MATCH(F$1,'Mediana Mensal IPCA TOP 5 LP'!$A$2:$XDF$2,0),FALSE))</f>
        <v>0.13</v>
      </c>
    </row>
    <row r="163" spans="1:6" x14ac:dyDescent="0.3">
      <c r="A163" s="20">
        <v>44796</v>
      </c>
      <c r="B163" s="21">
        <f>IF(VLOOKUP(A163,'Mediana Mensal IPCA TOP 5 LP'!$A$2:$XFC$10000,MATCH(B$1,'Mediana Mensal IPCA TOP 5 LP'!$A$2:$XDF$2,0),FALSE)=0,NA(),VLOOKUP(A163,'Mediana Mensal IPCA TOP 5 LP'!$A$2:$XFC$10000,MATCH(B$1,'Mediana Mensal IPCA TOP 5 LP'!$A$2:$XDF$2,0),FALSE))</f>
        <v>0.56999999999999995</v>
      </c>
      <c r="C163" s="21">
        <f>IF(VLOOKUP(A163,'Mediana Mensal IPCA TOP 5 LP'!$A$2:$XFC$10000,MATCH(C$1,'Mediana Mensal IPCA TOP 5 LP'!$A$2:$XDF$2,0),FALSE)=0,NA(),VLOOKUP(A163,'Mediana Mensal IPCA TOP 5 LP'!$A$2:$XFC$10000,MATCH(C$1,'Mediana Mensal IPCA TOP 5 LP'!$A$2:$XDF$2,0),FALSE))</f>
        <v>0.3</v>
      </c>
      <c r="D163" s="21">
        <f>IF(VLOOKUP(A163,'Mediana Mensal IPCA TOP 5 LP'!$A$2:$XFC$10000,MATCH(D$1,'Mediana Mensal IPCA TOP 5 LP'!$A$2:$XDF$2,0),FALSE)=0,NA(),VLOOKUP(A163,'Mediana Mensal IPCA TOP 5 LP'!$A$2:$XFC$10000,MATCH(D$1,'Mediana Mensal IPCA TOP 5 LP'!$A$2:$XDF$2,0),FALSE))</f>
        <v>0.38</v>
      </c>
      <c r="E163" s="21">
        <f>IF(VLOOKUP(A163,'Mediana Mensal IPCA TOP 5 LP'!$A$2:$XFC$10000,MATCH(E$1,'Mediana Mensal IPCA TOP 5 LP'!$A$2:$XDF$2,0),FALSE)=0,NA(),VLOOKUP(A163,'Mediana Mensal IPCA TOP 5 LP'!$A$2:$XFC$10000,MATCH(E$1,'Mediana Mensal IPCA TOP 5 LP'!$A$2:$XDF$2,0),FALSE))</f>
        <v>0.28999999999999998</v>
      </c>
      <c r="F163" s="21">
        <f>IF(VLOOKUP(A163,'Mediana Mensal IPCA TOP 5 LP'!$A$2:$XFC$10000,MATCH(F$1,'Mediana Mensal IPCA TOP 5 LP'!$A$2:$XDF$2,0),FALSE)=0,NA(),VLOOKUP(A163,'Mediana Mensal IPCA TOP 5 LP'!$A$2:$XFC$10000,MATCH(F$1,'Mediana Mensal IPCA TOP 5 LP'!$A$2:$XDF$2,0),FALSE))</f>
        <v>0.13</v>
      </c>
    </row>
    <row r="164" spans="1:6" x14ac:dyDescent="0.3">
      <c r="A164" s="20">
        <v>44797</v>
      </c>
      <c r="B164" s="21">
        <f>IF(VLOOKUP(A164,'Mediana Mensal IPCA TOP 5 LP'!$A$2:$XFC$10000,MATCH(B$1,'Mediana Mensal IPCA TOP 5 LP'!$A$2:$XDF$2,0),FALSE)=0,NA(),VLOOKUP(A164,'Mediana Mensal IPCA TOP 5 LP'!$A$2:$XFC$10000,MATCH(B$1,'Mediana Mensal IPCA TOP 5 LP'!$A$2:$XDF$2,0),FALSE))</f>
        <v>0.56999999999999995</v>
      </c>
      <c r="C164" s="21">
        <f>IF(VLOOKUP(A164,'Mediana Mensal IPCA TOP 5 LP'!$A$2:$XFC$10000,MATCH(C$1,'Mediana Mensal IPCA TOP 5 LP'!$A$2:$XDF$2,0),FALSE)=0,NA(),VLOOKUP(A164,'Mediana Mensal IPCA TOP 5 LP'!$A$2:$XFC$10000,MATCH(C$1,'Mediana Mensal IPCA TOP 5 LP'!$A$2:$XDF$2,0),FALSE))</f>
        <v>0.3</v>
      </c>
      <c r="D164" s="21">
        <f>IF(VLOOKUP(A164,'Mediana Mensal IPCA TOP 5 LP'!$A$2:$XFC$10000,MATCH(D$1,'Mediana Mensal IPCA TOP 5 LP'!$A$2:$XDF$2,0),FALSE)=0,NA(),VLOOKUP(A164,'Mediana Mensal IPCA TOP 5 LP'!$A$2:$XFC$10000,MATCH(D$1,'Mediana Mensal IPCA TOP 5 LP'!$A$2:$XDF$2,0),FALSE))</f>
        <v>0.38</v>
      </c>
      <c r="E164" s="21">
        <f>IF(VLOOKUP(A164,'Mediana Mensal IPCA TOP 5 LP'!$A$2:$XFC$10000,MATCH(E$1,'Mediana Mensal IPCA TOP 5 LP'!$A$2:$XDF$2,0),FALSE)=0,NA(),VLOOKUP(A164,'Mediana Mensal IPCA TOP 5 LP'!$A$2:$XFC$10000,MATCH(E$1,'Mediana Mensal IPCA TOP 5 LP'!$A$2:$XDF$2,0),FALSE))</f>
        <v>0.28999999999999998</v>
      </c>
      <c r="F164" s="21">
        <f>IF(VLOOKUP(A164,'Mediana Mensal IPCA TOP 5 LP'!$A$2:$XFC$10000,MATCH(F$1,'Mediana Mensal IPCA TOP 5 LP'!$A$2:$XDF$2,0),FALSE)=0,NA(),VLOOKUP(A164,'Mediana Mensal IPCA TOP 5 LP'!$A$2:$XFC$10000,MATCH(F$1,'Mediana Mensal IPCA TOP 5 LP'!$A$2:$XDF$2,0),FALSE))</f>
        <v>0.13</v>
      </c>
    </row>
    <row r="165" spans="1:6" x14ac:dyDescent="0.3">
      <c r="A165" s="20">
        <v>44798</v>
      </c>
      <c r="B165" s="21">
        <f>IF(VLOOKUP(A165,'Mediana Mensal IPCA TOP 5 LP'!$A$2:$XFC$10000,MATCH(B$1,'Mediana Mensal IPCA TOP 5 LP'!$A$2:$XDF$2,0),FALSE)=0,NA(),VLOOKUP(A165,'Mediana Mensal IPCA TOP 5 LP'!$A$2:$XFC$10000,MATCH(B$1,'Mediana Mensal IPCA TOP 5 LP'!$A$2:$XDF$2,0),FALSE))</f>
        <v>0.56999999999999995</v>
      </c>
      <c r="C165" s="21">
        <f>IF(VLOOKUP(A165,'Mediana Mensal IPCA TOP 5 LP'!$A$2:$XFC$10000,MATCH(C$1,'Mediana Mensal IPCA TOP 5 LP'!$A$2:$XDF$2,0),FALSE)=0,NA(),VLOOKUP(A165,'Mediana Mensal IPCA TOP 5 LP'!$A$2:$XFC$10000,MATCH(C$1,'Mediana Mensal IPCA TOP 5 LP'!$A$2:$XDF$2,0),FALSE))</f>
        <v>0.3</v>
      </c>
      <c r="D165" s="21">
        <f>IF(VLOOKUP(A165,'Mediana Mensal IPCA TOP 5 LP'!$A$2:$XFC$10000,MATCH(D$1,'Mediana Mensal IPCA TOP 5 LP'!$A$2:$XDF$2,0),FALSE)=0,NA(),VLOOKUP(A165,'Mediana Mensal IPCA TOP 5 LP'!$A$2:$XFC$10000,MATCH(D$1,'Mediana Mensal IPCA TOP 5 LP'!$A$2:$XDF$2,0),FALSE))</f>
        <v>0.38</v>
      </c>
      <c r="E165" s="21">
        <f>IF(VLOOKUP(A165,'Mediana Mensal IPCA TOP 5 LP'!$A$2:$XFC$10000,MATCH(E$1,'Mediana Mensal IPCA TOP 5 LP'!$A$2:$XDF$2,0),FALSE)=0,NA(),VLOOKUP(A165,'Mediana Mensal IPCA TOP 5 LP'!$A$2:$XFC$10000,MATCH(E$1,'Mediana Mensal IPCA TOP 5 LP'!$A$2:$XDF$2,0),FALSE))</f>
        <v>0.28999999999999998</v>
      </c>
      <c r="F165" s="21">
        <f>IF(VLOOKUP(A165,'Mediana Mensal IPCA TOP 5 LP'!$A$2:$XFC$10000,MATCH(F$1,'Mediana Mensal IPCA TOP 5 LP'!$A$2:$XDF$2,0),FALSE)=0,NA(),VLOOKUP(A165,'Mediana Mensal IPCA TOP 5 LP'!$A$2:$XFC$10000,MATCH(F$1,'Mediana Mensal IPCA TOP 5 LP'!$A$2:$XDF$2,0),FALSE))</f>
        <v>0.13</v>
      </c>
    </row>
    <row r="166" spans="1:6" x14ac:dyDescent="0.3">
      <c r="A166" s="20">
        <v>44799</v>
      </c>
      <c r="B166" s="21">
        <f>IF(VLOOKUP(A166,'Mediana Mensal IPCA TOP 5 LP'!$A$2:$XFC$10000,MATCH(B$1,'Mediana Mensal IPCA TOP 5 LP'!$A$2:$XDF$2,0),FALSE)=0,NA(),VLOOKUP(A166,'Mediana Mensal IPCA TOP 5 LP'!$A$2:$XFC$10000,MATCH(B$1,'Mediana Mensal IPCA TOP 5 LP'!$A$2:$XDF$2,0),FALSE))</f>
        <v>0.56999999999999995</v>
      </c>
      <c r="C166" s="21">
        <f>IF(VLOOKUP(A166,'Mediana Mensal IPCA TOP 5 LP'!$A$2:$XFC$10000,MATCH(C$1,'Mediana Mensal IPCA TOP 5 LP'!$A$2:$XDF$2,0),FALSE)=0,NA(),VLOOKUP(A166,'Mediana Mensal IPCA TOP 5 LP'!$A$2:$XFC$10000,MATCH(C$1,'Mediana Mensal IPCA TOP 5 LP'!$A$2:$XDF$2,0),FALSE))</f>
        <v>0.3</v>
      </c>
      <c r="D166" s="21">
        <f>IF(VLOOKUP(A166,'Mediana Mensal IPCA TOP 5 LP'!$A$2:$XFC$10000,MATCH(D$1,'Mediana Mensal IPCA TOP 5 LP'!$A$2:$XDF$2,0),FALSE)=0,NA(),VLOOKUP(A166,'Mediana Mensal IPCA TOP 5 LP'!$A$2:$XFC$10000,MATCH(D$1,'Mediana Mensal IPCA TOP 5 LP'!$A$2:$XDF$2,0),FALSE))</f>
        <v>0.38</v>
      </c>
      <c r="E166" s="21">
        <f>IF(VLOOKUP(A166,'Mediana Mensal IPCA TOP 5 LP'!$A$2:$XFC$10000,MATCH(E$1,'Mediana Mensal IPCA TOP 5 LP'!$A$2:$XDF$2,0),FALSE)=0,NA(),VLOOKUP(A166,'Mediana Mensal IPCA TOP 5 LP'!$A$2:$XFC$10000,MATCH(E$1,'Mediana Mensal IPCA TOP 5 LP'!$A$2:$XDF$2,0),FALSE))</f>
        <v>0.28999999999999998</v>
      </c>
      <c r="F166" s="21">
        <f>IF(VLOOKUP(A166,'Mediana Mensal IPCA TOP 5 LP'!$A$2:$XFC$10000,MATCH(F$1,'Mediana Mensal IPCA TOP 5 LP'!$A$2:$XDF$2,0),FALSE)=0,NA(),VLOOKUP(A166,'Mediana Mensal IPCA TOP 5 LP'!$A$2:$XFC$10000,MATCH(F$1,'Mediana Mensal IPCA TOP 5 LP'!$A$2:$XDF$2,0),FALSE))</f>
        <v>0.13</v>
      </c>
    </row>
    <row r="167" spans="1:6" x14ac:dyDescent="0.3">
      <c r="A167" s="20">
        <v>44802</v>
      </c>
      <c r="B167" s="21">
        <f>IF(VLOOKUP(A167,'Mediana Mensal IPCA TOP 5 LP'!$A$2:$XFC$10000,MATCH(B$1,'Mediana Mensal IPCA TOP 5 LP'!$A$2:$XDF$2,0),FALSE)=0,NA(),VLOOKUP(A167,'Mediana Mensal IPCA TOP 5 LP'!$A$2:$XFC$10000,MATCH(B$1,'Mediana Mensal IPCA TOP 5 LP'!$A$2:$XDF$2,0),FALSE))</f>
        <v>0.56999999999999995</v>
      </c>
      <c r="C167" s="21">
        <f>IF(VLOOKUP(A167,'Mediana Mensal IPCA TOP 5 LP'!$A$2:$XFC$10000,MATCH(C$1,'Mediana Mensal IPCA TOP 5 LP'!$A$2:$XDF$2,0),FALSE)=0,NA(),VLOOKUP(A167,'Mediana Mensal IPCA TOP 5 LP'!$A$2:$XFC$10000,MATCH(C$1,'Mediana Mensal IPCA TOP 5 LP'!$A$2:$XDF$2,0),FALSE))</f>
        <v>0.3</v>
      </c>
      <c r="D167" s="21">
        <f>IF(VLOOKUP(A167,'Mediana Mensal IPCA TOP 5 LP'!$A$2:$XFC$10000,MATCH(D$1,'Mediana Mensal IPCA TOP 5 LP'!$A$2:$XDF$2,0),FALSE)=0,NA(),VLOOKUP(A167,'Mediana Mensal IPCA TOP 5 LP'!$A$2:$XFC$10000,MATCH(D$1,'Mediana Mensal IPCA TOP 5 LP'!$A$2:$XDF$2,0),FALSE))</f>
        <v>0.38</v>
      </c>
      <c r="E167" s="21">
        <f>IF(VLOOKUP(A167,'Mediana Mensal IPCA TOP 5 LP'!$A$2:$XFC$10000,MATCH(E$1,'Mediana Mensal IPCA TOP 5 LP'!$A$2:$XDF$2,0),FALSE)=0,NA(),VLOOKUP(A167,'Mediana Mensal IPCA TOP 5 LP'!$A$2:$XFC$10000,MATCH(E$1,'Mediana Mensal IPCA TOP 5 LP'!$A$2:$XDF$2,0),FALSE))</f>
        <v>0.28999999999999998</v>
      </c>
      <c r="F167" s="21">
        <f>IF(VLOOKUP(A167,'Mediana Mensal IPCA TOP 5 LP'!$A$2:$XFC$10000,MATCH(F$1,'Mediana Mensal IPCA TOP 5 LP'!$A$2:$XDF$2,0),FALSE)=0,NA(),VLOOKUP(A167,'Mediana Mensal IPCA TOP 5 LP'!$A$2:$XFC$10000,MATCH(F$1,'Mediana Mensal IPCA TOP 5 LP'!$A$2:$XDF$2,0),FALSE))</f>
        <v>0.13</v>
      </c>
    </row>
    <row r="168" spans="1:6" x14ac:dyDescent="0.3">
      <c r="A168" s="20">
        <v>44803</v>
      </c>
      <c r="B168" s="21">
        <f>IF(VLOOKUP(A168,'Mediana Mensal IPCA TOP 5 LP'!$A$2:$XFC$10000,MATCH(B$1,'Mediana Mensal IPCA TOP 5 LP'!$A$2:$XDF$2,0),FALSE)=0,NA(),VLOOKUP(A168,'Mediana Mensal IPCA TOP 5 LP'!$A$2:$XFC$10000,MATCH(B$1,'Mediana Mensal IPCA TOP 5 LP'!$A$2:$XDF$2,0),FALSE))</f>
        <v>0.56999999999999995</v>
      </c>
      <c r="C168" s="21">
        <f>IF(VLOOKUP(A168,'Mediana Mensal IPCA TOP 5 LP'!$A$2:$XFC$10000,MATCH(C$1,'Mediana Mensal IPCA TOP 5 LP'!$A$2:$XDF$2,0),FALSE)=0,NA(),VLOOKUP(A168,'Mediana Mensal IPCA TOP 5 LP'!$A$2:$XFC$10000,MATCH(C$1,'Mediana Mensal IPCA TOP 5 LP'!$A$2:$XDF$2,0),FALSE))</f>
        <v>0.3</v>
      </c>
      <c r="D168" s="21">
        <f>IF(VLOOKUP(A168,'Mediana Mensal IPCA TOP 5 LP'!$A$2:$XFC$10000,MATCH(D$1,'Mediana Mensal IPCA TOP 5 LP'!$A$2:$XDF$2,0),FALSE)=0,NA(),VLOOKUP(A168,'Mediana Mensal IPCA TOP 5 LP'!$A$2:$XFC$10000,MATCH(D$1,'Mediana Mensal IPCA TOP 5 LP'!$A$2:$XDF$2,0),FALSE))</f>
        <v>0.38</v>
      </c>
      <c r="E168" s="21">
        <f>IF(VLOOKUP(A168,'Mediana Mensal IPCA TOP 5 LP'!$A$2:$XFC$10000,MATCH(E$1,'Mediana Mensal IPCA TOP 5 LP'!$A$2:$XDF$2,0),FALSE)=0,NA(),VLOOKUP(A168,'Mediana Mensal IPCA TOP 5 LP'!$A$2:$XFC$10000,MATCH(E$1,'Mediana Mensal IPCA TOP 5 LP'!$A$2:$XDF$2,0),FALSE))</f>
        <v>0.28999999999999998</v>
      </c>
      <c r="F168" s="21">
        <f>IF(VLOOKUP(A168,'Mediana Mensal IPCA TOP 5 LP'!$A$2:$XFC$10000,MATCH(F$1,'Mediana Mensal IPCA TOP 5 LP'!$A$2:$XDF$2,0),FALSE)=0,NA(),VLOOKUP(A168,'Mediana Mensal IPCA TOP 5 LP'!$A$2:$XFC$10000,MATCH(F$1,'Mediana Mensal IPCA TOP 5 LP'!$A$2:$XDF$2,0),FALSE))</f>
        <v>0.13</v>
      </c>
    </row>
    <row r="169" spans="1:6" x14ac:dyDescent="0.3">
      <c r="A169" s="20">
        <v>44804</v>
      </c>
      <c r="B169" s="21">
        <f>IF(VLOOKUP(A169,'Mediana Mensal IPCA TOP 5 LP'!$A$2:$XFC$10000,MATCH(B$1,'Mediana Mensal IPCA TOP 5 LP'!$A$2:$XDF$2,0),FALSE)=0,NA(),VLOOKUP(A169,'Mediana Mensal IPCA TOP 5 LP'!$A$2:$XFC$10000,MATCH(B$1,'Mediana Mensal IPCA TOP 5 LP'!$A$2:$XDF$2,0),FALSE))</f>
        <v>0.56999999999999995</v>
      </c>
      <c r="C169" s="21">
        <f>IF(VLOOKUP(A169,'Mediana Mensal IPCA TOP 5 LP'!$A$2:$XFC$10000,MATCH(C$1,'Mediana Mensal IPCA TOP 5 LP'!$A$2:$XDF$2,0),FALSE)=0,NA(),VLOOKUP(A169,'Mediana Mensal IPCA TOP 5 LP'!$A$2:$XFC$10000,MATCH(C$1,'Mediana Mensal IPCA TOP 5 LP'!$A$2:$XDF$2,0),FALSE))</f>
        <v>0.3</v>
      </c>
      <c r="D169" s="21">
        <f>IF(VLOOKUP(A169,'Mediana Mensal IPCA TOP 5 LP'!$A$2:$XFC$10000,MATCH(D$1,'Mediana Mensal IPCA TOP 5 LP'!$A$2:$XDF$2,0),FALSE)=0,NA(),VLOOKUP(A169,'Mediana Mensal IPCA TOP 5 LP'!$A$2:$XFC$10000,MATCH(D$1,'Mediana Mensal IPCA TOP 5 LP'!$A$2:$XDF$2,0),FALSE))</f>
        <v>0.38</v>
      </c>
      <c r="E169" s="21">
        <f>IF(VLOOKUP(A169,'Mediana Mensal IPCA TOP 5 LP'!$A$2:$XFC$10000,MATCH(E$1,'Mediana Mensal IPCA TOP 5 LP'!$A$2:$XDF$2,0),FALSE)=0,NA(),VLOOKUP(A169,'Mediana Mensal IPCA TOP 5 LP'!$A$2:$XFC$10000,MATCH(E$1,'Mediana Mensal IPCA TOP 5 LP'!$A$2:$XDF$2,0),FALSE))</f>
        <v>0.28999999999999998</v>
      </c>
      <c r="F169" s="21">
        <f>IF(VLOOKUP(A169,'Mediana Mensal IPCA TOP 5 LP'!$A$2:$XFC$10000,MATCH(F$1,'Mediana Mensal IPCA TOP 5 LP'!$A$2:$XDF$2,0),FALSE)=0,NA(),VLOOKUP(A169,'Mediana Mensal IPCA TOP 5 LP'!$A$2:$XFC$10000,MATCH(F$1,'Mediana Mensal IPCA TOP 5 LP'!$A$2:$XDF$2,0),FALSE))</f>
        <v>0.13</v>
      </c>
    </row>
    <row r="170" spans="1:6" x14ac:dyDescent="0.3">
      <c r="A170" s="20">
        <v>44805</v>
      </c>
      <c r="B170" s="21">
        <f>IF(VLOOKUP(A170,'Mediana Mensal IPCA TOP 5 LP'!$A$2:$XFC$10000,MATCH(B$1,'Mediana Mensal IPCA TOP 5 LP'!$A$2:$XDF$2,0),FALSE)=0,NA(),VLOOKUP(A170,'Mediana Mensal IPCA TOP 5 LP'!$A$2:$XFC$10000,MATCH(B$1,'Mediana Mensal IPCA TOP 5 LP'!$A$2:$XDF$2,0),FALSE))</f>
        <v>0.56999999999999995</v>
      </c>
      <c r="C170" s="21">
        <f>IF(VLOOKUP(A170,'Mediana Mensal IPCA TOP 5 LP'!$A$2:$XFC$10000,MATCH(C$1,'Mediana Mensal IPCA TOP 5 LP'!$A$2:$XDF$2,0),FALSE)=0,NA(),VLOOKUP(A170,'Mediana Mensal IPCA TOP 5 LP'!$A$2:$XFC$10000,MATCH(C$1,'Mediana Mensal IPCA TOP 5 LP'!$A$2:$XDF$2,0),FALSE))</f>
        <v>0.3</v>
      </c>
      <c r="D170" s="21">
        <f>IF(VLOOKUP(A170,'Mediana Mensal IPCA TOP 5 LP'!$A$2:$XFC$10000,MATCH(D$1,'Mediana Mensal IPCA TOP 5 LP'!$A$2:$XDF$2,0),FALSE)=0,NA(),VLOOKUP(A170,'Mediana Mensal IPCA TOP 5 LP'!$A$2:$XFC$10000,MATCH(D$1,'Mediana Mensal IPCA TOP 5 LP'!$A$2:$XDF$2,0),FALSE))</f>
        <v>0.38</v>
      </c>
      <c r="E170" s="21">
        <f>IF(VLOOKUP(A170,'Mediana Mensal IPCA TOP 5 LP'!$A$2:$XFC$10000,MATCH(E$1,'Mediana Mensal IPCA TOP 5 LP'!$A$2:$XDF$2,0),FALSE)=0,NA(),VLOOKUP(A170,'Mediana Mensal IPCA TOP 5 LP'!$A$2:$XFC$10000,MATCH(E$1,'Mediana Mensal IPCA TOP 5 LP'!$A$2:$XDF$2,0),FALSE))</f>
        <v>0.28999999999999998</v>
      </c>
      <c r="F170" s="21">
        <f>IF(VLOOKUP(A170,'Mediana Mensal IPCA TOP 5 LP'!$A$2:$XFC$10000,MATCH(F$1,'Mediana Mensal IPCA TOP 5 LP'!$A$2:$XDF$2,0),FALSE)=0,NA(),VLOOKUP(A170,'Mediana Mensal IPCA TOP 5 LP'!$A$2:$XFC$10000,MATCH(F$1,'Mediana Mensal IPCA TOP 5 LP'!$A$2:$XDF$2,0),FALSE))</f>
        <v>0.13</v>
      </c>
    </row>
    <row r="171" spans="1:6" x14ac:dyDescent="0.3">
      <c r="A171" s="20">
        <v>44806</v>
      </c>
      <c r="B171" s="21">
        <f>IF(VLOOKUP(A171,'Mediana Mensal IPCA TOP 5 LP'!$A$2:$XFC$10000,MATCH(B$1,'Mediana Mensal IPCA TOP 5 LP'!$A$2:$XDF$2,0),FALSE)=0,NA(),VLOOKUP(A171,'Mediana Mensal IPCA TOP 5 LP'!$A$2:$XFC$10000,MATCH(B$1,'Mediana Mensal IPCA TOP 5 LP'!$A$2:$XDF$2,0),FALSE))</f>
        <v>0.56999999999999995</v>
      </c>
      <c r="C171" s="21">
        <f>IF(VLOOKUP(A171,'Mediana Mensal IPCA TOP 5 LP'!$A$2:$XFC$10000,MATCH(C$1,'Mediana Mensal IPCA TOP 5 LP'!$A$2:$XDF$2,0),FALSE)=0,NA(),VLOOKUP(A171,'Mediana Mensal IPCA TOP 5 LP'!$A$2:$XFC$10000,MATCH(C$1,'Mediana Mensal IPCA TOP 5 LP'!$A$2:$XDF$2,0),FALSE))</f>
        <v>0.3</v>
      </c>
      <c r="D171" s="21">
        <f>IF(VLOOKUP(A171,'Mediana Mensal IPCA TOP 5 LP'!$A$2:$XFC$10000,MATCH(D$1,'Mediana Mensal IPCA TOP 5 LP'!$A$2:$XDF$2,0),FALSE)=0,NA(),VLOOKUP(A171,'Mediana Mensal IPCA TOP 5 LP'!$A$2:$XFC$10000,MATCH(D$1,'Mediana Mensal IPCA TOP 5 LP'!$A$2:$XDF$2,0),FALSE))</f>
        <v>0.38</v>
      </c>
      <c r="E171" s="21">
        <f>IF(VLOOKUP(A171,'Mediana Mensal IPCA TOP 5 LP'!$A$2:$XFC$10000,MATCH(E$1,'Mediana Mensal IPCA TOP 5 LP'!$A$2:$XDF$2,0),FALSE)=0,NA(),VLOOKUP(A171,'Mediana Mensal IPCA TOP 5 LP'!$A$2:$XFC$10000,MATCH(E$1,'Mediana Mensal IPCA TOP 5 LP'!$A$2:$XDF$2,0),FALSE))</f>
        <v>0.28999999999999998</v>
      </c>
      <c r="F171" s="21">
        <f>IF(VLOOKUP(A171,'Mediana Mensal IPCA TOP 5 LP'!$A$2:$XFC$10000,MATCH(F$1,'Mediana Mensal IPCA TOP 5 LP'!$A$2:$XDF$2,0),FALSE)=0,NA(),VLOOKUP(A171,'Mediana Mensal IPCA TOP 5 LP'!$A$2:$XFC$10000,MATCH(F$1,'Mediana Mensal IPCA TOP 5 LP'!$A$2:$XDF$2,0),FALSE))</f>
        <v>0.13</v>
      </c>
    </row>
    <row r="172" spans="1:6" x14ac:dyDescent="0.3">
      <c r="A172" s="20">
        <v>44809</v>
      </c>
      <c r="B172" s="21">
        <f>IF(VLOOKUP(A172,'Mediana Mensal IPCA TOP 5 LP'!$A$2:$XFC$10000,MATCH(B$1,'Mediana Mensal IPCA TOP 5 LP'!$A$2:$XDF$2,0),FALSE)=0,NA(),VLOOKUP(A172,'Mediana Mensal IPCA TOP 5 LP'!$A$2:$XFC$10000,MATCH(B$1,'Mediana Mensal IPCA TOP 5 LP'!$A$2:$XDF$2,0),FALSE))</f>
        <v>0.56999999999999995</v>
      </c>
      <c r="C172" s="21">
        <f>IF(VLOOKUP(A172,'Mediana Mensal IPCA TOP 5 LP'!$A$2:$XFC$10000,MATCH(C$1,'Mediana Mensal IPCA TOP 5 LP'!$A$2:$XDF$2,0),FALSE)=0,NA(),VLOOKUP(A172,'Mediana Mensal IPCA TOP 5 LP'!$A$2:$XFC$10000,MATCH(C$1,'Mediana Mensal IPCA TOP 5 LP'!$A$2:$XDF$2,0),FALSE))</f>
        <v>0.3</v>
      </c>
      <c r="D172" s="21">
        <f>IF(VLOOKUP(A172,'Mediana Mensal IPCA TOP 5 LP'!$A$2:$XFC$10000,MATCH(D$1,'Mediana Mensal IPCA TOP 5 LP'!$A$2:$XDF$2,0),FALSE)=0,NA(),VLOOKUP(A172,'Mediana Mensal IPCA TOP 5 LP'!$A$2:$XFC$10000,MATCH(D$1,'Mediana Mensal IPCA TOP 5 LP'!$A$2:$XDF$2,0),FALSE))</f>
        <v>0.38</v>
      </c>
      <c r="E172" s="21">
        <f>IF(VLOOKUP(A172,'Mediana Mensal IPCA TOP 5 LP'!$A$2:$XFC$10000,MATCH(E$1,'Mediana Mensal IPCA TOP 5 LP'!$A$2:$XDF$2,0),FALSE)=0,NA(),VLOOKUP(A172,'Mediana Mensal IPCA TOP 5 LP'!$A$2:$XFC$10000,MATCH(E$1,'Mediana Mensal IPCA TOP 5 LP'!$A$2:$XDF$2,0),FALSE))</f>
        <v>0.28999999999999998</v>
      </c>
      <c r="F172" s="21">
        <f>IF(VLOOKUP(A172,'Mediana Mensal IPCA TOP 5 LP'!$A$2:$XFC$10000,MATCH(F$1,'Mediana Mensal IPCA TOP 5 LP'!$A$2:$XDF$2,0),FALSE)=0,NA(),VLOOKUP(A172,'Mediana Mensal IPCA TOP 5 LP'!$A$2:$XFC$10000,MATCH(F$1,'Mediana Mensal IPCA TOP 5 LP'!$A$2:$XDF$2,0),FALSE))</f>
        <v>0.13</v>
      </c>
    </row>
    <row r="173" spans="1:6" x14ac:dyDescent="0.3">
      <c r="A173" s="20">
        <v>44810</v>
      </c>
      <c r="B173" s="21">
        <f>IF(VLOOKUP(A173,'Mediana Mensal IPCA TOP 5 LP'!$A$2:$XFC$10000,MATCH(B$1,'Mediana Mensal IPCA TOP 5 LP'!$A$2:$XDF$2,0),FALSE)=0,NA(),VLOOKUP(A173,'Mediana Mensal IPCA TOP 5 LP'!$A$2:$XFC$10000,MATCH(B$1,'Mediana Mensal IPCA TOP 5 LP'!$A$2:$XDF$2,0),FALSE))</f>
        <v>0.56999999999999995</v>
      </c>
      <c r="C173" s="21">
        <f>IF(VLOOKUP(A173,'Mediana Mensal IPCA TOP 5 LP'!$A$2:$XFC$10000,MATCH(C$1,'Mediana Mensal IPCA TOP 5 LP'!$A$2:$XDF$2,0),FALSE)=0,NA(),VLOOKUP(A173,'Mediana Mensal IPCA TOP 5 LP'!$A$2:$XFC$10000,MATCH(C$1,'Mediana Mensal IPCA TOP 5 LP'!$A$2:$XDF$2,0),FALSE))</f>
        <v>0.3</v>
      </c>
      <c r="D173" s="21">
        <f>IF(VLOOKUP(A173,'Mediana Mensal IPCA TOP 5 LP'!$A$2:$XFC$10000,MATCH(D$1,'Mediana Mensal IPCA TOP 5 LP'!$A$2:$XDF$2,0),FALSE)=0,NA(),VLOOKUP(A173,'Mediana Mensal IPCA TOP 5 LP'!$A$2:$XFC$10000,MATCH(D$1,'Mediana Mensal IPCA TOP 5 LP'!$A$2:$XDF$2,0),FALSE))</f>
        <v>0.38</v>
      </c>
      <c r="E173" s="21">
        <f>IF(VLOOKUP(A173,'Mediana Mensal IPCA TOP 5 LP'!$A$2:$XFC$10000,MATCH(E$1,'Mediana Mensal IPCA TOP 5 LP'!$A$2:$XDF$2,0),FALSE)=0,NA(),VLOOKUP(A173,'Mediana Mensal IPCA TOP 5 LP'!$A$2:$XFC$10000,MATCH(E$1,'Mediana Mensal IPCA TOP 5 LP'!$A$2:$XDF$2,0),FALSE))</f>
        <v>0.28999999999999998</v>
      </c>
      <c r="F173" s="21">
        <f>IF(VLOOKUP(A173,'Mediana Mensal IPCA TOP 5 LP'!$A$2:$XFC$10000,MATCH(F$1,'Mediana Mensal IPCA TOP 5 LP'!$A$2:$XDF$2,0),FALSE)=0,NA(),VLOOKUP(A173,'Mediana Mensal IPCA TOP 5 LP'!$A$2:$XFC$10000,MATCH(F$1,'Mediana Mensal IPCA TOP 5 LP'!$A$2:$XDF$2,0),FALSE))</f>
        <v>0.13</v>
      </c>
    </row>
    <row r="174" spans="1:6" x14ac:dyDescent="0.3">
      <c r="A174" s="20">
        <v>44812</v>
      </c>
      <c r="B174" s="21">
        <f>IF(VLOOKUP(A174,'Mediana Mensal IPCA TOP 5 LP'!$A$2:$XFC$10000,MATCH(B$1,'Mediana Mensal IPCA TOP 5 LP'!$A$2:$XDF$2,0),FALSE)=0,NA(),VLOOKUP(A174,'Mediana Mensal IPCA TOP 5 LP'!$A$2:$XFC$10000,MATCH(B$1,'Mediana Mensal IPCA TOP 5 LP'!$A$2:$XDF$2,0),FALSE))</f>
        <v>0.56999999999999995</v>
      </c>
      <c r="C174" s="21">
        <f>IF(VLOOKUP(A174,'Mediana Mensal IPCA TOP 5 LP'!$A$2:$XFC$10000,MATCH(C$1,'Mediana Mensal IPCA TOP 5 LP'!$A$2:$XDF$2,0),FALSE)=0,NA(),VLOOKUP(A174,'Mediana Mensal IPCA TOP 5 LP'!$A$2:$XFC$10000,MATCH(C$1,'Mediana Mensal IPCA TOP 5 LP'!$A$2:$XDF$2,0),FALSE))</f>
        <v>0.3</v>
      </c>
      <c r="D174" s="21">
        <f>IF(VLOOKUP(A174,'Mediana Mensal IPCA TOP 5 LP'!$A$2:$XFC$10000,MATCH(D$1,'Mediana Mensal IPCA TOP 5 LP'!$A$2:$XDF$2,0),FALSE)=0,NA(),VLOOKUP(A174,'Mediana Mensal IPCA TOP 5 LP'!$A$2:$XFC$10000,MATCH(D$1,'Mediana Mensal IPCA TOP 5 LP'!$A$2:$XDF$2,0),FALSE))</f>
        <v>0.38</v>
      </c>
      <c r="E174" s="21">
        <f>IF(VLOOKUP(A174,'Mediana Mensal IPCA TOP 5 LP'!$A$2:$XFC$10000,MATCH(E$1,'Mediana Mensal IPCA TOP 5 LP'!$A$2:$XDF$2,0),FALSE)=0,NA(),VLOOKUP(A174,'Mediana Mensal IPCA TOP 5 LP'!$A$2:$XFC$10000,MATCH(E$1,'Mediana Mensal IPCA TOP 5 LP'!$A$2:$XDF$2,0),FALSE))</f>
        <v>0.28999999999999998</v>
      </c>
      <c r="F174" s="21">
        <f>IF(VLOOKUP(A174,'Mediana Mensal IPCA TOP 5 LP'!$A$2:$XFC$10000,MATCH(F$1,'Mediana Mensal IPCA TOP 5 LP'!$A$2:$XDF$2,0),FALSE)=0,NA(),VLOOKUP(A174,'Mediana Mensal IPCA TOP 5 LP'!$A$2:$XFC$10000,MATCH(F$1,'Mediana Mensal IPCA TOP 5 LP'!$A$2:$XDF$2,0),FALSE))</f>
        <v>0.13</v>
      </c>
    </row>
    <row r="175" spans="1:6" x14ac:dyDescent="0.3">
      <c r="A175" s="20">
        <v>44813</v>
      </c>
      <c r="B175" s="21">
        <f>IF(VLOOKUP(A175,'Mediana Mensal IPCA TOP 5 LP'!$A$2:$XFC$10000,MATCH(B$1,'Mediana Mensal IPCA TOP 5 LP'!$A$2:$XDF$2,0),FALSE)=0,NA(),VLOOKUP(A175,'Mediana Mensal IPCA TOP 5 LP'!$A$2:$XFC$10000,MATCH(B$1,'Mediana Mensal IPCA TOP 5 LP'!$A$2:$XDF$2,0),FALSE))</f>
        <v>0.56999999999999995</v>
      </c>
      <c r="C175" s="21">
        <f>IF(VLOOKUP(A175,'Mediana Mensal IPCA TOP 5 LP'!$A$2:$XFC$10000,MATCH(C$1,'Mediana Mensal IPCA TOP 5 LP'!$A$2:$XDF$2,0),FALSE)=0,NA(),VLOOKUP(A175,'Mediana Mensal IPCA TOP 5 LP'!$A$2:$XFC$10000,MATCH(C$1,'Mediana Mensal IPCA TOP 5 LP'!$A$2:$XDF$2,0),FALSE))</f>
        <v>0.3</v>
      </c>
      <c r="D175" s="21">
        <f>IF(VLOOKUP(A175,'Mediana Mensal IPCA TOP 5 LP'!$A$2:$XFC$10000,MATCH(D$1,'Mediana Mensal IPCA TOP 5 LP'!$A$2:$XDF$2,0),FALSE)=0,NA(),VLOOKUP(A175,'Mediana Mensal IPCA TOP 5 LP'!$A$2:$XFC$10000,MATCH(D$1,'Mediana Mensal IPCA TOP 5 LP'!$A$2:$XDF$2,0),FALSE))</f>
        <v>0.38</v>
      </c>
      <c r="E175" s="21">
        <f>IF(VLOOKUP(A175,'Mediana Mensal IPCA TOP 5 LP'!$A$2:$XFC$10000,MATCH(E$1,'Mediana Mensal IPCA TOP 5 LP'!$A$2:$XDF$2,0),FALSE)=0,NA(),VLOOKUP(A175,'Mediana Mensal IPCA TOP 5 LP'!$A$2:$XFC$10000,MATCH(E$1,'Mediana Mensal IPCA TOP 5 LP'!$A$2:$XDF$2,0),FALSE))</f>
        <v>0.28999999999999998</v>
      </c>
      <c r="F175" s="21">
        <f>IF(VLOOKUP(A175,'Mediana Mensal IPCA TOP 5 LP'!$A$2:$XFC$10000,MATCH(F$1,'Mediana Mensal IPCA TOP 5 LP'!$A$2:$XDF$2,0),FALSE)=0,NA(),VLOOKUP(A175,'Mediana Mensal IPCA TOP 5 LP'!$A$2:$XFC$10000,MATCH(F$1,'Mediana Mensal IPCA TOP 5 LP'!$A$2:$XDF$2,0),FALSE))</f>
        <v>0.13</v>
      </c>
    </row>
    <row r="176" spans="1:6" x14ac:dyDescent="0.3">
      <c r="A176" s="20">
        <v>44816</v>
      </c>
      <c r="B176" s="21">
        <f>IF(VLOOKUP(A176,'Mediana Mensal IPCA TOP 5 LP'!$A$2:$XFC$10000,MATCH(B$1,'Mediana Mensal IPCA TOP 5 LP'!$A$2:$XDF$2,0),FALSE)=0,NA(),VLOOKUP(A176,'Mediana Mensal IPCA TOP 5 LP'!$A$2:$XFC$10000,MATCH(B$1,'Mediana Mensal IPCA TOP 5 LP'!$A$2:$XDF$2,0),FALSE))</f>
        <v>0.56999999999999995</v>
      </c>
      <c r="C176" s="21">
        <f>IF(VLOOKUP(A176,'Mediana Mensal IPCA TOP 5 LP'!$A$2:$XFC$10000,MATCH(C$1,'Mediana Mensal IPCA TOP 5 LP'!$A$2:$XDF$2,0),FALSE)=0,NA(),VLOOKUP(A176,'Mediana Mensal IPCA TOP 5 LP'!$A$2:$XFC$10000,MATCH(C$1,'Mediana Mensal IPCA TOP 5 LP'!$A$2:$XDF$2,0),FALSE))</f>
        <v>0.3</v>
      </c>
      <c r="D176" s="21">
        <f>IF(VLOOKUP(A176,'Mediana Mensal IPCA TOP 5 LP'!$A$2:$XFC$10000,MATCH(D$1,'Mediana Mensal IPCA TOP 5 LP'!$A$2:$XDF$2,0),FALSE)=0,NA(),VLOOKUP(A176,'Mediana Mensal IPCA TOP 5 LP'!$A$2:$XFC$10000,MATCH(D$1,'Mediana Mensal IPCA TOP 5 LP'!$A$2:$XDF$2,0),FALSE))</f>
        <v>0.38</v>
      </c>
      <c r="E176" s="21">
        <f>IF(VLOOKUP(A176,'Mediana Mensal IPCA TOP 5 LP'!$A$2:$XFC$10000,MATCH(E$1,'Mediana Mensal IPCA TOP 5 LP'!$A$2:$XDF$2,0),FALSE)=0,NA(),VLOOKUP(A176,'Mediana Mensal IPCA TOP 5 LP'!$A$2:$XFC$10000,MATCH(E$1,'Mediana Mensal IPCA TOP 5 LP'!$A$2:$XDF$2,0),FALSE))</f>
        <v>0.28999999999999998</v>
      </c>
      <c r="F176" s="21">
        <f>IF(VLOOKUP(A176,'Mediana Mensal IPCA TOP 5 LP'!$A$2:$XFC$10000,MATCH(F$1,'Mediana Mensal IPCA TOP 5 LP'!$A$2:$XDF$2,0),FALSE)=0,NA(),VLOOKUP(A176,'Mediana Mensal IPCA TOP 5 LP'!$A$2:$XFC$10000,MATCH(F$1,'Mediana Mensal IPCA TOP 5 LP'!$A$2:$XDF$2,0),FALSE))</f>
        <v>0.13</v>
      </c>
    </row>
    <row r="177" spans="1:6" x14ac:dyDescent="0.3">
      <c r="A177" s="20">
        <v>44817</v>
      </c>
      <c r="B177" s="21">
        <f>IF(VLOOKUP(A177,'Mediana Mensal IPCA TOP 5 LP'!$A$2:$XFC$10000,MATCH(B$1,'Mediana Mensal IPCA TOP 5 LP'!$A$2:$XDF$2,0),FALSE)=0,NA(),VLOOKUP(A177,'Mediana Mensal IPCA TOP 5 LP'!$A$2:$XFC$10000,MATCH(B$1,'Mediana Mensal IPCA TOP 5 LP'!$A$2:$XDF$2,0),FALSE))</f>
        <v>0.56999999999999995</v>
      </c>
      <c r="C177" s="21">
        <f>IF(VLOOKUP(A177,'Mediana Mensal IPCA TOP 5 LP'!$A$2:$XFC$10000,MATCH(C$1,'Mediana Mensal IPCA TOP 5 LP'!$A$2:$XDF$2,0),FALSE)=0,NA(),VLOOKUP(A177,'Mediana Mensal IPCA TOP 5 LP'!$A$2:$XFC$10000,MATCH(C$1,'Mediana Mensal IPCA TOP 5 LP'!$A$2:$XDF$2,0),FALSE))</f>
        <v>0.3</v>
      </c>
      <c r="D177" s="21">
        <f>IF(VLOOKUP(A177,'Mediana Mensal IPCA TOP 5 LP'!$A$2:$XFC$10000,MATCH(D$1,'Mediana Mensal IPCA TOP 5 LP'!$A$2:$XDF$2,0),FALSE)=0,NA(),VLOOKUP(A177,'Mediana Mensal IPCA TOP 5 LP'!$A$2:$XFC$10000,MATCH(D$1,'Mediana Mensal IPCA TOP 5 LP'!$A$2:$XDF$2,0),FALSE))</f>
        <v>0.38</v>
      </c>
      <c r="E177" s="21">
        <f>IF(VLOOKUP(A177,'Mediana Mensal IPCA TOP 5 LP'!$A$2:$XFC$10000,MATCH(E$1,'Mediana Mensal IPCA TOP 5 LP'!$A$2:$XDF$2,0),FALSE)=0,NA(),VLOOKUP(A177,'Mediana Mensal IPCA TOP 5 LP'!$A$2:$XFC$10000,MATCH(E$1,'Mediana Mensal IPCA TOP 5 LP'!$A$2:$XDF$2,0),FALSE))</f>
        <v>0.28999999999999998</v>
      </c>
      <c r="F177" s="21">
        <f>IF(VLOOKUP(A177,'Mediana Mensal IPCA TOP 5 LP'!$A$2:$XFC$10000,MATCH(F$1,'Mediana Mensal IPCA TOP 5 LP'!$A$2:$XDF$2,0),FALSE)=0,NA(),VLOOKUP(A177,'Mediana Mensal IPCA TOP 5 LP'!$A$2:$XFC$10000,MATCH(F$1,'Mediana Mensal IPCA TOP 5 LP'!$A$2:$XDF$2,0),FALSE))</f>
        <v>0.13</v>
      </c>
    </row>
    <row r="178" spans="1:6" x14ac:dyDescent="0.3">
      <c r="A178" s="20">
        <v>44818</v>
      </c>
      <c r="B178" s="21">
        <f>IF(VLOOKUP(A178,'Mediana Mensal IPCA TOP 5 LP'!$A$2:$XFC$10000,MATCH(B$1,'Mediana Mensal IPCA TOP 5 LP'!$A$2:$XDF$2,0),FALSE)=0,NA(),VLOOKUP(A178,'Mediana Mensal IPCA TOP 5 LP'!$A$2:$XFC$10000,MATCH(B$1,'Mediana Mensal IPCA TOP 5 LP'!$A$2:$XDF$2,0),FALSE))</f>
        <v>0.56999999999999995</v>
      </c>
      <c r="C178" s="21">
        <f>IF(VLOOKUP(A178,'Mediana Mensal IPCA TOP 5 LP'!$A$2:$XFC$10000,MATCH(C$1,'Mediana Mensal IPCA TOP 5 LP'!$A$2:$XDF$2,0),FALSE)=0,NA(),VLOOKUP(A178,'Mediana Mensal IPCA TOP 5 LP'!$A$2:$XFC$10000,MATCH(C$1,'Mediana Mensal IPCA TOP 5 LP'!$A$2:$XDF$2,0),FALSE))</f>
        <v>0.3</v>
      </c>
      <c r="D178" s="21">
        <f>IF(VLOOKUP(A178,'Mediana Mensal IPCA TOP 5 LP'!$A$2:$XFC$10000,MATCH(D$1,'Mediana Mensal IPCA TOP 5 LP'!$A$2:$XDF$2,0),FALSE)=0,NA(),VLOOKUP(A178,'Mediana Mensal IPCA TOP 5 LP'!$A$2:$XFC$10000,MATCH(D$1,'Mediana Mensal IPCA TOP 5 LP'!$A$2:$XDF$2,0),FALSE))</f>
        <v>0.38</v>
      </c>
      <c r="E178" s="21">
        <f>IF(VLOOKUP(A178,'Mediana Mensal IPCA TOP 5 LP'!$A$2:$XFC$10000,MATCH(E$1,'Mediana Mensal IPCA TOP 5 LP'!$A$2:$XDF$2,0),FALSE)=0,NA(),VLOOKUP(A178,'Mediana Mensal IPCA TOP 5 LP'!$A$2:$XFC$10000,MATCH(E$1,'Mediana Mensal IPCA TOP 5 LP'!$A$2:$XDF$2,0),FALSE))</f>
        <v>0.28999999999999998</v>
      </c>
      <c r="F178" s="21">
        <f>IF(VLOOKUP(A178,'Mediana Mensal IPCA TOP 5 LP'!$A$2:$XFC$10000,MATCH(F$1,'Mediana Mensal IPCA TOP 5 LP'!$A$2:$XDF$2,0),FALSE)=0,NA(),VLOOKUP(A178,'Mediana Mensal IPCA TOP 5 LP'!$A$2:$XFC$10000,MATCH(F$1,'Mediana Mensal IPCA TOP 5 LP'!$A$2:$XDF$2,0),FALSE))</f>
        <v>0.13</v>
      </c>
    </row>
    <row r="179" spans="1:6" x14ac:dyDescent="0.3">
      <c r="A179" s="20">
        <v>44819</v>
      </c>
      <c r="B179" s="21">
        <f>IF(VLOOKUP(A179,'Mediana Mensal IPCA TOP 5 LP'!$A$2:$XFC$10000,MATCH(B$1,'Mediana Mensal IPCA TOP 5 LP'!$A$2:$XDF$2,0),FALSE)=0,NA(),VLOOKUP(A179,'Mediana Mensal IPCA TOP 5 LP'!$A$2:$XFC$10000,MATCH(B$1,'Mediana Mensal IPCA TOP 5 LP'!$A$2:$XDF$2,0),FALSE))</f>
        <v>0.56999999999999995</v>
      </c>
      <c r="C179" s="21">
        <f>IF(VLOOKUP(A179,'Mediana Mensal IPCA TOP 5 LP'!$A$2:$XFC$10000,MATCH(C$1,'Mediana Mensal IPCA TOP 5 LP'!$A$2:$XDF$2,0),FALSE)=0,NA(),VLOOKUP(A179,'Mediana Mensal IPCA TOP 5 LP'!$A$2:$XFC$10000,MATCH(C$1,'Mediana Mensal IPCA TOP 5 LP'!$A$2:$XDF$2,0),FALSE))</f>
        <v>0.3</v>
      </c>
      <c r="D179" s="21">
        <f>IF(VLOOKUP(A179,'Mediana Mensal IPCA TOP 5 LP'!$A$2:$XFC$10000,MATCH(D$1,'Mediana Mensal IPCA TOP 5 LP'!$A$2:$XDF$2,0),FALSE)=0,NA(),VLOOKUP(A179,'Mediana Mensal IPCA TOP 5 LP'!$A$2:$XFC$10000,MATCH(D$1,'Mediana Mensal IPCA TOP 5 LP'!$A$2:$XDF$2,0),FALSE))</f>
        <v>0.38</v>
      </c>
      <c r="E179" s="21">
        <f>IF(VLOOKUP(A179,'Mediana Mensal IPCA TOP 5 LP'!$A$2:$XFC$10000,MATCH(E$1,'Mediana Mensal IPCA TOP 5 LP'!$A$2:$XDF$2,0),FALSE)=0,NA(),VLOOKUP(A179,'Mediana Mensal IPCA TOP 5 LP'!$A$2:$XFC$10000,MATCH(E$1,'Mediana Mensal IPCA TOP 5 LP'!$A$2:$XDF$2,0),FALSE))</f>
        <v>0.28999999999999998</v>
      </c>
      <c r="F179" s="21">
        <f>IF(VLOOKUP(A179,'Mediana Mensal IPCA TOP 5 LP'!$A$2:$XFC$10000,MATCH(F$1,'Mediana Mensal IPCA TOP 5 LP'!$A$2:$XDF$2,0),FALSE)=0,NA(),VLOOKUP(A179,'Mediana Mensal IPCA TOP 5 LP'!$A$2:$XFC$10000,MATCH(F$1,'Mediana Mensal IPCA TOP 5 LP'!$A$2:$XDF$2,0),FALSE))</f>
        <v>0.13</v>
      </c>
    </row>
    <row r="180" spans="1:6" x14ac:dyDescent="0.3">
      <c r="A180" s="20">
        <v>44820</v>
      </c>
      <c r="B180" s="21">
        <f>IF(VLOOKUP(A180,'Mediana Mensal IPCA TOP 5 LP'!$A$2:$XFC$10000,MATCH(B$1,'Mediana Mensal IPCA TOP 5 LP'!$A$2:$XDF$2,0),FALSE)=0,NA(),VLOOKUP(A180,'Mediana Mensal IPCA TOP 5 LP'!$A$2:$XFC$10000,MATCH(B$1,'Mediana Mensal IPCA TOP 5 LP'!$A$2:$XDF$2,0),FALSE))</f>
        <v>0.52</v>
      </c>
      <c r="C180" s="21">
        <f>IF(VLOOKUP(A180,'Mediana Mensal IPCA TOP 5 LP'!$A$2:$XFC$10000,MATCH(C$1,'Mediana Mensal IPCA TOP 5 LP'!$A$2:$XDF$2,0),FALSE)=0,NA(),VLOOKUP(A180,'Mediana Mensal IPCA TOP 5 LP'!$A$2:$XFC$10000,MATCH(C$1,'Mediana Mensal IPCA TOP 5 LP'!$A$2:$XDF$2,0),FALSE))</f>
        <v>0.28999999999999998</v>
      </c>
      <c r="D180" s="21">
        <f>IF(VLOOKUP(A180,'Mediana Mensal IPCA TOP 5 LP'!$A$2:$XFC$10000,MATCH(D$1,'Mediana Mensal IPCA TOP 5 LP'!$A$2:$XDF$2,0),FALSE)=0,NA(),VLOOKUP(A180,'Mediana Mensal IPCA TOP 5 LP'!$A$2:$XFC$10000,MATCH(D$1,'Mediana Mensal IPCA TOP 5 LP'!$A$2:$XDF$2,0),FALSE))</f>
        <v>0.36</v>
      </c>
      <c r="E180" s="21">
        <f>IF(VLOOKUP(A180,'Mediana Mensal IPCA TOP 5 LP'!$A$2:$XFC$10000,MATCH(E$1,'Mediana Mensal IPCA TOP 5 LP'!$A$2:$XDF$2,0),FALSE)=0,NA(),VLOOKUP(A180,'Mediana Mensal IPCA TOP 5 LP'!$A$2:$XFC$10000,MATCH(E$1,'Mediana Mensal IPCA TOP 5 LP'!$A$2:$XDF$2,0),FALSE))</f>
        <v>0.27</v>
      </c>
      <c r="F180" s="21">
        <f>IF(VLOOKUP(A180,'Mediana Mensal IPCA TOP 5 LP'!$A$2:$XFC$10000,MATCH(F$1,'Mediana Mensal IPCA TOP 5 LP'!$A$2:$XDF$2,0),FALSE)=0,NA(),VLOOKUP(A180,'Mediana Mensal IPCA TOP 5 LP'!$A$2:$XFC$10000,MATCH(F$1,'Mediana Mensal IPCA TOP 5 LP'!$A$2:$XDF$2,0),FALSE))</f>
        <v>0.13</v>
      </c>
    </row>
    <row r="181" spans="1:6" x14ac:dyDescent="0.3">
      <c r="A181" s="20">
        <v>44823</v>
      </c>
      <c r="B181" s="21">
        <f>IF(VLOOKUP(A181,'Mediana Mensal IPCA TOP 5 LP'!$A$2:$XFC$10000,MATCH(B$1,'Mediana Mensal IPCA TOP 5 LP'!$A$2:$XDF$2,0),FALSE)=0,NA(),VLOOKUP(A181,'Mediana Mensal IPCA TOP 5 LP'!$A$2:$XFC$10000,MATCH(B$1,'Mediana Mensal IPCA TOP 5 LP'!$A$2:$XDF$2,0),FALSE))</f>
        <v>0.52</v>
      </c>
      <c r="C181" s="21">
        <f>IF(VLOOKUP(A181,'Mediana Mensal IPCA TOP 5 LP'!$A$2:$XFC$10000,MATCH(C$1,'Mediana Mensal IPCA TOP 5 LP'!$A$2:$XDF$2,0),FALSE)=0,NA(),VLOOKUP(A181,'Mediana Mensal IPCA TOP 5 LP'!$A$2:$XFC$10000,MATCH(C$1,'Mediana Mensal IPCA TOP 5 LP'!$A$2:$XDF$2,0),FALSE))</f>
        <v>0.28999999999999998</v>
      </c>
      <c r="D181" s="21">
        <f>IF(VLOOKUP(A181,'Mediana Mensal IPCA TOP 5 LP'!$A$2:$XFC$10000,MATCH(D$1,'Mediana Mensal IPCA TOP 5 LP'!$A$2:$XDF$2,0),FALSE)=0,NA(),VLOOKUP(A181,'Mediana Mensal IPCA TOP 5 LP'!$A$2:$XFC$10000,MATCH(D$1,'Mediana Mensal IPCA TOP 5 LP'!$A$2:$XDF$2,0),FALSE))</f>
        <v>0.36</v>
      </c>
      <c r="E181" s="21">
        <f>IF(VLOOKUP(A181,'Mediana Mensal IPCA TOP 5 LP'!$A$2:$XFC$10000,MATCH(E$1,'Mediana Mensal IPCA TOP 5 LP'!$A$2:$XDF$2,0),FALSE)=0,NA(),VLOOKUP(A181,'Mediana Mensal IPCA TOP 5 LP'!$A$2:$XFC$10000,MATCH(E$1,'Mediana Mensal IPCA TOP 5 LP'!$A$2:$XDF$2,0),FALSE))</f>
        <v>0.27</v>
      </c>
      <c r="F181" s="21">
        <f>IF(VLOOKUP(A181,'Mediana Mensal IPCA TOP 5 LP'!$A$2:$XFC$10000,MATCH(F$1,'Mediana Mensal IPCA TOP 5 LP'!$A$2:$XDF$2,0),FALSE)=0,NA(),VLOOKUP(A181,'Mediana Mensal IPCA TOP 5 LP'!$A$2:$XFC$10000,MATCH(F$1,'Mediana Mensal IPCA TOP 5 LP'!$A$2:$XDF$2,0),FALSE))</f>
        <v>0.13</v>
      </c>
    </row>
    <row r="182" spans="1:6" x14ac:dyDescent="0.3">
      <c r="A182" s="20">
        <v>44824</v>
      </c>
      <c r="B182" s="21">
        <f>IF(VLOOKUP(A182,'Mediana Mensal IPCA TOP 5 LP'!$A$2:$XFC$10000,MATCH(B$1,'Mediana Mensal IPCA TOP 5 LP'!$A$2:$XDF$2,0),FALSE)=0,NA(),VLOOKUP(A182,'Mediana Mensal IPCA TOP 5 LP'!$A$2:$XFC$10000,MATCH(B$1,'Mediana Mensal IPCA TOP 5 LP'!$A$2:$XDF$2,0),FALSE))</f>
        <v>0.52</v>
      </c>
      <c r="C182" s="21">
        <f>IF(VLOOKUP(A182,'Mediana Mensal IPCA TOP 5 LP'!$A$2:$XFC$10000,MATCH(C$1,'Mediana Mensal IPCA TOP 5 LP'!$A$2:$XDF$2,0),FALSE)=0,NA(),VLOOKUP(A182,'Mediana Mensal IPCA TOP 5 LP'!$A$2:$XFC$10000,MATCH(C$1,'Mediana Mensal IPCA TOP 5 LP'!$A$2:$XDF$2,0),FALSE))</f>
        <v>0.28999999999999998</v>
      </c>
      <c r="D182" s="21">
        <f>IF(VLOOKUP(A182,'Mediana Mensal IPCA TOP 5 LP'!$A$2:$XFC$10000,MATCH(D$1,'Mediana Mensal IPCA TOP 5 LP'!$A$2:$XDF$2,0),FALSE)=0,NA(),VLOOKUP(A182,'Mediana Mensal IPCA TOP 5 LP'!$A$2:$XFC$10000,MATCH(D$1,'Mediana Mensal IPCA TOP 5 LP'!$A$2:$XDF$2,0),FALSE))</f>
        <v>0.36</v>
      </c>
      <c r="E182" s="21">
        <f>IF(VLOOKUP(A182,'Mediana Mensal IPCA TOP 5 LP'!$A$2:$XFC$10000,MATCH(E$1,'Mediana Mensal IPCA TOP 5 LP'!$A$2:$XDF$2,0),FALSE)=0,NA(),VLOOKUP(A182,'Mediana Mensal IPCA TOP 5 LP'!$A$2:$XFC$10000,MATCH(E$1,'Mediana Mensal IPCA TOP 5 LP'!$A$2:$XDF$2,0),FALSE))</f>
        <v>0.27</v>
      </c>
      <c r="F182" s="21">
        <f>IF(VLOOKUP(A182,'Mediana Mensal IPCA TOP 5 LP'!$A$2:$XFC$10000,MATCH(F$1,'Mediana Mensal IPCA TOP 5 LP'!$A$2:$XDF$2,0),FALSE)=0,NA(),VLOOKUP(A182,'Mediana Mensal IPCA TOP 5 LP'!$A$2:$XFC$10000,MATCH(F$1,'Mediana Mensal IPCA TOP 5 LP'!$A$2:$XDF$2,0),FALSE))</f>
        <v>0.13</v>
      </c>
    </row>
    <row r="183" spans="1:6" x14ac:dyDescent="0.3">
      <c r="A183" s="20">
        <v>44825</v>
      </c>
      <c r="B183" s="21">
        <f>IF(VLOOKUP(A183,'Mediana Mensal IPCA TOP 5 LP'!$A$2:$XFC$10000,MATCH(B$1,'Mediana Mensal IPCA TOP 5 LP'!$A$2:$XDF$2,0),FALSE)=0,NA(),VLOOKUP(A183,'Mediana Mensal IPCA TOP 5 LP'!$A$2:$XFC$10000,MATCH(B$1,'Mediana Mensal IPCA TOP 5 LP'!$A$2:$XDF$2,0),FALSE))</f>
        <v>0.52</v>
      </c>
      <c r="C183" s="21">
        <f>IF(VLOOKUP(A183,'Mediana Mensal IPCA TOP 5 LP'!$A$2:$XFC$10000,MATCH(C$1,'Mediana Mensal IPCA TOP 5 LP'!$A$2:$XDF$2,0),FALSE)=0,NA(),VLOOKUP(A183,'Mediana Mensal IPCA TOP 5 LP'!$A$2:$XFC$10000,MATCH(C$1,'Mediana Mensal IPCA TOP 5 LP'!$A$2:$XDF$2,0),FALSE))</f>
        <v>0.28999999999999998</v>
      </c>
      <c r="D183" s="21">
        <f>IF(VLOOKUP(A183,'Mediana Mensal IPCA TOP 5 LP'!$A$2:$XFC$10000,MATCH(D$1,'Mediana Mensal IPCA TOP 5 LP'!$A$2:$XDF$2,0),FALSE)=0,NA(),VLOOKUP(A183,'Mediana Mensal IPCA TOP 5 LP'!$A$2:$XFC$10000,MATCH(D$1,'Mediana Mensal IPCA TOP 5 LP'!$A$2:$XDF$2,0),FALSE))</f>
        <v>0.36</v>
      </c>
      <c r="E183" s="21">
        <f>IF(VLOOKUP(A183,'Mediana Mensal IPCA TOP 5 LP'!$A$2:$XFC$10000,MATCH(E$1,'Mediana Mensal IPCA TOP 5 LP'!$A$2:$XDF$2,0),FALSE)=0,NA(),VLOOKUP(A183,'Mediana Mensal IPCA TOP 5 LP'!$A$2:$XFC$10000,MATCH(E$1,'Mediana Mensal IPCA TOP 5 LP'!$A$2:$XDF$2,0),FALSE))</f>
        <v>0.27</v>
      </c>
      <c r="F183" s="21">
        <f>IF(VLOOKUP(A183,'Mediana Mensal IPCA TOP 5 LP'!$A$2:$XFC$10000,MATCH(F$1,'Mediana Mensal IPCA TOP 5 LP'!$A$2:$XDF$2,0),FALSE)=0,NA(),VLOOKUP(A183,'Mediana Mensal IPCA TOP 5 LP'!$A$2:$XFC$10000,MATCH(F$1,'Mediana Mensal IPCA TOP 5 LP'!$A$2:$XDF$2,0),FALSE))</f>
        <v>0.13</v>
      </c>
    </row>
    <row r="184" spans="1:6" x14ac:dyDescent="0.3">
      <c r="A184" s="20">
        <v>44826</v>
      </c>
      <c r="B184" s="21">
        <f>IF(VLOOKUP(A184,'Mediana Mensal IPCA TOP 5 LP'!$A$2:$XFC$10000,MATCH(B$1,'Mediana Mensal IPCA TOP 5 LP'!$A$2:$XDF$2,0),FALSE)=0,NA(),VLOOKUP(A184,'Mediana Mensal IPCA TOP 5 LP'!$A$2:$XFC$10000,MATCH(B$1,'Mediana Mensal IPCA TOP 5 LP'!$A$2:$XDF$2,0),FALSE))</f>
        <v>0.52</v>
      </c>
      <c r="C184" s="21">
        <f>IF(VLOOKUP(A184,'Mediana Mensal IPCA TOP 5 LP'!$A$2:$XFC$10000,MATCH(C$1,'Mediana Mensal IPCA TOP 5 LP'!$A$2:$XDF$2,0),FALSE)=0,NA(),VLOOKUP(A184,'Mediana Mensal IPCA TOP 5 LP'!$A$2:$XFC$10000,MATCH(C$1,'Mediana Mensal IPCA TOP 5 LP'!$A$2:$XDF$2,0),FALSE))</f>
        <v>0.28999999999999998</v>
      </c>
      <c r="D184" s="21">
        <f>IF(VLOOKUP(A184,'Mediana Mensal IPCA TOP 5 LP'!$A$2:$XFC$10000,MATCH(D$1,'Mediana Mensal IPCA TOP 5 LP'!$A$2:$XDF$2,0),FALSE)=0,NA(),VLOOKUP(A184,'Mediana Mensal IPCA TOP 5 LP'!$A$2:$XFC$10000,MATCH(D$1,'Mediana Mensal IPCA TOP 5 LP'!$A$2:$XDF$2,0),FALSE))</f>
        <v>0.36</v>
      </c>
      <c r="E184" s="21">
        <f>IF(VLOOKUP(A184,'Mediana Mensal IPCA TOP 5 LP'!$A$2:$XFC$10000,MATCH(E$1,'Mediana Mensal IPCA TOP 5 LP'!$A$2:$XDF$2,0),FALSE)=0,NA(),VLOOKUP(A184,'Mediana Mensal IPCA TOP 5 LP'!$A$2:$XFC$10000,MATCH(E$1,'Mediana Mensal IPCA TOP 5 LP'!$A$2:$XDF$2,0),FALSE))</f>
        <v>0.27</v>
      </c>
      <c r="F184" s="21">
        <f>IF(VLOOKUP(A184,'Mediana Mensal IPCA TOP 5 LP'!$A$2:$XFC$10000,MATCH(F$1,'Mediana Mensal IPCA TOP 5 LP'!$A$2:$XDF$2,0),FALSE)=0,NA(),VLOOKUP(A184,'Mediana Mensal IPCA TOP 5 LP'!$A$2:$XFC$10000,MATCH(F$1,'Mediana Mensal IPCA TOP 5 LP'!$A$2:$XDF$2,0),FALSE))</f>
        <v>0.13</v>
      </c>
    </row>
    <row r="185" spans="1:6" x14ac:dyDescent="0.3">
      <c r="A185" s="20">
        <v>44827</v>
      </c>
      <c r="B185" s="21">
        <f>IF(VLOOKUP(A185,'Mediana Mensal IPCA TOP 5 LP'!$A$2:$XFC$10000,MATCH(B$1,'Mediana Mensal IPCA TOP 5 LP'!$A$2:$XDF$2,0),FALSE)=0,NA(),VLOOKUP(A185,'Mediana Mensal IPCA TOP 5 LP'!$A$2:$XFC$10000,MATCH(B$1,'Mediana Mensal IPCA TOP 5 LP'!$A$2:$XDF$2,0),FALSE))</f>
        <v>0.52</v>
      </c>
      <c r="C185" s="21">
        <f>IF(VLOOKUP(A185,'Mediana Mensal IPCA TOP 5 LP'!$A$2:$XFC$10000,MATCH(C$1,'Mediana Mensal IPCA TOP 5 LP'!$A$2:$XDF$2,0),FALSE)=0,NA(),VLOOKUP(A185,'Mediana Mensal IPCA TOP 5 LP'!$A$2:$XFC$10000,MATCH(C$1,'Mediana Mensal IPCA TOP 5 LP'!$A$2:$XDF$2,0),FALSE))</f>
        <v>0.28999999999999998</v>
      </c>
      <c r="D185" s="21">
        <f>IF(VLOOKUP(A185,'Mediana Mensal IPCA TOP 5 LP'!$A$2:$XFC$10000,MATCH(D$1,'Mediana Mensal IPCA TOP 5 LP'!$A$2:$XDF$2,0),FALSE)=0,NA(),VLOOKUP(A185,'Mediana Mensal IPCA TOP 5 LP'!$A$2:$XFC$10000,MATCH(D$1,'Mediana Mensal IPCA TOP 5 LP'!$A$2:$XDF$2,0),FALSE))</f>
        <v>0.36</v>
      </c>
      <c r="E185" s="21">
        <f>IF(VLOOKUP(A185,'Mediana Mensal IPCA TOP 5 LP'!$A$2:$XFC$10000,MATCH(E$1,'Mediana Mensal IPCA TOP 5 LP'!$A$2:$XDF$2,0),FALSE)=0,NA(),VLOOKUP(A185,'Mediana Mensal IPCA TOP 5 LP'!$A$2:$XFC$10000,MATCH(E$1,'Mediana Mensal IPCA TOP 5 LP'!$A$2:$XDF$2,0),FALSE))</f>
        <v>0.27</v>
      </c>
      <c r="F185" s="21">
        <f>IF(VLOOKUP(A185,'Mediana Mensal IPCA TOP 5 LP'!$A$2:$XFC$10000,MATCH(F$1,'Mediana Mensal IPCA TOP 5 LP'!$A$2:$XDF$2,0),FALSE)=0,NA(),VLOOKUP(A185,'Mediana Mensal IPCA TOP 5 LP'!$A$2:$XFC$10000,MATCH(F$1,'Mediana Mensal IPCA TOP 5 LP'!$A$2:$XDF$2,0),FALSE))</f>
        <v>0.15</v>
      </c>
    </row>
    <row r="186" spans="1:6" x14ac:dyDescent="0.3">
      <c r="A186" s="20">
        <v>44830</v>
      </c>
      <c r="B186" s="21">
        <f>IF(VLOOKUP(A186,'Mediana Mensal IPCA TOP 5 LP'!$A$2:$XFC$10000,MATCH(B$1,'Mediana Mensal IPCA TOP 5 LP'!$A$2:$XDF$2,0),FALSE)=0,NA(),VLOOKUP(A186,'Mediana Mensal IPCA TOP 5 LP'!$A$2:$XFC$10000,MATCH(B$1,'Mediana Mensal IPCA TOP 5 LP'!$A$2:$XDF$2,0),FALSE))</f>
        <v>0.52</v>
      </c>
      <c r="C186" s="21">
        <f>IF(VLOOKUP(A186,'Mediana Mensal IPCA TOP 5 LP'!$A$2:$XFC$10000,MATCH(C$1,'Mediana Mensal IPCA TOP 5 LP'!$A$2:$XDF$2,0),FALSE)=0,NA(),VLOOKUP(A186,'Mediana Mensal IPCA TOP 5 LP'!$A$2:$XFC$10000,MATCH(C$1,'Mediana Mensal IPCA TOP 5 LP'!$A$2:$XDF$2,0),FALSE))</f>
        <v>0.28999999999999998</v>
      </c>
      <c r="D186" s="21">
        <f>IF(VLOOKUP(A186,'Mediana Mensal IPCA TOP 5 LP'!$A$2:$XFC$10000,MATCH(D$1,'Mediana Mensal IPCA TOP 5 LP'!$A$2:$XDF$2,0),FALSE)=0,NA(),VLOOKUP(A186,'Mediana Mensal IPCA TOP 5 LP'!$A$2:$XFC$10000,MATCH(D$1,'Mediana Mensal IPCA TOP 5 LP'!$A$2:$XDF$2,0),FALSE))</f>
        <v>0.36</v>
      </c>
      <c r="E186" s="21">
        <f>IF(VLOOKUP(A186,'Mediana Mensal IPCA TOP 5 LP'!$A$2:$XFC$10000,MATCH(E$1,'Mediana Mensal IPCA TOP 5 LP'!$A$2:$XDF$2,0),FALSE)=0,NA(),VLOOKUP(A186,'Mediana Mensal IPCA TOP 5 LP'!$A$2:$XFC$10000,MATCH(E$1,'Mediana Mensal IPCA TOP 5 LP'!$A$2:$XDF$2,0),FALSE))</f>
        <v>0.27</v>
      </c>
      <c r="F186" s="21">
        <f>IF(VLOOKUP(A186,'Mediana Mensal IPCA TOP 5 LP'!$A$2:$XFC$10000,MATCH(F$1,'Mediana Mensal IPCA TOP 5 LP'!$A$2:$XDF$2,0),FALSE)=0,NA(),VLOOKUP(A186,'Mediana Mensal IPCA TOP 5 LP'!$A$2:$XFC$10000,MATCH(F$1,'Mediana Mensal IPCA TOP 5 LP'!$A$2:$XDF$2,0),FALSE))</f>
        <v>0.15</v>
      </c>
    </row>
    <row r="187" spans="1:6" x14ac:dyDescent="0.3">
      <c r="A187" s="20">
        <v>44831</v>
      </c>
      <c r="B187" s="21">
        <f>IF(VLOOKUP(A187,'Mediana Mensal IPCA TOP 5 LP'!$A$2:$XFC$10000,MATCH(B$1,'Mediana Mensal IPCA TOP 5 LP'!$A$2:$XDF$2,0),FALSE)=0,NA(),VLOOKUP(A187,'Mediana Mensal IPCA TOP 5 LP'!$A$2:$XFC$10000,MATCH(B$1,'Mediana Mensal IPCA TOP 5 LP'!$A$2:$XDF$2,0),FALSE))</f>
        <v>0.52</v>
      </c>
      <c r="C187" s="21">
        <f>IF(VLOOKUP(A187,'Mediana Mensal IPCA TOP 5 LP'!$A$2:$XFC$10000,MATCH(C$1,'Mediana Mensal IPCA TOP 5 LP'!$A$2:$XDF$2,0),FALSE)=0,NA(),VLOOKUP(A187,'Mediana Mensal IPCA TOP 5 LP'!$A$2:$XFC$10000,MATCH(C$1,'Mediana Mensal IPCA TOP 5 LP'!$A$2:$XDF$2,0),FALSE))</f>
        <v>0.28999999999999998</v>
      </c>
      <c r="D187" s="21">
        <f>IF(VLOOKUP(A187,'Mediana Mensal IPCA TOP 5 LP'!$A$2:$XFC$10000,MATCH(D$1,'Mediana Mensal IPCA TOP 5 LP'!$A$2:$XDF$2,0),FALSE)=0,NA(),VLOOKUP(A187,'Mediana Mensal IPCA TOP 5 LP'!$A$2:$XFC$10000,MATCH(D$1,'Mediana Mensal IPCA TOP 5 LP'!$A$2:$XDF$2,0),FALSE))</f>
        <v>0.36</v>
      </c>
      <c r="E187" s="21">
        <f>IF(VLOOKUP(A187,'Mediana Mensal IPCA TOP 5 LP'!$A$2:$XFC$10000,MATCH(E$1,'Mediana Mensal IPCA TOP 5 LP'!$A$2:$XDF$2,0),FALSE)=0,NA(),VLOOKUP(A187,'Mediana Mensal IPCA TOP 5 LP'!$A$2:$XFC$10000,MATCH(E$1,'Mediana Mensal IPCA TOP 5 LP'!$A$2:$XDF$2,0),FALSE))</f>
        <v>0.27</v>
      </c>
      <c r="F187" s="21">
        <f>IF(VLOOKUP(A187,'Mediana Mensal IPCA TOP 5 LP'!$A$2:$XFC$10000,MATCH(F$1,'Mediana Mensal IPCA TOP 5 LP'!$A$2:$XDF$2,0),FALSE)=0,NA(),VLOOKUP(A187,'Mediana Mensal IPCA TOP 5 LP'!$A$2:$XFC$10000,MATCH(F$1,'Mediana Mensal IPCA TOP 5 LP'!$A$2:$XDF$2,0),FALSE))</f>
        <v>0.15</v>
      </c>
    </row>
    <row r="188" spans="1:6" x14ac:dyDescent="0.3">
      <c r="A188" s="20">
        <v>44832</v>
      </c>
      <c r="B188" s="21">
        <f>IF(VLOOKUP(A188,'Mediana Mensal IPCA TOP 5 LP'!$A$2:$XFC$10000,MATCH(B$1,'Mediana Mensal IPCA TOP 5 LP'!$A$2:$XDF$2,0),FALSE)=0,NA(),VLOOKUP(A188,'Mediana Mensal IPCA TOP 5 LP'!$A$2:$XFC$10000,MATCH(B$1,'Mediana Mensal IPCA TOP 5 LP'!$A$2:$XDF$2,0),FALSE))</f>
        <v>0.52</v>
      </c>
      <c r="C188" s="21">
        <f>IF(VLOOKUP(A188,'Mediana Mensal IPCA TOP 5 LP'!$A$2:$XFC$10000,MATCH(C$1,'Mediana Mensal IPCA TOP 5 LP'!$A$2:$XDF$2,0),FALSE)=0,NA(),VLOOKUP(A188,'Mediana Mensal IPCA TOP 5 LP'!$A$2:$XFC$10000,MATCH(C$1,'Mediana Mensal IPCA TOP 5 LP'!$A$2:$XDF$2,0),FALSE))</f>
        <v>0.28999999999999998</v>
      </c>
      <c r="D188" s="21">
        <f>IF(VLOOKUP(A188,'Mediana Mensal IPCA TOP 5 LP'!$A$2:$XFC$10000,MATCH(D$1,'Mediana Mensal IPCA TOP 5 LP'!$A$2:$XDF$2,0),FALSE)=0,NA(),VLOOKUP(A188,'Mediana Mensal IPCA TOP 5 LP'!$A$2:$XFC$10000,MATCH(D$1,'Mediana Mensal IPCA TOP 5 LP'!$A$2:$XDF$2,0),FALSE))</f>
        <v>0.36</v>
      </c>
      <c r="E188" s="21">
        <f>IF(VLOOKUP(A188,'Mediana Mensal IPCA TOP 5 LP'!$A$2:$XFC$10000,MATCH(E$1,'Mediana Mensal IPCA TOP 5 LP'!$A$2:$XDF$2,0),FALSE)=0,NA(),VLOOKUP(A188,'Mediana Mensal IPCA TOP 5 LP'!$A$2:$XFC$10000,MATCH(E$1,'Mediana Mensal IPCA TOP 5 LP'!$A$2:$XDF$2,0),FALSE))</f>
        <v>0.27</v>
      </c>
      <c r="F188" s="21">
        <f>IF(VLOOKUP(A188,'Mediana Mensal IPCA TOP 5 LP'!$A$2:$XFC$10000,MATCH(F$1,'Mediana Mensal IPCA TOP 5 LP'!$A$2:$XDF$2,0),FALSE)=0,NA(),VLOOKUP(A188,'Mediana Mensal IPCA TOP 5 LP'!$A$2:$XFC$10000,MATCH(F$1,'Mediana Mensal IPCA TOP 5 LP'!$A$2:$XDF$2,0),FALSE))</f>
        <v>0.15</v>
      </c>
    </row>
    <row r="189" spans="1:6" x14ac:dyDescent="0.3">
      <c r="A189" s="20">
        <v>44833</v>
      </c>
      <c r="B189" s="21">
        <f>IF(VLOOKUP(A189,'Mediana Mensal IPCA TOP 5 LP'!$A$2:$XFC$10000,MATCH(B$1,'Mediana Mensal IPCA TOP 5 LP'!$A$2:$XDF$2,0),FALSE)=0,NA(),VLOOKUP(A189,'Mediana Mensal IPCA TOP 5 LP'!$A$2:$XFC$10000,MATCH(B$1,'Mediana Mensal IPCA TOP 5 LP'!$A$2:$XDF$2,0),FALSE))</f>
        <v>0.52</v>
      </c>
      <c r="C189" s="21">
        <f>IF(VLOOKUP(A189,'Mediana Mensal IPCA TOP 5 LP'!$A$2:$XFC$10000,MATCH(C$1,'Mediana Mensal IPCA TOP 5 LP'!$A$2:$XDF$2,0),FALSE)=0,NA(),VLOOKUP(A189,'Mediana Mensal IPCA TOP 5 LP'!$A$2:$XFC$10000,MATCH(C$1,'Mediana Mensal IPCA TOP 5 LP'!$A$2:$XDF$2,0),FALSE))</f>
        <v>0.28999999999999998</v>
      </c>
      <c r="D189" s="21">
        <f>IF(VLOOKUP(A189,'Mediana Mensal IPCA TOP 5 LP'!$A$2:$XFC$10000,MATCH(D$1,'Mediana Mensal IPCA TOP 5 LP'!$A$2:$XDF$2,0),FALSE)=0,NA(),VLOOKUP(A189,'Mediana Mensal IPCA TOP 5 LP'!$A$2:$XFC$10000,MATCH(D$1,'Mediana Mensal IPCA TOP 5 LP'!$A$2:$XDF$2,0),FALSE))</f>
        <v>0.36</v>
      </c>
      <c r="E189" s="21">
        <f>IF(VLOOKUP(A189,'Mediana Mensal IPCA TOP 5 LP'!$A$2:$XFC$10000,MATCH(E$1,'Mediana Mensal IPCA TOP 5 LP'!$A$2:$XDF$2,0),FALSE)=0,NA(),VLOOKUP(A189,'Mediana Mensal IPCA TOP 5 LP'!$A$2:$XFC$10000,MATCH(E$1,'Mediana Mensal IPCA TOP 5 LP'!$A$2:$XDF$2,0),FALSE))</f>
        <v>0.27</v>
      </c>
      <c r="F189" s="21">
        <f>IF(VLOOKUP(A189,'Mediana Mensal IPCA TOP 5 LP'!$A$2:$XFC$10000,MATCH(F$1,'Mediana Mensal IPCA TOP 5 LP'!$A$2:$XDF$2,0),FALSE)=0,NA(),VLOOKUP(A189,'Mediana Mensal IPCA TOP 5 LP'!$A$2:$XFC$10000,MATCH(F$1,'Mediana Mensal IPCA TOP 5 LP'!$A$2:$XDF$2,0),FALSE))</f>
        <v>0.15</v>
      </c>
    </row>
    <row r="190" spans="1:6" x14ac:dyDescent="0.3">
      <c r="A190" s="20">
        <v>44834</v>
      </c>
      <c r="B190" s="21">
        <f>IF(VLOOKUP(A190,'Mediana Mensal IPCA TOP 5 LP'!$A$2:$XFC$10000,MATCH(B$1,'Mediana Mensal IPCA TOP 5 LP'!$A$2:$XDF$2,0),FALSE)=0,NA(),VLOOKUP(A190,'Mediana Mensal IPCA TOP 5 LP'!$A$2:$XFC$10000,MATCH(B$1,'Mediana Mensal IPCA TOP 5 LP'!$A$2:$XDF$2,0),FALSE))</f>
        <v>0.52</v>
      </c>
      <c r="C190" s="21">
        <f>IF(VLOOKUP(A190,'Mediana Mensal IPCA TOP 5 LP'!$A$2:$XFC$10000,MATCH(C$1,'Mediana Mensal IPCA TOP 5 LP'!$A$2:$XDF$2,0),FALSE)=0,NA(),VLOOKUP(A190,'Mediana Mensal IPCA TOP 5 LP'!$A$2:$XFC$10000,MATCH(C$1,'Mediana Mensal IPCA TOP 5 LP'!$A$2:$XDF$2,0),FALSE))</f>
        <v>0.28999999999999998</v>
      </c>
      <c r="D190" s="21">
        <f>IF(VLOOKUP(A190,'Mediana Mensal IPCA TOP 5 LP'!$A$2:$XFC$10000,MATCH(D$1,'Mediana Mensal IPCA TOP 5 LP'!$A$2:$XDF$2,0),FALSE)=0,NA(),VLOOKUP(A190,'Mediana Mensal IPCA TOP 5 LP'!$A$2:$XFC$10000,MATCH(D$1,'Mediana Mensal IPCA TOP 5 LP'!$A$2:$XDF$2,0),FALSE))</f>
        <v>0.36</v>
      </c>
      <c r="E190" s="21">
        <f>IF(VLOOKUP(A190,'Mediana Mensal IPCA TOP 5 LP'!$A$2:$XFC$10000,MATCH(E$1,'Mediana Mensal IPCA TOP 5 LP'!$A$2:$XDF$2,0),FALSE)=0,NA(),VLOOKUP(A190,'Mediana Mensal IPCA TOP 5 LP'!$A$2:$XFC$10000,MATCH(E$1,'Mediana Mensal IPCA TOP 5 LP'!$A$2:$XDF$2,0),FALSE))</f>
        <v>0.27</v>
      </c>
      <c r="F190" s="21">
        <f>IF(VLOOKUP(A190,'Mediana Mensal IPCA TOP 5 LP'!$A$2:$XFC$10000,MATCH(F$1,'Mediana Mensal IPCA TOP 5 LP'!$A$2:$XDF$2,0),FALSE)=0,NA(),VLOOKUP(A190,'Mediana Mensal IPCA TOP 5 LP'!$A$2:$XFC$10000,MATCH(F$1,'Mediana Mensal IPCA TOP 5 LP'!$A$2:$XDF$2,0),FALSE))</f>
        <v>0.16</v>
      </c>
    </row>
    <row r="191" spans="1:6" x14ac:dyDescent="0.3">
      <c r="A191" s="20">
        <v>44837</v>
      </c>
      <c r="B191" s="21">
        <f>IF(VLOOKUP(A191,'Mediana Mensal IPCA TOP 5 LP'!$A$2:$XFC$10000,MATCH(B$1,'Mediana Mensal IPCA TOP 5 LP'!$A$2:$XDF$2,0),FALSE)=0,NA(),VLOOKUP(A191,'Mediana Mensal IPCA TOP 5 LP'!$A$2:$XFC$10000,MATCH(B$1,'Mediana Mensal IPCA TOP 5 LP'!$A$2:$XDF$2,0),FALSE))</f>
        <v>0.52</v>
      </c>
      <c r="C191" s="21">
        <f>IF(VLOOKUP(A191,'Mediana Mensal IPCA TOP 5 LP'!$A$2:$XFC$10000,MATCH(C$1,'Mediana Mensal IPCA TOP 5 LP'!$A$2:$XDF$2,0),FALSE)=0,NA(),VLOOKUP(A191,'Mediana Mensal IPCA TOP 5 LP'!$A$2:$XFC$10000,MATCH(C$1,'Mediana Mensal IPCA TOP 5 LP'!$A$2:$XDF$2,0),FALSE))</f>
        <v>0.28999999999999998</v>
      </c>
      <c r="D191" s="21">
        <f>IF(VLOOKUP(A191,'Mediana Mensal IPCA TOP 5 LP'!$A$2:$XFC$10000,MATCH(D$1,'Mediana Mensal IPCA TOP 5 LP'!$A$2:$XDF$2,0),FALSE)=0,NA(),VLOOKUP(A191,'Mediana Mensal IPCA TOP 5 LP'!$A$2:$XFC$10000,MATCH(D$1,'Mediana Mensal IPCA TOP 5 LP'!$A$2:$XDF$2,0),FALSE))</f>
        <v>0.36</v>
      </c>
      <c r="E191" s="21">
        <f>IF(VLOOKUP(A191,'Mediana Mensal IPCA TOP 5 LP'!$A$2:$XFC$10000,MATCH(E$1,'Mediana Mensal IPCA TOP 5 LP'!$A$2:$XDF$2,0),FALSE)=0,NA(),VLOOKUP(A191,'Mediana Mensal IPCA TOP 5 LP'!$A$2:$XFC$10000,MATCH(E$1,'Mediana Mensal IPCA TOP 5 LP'!$A$2:$XDF$2,0),FALSE))</f>
        <v>0.27</v>
      </c>
      <c r="F191" s="21">
        <f>IF(VLOOKUP(A191,'Mediana Mensal IPCA TOP 5 LP'!$A$2:$XFC$10000,MATCH(F$1,'Mediana Mensal IPCA TOP 5 LP'!$A$2:$XDF$2,0),FALSE)=0,NA(),VLOOKUP(A191,'Mediana Mensal IPCA TOP 5 LP'!$A$2:$XFC$10000,MATCH(F$1,'Mediana Mensal IPCA TOP 5 LP'!$A$2:$XDF$2,0),FALSE))</f>
        <v>0.16</v>
      </c>
    </row>
    <row r="192" spans="1:6" x14ac:dyDescent="0.3">
      <c r="A192" s="20">
        <v>44838</v>
      </c>
      <c r="B192" s="21">
        <f>IF(VLOOKUP(A192,'Mediana Mensal IPCA TOP 5 LP'!$A$2:$XFC$10000,MATCH(B$1,'Mediana Mensal IPCA TOP 5 LP'!$A$2:$XDF$2,0),FALSE)=0,NA(),VLOOKUP(A192,'Mediana Mensal IPCA TOP 5 LP'!$A$2:$XFC$10000,MATCH(B$1,'Mediana Mensal IPCA TOP 5 LP'!$A$2:$XDF$2,0),FALSE))</f>
        <v>0.52</v>
      </c>
      <c r="C192" s="21">
        <f>IF(VLOOKUP(A192,'Mediana Mensal IPCA TOP 5 LP'!$A$2:$XFC$10000,MATCH(C$1,'Mediana Mensal IPCA TOP 5 LP'!$A$2:$XDF$2,0),FALSE)=0,NA(),VLOOKUP(A192,'Mediana Mensal IPCA TOP 5 LP'!$A$2:$XFC$10000,MATCH(C$1,'Mediana Mensal IPCA TOP 5 LP'!$A$2:$XDF$2,0),FALSE))</f>
        <v>0.28999999999999998</v>
      </c>
      <c r="D192" s="21">
        <f>IF(VLOOKUP(A192,'Mediana Mensal IPCA TOP 5 LP'!$A$2:$XFC$10000,MATCH(D$1,'Mediana Mensal IPCA TOP 5 LP'!$A$2:$XDF$2,0),FALSE)=0,NA(),VLOOKUP(A192,'Mediana Mensal IPCA TOP 5 LP'!$A$2:$XFC$10000,MATCH(D$1,'Mediana Mensal IPCA TOP 5 LP'!$A$2:$XDF$2,0),FALSE))</f>
        <v>0.36</v>
      </c>
      <c r="E192" s="21">
        <f>IF(VLOOKUP(A192,'Mediana Mensal IPCA TOP 5 LP'!$A$2:$XFC$10000,MATCH(E$1,'Mediana Mensal IPCA TOP 5 LP'!$A$2:$XDF$2,0),FALSE)=0,NA(),VLOOKUP(A192,'Mediana Mensal IPCA TOP 5 LP'!$A$2:$XFC$10000,MATCH(E$1,'Mediana Mensal IPCA TOP 5 LP'!$A$2:$XDF$2,0),FALSE))</f>
        <v>0.27</v>
      </c>
      <c r="F192" s="21">
        <f>IF(VLOOKUP(A192,'Mediana Mensal IPCA TOP 5 LP'!$A$2:$XFC$10000,MATCH(F$1,'Mediana Mensal IPCA TOP 5 LP'!$A$2:$XDF$2,0),FALSE)=0,NA(),VLOOKUP(A192,'Mediana Mensal IPCA TOP 5 LP'!$A$2:$XFC$10000,MATCH(F$1,'Mediana Mensal IPCA TOP 5 LP'!$A$2:$XDF$2,0),FALSE))</f>
        <v>0.16</v>
      </c>
    </row>
    <row r="193" spans="1:6" x14ac:dyDescent="0.3">
      <c r="A193" s="20">
        <v>44839</v>
      </c>
      <c r="B193" s="21">
        <f>IF(VLOOKUP(A193,'Mediana Mensal IPCA TOP 5 LP'!$A$2:$XFC$10000,MATCH(B$1,'Mediana Mensal IPCA TOP 5 LP'!$A$2:$XDF$2,0),FALSE)=0,NA(),VLOOKUP(A193,'Mediana Mensal IPCA TOP 5 LP'!$A$2:$XFC$10000,MATCH(B$1,'Mediana Mensal IPCA TOP 5 LP'!$A$2:$XDF$2,0),FALSE))</f>
        <v>0.52</v>
      </c>
      <c r="C193" s="21">
        <f>IF(VLOOKUP(A193,'Mediana Mensal IPCA TOP 5 LP'!$A$2:$XFC$10000,MATCH(C$1,'Mediana Mensal IPCA TOP 5 LP'!$A$2:$XDF$2,0),FALSE)=0,NA(),VLOOKUP(A193,'Mediana Mensal IPCA TOP 5 LP'!$A$2:$XFC$10000,MATCH(C$1,'Mediana Mensal IPCA TOP 5 LP'!$A$2:$XDF$2,0),FALSE))</f>
        <v>0.28999999999999998</v>
      </c>
      <c r="D193" s="21">
        <f>IF(VLOOKUP(A193,'Mediana Mensal IPCA TOP 5 LP'!$A$2:$XFC$10000,MATCH(D$1,'Mediana Mensal IPCA TOP 5 LP'!$A$2:$XDF$2,0),FALSE)=0,NA(),VLOOKUP(A193,'Mediana Mensal IPCA TOP 5 LP'!$A$2:$XFC$10000,MATCH(D$1,'Mediana Mensal IPCA TOP 5 LP'!$A$2:$XDF$2,0),FALSE))</f>
        <v>0.36</v>
      </c>
      <c r="E193" s="21">
        <f>IF(VLOOKUP(A193,'Mediana Mensal IPCA TOP 5 LP'!$A$2:$XFC$10000,MATCH(E$1,'Mediana Mensal IPCA TOP 5 LP'!$A$2:$XDF$2,0),FALSE)=0,NA(),VLOOKUP(A193,'Mediana Mensal IPCA TOP 5 LP'!$A$2:$XFC$10000,MATCH(E$1,'Mediana Mensal IPCA TOP 5 LP'!$A$2:$XDF$2,0),FALSE))</f>
        <v>0.27</v>
      </c>
      <c r="F193" s="21">
        <f>IF(VLOOKUP(A193,'Mediana Mensal IPCA TOP 5 LP'!$A$2:$XFC$10000,MATCH(F$1,'Mediana Mensal IPCA TOP 5 LP'!$A$2:$XDF$2,0),FALSE)=0,NA(),VLOOKUP(A193,'Mediana Mensal IPCA TOP 5 LP'!$A$2:$XFC$10000,MATCH(F$1,'Mediana Mensal IPCA TOP 5 LP'!$A$2:$XDF$2,0),FALSE))</f>
        <v>0.16</v>
      </c>
    </row>
    <row r="194" spans="1:6" x14ac:dyDescent="0.3">
      <c r="A194" s="20">
        <v>44840</v>
      </c>
      <c r="B194" s="21">
        <f>IF(VLOOKUP(A194,'Mediana Mensal IPCA TOP 5 LP'!$A$2:$XFC$10000,MATCH(B$1,'Mediana Mensal IPCA TOP 5 LP'!$A$2:$XDF$2,0),FALSE)=0,NA(),VLOOKUP(A194,'Mediana Mensal IPCA TOP 5 LP'!$A$2:$XFC$10000,MATCH(B$1,'Mediana Mensal IPCA TOP 5 LP'!$A$2:$XDF$2,0),FALSE))</f>
        <v>0.52</v>
      </c>
      <c r="C194" s="21">
        <f>IF(VLOOKUP(A194,'Mediana Mensal IPCA TOP 5 LP'!$A$2:$XFC$10000,MATCH(C$1,'Mediana Mensal IPCA TOP 5 LP'!$A$2:$XDF$2,0),FALSE)=0,NA(),VLOOKUP(A194,'Mediana Mensal IPCA TOP 5 LP'!$A$2:$XFC$10000,MATCH(C$1,'Mediana Mensal IPCA TOP 5 LP'!$A$2:$XDF$2,0),FALSE))</f>
        <v>0.28999999999999998</v>
      </c>
      <c r="D194" s="21">
        <f>IF(VLOOKUP(A194,'Mediana Mensal IPCA TOP 5 LP'!$A$2:$XFC$10000,MATCH(D$1,'Mediana Mensal IPCA TOP 5 LP'!$A$2:$XDF$2,0),FALSE)=0,NA(),VLOOKUP(A194,'Mediana Mensal IPCA TOP 5 LP'!$A$2:$XFC$10000,MATCH(D$1,'Mediana Mensal IPCA TOP 5 LP'!$A$2:$XDF$2,0),FALSE))</f>
        <v>0.36</v>
      </c>
      <c r="E194" s="21">
        <f>IF(VLOOKUP(A194,'Mediana Mensal IPCA TOP 5 LP'!$A$2:$XFC$10000,MATCH(E$1,'Mediana Mensal IPCA TOP 5 LP'!$A$2:$XDF$2,0),FALSE)=0,NA(),VLOOKUP(A194,'Mediana Mensal IPCA TOP 5 LP'!$A$2:$XFC$10000,MATCH(E$1,'Mediana Mensal IPCA TOP 5 LP'!$A$2:$XDF$2,0),FALSE))</f>
        <v>0.27</v>
      </c>
      <c r="F194" s="21">
        <f>IF(VLOOKUP(A194,'Mediana Mensal IPCA TOP 5 LP'!$A$2:$XFC$10000,MATCH(F$1,'Mediana Mensal IPCA TOP 5 LP'!$A$2:$XDF$2,0),FALSE)=0,NA(),VLOOKUP(A194,'Mediana Mensal IPCA TOP 5 LP'!$A$2:$XFC$10000,MATCH(F$1,'Mediana Mensal IPCA TOP 5 LP'!$A$2:$XDF$2,0),FALSE))</f>
        <v>0.16</v>
      </c>
    </row>
    <row r="195" spans="1:6" x14ac:dyDescent="0.3">
      <c r="A195" s="20">
        <v>44841</v>
      </c>
      <c r="B195" s="21">
        <f>IF(VLOOKUP(A195,'Mediana Mensal IPCA TOP 5 LP'!$A$2:$XFC$10000,MATCH(B$1,'Mediana Mensal IPCA TOP 5 LP'!$A$2:$XDF$2,0),FALSE)=0,NA(),VLOOKUP(A195,'Mediana Mensal IPCA TOP 5 LP'!$A$2:$XFC$10000,MATCH(B$1,'Mediana Mensal IPCA TOP 5 LP'!$A$2:$XDF$2,0),FALSE))</f>
        <v>0.52</v>
      </c>
      <c r="C195" s="21">
        <f>IF(VLOOKUP(A195,'Mediana Mensal IPCA TOP 5 LP'!$A$2:$XFC$10000,MATCH(C$1,'Mediana Mensal IPCA TOP 5 LP'!$A$2:$XDF$2,0),FALSE)=0,NA(),VLOOKUP(A195,'Mediana Mensal IPCA TOP 5 LP'!$A$2:$XFC$10000,MATCH(C$1,'Mediana Mensal IPCA TOP 5 LP'!$A$2:$XDF$2,0),FALSE))</f>
        <v>0.28999999999999998</v>
      </c>
      <c r="D195" s="21">
        <f>IF(VLOOKUP(A195,'Mediana Mensal IPCA TOP 5 LP'!$A$2:$XFC$10000,MATCH(D$1,'Mediana Mensal IPCA TOP 5 LP'!$A$2:$XDF$2,0),FALSE)=0,NA(),VLOOKUP(A195,'Mediana Mensal IPCA TOP 5 LP'!$A$2:$XFC$10000,MATCH(D$1,'Mediana Mensal IPCA TOP 5 LP'!$A$2:$XDF$2,0),FALSE))</f>
        <v>0.36</v>
      </c>
      <c r="E195" s="21">
        <f>IF(VLOOKUP(A195,'Mediana Mensal IPCA TOP 5 LP'!$A$2:$XFC$10000,MATCH(E$1,'Mediana Mensal IPCA TOP 5 LP'!$A$2:$XDF$2,0),FALSE)=0,NA(),VLOOKUP(A195,'Mediana Mensal IPCA TOP 5 LP'!$A$2:$XFC$10000,MATCH(E$1,'Mediana Mensal IPCA TOP 5 LP'!$A$2:$XDF$2,0),FALSE))</f>
        <v>0.27</v>
      </c>
      <c r="F195" s="21">
        <f>IF(VLOOKUP(A195,'Mediana Mensal IPCA TOP 5 LP'!$A$2:$XFC$10000,MATCH(F$1,'Mediana Mensal IPCA TOP 5 LP'!$A$2:$XDF$2,0),FALSE)=0,NA(),VLOOKUP(A195,'Mediana Mensal IPCA TOP 5 LP'!$A$2:$XFC$10000,MATCH(F$1,'Mediana Mensal IPCA TOP 5 LP'!$A$2:$XDF$2,0),FALSE))</f>
        <v>0.16</v>
      </c>
    </row>
    <row r="196" spans="1:6" x14ac:dyDescent="0.3">
      <c r="A196" s="20">
        <v>44844</v>
      </c>
      <c r="B196" s="21">
        <f>IF(VLOOKUP(A196,'Mediana Mensal IPCA TOP 5 LP'!$A$2:$XFC$10000,MATCH(B$1,'Mediana Mensal IPCA TOP 5 LP'!$A$2:$XDF$2,0),FALSE)=0,NA(),VLOOKUP(A196,'Mediana Mensal IPCA TOP 5 LP'!$A$2:$XFC$10000,MATCH(B$1,'Mediana Mensal IPCA TOP 5 LP'!$A$2:$XDF$2,0),FALSE))</f>
        <v>0.52</v>
      </c>
      <c r="C196" s="21">
        <f>IF(VLOOKUP(A196,'Mediana Mensal IPCA TOP 5 LP'!$A$2:$XFC$10000,MATCH(C$1,'Mediana Mensal IPCA TOP 5 LP'!$A$2:$XDF$2,0),FALSE)=0,NA(),VLOOKUP(A196,'Mediana Mensal IPCA TOP 5 LP'!$A$2:$XFC$10000,MATCH(C$1,'Mediana Mensal IPCA TOP 5 LP'!$A$2:$XDF$2,0),FALSE))</f>
        <v>0.28999999999999998</v>
      </c>
      <c r="D196" s="21">
        <f>IF(VLOOKUP(A196,'Mediana Mensal IPCA TOP 5 LP'!$A$2:$XFC$10000,MATCH(D$1,'Mediana Mensal IPCA TOP 5 LP'!$A$2:$XDF$2,0),FALSE)=0,NA(),VLOOKUP(A196,'Mediana Mensal IPCA TOP 5 LP'!$A$2:$XFC$10000,MATCH(D$1,'Mediana Mensal IPCA TOP 5 LP'!$A$2:$XDF$2,0),FALSE))</f>
        <v>0.36</v>
      </c>
      <c r="E196" s="21">
        <f>IF(VLOOKUP(A196,'Mediana Mensal IPCA TOP 5 LP'!$A$2:$XFC$10000,MATCH(E$1,'Mediana Mensal IPCA TOP 5 LP'!$A$2:$XDF$2,0),FALSE)=0,NA(),VLOOKUP(A196,'Mediana Mensal IPCA TOP 5 LP'!$A$2:$XFC$10000,MATCH(E$1,'Mediana Mensal IPCA TOP 5 LP'!$A$2:$XDF$2,0),FALSE))</f>
        <v>0.27</v>
      </c>
      <c r="F196" s="21">
        <f>IF(VLOOKUP(A196,'Mediana Mensal IPCA TOP 5 LP'!$A$2:$XFC$10000,MATCH(F$1,'Mediana Mensal IPCA TOP 5 LP'!$A$2:$XDF$2,0),FALSE)=0,NA(),VLOOKUP(A196,'Mediana Mensal IPCA TOP 5 LP'!$A$2:$XFC$10000,MATCH(F$1,'Mediana Mensal IPCA TOP 5 LP'!$A$2:$XDF$2,0),FALSE))</f>
        <v>0.16</v>
      </c>
    </row>
    <row r="197" spans="1:6" x14ac:dyDescent="0.3">
      <c r="A197" s="20">
        <v>44845</v>
      </c>
      <c r="B197" s="21">
        <f>IF(VLOOKUP(A197,'Mediana Mensal IPCA TOP 5 LP'!$A$2:$XFC$10000,MATCH(B$1,'Mediana Mensal IPCA TOP 5 LP'!$A$2:$XDF$2,0),FALSE)=0,NA(),VLOOKUP(A197,'Mediana Mensal IPCA TOP 5 LP'!$A$2:$XFC$10000,MATCH(B$1,'Mediana Mensal IPCA TOP 5 LP'!$A$2:$XDF$2,0),FALSE))</f>
        <v>0.52</v>
      </c>
      <c r="C197" s="21">
        <f>IF(VLOOKUP(A197,'Mediana Mensal IPCA TOP 5 LP'!$A$2:$XFC$10000,MATCH(C$1,'Mediana Mensal IPCA TOP 5 LP'!$A$2:$XDF$2,0),FALSE)=0,NA(),VLOOKUP(A197,'Mediana Mensal IPCA TOP 5 LP'!$A$2:$XFC$10000,MATCH(C$1,'Mediana Mensal IPCA TOP 5 LP'!$A$2:$XDF$2,0),FALSE))</f>
        <v>0.28999999999999998</v>
      </c>
      <c r="D197" s="21">
        <f>IF(VLOOKUP(A197,'Mediana Mensal IPCA TOP 5 LP'!$A$2:$XFC$10000,MATCH(D$1,'Mediana Mensal IPCA TOP 5 LP'!$A$2:$XDF$2,0),FALSE)=0,NA(),VLOOKUP(A197,'Mediana Mensal IPCA TOP 5 LP'!$A$2:$XFC$10000,MATCH(D$1,'Mediana Mensal IPCA TOP 5 LP'!$A$2:$XDF$2,0),FALSE))</f>
        <v>0.36</v>
      </c>
      <c r="E197" s="21">
        <f>IF(VLOOKUP(A197,'Mediana Mensal IPCA TOP 5 LP'!$A$2:$XFC$10000,MATCH(E$1,'Mediana Mensal IPCA TOP 5 LP'!$A$2:$XDF$2,0),FALSE)=0,NA(),VLOOKUP(A197,'Mediana Mensal IPCA TOP 5 LP'!$A$2:$XFC$10000,MATCH(E$1,'Mediana Mensal IPCA TOP 5 LP'!$A$2:$XDF$2,0),FALSE))</f>
        <v>0.27</v>
      </c>
      <c r="F197" s="21">
        <f>IF(VLOOKUP(A197,'Mediana Mensal IPCA TOP 5 LP'!$A$2:$XFC$10000,MATCH(F$1,'Mediana Mensal IPCA TOP 5 LP'!$A$2:$XDF$2,0),FALSE)=0,NA(),VLOOKUP(A197,'Mediana Mensal IPCA TOP 5 LP'!$A$2:$XFC$10000,MATCH(F$1,'Mediana Mensal IPCA TOP 5 LP'!$A$2:$XDF$2,0),FALSE))</f>
        <v>0.16</v>
      </c>
    </row>
    <row r="198" spans="1:6" x14ac:dyDescent="0.3">
      <c r="A198" s="20">
        <v>44847</v>
      </c>
      <c r="B198" s="21">
        <f>IF(VLOOKUP(A198,'Mediana Mensal IPCA TOP 5 LP'!$A$2:$XFC$10000,MATCH(B$1,'Mediana Mensal IPCA TOP 5 LP'!$A$2:$XDF$2,0),FALSE)=0,NA(),VLOOKUP(A198,'Mediana Mensal IPCA TOP 5 LP'!$A$2:$XFC$10000,MATCH(B$1,'Mediana Mensal IPCA TOP 5 LP'!$A$2:$XDF$2,0),FALSE))</f>
        <v>0.52</v>
      </c>
      <c r="C198" s="21">
        <f>IF(VLOOKUP(A198,'Mediana Mensal IPCA TOP 5 LP'!$A$2:$XFC$10000,MATCH(C$1,'Mediana Mensal IPCA TOP 5 LP'!$A$2:$XDF$2,0),FALSE)=0,NA(),VLOOKUP(A198,'Mediana Mensal IPCA TOP 5 LP'!$A$2:$XFC$10000,MATCH(C$1,'Mediana Mensal IPCA TOP 5 LP'!$A$2:$XDF$2,0),FALSE))</f>
        <v>0.28999999999999998</v>
      </c>
      <c r="D198" s="21">
        <f>IF(VLOOKUP(A198,'Mediana Mensal IPCA TOP 5 LP'!$A$2:$XFC$10000,MATCH(D$1,'Mediana Mensal IPCA TOP 5 LP'!$A$2:$XDF$2,0),FALSE)=0,NA(),VLOOKUP(A198,'Mediana Mensal IPCA TOP 5 LP'!$A$2:$XFC$10000,MATCH(D$1,'Mediana Mensal IPCA TOP 5 LP'!$A$2:$XDF$2,0),FALSE))</f>
        <v>0.36</v>
      </c>
      <c r="E198" s="21">
        <f>IF(VLOOKUP(A198,'Mediana Mensal IPCA TOP 5 LP'!$A$2:$XFC$10000,MATCH(E$1,'Mediana Mensal IPCA TOP 5 LP'!$A$2:$XDF$2,0),FALSE)=0,NA(),VLOOKUP(A198,'Mediana Mensal IPCA TOP 5 LP'!$A$2:$XFC$10000,MATCH(E$1,'Mediana Mensal IPCA TOP 5 LP'!$A$2:$XDF$2,0),FALSE))</f>
        <v>0.27</v>
      </c>
      <c r="F198" s="21">
        <f>IF(VLOOKUP(A198,'Mediana Mensal IPCA TOP 5 LP'!$A$2:$XFC$10000,MATCH(F$1,'Mediana Mensal IPCA TOP 5 LP'!$A$2:$XDF$2,0),FALSE)=0,NA(),VLOOKUP(A198,'Mediana Mensal IPCA TOP 5 LP'!$A$2:$XFC$10000,MATCH(F$1,'Mediana Mensal IPCA TOP 5 LP'!$A$2:$XDF$2,0),FALSE))</f>
        <v>0.16</v>
      </c>
    </row>
    <row r="199" spans="1:6" x14ac:dyDescent="0.3">
      <c r="A199" s="20">
        <v>44848</v>
      </c>
      <c r="B199" s="21">
        <f>IF(VLOOKUP(A199,'Mediana Mensal IPCA TOP 5 LP'!$A$2:$XFC$10000,MATCH(B$1,'Mediana Mensal IPCA TOP 5 LP'!$A$2:$XDF$2,0),FALSE)=0,NA(),VLOOKUP(A199,'Mediana Mensal IPCA TOP 5 LP'!$A$2:$XFC$10000,MATCH(B$1,'Mediana Mensal IPCA TOP 5 LP'!$A$2:$XDF$2,0),FALSE))</f>
        <v>0.52</v>
      </c>
      <c r="C199" s="21">
        <f>IF(VLOOKUP(A199,'Mediana Mensal IPCA TOP 5 LP'!$A$2:$XFC$10000,MATCH(C$1,'Mediana Mensal IPCA TOP 5 LP'!$A$2:$XDF$2,0),FALSE)=0,NA(),VLOOKUP(A199,'Mediana Mensal IPCA TOP 5 LP'!$A$2:$XFC$10000,MATCH(C$1,'Mediana Mensal IPCA TOP 5 LP'!$A$2:$XDF$2,0),FALSE))</f>
        <v>0.28999999999999998</v>
      </c>
      <c r="D199" s="21">
        <f>IF(VLOOKUP(A199,'Mediana Mensal IPCA TOP 5 LP'!$A$2:$XFC$10000,MATCH(D$1,'Mediana Mensal IPCA TOP 5 LP'!$A$2:$XDF$2,0),FALSE)=0,NA(),VLOOKUP(A199,'Mediana Mensal IPCA TOP 5 LP'!$A$2:$XFC$10000,MATCH(D$1,'Mediana Mensal IPCA TOP 5 LP'!$A$2:$XDF$2,0),FALSE))</f>
        <v>0.36</v>
      </c>
      <c r="E199" s="21">
        <f>IF(VLOOKUP(A199,'Mediana Mensal IPCA TOP 5 LP'!$A$2:$XFC$10000,MATCH(E$1,'Mediana Mensal IPCA TOP 5 LP'!$A$2:$XDF$2,0),FALSE)=0,NA(),VLOOKUP(A199,'Mediana Mensal IPCA TOP 5 LP'!$A$2:$XFC$10000,MATCH(E$1,'Mediana Mensal IPCA TOP 5 LP'!$A$2:$XDF$2,0),FALSE))</f>
        <v>0.27</v>
      </c>
      <c r="F199" s="21">
        <f>IF(VLOOKUP(A199,'Mediana Mensal IPCA TOP 5 LP'!$A$2:$XFC$10000,MATCH(F$1,'Mediana Mensal IPCA TOP 5 LP'!$A$2:$XDF$2,0),FALSE)=0,NA(),VLOOKUP(A199,'Mediana Mensal IPCA TOP 5 LP'!$A$2:$XFC$10000,MATCH(F$1,'Mediana Mensal IPCA TOP 5 LP'!$A$2:$XDF$2,0),FALSE))</f>
        <v>0.15</v>
      </c>
    </row>
    <row r="200" spans="1:6" x14ac:dyDescent="0.3">
      <c r="A200" s="20">
        <v>44851</v>
      </c>
      <c r="B200" s="21">
        <f>IF(VLOOKUP(A200,'Mediana Mensal IPCA TOP 5 LP'!$A$2:$XFC$10000,MATCH(B$1,'Mediana Mensal IPCA TOP 5 LP'!$A$2:$XDF$2,0),FALSE)=0,NA(),VLOOKUP(A200,'Mediana Mensal IPCA TOP 5 LP'!$A$2:$XFC$10000,MATCH(B$1,'Mediana Mensal IPCA TOP 5 LP'!$A$2:$XDF$2,0),FALSE))</f>
        <v>0.52</v>
      </c>
      <c r="C200" s="21">
        <f>IF(VLOOKUP(A200,'Mediana Mensal IPCA TOP 5 LP'!$A$2:$XFC$10000,MATCH(C$1,'Mediana Mensal IPCA TOP 5 LP'!$A$2:$XDF$2,0),FALSE)=0,NA(),VLOOKUP(A200,'Mediana Mensal IPCA TOP 5 LP'!$A$2:$XFC$10000,MATCH(C$1,'Mediana Mensal IPCA TOP 5 LP'!$A$2:$XDF$2,0),FALSE))</f>
        <v>0.28999999999999998</v>
      </c>
      <c r="D200" s="21">
        <f>IF(VLOOKUP(A200,'Mediana Mensal IPCA TOP 5 LP'!$A$2:$XFC$10000,MATCH(D$1,'Mediana Mensal IPCA TOP 5 LP'!$A$2:$XDF$2,0),FALSE)=0,NA(),VLOOKUP(A200,'Mediana Mensal IPCA TOP 5 LP'!$A$2:$XFC$10000,MATCH(D$1,'Mediana Mensal IPCA TOP 5 LP'!$A$2:$XDF$2,0),FALSE))</f>
        <v>0.36</v>
      </c>
      <c r="E200" s="21">
        <f>IF(VLOOKUP(A200,'Mediana Mensal IPCA TOP 5 LP'!$A$2:$XFC$10000,MATCH(E$1,'Mediana Mensal IPCA TOP 5 LP'!$A$2:$XDF$2,0),FALSE)=0,NA(),VLOOKUP(A200,'Mediana Mensal IPCA TOP 5 LP'!$A$2:$XFC$10000,MATCH(E$1,'Mediana Mensal IPCA TOP 5 LP'!$A$2:$XDF$2,0),FALSE))</f>
        <v>0.27</v>
      </c>
      <c r="F200" s="21">
        <f>IF(VLOOKUP(A200,'Mediana Mensal IPCA TOP 5 LP'!$A$2:$XFC$10000,MATCH(F$1,'Mediana Mensal IPCA TOP 5 LP'!$A$2:$XDF$2,0),FALSE)=0,NA(),VLOOKUP(A200,'Mediana Mensal IPCA TOP 5 LP'!$A$2:$XFC$10000,MATCH(F$1,'Mediana Mensal IPCA TOP 5 LP'!$A$2:$XDF$2,0),FALSE))</f>
        <v>0.15</v>
      </c>
    </row>
    <row r="201" spans="1:6" x14ac:dyDescent="0.3">
      <c r="A201" s="20">
        <v>44852</v>
      </c>
      <c r="B201" s="21">
        <f>IF(VLOOKUP(A201,'Mediana Mensal IPCA TOP 5 LP'!$A$2:$XFC$10000,MATCH(B$1,'Mediana Mensal IPCA TOP 5 LP'!$A$2:$XDF$2,0),FALSE)=0,NA(),VLOOKUP(A201,'Mediana Mensal IPCA TOP 5 LP'!$A$2:$XFC$10000,MATCH(B$1,'Mediana Mensal IPCA TOP 5 LP'!$A$2:$XDF$2,0),FALSE))</f>
        <v>0.52</v>
      </c>
      <c r="C201" s="21">
        <f>IF(VLOOKUP(A201,'Mediana Mensal IPCA TOP 5 LP'!$A$2:$XFC$10000,MATCH(C$1,'Mediana Mensal IPCA TOP 5 LP'!$A$2:$XDF$2,0),FALSE)=0,NA(),VLOOKUP(A201,'Mediana Mensal IPCA TOP 5 LP'!$A$2:$XFC$10000,MATCH(C$1,'Mediana Mensal IPCA TOP 5 LP'!$A$2:$XDF$2,0),FALSE))</f>
        <v>0.28999999999999998</v>
      </c>
      <c r="D201" s="21">
        <f>IF(VLOOKUP(A201,'Mediana Mensal IPCA TOP 5 LP'!$A$2:$XFC$10000,MATCH(D$1,'Mediana Mensal IPCA TOP 5 LP'!$A$2:$XDF$2,0),FALSE)=0,NA(),VLOOKUP(A201,'Mediana Mensal IPCA TOP 5 LP'!$A$2:$XFC$10000,MATCH(D$1,'Mediana Mensal IPCA TOP 5 LP'!$A$2:$XDF$2,0),FALSE))</f>
        <v>0.36</v>
      </c>
      <c r="E201" s="21">
        <f>IF(VLOOKUP(A201,'Mediana Mensal IPCA TOP 5 LP'!$A$2:$XFC$10000,MATCH(E$1,'Mediana Mensal IPCA TOP 5 LP'!$A$2:$XDF$2,0),FALSE)=0,NA(),VLOOKUP(A201,'Mediana Mensal IPCA TOP 5 LP'!$A$2:$XFC$10000,MATCH(E$1,'Mediana Mensal IPCA TOP 5 LP'!$A$2:$XDF$2,0),FALSE))</f>
        <v>0.27</v>
      </c>
      <c r="F201" s="21">
        <f>IF(VLOOKUP(A201,'Mediana Mensal IPCA TOP 5 LP'!$A$2:$XFC$10000,MATCH(F$1,'Mediana Mensal IPCA TOP 5 LP'!$A$2:$XDF$2,0),FALSE)=0,NA(),VLOOKUP(A201,'Mediana Mensal IPCA TOP 5 LP'!$A$2:$XFC$10000,MATCH(F$1,'Mediana Mensal IPCA TOP 5 LP'!$A$2:$XDF$2,0),FALSE))</f>
        <v>0.15</v>
      </c>
    </row>
    <row r="202" spans="1:6" x14ac:dyDescent="0.3">
      <c r="A202" s="20">
        <v>44853</v>
      </c>
      <c r="B202" s="21">
        <f>IF(VLOOKUP(A202,'Mediana Mensal IPCA TOP 5 LP'!$A$2:$XFC$10000,MATCH(B$1,'Mediana Mensal IPCA TOP 5 LP'!$A$2:$XDF$2,0),FALSE)=0,NA(),VLOOKUP(A202,'Mediana Mensal IPCA TOP 5 LP'!$A$2:$XFC$10000,MATCH(B$1,'Mediana Mensal IPCA TOP 5 LP'!$A$2:$XDF$2,0),FALSE))</f>
        <v>0.52</v>
      </c>
      <c r="C202" s="21">
        <f>IF(VLOOKUP(A202,'Mediana Mensal IPCA TOP 5 LP'!$A$2:$XFC$10000,MATCH(C$1,'Mediana Mensal IPCA TOP 5 LP'!$A$2:$XDF$2,0),FALSE)=0,NA(),VLOOKUP(A202,'Mediana Mensal IPCA TOP 5 LP'!$A$2:$XFC$10000,MATCH(C$1,'Mediana Mensal IPCA TOP 5 LP'!$A$2:$XDF$2,0),FALSE))</f>
        <v>0.28999999999999998</v>
      </c>
      <c r="D202" s="21">
        <f>IF(VLOOKUP(A202,'Mediana Mensal IPCA TOP 5 LP'!$A$2:$XFC$10000,MATCH(D$1,'Mediana Mensal IPCA TOP 5 LP'!$A$2:$XDF$2,0),FALSE)=0,NA(),VLOOKUP(A202,'Mediana Mensal IPCA TOP 5 LP'!$A$2:$XFC$10000,MATCH(D$1,'Mediana Mensal IPCA TOP 5 LP'!$A$2:$XDF$2,0),FALSE))</f>
        <v>0.36</v>
      </c>
      <c r="E202" s="21">
        <f>IF(VLOOKUP(A202,'Mediana Mensal IPCA TOP 5 LP'!$A$2:$XFC$10000,MATCH(E$1,'Mediana Mensal IPCA TOP 5 LP'!$A$2:$XDF$2,0),FALSE)=0,NA(),VLOOKUP(A202,'Mediana Mensal IPCA TOP 5 LP'!$A$2:$XFC$10000,MATCH(E$1,'Mediana Mensal IPCA TOP 5 LP'!$A$2:$XDF$2,0),FALSE))</f>
        <v>0.27</v>
      </c>
      <c r="F202" s="21">
        <f>IF(VLOOKUP(A202,'Mediana Mensal IPCA TOP 5 LP'!$A$2:$XFC$10000,MATCH(F$1,'Mediana Mensal IPCA TOP 5 LP'!$A$2:$XDF$2,0),FALSE)=0,NA(),VLOOKUP(A202,'Mediana Mensal IPCA TOP 5 LP'!$A$2:$XFC$10000,MATCH(F$1,'Mediana Mensal IPCA TOP 5 LP'!$A$2:$XDF$2,0),FALSE))</f>
        <v>0.15</v>
      </c>
    </row>
    <row r="203" spans="1:6" x14ac:dyDescent="0.3">
      <c r="A203" s="20">
        <v>44854</v>
      </c>
      <c r="B203" s="21">
        <f>IF(VLOOKUP(A203,'Mediana Mensal IPCA TOP 5 LP'!$A$2:$XFC$10000,MATCH(B$1,'Mediana Mensal IPCA TOP 5 LP'!$A$2:$XDF$2,0),FALSE)=0,NA(),VLOOKUP(A203,'Mediana Mensal IPCA TOP 5 LP'!$A$2:$XFC$10000,MATCH(B$1,'Mediana Mensal IPCA TOP 5 LP'!$A$2:$XDF$2,0),FALSE))</f>
        <v>0.52</v>
      </c>
      <c r="C203" s="21">
        <f>IF(VLOOKUP(A203,'Mediana Mensal IPCA TOP 5 LP'!$A$2:$XFC$10000,MATCH(C$1,'Mediana Mensal IPCA TOP 5 LP'!$A$2:$XDF$2,0),FALSE)=0,NA(),VLOOKUP(A203,'Mediana Mensal IPCA TOP 5 LP'!$A$2:$XFC$10000,MATCH(C$1,'Mediana Mensal IPCA TOP 5 LP'!$A$2:$XDF$2,0),FALSE))</f>
        <v>0.28999999999999998</v>
      </c>
      <c r="D203" s="21">
        <f>IF(VLOOKUP(A203,'Mediana Mensal IPCA TOP 5 LP'!$A$2:$XFC$10000,MATCH(D$1,'Mediana Mensal IPCA TOP 5 LP'!$A$2:$XDF$2,0),FALSE)=0,NA(),VLOOKUP(A203,'Mediana Mensal IPCA TOP 5 LP'!$A$2:$XFC$10000,MATCH(D$1,'Mediana Mensal IPCA TOP 5 LP'!$A$2:$XDF$2,0),FALSE))</f>
        <v>0.36</v>
      </c>
      <c r="E203" s="21">
        <f>IF(VLOOKUP(A203,'Mediana Mensal IPCA TOP 5 LP'!$A$2:$XFC$10000,MATCH(E$1,'Mediana Mensal IPCA TOP 5 LP'!$A$2:$XDF$2,0),FALSE)=0,NA(),VLOOKUP(A203,'Mediana Mensal IPCA TOP 5 LP'!$A$2:$XFC$10000,MATCH(E$1,'Mediana Mensal IPCA TOP 5 LP'!$A$2:$XDF$2,0),FALSE))</f>
        <v>0.27</v>
      </c>
      <c r="F203" s="21">
        <f>IF(VLOOKUP(A203,'Mediana Mensal IPCA TOP 5 LP'!$A$2:$XFC$10000,MATCH(F$1,'Mediana Mensal IPCA TOP 5 LP'!$A$2:$XDF$2,0),FALSE)=0,NA(),VLOOKUP(A203,'Mediana Mensal IPCA TOP 5 LP'!$A$2:$XFC$10000,MATCH(F$1,'Mediana Mensal IPCA TOP 5 LP'!$A$2:$XDF$2,0),FALSE))</f>
        <v>0.15</v>
      </c>
    </row>
    <row r="204" spans="1:6" x14ac:dyDescent="0.3">
      <c r="A204" s="20">
        <v>44855</v>
      </c>
      <c r="B204" s="21">
        <f>IF(VLOOKUP(A204,'Mediana Mensal IPCA TOP 5 LP'!$A$2:$XFC$10000,MATCH(B$1,'Mediana Mensal IPCA TOP 5 LP'!$A$2:$XDF$2,0),FALSE)=0,NA(),VLOOKUP(A204,'Mediana Mensal IPCA TOP 5 LP'!$A$2:$XFC$10000,MATCH(B$1,'Mediana Mensal IPCA TOP 5 LP'!$A$2:$XDF$2,0),FALSE))</f>
        <v>0.54</v>
      </c>
      <c r="C204" s="21">
        <f>IF(VLOOKUP(A204,'Mediana Mensal IPCA TOP 5 LP'!$A$2:$XFC$10000,MATCH(C$1,'Mediana Mensal IPCA TOP 5 LP'!$A$2:$XDF$2,0),FALSE)=0,NA(),VLOOKUP(A204,'Mediana Mensal IPCA TOP 5 LP'!$A$2:$XFC$10000,MATCH(C$1,'Mediana Mensal IPCA TOP 5 LP'!$A$2:$XDF$2,0),FALSE))</f>
        <v>0.28999999999999998</v>
      </c>
      <c r="D204" s="21">
        <f>IF(VLOOKUP(A204,'Mediana Mensal IPCA TOP 5 LP'!$A$2:$XFC$10000,MATCH(D$1,'Mediana Mensal IPCA TOP 5 LP'!$A$2:$XDF$2,0),FALSE)=0,NA(),VLOOKUP(A204,'Mediana Mensal IPCA TOP 5 LP'!$A$2:$XFC$10000,MATCH(D$1,'Mediana Mensal IPCA TOP 5 LP'!$A$2:$XDF$2,0),FALSE))</f>
        <v>0.39</v>
      </c>
      <c r="E204" s="21">
        <f>IF(VLOOKUP(A204,'Mediana Mensal IPCA TOP 5 LP'!$A$2:$XFC$10000,MATCH(E$1,'Mediana Mensal IPCA TOP 5 LP'!$A$2:$XDF$2,0),FALSE)=0,NA(),VLOOKUP(A204,'Mediana Mensal IPCA TOP 5 LP'!$A$2:$XFC$10000,MATCH(E$1,'Mediana Mensal IPCA TOP 5 LP'!$A$2:$XDF$2,0),FALSE))</f>
        <v>0.27</v>
      </c>
      <c r="F204" s="21">
        <f>IF(VLOOKUP(A204,'Mediana Mensal IPCA TOP 5 LP'!$A$2:$XFC$10000,MATCH(F$1,'Mediana Mensal IPCA TOP 5 LP'!$A$2:$XDF$2,0),FALSE)=0,NA(),VLOOKUP(A204,'Mediana Mensal IPCA TOP 5 LP'!$A$2:$XFC$10000,MATCH(F$1,'Mediana Mensal IPCA TOP 5 LP'!$A$2:$XDF$2,0),FALSE))</f>
        <v>0.14000000000000001</v>
      </c>
    </row>
    <row r="205" spans="1:6" x14ac:dyDescent="0.3">
      <c r="A205" s="20">
        <v>44858</v>
      </c>
      <c r="B205" s="21">
        <f>IF(VLOOKUP(A205,'Mediana Mensal IPCA TOP 5 LP'!$A$2:$XFC$10000,MATCH(B$1,'Mediana Mensal IPCA TOP 5 LP'!$A$2:$XDF$2,0),FALSE)=0,NA(),VLOOKUP(A205,'Mediana Mensal IPCA TOP 5 LP'!$A$2:$XFC$10000,MATCH(B$1,'Mediana Mensal IPCA TOP 5 LP'!$A$2:$XDF$2,0),FALSE))</f>
        <v>0.54</v>
      </c>
      <c r="C205" s="21">
        <f>IF(VLOOKUP(A205,'Mediana Mensal IPCA TOP 5 LP'!$A$2:$XFC$10000,MATCH(C$1,'Mediana Mensal IPCA TOP 5 LP'!$A$2:$XDF$2,0),FALSE)=0,NA(),VLOOKUP(A205,'Mediana Mensal IPCA TOP 5 LP'!$A$2:$XFC$10000,MATCH(C$1,'Mediana Mensal IPCA TOP 5 LP'!$A$2:$XDF$2,0),FALSE))</f>
        <v>0.28999999999999998</v>
      </c>
      <c r="D205" s="21">
        <f>IF(VLOOKUP(A205,'Mediana Mensal IPCA TOP 5 LP'!$A$2:$XFC$10000,MATCH(D$1,'Mediana Mensal IPCA TOP 5 LP'!$A$2:$XDF$2,0),FALSE)=0,NA(),VLOOKUP(A205,'Mediana Mensal IPCA TOP 5 LP'!$A$2:$XFC$10000,MATCH(D$1,'Mediana Mensal IPCA TOP 5 LP'!$A$2:$XDF$2,0),FALSE))</f>
        <v>0.39</v>
      </c>
      <c r="E205" s="21">
        <f>IF(VLOOKUP(A205,'Mediana Mensal IPCA TOP 5 LP'!$A$2:$XFC$10000,MATCH(E$1,'Mediana Mensal IPCA TOP 5 LP'!$A$2:$XDF$2,0),FALSE)=0,NA(),VLOOKUP(A205,'Mediana Mensal IPCA TOP 5 LP'!$A$2:$XFC$10000,MATCH(E$1,'Mediana Mensal IPCA TOP 5 LP'!$A$2:$XDF$2,0),FALSE))</f>
        <v>0.27</v>
      </c>
      <c r="F205" s="21">
        <f>IF(VLOOKUP(A205,'Mediana Mensal IPCA TOP 5 LP'!$A$2:$XFC$10000,MATCH(F$1,'Mediana Mensal IPCA TOP 5 LP'!$A$2:$XDF$2,0),FALSE)=0,NA(),VLOOKUP(A205,'Mediana Mensal IPCA TOP 5 LP'!$A$2:$XFC$10000,MATCH(F$1,'Mediana Mensal IPCA TOP 5 LP'!$A$2:$XDF$2,0),FALSE))</f>
        <v>0.14000000000000001</v>
      </c>
    </row>
    <row r="206" spans="1:6" x14ac:dyDescent="0.3">
      <c r="A206" s="20">
        <v>44859</v>
      </c>
      <c r="B206" s="21">
        <f>IF(VLOOKUP(A206,'Mediana Mensal IPCA TOP 5 LP'!$A$2:$XFC$10000,MATCH(B$1,'Mediana Mensal IPCA TOP 5 LP'!$A$2:$XDF$2,0),FALSE)=0,NA(),VLOOKUP(A206,'Mediana Mensal IPCA TOP 5 LP'!$A$2:$XFC$10000,MATCH(B$1,'Mediana Mensal IPCA TOP 5 LP'!$A$2:$XDF$2,0),FALSE))</f>
        <v>0.54</v>
      </c>
      <c r="C206" s="21">
        <f>IF(VLOOKUP(A206,'Mediana Mensal IPCA TOP 5 LP'!$A$2:$XFC$10000,MATCH(C$1,'Mediana Mensal IPCA TOP 5 LP'!$A$2:$XDF$2,0),FALSE)=0,NA(),VLOOKUP(A206,'Mediana Mensal IPCA TOP 5 LP'!$A$2:$XFC$10000,MATCH(C$1,'Mediana Mensal IPCA TOP 5 LP'!$A$2:$XDF$2,0),FALSE))</f>
        <v>0.28999999999999998</v>
      </c>
      <c r="D206" s="21">
        <f>IF(VLOOKUP(A206,'Mediana Mensal IPCA TOP 5 LP'!$A$2:$XFC$10000,MATCH(D$1,'Mediana Mensal IPCA TOP 5 LP'!$A$2:$XDF$2,0),FALSE)=0,NA(),VLOOKUP(A206,'Mediana Mensal IPCA TOP 5 LP'!$A$2:$XFC$10000,MATCH(D$1,'Mediana Mensal IPCA TOP 5 LP'!$A$2:$XDF$2,0),FALSE))</f>
        <v>0.39</v>
      </c>
      <c r="E206" s="21">
        <f>IF(VLOOKUP(A206,'Mediana Mensal IPCA TOP 5 LP'!$A$2:$XFC$10000,MATCH(E$1,'Mediana Mensal IPCA TOP 5 LP'!$A$2:$XDF$2,0),FALSE)=0,NA(),VLOOKUP(A206,'Mediana Mensal IPCA TOP 5 LP'!$A$2:$XFC$10000,MATCH(E$1,'Mediana Mensal IPCA TOP 5 LP'!$A$2:$XDF$2,0),FALSE))</f>
        <v>0.27</v>
      </c>
      <c r="F206" s="21">
        <f>IF(VLOOKUP(A206,'Mediana Mensal IPCA TOP 5 LP'!$A$2:$XFC$10000,MATCH(F$1,'Mediana Mensal IPCA TOP 5 LP'!$A$2:$XDF$2,0),FALSE)=0,NA(),VLOOKUP(A206,'Mediana Mensal IPCA TOP 5 LP'!$A$2:$XFC$10000,MATCH(F$1,'Mediana Mensal IPCA TOP 5 LP'!$A$2:$XDF$2,0),FALSE))</f>
        <v>0.14000000000000001</v>
      </c>
    </row>
    <row r="207" spans="1:6" x14ac:dyDescent="0.3">
      <c r="A207" s="20">
        <v>44860</v>
      </c>
      <c r="B207" s="21">
        <f>IF(VLOOKUP(A207,'Mediana Mensal IPCA TOP 5 LP'!$A$2:$XFC$10000,MATCH(B$1,'Mediana Mensal IPCA TOP 5 LP'!$A$2:$XDF$2,0),FALSE)=0,NA(),VLOOKUP(A207,'Mediana Mensal IPCA TOP 5 LP'!$A$2:$XFC$10000,MATCH(B$1,'Mediana Mensal IPCA TOP 5 LP'!$A$2:$XDF$2,0),FALSE))</f>
        <v>0.54</v>
      </c>
      <c r="C207" s="21">
        <f>IF(VLOOKUP(A207,'Mediana Mensal IPCA TOP 5 LP'!$A$2:$XFC$10000,MATCH(C$1,'Mediana Mensal IPCA TOP 5 LP'!$A$2:$XDF$2,0),FALSE)=0,NA(),VLOOKUP(A207,'Mediana Mensal IPCA TOP 5 LP'!$A$2:$XFC$10000,MATCH(C$1,'Mediana Mensal IPCA TOP 5 LP'!$A$2:$XDF$2,0),FALSE))</f>
        <v>0.28999999999999998</v>
      </c>
      <c r="D207" s="21">
        <f>IF(VLOOKUP(A207,'Mediana Mensal IPCA TOP 5 LP'!$A$2:$XFC$10000,MATCH(D$1,'Mediana Mensal IPCA TOP 5 LP'!$A$2:$XDF$2,0),FALSE)=0,NA(),VLOOKUP(A207,'Mediana Mensal IPCA TOP 5 LP'!$A$2:$XFC$10000,MATCH(D$1,'Mediana Mensal IPCA TOP 5 LP'!$A$2:$XDF$2,0),FALSE))</f>
        <v>0.39</v>
      </c>
      <c r="E207" s="21">
        <f>IF(VLOOKUP(A207,'Mediana Mensal IPCA TOP 5 LP'!$A$2:$XFC$10000,MATCH(E$1,'Mediana Mensal IPCA TOP 5 LP'!$A$2:$XDF$2,0),FALSE)=0,NA(),VLOOKUP(A207,'Mediana Mensal IPCA TOP 5 LP'!$A$2:$XFC$10000,MATCH(E$1,'Mediana Mensal IPCA TOP 5 LP'!$A$2:$XDF$2,0),FALSE))</f>
        <v>0.27</v>
      </c>
      <c r="F207" s="21">
        <f>IF(VLOOKUP(A207,'Mediana Mensal IPCA TOP 5 LP'!$A$2:$XFC$10000,MATCH(F$1,'Mediana Mensal IPCA TOP 5 LP'!$A$2:$XDF$2,0),FALSE)=0,NA(),VLOOKUP(A207,'Mediana Mensal IPCA TOP 5 LP'!$A$2:$XFC$10000,MATCH(F$1,'Mediana Mensal IPCA TOP 5 LP'!$A$2:$XDF$2,0),FALSE))</f>
        <v>0.14000000000000001</v>
      </c>
    </row>
    <row r="208" spans="1:6" x14ac:dyDescent="0.3">
      <c r="A208" s="20">
        <v>44861</v>
      </c>
      <c r="B208" s="21">
        <f>IF(VLOOKUP(A208,'Mediana Mensal IPCA TOP 5 LP'!$A$2:$XFC$10000,MATCH(B$1,'Mediana Mensal IPCA TOP 5 LP'!$A$2:$XDF$2,0),FALSE)=0,NA(),VLOOKUP(A208,'Mediana Mensal IPCA TOP 5 LP'!$A$2:$XFC$10000,MATCH(B$1,'Mediana Mensal IPCA TOP 5 LP'!$A$2:$XDF$2,0),FALSE))</f>
        <v>0.54</v>
      </c>
      <c r="C208" s="21">
        <f>IF(VLOOKUP(A208,'Mediana Mensal IPCA TOP 5 LP'!$A$2:$XFC$10000,MATCH(C$1,'Mediana Mensal IPCA TOP 5 LP'!$A$2:$XDF$2,0),FALSE)=0,NA(),VLOOKUP(A208,'Mediana Mensal IPCA TOP 5 LP'!$A$2:$XFC$10000,MATCH(C$1,'Mediana Mensal IPCA TOP 5 LP'!$A$2:$XDF$2,0),FALSE))</f>
        <v>0.28999999999999998</v>
      </c>
      <c r="D208" s="21">
        <f>IF(VLOOKUP(A208,'Mediana Mensal IPCA TOP 5 LP'!$A$2:$XFC$10000,MATCH(D$1,'Mediana Mensal IPCA TOP 5 LP'!$A$2:$XDF$2,0),FALSE)=0,NA(),VLOOKUP(A208,'Mediana Mensal IPCA TOP 5 LP'!$A$2:$XFC$10000,MATCH(D$1,'Mediana Mensal IPCA TOP 5 LP'!$A$2:$XDF$2,0),FALSE))</f>
        <v>0.39</v>
      </c>
      <c r="E208" s="21">
        <f>IF(VLOOKUP(A208,'Mediana Mensal IPCA TOP 5 LP'!$A$2:$XFC$10000,MATCH(E$1,'Mediana Mensal IPCA TOP 5 LP'!$A$2:$XDF$2,0),FALSE)=0,NA(),VLOOKUP(A208,'Mediana Mensal IPCA TOP 5 LP'!$A$2:$XFC$10000,MATCH(E$1,'Mediana Mensal IPCA TOP 5 LP'!$A$2:$XDF$2,0),FALSE))</f>
        <v>0.27</v>
      </c>
      <c r="F208" s="21">
        <f>IF(VLOOKUP(A208,'Mediana Mensal IPCA TOP 5 LP'!$A$2:$XFC$10000,MATCH(F$1,'Mediana Mensal IPCA TOP 5 LP'!$A$2:$XDF$2,0),FALSE)=0,NA(),VLOOKUP(A208,'Mediana Mensal IPCA TOP 5 LP'!$A$2:$XFC$10000,MATCH(F$1,'Mediana Mensal IPCA TOP 5 LP'!$A$2:$XDF$2,0),FALSE))</f>
        <v>0.14000000000000001</v>
      </c>
    </row>
    <row r="209" spans="1:6" x14ac:dyDescent="0.3">
      <c r="A209" s="20">
        <v>44862</v>
      </c>
      <c r="B209" s="21">
        <f>IF(VLOOKUP(A209,'Mediana Mensal IPCA TOP 5 LP'!$A$2:$XFC$10000,MATCH(B$1,'Mediana Mensal IPCA TOP 5 LP'!$A$2:$XDF$2,0),FALSE)=0,NA(),VLOOKUP(A209,'Mediana Mensal IPCA TOP 5 LP'!$A$2:$XFC$10000,MATCH(B$1,'Mediana Mensal IPCA TOP 5 LP'!$A$2:$XDF$2,0),FALSE))</f>
        <v>0.54</v>
      </c>
      <c r="C209" s="21">
        <f>IF(VLOOKUP(A209,'Mediana Mensal IPCA TOP 5 LP'!$A$2:$XFC$10000,MATCH(C$1,'Mediana Mensal IPCA TOP 5 LP'!$A$2:$XDF$2,0),FALSE)=0,NA(),VLOOKUP(A209,'Mediana Mensal IPCA TOP 5 LP'!$A$2:$XFC$10000,MATCH(C$1,'Mediana Mensal IPCA TOP 5 LP'!$A$2:$XDF$2,0),FALSE))</f>
        <v>0.28999999999999998</v>
      </c>
      <c r="D209" s="21">
        <f>IF(VLOOKUP(A209,'Mediana Mensal IPCA TOP 5 LP'!$A$2:$XFC$10000,MATCH(D$1,'Mediana Mensal IPCA TOP 5 LP'!$A$2:$XDF$2,0),FALSE)=0,NA(),VLOOKUP(A209,'Mediana Mensal IPCA TOP 5 LP'!$A$2:$XFC$10000,MATCH(D$1,'Mediana Mensal IPCA TOP 5 LP'!$A$2:$XDF$2,0),FALSE))</f>
        <v>0.39</v>
      </c>
      <c r="E209" s="21">
        <f>IF(VLOOKUP(A209,'Mediana Mensal IPCA TOP 5 LP'!$A$2:$XFC$10000,MATCH(E$1,'Mediana Mensal IPCA TOP 5 LP'!$A$2:$XDF$2,0),FALSE)=0,NA(),VLOOKUP(A209,'Mediana Mensal IPCA TOP 5 LP'!$A$2:$XFC$10000,MATCH(E$1,'Mediana Mensal IPCA TOP 5 LP'!$A$2:$XDF$2,0),FALSE))</f>
        <v>0.27</v>
      </c>
      <c r="F209" s="21">
        <f>IF(VLOOKUP(A209,'Mediana Mensal IPCA TOP 5 LP'!$A$2:$XFC$10000,MATCH(F$1,'Mediana Mensal IPCA TOP 5 LP'!$A$2:$XDF$2,0),FALSE)=0,NA(),VLOOKUP(A209,'Mediana Mensal IPCA TOP 5 LP'!$A$2:$XFC$10000,MATCH(F$1,'Mediana Mensal IPCA TOP 5 LP'!$A$2:$XDF$2,0),FALSE))</f>
        <v>0.14000000000000001</v>
      </c>
    </row>
    <row r="210" spans="1:6" x14ac:dyDescent="0.3">
      <c r="A210" s="20">
        <v>44865</v>
      </c>
      <c r="B210" s="21">
        <f>IF(VLOOKUP(A210,'Mediana Mensal IPCA TOP 5 LP'!$A$2:$XFC$10000,MATCH(B$1,'Mediana Mensal IPCA TOP 5 LP'!$A$2:$XDF$2,0),FALSE)=0,NA(),VLOOKUP(A210,'Mediana Mensal IPCA TOP 5 LP'!$A$2:$XFC$10000,MATCH(B$1,'Mediana Mensal IPCA TOP 5 LP'!$A$2:$XDF$2,0),FALSE))</f>
        <v>0.53</v>
      </c>
      <c r="C210" s="21">
        <f>IF(VLOOKUP(A210,'Mediana Mensal IPCA TOP 5 LP'!$A$2:$XFC$10000,MATCH(C$1,'Mediana Mensal IPCA TOP 5 LP'!$A$2:$XDF$2,0),FALSE)=0,NA(),VLOOKUP(A210,'Mediana Mensal IPCA TOP 5 LP'!$A$2:$XFC$10000,MATCH(C$1,'Mediana Mensal IPCA TOP 5 LP'!$A$2:$XDF$2,0),FALSE))</f>
        <v>0.28999999999999998</v>
      </c>
      <c r="D210" s="21">
        <f>IF(VLOOKUP(A210,'Mediana Mensal IPCA TOP 5 LP'!$A$2:$XFC$10000,MATCH(D$1,'Mediana Mensal IPCA TOP 5 LP'!$A$2:$XDF$2,0),FALSE)=0,NA(),VLOOKUP(A210,'Mediana Mensal IPCA TOP 5 LP'!$A$2:$XFC$10000,MATCH(D$1,'Mediana Mensal IPCA TOP 5 LP'!$A$2:$XDF$2,0),FALSE))</f>
        <v>0.39</v>
      </c>
      <c r="E210" s="21">
        <f>IF(VLOOKUP(A210,'Mediana Mensal IPCA TOP 5 LP'!$A$2:$XFC$10000,MATCH(E$1,'Mediana Mensal IPCA TOP 5 LP'!$A$2:$XDF$2,0),FALSE)=0,NA(),VLOOKUP(A210,'Mediana Mensal IPCA TOP 5 LP'!$A$2:$XFC$10000,MATCH(E$1,'Mediana Mensal IPCA TOP 5 LP'!$A$2:$XDF$2,0),FALSE))</f>
        <v>0.27</v>
      </c>
      <c r="F210" s="21">
        <f>IF(VLOOKUP(A210,'Mediana Mensal IPCA TOP 5 LP'!$A$2:$XFC$10000,MATCH(F$1,'Mediana Mensal IPCA TOP 5 LP'!$A$2:$XDF$2,0),FALSE)=0,NA(),VLOOKUP(A210,'Mediana Mensal IPCA TOP 5 LP'!$A$2:$XFC$10000,MATCH(F$1,'Mediana Mensal IPCA TOP 5 LP'!$A$2:$XDF$2,0),FALSE))</f>
        <v>0.14000000000000001</v>
      </c>
    </row>
    <row r="211" spans="1:6" x14ac:dyDescent="0.3">
      <c r="A211" s="20">
        <v>44866</v>
      </c>
      <c r="B211" s="21">
        <f>IF(VLOOKUP(A211,'Mediana Mensal IPCA TOP 5 LP'!$A$2:$XFC$10000,MATCH(B$1,'Mediana Mensal IPCA TOP 5 LP'!$A$2:$XDF$2,0),FALSE)=0,NA(),VLOOKUP(A211,'Mediana Mensal IPCA TOP 5 LP'!$A$2:$XFC$10000,MATCH(B$1,'Mediana Mensal IPCA TOP 5 LP'!$A$2:$XDF$2,0),FALSE))</f>
        <v>0.53</v>
      </c>
      <c r="C211" s="21">
        <f>IF(VLOOKUP(A211,'Mediana Mensal IPCA TOP 5 LP'!$A$2:$XFC$10000,MATCH(C$1,'Mediana Mensal IPCA TOP 5 LP'!$A$2:$XDF$2,0),FALSE)=0,NA(),VLOOKUP(A211,'Mediana Mensal IPCA TOP 5 LP'!$A$2:$XFC$10000,MATCH(C$1,'Mediana Mensal IPCA TOP 5 LP'!$A$2:$XDF$2,0),FALSE))</f>
        <v>0.28999999999999998</v>
      </c>
      <c r="D211" s="21">
        <f>IF(VLOOKUP(A211,'Mediana Mensal IPCA TOP 5 LP'!$A$2:$XFC$10000,MATCH(D$1,'Mediana Mensal IPCA TOP 5 LP'!$A$2:$XDF$2,0),FALSE)=0,NA(),VLOOKUP(A211,'Mediana Mensal IPCA TOP 5 LP'!$A$2:$XFC$10000,MATCH(D$1,'Mediana Mensal IPCA TOP 5 LP'!$A$2:$XDF$2,0),FALSE))</f>
        <v>0.39</v>
      </c>
      <c r="E211" s="21">
        <f>IF(VLOOKUP(A211,'Mediana Mensal IPCA TOP 5 LP'!$A$2:$XFC$10000,MATCH(E$1,'Mediana Mensal IPCA TOP 5 LP'!$A$2:$XDF$2,0),FALSE)=0,NA(),VLOOKUP(A211,'Mediana Mensal IPCA TOP 5 LP'!$A$2:$XFC$10000,MATCH(E$1,'Mediana Mensal IPCA TOP 5 LP'!$A$2:$XDF$2,0),FALSE))</f>
        <v>0.27</v>
      </c>
      <c r="F211" s="21">
        <f>IF(VLOOKUP(A211,'Mediana Mensal IPCA TOP 5 LP'!$A$2:$XFC$10000,MATCH(F$1,'Mediana Mensal IPCA TOP 5 LP'!$A$2:$XDF$2,0),FALSE)=0,NA(),VLOOKUP(A211,'Mediana Mensal IPCA TOP 5 LP'!$A$2:$XFC$10000,MATCH(F$1,'Mediana Mensal IPCA TOP 5 LP'!$A$2:$XDF$2,0),FALSE))</f>
        <v>0.14000000000000001</v>
      </c>
    </row>
    <row r="212" spans="1:6" x14ac:dyDescent="0.3">
      <c r="A212" s="20">
        <v>44868</v>
      </c>
      <c r="B212" s="21">
        <f>IF(VLOOKUP(A212,'Mediana Mensal IPCA TOP 5 LP'!$A$2:$XFC$10000,MATCH(B$1,'Mediana Mensal IPCA TOP 5 LP'!$A$2:$XDF$2,0),FALSE)=0,NA(),VLOOKUP(A212,'Mediana Mensal IPCA TOP 5 LP'!$A$2:$XFC$10000,MATCH(B$1,'Mediana Mensal IPCA TOP 5 LP'!$A$2:$XDF$2,0),FALSE))</f>
        <v>0.53</v>
      </c>
      <c r="C212" s="21">
        <f>IF(VLOOKUP(A212,'Mediana Mensal IPCA TOP 5 LP'!$A$2:$XFC$10000,MATCH(C$1,'Mediana Mensal IPCA TOP 5 LP'!$A$2:$XDF$2,0),FALSE)=0,NA(),VLOOKUP(A212,'Mediana Mensal IPCA TOP 5 LP'!$A$2:$XFC$10000,MATCH(C$1,'Mediana Mensal IPCA TOP 5 LP'!$A$2:$XDF$2,0),FALSE))</f>
        <v>0.28999999999999998</v>
      </c>
      <c r="D212" s="21">
        <f>IF(VLOOKUP(A212,'Mediana Mensal IPCA TOP 5 LP'!$A$2:$XFC$10000,MATCH(D$1,'Mediana Mensal IPCA TOP 5 LP'!$A$2:$XDF$2,0),FALSE)=0,NA(),VLOOKUP(A212,'Mediana Mensal IPCA TOP 5 LP'!$A$2:$XFC$10000,MATCH(D$1,'Mediana Mensal IPCA TOP 5 LP'!$A$2:$XDF$2,0),FALSE))</f>
        <v>0.39</v>
      </c>
      <c r="E212" s="21">
        <f>IF(VLOOKUP(A212,'Mediana Mensal IPCA TOP 5 LP'!$A$2:$XFC$10000,MATCH(E$1,'Mediana Mensal IPCA TOP 5 LP'!$A$2:$XDF$2,0),FALSE)=0,NA(),VLOOKUP(A212,'Mediana Mensal IPCA TOP 5 LP'!$A$2:$XFC$10000,MATCH(E$1,'Mediana Mensal IPCA TOP 5 LP'!$A$2:$XDF$2,0),FALSE))</f>
        <v>0.27</v>
      </c>
      <c r="F212" s="21">
        <f>IF(VLOOKUP(A212,'Mediana Mensal IPCA TOP 5 LP'!$A$2:$XFC$10000,MATCH(F$1,'Mediana Mensal IPCA TOP 5 LP'!$A$2:$XDF$2,0),FALSE)=0,NA(),VLOOKUP(A212,'Mediana Mensal IPCA TOP 5 LP'!$A$2:$XFC$10000,MATCH(F$1,'Mediana Mensal IPCA TOP 5 LP'!$A$2:$XDF$2,0),FALSE))</f>
        <v>0.14000000000000001</v>
      </c>
    </row>
    <row r="213" spans="1:6" x14ac:dyDescent="0.3">
      <c r="A213" s="20">
        <v>44869</v>
      </c>
      <c r="B213" s="21">
        <f>IF(VLOOKUP(A213,'Mediana Mensal IPCA TOP 5 LP'!$A$2:$XFC$10000,MATCH(B$1,'Mediana Mensal IPCA TOP 5 LP'!$A$2:$XDF$2,0),FALSE)=0,NA(),VLOOKUP(A213,'Mediana Mensal IPCA TOP 5 LP'!$A$2:$XFC$10000,MATCH(B$1,'Mediana Mensal IPCA TOP 5 LP'!$A$2:$XDF$2,0),FALSE))</f>
        <v>0.51</v>
      </c>
      <c r="C213" s="21">
        <f>IF(VLOOKUP(A213,'Mediana Mensal IPCA TOP 5 LP'!$A$2:$XFC$10000,MATCH(C$1,'Mediana Mensal IPCA TOP 5 LP'!$A$2:$XDF$2,0),FALSE)=0,NA(),VLOOKUP(A213,'Mediana Mensal IPCA TOP 5 LP'!$A$2:$XFC$10000,MATCH(C$1,'Mediana Mensal IPCA TOP 5 LP'!$A$2:$XDF$2,0),FALSE))</f>
        <v>0.28999999999999998</v>
      </c>
      <c r="D213" s="21">
        <f>IF(VLOOKUP(A213,'Mediana Mensal IPCA TOP 5 LP'!$A$2:$XFC$10000,MATCH(D$1,'Mediana Mensal IPCA TOP 5 LP'!$A$2:$XDF$2,0),FALSE)=0,NA(),VLOOKUP(A213,'Mediana Mensal IPCA TOP 5 LP'!$A$2:$XFC$10000,MATCH(D$1,'Mediana Mensal IPCA TOP 5 LP'!$A$2:$XDF$2,0),FALSE))</f>
        <v>0.37</v>
      </c>
      <c r="E213" s="21">
        <f>IF(VLOOKUP(A213,'Mediana Mensal IPCA TOP 5 LP'!$A$2:$XFC$10000,MATCH(E$1,'Mediana Mensal IPCA TOP 5 LP'!$A$2:$XDF$2,0),FALSE)=0,NA(),VLOOKUP(A213,'Mediana Mensal IPCA TOP 5 LP'!$A$2:$XFC$10000,MATCH(E$1,'Mediana Mensal IPCA TOP 5 LP'!$A$2:$XDF$2,0),FALSE))</f>
        <v>0.27</v>
      </c>
      <c r="F213" s="21">
        <f>IF(VLOOKUP(A213,'Mediana Mensal IPCA TOP 5 LP'!$A$2:$XFC$10000,MATCH(F$1,'Mediana Mensal IPCA TOP 5 LP'!$A$2:$XDF$2,0),FALSE)=0,NA(),VLOOKUP(A213,'Mediana Mensal IPCA TOP 5 LP'!$A$2:$XFC$10000,MATCH(F$1,'Mediana Mensal IPCA TOP 5 LP'!$A$2:$XDF$2,0),FALSE))</f>
        <v>0.14000000000000001</v>
      </c>
    </row>
    <row r="214" spans="1:6" x14ac:dyDescent="0.3">
      <c r="A214" s="20">
        <v>44872</v>
      </c>
      <c r="B214" s="21">
        <f>IF(VLOOKUP(A214,'Mediana Mensal IPCA TOP 5 LP'!$A$2:$XFC$10000,MATCH(B$1,'Mediana Mensal IPCA TOP 5 LP'!$A$2:$XDF$2,0),FALSE)=0,NA(),VLOOKUP(A214,'Mediana Mensal IPCA TOP 5 LP'!$A$2:$XFC$10000,MATCH(B$1,'Mediana Mensal IPCA TOP 5 LP'!$A$2:$XDF$2,0),FALSE))</f>
        <v>0.51</v>
      </c>
      <c r="C214" s="21">
        <f>IF(VLOOKUP(A214,'Mediana Mensal IPCA TOP 5 LP'!$A$2:$XFC$10000,MATCH(C$1,'Mediana Mensal IPCA TOP 5 LP'!$A$2:$XDF$2,0),FALSE)=0,NA(),VLOOKUP(A214,'Mediana Mensal IPCA TOP 5 LP'!$A$2:$XFC$10000,MATCH(C$1,'Mediana Mensal IPCA TOP 5 LP'!$A$2:$XDF$2,0),FALSE))</f>
        <v>0.28999999999999998</v>
      </c>
      <c r="D214" s="21">
        <f>IF(VLOOKUP(A214,'Mediana Mensal IPCA TOP 5 LP'!$A$2:$XFC$10000,MATCH(D$1,'Mediana Mensal IPCA TOP 5 LP'!$A$2:$XDF$2,0),FALSE)=0,NA(),VLOOKUP(A214,'Mediana Mensal IPCA TOP 5 LP'!$A$2:$XFC$10000,MATCH(D$1,'Mediana Mensal IPCA TOP 5 LP'!$A$2:$XDF$2,0),FALSE))</f>
        <v>0.37</v>
      </c>
      <c r="E214" s="21">
        <f>IF(VLOOKUP(A214,'Mediana Mensal IPCA TOP 5 LP'!$A$2:$XFC$10000,MATCH(E$1,'Mediana Mensal IPCA TOP 5 LP'!$A$2:$XDF$2,0),FALSE)=0,NA(),VLOOKUP(A214,'Mediana Mensal IPCA TOP 5 LP'!$A$2:$XFC$10000,MATCH(E$1,'Mediana Mensal IPCA TOP 5 LP'!$A$2:$XDF$2,0),FALSE))</f>
        <v>0.27</v>
      </c>
      <c r="F214" s="21">
        <f>IF(VLOOKUP(A214,'Mediana Mensal IPCA TOP 5 LP'!$A$2:$XFC$10000,MATCH(F$1,'Mediana Mensal IPCA TOP 5 LP'!$A$2:$XDF$2,0),FALSE)=0,NA(),VLOOKUP(A214,'Mediana Mensal IPCA TOP 5 LP'!$A$2:$XFC$10000,MATCH(F$1,'Mediana Mensal IPCA TOP 5 LP'!$A$2:$XDF$2,0),FALSE))</f>
        <v>0.14000000000000001</v>
      </c>
    </row>
    <row r="215" spans="1:6" x14ac:dyDescent="0.3">
      <c r="A215" s="20">
        <v>44873</v>
      </c>
      <c r="B215" s="21">
        <f>IF(VLOOKUP(A215,'Mediana Mensal IPCA TOP 5 LP'!$A$2:$XFC$10000,MATCH(B$1,'Mediana Mensal IPCA TOP 5 LP'!$A$2:$XDF$2,0),FALSE)=0,NA(),VLOOKUP(A215,'Mediana Mensal IPCA TOP 5 LP'!$A$2:$XFC$10000,MATCH(B$1,'Mediana Mensal IPCA TOP 5 LP'!$A$2:$XDF$2,0),FALSE))</f>
        <v>0.51</v>
      </c>
      <c r="C215" s="21">
        <f>IF(VLOOKUP(A215,'Mediana Mensal IPCA TOP 5 LP'!$A$2:$XFC$10000,MATCH(C$1,'Mediana Mensal IPCA TOP 5 LP'!$A$2:$XDF$2,0),FALSE)=0,NA(),VLOOKUP(A215,'Mediana Mensal IPCA TOP 5 LP'!$A$2:$XFC$10000,MATCH(C$1,'Mediana Mensal IPCA TOP 5 LP'!$A$2:$XDF$2,0),FALSE))</f>
        <v>0.28999999999999998</v>
      </c>
      <c r="D215" s="21">
        <f>IF(VLOOKUP(A215,'Mediana Mensal IPCA TOP 5 LP'!$A$2:$XFC$10000,MATCH(D$1,'Mediana Mensal IPCA TOP 5 LP'!$A$2:$XDF$2,0),FALSE)=0,NA(),VLOOKUP(A215,'Mediana Mensal IPCA TOP 5 LP'!$A$2:$XFC$10000,MATCH(D$1,'Mediana Mensal IPCA TOP 5 LP'!$A$2:$XDF$2,0),FALSE))</f>
        <v>0.37</v>
      </c>
      <c r="E215" s="21">
        <f>IF(VLOOKUP(A215,'Mediana Mensal IPCA TOP 5 LP'!$A$2:$XFC$10000,MATCH(E$1,'Mediana Mensal IPCA TOP 5 LP'!$A$2:$XDF$2,0),FALSE)=0,NA(),VLOOKUP(A215,'Mediana Mensal IPCA TOP 5 LP'!$A$2:$XFC$10000,MATCH(E$1,'Mediana Mensal IPCA TOP 5 LP'!$A$2:$XDF$2,0),FALSE))</f>
        <v>0.27</v>
      </c>
      <c r="F215" s="21">
        <f>IF(VLOOKUP(A215,'Mediana Mensal IPCA TOP 5 LP'!$A$2:$XFC$10000,MATCH(F$1,'Mediana Mensal IPCA TOP 5 LP'!$A$2:$XDF$2,0),FALSE)=0,NA(),VLOOKUP(A215,'Mediana Mensal IPCA TOP 5 LP'!$A$2:$XFC$10000,MATCH(F$1,'Mediana Mensal IPCA TOP 5 LP'!$A$2:$XDF$2,0),FALSE))</f>
        <v>0.14000000000000001</v>
      </c>
    </row>
    <row r="216" spans="1:6" x14ac:dyDescent="0.3">
      <c r="A216" s="20">
        <v>44874</v>
      </c>
      <c r="B216" s="21">
        <f>IF(VLOOKUP(A216,'Mediana Mensal IPCA TOP 5 LP'!$A$2:$XFC$10000,MATCH(B$1,'Mediana Mensal IPCA TOP 5 LP'!$A$2:$XDF$2,0),FALSE)=0,NA(),VLOOKUP(A216,'Mediana Mensal IPCA TOP 5 LP'!$A$2:$XFC$10000,MATCH(B$1,'Mediana Mensal IPCA TOP 5 LP'!$A$2:$XDF$2,0),FALSE))</f>
        <v>0.51</v>
      </c>
      <c r="C216" s="21">
        <f>IF(VLOOKUP(A216,'Mediana Mensal IPCA TOP 5 LP'!$A$2:$XFC$10000,MATCH(C$1,'Mediana Mensal IPCA TOP 5 LP'!$A$2:$XDF$2,0),FALSE)=0,NA(),VLOOKUP(A216,'Mediana Mensal IPCA TOP 5 LP'!$A$2:$XFC$10000,MATCH(C$1,'Mediana Mensal IPCA TOP 5 LP'!$A$2:$XDF$2,0),FALSE))</f>
        <v>0.28999999999999998</v>
      </c>
      <c r="D216" s="21">
        <f>IF(VLOOKUP(A216,'Mediana Mensal IPCA TOP 5 LP'!$A$2:$XFC$10000,MATCH(D$1,'Mediana Mensal IPCA TOP 5 LP'!$A$2:$XDF$2,0),FALSE)=0,NA(),VLOOKUP(A216,'Mediana Mensal IPCA TOP 5 LP'!$A$2:$XFC$10000,MATCH(D$1,'Mediana Mensal IPCA TOP 5 LP'!$A$2:$XDF$2,0),FALSE))</f>
        <v>0.37</v>
      </c>
      <c r="E216" s="21">
        <f>IF(VLOOKUP(A216,'Mediana Mensal IPCA TOP 5 LP'!$A$2:$XFC$10000,MATCH(E$1,'Mediana Mensal IPCA TOP 5 LP'!$A$2:$XDF$2,0),FALSE)=0,NA(),VLOOKUP(A216,'Mediana Mensal IPCA TOP 5 LP'!$A$2:$XFC$10000,MATCH(E$1,'Mediana Mensal IPCA TOP 5 LP'!$A$2:$XDF$2,0),FALSE))</f>
        <v>0.27</v>
      </c>
      <c r="F216" s="21">
        <f>IF(VLOOKUP(A216,'Mediana Mensal IPCA TOP 5 LP'!$A$2:$XFC$10000,MATCH(F$1,'Mediana Mensal IPCA TOP 5 LP'!$A$2:$XDF$2,0),FALSE)=0,NA(),VLOOKUP(A216,'Mediana Mensal IPCA TOP 5 LP'!$A$2:$XFC$10000,MATCH(F$1,'Mediana Mensal IPCA TOP 5 LP'!$A$2:$XDF$2,0),FALSE))</f>
        <v>0.14000000000000001</v>
      </c>
    </row>
    <row r="217" spans="1:6" x14ac:dyDescent="0.3">
      <c r="A217" s="20">
        <v>44875</v>
      </c>
      <c r="B217" s="21">
        <f>IF(VLOOKUP(A217,'Mediana Mensal IPCA TOP 5 LP'!$A$2:$XFC$10000,MATCH(B$1,'Mediana Mensal IPCA TOP 5 LP'!$A$2:$XDF$2,0),FALSE)=0,NA(),VLOOKUP(A217,'Mediana Mensal IPCA TOP 5 LP'!$A$2:$XFC$10000,MATCH(B$1,'Mediana Mensal IPCA TOP 5 LP'!$A$2:$XDF$2,0),FALSE))</f>
        <v>0.51</v>
      </c>
      <c r="C217" s="21">
        <f>IF(VLOOKUP(A217,'Mediana Mensal IPCA TOP 5 LP'!$A$2:$XFC$10000,MATCH(C$1,'Mediana Mensal IPCA TOP 5 LP'!$A$2:$XDF$2,0),FALSE)=0,NA(),VLOOKUP(A217,'Mediana Mensal IPCA TOP 5 LP'!$A$2:$XFC$10000,MATCH(C$1,'Mediana Mensal IPCA TOP 5 LP'!$A$2:$XDF$2,0),FALSE))</f>
        <v>0.28999999999999998</v>
      </c>
      <c r="D217" s="21">
        <f>IF(VLOOKUP(A217,'Mediana Mensal IPCA TOP 5 LP'!$A$2:$XFC$10000,MATCH(D$1,'Mediana Mensal IPCA TOP 5 LP'!$A$2:$XDF$2,0),FALSE)=0,NA(),VLOOKUP(A217,'Mediana Mensal IPCA TOP 5 LP'!$A$2:$XFC$10000,MATCH(D$1,'Mediana Mensal IPCA TOP 5 LP'!$A$2:$XDF$2,0),FALSE))</f>
        <v>0.37</v>
      </c>
      <c r="E217" s="21">
        <f>IF(VLOOKUP(A217,'Mediana Mensal IPCA TOP 5 LP'!$A$2:$XFC$10000,MATCH(E$1,'Mediana Mensal IPCA TOP 5 LP'!$A$2:$XDF$2,0),FALSE)=0,NA(),VLOOKUP(A217,'Mediana Mensal IPCA TOP 5 LP'!$A$2:$XFC$10000,MATCH(E$1,'Mediana Mensal IPCA TOP 5 LP'!$A$2:$XDF$2,0),FALSE))</f>
        <v>0.27</v>
      </c>
      <c r="F217" s="21">
        <f>IF(VLOOKUP(A217,'Mediana Mensal IPCA TOP 5 LP'!$A$2:$XFC$10000,MATCH(F$1,'Mediana Mensal IPCA TOP 5 LP'!$A$2:$XDF$2,0),FALSE)=0,NA(),VLOOKUP(A217,'Mediana Mensal IPCA TOP 5 LP'!$A$2:$XFC$10000,MATCH(F$1,'Mediana Mensal IPCA TOP 5 LP'!$A$2:$XDF$2,0),FALSE))</f>
        <v>0.14000000000000001</v>
      </c>
    </row>
    <row r="218" spans="1:6" x14ac:dyDescent="0.3">
      <c r="A218" s="20">
        <v>44876</v>
      </c>
      <c r="B218" s="21">
        <f>IF(VLOOKUP(A218,'Mediana Mensal IPCA TOP 5 LP'!$A$2:$XFC$10000,MATCH(B$1,'Mediana Mensal IPCA TOP 5 LP'!$A$2:$XDF$2,0),FALSE)=0,NA(),VLOOKUP(A218,'Mediana Mensal IPCA TOP 5 LP'!$A$2:$XFC$10000,MATCH(B$1,'Mediana Mensal IPCA TOP 5 LP'!$A$2:$XDF$2,0),FALSE))</f>
        <v>0.56999999999999995</v>
      </c>
      <c r="C218" s="21">
        <f>IF(VLOOKUP(A218,'Mediana Mensal IPCA TOP 5 LP'!$A$2:$XFC$10000,MATCH(C$1,'Mediana Mensal IPCA TOP 5 LP'!$A$2:$XDF$2,0),FALSE)=0,NA(),VLOOKUP(A218,'Mediana Mensal IPCA TOP 5 LP'!$A$2:$XFC$10000,MATCH(C$1,'Mediana Mensal IPCA TOP 5 LP'!$A$2:$XDF$2,0),FALSE))</f>
        <v>0.28999999999999998</v>
      </c>
      <c r="D218" s="21">
        <f>IF(VLOOKUP(A218,'Mediana Mensal IPCA TOP 5 LP'!$A$2:$XFC$10000,MATCH(D$1,'Mediana Mensal IPCA TOP 5 LP'!$A$2:$XDF$2,0),FALSE)=0,NA(),VLOOKUP(A218,'Mediana Mensal IPCA TOP 5 LP'!$A$2:$XFC$10000,MATCH(D$1,'Mediana Mensal IPCA TOP 5 LP'!$A$2:$XDF$2,0),FALSE))</f>
        <v>0.39</v>
      </c>
      <c r="E218" s="21">
        <f>IF(VLOOKUP(A218,'Mediana Mensal IPCA TOP 5 LP'!$A$2:$XFC$10000,MATCH(E$1,'Mediana Mensal IPCA TOP 5 LP'!$A$2:$XDF$2,0),FALSE)=0,NA(),VLOOKUP(A218,'Mediana Mensal IPCA TOP 5 LP'!$A$2:$XFC$10000,MATCH(E$1,'Mediana Mensal IPCA TOP 5 LP'!$A$2:$XDF$2,0),FALSE))</f>
        <v>0.27</v>
      </c>
      <c r="F218" s="21">
        <f>IF(VLOOKUP(A218,'Mediana Mensal IPCA TOP 5 LP'!$A$2:$XFC$10000,MATCH(F$1,'Mediana Mensal IPCA TOP 5 LP'!$A$2:$XDF$2,0),FALSE)=0,NA(),VLOOKUP(A218,'Mediana Mensal IPCA TOP 5 LP'!$A$2:$XFC$10000,MATCH(F$1,'Mediana Mensal IPCA TOP 5 LP'!$A$2:$XDF$2,0),FALSE))</f>
        <v>0.14000000000000001</v>
      </c>
    </row>
    <row r="219" spans="1:6" x14ac:dyDescent="0.3">
      <c r="A219" s="20">
        <v>44879</v>
      </c>
      <c r="B219" s="21">
        <f>IF(VLOOKUP(A219,'Mediana Mensal IPCA TOP 5 LP'!$A$2:$XFC$10000,MATCH(B$1,'Mediana Mensal IPCA TOP 5 LP'!$A$2:$XDF$2,0),FALSE)=0,NA(),VLOOKUP(A219,'Mediana Mensal IPCA TOP 5 LP'!$A$2:$XFC$10000,MATCH(B$1,'Mediana Mensal IPCA TOP 5 LP'!$A$2:$XDF$2,0),FALSE))</f>
        <v>0.56999999999999995</v>
      </c>
      <c r="C219" s="21">
        <f>IF(VLOOKUP(A219,'Mediana Mensal IPCA TOP 5 LP'!$A$2:$XFC$10000,MATCH(C$1,'Mediana Mensal IPCA TOP 5 LP'!$A$2:$XDF$2,0),FALSE)=0,NA(),VLOOKUP(A219,'Mediana Mensal IPCA TOP 5 LP'!$A$2:$XFC$10000,MATCH(C$1,'Mediana Mensal IPCA TOP 5 LP'!$A$2:$XDF$2,0),FALSE))</f>
        <v>0.28999999999999998</v>
      </c>
      <c r="D219" s="21">
        <f>IF(VLOOKUP(A219,'Mediana Mensal IPCA TOP 5 LP'!$A$2:$XFC$10000,MATCH(D$1,'Mediana Mensal IPCA TOP 5 LP'!$A$2:$XDF$2,0),FALSE)=0,NA(),VLOOKUP(A219,'Mediana Mensal IPCA TOP 5 LP'!$A$2:$XFC$10000,MATCH(D$1,'Mediana Mensal IPCA TOP 5 LP'!$A$2:$XDF$2,0),FALSE))</f>
        <v>0.39</v>
      </c>
      <c r="E219" s="21">
        <f>IF(VLOOKUP(A219,'Mediana Mensal IPCA TOP 5 LP'!$A$2:$XFC$10000,MATCH(E$1,'Mediana Mensal IPCA TOP 5 LP'!$A$2:$XDF$2,0),FALSE)=0,NA(),VLOOKUP(A219,'Mediana Mensal IPCA TOP 5 LP'!$A$2:$XFC$10000,MATCH(E$1,'Mediana Mensal IPCA TOP 5 LP'!$A$2:$XDF$2,0),FALSE))</f>
        <v>0.27</v>
      </c>
      <c r="F219" s="21">
        <f>IF(VLOOKUP(A219,'Mediana Mensal IPCA TOP 5 LP'!$A$2:$XFC$10000,MATCH(F$1,'Mediana Mensal IPCA TOP 5 LP'!$A$2:$XDF$2,0),FALSE)=0,NA(),VLOOKUP(A219,'Mediana Mensal IPCA TOP 5 LP'!$A$2:$XFC$10000,MATCH(F$1,'Mediana Mensal IPCA TOP 5 LP'!$A$2:$XDF$2,0),FALSE))</f>
        <v>0.14000000000000001</v>
      </c>
    </row>
    <row r="220" spans="1:6" x14ac:dyDescent="0.3">
      <c r="A220" s="20">
        <v>44881</v>
      </c>
      <c r="B220" s="21">
        <f>IF(VLOOKUP(A220,'Mediana Mensal IPCA TOP 5 LP'!$A$2:$XFC$10000,MATCH(B$1,'Mediana Mensal IPCA TOP 5 LP'!$A$2:$XDF$2,0),FALSE)=0,NA(),VLOOKUP(A220,'Mediana Mensal IPCA TOP 5 LP'!$A$2:$XFC$10000,MATCH(B$1,'Mediana Mensal IPCA TOP 5 LP'!$A$2:$XDF$2,0),FALSE))</f>
        <v>0.56999999999999995</v>
      </c>
      <c r="C220" s="21">
        <f>IF(VLOOKUP(A220,'Mediana Mensal IPCA TOP 5 LP'!$A$2:$XFC$10000,MATCH(C$1,'Mediana Mensal IPCA TOP 5 LP'!$A$2:$XDF$2,0),FALSE)=0,NA(),VLOOKUP(A220,'Mediana Mensal IPCA TOP 5 LP'!$A$2:$XFC$10000,MATCH(C$1,'Mediana Mensal IPCA TOP 5 LP'!$A$2:$XDF$2,0),FALSE))</f>
        <v>0.28999999999999998</v>
      </c>
      <c r="D220" s="21">
        <f>IF(VLOOKUP(A220,'Mediana Mensal IPCA TOP 5 LP'!$A$2:$XFC$10000,MATCH(D$1,'Mediana Mensal IPCA TOP 5 LP'!$A$2:$XDF$2,0),FALSE)=0,NA(),VLOOKUP(A220,'Mediana Mensal IPCA TOP 5 LP'!$A$2:$XFC$10000,MATCH(D$1,'Mediana Mensal IPCA TOP 5 LP'!$A$2:$XDF$2,0),FALSE))</f>
        <v>0.39</v>
      </c>
      <c r="E220" s="21">
        <f>IF(VLOOKUP(A220,'Mediana Mensal IPCA TOP 5 LP'!$A$2:$XFC$10000,MATCH(E$1,'Mediana Mensal IPCA TOP 5 LP'!$A$2:$XDF$2,0),FALSE)=0,NA(),VLOOKUP(A220,'Mediana Mensal IPCA TOP 5 LP'!$A$2:$XFC$10000,MATCH(E$1,'Mediana Mensal IPCA TOP 5 LP'!$A$2:$XDF$2,0),FALSE))</f>
        <v>0.27</v>
      </c>
      <c r="F220" s="21">
        <f>IF(VLOOKUP(A220,'Mediana Mensal IPCA TOP 5 LP'!$A$2:$XFC$10000,MATCH(F$1,'Mediana Mensal IPCA TOP 5 LP'!$A$2:$XDF$2,0),FALSE)=0,NA(),VLOOKUP(A220,'Mediana Mensal IPCA TOP 5 LP'!$A$2:$XFC$10000,MATCH(F$1,'Mediana Mensal IPCA TOP 5 LP'!$A$2:$XDF$2,0),FALSE))</f>
        <v>0.14000000000000001</v>
      </c>
    </row>
    <row r="221" spans="1:6" x14ac:dyDescent="0.3">
      <c r="A221" s="20">
        <v>44882</v>
      </c>
      <c r="B221" s="21">
        <f>IF(VLOOKUP(A221,'Mediana Mensal IPCA TOP 5 LP'!$A$2:$XFC$10000,MATCH(B$1,'Mediana Mensal IPCA TOP 5 LP'!$A$2:$XDF$2,0),FALSE)=0,NA(),VLOOKUP(A221,'Mediana Mensal IPCA TOP 5 LP'!$A$2:$XFC$10000,MATCH(B$1,'Mediana Mensal IPCA TOP 5 LP'!$A$2:$XDF$2,0),FALSE))</f>
        <v>0.56999999999999995</v>
      </c>
      <c r="C221" s="21">
        <f>IF(VLOOKUP(A221,'Mediana Mensal IPCA TOP 5 LP'!$A$2:$XFC$10000,MATCH(C$1,'Mediana Mensal IPCA TOP 5 LP'!$A$2:$XDF$2,0),FALSE)=0,NA(),VLOOKUP(A221,'Mediana Mensal IPCA TOP 5 LP'!$A$2:$XFC$10000,MATCH(C$1,'Mediana Mensal IPCA TOP 5 LP'!$A$2:$XDF$2,0),FALSE))</f>
        <v>0.28999999999999998</v>
      </c>
      <c r="D221" s="21">
        <f>IF(VLOOKUP(A221,'Mediana Mensal IPCA TOP 5 LP'!$A$2:$XFC$10000,MATCH(D$1,'Mediana Mensal IPCA TOP 5 LP'!$A$2:$XDF$2,0),FALSE)=0,NA(),VLOOKUP(A221,'Mediana Mensal IPCA TOP 5 LP'!$A$2:$XFC$10000,MATCH(D$1,'Mediana Mensal IPCA TOP 5 LP'!$A$2:$XDF$2,0),FALSE))</f>
        <v>0.39</v>
      </c>
      <c r="E221" s="21">
        <f>IF(VLOOKUP(A221,'Mediana Mensal IPCA TOP 5 LP'!$A$2:$XFC$10000,MATCH(E$1,'Mediana Mensal IPCA TOP 5 LP'!$A$2:$XDF$2,0),FALSE)=0,NA(),VLOOKUP(A221,'Mediana Mensal IPCA TOP 5 LP'!$A$2:$XFC$10000,MATCH(E$1,'Mediana Mensal IPCA TOP 5 LP'!$A$2:$XDF$2,0),FALSE))</f>
        <v>0.27</v>
      </c>
      <c r="F221" s="21">
        <f>IF(VLOOKUP(A221,'Mediana Mensal IPCA TOP 5 LP'!$A$2:$XFC$10000,MATCH(F$1,'Mediana Mensal IPCA TOP 5 LP'!$A$2:$XDF$2,0),FALSE)=0,NA(),VLOOKUP(A221,'Mediana Mensal IPCA TOP 5 LP'!$A$2:$XFC$10000,MATCH(F$1,'Mediana Mensal IPCA TOP 5 LP'!$A$2:$XDF$2,0),FALSE))</f>
        <v>0.14000000000000001</v>
      </c>
    </row>
    <row r="222" spans="1:6" x14ac:dyDescent="0.3">
      <c r="A222" s="20">
        <v>44883</v>
      </c>
      <c r="B222" s="21">
        <f>IF(VLOOKUP(A222,'Mediana Mensal IPCA TOP 5 LP'!$A$2:$XFC$10000,MATCH(B$1,'Mediana Mensal IPCA TOP 5 LP'!$A$2:$XDF$2,0),FALSE)=0,NA(),VLOOKUP(A222,'Mediana Mensal IPCA TOP 5 LP'!$A$2:$XFC$10000,MATCH(B$1,'Mediana Mensal IPCA TOP 5 LP'!$A$2:$XDF$2,0),FALSE))</f>
        <v>0.63</v>
      </c>
      <c r="C222" s="21">
        <f>IF(VLOOKUP(A222,'Mediana Mensal IPCA TOP 5 LP'!$A$2:$XFC$10000,MATCH(C$1,'Mediana Mensal IPCA TOP 5 LP'!$A$2:$XDF$2,0),FALSE)=0,NA(),VLOOKUP(A222,'Mediana Mensal IPCA TOP 5 LP'!$A$2:$XFC$10000,MATCH(C$1,'Mediana Mensal IPCA TOP 5 LP'!$A$2:$XDF$2,0),FALSE))</f>
        <v>0.36</v>
      </c>
      <c r="D222" s="21">
        <f>IF(VLOOKUP(A222,'Mediana Mensal IPCA TOP 5 LP'!$A$2:$XFC$10000,MATCH(D$1,'Mediana Mensal IPCA TOP 5 LP'!$A$2:$XDF$2,0),FALSE)=0,NA(),VLOOKUP(A222,'Mediana Mensal IPCA TOP 5 LP'!$A$2:$XFC$10000,MATCH(D$1,'Mediana Mensal IPCA TOP 5 LP'!$A$2:$XDF$2,0),FALSE))</f>
        <v>0.39</v>
      </c>
      <c r="E222" s="21">
        <f>IF(VLOOKUP(A222,'Mediana Mensal IPCA TOP 5 LP'!$A$2:$XFC$10000,MATCH(E$1,'Mediana Mensal IPCA TOP 5 LP'!$A$2:$XDF$2,0),FALSE)=0,NA(),VLOOKUP(A222,'Mediana Mensal IPCA TOP 5 LP'!$A$2:$XFC$10000,MATCH(E$1,'Mediana Mensal IPCA TOP 5 LP'!$A$2:$XDF$2,0),FALSE))</f>
        <v>0.3</v>
      </c>
      <c r="F222" s="21">
        <f>IF(VLOOKUP(A222,'Mediana Mensal IPCA TOP 5 LP'!$A$2:$XFC$10000,MATCH(F$1,'Mediana Mensal IPCA TOP 5 LP'!$A$2:$XDF$2,0),FALSE)=0,NA(),VLOOKUP(A222,'Mediana Mensal IPCA TOP 5 LP'!$A$2:$XFC$10000,MATCH(F$1,'Mediana Mensal IPCA TOP 5 LP'!$A$2:$XDF$2,0),FALSE))</f>
        <v>0.14000000000000001</v>
      </c>
    </row>
    <row r="223" spans="1:6" x14ac:dyDescent="0.3">
      <c r="A223" s="20">
        <v>44886</v>
      </c>
      <c r="B223" s="21">
        <f>IF(VLOOKUP(A223,'Mediana Mensal IPCA TOP 5 LP'!$A$2:$XFC$10000,MATCH(B$1,'Mediana Mensal IPCA TOP 5 LP'!$A$2:$XDF$2,0),FALSE)=0,NA(),VLOOKUP(A223,'Mediana Mensal IPCA TOP 5 LP'!$A$2:$XFC$10000,MATCH(B$1,'Mediana Mensal IPCA TOP 5 LP'!$A$2:$XDF$2,0),FALSE))</f>
        <v>0.63</v>
      </c>
      <c r="C223" s="21">
        <f>IF(VLOOKUP(A223,'Mediana Mensal IPCA TOP 5 LP'!$A$2:$XFC$10000,MATCH(C$1,'Mediana Mensal IPCA TOP 5 LP'!$A$2:$XDF$2,0),FALSE)=0,NA(),VLOOKUP(A223,'Mediana Mensal IPCA TOP 5 LP'!$A$2:$XFC$10000,MATCH(C$1,'Mediana Mensal IPCA TOP 5 LP'!$A$2:$XDF$2,0),FALSE))</f>
        <v>0.36</v>
      </c>
      <c r="D223" s="21">
        <f>IF(VLOOKUP(A223,'Mediana Mensal IPCA TOP 5 LP'!$A$2:$XFC$10000,MATCH(D$1,'Mediana Mensal IPCA TOP 5 LP'!$A$2:$XDF$2,0),FALSE)=0,NA(),VLOOKUP(A223,'Mediana Mensal IPCA TOP 5 LP'!$A$2:$XFC$10000,MATCH(D$1,'Mediana Mensal IPCA TOP 5 LP'!$A$2:$XDF$2,0),FALSE))</f>
        <v>0.39</v>
      </c>
      <c r="E223" s="21">
        <f>IF(VLOOKUP(A223,'Mediana Mensal IPCA TOP 5 LP'!$A$2:$XFC$10000,MATCH(E$1,'Mediana Mensal IPCA TOP 5 LP'!$A$2:$XDF$2,0),FALSE)=0,NA(),VLOOKUP(A223,'Mediana Mensal IPCA TOP 5 LP'!$A$2:$XFC$10000,MATCH(E$1,'Mediana Mensal IPCA TOP 5 LP'!$A$2:$XDF$2,0),FALSE))</f>
        <v>0.3</v>
      </c>
      <c r="F223" s="21">
        <f>IF(VLOOKUP(A223,'Mediana Mensal IPCA TOP 5 LP'!$A$2:$XFC$10000,MATCH(F$1,'Mediana Mensal IPCA TOP 5 LP'!$A$2:$XDF$2,0),FALSE)=0,NA(),VLOOKUP(A223,'Mediana Mensal IPCA TOP 5 LP'!$A$2:$XFC$10000,MATCH(F$1,'Mediana Mensal IPCA TOP 5 LP'!$A$2:$XDF$2,0),FALSE))</f>
        <v>0.14000000000000001</v>
      </c>
    </row>
    <row r="224" spans="1:6" x14ac:dyDescent="0.3">
      <c r="A224" s="20">
        <v>44887</v>
      </c>
      <c r="B224" s="21">
        <f>IF(VLOOKUP(A224,'Mediana Mensal IPCA TOP 5 LP'!$A$2:$XFC$10000,MATCH(B$1,'Mediana Mensal IPCA TOP 5 LP'!$A$2:$XDF$2,0),FALSE)=0,NA(),VLOOKUP(A224,'Mediana Mensal IPCA TOP 5 LP'!$A$2:$XFC$10000,MATCH(B$1,'Mediana Mensal IPCA TOP 5 LP'!$A$2:$XDF$2,0),FALSE))</f>
        <v>0.63</v>
      </c>
      <c r="C224" s="21">
        <f>IF(VLOOKUP(A224,'Mediana Mensal IPCA TOP 5 LP'!$A$2:$XFC$10000,MATCH(C$1,'Mediana Mensal IPCA TOP 5 LP'!$A$2:$XDF$2,0),FALSE)=0,NA(),VLOOKUP(A224,'Mediana Mensal IPCA TOP 5 LP'!$A$2:$XFC$10000,MATCH(C$1,'Mediana Mensal IPCA TOP 5 LP'!$A$2:$XDF$2,0),FALSE))</f>
        <v>0.36</v>
      </c>
      <c r="D224" s="21">
        <f>IF(VLOOKUP(A224,'Mediana Mensal IPCA TOP 5 LP'!$A$2:$XFC$10000,MATCH(D$1,'Mediana Mensal IPCA TOP 5 LP'!$A$2:$XDF$2,0),FALSE)=0,NA(),VLOOKUP(A224,'Mediana Mensal IPCA TOP 5 LP'!$A$2:$XFC$10000,MATCH(D$1,'Mediana Mensal IPCA TOP 5 LP'!$A$2:$XDF$2,0),FALSE))</f>
        <v>0.39</v>
      </c>
      <c r="E224" s="21">
        <f>IF(VLOOKUP(A224,'Mediana Mensal IPCA TOP 5 LP'!$A$2:$XFC$10000,MATCH(E$1,'Mediana Mensal IPCA TOP 5 LP'!$A$2:$XDF$2,0),FALSE)=0,NA(),VLOOKUP(A224,'Mediana Mensal IPCA TOP 5 LP'!$A$2:$XFC$10000,MATCH(E$1,'Mediana Mensal IPCA TOP 5 LP'!$A$2:$XDF$2,0),FALSE))</f>
        <v>0.3</v>
      </c>
      <c r="F224" s="21">
        <f>IF(VLOOKUP(A224,'Mediana Mensal IPCA TOP 5 LP'!$A$2:$XFC$10000,MATCH(F$1,'Mediana Mensal IPCA TOP 5 LP'!$A$2:$XDF$2,0),FALSE)=0,NA(),VLOOKUP(A224,'Mediana Mensal IPCA TOP 5 LP'!$A$2:$XFC$10000,MATCH(F$1,'Mediana Mensal IPCA TOP 5 LP'!$A$2:$XDF$2,0),FALSE))</f>
        <v>0.14000000000000001</v>
      </c>
    </row>
    <row r="225" spans="1:6" x14ac:dyDescent="0.3">
      <c r="A225" s="20">
        <v>44888</v>
      </c>
      <c r="B225" s="21">
        <f>IF(VLOOKUP(A225,'Mediana Mensal IPCA TOP 5 LP'!$A$2:$XFC$10000,MATCH(B$1,'Mediana Mensal IPCA TOP 5 LP'!$A$2:$XDF$2,0),FALSE)=0,NA(),VLOOKUP(A225,'Mediana Mensal IPCA TOP 5 LP'!$A$2:$XFC$10000,MATCH(B$1,'Mediana Mensal IPCA TOP 5 LP'!$A$2:$XDF$2,0),FALSE))</f>
        <v>0.63</v>
      </c>
      <c r="C225" s="21">
        <f>IF(VLOOKUP(A225,'Mediana Mensal IPCA TOP 5 LP'!$A$2:$XFC$10000,MATCH(C$1,'Mediana Mensal IPCA TOP 5 LP'!$A$2:$XDF$2,0),FALSE)=0,NA(),VLOOKUP(A225,'Mediana Mensal IPCA TOP 5 LP'!$A$2:$XFC$10000,MATCH(C$1,'Mediana Mensal IPCA TOP 5 LP'!$A$2:$XDF$2,0),FALSE))</f>
        <v>0.36</v>
      </c>
      <c r="D225" s="21">
        <f>IF(VLOOKUP(A225,'Mediana Mensal IPCA TOP 5 LP'!$A$2:$XFC$10000,MATCH(D$1,'Mediana Mensal IPCA TOP 5 LP'!$A$2:$XDF$2,0),FALSE)=0,NA(),VLOOKUP(A225,'Mediana Mensal IPCA TOP 5 LP'!$A$2:$XFC$10000,MATCH(D$1,'Mediana Mensal IPCA TOP 5 LP'!$A$2:$XDF$2,0),FALSE))</f>
        <v>0.39</v>
      </c>
      <c r="E225" s="21">
        <f>IF(VLOOKUP(A225,'Mediana Mensal IPCA TOP 5 LP'!$A$2:$XFC$10000,MATCH(E$1,'Mediana Mensal IPCA TOP 5 LP'!$A$2:$XDF$2,0),FALSE)=0,NA(),VLOOKUP(A225,'Mediana Mensal IPCA TOP 5 LP'!$A$2:$XFC$10000,MATCH(E$1,'Mediana Mensal IPCA TOP 5 LP'!$A$2:$XDF$2,0),FALSE))</f>
        <v>0.3</v>
      </c>
      <c r="F225" s="21">
        <f>IF(VLOOKUP(A225,'Mediana Mensal IPCA TOP 5 LP'!$A$2:$XFC$10000,MATCH(F$1,'Mediana Mensal IPCA TOP 5 LP'!$A$2:$XDF$2,0),FALSE)=0,NA(),VLOOKUP(A225,'Mediana Mensal IPCA TOP 5 LP'!$A$2:$XFC$10000,MATCH(F$1,'Mediana Mensal IPCA TOP 5 LP'!$A$2:$XDF$2,0),FALSE))</f>
        <v>0.14000000000000001</v>
      </c>
    </row>
    <row r="226" spans="1:6" x14ac:dyDescent="0.3">
      <c r="A226" s="20">
        <v>44889</v>
      </c>
      <c r="B226" s="21">
        <f>IF(VLOOKUP(A226,'Mediana Mensal IPCA TOP 5 LP'!$A$2:$XFC$10000,MATCH(B$1,'Mediana Mensal IPCA TOP 5 LP'!$A$2:$XDF$2,0),FALSE)=0,NA(),VLOOKUP(A226,'Mediana Mensal IPCA TOP 5 LP'!$A$2:$XFC$10000,MATCH(B$1,'Mediana Mensal IPCA TOP 5 LP'!$A$2:$XDF$2,0),FALSE))</f>
        <v>0.63</v>
      </c>
      <c r="C226" s="21">
        <f>IF(VLOOKUP(A226,'Mediana Mensal IPCA TOP 5 LP'!$A$2:$XFC$10000,MATCH(C$1,'Mediana Mensal IPCA TOP 5 LP'!$A$2:$XDF$2,0),FALSE)=0,NA(),VLOOKUP(A226,'Mediana Mensal IPCA TOP 5 LP'!$A$2:$XFC$10000,MATCH(C$1,'Mediana Mensal IPCA TOP 5 LP'!$A$2:$XDF$2,0),FALSE))</f>
        <v>0.36</v>
      </c>
      <c r="D226" s="21">
        <f>IF(VLOOKUP(A226,'Mediana Mensal IPCA TOP 5 LP'!$A$2:$XFC$10000,MATCH(D$1,'Mediana Mensal IPCA TOP 5 LP'!$A$2:$XDF$2,0),FALSE)=0,NA(),VLOOKUP(A226,'Mediana Mensal IPCA TOP 5 LP'!$A$2:$XFC$10000,MATCH(D$1,'Mediana Mensal IPCA TOP 5 LP'!$A$2:$XDF$2,0),FALSE))</f>
        <v>0.39</v>
      </c>
      <c r="E226" s="21">
        <f>IF(VLOOKUP(A226,'Mediana Mensal IPCA TOP 5 LP'!$A$2:$XFC$10000,MATCH(E$1,'Mediana Mensal IPCA TOP 5 LP'!$A$2:$XDF$2,0),FALSE)=0,NA(),VLOOKUP(A226,'Mediana Mensal IPCA TOP 5 LP'!$A$2:$XFC$10000,MATCH(E$1,'Mediana Mensal IPCA TOP 5 LP'!$A$2:$XDF$2,0),FALSE))</f>
        <v>0.3</v>
      </c>
      <c r="F226" s="21">
        <f>IF(VLOOKUP(A226,'Mediana Mensal IPCA TOP 5 LP'!$A$2:$XFC$10000,MATCH(F$1,'Mediana Mensal IPCA TOP 5 LP'!$A$2:$XDF$2,0),FALSE)=0,NA(),VLOOKUP(A226,'Mediana Mensal IPCA TOP 5 LP'!$A$2:$XFC$10000,MATCH(F$1,'Mediana Mensal IPCA TOP 5 LP'!$A$2:$XDF$2,0),FALSE))</f>
        <v>0.14000000000000001</v>
      </c>
    </row>
    <row r="227" spans="1:6" x14ac:dyDescent="0.3">
      <c r="A227" s="20">
        <v>44890</v>
      </c>
      <c r="B227" s="21">
        <f>IF(VLOOKUP(A227,'Mediana Mensal IPCA TOP 5 LP'!$A$2:$XFC$10000,MATCH(B$1,'Mediana Mensal IPCA TOP 5 LP'!$A$2:$XDF$2,0),FALSE)=0,NA(),VLOOKUP(A227,'Mediana Mensal IPCA TOP 5 LP'!$A$2:$XFC$10000,MATCH(B$1,'Mediana Mensal IPCA TOP 5 LP'!$A$2:$XDF$2,0),FALSE))</f>
        <v>0.63</v>
      </c>
      <c r="C227" s="21">
        <f>IF(VLOOKUP(A227,'Mediana Mensal IPCA TOP 5 LP'!$A$2:$XFC$10000,MATCH(C$1,'Mediana Mensal IPCA TOP 5 LP'!$A$2:$XDF$2,0),FALSE)=0,NA(),VLOOKUP(A227,'Mediana Mensal IPCA TOP 5 LP'!$A$2:$XFC$10000,MATCH(C$1,'Mediana Mensal IPCA TOP 5 LP'!$A$2:$XDF$2,0),FALSE))</f>
        <v>0.36</v>
      </c>
      <c r="D227" s="21">
        <f>IF(VLOOKUP(A227,'Mediana Mensal IPCA TOP 5 LP'!$A$2:$XFC$10000,MATCH(D$1,'Mediana Mensal IPCA TOP 5 LP'!$A$2:$XDF$2,0),FALSE)=0,NA(),VLOOKUP(A227,'Mediana Mensal IPCA TOP 5 LP'!$A$2:$XFC$10000,MATCH(D$1,'Mediana Mensal IPCA TOP 5 LP'!$A$2:$XDF$2,0),FALSE))</f>
        <v>0.39</v>
      </c>
      <c r="E227" s="21">
        <f>IF(VLOOKUP(A227,'Mediana Mensal IPCA TOP 5 LP'!$A$2:$XFC$10000,MATCH(E$1,'Mediana Mensal IPCA TOP 5 LP'!$A$2:$XDF$2,0),FALSE)=0,NA(),VLOOKUP(A227,'Mediana Mensal IPCA TOP 5 LP'!$A$2:$XFC$10000,MATCH(E$1,'Mediana Mensal IPCA TOP 5 LP'!$A$2:$XDF$2,0),FALSE))</f>
        <v>0.3</v>
      </c>
      <c r="F227" s="21">
        <f>IF(VLOOKUP(A227,'Mediana Mensal IPCA TOP 5 LP'!$A$2:$XFC$10000,MATCH(F$1,'Mediana Mensal IPCA TOP 5 LP'!$A$2:$XDF$2,0),FALSE)=0,NA(),VLOOKUP(A227,'Mediana Mensal IPCA TOP 5 LP'!$A$2:$XFC$10000,MATCH(F$1,'Mediana Mensal IPCA TOP 5 LP'!$A$2:$XDF$2,0),FALSE))</f>
        <v>0.14000000000000001</v>
      </c>
    </row>
    <row r="228" spans="1:6" x14ac:dyDescent="0.3">
      <c r="A228" s="20">
        <v>44893</v>
      </c>
      <c r="B228" s="21">
        <f>IF(VLOOKUP(A228,'Mediana Mensal IPCA TOP 5 LP'!$A$2:$XFC$10000,MATCH(B$1,'Mediana Mensal IPCA TOP 5 LP'!$A$2:$XDF$2,0),FALSE)=0,NA(),VLOOKUP(A228,'Mediana Mensal IPCA TOP 5 LP'!$A$2:$XFC$10000,MATCH(B$1,'Mediana Mensal IPCA TOP 5 LP'!$A$2:$XDF$2,0),FALSE))</f>
        <v>0.63</v>
      </c>
      <c r="C228" s="21">
        <f>IF(VLOOKUP(A228,'Mediana Mensal IPCA TOP 5 LP'!$A$2:$XFC$10000,MATCH(C$1,'Mediana Mensal IPCA TOP 5 LP'!$A$2:$XDF$2,0),FALSE)=0,NA(),VLOOKUP(A228,'Mediana Mensal IPCA TOP 5 LP'!$A$2:$XFC$10000,MATCH(C$1,'Mediana Mensal IPCA TOP 5 LP'!$A$2:$XDF$2,0),FALSE))</f>
        <v>0.36</v>
      </c>
      <c r="D228" s="21">
        <f>IF(VLOOKUP(A228,'Mediana Mensal IPCA TOP 5 LP'!$A$2:$XFC$10000,MATCH(D$1,'Mediana Mensal IPCA TOP 5 LP'!$A$2:$XDF$2,0),FALSE)=0,NA(),VLOOKUP(A228,'Mediana Mensal IPCA TOP 5 LP'!$A$2:$XFC$10000,MATCH(D$1,'Mediana Mensal IPCA TOP 5 LP'!$A$2:$XDF$2,0),FALSE))</f>
        <v>0.39</v>
      </c>
      <c r="E228" s="21">
        <f>IF(VLOOKUP(A228,'Mediana Mensal IPCA TOP 5 LP'!$A$2:$XFC$10000,MATCH(E$1,'Mediana Mensal IPCA TOP 5 LP'!$A$2:$XDF$2,0),FALSE)=0,NA(),VLOOKUP(A228,'Mediana Mensal IPCA TOP 5 LP'!$A$2:$XFC$10000,MATCH(E$1,'Mediana Mensal IPCA TOP 5 LP'!$A$2:$XDF$2,0),FALSE))</f>
        <v>0.3</v>
      </c>
      <c r="F228" s="21">
        <f>IF(VLOOKUP(A228,'Mediana Mensal IPCA TOP 5 LP'!$A$2:$XFC$10000,MATCH(F$1,'Mediana Mensal IPCA TOP 5 LP'!$A$2:$XDF$2,0),FALSE)=0,NA(),VLOOKUP(A228,'Mediana Mensal IPCA TOP 5 LP'!$A$2:$XFC$10000,MATCH(F$1,'Mediana Mensal IPCA TOP 5 LP'!$A$2:$XDF$2,0),FALSE))</f>
        <v>0.14000000000000001</v>
      </c>
    </row>
    <row r="229" spans="1:6" x14ac:dyDescent="0.3">
      <c r="A229" s="20">
        <v>44894</v>
      </c>
      <c r="B229" s="21">
        <f>IF(VLOOKUP(A229,'Mediana Mensal IPCA TOP 5 LP'!$A$2:$XFC$10000,MATCH(B$1,'Mediana Mensal IPCA TOP 5 LP'!$A$2:$XDF$2,0),FALSE)=0,NA(),VLOOKUP(A229,'Mediana Mensal IPCA TOP 5 LP'!$A$2:$XFC$10000,MATCH(B$1,'Mediana Mensal IPCA TOP 5 LP'!$A$2:$XDF$2,0),FALSE))</f>
        <v>0.63</v>
      </c>
      <c r="C229" s="21">
        <f>IF(VLOOKUP(A229,'Mediana Mensal IPCA TOP 5 LP'!$A$2:$XFC$10000,MATCH(C$1,'Mediana Mensal IPCA TOP 5 LP'!$A$2:$XDF$2,0),FALSE)=0,NA(),VLOOKUP(A229,'Mediana Mensal IPCA TOP 5 LP'!$A$2:$XFC$10000,MATCH(C$1,'Mediana Mensal IPCA TOP 5 LP'!$A$2:$XDF$2,0),FALSE))</f>
        <v>0.36</v>
      </c>
      <c r="D229" s="21">
        <f>IF(VLOOKUP(A229,'Mediana Mensal IPCA TOP 5 LP'!$A$2:$XFC$10000,MATCH(D$1,'Mediana Mensal IPCA TOP 5 LP'!$A$2:$XDF$2,0),FALSE)=0,NA(),VLOOKUP(A229,'Mediana Mensal IPCA TOP 5 LP'!$A$2:$XFC$10000,MATCH(D$1,'Mediana Mensal IPCA TOP 5 LP'!$A$2:$XDF$2,0),FALSE))</f>
        <v>0.39</v>
      </c>
      <c r="E229" s="21">
        <f>IF(VLOOKUP(A229,'Mediana Mensal IPCA TOP 5 LP'!$A$2:$XFC$10000,MATCH(E$1,'Mediana Mensal IPCA TOP 5 LP'!$A$2:$XDF$2,0),FALSE)=0,NA(),VLOOKUP(A229,'Mediana Mensal IPCA TOP 5 LP'!$A$2:$XFC$10000,MATCH(E$1,'Mediana Mensal IPCA TOP 5 LP'!$A$2:$XDF$2,0),FALSE))</f>
        <v>0.3</v>
      </c>
      <c r="F229" s="21">
        <f>IF(VLOOKUP(A229,'Mediana Mensal IPCA TOP 5 LP'!$A$2:$XFC$10000,MATCH(F$1,'Mediana Mensal IPCA TOP 5 LP'!$A$2:$XDF$2,0),FALSE)=0,NA(),VLOOKUP(A229,'Mediana Mensal IPCA TOP 5 LP'!$A$2:$XFC$10000,MATCH(F$1,'Mediana Mensal IPCA TOP 5 LP'!$A$2:$XDF$2,0),FALSE))</f>
        <v>0.14000000000000001</v>
      </c>
    </row>
    <row r="230" spans="1:6" x14ac:dyDescent="0.3">
      <c r="A230" s="20">
        <v>44895</v>
      </c>
      <c r="B230" s="21">
        <f>IF(VLOOKUP(A230,'Mediana Mensal IPCA TOP 5 LP'!$A$2:$XFC$10000,MATCH(B$1,'Mediana Mensal IPCA TOP 5 LP'!$A$2:$XDF$2,0),FALSE)=0,NA(),VLOOKUP(A230,'Mediana Mensal IPCA TOP 5 LP'!$A$2:$XFC$10000,MATCH(B$1,'Mediana Mensal IPCA TOP 5 LP'!$A$2:$XDF$2,0),FALSE))</f>
        <v>0.63</v>
      </c>
      <c r="C230" s="21">
        <f>IF(VLOOKUP(A230,'Mediana Mensal IPCA TOP 5 LP'!$A$2:$XFC$10000,MATCH(C$1,'Mediana Mensal IPCA TOP 5 LP'!$A$2:$XDF$2,0),FALSE)=0,NA(),VLOOKUP(A230,'Mediana Mensal IPCA TOP 5 LP'!$A$2:$XFC$10000,MATCH(C$1,'Mediana Mensal IPCA TOP 5 LP'!$A$2:$XDF$2,0),FALSE))</f>
        <v>0.36</v>
      </c>
      <c r="D230" s="21">
        <f>IF(VLOOKUP(A230,'Mediana Mensal IPCA TOP 5 LP'!$A$2:$XFC$10000,MATCH(D$1,'Mediana Mensal IPCA TOP 5 LP'!$A$2:$XDF$2,0),FALSE)=0,NA(),VLOOKUP(A230,'Mediana Mensal IPCA TOP 5 LP'!$A$2:$XFC$10000,MATCH(D$1,'Mediana Mensal IPCA TOP 5 LP'!$A$2:$XDF$2,0),FALSE))</f>
        <v>0.39</v>
      </c>
      <c r="E230" s="21">
        <f>IF(VLOOKUP(A230,'Mediana Mensal IPCA TOP 5 LP'!$A$2:$XFC$10000,MATCH(E$1,'Mediana Mensal IPCA TOP 5 LP'!$A$2:$XDF$2,0),FALSE)=0,NA(),VLOOKUP(A230,'Mediana Mensal IPCA TOP 5 LP'!$A$2:$XFC$10000,MATCH(E$1,'Mediana Mensal IPCA TOP 5 LP'!$A$2:$XDF$2,0),FALSE))</f>
        <v>0.3</v>
      </c>
      <c r="F230" s="21">
        <f>IF(VLOOKUP(A230,'Mediana Mensal IPCA TOP 5 LP'!$A$2:$XFC$10000,MATCH(F$1,'Mediana Mensal IPCA TOP 5 LP'!$A$2:$XDF$2,0),FALSE)=0,NA(),VLOOKUP(A230,'Mediana Mensal IPCA TOP 5 LP'!$A$2:$XFC$10000,MATCH(F$1,'Mediana Mensal IPCA TOP 5 LP'!$A$2:$XDF$2,0),FALSE))</f>
        <v>0.14000000000000001</v>
      </c>
    </row>
    <row r="231" spans="1:6" x14ac:dyDescent="0.3">
      <c r="A231" s="20">
        <v>44896</v>
      </c>
      <c r="B231" s="21">
        <f>IF(VLOOKUP(A231,'Mediana Mensal IPCA TOP 5 LP'!$A$2:$XFC$10000,MATCH(B$1,'Mediana Mensal IPCA TOP 5 LP'!$A$2:$XDF$2,0),FALSE)=0,NA(),VLOOKUP(A231,'Mediana Mensal IPCA TOP 5 LP'!$A$2:$XFC$10000,MATCH(B$1,'Mediana Mensal IPCA TOP 5 LP'!$A$2:$XDF$2,0),FALSE))</f>
        <v>0.63</v>
      </c>
      <c r="C231" s="21">
        <f>IF(VLOOKUP(A231,'Mediana Mensal IPCA TOP 5 LP'!$A$2:$XFC$10000,MATCH(C$1,'Mediana Mensal IPCA TOP 5 LP'!$A$2:$XDF$2,0),FALSE)=0,NA(),VLOOKUP(A231,'Mediana Mensal IPCA TOP 5 LP'!$A$2:$XFC$10000,MATCH(C$1,'Mediana Mensal IPCA TOP 5 LP'!$A$2:$XDF$2,0),FALSE))</f>
        <v>0.36</v>
      </c>
      <c r="D231" s="21">
        <f>IF(VLOOKUP(A231,'Mediana Mensal IPCA TOP 5 LP'!$A$2:$XFC$10000,MATCH(D$1,'Mediana Mensal IPCA TOP 5 LP'!$A$2:$XDF$2,0),FALSE)=0,NA(),VLOOKUP(A231,'Mediana Mensal IPCA TOP 5 LP'!$A$2:$XFC$10000,MATCH(D$1,'Mediana Mensal IPCA TOP 5 LP'!$A$2:$XDF$2,0),FALSE))</f>
        <v>0.39</v>
      </c>
      <c r="E231" s="21">
        <f>IF(VLOOKUP(A231,'Mediana Mensal IPCA TOP 5 LP'!$A$2:$XFC$10000,MATCH(E$1,'Mediana Mensal IPCA TOP 5 LP'!$A$2:$XDF$2,0),FALSE)=0,NA(),VLOOKUP(A231,'Mediana Mensal IPCA TOP 5 LP'!$A$2:$XFC$10000,MATCH(E$1,'Mediana Mensal IPCA TOP 5 LP'!$A$2:$XDF$2,0),FALSE))</f>
        <v>0.3</v>
      </c>
      <c r="F231" s="21">
        <f>IF(VLOOKUP(A231,'Mediana Mensal IPCA TOP 5 LP'!$A$2:$XFC$10000,MATCH(F$1,'Mediana Mensal IPCA TOP 5 LP'!$A$2:$XDF$2,0),FALSE)=0,NA(),VLOOKUP(A231,'Mediana Mensal IPCA TOP 5 LP'!$A$2:$XFC$10000,MATCH(F$1,'Mediana Mensal IPCA TOP 5 LP'!$A$2:$XDF$2,0),FALSE))</f>
        <v>0.14000000000000001</v>
      </c>
    </row>
    <row r="232" spans="1:6" x14ac:dyDescent="0.3">
      <c r="A232" s="20">
        <v>44897</v>
      </c>
      <c r="B232" s="21">
        <f>IF(VLOOKUP(A232,'Mediana Mensal IPCA TOP 5 LP'!$A$2:$XFC$10000,MATCH(B$1,'Mediana Mensal IPCA TOP 5 LP'!$A$2:$XDF$2,0),FALSE)=0,NA(),VLOOKUP(A232,'Mediana Mensal IPCA TOP 5 LP'!$A$2:$XFC$10000,MATCH(B$1,'Mediana Mensal IPCA TOP 5 LP'!$A$2:$XDF$2,0),FALSE))</f>
        <v>0.67</v>
      </c>
      <c r="C232" s="21">
        <f>IF(VLOOKUP(A232,'Mediana Mensal IPCA TOP 5 LP'!$A$2:$XFC$10000,MATCH(C$1,'Mediana Mensal IPCA TOP 5 LP'!$A$2:$XDF$2,0),FALSE)=0,NA(),VLOOKUP(A232,'Mediana Mensal IPCA TOP 5 LP'!$A$2:$XFC$10000,MATCH(C$1,'Mediana Mensal IPCA TOP 5 LP'!$A$2:$XDF$2,0),FALSE))</f>
        <v>0.35</v>
      </c>
      <c r="D232" s="21">
        <f>IF(VLOOKUP(A232,'Mediana Mensal IPCA TOP 5 LP'!$A$2:$XFC$10000,MATCH(D$1,'Mediana Mensal IPCA TOP 5 LP'!$A$2:$XDF$2,0),FALSE)=0,NA(),VLOOKUP(A232,'Mediana Mensal IPCA TOP 5 LP'!$A$2:$XFC$10000,MATCH(D$1,'Mediana Mensal IPCA TOP 5 LP'!$A$2:$XDF$2,0),FALSE))</f>
        <v>0.38</v>
      </c>
      <c r="E232" s="21">
        <f>IF(VLOOKUP(A232,'Mediana Mensal IPCA TOP 5 LP'!$A$2:$XFC$10000,MATCH(E$1,'Mediana Mensal IPCA TOP 5 LP'!$A$2:$XDF$2,0),FALSE)=0,NA(),VLOOKUP(A232,'Mediana Mensal IPCA TOP 5 LP'!$A$2:$XFC$10000,MATCH(E$1,'Mediana Mensal IPCA TOP 5 LP'!$A$2:$XDF$2,0),FALSE))</f>
        <v>0.3</v>
      </c>
      <c r="F232" s="21">
        <f>IF(VLOOKUP(A232,'Mediana Mensal IPCA TOP 5 LP'!$A$2:$XFC$10000,MATCH(F$1,'Mediana Mensal IPCA TOP 5 LP'!$A$2:$XDF$2,0),FALSE)=0,NA(),VLOOKUP(A232,'Mediana Mensal IPCA TOP 5 LP'!$A$2:$XFC$10000,MATCH(F$1,'Mediana Mensal IPCA TOP 5 LP'!$A$2:$XDF$2,0),FALSE))</f>
        <v>0.14000000000000001</v>
      </c>
    </row>
    <row r="233" spans="1:6" x14ac:dyDescent="0.3">
      <c r="A233" s="20">
        <v>44900</v>
      </c>
      <c r="B233" s="21">
        <f>IF(VLOOKUP(A233,'Mediana Mensal IPCA TOP 5 LP'!$A$2:$XFC$10000,MATCH(B$1,'Mediana Mensal IPCA TOP 5 LP'!$A$2:$XDF$2,0),FALSE)=0,NA(),VLOOKUP(A233,'Mediana Mensal IPCA TOP 5 LP'!$A$2:$XFC$10000,MATCH(B$1,'Mediana Mensal IPCA TOP 5 LP'!$A$2:$XDF$2,0),FALSE))</f>
        <v>0.67</v>
      </c>
      <c r="C233" s="21">
        <f>IF(VLOOKUP(A233,'Mediana Mensal IPCA TOP 5 LP'!$A$2:$XFC$10000,MATCH(C$1,'Mediana Mensal IPCA TOP 5 LP'!$A$2:$XDF$2,0),FALSE)=0,NA(),VLOOKUP(A233,'Mediana Mensal IPCA TOP 5 LP'!$A$2:$XFC$10000,MATCH(C$1,'Mediana Mensal IPCA TOP 5 LP'!$A$2:$XDF$2,0),FALSE))</f>
        <v>0.35</v>
      </c>
      <c r="D233" s="21">
        <f>IF(VLOOKUP(A233,'Mediana Mensal IPCA TOP 5 LP'!$A$2:$XFC$10000,MATCH(D$1,'Mediana Mensal IPCA TOP 5 LP'!$A$2:$XDF$2,0),FALSE)=0,NA(),VLOOKUP(A233,'Mediana Mensal IPCA TOP 5 LP'!$A$2:$XFC$10000,MATCH(D$1,'Mediana Mensal IPCA TOP 5 LP'!$A$2:$XDF$2,0),FALSE))</f>
        <v>0.38</v>
      </c>
      <c r="E233" s="21">
        <f>IF(VLOOKUP(A233,'Mediana Mensal IPCA TOP 5 LP'!$A$2:$XFC$10000,MATCH(E$1,'Mediana Mensal IPCA TOP 5 LP'!$A$2:$XDF$2,0),FALSE)=0,NA(),VLOOKUP(A233,'Mediana Mensal IPCA TOP 5 LP'!$A$2:$XFC$10000,MATCH(E$1,'Mediana Mensal IPCA TOP 5 LP'!$A$2:$XDF$2,0),FALSE))</f>
        <v>0.3</v>
      </c>
      <c r="F233" s="21">
        <f>IF(VLOOKUP(A233,'Mediana Mensal IPCA TOP 5 LP'!$A$2:$XFC$10000,MATCH(F$1,'Mediana Mensal IPCA TOP 5 LP'!$A$2:$XDF$2,0),FALSE)=0,NA(),VLOOKUP(A233,'Mediana Mensal IPCA TOP 5 LP'!$A$2:$XFC$10000,MATCH(F$1,'Mediana Mensal IPCA TOP 5 LP'!$A$2:$XDF$2,0),FALSE))</f>
        <v>0.14000000000000001</v>
      </c>
    </row>
    <row r="234" spans="1:6" x14ac:dyDescent="0.3">
      <c r="A234" s="20">
        <v>44901</v>
      </c>
      <c r="B234" s="21">
        <f>IF(VLOOKUP(A234,'Mediana Mensal IPCA TOP 5 LP'!$A$2:$XFC$10000,MATCH(B$1,'Mediana Mensal IPCA TOP 5 LP'!$A$2:$XDF$2,0),FALSE)=0,NA(),VLOOKUP(A234,'Mediana Mensal IPCA TOP 5 LP'!$A$2:$XFC$10000,MATCH(B$1,'Mediana Mensal IPCA TOP 5 LP'!$A$2:$XDF$2,0),FALSE))</f>
        <v>0.67</v>
      </c>
      <c r="C234" s="21">
        <f>IF(VLOOKUP(A234,'Mediana Mensal IPCA TOP 5 LP'!$A$2:$XFC$10000,MATCH(C$1,'Mediana Mensal IPCA TOP 5 LP'!$A$2:$XDF$2,0),FALSE)=0,NA(),VLOOKUP(A234,'Mediana Mensal IPCA TOP 5 LP'!$A$2:$XFC$10000,MATCH(C$1,'Mediana Mensal IPCA TOP 5 LP'!$A$2:$XDF$2,0),FALSE))</f>
        <v>0.35</v>
      </c>
      <c r="D234" s="21">
        <f>IF(VLOOKUP(A234,'Mediana Mensal IPCA TOP 5 LP'!$A$2:$XFC$10000,MATCH(D$1,'Mediana Mensal IPCA TOP 5 LP'!$A$2:$XDF$2,0),FALSE)=0,NA(),VLOOKUP(A234,'Mediana Mensal IPCA TOP 5 LP'!$A$2:$XFC$10000,MATCH(D$1,'Mediana Mensal IPCA TOP 5 LP'!$A$2:$XDF$2,0),FALSE))</f>
        <v>0.38</v>
      </c>
      <c r="E234" s="21">
        <f>IF(VLOOKUP(A234,'Mediana Mensal IPCA TOP 5 LP'!$A$2:$XFC$10000,MATCH(E$1,'Mediana Mensal IPCA TOP 5 LP'!$A$2:$XDF$2,0),FALSE)=0,NA(),VLOOKUP(A234,'Mediana Mensal IPCA TOP 5 LP'!$A$2:$XFC$10000,MATCH(E$1,'Mediana Mensal IPCA TOP 5 LP'!$A$2:$XDF$2,0),FALSE))</f>
        <v>0.3</v>
      </c>
      <c r="F234" s="21">
        <f>IF(VLOOKUP(A234,'Mediana Mensal IPCA TOP 5 LP'!$A$2:$XFC$10000,MATCH(F$1,'Mediana Mensal IPCA TOP 5 LP'!$A$2:$XDF$2,0),FALSE)=0,NA(),VLOOKUP(A234,'Mediana Mensal IPCA TOP 5 LP'!$A$2:$XFC$10000,MATCH(F$1,'Mediana Mensal IPCA TOP 5 LP'!$A$2:$XDF$2,0),FALSE))</f>
        <v>0.14000000000000001</v>
      </c>
    </row>
    <row r="235" spans="1:6" x14ac:dyDescent="0.3">
      <c r="A235" s="20">
        <v>44902</v>
      </c>
      <c r="B235" s="21">
        <f>IF(VLOOKUP(A235,'Mediana Mensal IPCA TOP 5 LP'!$A$2:$XFC$10000,MATCH(B$1,'Mediana Mensal IPCA TOP 5 LP'!$A$2:$XDF$2,0),FALSE)=0,NA(),VLOOKUP(A235,'Mediana Mensal IPCA TOP 5 LP'!$A$2:$XFC$10000,MATCH(B$1,'Mediana Mensal IPCA TOP 5 LP'!$A$2:$XDF$2,0),FALSE))</f>
        <v>0.67</v>
      </c>
      <c r="C235" s="21">
        <f>IF(VLOOKUP(A235,'Mediana Mensal IPCA TOP 5 LP'!$A$2:$XFC$10000,MATCH(C$1,'Mediana Mensal IPCA TOP 5 LP'!$A$2:$XDF$2,0),FALSE)=0,NA(),VLOOKUP(A235,'Mediana Mensal IPCA TOP 5 LP'!$A$2:$XFC$10000,MATCH(C$1,'Mediana Mensal IPCA TOP 5 LP'!$A$2:$XDF$2,0),FALSE))</f>
        <v>0.35</v>
      </c>
      <c r="D235" s="21">
        <f>IF(VLOOKUP(A235,'Mediana Mensal IPCA TOP 5 LP'!$A$2:$XFC$10000,MATCH(D$1,'Mediana Mensal IPCA TOP 5 LP'!$A$2:$XDF$2,0),FALSE)=0,NA(),VLOOKUP(A235,'Mediana Mensal IPCA TOP 5 LP'!$A$2:$XFC$10000,MATCH(D$1,'Mediana Mensal IPCA TOP 5 LP'!$A$2:$XDF$2,0),FALSE))</f>
        <v>0.38</v>
      </c>
      <c r="E235" s="21">
        <f>IF(VLOOKUP(A235,'Mediana Mensal IPCA TOP 5 LP'!$A$2:$XFC$10000,MATCH(E$1,'Mediana Mensal IPCA TOP 5 LP'!$A$2:$XDF$2,0),FALSE)=0,NA(),VLOOKUP(A235,'Mediana Mensal IPCA TOP 5 LP'!$A$2:$XFC$10000,MATCH(E$1,'Mediana Mensal IPCA TOP 5 LP'!$A$2:$XDF$2,0),FALSE))</f>
        <v>0.3</v>
      </c>
      <c r="F235" s="21">
        <f>IF(VLOOKUP(A235,'Mediana Mensal IPCA TOP 5 LP'!$A$2:$XFC$10000,MATCH(F$1,'Mediana Mensal IPCA TOP 5 LP'!$A$2:$XDF$2,0),FALSE)=0,NA(),VLOOKUP(A235,'Mediana Mensal IPCA TOP 5 LP'!$A$2:$XFC$10000,MATCH(F$1,'Mediana Mensal IPCA TOP 5 LP'!$A$2:$XDF$2,0),FALSE))</f>
        <v>0.14000000000000001</v>
      </c>
    </row>
    <row r="236" spans="1:6" x14ac:dyDescent="0.3">
      <c r="A236" s="20">
        <v>44903</v>
      </c>
      <c r="B236" s="21">
        <f>IF(VLOOKUP(A236,'Mediana Mensal IPCA TOP 5 LP'!$A$2:$XFC$10000,MATCH(B$1,'Mediana Mensal IPCA TOP 5 LP'!$A$2:$XDF$2,0),FALSE)=0,NA(),VLOOKUP(A236,'Mediana Mensal IPCA TOP 5 LP'!$A$2:$XFC$10000,MATCH(B$1,'Mediana Mensal IPCA TOP 5 LP'!$A$2:$XDF$2,0),FALSE))</f>
        <v>0.67</v>
      </c>
      <c r="C236" s="21">
        <f>IF(VLOOKUP(A236,'Mediana Mensal IPCA TOP 5 LP'!$A$2:$XFC$10000,MATCH(C$1,'Mediana Mensal IPCA TOP 5 LP'!$A$2:$XDF$2,0),FALSE)=0,NA(),VLOOKUP(A236,'Mediana Mensal IPCA TOP 5 LP'!$A$2:$XFC$10000,MATCH(C$1,'Mediana Mensal IPCA TOP 5 LP'!$A$2:$XDF$2,0),FALSE))</f>
        <v>0.35</v>
      </c>
      <c r="D236" s="21">
        <f>IF(VLOOKUP(A236,'Mediana Mensal IPCA TOP 5 LP'!$A$2:$XFC$10000,MATCH(D$1,'Mediana Mensal IPCA TOP 5 LP'!$A$2:$XDF$2,0),FALSE)=0,NA(),VLOOKUP(A236,'Mediana Mensal IPCA TOP 5 LP'!$A$2:$XFC$10000,MATCH(D$1,'Mediana Mensal IPCA TOP 5 LP'!$A$2:$XDF$2,0),FALSE))</f>
        <v>0.38</v>
      </c>
      <c r="E236" s="21">
        <f>IF(VLOOKUP(A236,'Mediana Mensal IPCA TOP 5 LP'!$A$2:$XFC$10000,MATCH(E$1,'Mediana Mensal IPCA TOP 5 LP'!$A$2:$XDF$2,0),FALSE)=0,NA(),VLOOKUP(A236,'Mediana Mensal IPCA TOP 5 LP'!$A$2:$XFC$10000,MATCH(E$1,'Mediana Mensal IPCA TOP 5 LP'!$A$2:$XDF$2,0),FALSE))</f>
        <v>0.3</v>
      </c>
      <c r="F236" s="21">
        <f>IF(VLOOKUP(A236,'Mediana Mensal IPCA TOP 5 LP'!$A$2:$XFC$10000,MATCH(F$1,'Mediana Mensal IPCA TOP 5 LP'!$A$2:$XDF$2,0),FALSE)=0,NA(),VLOOKUP(A236,'Mediana Mensal IPCA TOP 5 LP'!$A$2:$XFC$10000,MATCH(F$1,'Mediana Mensal IPCA TOP 5 LP'!$A$2:$XDF$2,0),FALSE))</f>
        <v>0.14000000000000001</v>
      </c>
    </row>
    <row r="237" spans="1:6" x14ac:dyDescent="0.3">
      <c r="A237" s="20">
        <v>44904</v>
      </c>
      <c r="B237" s="21">
        <f>IF(VLOOKUP(A237,'Mediana Mensal IPCA TOP 5 LP'!$A$2:$XFC$10000,MATCH(B$1,'Mediana Mensal IPCA TOP 5 LP'!$A$2:$XDF$2,0),FALSE)=0,NA(),VLOOKUP(A237,'Mediana Mensal IPCA TOP 5 LP'!$A$2:$XFC$10000,MATCH(B$1,'Mediana Mensal IPCA TOP 5 LP'!$A$2:$XDF$2,0),FALSE))</f>
        <v>0.67</v>
      </c>
      <c r="C237" s="21">
        <f>IF(VLOOKUP(A237,'Mediana Mensal IPCA TOP 5 LP'!$A$2:$XFC$10000,MATCH(C$1,'Mediana Mensal IPCA TOP 5 LP'!$A$2:$XDF$2,0),FALSE)=0,NA(),VLOOKUP(A237,'Mediana Mensal IPCA TOP 5 LP'!$A$2:$XFC$10000,MATCH(C$1,'Mediana Mensal IPCA TOP 5 LP'!$A$2:$XDF$2,0),FALSE))</f>
        <v>0.35</v>
      </c>
      <c r="D237" s="21">
        <f>IF(VLOOKUP(A237,'Mediana Mensal IPCA TOP 5 LP'!$A$2:$XFC$10000,MATCH(D$1,'Mediana Mensal IPCA TOP 5 LP'!$A$2:$XDF$2,0),FALSE)=0,NA(),VLOOKUP(A237,'Mediana Mensal IPCA TOP 5 LP'!$A$2:$XFC$10000,MATCH(D$1,'Mediana Mensal IPCA TOP 5 LP'!$A$2:$XDF$2,0),FALSE))</f>
        <v>0.38</v>
      </c>
      <c r="E237" s="21">
        <f>IF(VLOOKUP(A237,'Mediana Mensal IPCA TOP 5 LP'!$A$2:$XFC$10000,MATCH(E$1,'Mediana Mensal IPCA TOP 5 LP'!$A$2:$XDF$2,0),FALSE)=0,NA(),VLOOKUP(A237,'Mediana Mensal IPCA TOP 5 LP'!$A$2:$XFC$10000,MATCH(E$1,'Mediana Mensal IPCA TOP 5 LP'!$A$2:$XDF$2,0),FALSE))</f>
        <v>0.3</v>
      </c>
      <c r="F237" s="21">
        <f>IF(VLOOKUP(A237,'Mediana Mensal IPCA TOP 5 LP'!$A$2:$XFC$10000,MATCH(F$1,'Mediana Mensal IPCA TOP 5 LP'!$A$2:$XDF$2,0),FALSE)=0,NA(),VLOOKUP(A237,'Mediana Mensal IPCA TOP 5 LP'!$A$2:$XFC$10000,MATCH(F$1,'Mediana Mensal IPCA TOP 5 LP'!$A$2:$XDF$2,0),FALSE))</f>
        <v>0.14000000000000001</v>
      </c>
    </row>
    <row r="238" spans="1:6" x14ac:dyDescent="0.3">
      <c r="A238" s="20">
        <v>44907</v>
      </c>
      <c r="B238" s="21">
        <f>IF(VLOOKUP(A238,'Mediana Mensal IPCA TOP 5 LP'!$A$2:$XFC$10000,MATCH(B$1,'Mediana Mensal IPCA TOP 5 LP'!$A$2:$XDF$2,0),FALSE)=0,NA(),VLOOKUP(A238,'Mediana Mensal IPCA TOP 5 LP'!$A$2:$XFC$10000,MATCH(B$1,'Mediana Mensal IPCA TOP 5 LP'!$A$2:$XDF$2,0),FALSE))</f>
        <v>0.67</v>
      </c>
      <c r="C238" s="21">
        <f>IF(VLOOKUP(A238,'Mediana Mensal IPCA TOP 5 LP'!$A$2:$XFC$10000,MATCH(C$1,'Mediana Mensal IPCA TOP 5 LP'!$A$2:$XDF$2,0),FALSE)=0,NA(),VLOOKUP(A238,'Mediana Mensal IPCA TOP 5 LP'!$A$2:$XFC$10000,MATCH(C$1,'Mediana Mensal IPCA TOP 5 LP'!$A$2:$XDF$2,0),FALSE))</f>
        <v>0.35</v>
      </c>
      <c r="D238" s="21">
        <f>IF(VLOOKUP(A238,'Mediana Mensal IPCA TOP 5 LP'!$A$2:$XFC$10000,MATCH(D$1,'Mediana Mensal IPCA TOP 5 LP'!$A$2:$XDF$2,0),FALSE)=0,NA(),VLOOKUP(A238,'Mediana Mensal IPCA TOP 5 LP'!$A$2:$XFC$10000,MATCH(D$1,'Mediana Mensal IPCA TOP 5 LP'!$A$2:$XDF$2,0),FALSE))</f>
        <v>0.38</v>
      </c>
      <c r="E238" s="21">
        <f>IF(VLOOKUP(A238,'Mediana Mensal IPCA TOP 5 LP'!$A$2:$XFC$10000,MATCH(E$1,'Mediana Mensal IPCA TOP 5 LP'!$A$2:$XDF$2,0),FALSE)=0,NA(),VLOOKUP(A238,'Mediana Mensal IPCA TOP 5 LP'!$A$2:$XFC$10000,MATCH(E$1,'Mediana Mensal IPCA TOP 5 LP'!$A$2:$XDF$2,0),FALSE))</f>
        <v>0.3</v>
      </c>
      <c r="F238" s="21">
        <f>IF(VLOOKUP(A238,'Mediana Mensal IPCA TOP 5 LP'!$A$2:$XFC$10000,MATCH(F$1,'Mediana Mensal IPCA TOP 5 LP'!$A$2:$XDF$2,0),FALSE)=0,NA(),VLOOKUP(A238,'Mediana Mensal IPCA TOP 5 LP'!$A$2:$XFC$10000,MATCH(F$1,'Mediana Mensal IPCA TOP 5 LP'!$A$2:$XDF$2,0),FALSE))</f>
        <v>0.14000000000000001</v>
      </c>
    </row>
    <row r="239" spans="1:6" x14ac:dyDescent="0.3">
      <c r="A239" s="20">
        <v>44908</v>
      </c>
      <c r="B239" s="21">
        <f>IF(VLOOKUP(A239,'Mediana Mensal IPCA TOP 5 LP'!$A$2:$XFC$10000,MATCH(B$1,'Mediana Mensal IPCA TOP 5 LP'!$A$2:$XDF$2,0),FALSE)=0,NA(),VLOOKUP(A239,'Mediana Mensal IPCA TOP 5 LP'!$A$2:$XFC$10000,MATCH(B$1,'Mediana Mensal IPCA TOP 5 LP'!$A$2:$XDF$2,0),FALSE))</f>
        <v>0.67</v>
      </c>
      <c r="C239" s="21">
        <f>IF(VLOOKUP(A239,'Mediana Mensal IPCA TOP 5 LP'!$A$2:$XFC$10000,MATCH(C$1,'Mediana Mensal IPCA TOP 5 LP'!$A$2:$XDF$2,0),FALSE)=0,NA(),VLOOKUP(A239,'Mediana Mensal IPCA TOP 5 LP'!$A$2:$XFC$10000,MATCH(C$1,'Mediana Mensal IPCA TOP 5 LP'!$A$2:$XDF$2,0),FALSE))</f>
        <v>0.35</v>
      </c>
      <c r="D239" s="21">
        <f>IF(VLOOKUP(A239,'Mediana Mensal IPCA TOP 5 LP'!$A$2:$XFC$10000,MATCH(D$1,'Mediana Mensal IPCA TOP 5 LP'!$A$2:$XDF$2,0),FALSE)=0,NA(),VLOOKUP(A239,'Mediana Mensal IPCA TOP 5 LP'!$A$2:$XFC$10000,MATCH(D$1,'Mediana Mensal IPCA TOP 5 LP'!$A$2:$XDF$2,0),FALSE))</f>
        <v>0.38</v>
      </c>
      <c r="E239" s="21">
        <f>IF(VLOOKUP(A239,'Mediana Mensal IPCA TOP 5 LP'!$A$2:$XFC$10000,MATCH(E$1,'Mediana Mensal IPCA TOP 5 LP'!$A$2:$XDF$2,0),FALSE)=0,NA(),VLOOKUP(A239,'Mediana Mensal IPCA TOP 5 LP'!$A$2:$XFC$10000,MATCH(E$1,'Mediana Mensal IPCA TOP 5 LP'!$A$2:$XDF$2,0),FALSE))</f>
        <v>0.3</v>
      </c>
      <c r="F239" s="21">
        <f>IF(VLOOKUP(A239,'Mediana Mensal IPCA TOP 5 LP'!$A$2:$XFC$10000,MATCH(F$1,'Mediana Mensal IPCA TOP 5 LP'!$A$2:$XDF$2,0),FALSE)=0,NA(),VLOOKUP(A239,'Mediana Mensal IPCA TOP 5 LP'!$A$2:$XFC$10000,MATCH(F$1,'Mediana Mensal IPCA TOP 5 LP'!$A$2:$XDF$2,0),FALSE))</f>
        <v>0.14000000000000001</v>
      </c>
    </row>
    <row r="240" spans="1:6" x14ac:dyDescent="0.3">
      <c r="A240" s="20">
        <v>44909</v>
      </c>
      <c r="B240" s="21">
        <f>IF(VLOOKUP(A240,'Mediana Mensal IPCA TOP 5 LP'!$A$2:$XFC$10000,MATCH(B$1,'Mediana Mensal IPCA TOP 5 LP'!$A$2:$XDF$2,0),FALSE)=0,NA(),VLOOKUP(A240,'Mediana Mensal IPCA TOP 5 LP'!$A$2:$XFC$10000,MATCH(B$1,'Mediana Mensal IPCA TOP 5 LP'!$A$2:$XDF$2,0),FALSE))</f>
        <v>0.67</v>
      </c>
      <c r="C240" s="21">
        <f>IF(VLOOKUP(A240,'Mediana Mensal IPCA TOP 5 LP'!$A$2:$XFC$10000,MATCH(C$1,'Mediana Mensal IPCA TOP 5 LP'!$A$2:$XDF$2,0),FALSE)=0,NA(),VLOOKUP(A240,'Mediana Mensal IPCA TOP 5 LP'!$A$2:$XFC$10000,MATCH(C$1,'Mediana Mensal IPCA TOP 5 LP'!$A$2:$XDF$2,0),FALSE))</f>
        <v>0.35</v>
      </c>
      <c r="D240" s="21">
        <f>IF(VLOOKUP(A240,'Mediana Mensal IPCA TOP 5 LP'!$A$2:$XFC$10000,MATCH(D$1,'Mediana Mensal IPCA TOP 5 LP'!$A$2:$XDF$2,0),FALSE)=0,NA(),VLOOKUP(A240,'Mediana Mensal IPCA TOP 5 LP'!$A$2:$XFC$10000,MATCH(D$1,'Mediana Mensal IPCA TOP 5 LP'!$A$2:$XDF$2,0),FALSE))</f>
        <v>0.38</v>
      </c>
      <c r="E240" s="21">
        <f>IF(VLOOKUP(A240,'Mediana Mensal IPCA TOP 5 LP'!$A$2:$XFC$10000,MATCH(E$1,'Mediana Mensal IPCA TOP 5 LP'!$A$2:$XDF$2,0),FALSE)=0,NA(),VLOOKUP(A240,'Mediana Mensal IPCA TOP 5 LP'!$A$2:$XFC$10000,MATCH(E$1,'Mediana Mensal IPCA TOP 5 LP'!$A$2:$XDF$2,0),FALSE))</f>
        <v>0.3</v>
      </c>
      <c r="F240" s="21">
        <f>IF(VLOOKUP(A240,'Mediana Mensal IPCA TOP 5 LP'!$A$2:$XFC$10000,MATCH(F$1,'Mediana Mensal IPCA TOP 5 LP'!$A$2:$XDF$2,0),FALSE)=0,NA(),VLOOKUP(A240,'Mediana Mensal IPCA TOP 5 LP'!$A$2:$XFC$10000,MATCH(F$1,'Mediana Mensal IPCA TOP 5 LP'!$A$2:$XDF$2,0),FALSE))</f>
        <v>0.14000000000000001</v>
      </c>
    </row>
    <row r="241" spans="1:6" x14ac:dyDescent="0.3">
      <c r="A241" s="20">
        <v>44910</v>
      </c>
      <c r="B241" s="21">
        <f>IF(VLOOKUP(A241,'Mediana Mensal IPCA TOP 5 LP'!$A$2:$XFC$10000,MATCH(B$1,'Mediana Mensal IPCA TOP 5 LP'!$A$2:$XDF$2,0),FALSE)=0,NA(),VLOOKUP(A241,'Mediana Mensal IPCA TOP 5 LP'!$A$2:$XFC$10000,MATCH(B$1,'Mediana Mensal IPCA TOP 5 LP'!$A$2:$XDF$2,0),FALSE))</f>
        <v>0.67</v>
      </c>
      <c r="C241" s="21">
        <f>IF(VLOOKUP(A241,'Mediana Mensal IPCA TOP 5 LP'!$A$2:$XFC$10000,MATCH(C$1,'Mediana Mensal IPCA TOP 5 LP'!$A$2:$XDF$2,0),FALSE)=0,NA(),VLOOKUP(A241,'Mediana Mensal IPCA TOP 5 LP'!$A$2:$XFC$10000,MATCH(C$1,'Mediana Mensal IPCA TOP 5 LP'!$A$2:$XDF$2,0),FALSE))</f>
        <v>0.35</v>
      </c>
      <c r="D241" s="21">
        <f>IF(VLOOKUP(A241,'Mediana Mensal IPCA TOP 5 LP'!$A$2:$XFC$10000,MATCH(D$1,'Mediana Mensal IPCA TOP 5 LP'!$A$2:$XDF$2,0),FALSE)=0,NA(),VLOOKUP(A241,'Mediana Mensal IPCA TOP 5 LP'!$A$2:$XFC$10000,MATCH(D$1,'Mediana Mensal IPCA TOP 5 LP'!$A$2:$XDF$2,0),FALSE))</f>
        <v>0.38</v>
      </c>
      <c r="E241" s="21">
        <f>IF(VLOOKUP(A241,'Mediana Mensal IPCA TOP 5 LP'!$A$2:$XFC$10000,MATCH(E$1,'Mediana Mensal IPCA TOP 5 LP'!$A$2:$XDF$2,0),FALSE)=0,NA(),VLOOKUP(A241,'Mediana Mensal IPCA TOP 5 LP'!$A$2:$XFC$10000,MATCH(E$1,'Mediana Mensal IPCA TOP 5 LP'!$A$2:$XDF$2,0),FALSE))</f>
        <v>0.3</v>
      </c>
      <c r="F241" s="21">
        <f>IF(VLOOKUP(A241,'Mediana Mensal IPCA TOP 5 LP'!$A$2:$XFC$10000,MATCH(F$1,'Mediana Mensal IPCA TOP 5 LP'!$A$2:$XDF$2,0),FALSE)=0,NA(),VLOOKUP(A241,'Mediana Mensal IPCA TOP 5 LP'!$A$2:$XFC$10000,MATCH(F$1,'Mediana Mensal IPCA TOP 5 LP'!$A$2:$XDF$2,0),FALSE))</f>
        <v>0.14000000000000001</v>
      </c>
    </row>
    <row r="242" spans="1:6" x14ac:dyDescent="0.3">
      <c r="A242" s="20">
        <v>44911</v>
      </c>
      <c r="B242" s="21">
        <f>IF(VLOOKUP(A242,'Mediana Mensal IPCA TOP 5 LP'!$A$2:$XFC$10000,MATCH(B$1,'Mediana Mensal IPCA TOP 5 LP'!$A$2:$XDF$2,0),FALSE)=0,NA(),VLOOKUP(A242,'Mediana Mensal IPCA TOP 5 LP'!$A$2:$XFC$10000,MATCH(B$1,'Mediana Mensal IPCA TOP 5 LP'!$A$2:$XDF$2,0),FALSE))</f>
        <v>0.67</v>
      </c>
      <c r="C242" s="21">
        <f>IF(VLOOKUP(A242,'Mediana Mensal IPCA TOP 5 LP'!$A$2:$XFC$10000,MATCH(C$1,'Mediana Mensal IPCA TOP 5 LP'!$A$2:$XDF$2,0),FALSE)=0,NA(),VLOOKUP(A242,'Mediana Mensal IPCA TOP 5 LP'!$A$2:$XFC$10000,MATCH(C$1,'Mediana Mensal IPCA TOP 5 LP'!$A$2:$XDF$2,0),FALSE))</f>
        <v>0.35</v>
      </c>
      <c r="D242" s="21">
        <f>IF(VLOOKUP(A242,'Mediana Mensal IPCA TOP 5 LP'!$A$2:$XFC$10000,MATCH(D$1,'Mediana Mensal IPCA TOP 5 LP'!$A$2:$XDF$2,0),FALSE)=0,NA(),VLOOKUP(A242,'Mediana Mensal IPCA TOP 5 LP'!$A$2:$XFC$10000,MATCH(D$1,'Mediana Mensal IPCA TOP 5 LP'!$A$2:$XDF$2,0),FALSE))</f>
        <v>0.38</v>
      </c>
      <c r="E242" s="21">
        <f>IF(VLOOKUP(A242,'Mediana Mensal IPCA TOP 5 LP'!$A$2:$XFC$10000,MATCH(E$1,'Mediana Mensal IPCA TOP 5 LP'!$A$2:$XDF$2,0),FALSE)=0,NA(),VLOOKUP(A242,'Mediana Mensal IPCA TOP 5 LP'!$A$2:$XFC$10000,MATCH(E$1,'Mediana Mensal IPCA TOP 5 LP'!$A$2:$XDF$2,0),FALSE))</f>
        <v>0.3</v>
      </c>
      <c r="F242" s="21">
        <f>IF(VLOOKUP(A242,'Mediana Mensal IPCA TOP 5 LP'!$A$2:$XFC$10000,MATCH(F$1,'Mediana Mensal IPCA TOP 5 LP'!$A$2:$XDF$2,0),FALSE)=0,NA(),VLOOKUP(A242,'Mediana Mensal IPCA TOP 5 LP'!$A$2:$XFC$10000,MATCH(F$1,'Mediana Mensal IPCA TOP 5 LP'!$A$2:$XDF$2,0),FALSE))</f>
        <v>0.14000000000000001</v>
      </c>
    </row>
    <row r="243" spans="1:6" x14ac:dyDescent="0.3">
      <c r="A243" s="20">
        <v>44914</v>
      </c>
      <c r="B243" s="21">
        <f>IF(VLOOKUP(A243,'Mediana Mensal IPCA TOP 5 LP'!$A$2:$XFC$10000,MATCH(B$1,'Mediana Mensal IPCA TOP 5 LP'!$A$2:$XDF$2,0),FALSE)=0,NA(),VLOOKUP(A243,'Mediana Mensal IPCA TOP 5 LP'!$A$2:$XFC$10000,MATCH(B$1,'Mediana Mensal IPCA TOP 5 LP'!$A$2:$XDF$2,0),FALSE))</f>
        <v>0.67</v>
      </c>
      <c r="C243" s="21">
        <f>IF(VLOOKUP(A243,'Mediana Mensal IPCA TOP 5 LP'!$A$2:$XFC$10000,MATCH(C$1,'Mediana Mensal IPCA TOP 5 LP'!$A$2:$XDF$2,0),FALSE)=0,NA(),VLOOKUP(A243,'Mediana Mensal IPCA TOP 5 LP'!$A$2:$XFC$10000,MATCH(C$1,'Mediana Mensal IPCA TOP 5 LP'!$A$2:$XDF$2,0),FALSE))</f>
        <v>0.35</v>
      </c>
      <c r="D243" s="21">
        <f>IF(VLOOKUP(A243,'Mediana Mensal IPCA TOP 5 LP'!$A$2:$XFC$10000,MATCH(D$1,'Mediana Mensal IPCA TOP 5 LP'!$A$2:$XDF$2,0),FALSE)=0,NA(),VLOOKUP(A243,'Mediana Mensal IPCA TOP 5 LP'!$A$2:$XFC$10000,MATCH(D$1,'Mediana Mensal IPCA TOP 5 LP'!$A$2:$XDF$2,0),FALSE))</f>
        <v>0.38</v>
      </c>
      <c r="E243" s="21">
        <f>IF(VLOOKUP(A243,'Mediana Mensal IPCA TOP 5 LP'!$A$2:$XFC$10000,MATCH(E$1,'Mediana Mensal IPCA TOP 5 LP'!$A$2:$XDF$2,0),FALSE)=0,NA(),VLOOKUP(A243,'Mediana Mensal IPCA TOP 5 LP'!$A$2:$XFC$10000,MATCH(E$1,'Mediana Mensal IPCA TOP 5 LP'!$A$2:$XDF$2,0),FALSE))</f>
        <v>0.3</v>
      </c>
      <c r="F243" s="21">
        <f>IF(VLOOKUP(A243,'Mediana Mensal IPCA TOP 5 LP'!$A$2:$XFC$10000,MATCH(F$1,'Mediana Mensal IPCA TOP 5 LP'!$A$2:$XDF$2,0),FALSE)=0,NA(),VLOOKUP(A243,'Mediana Mensal IPCA TOP 5 LP'!$A$2:$XFC$10000,MATCH(F$1,'Mediana Mensal IPCA TOP 5 LP'!$A$2:$XDF$2,0),FALSE))</f>
        <v>0.14000000000000001</v>
      </c>
    </row>
    <row r="244" spans="1:6" x14ac:dyDescent="0.3">
      <c r="A244" s="20">
        <v>44915</v>
      </c>
      <c r="B244" s="21">
        <f>IF(VLOOKUP(A244,'Mediana Mensal IPCA TOP 5 LP'!$A$2:$XFC$10000,MATCH(B$1,'Mediana Mensal IPCA TOP 5 LP'!$A$2:$XDF$2,0),FALSE)=0,NA(),VLOOKUP(A244,'Mediana Mensal IPCA TOP 5 LP'!$A$2:$XFC$10000,MATCH(B$1,'Mediana Mensal IPCA TOP 5 LP'!$A$2:$XDF$2,0),FALSE))</f>
        <v>0.67</v>
      </c>
      <c r="C244" s="21">
        <f>IF(VLOOKUP(A244,'Mediana Mensal IPCA TOP 5 LP'!$A$2:$XFC$10000,MATCH(C$1,'Mediana Mensal IPCA TOP 5 LP'!$A$2:$XDF$2,0),FALSE)=0,NA(),VLOOKUP(A244,'Mediana Mensal IPCA TOP 5 LP'!$A$2:$XFC$10000,MATCH(C$1,'Mediana Mensal IPCA TOP 5 LP'!$A$2:$XDF$2,0),FALSE))</f>
        <v>0.35</v>
      </c>
      <c r="D244" s="21">
        <f>IF(VLOOKUP(A244,'Mediana Mensal IPCA TOP 5 LP'!$A$2:$XFC$10000,MATCH(D$1,'Mediana Mensal IPCA TOP 5 LP'!$A$2:$XDF$2,0),FALSE)=0,NA(),VLOOKUP(A244,'Mediana Mensal IPCA TOP 5 LP'!$A$2:$XFC$10000,MATCH(D$1,'Mediana Mensal IPCA TOP 5 LP'!$A$2:$XDF$2,0),FALSE))</f>
        <v>0.38</v>
      </c>
      <c r="E244" s="21">
        <f>IF(VLOOKUP(A244,'Mediana Mensal IPCA TOP 5 LP'!$A$2:$XFC$10000,MATCH(E$1,'Mediana Mensal IPCA TOP 5 LP'!$A$2:$XDF$2,0),FALSE)=0,NA(),VLOOKUP(A244,'Mediana Mensal IPCA TOP 5 LP'!$A$2:$XFC$10000,MATCH(E$1,'Mediana Mensal IPCA TOP 5 LP'!$A$2:$XDF$2,0),FALSE))</f>
        <v>0.3</v>
      </c>
      <c r="F244" s="21">
        <f>IF(VLOOKUP(A244,'Mediana Mensal IPCA TOP 5 LP'!$A$2:$XFC$10000,MATCH(F$1,'Mediana Mensal IPCA TOP 5 LP'!$A$2:$XDF$2,0),FALSE)=0,NA(),VLOOKUP(A244,'Mediana Mensal IPCA TOP 5 LP'!$A$2:$XFC$10000,MATCH(F$1,'Mediana Mensal IPCA TOP 5 LP'!$A$2:$XDF$2,0),FALSE))</f>
        <v>0.14000000000000001</v>
      </c>
    </row>
    <row r="245" spans="1:6" x14ac:dyDescent="0.3">
      <c r="A245" s="20">
        <v>44916</v>
      </c>
      <c r="B245" s="21">
        <f>IF(VLOOKUP(A245,'Mediana Mensal IPCA TOP 5 LP'!$A$2:$XFC$10000,MATCH(B$1,'Mediana Mensal IPCA TOP 5 LP'!$A$2:$XDF$2,0),FALSE)=0,NA(),VLOOKUP(A245,'Mediana Mensal IPCA TOP 5 LP'!$A$2:$XFC$10000,MATCH(B$1,'Mediana Mensal IPCA TOP 5 LP'!$A$2:$XDF$2,0),FALSE))</f>
        <v>0.67</v>
      </c>
      <c r="C245" s="21">
        <f>IF(VLOOKUP(A245,'Mediana Mensal IPCA TOP 5 LP'!$A$2:$XFC$10000,MATCH(C$1,'Mediana Mensal IPCA TOP 5 LP'!$A$2:$XDF$2,0),FALSE)=0,NA(),VLOOKUP(A245,'Mediana Mensal IPCA TOP 5 LP'!$A$2:$XFC$10000,MATCH(C$1,'Mediana Mensal IPCA TOP 5 LP'!$A$2:$XDF$2,0),FALSE))</f>
        <v>0.35</v>
      </c>
      <c r="D245" s="21">
        <f>IF(VLOOKUP(A245,'Mediana Mensal IPCA TOP 5 LP'!$A$2:$XFC$10000,MATCH(D$1,'Mediana Mensal IPCA TOP 5 LP'!$A$2:$XDF$2,0),FALSE)=0,NA(),VLOOKUP(A245,'Mediana Mensal IPCA TOP 5 LP'!$A$2:$XFC$10000,MATCH(D$1,'Mediana Mensal IPCA TOP 5 LP'!$A$2:$XDF$2,0),FALSE))</f>
        <v>0.38</v>
      </c>
      <c r="E245" s="21">
        <f>IF(VLOOKUP(A245,'Mediana Mensal IPCA TOP 5 LP'!$A$2:$XFC$10000,MATCH(E$1,'Mediana Mensal IPCA TOP 5 LP'!$A$2:$XDF$2,0),FALSE)=0,NA(),VLOOKUP(A245,'Mediana Mensal IPCA TOP 5 LP'!$A$2:$XFC$10000,MATCH(E$1,'Mediana Mensal IPCA TOP 5 LP'!$A$2:$XDF$2,0),FALSE))</f>
        <v>0.3</v>
      </c>
      <c r="F245" s="21">
        <f>IF(VLOOKUP(A245,'Mediana Mensal IPCA TOP 5 LP'!$A$2:$XFC$10000,MATCH(F$1,'Mediana Mensal IPCA TOP 5 LP'!$A$2:$XDF$2,0),FALSE)=0,NA(),VLOOKUP(A245,'Mediana Mensal IPCA TOP 5 LP'!$A$2:$XFC$10000,MATCH(F$1,'Mediana Mensal IPCA TOP 5 LP'!$A$2:$XDF$2,0),FALSE))</f>
        <v>0.14000000000000001</v>
      </c>
    </row>
    <row r="246" spans="1:6" x14ac:dyDescent="0.3">
      <c r="A246" s="20">
        <v>44917</v>
      </c>
      <c r="B246" s="21">
        <f>IF(VLOOKUP(A246,'Mediana Mensal IPCA TOP 5 LP'!$A$2:$XFC$10000,MATCH(B$1,'Mediana Mensal IPCA TOP 5 LP'!$A$2:$XDF$2,0),FALSE)=0,NA(),VLOOKUP(A246,'Mediana Mensal IPCA TOP 5 LP'!$A$2:$XFC$10000,MATCH(B$1,'Mediana Mensal IPCA TOP 5 LP'!$A$2:$XDF$2,0),FALSE))</f>
        <v>0.67</v>
      </c>
      <c r="C246" s="21">
        <f>IF(VLOOKUP(A246,'Mediana Mensal IPCA TOP 5 LP'!$A$2:$XFC$10000,MATCH(C$1,'Mediana Mensal IPCA TOP 5 LP'!$A$2:$XDF$2,0),FALSE)=0,NA(),VLOOKUP(A246,'Mediana Mensal IPCA TOP 5 LP'!$A$2:$XFC$10000,MATCH(C$1,'Mediana Mensal IPCA TOP 5 LP'!$A$2:$XDF$2,0),FALSE))</f>
        <v>0.35</v>
      </c>
      <c r="D246" s="21">
        <f>IF(VLOOKUP(A246,'Mediana Mensal IPCA TOP 5 LP'!$A$2:$XFC$10000,MATCH(D$1,'Mediana Mensal IPCA TOP 5 LP'!$A$2:$XDF$2,0),FALSE)=0,NA(),VLOOKUP(A246,'Mediana Mensal IPCA TOP 5 LP'!$A$2:$XFC$10000,MATCH(D$1,'Mediana Mensal IPCA TOP 5 LP'!$A$2:$XDF$2,0),FALSE))</f>
        <v>0.38</v>
      </c>
      <c r="E246" s="21">
        <f>IF(VLOOKUP(A246,'Mediana Mensal IPCA TOP 5 LP'!$A$2:$XFC$10000,MATCH(E$1,'Mediana Mensal IPCA TOP 5 LP'!$A$2:$XDF$2,0),FALSE)=0,NA(),VLOOKUP(A246,'Mediana Mensal IPCA TOP 5 LP'!$A$2:$XFC$10000,MATCH(E$1,'Mediana Mensal IPCA TOP 5 LP'!$A$2:$XDF$2,0),FALSE))</f>
        <v>0.3</v>
      </c>
      <c r="F246" s="21">
        <f>IF(VLOOKUP(A246,'Mediana Mensal IPCA TOP 5 LP'!$A$2:$XFC$10000,MATCH(F$1,'Mediana Mensal IPCA TOP 5 LP'!$A$2:$XDF$2,0),FALSE)=0,NA(),VLOOKUP(A246,'Mediana Mensal IPCA TOP 5 LP'!$A$2:$XFC$10000,MATCH(F$1,'Mediana Mensal IPCA TOP 5 LP'!$A$2:$XDF$2,0),FALSE))</f>
        <v>0.14000000000000001</v>
      </c>
    </row>
    <row r="247" spans="1:6" x14ac:dyDescent="0.3">
      <c r="A247" s="20">
        <v>44918</v>
      </c>
      <c r="B247" s="21">
        <f>IF(VLOOKUP(A247,'Mediana Mensal IPCA TOP 5 LP'!$A$2:$XFC$10000,MATCH(B$1,'Mediana Mensal IPCA TOP 5 LP'!$A$2:$XDF$2,0),FALSE)=0,NA(),VLOOKUP(A247,'Mediana Mensal IPCA TOP 5 LP'!$A$2:$XFC$10000,MATCH(B$1,'Mediana Mensal IPCA TOP 5 LP'!$A$2:$XDF$2,0),FALSE))</f>
        <v>0.6</v>
      </c>
      <c r="C247" s="21">
        <f>IF(VLOOKUP(A247,'Mediana Mensal IPCA TOP 5 LP'!$A$2:$XFC$10000,MATCH(C$1,'Mediana Mensal IPCA TOP 5 LP'!$A$2:$XDF$2,0),FALSE)=0,NA(),VLOOKUP(A247,'Mediana Mensal IPCA TOP 5 LP'!$A$2:$XFC$10000,MATCH(C$1,'Mediana Mensal IPCA TOP 5 LP'!$A$2:$XDF$2,0),FALSE))</f>
        <v>0.35</v>
      </c>
      <c r="D247" s="21">
        <f>IF(VLOOKUP(A247,'Mediana Mensal IPCA TOP 5 LP'!$A$2:$XFC$10000,MATCH(D$1,'Mediana Mensal IPCA TOP 5 LP'!$A$2:$XDF$2,0),FALSE)=0,NA(),VLOOKUP(A247,'Mediana Mensal IPCA TOP 5 LP'!$A$2:$XFC$10000,MATCH(D$1,'Mediana Mensal IPCA TOP 5 LP'!$A$2:$XDF$2,0),FALSE))</f>
        <v>0.39</v>
      </c>
      <c r="E247" s="21">
        <f>IF(VLOOKUP(A247,'Mediana Mensal IPCA TOP 5 LP'!$A$2:$XFC$10000,MATCH(E$1,'Mediana Mensal IPCA TOP 5 LP'!$A$2:$XDF$2,0),FALSE)=0,NA(),VLOOKUP(A247,'Mediana Mensal IPCA TOP 5 LP'!$A$2:$XFC$10000,MATCH(E$1,'Mediana Mensal IPCA TOP 5 LP'!$A$2:$XDF$2,0),FALSE))</f>
        <v>0.4</v>
      </c>
      <c r="F247" s="21">
        <f>IF(VLOOKUP(A247,'Mediana Mensal IPCA TOP 5 LP'!$A$2:$XFC$10000,MATCH(F$1,'Mediana Mensal IPCA TOP 5 LP'!$A$2:$XDF$2,0),FALSE)=0,NA(),VLOOKUP(A247,'Mediana Mensal IPCA TOP 5 LP'!$A$2:$XFC$10000,MATCH(F$1,'Mediana Mensal IPCA TOP 5 LP'!$A$2:$XDF$2,0),FALSE))</f>
        <v>0.17</v>
      </c>
    </row>
    <row r="248" spans="1:6" x14ac:dyDescent="0.3">
      <c r="A248" s="20">
        <v>44921</v>
      </c>
      <c r="B248" s="21">
        <f>IF(VLOOKUP(A248,'Mediana Mensal IPCA TOP 5 LP'!$A$2:$XFC$10000,MATCH(B$1,'Mediana Mensal IPCA TOP 5 LP'!$A$2:$XDF$2,0),FALSE)=0,NA(),VLOOKUP(A248,'Mediana Mensal IPCA TOP 5 LP'!$A$2:$XFC$10000,MATCH(B$1,'Mediana Mensal IPCA TOP 5 LP'!$A$2:$XDF$2,0),FALSE))</f>
        <v>0.6</v>
      </c>
      <c r="C248" s="21">
        <f>IF(VLOOKUP(A248,'Mediana Mensal IPCA TOP 5 LP'!$A$2:$XFC$10000,MATCH(C$1,'Mediana Mensal IPCA TOP 5 LP'!$A$2:$XDF$2,0),FALSE)=0,NA(),VLOOKUP(A248,'Mediana Mensal IPCA TOP 5 LP'!$A$2:$XFC$10000,MATCH(C$1,'Mediana Mensal IPCA TOP 5 LP'!$A$2:$XDF$2,0),FALSE))</f>
        <v>0.35</v>
      </c>
      <c r="D248" s="21">
        <f>IF(VLOOKUP(A248,'Mediana Mensal IPCA TOP 5 LP'!$A$2:$XFC$10000,MATCH(D$1,'Mediana Mensal IPCA TOP 5 LP'!$A$2:$XDF$2,0),FALSE)=0,NA(),VLOOKUP(A248,'Mediana Mensal IPCA TOP 5 LP'!$A$2:$XFC$10000,MATCH(D$1,'Mediana Mensal IPCA TOP 5 LP'!$A$2:$XDF$2,0),FALSE))</f>
        <v>0.39</v>
      </c>
      <c r="E248" s="21">
        <f>IF(VLOOKUP(A248,'Mediana Mensal IPCA TOP 5 LP'!$A$2:$XFC$10000,MATCH(E$1,'Mediana Mensal IPCA TOP 5 LP'!$A$2:$XDF$2,0),FALSE)=0,NA(),VLOOKUP(A248,'Mediana Mensal IPCA TOP 5 LP'!$A$2:$XFC$10000,MATCH(E$1,'Mediana Mensal IPCA TOP 5 LP'!$A$2:$XDF$2,0),FALSE))</f>
        <v>0.4</v>
      </c>
      <c r="F248" s="21">
        <f>IF(VLOOKUP(A248,'Mediana Mensal IPCA TOP 5 LP'!$A$2:$XFC$10000,MATCH(F$1,'Mediana Mensal IPCA TOP 5 LP'!$A$2:$XDF$2,0),FALSE)=0,NA(),VLOOKUP(A248,'Mediana Mensal IPCA TOP 5 LP'!$A$2:$XFC$10000,MATCH(F$1,'Mediana Mensal IPCA TOP 5 LP'!$A$2:$XDF$2,0),FALSE))</f>
        <v>0.17</v>
      </c>
    </row>
    <row r="249" spans="1:6" x14ac:dyDescent="0.3">
      <c r="A249" s="20">
        <v>44922</v>
      </c>
      <c r="B249" s="21">
        <f>IF(VLOOKUP(A249,'Mediana Mensal IPCA TOP 5 LP'!$A$2:$XFC$10000,MATCH(B$1,'Mediana Mensal IPCA TOP 5 LP'!$A$2:$XDF$2,0),FALSE)=0,NA(),VLOOKUP(A249,'Mediana Mensal IPCA TOP 5 LP'!$A$2:$XFC$10000,MATCH(B$1,'Mediana Mensal IPCA TOP 5 LP'!$A$2:$XDF$2,0),FALSE))</f>
        <v>0.6</v>
      </c>
      <c r="C249" s="21">
        <f>IF(VLOOKUP(A249,'Mediana Mensal IPCA TOP 5 LP'!$A$2:$XFC$10000,MATCH(C$1,'Mediana Mensal IPCA TOP 5 LP'!$A$2:$XDF$2,0),FALSE)=0,NA(),VLOOKUP(A249,'Mediana Mensal IPCA TOP 5 LP'!$A$2:$XFC$10000,MATCH(C$1,'Mediana Mensal IPCA TOP 5 LP'!$A$2:$XDF$2,0),FALSE))</f>
        <v>0.35</v>
      </c>
      <c r="D249" s="21">
        <f>IF(VLOOKUP(A249,'Mediana Mensal IPCA TOP 5 LP'!$A$2:$XFC$10000,MATCH(D$1,'Mediana Mensal IPCA TOP 5 LP'!$A$2:$XDF$2,0),FALSE)=0,NA(),VLOOKUP(A249,'Mediana Mensal IPCA TOP 5 LP'!$A$2:$XFC$10000,MATCH(D$1,'Mediana Mensal IPCA TOP 5 LP'!$A$2:$XDF$2,0),FALSE))</f>
        <v>0.39</v>
      </c>
      <c r="E249" s="21">
        <f>IF(VLOOKUP(A249,'Mediana Mensal IPCA TOP 5 LP'!$A$2:$XFC$10000,MATCH(E$1,'Mediana Mensal IPCA TOP 5 LP'!$A$2:$XDF$2,0),FALSE)=0,NA(),VLOOKUP(A249,'Mediana Mensal IPCA TOP 5 LP'!$A$2:$XFC$10000,MATCH(E$1,'Mediana Mensal IPCA TOP 5 LP'!$A$2:$XDF$2,0),FALSE))</f>
        <v>0.4</v>
      </c>
      <c r="F249" s="21">
        <f>IF(VLOOKUP(A249,'Mediana Mensal IPCA TOP 5 LP'!$A$2:$XFC$10000,MATCH(F$1,'Mediana Mensal IPCA TOP 5 LP'!$A$2:$XDF$2,0),FALSE)=0,NA(),VLOOKUP(A249,'Mediana Mensal IPCA TOP 5 LP'!$A$2:$XFC$10000,MATCH(F$1,'Mediana Mensal IPCA TOP 5 LP'!$A$2:$XDF$2,0),FALSE))</f>
        <v>0.17</v>
      </c>
    </row>
    <row r="250" spans="1:6" x14ac:dyDescent="0.3">
      <c r="A250" s="20">
        <v>44923</v>
      </c>
      <c r="B250" s="21">
        <f>IF(VLOOKUP(A250,'Mediana Mensal IPCA TOP 5 LP'!$A$2:$XFC$10000,MATCH(B$1,'Mediana Mensal IPCA TOP 5 LP'!$A$2:$XDF$2,0),FALSE)=0,NA(),VLOOKUP(A250,'Mediana Mensal IPCA TOP 5 LP'!$A$2:$XFC$10000,MATCH(B$1,'Mediana Mensal IPCA TOP 5 LP'!$A$2:$XDF$2,0),FALSE))</f>
        <v>0.6</v>
      </c>
      <c r="C250" s="21">
        <f>IF(VLOOKUP(A250,'Mediana Mensal IPCA TOP 5 LP'!$A$2:$XFC$10000,MATCH(C$1,'Mediana Mensal IPCA TOP 5 LP'!$A$2:$XDF$2,0),FALSE)=0,NA(),VLOOKUP(A250,'Mediana Mensal IPCA TOP 5 LP'!$A$2:$XFC$10000,MATCH(C$1,'Mediana Mensal IPCA TOP 5 LP'!$A$2:$XDF$2,0),FALSE))</f>
        <v>0.35</v>
      </c>
      <c r="D250" s="21">
        <f>IF(VLOOKUP(A250,'Mediana Mensal IPCA TOP 5 LP'!$A$2:$XFC$10000,MATCH(D$1,'Mediana Mensal IPCA TOP 5 LP'!$A$2:$XDF$2,0),FALSE)=0,NA(),VLOOKUP(A250,'Mediana Mensal IPCA TOP 5 LP'!$A$2:$XFC$10000,MATCH(D$1,'Mediana Mensal IPCA TOP 5 LP'!$A$2:$XDF$2,0),FALSE))</f>
        <v>0.39</v>
      </c>
      <c r="E250" s="21">
        <f>IF(VLOOKUP(A250,'Mediana Mensal IPCA TOP 5 LP'!$A$2:$XFC$10000,MATCH(E$1,'Mediana Mensal IPCA TOP 5 LP'!$A$2:$XDF$2,0),FALSE)=0,NA(),VLOOKUP(A250,'Mediana Mensal IPCA TOP 5 LP'!$A$2:$XFC$10000,MATCH(E$1,'Mediana Mensal IPCA TOP 5 LP'!$A$2:$XDF$2,0),FALSE))</f>
        <v>0.4</v>
      </c>
      <c r="F250" s="21">
        <f>IF(VLOOKUP(A250,'Mediana Mensal IPCA TOP 5 LP'!$A$2:$XFC$10000,MATCH(F$1,'Mediana Mensal IPCA TOP 5 LP'!$A$2:$XDF$2,0),FALSE)=0,NA(),VLOOKUP(A250,'Mediana Mensal IPCA TOP 5 LP'!$A$2:$XFC$10000,MATCH(F$1,'Mediana Mensal IPCA TOP 5 LP'!$A$2:$XDF$2,0),FALSE))</f>
        <v>0.17</v>
      </c>
    </row>
    <row r="251" spans="1:6" x14ac:dyDescent="0.3">
      <c r="A251" s="20">
        <v>44924</v>
      </c>
      <c r="B251" s="21">
        <f>IF(VLOOKUP(A251,'Mediana Mensal IPCA TOP 5 LP'!$A$2:$XFC$10000,MATCH(B$1,'Mediana Mensal IPCA TOP 5 LP'!$A$2:$XDF$2,0),FALSE)=0,NA(),VLOOKUP(A251,'Mediana Mensal IPCA TOP 5 LP'!$A$2:$XFC$10000,MATCH(B$1,'Mediana Mensal IPCA TOP 5 LP'!$A$2:$XDF$2,0),FALSE))</f>
        <v>0.6</v>
      </c>
      <c r="C251" s="21">
        <f>IF(VLOOKUP(A251,'Mediana Mensal IPCA TOP 5 LP'!$A$2:$XFC$10000,MATCH(C$1,'Mediana Mensal IPCA TOP 5 LP'!$A$2:$XDF$2,0),FALSE)=0,NA(),VLOOKUP(A251,'Mediana Mensal IPCA TOP 5 LP'!$A$2:$XFC$10000,MATCH(C$1,'Mediana Mensal IPCA TOP 5 LP'!$A$2:$XDF$2,0),FALSE))</f>
        <v>0.35</v>
      </c>
      <c r="D251" s="21">
        <f>IF(VLOOKUP(A251,'Mediana Mensal IPCA TOP 5 LP'!$A$2:$XFC$10000,MATCH(D$1,'Mediana Mensal IPCA TOP 5 LP'!$A$2:$XDF$2,0),FALSE)=0,NA(),VLOOKUP(A251,'Mediana Mensal IPCA TOP 5 LP'!$A$2:$XFC$10000,MATCH(D$1,'Mediana Mensal IPCA TOP 5 LP'!$A$2:$XDF$2,0),FALSE))</f>
        <v>0.39</v>
      </c>
      <c r="E251" s="21">
        <f>IF(VLOOKUP(A251,'Mediana Mensal IPCA TOP 5 LP'!$A$2:$XFC$10000,MATCH(E$1,'Mediana Mensal IPCA TOP 5 LP'!$A$2:$XDF$2,0),FALSE)=0,NA(),VLOOKUP(A251,'Mediana Mensal IPCA TOP 5 LP'!$A$2:$XFC$10000,MATCH(E$1,'Mediana Mensal IPCA TOP 5 LP'!$A$2:$XDF$2,0),FALSE))</f>
        <v>0.4</v>
      </c>
      <c r="F251" s="21">
        <f>IF(VLOOKUP(A251,'Mediana Mensal IPCA TOP 5 LP'!$A$2:$XFC$10000,MATCH(F$1,'Mediana Mensal IPCA TOP 5 LP'!$A$2:$XDF$2,0),FALSE)=0,NA(),VLOOKUP(A251,'Mediana Mensal IPCA TOP 5 LP'!$A$2:$XFC$10000,MATCH(F$1,'Mediana Mensal IPCA TOP 5 LP'!$A$2:$XDF$2,0),FALSE))</f>
        <v>0.17</v>
      </c>
    </row>
    <row r="252" spans="1:6" x14ac:dyDescent="0.3">
      <c r="A252" s="20">
        <v>44925</v>
      </c>
      <c r="B252" s="21">
        <f>IF(VLOOKUP(A252,'Mediana Mensal IPCA TOP 5 LP'!$A$2:$XFC$10000,MATCH(B$1,'Mediana Mensal IPCA TOP 5 LP'!$A$2:$XDF$2,0),FALSE)=0,NA(),VLOOKUP(A252,'Mediana Mensal IPCA TOP 5 LP'!$A$2:$XFC$10000,MATCH(B$1,'Mediana Mensal IPCA TOP 5 LP'!$A$2:$XDF$2,0),FALSE))</f>
        <v>0.6</v>
      </c>
      <c r="C252" s="21">
        <f>IF(VLOOKUP(A252,'Mediana Mensal IPCA TOP 5 LP'!$A$2:$XFC$10000,MATCH(C$1,'Mediana Mensal IPCA TOP 5 LP'!$A$2:$XDF$2,0),FALSE)=0,NA(),VLOOKUP(A252,'Mediana Mensal IPCA TOP 5 LP'!$A$2:$XFC$10000,MATCH(C$1,'Mediana Mensal IPCA TOP 5 LP'!$A$2:$XDF$2,0),FALSE))</f>
        <v>0.35</v>
      </c>
      <c r="D252" s="21">
        <f>IF(VLOOKUP(A252,'Mediana Mensal IPCA TOP 5 LP'!$A$2:$XFC$10000,MATCH(D$1,'Mediana Mensal IPCA TOP 5 LP'!$A$2:$XDF$2,0),FALSE)=0,NA(),VLOOKUP(A252,'Mediana Mensal IPCA TOP 5 LP'!$A$2:$XFC$10000,MATCH(D$1,'Mediana Mensal IPCA TOP 5 LP'!$A$2:$XDF$2,0),FALSE))</f>
        <v>0.39</v>
      </c>
      <c r="E252" s="21">
        <f>IF(VLOOKUP(A252,'Mediana Mensal IPCA TOP 5 LP'!$A$2:$XFC$10000,MATCH(E$1,'Mediana Mensal IPCA TOP 5 LP'!$A$2:$XDF$2,0),FALSE)=0,NA(),VLOOKUP(A252,'Mediana Mensal IPCA TOP 5 LP'!$A$2:$XFC$10000,MATCH(E$1,'Mediana Mensal IPCA TOP 5 LP'!$A$2:$XDF$2,0),FALSE))</f>
        <v>0.4</v>
      </c>
      <c r="F252" s="21">
        <f>IF(VLOOKUP(A252,'Mediana Mensal IPCA TOP 5 LP'!$A$2:$XFC$10000,MATCH(F$1,'Mediana Mensal IPCA TOP 5 LP'!$A$2:$XDF$2,0),FALSE)=0,NA(),VLOOKUP(A252,'Mediana Mensal IPCA TOP 5 LP'!$A$2:$XFC$10000,MATCH(F$1,'Mediana Mensal IPCA TOP 5 LP'!$A$2:$XDF$2,0),FALSE))</f>
        <v>0.17</v>
      </c>
    </row>
    <row r="253" spans="1:6" x14ac:dyDescent="0.3">
      <c r="A253" s="20">
        <v>44928</v>
      </c>
      <c r="B253" s="21">
        <f>IF(VLOOKUP(A253,'Mediana Mensal IPCA TOP 5 LP'!$A$2:$XFC$10000,MATCH(B$1,'Mediana Mensal IPCA TOP 5 LP'!$A$2:$XDF$2,0),FALSE)=0,NA(),VLOOKUP(A253,'Mediana Mensal IPCA TOP 5 LP'!$A$2:$XFC$10000,MATCH(B$1,'Mediana Mensal IPCA TOP 5 LP'!$A$2:$XDF$2,0),FALSE))</f>
        <v>0.6</v>
      </c>
      <c r="C253" s="21">
        <f>IF(VLOOKUP(A253,'Mediana Mensal IPCA TOP 5 LP'!$A$2:$XFC$10000,MATCH(C$1,'Mediana Mensal IPCA TOP 5 LP'!$A$2:$XDF$2,0),FALSE)=0,NA(),VLOOKUP(A253,'Mediana Mensal IPCA TOP 5 LP'!$A$2:$XFC$10000,MATCH(C$1,'Mediana Mensal IPCA TOP 5 LP'!$A$2:$XDF$2,0),FALSE))</f>
        <v>0.33</v>
      </c>
      <c r="D253" s="21">
        <f>IF(VLOOKUP(A253,'Mediana Mensal IPCA TOP 5 LP'!$A$2:$XFC$10000,MATCH(D$1,'Mediana Mensal IPCA TOP 5 LP'!$A$2:$XDF$2,0),FALSE)=0,NA(),VLOOKUP(A253,'Mediana Mensal IPCA TOP 5 LP'!$A$2:$XFC$10000,MATCH(D$1,'Mediana Mensal IPCA TOP 5 LP'!$A$2:$XDF$2,0),FALSE))</f>
        <v>0.36</v>
      </c>
      <c r="E253" s="21">
        <f>IF(VLOOKUP(A253,'Mediana Mensal IPCA TOP 5 LP'!$A$2:$XFC$10000,MATCH(E$1,'Mediana Mensal IPCA TOP 5 LP'!$A$2:$XDF$2,0),FALSE)=0,NA(),VLOOKUP(A253,'Mediana Mensal IPCA TOP 5 LP'!$A$2:$XFC$10000,MATCH(E$1,'Mediana Mensal IPCA TOP 5 LP'!$A$2:$XDF$2,0),FALSE))</f>
        <v>0.4</v>
      </c>
      <c r="F253" s="21">
        <f>IF(VLOOKUP(A253,'Mediana Mensal IPCA TOP 5 LP'!$A$2:$XFC$10000,MATCH(F$1,'Mediana Mensal IPCA TOP 5 LP'!$A$2:$XDF$2,0),FALSE)=0,NA(),VLOOKUP(A253,'Mediana Mensal IPCA TOP 5 LP'!$A$2:$XFC$10000,MATCH(F$1,'Mediana Mensal IPCA TOP 5 LP'!$A$2:$XDF$2,0),FALSE))</f>
        <v>0.2</v>
      </c>
    </row>
    <row r="254" spans="1:6" x14ac:dyDescent="0.3">
      <c r="A254" s="20">
        <v>44929</v>
      </c>
      <c r="B254" s="21">
        <f>IF(VLOOKUP(A254,'Mediana Mensal IPCA TOP 5 LP'!$A$2:$XFC$10000,MATCH(B$1,'Mediana Mensal IPCA TOP 5 LP'!$A$2:$XDF$2,0),FALSE)=0,NA(),VLOOKUP(A254,'Mediana Mensal IPCA TOP 5 LP'!$A$2:$XFC$10000,MATCH(B$1,'Mediana Mensal IPCA TOP 5 LP'!$A$2:$XDF$2,0),FALSE))</f>
        <v>0.6</v>
      </c>
      <c r="C254" s="21">
        <f>IF(VLOOKUP(A254,'Mediana Mensal IPCA TOP 5 LP'!$A$2:$XFC$10000,MATCH(C$1,'Mediana Mensal IPCA TOP 5 LP'!$A$2:$XDF$2,0),FALSE)=0,NA(),VLOOKUP(A254,'Mediana Mensal IPCA TOP 5 LP'!$A$2:$XFC$10000,MATCH(C$1,'Mediana Mensal IPCA TOP 5 LP'!$A$2:$XDF$2,0),FALSE))</f>
        <v>0.33</v>
      </c>
      <c r="D254" s="21">
        <f>IF(VLOOKUP(A254,'Mediana Mensal IPCA TOP 5 LP'!$A$2:$XFC$10000,MATCH(D$1,'Mediana Mensal IPCA TOP 5 LP'!$A$2:$XDF$2,0),FALSE)=0,NA(),VLOOKUP(A254,'Mediana Mensal IPCA TOP 5 LP'!$A$2:$XFC$10000,MATCH(D$1,'Mediana Mensal IPCA TOP 5 LP'!$A$2:$XDF$2,0),FALSE))</f>
        <v>0.36</v>
      </c>
      <c r="E254" s="21">
        <f>IF(VLOOKUP(A254,'Mediana Mensal IPCA TOP 5 LP'!$A$2:$XFC$10000,MATCH(E$1,'Mediana Mensal IPCA TOP 5 LP'!$A$2:$XDF$2,0),FALSE)=0,NA(),VLOOKUP(A254,'Mediana Mensal IPCA TOP 5 LP'!$A$2:$XFC$10000,MATCH(E$1,'Mediana Mensal IPCA TOP 5 LP'!$A$2:$XDF$2,0),FALSE))</f>
        <v>0.4</v>
      </c>
      <c r="F254" s="21">
        <f>IF(VLOOKUP(A254,'Mediana Mensal IPCA TOP 5 LP'!$A$2:$XFC$10000,MATCH(F$1,'Mediana Mensal IPCA TOP 5 LP'!$A$2:$XDF$2,0),FALSE)=0,NA(),VLOOKUP(A254,'Mediana Mensal IPCA TOP 5 LP'!$A$2:$XFC$10000,MATCH(F$1,'Mediana Mensal IPCA TOP 5 LP'!$A$2:$XDF$2,0),FALSE))</f>
        <v>0.2</v>
      </c>
    </row>
    <row r="255" spans="1:6" x14ac:dyDescent="0.3">
      <c r="A255" s="20">
        <v>44930</v>
      </c>
      <c r="B255" s="21">
        <f>IF(VLOOKUP(A255,'Mediana Mensal IPCA TOP 5 LP'!$A$2:$XFC$10000,MATCH(B$1,'Mediana Mensal IPCA TOP 5 LP'!$A$2:$XDF$2,0),FALSE)=0,NA(),VLOOKUP(A255,'Mediana Mensal IPCA TOP 5 LP'!$A$2:$XFC$10000,MATCH(B$1,'Mediana Mensal IPCA TOP 5 LP'!$A$2:$XDF$2,0),FALSE))</f>
        <v>0.6</v>
      </c>
      <c r="C255" s="21">
        <f>IF(VLOOKUP(A255,'Mediana Mensal IPCA TOP 5 LP'!$A$2:$XFC$10000,MATCH(C$1,'Mediana Mensal IPCA TOP 5 LP'!$A$2:$XDF$2,0),FALSE)=0,NA(),VLOOKUP(A255,'Mediana Mensal IPCA TOP 5 LP'!$A$2:$XFC$10000,MATCH(C$1,'Mediana Mensal IPCA TOP 5 LP'!$A$2:$XDF$2,0),FALSE))</f>
        <v>0.33</v>
      </c>
      <c r="D255" s="21">
        <f>IF(VLOOKUP(A255,'Mediana Mensal IPCA TOP 5 LP'!$A$2:$XFC$10000,MATCH(D$1,'Mediana Mensal IPCA TOP 5 LP'!$A$2:$XDF$2,0),FALSE)=0,NA(),VLOOKUP(A255,'Mediana Mensal IPCA TOP 5 LP'!$A$2:$XFC$10000,MATCH(D$1,'Mediana Mensal IPCA TOP 5 LP'!$A$2:$XDF$2,0),FALSE))</f>
        <v>0.36</v>
      </c>
      <c r="E255" s="21">
        <f>IF(VLOOKUP(A255,'Mediana Mensal IPCA TOP 5 LP'!$A$2:$XFC$10000,MATCH(E$1,'Mediana Mensal IPCA TOP 5 LP'!$A$2:$XDF$2,0),FALSE)=0,NA(),VLOOKUP(A255,'Mediana Mensal IPCA TOP 5 LP'!$A$2:$XFC$10000,MATCH(E$1,'Mediana Mensal IPCA TOP 5 LP'!$A$2:$XDF$2,0),FALSE))</f>
        <v>0.4</v>
      </c>
      <c r="F255" s="21">
        <f>IF(VLOOKUP(A255,'Mediana Mensal IPCA TOP 5 LP'!$A$2:$XFC$10000,MATCH(F$1,'Mediana Mensal IPCA TOP 5 LP'!$A$2:$XDF$2,0),FALSE)=0,NA(),VLOOKUP(A255,'Mediana Mensal IPCA TOP 5 LP'!$A$2:$XFC$10000,MATCH(F$1,'Mediana Mensal IPCA TOP 5 LP'!$A$2:$XDF$2,0),FALSE))</f>
        <v>0.2</v>
      </c>
    </row>
    <row r="256" spans="1:6" x14ac:dyDescent="0.3">
      <c r="A256" s="20">
        <v>44931</v>
      </c>
      <c r="B256" s="21">
        <f>IF(VLOOKUP(A256,'Mediana Mensal IPCA TOP 5 LP'!$A$2:$XFC$10000,MATCH(B$1,'Mediana Mensal IPCA TOP 5 LP'!$A$2:$XDF$2,0),FALSE)=0,NA(),VLOOKUP(A256,'Mediana Mensal IPCA TOP 5 LP'!$A$2:$XFC$10000,MATCH(B$1,'Mediana Mensal IPCA TOP 5 LP'!$A$2:$XDF$2,0),FALSE))</f>
        <v>0.6</v>
      </c>
      <c r="C256" s="21">
        <f>IF(VLOOKUP(A256,'Mediana Mensal IPCA TOP 5 LP'!$A$2:$XFC$10000,MATCH(C$1,'Mediana Mensal IPCA TOP 5 LP'!$A$2:$XDF$2,0),FALSE)=0,NA(),VLOOKUP(A256,'Mediana Mensal IPCA TOP 5 LP'!$A$2:$XFC$10000,MATCH(C$1,'Mediana Mensal IPCA TOP 5 LP'!$A$2:$XDF$2,0),FALSE))</f>
        <v>0.33</v>
      </c>
      <c r="D256" s="21">
        <f>IF(VLOOKUP(A256,'Mediana Mensal IPCA TOP 5 LP'!$A$2:$XFC$10000,MATCH(D$1,'Mediana Mensal IPCA TOP 5 LP'!$A$2:$XDF$2,0),FALSE)=0,NA(),VLOOKUP(A256,'Mediana Mensal IPCA TOP 5 LP'!$A$2:$XFC$10000,MATCH(D$1,'Mediana Mensal IPCA TOP 5 LP'!$A$2:$XDF$2,0),FALSE))</f>
        <v>0.36</v>
      </c>
      <c r="E256" s="21">
        <f>IF(VLOOKUP(A256,'Mediana Mensal IPCA TOP 5 LP'!$A$2:$XFC$10000,MATCH(E$1,'Mediana Mensal IPCA TOP 5 LP'!$A$2:$XDF$2,0),FALSE)=0,NA(),VLOOKUP(A256,'Mediana Mensal IPCA TOP 5 LP'!$A$2:$XFC$10000,MATCH(E$1,'Mediana Mensal IPCA TOP 5 LP'!$A$2:$XDF$2,0),FALSE))</f>
        <v>0.4</v>
      </c>
      <c r="F256" s="21">
        <f>IF(VLOOKUP(A256,'Mediana Mensal IPCA TOP 5 LP'!$A$2:$XFC$10000,MATCH(F$1,'Mediana Mensal IPCA TOP 5 LP'!$A$2:$XDF$2,0),FALSE)=0,NA(),VLOOKUP(A256,'Mediana Mensal IPCA TOP 5 LP'!$A$2:$XFC$10000,MATCH(F$1,'Mediana Mensal IPCA TOP 5 LP'!$A$2:$XDF$2,0),FALSE))</f>
        <v>0.2</v>
      </c>
    </row>
    <row r="257" spans="1:6" x14ac:dyDescent="0.3">
      <c r="A257" s="20">
        <v>44932</v>
      </c>
      <c r="B257" s="21">
        <f>IF(VLOOKUP(A257,'Mediana Mensal IPCA TOP 5 LP'!$A$2:$XFC$10000,MATCH(B$1,'Mediana Mensal IPCA TOP 5 LP'!$A$2:$XDF$2,0),FALSE)=0,NA(),VLOOKUP(A257,'Mediana Mensal IPCA TOP 5 LP'!$A$2:$XFC$10000,MATCH(B$1,'Mediana Mensal IPCA TOP 5 LP'!$A$2:$XDF$2,0),FALSE))</f>
        <v>0.6</v>
      </c>
      <c r="C257" s="21">
        <f>IF(VLOOKUP(A257,'Mediana Mensal IPCA TOP 5 LP'!$A$2:$XFC$10000,MATCH(C$1,'Mediana Mensal IPCA TOP 5 LP'!$A$2:$XDF$2,0),FALSE)=0,NA(),VLOOKUP(A257,'Mediana Mensal IPCA TOP 5 LP'!$A$2:$XFC$10000,MATCH(C$1,'Mediana Mensal IPCA TOP 5 LP'!$A$2:$XDF$2,0),FALSE))</f>
        <v>0.33</v>
      </c>
      <c r="D257" s="21">
        <f>IF(VLOOKUP(A257,'Mediana Mensal IPCA TOP 5 LP'!$A$2:$XFC$10000,MATCH(D$1,'Mediana Mensal IPCA TOP 5 LP'!$A$2:$XDF$2,0),FALSE)=0,NA(),VLOOKUP(A257,'Mediana Mensal IPCA TOP 5 LP'!$A$2:$XFC$10000,MATCH(D$1,'Mediana Mensal IPCA TOP 5 LP'!$A$2:$XDF$2,0),FALSE))</f>
        <v>0.36</v>
      </c>
      <c r="E257" s="21">
        <f>IF(VLOOKUP(A257,'Mediana Mensal IPCA TOP 5 LP'!$A$2:$XFC$10000,MATCH(E$1,'Mediana Mensal IPCA TOP 5 LP'!$A$2:$XDF$2,0),FALSE)=0,NA(),VLOOKUP(A257,'Mediana Mensal IPCA TOP 5 LP'!$A$2:$XFC$10000,MATCH(E$1,'Mediana Mensal IPCA TOP 5 LP'!$A$2:$XDF$2,0),FALSE))</f>
        <v>0.4</v>
      </c>
      <c r="F257" s="21">
        <f>IF(VLOOKUP(A257,'Mediana Mensal IPCA TOP 5 LP'!$A$2:$XFC$10000,MATCH(F$1,'Mediana Mensal IPCA TOP 5 LP'!$A$2:$XDF$2,0),FALSE)=0,NA(),VLOOKUP(A257,'Mediana Mensal IPCA TOP 5 LP'!$A$2:$XFC$10000,MATCH(F$1,'Mediana Mensal IPCA TOP 5 LP'!$A$2:$XDF$2,0),FALSE))</f>
        <v>0.2</v>
      </c>
    </row>
    <row r="258" spans="1:6" x14ac:dyDescent="0.3">
      <c r="A258" s="20">
        <v>44935</v>
      </c>
      <c r="B258" s="21">
        <f>IF(VLOOKUP(A258,'Mediana Mensal IPCA TOP 5 LP'!$A$2:$XFC$10000,MATCH(B$1,'Mediana Mensal IPCA TOP 5 LP'!$A$2:$XDF$2,0),FALSE)=0,NA(),VLOOKUP(A258,'Mediana Mensal IPCA TOP 5 LP'!$A$2:$XFC$10000,MATCH(B$1,'Mediana Mensal IPCA TOP 5 LP'!$A$2:$XDF$2,0),FALSE))</f>
        <v>0.6</v>
      </c>
      <c r="C258" s="21">
        <f>IF(VLOOKUP(A258,'Mediana Mensal IPCA TOP 5 LP'!$A$2:$XFC$10000,MATCH(C$1,'Mediana Mensal IPCA TOP 5 LP'!$A$2:$XDF$2,0),FALSE)=0,NA(),VLOOKUP(A258,'Mediana Mensal IPCA TOP 5 LP'!$A$2:$XFC$10000,MATCH(C$1,'Mediana Mensal IPCA TOP 5 LP'!$A$2:$XDF$2,0),FALSE))</f>
        <v>0.33</v>
      </c>
      <c r="D258" s="21">
        <f>IF(VLOOKUP(A258,'Mediana Mensal IPCA TOP 5 LP'!$A$2:$XFC$10000,MATCH(D$1,'Mediana Mensal IPCA TOP 5 LP'!$A$2:$XDF$2,0),FALSE)=0,NA(),VLOOKUP(A258,'Mediana Mensal IPCA TOP 5 LP'!$A$2:$XFC$10000,MATCH(D$1,'Mediana Mensal IPCA TOP 5 LP'!$A$2:$XDF$2,0),FALSE))</f>
        <v>0.39</v>
      </c>
      <c r="E258" s="21">
        <f>IF(VLOOKUP(A258,'Mediana Mensal IPCA TOP 5 LP'!$A$2:$XFC$10000,MATCH(E$1,'Mediana Mensal IPCA TOP 5 LP'!$A$2:$XDF$2,0),FALSE)=0,NA(),VLOOKUP(A258,'Mediana Mensal IPCA TOP 5 LP'!$A$2:$XFC$10000,MATCH(E$1,'Mediana Mensal IPCA TOP 5 LP'!$A$2:$XDF$2,0),FALSE))</f>
        <v>0.4</v>
      </c>
      <c r="F258" s="21">
        <f>IF(VLOOKUP(A258,'Mediana Mensal IPCA TOP 5 LP'!$A$2:$XFC$10000,MATCH(F$1,'Mediana Mensal IPCA TOP 5 LP'!$A$2:$XDF$2,0),FALSE)=0,NA(),VLOOKUP(A258,'Mediana Mensal IPCA TOP 5 LP'!$A$2:$XFC$10000,MATCH(F$1,'Mediana Mensal IPCA TOP 5 LP'!$A$2:$XDF$2,0),FALSE))</f>
        <v>0.2</v>
      </c>
    </row>
    <row r="259" spans="1:6" x14ac:dyDescent="0.3">
      <c r="A259" s="20">
        <v>44936</v>
      </c>
      <c r="B259" s="21">
        <f>IF(VLOOKUP(A259,'Mediana Mensal IPCA TOP 5 LP'!$A$2:$XFC$10000,MATCH(B$1,'Mediana Mensal IPCA TOP 5 LP'!$A$2:$XDF$2,0),FALSE)=0,NA(),VLOOKUP(A259,'Mediana Mensal IPCA TOP 5 LP'!$A$2:$XFC$10000,MATCH(B$1,'Mediana Mensal IPCA TOP 5 LP'!$A$2:$XDF$2,0),FALSE))</f>
        <v>0.6</v>
      </c>
      <c r="C259" s="21">
        <f>IF(VLOOKUP(A259,'Mediana Mensal IPCA TOP 5 LP'!$A$2:$XFC$10000,MATCH(C$1,'Mediana Mensal IPCA TOP 5 LP'!$A$2:$XDF$2,0),FALSE)=0,NA(),VLOOKUP(A259,'Mediana Mensal IPCA TOP 5 LP'!$A$2:$XFC$10000,MATCH(C$1,'Mediana Mensal IPCA TOP 5 LP'!$A$2:$XDF$2,0),FALSE))</f>
        <v>0.33</v>
      </c>
      <c r="D259" s="21">
        <f>IF(VLOOKUP(A259,'Mediana Mensal IPCA TOP 5 LP'!$A$2:$XFC$10000,MATCH(D$1,'Mediana Mensal IPCA TOP 5 LP'!$A$2:$XDF$2,0),FALSE)=0,NA(),VLOOKUP(A259,'Mediana Mensal IPCA TOP 5 LP'!$A$2:$XFC$10000,MATCH(D$1,'Mediana Mensal IPCA TOP 5 LP'!$A$2:$XDF$2,0),FALSE))</f>
        <v>0.39</v>
      </c>
      <c r="E259" s="21">
        <f>IF(VLOOKUP(A259,'Mediana Mensal IPCA TOP 5 LP'!$A$2:$XFC$10000,MATCH(E$1,'Mediana Mensal IPCA TOP 5 LP'!$A$2:$XDF$2,0),FALSE)=0,NA(),VLOOKUP(A259,'Mediana Mensal IPCA TOP 5 LP'!$A$2:$XFC$10000,MATCH(E$1,'Mediana Mensal IPCA TOP 5 LP'!$A$2:$XDF$2,0),FALSE))</f>
        <v>0.4</v>
      </c>
      <c r="F259" s="21">
        <f>IF(VLOOKUP(A259,'Mediana Mensal IPCA TOP 5 LP'!$A$2:$XFC$10000,MATCH(F$1,'Mediana Mensal IPCA TOP 5 LP'!$A$2:$XDF$2,0),FALSE)=0,NA(),VLOOKUP(A259,'Mediana Mensal IPCA TOP 5 LP'!$A$2:$XFC$10000,MATCH(F$1,'Mediana Mensal IPCA TOP 5 LP'!$A$2:$XDF$2,0),FALSE))</f>
        <v>0.2</v>
      </c>
    </row>
    <row r="260" spans="1:6" x14ac:dyDescent="0.3">
      <c r="A260" s="20">
        <v>44937</v>
      </c>
      <c r="B260" s="21">
        <f>IF(VLOOKUP(A260,'Mediana Mensal IPCA TOP 5 LP'!$A$2:$XFC$10000,MATCH(B$1,'Mediana Mensal IPCA TOP 5 LP'!$A$2:$XDF$2,0),FALSE)=0,NA(),VLOOKUP(A260,'Mediana Mensal IPCA TOP 5 LP'!$A$2:$XFC$10000,MATCH(B$1,'Mediana Mensal IPCA TOP 5 LP'!$A$2:$XDF$2,0),FALSE))</f>
        <v>0.6</v>
      </c>
      <c r="C260" s="21">
        <f>IF(VLOOKUP(A260,'Mediana Mensal IPCA TOP 5 LP'!$A$2:$XFC$10000,MATCH(C$1,'Mediana Mensal IPCA TOP 5 LP'!$A$2:$XDF$2,0),FALSE)=0,NA(),VLOOKUP(A260,'Mediana Mensal IPCA TOP 5 LP'!$A$2:$XFC$10000,MATCH(C$1,'Mediana Mensal IPCA TOP 5 LP'!$A$2:$XDF$2,0),FALSE))</f>
        <v>0.33</v>
      </c>
      <c r="D260" s="21">
        <f>IF(VLOOKUP(A260,'Mediana Mensal IPCA TOP 5 LP'!$A$2:$XFC$10000,MATCH(D$1,'Mediana Mensal IPCA TOP 5 LP'!$A$2:$XDF$2,0),FALSE)=0,NA(),VLOOKUP(A260,'Mediana Mensal IPCA TOP 5 LP'!$A$2:$XFC$10000,MATCH(D$1,'Mediana Mensal IPCA TOP 5 LP'!$A$2:$XDF$2,0),FALSE))</f>
        <v>0.39</v>
      </c>
      <c r="E260" s="21">
        <f>IF(VLOOKUP(A260,'Mediana Mensal IPCA TOP 5 LP'!$A$2:$XFC$10000,MATCH(E$1,'Mediana Mensal IPCA TOP 5 LP'!$A$2:$XDF$2,0),FALSE)=0,NA(),VLOOKUP(A260,'Mediana Mensal IPCA TOP 5 LP'!$A$2:$XFC$10000,MATCH(E$1,'Mediana Mensal IPCA TOP 5 LP'!$A$2:$XDF$2,0),FALSE))</f>
        <v>0.4</v>
      </c>
      <c r="F260" s="21">
        <f>IF(VLOOKUP(A260,'Mediana Mensal IPCA TOP 5 LP'!$A$2:$XFC$10000,MATCH(F$1,'Mediana Mensal IPCA TOP 5 LP'!$A$2:$XDF$2,0),FALSE)=0,NA(),VLOOKUP(A260,'Mediana Mensal IPCA TOP 5 LP'!$A$2:$XFC$10000,MATCH(F$1,'Mediana Mensal IPCA TOP 5 LP'!$A$2:$XDF$2,0),FALSE))</f>
        <v>0.2</v>
      </c>
    </row>
    <row r="261" spans="1:6" x14ac:dyDescent="0.3">
      <c r="A261" s="20">
        <v>44938</v>
      </c>
      <c r="B261" s="21">
        <f>IF(VLOOKUP(A261,'Mediana Mensal IPCA TOP 5 LP'!$A$2:$XFC$10000,MATCH(B$1,'Mediana Mensal IPCA TOP 5 LP'!$A$2:$XDF$2,0),FALSE)=0,NA(),VLOOKUP(A261,'Mediana Mensal IPCA TOP 5 LP'!$A$2:$XFC$10000,MATCH(B$1,'Mediana Mensal IPCA TOP 5 LP'!$A$2:$XDF$2,0),FALSE))</f>
        <v>0.6</v>
      </c>
      <c r="C261" s="21">
        <f>IF(VLOOKUP(A261,'Mediana Mensal IPCA TOP 5 LP'!$A$2:$XFC$10000,MATCH(C$1,'Mediana Mensal IPCA TOP 5 LP'!$A$2:$XDF$2,0),FALSE)=0,NA(),VLOOKUP(A261,'Mediana Mensal IPCA TOP 5 LP'!$A$2:$XFC$10000,MATCH(C$1,'Mediana Mensal IPCA TOP 5 LP'!$A$2:$XDF$2,0),FALSE))</f>
        <v>0.33</v>
      </c>
      <c r="D261" s="21">
        <f>IF(VLOOKUP(A261,'Mediana Mensal IPCA TOP 5 LP'!$A$2:$XFC$10000,MATCH(D$1,'Mediana Mensal IPCA TOP 5 LP'!$A$2:$XDF$2,0),FALSE)=0,NA(),VLOOKUP(A261,'Mediana Mensal IPCA TOP 5 LP'!$A$2:$XFC$10000,MATCH(D$1,'Mediana Mensal IPCA TOP 5 LP'!$A$2:$XDF$2,0),FALSE))</f>
        <v>0.39</v>
      </c>
      <c r="E261" s="21">
        <f>IF(VLOOKUP(A261,'Mediana Mensal IPCA TOP 5 LP'!$A$2:$XFC$10000,MATCH(E$1,'Mediana Mensal IPCA TOP 5 LP'!$A$2:$XDF$2,0),FALSE)=0,NA(),VLOOKUP(A261,'Mediana Mensal IPCA TOP 5 LP'!$A$2:$XFC$10000,MATCH(E$1,'Mediana Mensal IPCA TOP 5 LP'!$A$2:$XDF$2,0),FALSE))</f>
        <v>0.4</v>
      </c>
      <c r="F261" s="21">
        <f>IF(VLOOKUP(A261,'Mediana Mensal IPCA TOP 5 LP'!$A$2:$XFC$10000,MATCH(F$1,'Mediana Mensal IPCA TOP 5 LP'!$A$2:$XDF$2,0),FALSE)=0,NA(),VLOOKUP(A261,'Mediana Mensal IPCA TOP 5 LP'!$A$2:$XFC$10000,MATCH(F$1,'Mediana Mensal IPCA TOP 5 LP'!$A$2:$XDF$2,0),FALSE))</f>
        <v>0.2</v>
      </c>
    </row>
    <row r="262" spans="1:6" x14ac:dyDescent="0.3">
      <c r="A262" s="20">
        <v>44939</v>
      </c>
      <c r="B262" s="21">
        <f>IF(VLOOKUP(A262,'Mediana Mensal IPCA TOP 5 LP'!$A$2:$XFC$10000,MATCH(B$1,'Mediana Mensal IPCA TOP 5 LP'!$A$2:$XDF$2,0),FALSE)=0,NA(),VLOOKUP(A262,'Mediana Mensal IPCA TOP 5 LP'!$A$2:$XFC$10000,MATCH(B$1,'Mediana Mensal IPCA TOP 5 LP'!$A$2:$XDF$2,0),FALSE))</f>
        <v>0.6</v>
      </c>
      <c r="C262" s="21">
        <f>IF(VLOOKUP(A262,'Mediana Mensal IPCA TOP 5 LP'!$A$2:$XFC$10000,MATCH(C$1,'Mediana Mensal IPCA TOP 5 LP'!$A$2:$XDF$2,0),FALSE)=0,NA(),VLOOKUP(A262,'Mediana Mensal IPCA TOP 5 LP'!$A$2:$XFC$10000,MATCH(C$1,'Mediana Mensal IPCA TOP 5 LP'!$A$2:$XDF$2,0),FALSE))</f>
        <v>0.33</v>
      </c>
      <c r="D262" s="21">
        <f>IF(VLOOKUP(A262,'Mediana Mensal IPCA TOP 5 LP'!$A$2:$XFC$10000,MATCH(D$1,'Mediana Mensal IPCA TOP 5 LP'!$A$2:$XDF$2,0),FALSE)=0,NA(),VLOOKUP(A262,'Mediana Mensal IPCA TOP 5 LP'!$A$2:$XFC$10000,MATCH(D$1,'Mediana Mensal IPCA TOP 5 LP'!$A$2:$XDF$2,0),FALSE))</f>
        <v>0.38</v>
      </c>
      <c r="E262" s="21">
        <f>IF(VLOOKUP(A262,'Mediana Mensal IPCA TOP 5 LP'!$A$2:$XFC$10000,MATCH(E$1,'Mediana Mensal IPCA TOP 5 LP'!$A$2:$XDF$2,0),FALSE)=0,NA(),VLOOKUP(A262,'Mediana Mensal IPCA TOP 5 LP'!$A$2:$XFC$10000,MATCH(E$1,'Mediana Mensal IPCA TOP 5 LP'!$A$2:$XDF$2,0),FALSE))</f>
        <v>0.4</v>
      </c>
      <c r="F262" s="21">
        <f>IF(VLOOKUP(A262,'Mediana Mensal IPCA TOP 5 LP'!$A$2:$XFC$10000,MATCH(F$1,'Mediana Mensal IPCA TOP 5 LP'!$A$2:$XDF$2,0),FALSE)=0,NA(),VLOOKUP(A262,'Mediana Mensal IPCA TOP 5 LP'!$A$2:$XFC$10000,MATCH(F$1,'Mediana Mensal IPCA TOP 5 LP'!$A$2:$XDF$2,0),FALSE))</f>
        <v>0.2</v>
      </c>
    </row>
    <row r="263" spans="1:6" x14ac:dyDescent="0.3">
      <c r="A263" s="20">
        <v>44942</v>
      </c>
      <c r="B263" s="21">
        <f>IF(VLOOKUP(A263,'Mediana Mensal IPCA TOP 5 LP'!$A$2:$XFC$10000,MATCH(B$1,'Mediana Mensal IPCA TOP 5 LP'!$A$2:$XDF$2,0),FALSE)=0,NA(),VLOOKUP(A263,'Mediana Mensal IPCA TOP 5 LP'!$A$2:$XFC$10000,MATCH(B$1,'Mediana Mensal IPCA TOP 5 LP'!$A$2:$XDF$2,0),FALSE))</f>
        <v>0.6</v>
      </c>
      <c r="C263" s="21">
        <f>IF(VLOOKUP(A263,'Mediana Mensal IPCA TOP 5 LP'!$A$2:$XFC$10000,MATCH(C$1,'Mediana Mensal IPCA TOP 5 LP'!$A$2:$XDF$2,0),FALSE)=0,NA(),VLOOKUP(A263,'Mediana Mensal IPCA TOP 5 LP'!$A$2:$XFC$10000,MATCH(C$1,'Mediana Mensal IPCA TOP 5 LP'!$A$2:$XDF$2,0),FALSE))</f>
        <v>0.33</v>
      </c>
      <c r="D263" s="21">
        <f>IF(VLOOKUP(A263,'Mediana Mensal IPCA TOP 5 LP'!$A$2:$XFC$10000,MATCH(D$1,'Mediana Mensal IPCA TOP 5 LP'!$A$2:$XDF$2,0),FALSE)=0,NA(),VLOOKUP(A263,'Mediana Mensal IPCA TOP 5 LP'!$A$2:$XFC$10000,MATCH(D$1,'Mediana Mensal IPCA TOP 5 LP'!$A$2:$XDF$2,0),FALSE))</f>
        <v>0.38</v>
      </c>
      <c r="E263" s="21">
        <f>IF(VLOOKUP(A263,'Mediana Mensal IPCA TOP 5 LP'!$A$2:$XFC$10000,MATCH(E$1,'Mediana Mensal IPCA TOP 5 LP'!$A$2:$XDF$2,0),FALSE)=0,NA(),VLOOKUP(A263,'Mediana Mensal IPCA TOP 5 LP'!$A$2:$XFC$10000,MATCH(E$1,'Mediana Mensal IPCA TOP 5 LP'!$A$2:$XDF$2,0),FALSE))</f>
        <v>0.4</v>
      </c>
      <c r="F263" s="21">
        <f>IF(VLOOKUP(A263,'Mediana Mensal IPCA TOP 5 LP'!$A$2:$XFC$10000,MATCH(F$1,'Mediana Mensal IPCA TOP 5 LP'!$A$2:$XDF$2,0),FALSE)=0,NA(),VLOOKUP(A263,'Mediana Mensal IPCA TOP 5 LP'!$A$2:$XFC$10000,MATCH(F$1,'Mediana Mensal IPCA TOP 5 LP'!$A$2:$XDF$2,0),FALSE))</f>
        <v>0.2</v>
      </c>
    </row>
    <row r="264" spans="1:6" x14ac:dyDescent="0.3">
      <c r="A264" s="20">
        <v>44943</v>
      </c>
      <c r="B264" s="21">
        <f>IF(VLOOKUP(A264,'Mediana Mensal IPCA TOP 5 LP'!$A$2:$XFC$10000,MATCH(B$1,'Mediana Mensal IPCA TOP 5 LP'!$A$2:$XDF$2,0),FALSE)=0,NA(),VLOOKUP(A264,'Mediana Mensal IPCA TOP 5 LP'!$A$2:$XFC$10000,MATCH(B$1,'Mediana Mensal IPCA TOP 5 LP'!$A$2:$XDF$2,0),FALSE))</f>
        <v>0.6</v>
      </c>
      <c r="C264" s="21">
        <f>IF(VLOOKUP(A264,'Mediana Mensal IPCA TOP 5 LP'!$A$2:$XFC$10000,MATCH(C$1,'Mediana Mensal IPCA TOP 5 LP'!$A$2:$XDF$2,0),FALSE)=0,NA(),VLOOKUP(A264,'Mediana Mensal IPCA TOP 5 LP'!$A$2:$XFC$10000,MATCH(C$1,'Mediana Mensal IPCA TOP 5 LP'!$A$2:$XDF$2,0),FALSE))</f>
        <v>0.33</v>
      </c>
      <c r="D264" s="21">
        <f>IF(VLOOKUP(A264,'Mediana Mensal IPCA TOP 5 LP'!$A$2:$XFC$10000,MATCH(D$1,'Mediana Mensal IPCA TOP 5 LP'!$A$2:$XDF$2,0),FALSE)=0,NA(),VLOOKUP(A264,'Mediana Mensal IPCA TOP 5 LP'!$A$2:$XFC$10000,MATCH(D$1,'Mediana Mensal IPCA TOP 5 LP'!$A$2:$XDF$2,0),FALSE))</f>
        <v>0.38</v>
      </c>
      <c r="E264" s="21">
        <f>IF(VLOOKUP(A264,'Mediana Mensal IPCA TOP 5 LP'!$A$2:$XFC$10000,MATCH(E$1,'Mediana Mensal IPCA TOP 5 LP'!$A$2:$XDF$2,0),FALSE)=0,NA(),VLOOKUP(A264,'Mediana Mensal IPCA TOP 5 LP'!$A$2:$XFC$10000,MATCH(E$1,'Mediana Mensal IPCA TOP 5 LP'!$A$2:$XDF$2,0),FALSE))</f>
        <v>0.4</v>
      </c>
      <c r="F264" s="21">
        <f>IF(VLOOKUP(A264,'Mediana Mensal IPCA TOP 5 LP'!$A$2:$XFC$10000,MATCH(F$1,'Mediana Mensal IPCA TOP 5 LP'!$A$2:$XDF$2,0),FALSE)=0,NA(),VLOOKUP(A264,'Mediana Mensal IPCA TOP 5 LP'!$A$2:$XFC$10000,MATCH(F$1,'Mediana Mensal IPCA TOP 5 LP'!$A$2:$XDF$2,0),FALSE))</f>
        <v>0.2</v>
      </c>
    </row>
    <row r="265" spans="1:6" x14ac:dyDescent="0.3">
      <c r="A265" s="20">
        <v>44944</v>
      </c>
      <c r="B265" s="21">
        <f>IF(VLOOKUP(A265,'Mediana Mensal IPCA TOP 5 LP'!$A$2:$XFC$10000,MATCH(B$1,'Mediana Mensal IPCA TOP 5 LP'!$A$2:$XDF$2,0),FALSE)=0,NA(),VLOOKUP(A265,'Mediana Mensal IPCA TOP 5 LP'!$A$2:$XFC$10000,MATCH(B$1,'Mediana Mensal IPCA TOP 5 LP'!$A$2:$XDF$2,0),FALSE))</f>
        <v>0.6</v>
      </c>
      <c r="C265" s="21">
        <f>IF(VLOOKUP(A265,'Mediana Mensal IPCA TOP 5 LP'!$A$2:$XFC$10000,MATCH(C$1,'Mediana Mensal IPCA TOP 5 LP'!$A$2:$XDF$2,0),FALSE)=0,NA(),VLOOKUP(A265,'Mediana Mensal IPCA TOP 5 LP'!$A$2:$XFC$10000,MATCH(C$1,'Mediana Mensal IPCA TOP 5 LP'!$A$2:$XDF$2,0),FALSE))</f>
        <v>0.33</v>
      </c>
      <c r="D265" s="21">
        <f>IF(VLOOKUP(A265,'Mediana Mensal IPCA TOP 5 LP'!$A$2:$XFC$10000,MATCH(D$1,'Mediana Mensal IPCA TOP 5 LP'!$A$2:$XDF$2,0),FALSE)=0,NA(),VLOOKUP(A265,'Mediana Mensal IPCA TOP 5 LP'!$A$2:$XFC$10000,MATCH(D$1,'Mediana Mensal IPCA TOP 5 LP'!$A$2:$XDF$2,0),FALSE))</f>
        <v>0.38</v>
      </c>
      <c r="E265" s="21">
        <f>IF(VLOOKUP(A265,'Mediana Mensal IPCA TOP 5 LP'!$A$2:$XFC$10000,MATCH(E$1,'Mediana Mensal IPCA TOP 5 LP'!$A$2:$XDF$2,0),FALSE)=0,NA(),VLOOKUP(A265,'Mediana Mensal IPCA TOP 5 LP'!$A$2:$XFC$10000,MATCH(E$1,'Mediana Mensal IPCA TOP 5 LP'!$A$2:$XDF$2,0),FALSE))</f>
        <v>0.4</v>
      </c>
      <c r="F265" s="21">
        <f>IF(VLOOKUP(A265,'Mediana Mensal IPCA TOP 5 LP'!$A$2:$XFC$10000,MATCH(F$1,'Mediana Mensal IPCA TOP 5 LP'!$A$2:$XDF$2,0),FALSE)=0,NA(),VLOOKUP(A265,'Mediana Mensal IPCA TOP 5 LP'!$A$2:$XFC$10000,MATCH(F$1,'Mediana Mensal IPCA TOP 5 LP'!$A$2:$XDF$2,0),FALSE))</f>
        <v>0.2</v>
      </c>
    </row>
    <row r="266" spans="1:6" x14ac:dyDescent="0.3">
      <c r="A266" s="20">
        <v>44945</v>
      </c>
      <c r="B266" s="21">
        <f>IF(VLOOKUP(A266,'Mediana Mensal IPCA TOP 5 LP'!$A$2:$XFC$10000,MATCH(B$1,'Mediana Mensal IPCA TOP 5 LP'!$A$2:$XDF$2,0),FALSE)=0,NA(),VLOOKUP(A266,'Mediana Mensal IPCA TOP 5 LP'!$A$2:$XFC$10000,MATCH(B$1,'Mediana Mensal IPCA TOP 5 LP'!$A$2:$XDF$2,0),FALSE))</f>
        <v>0.6</v>
      </c>
      <c r="C266" s="21">
        <f>IF(VLOOKUP(A266,'Mediana Mensal IPCA TOP 5 LP'!$A$2:$XFC$10000,MATCH(C$1,'Mediana Mensal IPCA TOP 5 LP'!$A$2:$XDF$2,0),FALSE)=0,NA(),VLOOKUP(A266,'Mediana Mensal IPCA TOP 5 LP'!$A$2:$XFC$10000,MATCH(C$1,'Mediana Mensal IPCA TOP 5 LP'!$A$2:$XDF$2,0),FALSE))</f>
        <v>0.33</v>
      </c>
      <c r="D266" s="21">
        <f>IF(VLOOKUP(A266,'Mediana Mensal IPCA TOP 5 LP'!$A$2:$XFC$10000,MATCH(D$1,'Mediana Mensal IPCA TOP 5 LP'!$A$2:$XDF$2,0),FALSE)=0,NA(),VLOOKUP(A266,'Mediana Mensal IPCA TOP 5 LP'!$A$2:$XFC$10000,MATCH(D$1,'Mediana Mensal IPCA TOP 5 LP'!$A$2:$XDF$2,0),FALSE))</f>
        <v>0.38</v>
      </c>
      <c r="E266" s="21">
        <f>IF(VLOOKUP(A266,'Mediana Mensal IPCA TOP 5 LP'!$A$2:$XFC$10000,MATCH(E$1,'Mediana Mensal IPCA TOP 5 LP'!$A$2:$XDF$2,0),FALSE)=0,NA(),VLOOKUP(A266,'Mediana Mensal IPCA TOP 5 LP'!$A$2:$XFC$10000,MATCH(E$1,'Mediana Mensal IPCA TOP 5 LP'!$A$2:$XDF$2,0),FALSE))</f>
        <v>0.4</v>
      </c>
      <c r="F266" s="21">
        <f>IF(VLOOKUP(A266,'Mediana Mensal IPCA TOP 5 LP'!$A$2:$XFC$10000,MATCH(F$1,'Mediana Mensal IPCA TOP 5 LP'!$A$2:$XDF$2,0),FALSE)=0,NA(),VLOOKUP(A266,'Mediana Mensal IPCA TOP 5 LP'!$A$2:$XFC$10000,MATCH(F$1,'Mediana Mensal IPCA TOP 5 LP'!$A$2:$XDF$2,0),FALSE))</f>
        <v>0.2</v>
      </c>
    </row>
    <row r="267" spans="1:6" x14ac:dyDescent="0.3">
      <c r="A267" s="20">
        <v>44946</v>
      </c>
      <c r="B267" s="21">
        <f>IF(VLOOKUP(A267,'Mediana Mensal IPCA TOP 5 LP'!$A$2:$XFC$10000,MATCH(B$1,'Mediana Mensal IPCA TOP 5 LP'!$A$2:$XDF$2,0),FALSE)=0,NA(),VLOOKUP(A267,'Mediana Mensal IPCA TOP 5 LP'!$A$2:$XFC$10000,MATCH(B$1,'Mediana Mensal IPCA TOP 5 LP'!$A$2:$XDF$2,0),FALSE))</f>
        <v>0.62</v>
      </c>
      <c r="C267" s="21">
        <f>IF(VLOOKUP(A267,'Mediana Mensal IPCA TOP 5 LP'!$A$2:$XFC$10000,MATCH(C$1,'Mediana Mensal IPCA TOP 5 LP'!$A$2:$XDF$2,0),FALSE)=0,NA(),VLOOKUP(A267,'Mediana Mensal IPCA TOP 5 LP'!$A$2:$XFC$10000,MATCH(C$1,'Mediana Mensal IPCA TOP 5 LP'!$A$2:$XDF$2,0),FALSE))</f>
        <v>0.33</v>
      </c>
      <c r="D267" s="21">
        <f>IF(VLOOKUP(A267,'Mediana Mensal IPCA TOP 5 LP'!$A$2:$XFC$10000,MATCH(D$1,'Mediana Mensal IPCA TOP 5 LP'!$A$2:$XDF$2,0),FALSE)=0,NA(),VLOOKUP(A267,'Mediana Mensal IPCA TOP 5 LP'!$A$2:$XFC$10000,MATCH(D$1,'Mediana Mensal IPCA TOP 5 LP'!$A$2:$XDF$2,0),FALSE))</f>
        <v>0.33</v>
      </c>
      <c r="E267" s="21">
        <f>IF(VLOOKUP(A267,'Mediana Mensal IPCA TOP 5 LP'!$A$2:$XFC$10000,MATCH(E$1,'Mediana Mensal IPCA TOP 5 LP'!$A$2:$XDF$2,0),FALSE)=0,NA(),VLOOKUP(A267,'Mediana Mensal IPCA TOP 5 LP'!$A$2:$XFC$10000,MATCH(E$1,'Mediana Mensal IPCA TOP 5 LP'!$A$2:$XDF$2,0),FALSE))</f>
        <v>0.4</v>
      </c>
      <c r="F267" s="21">
        <f>IF(VLOOKUP(A267,'Mediana Mensal IPCA TOP 5 LP'!$A$2:$XFC$10000,MATCH(F$1,'Mediana Mensal IPCA TOP 5 LP'!$A$2:$XDF$2,0),FALSE)=0,NA(),VLOOKUP(A267,'Mediana Mensal IPCA TOP 5 LP'!$A$2:$XFC$10000,MATCH(F$1,'Mediana Mensal IPCA TOP 5 LP'!$A$2:$XDF$2,0),FALSE))</f>
        <v>0.23</v>
      </c>
    </row>
    <row r="268" spans="1:6" x14ac:dyDescent="0.3">
      <c r="A268" s="20">
        <v>44949</v>
      </c>
      <c r="B268" s="21">
        <f>IF(VLOOKUP(A268,'Mediana Mensal IPCA TOP 5 LP'!$A$2:$XFC$10000,MATCH(B$1,'Mediana Mensal IPCA TOP 5 LP'!$A$2:$XDF$2,0),FALSE)=0,NA(),VLOOKUP(A268,'Mediana Mensal IPCA TOP 5 LP'!$A$2:$XFC$10000,MATCH(B$1,'Mediana Mensal IPCA TOP 5 LP'!$A$2:$XDF$2,0),FALSE))</f>
        <v>0.62</v>
      </c>
      <c r="C268" s="21">
        <f>IF(VLOOKUP(A268,'Mediana Mensal IPCA TOP 5 LP'!$A$2:$XFC$10000,MATCH(C$1,'Mediana Mensal IPCA TOP 5 LP'!$A$2:$XDF$2,0),FALSE)=0,NA(),VLOOKUP(A268,'Mediana Mensal IPCA TOP 5 LP'!$A$2:$XFC$10000,MATCH(C$1,'Mediana Mensal IPCA TOP 5 LP'!$A$2:$XDF$2,0),FALSE))</f>
        <v>0.33</v>
      </c>
      <c r="D268" s="21">
        <f>IF(VLOOKUP(A268,'Mediana Mensal IPCA TOP 5 LP'!$A$2:$XFC$10000,MATCH(D$1,'Mediana Mensal IPCA TOP 5 LP'!$A$2:$XDF$2,0),FALSE)=0,NA(),VLOOKUP(A268,'Mediana Mensal IPCA TOP 5 LP'!$A$2:$XFC$10000,MATCH(D$1,'Mediana Mensal IPCA TOP 5 LP'!$A$2:$XDF$2,0),FALSE))</f>
        <v>0.33</v>
      </c>
      <c r="E268" s="21">
        <f>IF(VLOOKUP(A268,'Mediana Mensal IPCA TOP 5 LP'!$A$2:$XFC$10000,MATCH(E$1,'Mediana Mensal IPCA TOP 5 LP'!$A$2:$XDF$2,0),FALSE)=0,NA(),VLOOKUP(A268,'Mediana Mensal IPCA TOP 5 LP'!$A$2:$XFC$10000,MATCH(E$1,'Mediana Mensal IPCA TOP 5 LP'!$A$2:$XDF$2,0),FALSE))</f>
        <v>0.4</v>
      </c>
      <c r="F268" s="21">
        <f>IF(VLOOKUP(A268,'Mediana Mensal IPCA TOP 5 LP'!$A$2:$XFC$10000,MATCH(F$1,'Mediana Mensal IPCA TOP 5 LP'!$A$2:$XDF$2,0),FALSE)=0,NA(),VLOOKUP(A268,'Mediana Mensal IPCA TOP 5 LP'!$A$2:$XFC$10000,MATCH(F$1,'Mediana Mensal IPCA TOP 5 LP'!$A$2:$XDF$2,0),FALSE))</f>
        <v>0.23</v>
      </c>
    </row>
    <row r="269" spans="1:6" x14ac:dyDescent="0.3">
      <c r="A269" s="20">
        <v>44950</v>
      </c>
      <c r="B269" s="21">
        <f>IF(VLOOKUP(A269,'Mediana Mensal IPCA TOP 5 LP'!$A$2:$XFC$10000,MATCH(B$1,'Mediana Mensal IPCA TOP 5 LP'!$A$2:$XDF$2,0),FALSE)=0,NA(),VLOOKUP(A269,'Mediana Mensal IPCA TOP 5 LP'!$A$2:$XFC$10000,MATCH(B$1,'Mediana Mensal IPCA TOP 5 LP'!$A$2:$XDF$2,0),FALSE))</f>
        <v>0.62</v>
      </c>
      <c r="C269" s="21">
        <f>IF(VLOOKUP(A269,'Mediana Mensal IPCA TOP 5 LP'!$A$2:$XFC$10000,MATCH(C$1,'Mediana Mensal IPCA TOP 5 LP'!$A$2:$XDF$2,0),FALSE)=0,NA(),VLOOKUP(A269,'Mediana Mensal IPCA TOP 5 LP'!$A$2:$XFC$10000,MATCH(C$1,'Mediana Mensal IPCA TOP 5 LP'!$A$2:$XDF$2,0),FALSE))</f>
        <v>0.33</v>
      </c>
      <c r="D269" s="21">
        <f>IF(VLOOKUP(A269,'Mediana Mensal IPCA TOP 5 LP'!$A$2:$XFC$10000,MATCH(D$1,'Mediana Mensal IPCA TOP 5 LP'!$A$2:$XDF$2,0),FALSE)=0,NA(),VLOOKUP(A269,'Mediana Mensal IPCA TOP 5 LP'!$A$2:$XFC$10000,MATCH(D$1,'Mediana Mensal IPCA TOP 5 LP'!$A$2:$XDF$2,0),FALSE))</f>
        <v>0.33</v>
      </c>
      <c r="E269" s="21">
        <f>IF(VLOOKUP(A269,'Mediana Mensal IPCA TOP 5 LP'!$A$2:$XFC$10000,MATCH(E$1,'Mediana Mensal IPCA TOP 5 LP'!$A$2:$XDF$2,0),FALSE)=0,NA(),VLOOKUP(A269,'Mediana Mensal IPCA TOP 5 LP'!$A$2:$XFC$10000,MATCH(E$1,'Mediana Mensal IPCA TOP 5 LP'!$A$2:$XDF$2,0),FALSE))</f>
        <v>0.4</v>
      </c>
      <c r="F269" s="21">
        <f>IF(VLOOKUP(A269,'Mediana Mensal IPCA TOP 5 LP'!$A$2:$XFC$10000,MATCH(F$1,'Mediana Mensal IPCA TOP 5 LP'!$A$2:$XDF$2,0),FALSE)=0,NA(),VLOOKUP(A269,'Mediana Mensal IPCA TOP 5 LP'!$A$2:$XFC$10000,MATCH(F$1,'Mediana Mensal IPCA TOP 5 LP'!$A$2:$XDF$2,0),FALSE))</f>
        <v>0.23</v>
      </c>
    </row>
    <row r="270" spans="1:6" x14ac:dyDescent="0.3">
      <c r="A270" s="20">
        <v>44951</v>
      </c>
      <c r="B270" s="21">
        <f>IF(VLOOKUP(A270,'Mediana Mensal IPCA TOP 5 LP'!$A$2:$XFC$10000,MATCH(B$1,'Mediana Mensal IPCA TOP 5 LP'!$A$2:$XDF$2,0),FALSE)=0,NA(),VLOOKUP(A270,'Mediana Mensal IPCA TOP 5 LP'!$A$2:$XFC$10000,MATCH(B$1,'Mediana Mensal IPCA TOP 5 LP'!$A$2:$XDF$2,0),FALSE))</f>
        <v>0.62</v>
      </c>
      <c r="C270" s="21">
        <f>IF(VLOOKUP(A270,'Mediana Mensal IPCA TOP 5 LP'!$A$2:$XFC$10000,MATCH(C$1,'Mediana Mensal IPCA TOP 5 LP'!$A$2:$XDF$2,0),FALSE)=0,NA(),VLOOKUP(A270,'Mediana Mensal IPCA TOP 5 LP'!$A$2:$XFC$10000,MATCH(C$1,'Mediana Mensal IPCA TOP 5 LP'!$A$2:$XDF$2,0),FALSE))</f>
        <v>0.33</v>
      </c>
      <c r="D270" s="21">
        <f>IF(VLOOKUP(A270,'Mediana Mensal IPCA TOP 5 LP'!$A$2:$XFC$10000,MATCH(D$1,'Mediana Mensal IPCA TOP 5 LP'!$A$2:$XDF$2,0),FALSE)=0,NA(),VLOOKUP(A270,'Mediana Mensal IPCA TOP 5 LP'!$A$2:$XFC$10000,MATCH(D$1,'Mediana Mensal IPCA TOP 5 LP'!$A$2:$XDF$2,0),FALSE))</f>
        <v>0.33</v>
      </c>
      <c r="E270" s="21">
        <f>IF(VLOOKUP(A270,'Mediana Mensal IPCA TOP 5 LP'!$A$2:$XFC$10000,MATCH(E$1,'Mediana Mensal IPCA TOP 5 LP'!$A$2:$XDF$2,0),FALSE)=0,NA(),VLOOKUP(A270,'Mediana Mensal IPCA TOP 5 LP'!$A$2:$XFC$10000,MATCH(E$1,'Mediana Mensal IPCA TOP 5 LP'!$A$2:$XDF$2,0),FALSE))</f>
        <v>0.4</v>
      </c>
      <c r="F270" s="21">
        <f>IF(VLOOKUP(A270,'Mediana Mensal IPCA TOP 5 LP'!$A$2:$XFC$10000,MATCH(F$1,'Mediana Mensal IPCA TOP 5 LP'!$A$2:$XDF$2,0),FALSE)=0,NA(),VLOOKUP(A270,'Mediana Mensal IPCA TOP 5 LP'!$A$2:$XFC$10000,MATCH(F$1,'Mediana Mensal IPCA TOP 5 LP'!$A$2:$XDF$2,0),FALSE))</f>
        <v>0.23</v>
      </c>
    </row>
    <row r="271" spans="1:6" x14ac:dyDescent="0.3">
      <c r="A271" s="20">
        <v>44952</v>
      </c>
      <c r="B271" s="21">
        <f>IF(VLOOKUP(A271,'Mediana Mensal IPCA TOP 5 LP'!$A$2:$XFC$10000,MATCH(B$1,'Mediana Mensal IPCA TOP 5 LP'!$A$2:$XDF$2,0),FALSE)=0,NA(),VLOOKUP(A271,'Mediana Mensal IPCA TOP 5 LP'!$A$2:$XFC$10000,MATCH(B$1,'Mediana Mensal IPCA TOP 5 LP'!$A$2:$XDF$2,0),FALSE))</f>
        <v>0.62</v>
      </c>
      <c r="C271" s="21">
        <f>IF(VLOOKUP(A271,'Mediana Mensal IPCA TOP 5 LP'!$A$2:$XFC$10000,MATCH(C$1,'Mediana Mensal IPCA TOP 5 LP'!$A$2:$XDF$2,0),FALSE)=0,NA(),VLOOKUP(A271,'Mediana Mensal IPCA TOP 5 LP'!$A$2:$XFC$10000,MATCH(C$1,'Mediana Mensal IPCA TOP 5 LP'!$A$2:$XDF$2,0),FALSE))</f>
        <v>0.33</v>
      </c>
      <c r="D271" s="21">
        <f>IF(VLOOKUP(A271,'Mediana Mensal IPCA TOP 5 LP'!$A$2:$XFC$10000,MATCH(D$1,'Mediana Mensal IPCA TOP 5 LP'!$A$2:$XDF$2,0),FALSE)=0,NA(),VLOOKUP(A271,'Mediana Mensal IPCA TOP 5 LP'!$A$2:$XFC$10000,MATCH(D$1,'Mediana Mensal IPCA TOP 5 LP'!$A$2:$XDF$2,0),FALSE))</f>
        <v>0.33</v>
      </c>
      <c r="E271" s="21">
        <f>IF(VLOOKUP(A271,'Mediana Mensal IPCA TOP 5 LP'!$A$2:$XFC$10000,MATCH(E$1,'Mediana Mensal IPCA TOP 5 LP'!$A$2:$XDF$2,0),FALSE)=0,NA(),VLOOKUP(A271,'Mediana Mensal IPCA TOP 5 LP'!$A$2:$XFC$10000,MATCH(E$1,'Mediana Mensal IPCA TOP 5 LP'!$A$2:$XDF$2,0),FALSE))</f>
        <v>0.4</v>
      </c>
      <c r="F271" s="21">
        <f>IF(VLOOKUP(A271,'Mediana Mensal IPCA TOP 5 LP'!$A$2:$XFC$10000,MATCH(F$1,'Mediana Mensal IPCA TOP 5 LP'!$A$2:$XDF$2,0),FALSE)=0,NA(),VLOOKUP(A271,'Mediana Mensal IPCA TOP 5 LP'!$A$2:$XFC$10000,MATCH(F$1,'Mediana Mensal IPCA TOP 5 LP'!$A$2:$XDF$2,0),FALSE))</f>
        <v>0.23</v>
      </c>
    </row>
    <row r="272" spans="1:6" x14ac:dyDescent="0.3">
      <c r="A272" s="20">
        <v>44953</v>
      </c>
      <c r="B272" s="21">
        <f>IF(VLOOKUP(A272,'Mediana Mensal IPCA TOP 5 LP'!$A$2:$XFC$10000,MATCH(B$1,'Mediana Mensal IPCA TOP 5 LP'!$A$2:$XDF$2,0),FALSE)=0,NA(),VLOOKUP(A272,'Mediana Mensal IPCA TOP 5 LP'!$A$2:$XFC$10000,MATCH(B$1,'Mediana Mensal IPCA TOP 5 LP'!$A$2:$XDF$2,0),FALSE))</f>
        <v>0.7</v>
      </c>
      <c r="C272" s="21">
        <f>IF(VLOOKUP(A272,'Mediana Mensal IPCA TOP 5 LP'!$A$2:$XFC$10000,MATCH(C$1,'Mediana Mensal IPCA TOP 5 LP'!$A$2:$XDF$2,0),FALSE)=0,NA(),VLOOKUP(A272,'Mediana Mensal IPCA TOP 5 LP'!$A$2:$XFC$10000,MATCH(C$1,'Mediana Mensal IPCA TOP 5 LP'!$A$2:$XDF$2,0),FALSE))</f>
        <v>0.33</v>
      </c>
      <c r="D272" s="21">
        <f>IF(VLOOKUP(A272,'Mediana Mensal IPCA TOP 5 LP'!$A$2:$XFC$10000,MATCH(D$1,'Mediana Mensal IPCA TOP 5 LP'!$A$2:$XDF$2,0),FALSE)=0,NA(),VLOOKUP(A272,'Mediana Mensal IPCA TOP 5 LP'!$A$2:$XFC$10000,MATCH(D$1,'Mediana Mensal IPCA TOP 5 LP'!$A$2:$XDF$2,0),FALSE))</f>
        <v>0.32</v>
      </c>
      <c r="E272" s="21">
        <f>IF(VLOOKUP(A272,'Mediana Mensal IPCA TOP 5 LP'!$A$2:$XFC$10000,MATCH(E$1,'Mediana Mensal IPCA TOP 5 LP'!$A$2:$XDF$2,0),FALSE)=0,NA(),VLOOKUP(A272,'Mediana Mensal IPCA TOP 5 LP'!$A$2:$XFC$10000,MATCH(E$1,'Mediana Mensal IPCA TOP 5 LP'!$A$2:$XDF$2,0),FALSE))</f>
        <v>0.42</v>
      </c>
      <c r="F272" s="21">
        <f>IF(VLOOKUP(A272,'Mediana Mensal IPCA TOP 5 LP'!$A$2:$XFC$10000,MATCH(F$1,'Mediana Mensal IPCA TOP 5 LP'!$A$2:$XDF$2,0),FALSE)=0,NA(),VLOOKUP(A272,'Mediana Mensal IPCA TOP 5 LP'!$A$2:$XFC$10000,MATCH(F$1,'Mediana Mensal IPCA TOP 5 LP'!$A$2:$XDF$2,0),FALSE))</f>
        <v>0.24</v>
      </c>
    </row>
    <row r="273" spans="1:6" x14ac:dyDescent="0.3">
      <c r="A273" s="20">
        <v>44956</v>
      </c>
      <c r="B273" s="21">
        <f>IF(VLOOKUP(A273,'Mediana Mensal IPCA TOP 5 LP'!$A$2:$XFC$10000,MATCH(B$1,'Mediana Mensal IPCA TOP 5 LP'!$A$2:$XDF$2,0),FALSE)=0,NA(),VLOOKUP(A273,'Mediana Mensal IPCA TOP 5 LP'!$A$2:$XFC$10000,MATCH(B$1,'Mediana Mensal IPCA TOP 5 LP'!$A$2:$XDF$2,0),FALSE))</f>
        <v>0.7</v>
      </c>
      <c r="C273" s="21">
        <f>IF(VLOOKUP(A273,'Mediana Mensal IPCA TOP 5 LP'!$A$2:$XFC$10000,MATCH(C$1,'Mediana Mensal IPCA TOP 5 LP'!$A$2:$XDF$2,0),FALSE)=0,NA(),VLOOKUP(A273,'Mediana Mensal IPCA TOP 5 LP'!$A$2:$XFC$10000,MATCH(C$1,'Mediana Mensal IPCA TOP 5 LP'!$A$2:$XDF$2,0),FALSE))</f>
        <v>0.33</v>
      </c>
      <c r="D273" s="21">
        <f>IF(VLOOKUP(A273,'Mediana Mensal IPCA TOP 5 LP'!$A$2:$XFC$10000,MATCH(D$1,'Mediana Mensal IPCA TOP 5 LP'!$A$2:$XDF$2,0),FALSE)=0,NA(),VLOOKUP(A273,'Mediana Mensal IPCA TOP 5 LP'!$A$2:$XFC$10000,MATCH(D$1,'Mediana Mensal IPCA TOP 5 LP'!$A$2:$XDF$2,0),FALSE))</f>
        <v>0.32</v>
      </c>
      <c r="E273" s="21">
        <f>IF(VLOOKUP(A273,'Mediana Mensal IPCA TOP 5 LP'!$A$2:$XFC$10000,MATCH(E$1,'Mediana Mensal IPCA TOP 5 LP'!$A$2:$XDF$2,0),FALSE)=0,NA(),VLOOKUP(A273,'Mediana Mensal IPCA TOP 5 LP'!$A$2:$XFC$10000,MATCH(E$1,'Mediana Mensal IPCA TOP 5 LP'!$A$2:$XDF$2,0),FALSE))</f>
        <v>0.42</v>
      </c>
      <c r="F273" s="21">
        <f>IF(VLOOKUP(A273,'Mediana Mensal IPCA TOP 5 LP'!$A$2:$XFC$10000,MATCH(F$1,'Mediana Mensal IPCA TOP 5 LP'!$A$2:$XDF$2,0),FALSE)=0,NA(),VLOOKUP(A273,'Mediana Mensal IPCA TOP 5 LP'!$A$2:$XFC$10000,MATCH(F$1,'Mediana Mensal IPCA TOP 5 LP'!$A$2:$XDF$2,0),FALSE))</f>
        <v>0.24</v>
      </c>
    </row>
    <row r="274" spans="1:6" x14ac:dyDescent="0.3">
      <c r="A274" s="20">
        <v>44957</v>
      </c>
      <c r="B274" s="21">
        <f>IF(VLOOKUP(A274,'Mediana Mensal IPCA TOP 5 LP'!$A$2:$XFC$10000,MATCH(B$1,'Mediana Mensal IPCA TOP 5 LP'!$A$2:$XDF$2,0),FALSE)=0,NA(),VLOOKUP(A274,'Mediana Mensal IPCA TOP 5 LP'!$A$2:$XFC$10000,MATCH(B$1,'Mediana Mensal IPCA TOP 5 LP'!$A$2:$XDF$2,0),FALSE))</f>
        <v>0.5</v>
      </c>
      <c r="C274" s="21">
        <f>IF(VLOOKUP(A274,'Mediana Mensal IPCA TOP 5 LP'!$A$2:$XFC$10000,MATCH(C$1,'Mediana Mensal IPCA TOP 5 LP'!$A$2:$XDF$2,0),FALSE)=0,NA(),VLOOKUP(A274,'Mediana Mensal IPCA TOP 5 LP'!$A$2:$XFC$10000,MATCH(C$1,'Mediana Mensal IPCA TOP 5 LP'!$A$2:$XDF$2,0),FALSE))</f>
        <v>0.43</v>
      </c>
      <c r="D274" s="21">
        <f>IF(VLOOKUP(A274,'Mediana Mensal IPCA TOP 5 LP'!$A$2:$XFC$10000,MATCH(D$1,'Mediana Mensal IPCA TOP 5 LP'!$A$2:$XDF$2,0),FALSE)=0,NA(),VLOOKUP(A274,'Mediana Mensal IPCA TOP 5 LP'!$A$2:$XFC$10000,MATCH(D$1,'Mediana Mensal IPCA TOP 5 LP'!$A$2:$XDF$2,0),FALSE))</f>
        <v>0.49390000000000001</v>
      </c>
      <c r="E274" s="21">
        <f>IF(VLOOKUP(A274,'Mediana Mensal IPCA TOP 5 LP'!$A$2:$XFC$10000,MATCH(E$1,'Mediana Mensal IPCA TOP 5 LP'!$A$2:$XDF$2,0),FALSE)=0,NA(),VLOOKUP(A274,'Mediana Mensal IPCA TOP 5 LP'!$A$2:$XFC$10000,MATCH(E$1,'Mediana Mensal IPCA TOP 5 LP'!$A$2:$XDF$2,0),FALSE))</f>
        <v>0.28999999999999998</v>
      </c>
      <c r="F274" s="21">
        <f>IF(VLOOKUP(A274,'Mediana Mensal IPCA TOP 5 LP'!$A$2:$XFC$10000,MATCH(F$1,'Mediana Mensal IPCA TOP 5 LP'!$A$2:$XDF$2,0),FALSE)=0,NA(),VLOOKUP(A274,'Mediana Mensal IPCA TOP 5 LP'!$A$2:$XFC$10000,MATCH(F$1,'Mediana Mensal IPCA TOP 5 LP'!$A$2:$XDF$2,0),FALSE))</f>
        <v>0.3</v>
      </c>
    </row>
    <row r="275" spans="1:6" x14ac:dyDescent="0.3">
      <c r="A275" s="20">
        <v>44958</v>
      </c>
      <c r="B275" s="21">
        <f>IF(VLOOKUP(A275,'Mediana Mensal IPCA TOP 5 LP'!$A$2:$XFC$10000,MATCH(B$1,'Mediana Mensal IPCA TOP 5 LP'!$A$2:$XDF$2,0),FALSE)=0,NA(),VLOOKUP(A275,'Mediana Mensal IPCA TOP 5 LP'!$A$2:$XFC$10000,MATCH(B$1,'Mediana Mensal IPCA TOP 5 LP'!$A$2:$XDF$2,0),FALSE))</f>
        <v>0.5</v>
      </c>
      <c r="C275" s="21">
        <f>IF(VLOOKUP(A275,'Mediana Mensal IPCA TOP 5 LP'!$A$2:$XFC$10000,MATCH(C$1,'Mediana Mensal IPCA TOP 5 LP'!$A$2:$XDF$2,0),FALSE)=0,NA(),VLOOKUP(A275,'Mediana Mensal IPCA TOP 5 LP'!$A$2:$XFC$10000,MATCH(C$1,'Mediana Mensal IPCA TOP 5 LP'!$A$2:$XDF$2,0),FALSE))</f>
        <v>0.43</v>
      </c>
      <c r="D275" s="21">
        <f>IF(VLOOKUP(A275,'Mediana Mensal IPCA TOP 5 LP'!$A$2:$XFC$10000,MATCH(D$1,'Mediana Mensal IPCA TOP 5 LP'!$A$2:$XDF$2,0),FALSE)=0,NA(),VLOOKUP(A275,'Mediana Mensal IPCA TOP 5 LP'!$A$2:$XFC$10000,MATCH(D$1,'Mediana Mensal IPCA TOP 5 LP'!$A$2:$XDF$2,0),FALSE))</f>
        <v>0.49390000000000001</v>
      </c>
      <c r="E275" s="21">
        <f>IF(VLOOKUP(A275,'Mediana Mensal IPCA TOP 5 LP'!$A$2:$XFC$10000,MATCH(E$1,'Mediana Mensal IPCA TOP 5 LP'!$A$2:$XDF$2,0),FALSE)=0,NA(),VLOOKUP(A275,'Mediana Mensal IPCA TOP 5 LP'!$A$2:$XFC$10000,MATCH(E$1,'Mediana Mensal IPCA TOP 5 LP'!$A$2:$XDF$2,0),FALSE))</f>
        <v>0.28999999999999998</v>
      </c>
      <c r="F275" s="21">
        <f>IF(VLOOKUP(A275,'Mediana Mensal IPCA TOP 5 LP'!$A$2:$XFC$10000,MATCH(F$1,'Mediana Mensal IPCA TOP 5 LP'!$A$2:$XDF$2,0),FALSE)=0,NA(),VLOOKUP(A275,'Mediana Mensal IPCA TOP 5 LP'!$A$2:$XFC$10000,MATCH(F$1,'Mediana Mensal IPCA TOP 5 LP'!$A$2:$XDF$2,0),FALSE))</f>
        <v>0.3</v>
      </c>
    </row>
    <row r="276" spans="1:6" x14ac:dyDescent="0.3">
      <c r="A276" s="20">
        <v>44959</v>
      </c>
      <c r="B276" s="21">
        <f>IF(VLOOKUP(A276,'Mediana Mensal IPCA TOP 5 LP'!$A$2:$XFC$10000,MATCH(B$1,'Mediana Mensal IPCA TOP 5 LP'!$A$2:$XDF$2,0),FALSE)=0,NA(),VLOOKUP(A276,'Mediana Mensal IPCA TOP 5 LP'!$A$2:$XFC$10000,MATCH(B$1,'Mediana Mensal IPCA TOP 5 LP'!$A$2:$XDF$2,0),FALSE))</f>
        <v>0.5</v>
      </c>
      <c r="C276" s="21">
        <f>IF(VLOOKUP(A276,'Mediana Mensal IPCA TOP 5 LP'!$A$2:$XFC$10000,MATCH(C$1,'Mediana Mensal IPCA TOP 5 LP'!$A$2:$XDF$2,0),FALSE)=0,NA(),VLOOKUP(A276,'Mediana Mensal IPCA TOP 5 LP'!$A$2:$XFC$10000,MATCH(C$1,'Mediana Mensal IPCA TOP 5 LP'!$A$2:$XDF$2,0),FALSE))</f>
        <v>0.43</v>
      </c>
      <c r="D276" s="21">
        <f>IF(VLOOKUP(A276,'Mediana Mensal IPCA TOP 5 LP'!$A$2:$XFC$10000,MATCH(D$1,'Mediana Mensal IPCA TOP 5 LP'!$A$2:$XDF$2,0),FALSE)=0,NA(),VLOOKUP(A276,'Mediana Mensal IPCA TOP 5 LP'!$A$2:$XFC$10000,MATCH(D$1,'Mediana Mensal IPCA TOP 5 LP'!$A$2:$XDF$2,0),FALSE))</f>
        <v>0.49390000000000001</v>
      </c>
      <c r="E276" s="21">
        <f>IF(VLOOKUP(A276,'Mediana Mensal IPCA TOP 5 LP'!$A$2:$XFC$10000,MATCH(E$1,'Mediana Mensal IPCA TOP 5 LP'!$A$2:$XDF$2,0),FALSE)=0,NA(),VLOOKUP(A276,'Mediana Mensal IPCA TOP 5 LP'!$A$2:$XFC$10000,MATCH(E$1,'Mediana Mensal IPCA TOP 5 LP'!$A$2:$XDF$2,0),FALSE))</f>
        <v>0.28999999999999998</v>
      </c>
      <c r="F276" s="21">
        <f>IF(VLOOKUP(A276,'Mediana Mensal IPCA TOP 5 LP'!$A$2:$XFC$10000,MATCH(F$1,'Mediana Mensal IPCA TOP 5 LP'!$A$2:$XDF$2,0),FALSE)=0,NA(),VLOOKUP(A276,'Mediana Mensal IPCA TOP 5 LP'!$A$2:$XFC$10000,MATCH(F$1,'Mediana Mensal IPCA TOP 5 LP'!$A$2:$XDF$2,0),FALSE))</f>
        <v>0.3</v>
      </c>
    </row>
    <row r="277" spans="1:6" x14ac:dyDescent="0.3">
      <c r="A277" s="20">
        <v>44960</v>
      </c>
      <c r="B277" s="21">
        <f>IF(VLOOKUP(A277,'Mediana Mensal IPCA TOP 5 LP'!$A$2:$XFC$10000,MATCH(B$1,'Mediana Mensal IPCA TOP 5 LP'!$A$2:$XDF$2,0),FALSE)=0,NA(),VLOOKUP(A277,'Mediana Mensal IPCA TOP 5 LP'!$A$2:$XFC$10000,MATCH(B$1,'Mediana Mensal IPCA TOP 5 LP'!$A$2:$XDF$2,0),FALSE))</f>
        <v>0.5</v>
      </c>
      <c r="C277" s="21">
        <f>IF(VLOOKUP(A277,'Mediana Mensal IPCA TOP 5 LP'!$A$2:$XFC$10000,MATCH(C$1,'Mediana Mensal IPCA TOP 5 LP'!$A$2:$XDF$2,0),FALSE)=0,NA(),VLOOKUP(A277,'Mediana Mensal IPCA TOP 5 LP'!$A$2:$XFC$10000,MATCH(C$1,'Mediana Mensal IPCA TOP 5 LP'!$A$2:$XDF$2,0),FALSE))</f>
        <v>0.47</v>
      </c>
      <c r="D277" s="21">
        <f>IF(VLOOKUP(A277,'Mediana Mensal IPCA TOP 5 LP'!$A$2:$XFC$10000,MATCH(D$1,'Mediana Mensal IPCA TOP 5 LP'!$A$2:$XDF$2,0),FALSE)=0,NA(),VLOOKUP(A277,'Mediana Mensal IPCA TOP 5 LP'!$A$2:$XFC$10000,MATCH(D$1,'Mediana Mensal IPCA TOP 5 LP'!$A$2:$XDF$2,0),FALSE))</f>
        <v>0.49390000000000001</v>
      </c>
      <c r="E277" s="21">
        <f>IF(VLOOKUP(A277,'Mediana Mensal IPCA TOP 5 LP'!$A$2:$XFC$10000,MATCH(E$1,'Mediana Mensal IPCA TOP 5 LP'!$A$2:$XDF$2,0),FALSE)=0,NA(),VLOOKUP(A277,'Mediana Mensal IPCA TOP 5 LP'!$A$2:$XFC$10000,MATCH(E$1,'Mediana Mensal IPCA TOP 5 LP'!$A$2:$XDF$2,0),FALSE))</f>
        <v>0.28999999999999998</v>
      </c>
      <c r="F277" s="21">
        <f>IF(VLOOKUP(A277,'Mediana Mensal IPCA TOP 5 LP'!$A$2:$XFC$10000,MATCH(F$1,'Mediana Mensal IPCA TOP 5 LP'!$A$2:$XDF$2,0),FALSE)=0,NA(),VLOOKUP(A277,'Mediana Mensal IPCA TOP 5 LP'!$A$2:$XFC$10000,MATCH(F$1,'Mediana Mensal IPCA TOP 5 LP'!$A$2:$XDF$2,0),FALSE))</f>
        <v>0.3</v>
      </c>
    </row>
    <row r="278" spans="1:6" x14ac:dyDescent="0.3">
      <c r="A278" s="20">
        <v>44963</v>
      </c>
      <c r="B278" s="21">
        <f>IF(VLOOKUP(A278,'Mediana Mensal IPCA TOP 5 LP'!$A$2:$XFC$10000,MATCH(B$1,'Mediana Mensal IPCA TOP 5 LP'!$A$2:$XDF$2,0),FALSE)=0,NA(),VLOOKUP(A278,'Mediana Mensal IPCA TOP 5 LP'!$A$2:$XFC$10000,MATCH(B$1,'Mediana Mensal IPCA TOP 5 LP'!$A$2:$XDF$2,0),FALSE))</f>
        <v>0.5</v>
      </c>
      <c r="C278" s="21">
        <f>IF(VLOOKUP(A278,'Mediana Mensal IPCA TOP 5 LP'!$A$2:$XFC$10000,MATCH(C$1,'Mediana Mensal IPCA TOP 5 LP'!$A$2:$XDF$2,0),FALSE)=0,NA(),VLOOKUP(A278,'Mediana Mensal IPCA TOP 5 LP'!$A$2:$XFC$10000,MATCH(C$1,'Mediana Mensal IPCA TOP 5 LP'!$A$2:$XDF$2,0),FALSE))</f>
        <v>0.47</v>
      </c>
      <c r="D278" s="21">
        <f>IF(VLOOKUP(A278,'Mediana Mensal IPCA TOP 5 LP'!$A$2:$XFC$10000,MATCH(D$1,'Mediana Mensal IPCA TOP 5 LP'!$A$2:$XDF$2,0),FALSE)=0,NA(),VLOOKUP(A278,'Mediana Mensal IPCA TOP 5 LP'!$A$2:$XFC$10000,MATCH(D$1,'Mediana Mensal IPCA TOP 5 LP'!$A$2:$XDF$2,0),FALSE))</f>
        <v>0.49390000000000001</v>
      </c>
      <c r="E278" s="21">
        <f>IF(VLOOKUP(A278,'Mediana Mensal IPCA TOP 5 LP'!$A$2:$XFC$10000,MATCH(E$1,'Mediana Mensal IPCA TOP 5 LP'!$A$2:$XDF$2,0),FALSE)=0,NA(),VLOOKUP(A278,'Mediana Mensal IPCA TOP 5 LP'!$A$2:$XFC$10000,MATCH(E$1,'Mediana Mensal IPCA TOP 5 LP'!$A$2:$XDF$2,0),FALSE))</f>
        <v>0.28999999999999998</v>
      </c>
      <c r="F278" s="21">
        <f>IF(VLOOKUP(A278,'Mediana Mensal IPCA TOP 5 LP'!$A$2:$XFC$10000,MATCH(F$1,'Mediana Mensal IPCA TOP 5 LP'!$A$2:$XDF$2,0),FALSE)=0,NA(),VLOOKUP(A278,'Mediana Mensal IPCA TOP 5 LP'!$A$2:$XFC$10000,MATCH(F$1,'Mediana Mensal IPCA TOP 5 LP'!$A$2:$XDF$2,0),FALSE))</f>
        <v>0.3</v>
      </c>
    </row>
    <row r="279" spans="1:6" x14ac:dyDescent="0.3">
      <c r="A279" s="20">
        <v>44964</v>
      </c>
      <c r="B279" s="21">
        <f>IF(VLOOKUP(A279,'Mediana Mensal IPCA TOP 5 LP'!$A$2:$XFC$10000,MATCH(B$1,'Mediana Mensal IPCA TOP 5 LP'!$A$2:$XDF$2,0),FALSE)=0,NA(),VLOOKUP(A279,'Mediana Mensal IPCA TOP 5 LP'!$A$2:$XFC$10000,MATCH(B$1,'Mediana Mensal IPCA TOP 5 LP'!$A$2:$XDF$2,0),FALSE))</f>
        <v>0.5</v>
      </c>
      <c r="C279" s="21">
        <f>IF(VLOOKUP(A279,'Mediana Mensal IPCA TOP 5 LP'!$A$2:$XFC$10000,MATCH(C$1,'Mediana Mensal IPCA TOP 5 LP'!$A$2:$XDF$2,0),FALSE)=0,NA(),VLOOKUP(A279,'Mediana Mensal IPCA TOP 5 LP'!$A$2:$XFC$10000,MATCH(C$1,'Mediana Mensal IPCA TOP 5 LP'!$A$2:$XDF$2,0),FALSE))</f>
        <v>0.47</v>
      </c>
      <c r="D279" s="21">
        <f>IF(VLOOKUP(A279,'Mediana Mensal IPCA TOP 5 LP'!$A$2:$XFC$10000,MATCH(D$1,'Mediana Mensal IPCA TOP 5 LP'!$A$2:$XDF$2,0),FALSE)=0,NA(),VLOOKUP(A279,'Mediana Mensal IPCA TOP 5 LP'!$A$2:$XFC$10000,MATCH(D$1,'Mediana Mensal IPCA TOP 5 LP'!$A$2:$XDF$2,0),FALSE))</f>
        <v>0.49390000000000001</v>
      </c>
      <c r="E279" s="21">
        <f>IF(VLOOKUP(A279,'Mediana Mensal IPCA TOP 5 LP'!$A$2:$XFC$10000,MATCH(E$1,'Mediana Mensal IPCA TOP 5 LP'!$A$2:$XDF$2,0),FALSE)=0,NA(),VLOOKUP(A279,'Mediana Mensal IPCA TOP 5 LP'!$A$2:$XFC$10000,MATCH(E$1,'Mediana Mensal IPCA TOP 5 LP'!$A$2:$XDF$2,0),FALSE))</f>
        <v>0.28999999999999998</v>
      </c>
      <c r="F279" s="21">
        <f>IF(VLOOKUP(A279,'Mediana Mensal IPCA TOP 5 LP'!$A$2:$XFC$10000,MATCH(F$1,'Mediana Mensal IPCA TOP 5 LP'!$A$2:$XDF$2,0),FALSE)=0,NA(),VLOOKUP(A279,'Mediana Mensal IPCA TOP 5 LP'!$A$2:$XFC$10000,MATCH(F$1,'Mediana Mensal IPCA TOP 5 LP'!$A$2:$XDF$2,0),FALSE))</f>
        <v>0.3</v>
      </c>
    </row>
    <row r="280" spans="1:6" x14ac:dyDescent="0.3">
      <c r="A280" s="20">
        <v>44965</v>
      </c>
      <c r="B280" s="21">
        <f>IF(VLOOKUP(A280,'Mediana Mensal IPCA TOP 5 LP'!$A$2:$XFC$10000,MATCH(B$1,'Mediana Mensal IPCA TOP 5 LP'!$A$2:$XDF$2,0),FALSE)=0,NA(),VLOOKUP(A280,'Mediana Mensal IPCA TOP 5 LP'!$A$2:$XFC$10000,MATCH(B$1,'Mediana Mensal IPCA TOP 5 LP'!$A$2:$XDF$2,0),FALSE))</f>
        <v>0.5</v>
      </c>
      <c r="C280" s="21">
        <f>IF(VLOOKUP(A280,'Mediana Mensal IPCA TOP 5 LP'!$A$2:$XFC$10000,MATCH(C$1,'Mediana Mensal IPCA TOP 5 LP'!$A$2:$XDF$2,0),FALSE)=0,NA(),VLOOKUP(A280,'Mediana Mensal IPCA TOP 5 LP'!$A$2:$XFC$10000,MATCH(C$1,'Mediana Mensal IPCA TOP 5 LP'!$A$2:$XDF$2,0),FALSE))</f>
        <v>0.47</v>
      </c>
      <c r="D280" s="21">
        <f>IF(VLOOKUP(A280,'Mediana Mensal IPCA TOP 5 LP'!$A$2:$XFC$10000,MATCH(D$1,'Mediana Mensal IPCA TOP 5 LP'!$A$2:$XDF$2,0),FALSE)=0,NA(),VLOOKUP(A280,'Mediana Mensal IPCA TOP 5 LP'!$A$2:$XFC$10000,MATCH(D$1,'Mediana Mensal IPCA TOP 5 LP'!$A$2:$XDF$2,0),FALSE))</f>
        <v>0.49390000000000001</v>
      </c>
      <c r="E280" s="21">
        <f>IF(VLOOKUP(A280,'Mediana Mensal IPCA TOP 5 LP'!$A$2:$XFC$10000,MATCH(E$1,'Mediana Mensal IPCA TOP 5 LP'!$A$2:$XDF$2,0),FALSE)=0,NA(),VLOOKUP(A280,'Mediana Mensal IPCA TOP 5 LP'!$A$2:$XFC$10000,MATCH(E$1,'Mediana Mensal IPCA TOP 5 LP'!$A$2:$XDF$2,0),FALSE))</f>
        <v>0.28999999999999998</v>
      </c>
      <c r="F280" s="21">
        <f>IF(VLOOKUP(A280,'Mediana Mensal IPCA TOP 5 LP'!$A$2:$XFC$10000,MATCH(F$1,'Mediana Mensal IPCA TOP 5 LP'!$A$2:$XDF$2,0),FALSE)=0,NA(),VLOOKUP(A280,'Mediana Mensal IPCA TOP 5 LP'!$A$2:$XFC$10000,MATCH(F$1,'Mediana Mensal IPCA TOP 5 LP'!$A$2:$XDF$2,0),FALSE))</f>
        <v>0.3</v>
      </c>
    </row>
    <row r="281" spans="1:6" x14ac:dyDescent="0.3">
      <c r="A281" s="20">
        <v>44966</v>
      </c>
      <c r="B281" s="21">
        <f>IF(VLOOKUP(A281,'Mediana Mensal IPCA TOP 5 LP'!$A$2:$XFC$10000,MATCH(B$1,'Mediana Mensal IPCA TOP 5 LP'!$A$2:$XDF$2,0),FALSE)=0,NA(),VLOOKUP(A281,'Mediana Mensal IPCA TOP 5 LP'!$A$2:$XFC$10000,MATCH(B$1,'Mediana Mensal IPCA TOP 5 LP'!$A$2:$XDF$2,0),FALSE))</f>
        <v>0.5</v>
      </c>
      <c r="C281" s="21">
        <f>IF(VLOOKUP(A281,'Mediana Mensal IPCA TOP 5 LP'!$A$2:$XFC$10000,MATCH(C$1,'Mediana Mensal IPCA TOP 5 LP'!$A$2:$XDF$2,0),FALSE)=0,NA(),VLOOKUP(A281,'Mediana Mensal IPCA TOP 5 LP'!$A$2:$XFC$10000,MATCH(C$1,'Mediana Mensal IPCA TOP 5 LP'!$A$2:$XDF$2,0),FALSE))</f>
        <v>0.47</v>
      </c>
      <c r="D281" s="21">
        <f>IF(VLOOKUP(A281,'Mediana Mensal IPCA TOP 5 LP'!$A$2:$XFC$10000,MATCH(D$1,'Mediana Mensal IPCA TOP 5 LP'!$A$2:$XDF$2,0),FALSE)=0,NA(),VLOOKUP(A281,'Mediana Mensal IPCA TOP 5 LP'!$A$2:$XFC$10000,MATCH(D$1,'Mediana Mensal IPCA TOP 5 LP'!$A$2:$XDF$2,0),FALSE))</f>
        <v>0.49390000000000001</v>
      </c>
      <c r="E281" s="21">
        <f>IF(VLOOKUP(A281,'Mediana Mensal IPCA TOP 5 LP'!$A$2:$XFC$10000,MATCH(E$1,'Mediana Mensal IPCA TOP 5 LP'!$A$2:$XDF$2,0),FALSE)=0,NA(),VLOOKUP(A281,'Mediana Mensal IPCA TOP 5 LP'!$A$2:$XFC$10000,MATCH(E$1,'Mediana Mensal IPCA TOP 5 LP'!$A$2:$XDF$2,0),FALSE))</f>
        <v>0.28999999999999998</v>
      </c>
      <c r="F281" s="21">
        <f>IF(VLOOKUP(A281,'Mediana Mensal IPCA TOP 5 LP'!$A$2:$XFC$10000,MATCH(F$1,'Mediana Mensal IPCA TOP 5 LP'!$A$2:$XDF$2,0),FALSE)=0,NA(),VLOOKUP(A281,'Mediana Mensal IPCA TOP 5 LP'!$A$2:$XFC$10000,MATCH(F$1,'Mediana Mensal IPCA TOP 5 LP'!$A$2:$XDF$2,0),FALSE))</f>
        <v>0.3</v>
      </c>
    </row>
    <row r="282" spans="1:6" x14ac:dyDescent="0.3">
      <c r="A282" s="20">
        <v>44967</v>
      </c>
      <c r="B282" s="21">
        <f>IF(VLOOKUP(A282,'Mediana Mensal IPCA TOP 5 LP'!$A$2:$XFC$10000,MATCH(B$1,'Mediana Mensal IPCA TOP 5 LP'!$A$2:$XDF$2,0),FALSE)=0,NA(),VLOOKUP(A282,'Mediana Mensal IPCA TOP 5 LP'!$A$2:$XFC$10000,MATCH(B$1,'Mediana Mensal IPCA TOP 5 LP'!$A$2:$XDF$2,0),FALSE))</f>
        <v>0.5</v>
      </c>
      <c r="C282" s="21">
        <f>IF(VLOOKUP(A282,'Mediana Mensal IPCA TOP 5 LP'!$A$2:$XFC$10000,MATCH(C$1,'Mediana Mensal IPCA TOP 5 LP'!$A$2:$XDF$2,0),FALSE)=0,NA(),VLOOKUP(A282,'Mediana Mensal IPCA TOP 5 LP'!$A$2:$XFC$10000,MATCH(C$1,'Mediana Mensal IPCA TOP 5 LP'!$A$2:$XDF$2,0),FALSE))</f>
        <v>0.42</v>
      </c>
      <c r="D282" s="21">
        <f>IF(VLOOKUP(A282,'Mediana Mensal IPCA TOP 5 LP'!$A$2:$XFC$10000,MATCH(D$1,'Mediana Mensal IPCA TOP 5 LP'!$A$2:$XDF$2,0),FALSE)=0,NA(),VLOOKUP(A282,'Mediana Mensal IPCA TOP 5 LP'!$A$2:$XFC$10000,MATCH(D$1,'Mediana Mensal IPCA TOP 5 LP'!$A$2:$XDF$2,0),FALSE))</f>
        <v>0.49390000000000001</v>
      </c>
      <c r="E282" s="21">
        <f>IF(VLOOKUP(A282,'Mediana Mensal IPCA TOP 5 LP'!$A$2:$XFC$10000,MATCH(E$1,'Mediana Mensal IPCA TOP 5 LP'!$A$2:$XDF$2,0),FALSE)=0,NA(),VLOOKUP(A282,'Mediana Mensal IPCA TOP 5 LP'!$A$2:$XFC$10000,MATCH(E$1,'Mediana Mensal IPCA TOP 5 LP'!$A$2:$XDF$2,0),FALSE))</f>
        <v>0.28999999999999998</v>
      </c>
      <c r="F282" s="21">
        <f>IF(VLOOKUP(A282,'Mediana Mensal IPCA TOP 5 LP'!$A$2:$XFC$10000,MATCH(F$1,'Mediana Mensal IPCA TOP 5 LP'!$A$2:$XDF$2,0),FALSE)=0,NA(),VLOOKUP(A282,'Mediana Mensal IPCA TOP 5 LP'!$A$2:$XFC$10000,MATCH(F$1,'Mediana Mensal IPCA TOP 5 LP'!$A$2:$XDF$2,0),FALSE))</f>
        <v>0.3</v>
      </c>
    </row>
    <row r="283" spans="1:6" x14ac:dyDescent="0.3">
      <c r="A283" s="20">
        <v>44970</v>
      </c>
      <c r="B283" s="21">
        <f>IF(VLOOKUP(A283,'Mediana Mensal IPCA TOP 5 LP'!$A$2:$XFC$10000,MATCH(B$1,'Mediana Mensal IPCA TOP 5 LP'!$A$2:$XDF$2,0),FALSE)=0,NA(),VLOOKUP(A283,'Mediana Mensal IPCA TOP 5 LP'!$A$2:$XFC$10000,MATCH(B$1,'Mediana Mensal IPCA TOP 5 LP'!$A$2:$XDF$2,0),FALSE))</f>
        <v>0.5</v>
      </c>
      <c r="C283" s="21">
        <f>IF(VLOOKUP(A283,'Mediana Mensal IPCA TOP 5 LP'!$A$2:$XFC$10000,MATCH(C$1,'Mediana Mensal IPCA TOP 5 LP'!$A$2:$XDF$2,0),FALSE)=0,NA(),VLOOKUP(A283,'Mediana Mensal IPCA TOP 5 LP'!$A$2:$XFC$10000,MATCH(C$1,'Mediana Mensal IPCA TOP 5 LP'!$A$2:$XDF$2,0),FALSE))</f>
        <v>0.42</v>
      </c>
      <c r="D283" s="21">
        <f>IF(VLOOKUP(A283,'Mediana Mensal IPCA TOP 5 LP'!$A$2:$XFC$10000,MATCH(D$1,'Mediana Mensal IPCA TOP 5 LP'!$A$2:$XDF$2,0),FALSE)=0,NA(),VLOOKUP(A283,'Mediana Mensal IPCA TOP 5 LP'!$A$2:$XFC$10000,MATCH(D$1,'Mediana Mensal IPCA TOP 5 LP'!$A$2:$XDF$2,0),FALSE))</f>
        <v>0.49390000000000001</v>
      </c>
      <c r="E283" s="21">
        <f>IF(VLOOKUP(A283,'Mediana Mensal IPCA TOP 5 LP'!$A$2:$XFC$10000,MATCH(E$1,'Mediana Mensal IPCA TOP 5 LP'!$A$2:$XDF$2,0),FALSE)=0,NA(),VLOOKUP(A283,'Mediana Mensal IPCA TOP 5 LP'!$A$2:$XFC$10000,MATCH(E$1,'Mediana Mensal IPCA TOP 5 LP'!$A$2:$XDF$2,0),FALSE))</f>
        <v>0.28999999999999998</v>
      </c>
      <c r="F283" s="21">
        <f>IF(VLOOKUP(A283,'Mediana Mensal IPCA TOP 5 LP'!$A$2:$XFC$10000,MATCH(F$1,'Mediana Mensal IPCA TOP 5 LP'!$A$2:$XDF$2,0),FALSE)=0,NA(),VLOOKUP(A283,'Mediana Mensal IPCA TOP 5 LP'!$A$2:$XFC$10000,MATCH(F$1,'Mediana Mensal IPCA TOP 5 LP'!$A$2:$XDF$2,0),FALSE))</f>
        <v>0.3</v>
      </c>
    </row>
    <row r="284" spans="1:6" x14ac:dyDescent="0.3">
      <c r="A284" s="20">
        <v>44971</v>
      </c>
      <c r="B284" s="21">
        <f>IF(VLOOKUP(A284,'Mediana Mensal IPCA TOP 5 LP'!$A$2:$XFC$10000,MATCH(B$1,'Mediana Mensal IPCA TOP 5 LP'!$A$2:$XDF$2,0),FALSE)=0,NA(),VLOOKUP(A284,'Mediana Mensal IPCA TOP 5 LP'!$A$2:$XFC$10000,MATCH(B$1,'Mediana Mensal IPCA TOP 5 LP'!$A$2:$XDF$2,0),FALSE))</f>
        <v>0.5</v>
      </c>
      <c r="C284" s="21">
        <f>IF(VLOOKUP(A284,'Mediana Mensal IPCA TOP 5 LP'!$A$2:$XFC$10000,MATCH(C$1,'Mediana Mensal IPCA TOP 5 LP'!$A$2:$XDF$2,0),FALSE)=0,NA(),VLOOKUP(A284,'Mediana Mensal IPCA TOP 5 LP'!$A$2:$XFC$10000,MATCH(C$1,'Mediana Mensal IPCA TOP 5 LP'!$A$2:$XDF$2,0),FALSE))</f>
        <v>0.42</v>
      </c>
      <c r="D284" s="21">
        <f>IF(VLOOKUP(A284,'Mediana Mensal IPCA TOP 5 LP'!$A$2:$XFC$10000,MATCH(D$1,'Mediana Mensal IPCA TOP 5 LP'!$A$2:$XDF$2,0),FALSE)=0,NA(),VLOOKUP(A284,'Mediana Mensal IPCA TOP 5 LP'!$A$2:$XFC$10000,MATCH(D$1,'Mediana Mensal IPCA TOP 5 LP'!$A$2:$XDF$2,0),FALSE))</f>
        <v>0.49390000000000001</v>
      </c>
      <c r="E284" s="21">
        <f>IF(VLOOKUP(A284,'Mediana Mensal IPCA TOP 5 LP'!$A$2:$XFC$10000,MATCH(E$1,'Mediana Mensal IPCA TOP 5 LP'!$A$2:$XDF$2,0),FALSE)=0,NA(),VLOOKUP(A284,'Mediana Mensal IPCA TOP 5 LP'!$A$2:$XFC$10000,MATCH(E$1,'Mediana Mensal IPCA TOP 5 LP'!$A$2:$XDF$2,0),FALSE))</f>
        <v>0.28999999999999998</v>
      </c>
      <c r="F284" s="21">
        <f>IF(VLOOKUP(A284,'Mediana Mensal IPCA TOP 5 LP'!$A$2:$XFC$10000,MATCH(F$1,'Mediana Mensal IPCA TOP 5 LP'!$A$2:$XDF$2,0),FALSE)=0,NA(),VLOOKUP(A284,'Mediana Mensal IPCA TOP 5 LP'!$A$2:$XFC$10000,MATCH(F$1,'Mediana Mensal IPCA TOP 5 LP'!$A$2:$XDF$2,0),FALSE))</f>
        <v>0.3</v>
      </c>
    </row>
    <row r="285" spans="1:6" x14ac:dyDescent="0.3">
      <c r="A285" s="20">
        <v>44972</v>
      </c>
      <c r="B285" s="21">
        <f>IF(VLOOKUP(A285,'Mediana Mensal IPCA TOP 5 LP'!$A$2:$XFC$10000,MATCH(B$1,'Mediana Mensal IPCA TOP 5 LP'!$A$2:$XDF$2,0),FALSE)=0,NA(),VLOOKUP(A285,'Mediana Mensal IPCA TOP 5 LP'!$A$2:$XFC$10000,MATCH(B$1,'Mediana Mensal IPCA TOP 5 LP'!$A$2:$XDF$2,0),FALSE))</f>
        <v>0.5</v>
      </c>
      <c r="C285" s="21">
        <f>IF(VLOOKUP(A285,'Mediana Mensal IPCA TOP 5 LP'!$A$2:$XFC$10000,MATCH(C$1,'Mediana Mensal IPCA TOP 5 LP'!$A$2:$XDF$2,0),FALSE)=0,NA(),VLOOKUP(A285,'Mediana Mensal IPCA TOP 5 LP'!$A$2:$XFC$10000,MATCH(C$1,'Mediana Mensal IPCA TOP 5 LP'!$A$2:$XDF$2,0),FALSE))</f>
        <v>0.42</v>
      </c>
      <c r="D285" s="21">
        <f>IF(VLOOKUP(A285,'Mediana Mensal IPCA TOP 5 LP'!$A$2:$XFC$10000,MATCH(D$1,'Mediana Mensal IPCA TOP 5 LP'!$A$2:$XDF$2,0),FALSE)=0,NA(),VLOOKUP(A285,'Mediana Mensal IPCA TOP 5 LP'!$A$2:$XFC$10000,MATCH(D$1,'Mediana Mensal IPCA TOP 5 LP'!$A$2:$XDF$2,0),FALSE))</f>
        <v>0.49390000000000001</v>
      </c>
      <c r="E285" s="21">
        <f>IF(VLOOKUP(A285,'Mediana Mensal IPCA TOP 5 LP'!$A$2:$XFC$10000,MATCH(E$1,'Mediana Mensal IPCA TOP 5 LP'!$A$2:$XDF$2,0),FALSE)=0,NA(),VLOOKUP(A285,'Mediana Mensal IPCA TOP 5 LP'!$A$2:$XFC$10000,MATCH(E$1,'Mediana Mensal IPCA TOP 5 LP'!$A$2:$XDF$2,0),FALSE))</f>
        <v>0.28999999999999998</v>
      </c>
      <c r="F285" s="21">
        <f>IF(VLOOKUP(A285,'Mediana Mensal IPCA TOP 5 LP'!$A$2:$XFC$10000,MATCH(F$1,'Mediana Mensal IPCA TOP 5 LP'!$A$2:$XDF$2,0),FALSE)=0,NA(),VLOOKUP(A285,'Mediana Mensal IPCA TOP 5 LP'!$A$2:$XFC$10000,MATCH(F$1,'Mediana Mensal IPCA TOP 5 LP'!$A$2:$XDF$2,0),FALSE))</f>
        <v>0.3</v>
      </c>
    </row>
    <row r="286" spans="1:6" x14ac:dyDescent="0.3">
      <c r="A286" s="20">
        <v>44973</v>
      </c>
      <c r="B286" s="21">
        <f>IF(VLOOKUP(A286,'Mediana Mensal IPCA TOP 5 LP'!$A$2:$XFC$10000,MATCH(B$1,'Mediana Mensal IPCA TOP 5 LP'!$A$2:$XDF$2,0),FALSE)=0,NA(),VLOOKUP(A286,'Mediana Mensal IPCA TOP 5 LP'!$A$2:$XFC$10000,MATCH(B$1,'Mediana Mensal IPCA TOP 5 LP'!$A$2:$XDF$2,0),FALSE))</f>
        <v>0.5</v>
      </c>
      <c r="C286" s="21">
        <f>IF(VLOOKUP(A286,'Mediana Mensal IPCA TOP 5 LP'!$A$2:$XFC$10000,MATCH(C$1,'Mediana Mensal IPCA TOP 5 LP'!$A$2:$XDF$2,0),FALSE)=0,NA(),VLOOKUP(A286,'Mediana Mensal IPCA TOP 5 LP'!$A$2:$XFC$10000,MATCH(C$1,'Mediana Mensal IPCA TOP 5 LP'!$A$2:$XDF$2,0),FALSE))</f>
        <v>0.42</v>
      </c>
      <c r="D286" s="21">
        <f>IF(VLOOKUP(A286,'Mediana Mensal IPCA TOP 5 LP'!$A$2:$XFC$10000,MATCH(D$1,'Mediana Mensal IPCA TOP 5 LP'!$A$2:$XDF$2,0),FALSE)=0,NA(),VLOOKUP(A286,'Mediana Mensal IPCA TOP 5 LP'!$A$2:$XFC$10000,MATCH(D$1,'Mediana Mensal IPCA TOP 5 LP'!$A$2:$XDF$2,0),FALSE))</f>
        <v>0.49390000000000001</v>
      </c>
      <c r="E286" s="21">
        <f>IF(VLOOKUP(A286,'Mediana Mensal IPCA TOP 5 LP'!$A$2:$XFC$10000,MATCH(E$1,'Mediana Mensal IPCA TOP 5 LP'!$A$2:$XDF$2,0),FALSE)=0,NA(),VLOOKUP(A286,'Mediana Mensal IPCA TOP 5 LP'!$A$2:$XFC$10000,MATCH(E$1,'Mediana Mensal IPCA TOP 5 LP'!$A$2:$XDF$2,0),FALSE))</f>
        <v>0.28999999999999998</v>
      </c>
      <c r="F286" s="21">
        <f>IF(VLOOKUP(A286,'Mediana Mensal IPCA TOP 5 LP'!$A$2:$XFC$10000,MATCH(F$1,'Mediana Mensal IPCA TOP 5 LP'!$A$2:$XDF$2,0),FALSE)=0,NA(),VLOOKUP(A286,'Mediana Mensal IPCA TOP 5 LP'!$A$2:$XFC$10000,MATCH(F$1,'Mediana Mensal IPCA TOP 5 LP'!$A$2:$XDF$2,0),FALSE))</f>
        <v>0.3</v>
      </c>
    </row>
    <row r="287" spans="1:6" x14ac:dyDescent="0.3">
      <c r="A287" s="20">
        <v>44974</v>
      </c>
      <c r="B287" s="21">
        <f>IF(VLOOKUP(A287,'Mediana Mensal IPCA TOP 5 LP'!$A$2:$XFC$10000,MATCH(B$1,'Mediana Mensal IPCA TOP 5 LP'!$A$2:$XDF$2,0),FALSE)=0,NA(),VLOOKUP(A287,'Mediana Mensal IPCA TOP 5 LP'!$A$2:$XFC$10000,MATCH(B$1,'Mediana Mensal IPCA TOP 5 LP'!$A$2:$XDF$2,0),FALSE))</f>
        <v>0.56999999999999995</v>
      </c>
      <c r="C287" s="21">
        <f>IF(VLOOKUP(A287,'Mediana Mensal IPCA TOP 5 LP'!$A$2:$XFC$10000,MATCH(C$1,'Mediana Mensal IPCA TOP 5 LP'!$A$2:$XDF$2,0),FALSE)=0,NA(),VLOOKUP(A287,'Mediana Mensal IPCA TOP 5 LP'!$A$2:$XFC$10000,MATCH(C$1,'Mediana Mensal IPCA TOP 5 LP'!$A$2:$XDF$2,0),FALSE))</f>
        <v>0.48</v>
      </c>
      <c r="D287" s="21">
        <f>IF(VLOOKUP(A287,'Mediana Mensal IPCA TOP 5 LP'!$A$2:$XFC$10000,MATCH(D$1,'Mediana Mensal IPCA TOP 5 LP'!$A$2:$XDF$2,0),FALSE)=0,NA(),VLOOKUP(A287,'Mediana Mensal IPCA TOP 5 LP'!$A$2:$XFC$10000,MATCH(D$1,'Mediana Mensal IPCA TOP 5 LP'!$A$2:$XDF$2,0),FALSE))</f>
        <v>0.5</v>
      </c>
      <c r="E287" s="21">
        <f>IF(VLOOKUP(A287,'Mediana Mensal IPCA TOP 5 LP'!$A$2:$XFC$10000,MATCH(E$1,'Mediana Mensal IPCA TOP 5 LP'!$A$2:$XDF$2,0),FALSE)=0,NA(),VLOOKUP(A287,'Mediana Mensal IPCA TOP 5 LP'!$A$2:$XFC$10000,MATCH(E$1,'Mediana Mensal IPCA TOP 5 LP'!$A$2:$XDF$2,0),FALSE))</f>
        <v>0.28999999999999998</v>
      </c>
      <c r="F287" s="21">
        <f>IF(VLOOKUP(A287,'Mediana Mensal IPCA TOP 5 LP'!$A$2:$XFC$10000,MATCH(F$1,'Mediana Mensal IPCA TOP 5 LP'!$A$2:$XDF$2,0),FALSE)=0,NA(),VLOOKUP(A287,'Mediana Mensal IPCA TOP 5 LP'!$A$2:$XFC$10000,MATCH(F$1,'Mediana Mensal IPCA TOP 5 LP'!$A$2:$XDF$2,0),FALSE))</f>
        <v>0.3</v>
      </c>
    </row>
    <row r="288" spans="1:6" x14ac:dyDescent="0.3">
      <c r="A288" s="20">
        <v>44979</v>
      </c>
      <c r="B288" s="21">
        <f>IF(VLOOKUP(A288,'Mediana Mensal IPCA TOP 5 LP'!$A$2:$XFC$10000,MATCH(B$1,'Mediana Mensal IPCA TOP 5 LP'!$A$2:$XDF$2,0),FALSE)=0,NA(),VLOOKUP(A288,'Mediana Mensal IPCA TOP 5 LP'!$A$2:$XFC$10000,MATCH(B$1,'Mediana Mensal IPCA TOP 5 LP'!$A$2:$XDF$2,0),FALSE))</f>
        <v>0.56999999999999995</v>
      </c>
      <c r="C288" s="21">
        <f>IF(VLOOKUP(A288,'Mediana Mensal IPCA TOP 5 LP'!$A$2:$XFC$10000,MATCH(C$1,'Mediana Mensal IPCA TOP 5 LP'!$A$2:$XDF$2,0),FALSE)=0,NA(),VLOOKUP(A288,'Mediana Mensal IPCA TOP 5 LP'!$A$2:$XFC$10000,MATCH(C$1,'Mediana Mensal IPCA TOP 5 LP'!$A$2:$XDF$2,0),FALSE))</f>
        <v>0.48</v>
      </c>
      <c r="D288" s="21">
        <f>IF(VLOOKUP(A288,'Mediana Mensal IPCA TOP 5 LP'!$A$2:$XFC$10000,MATCH(D$1,'Mediana Mensal IPCA TOP 5 LP'!$A$2:$XDF$2,0),FALSE)=0,NA(),VLOOKUP(A288,'Mediana Mensal IPCA TOP 5 LP'!$A$2:$XFC$10000,MATCH(D$1,'Mediana Mensal IPCA TOP 5 LP'!$A$2:$XDF$2,0),FALSE))</f>
        <v>0.5</v>
      </c>
      <c r="E288" s="21">
        <f>IF(VLOOKUP(A288,'Mediana Mensal IPCA TOP 5 LP'!$A$2:$XFC$10000,MATCH(E$1,'Mediana Mensal IPCA TOP 5 LP'!$A$2:$XDF$2,0),FALSE)=0,NA(),VLOOKUP(A288,'Mediana Mensal IPCA TOP 5 LP'!$A$2:$XFC$10000,MATCH(E$1,'Mediana Mensal IPCA TOP 5 LP'!$A$2:$XDF$2,0),FALSE))</f>
        <v>0.28999999999999998</v>
      </c>
      <c r="F288" s="21">
        <f>IF(VLOOKUP(A288,'Mediana Mensal IPCA TOP 5 LP'!$A$2:$XFC$10000,MATCH(F$1,'Mediana Mensal IPCA TOP 5 LP'!$A$2:$XDF$2,0),FALSE)=0,NA(),VLOOKUP(A288,'Mediana Mensal IPCA TOP 5 LP'!$A$2:$XFC$10000,MATCH(F$1,'Mediana Mensal IPCA TOP 5 LP'!$A$2:$XDF$2,0),FALSE))</f>
        <v>0.3</v>
      </c>
    </row>
    <row r="289" spans="1:6" x14ac:dyDescent="0.3">
      <c r="A289" s="20">
        <v>44980</v>
      </c>
      <c r="B289" s="21">
        <f>IF(VLOOKUP(A289,'Mediana Mensal IPCA TOP 5 LP'!$A$2:$XFC$10000,MATCH(B$1,'Mediana Mensal IPCA TOP 5 LP'!$A$2:$XDF$2,0),FALSE)=0,NA(),VLOOKUP(A289,'Mediana Mensal IPCA TOP 5 LP'!$A$2:$XFC$10000,MATCH(B$1,'Mediana Mensal IPCA TOP 5 LP'!$A$2:$XDF$2,0),FALSE))</f>
        <v>0.56999999999999995</v>
      </c>
      <c r="C289" s="21">
        <f>IF(VLOOKUP(A289,'Mediana Mensal IPCA TOP 5 LP'!$A$2:$XFC$10000,MATCH(C$1,'Mediana Mensal IPCA TOP 5 LP'!$A$2:$XDF$2,0),FALSE)=0,NA(),VLOOKUP(A289,'Mediana Mensal IPCA TOP 5 LP'!$A$2:$XFC$10000,MATCH(C$1,'Mediana Mensal IPCA TOP 5 LP'!$A$2:$XDF$2,0),FALSE))</f>
        <v>0.48</v>
      </c>
      <c r="D289" s="21">
        <f>IF(VLOOKUP(A289,'Mediana Mensal IPCA TOP 5 LP'!$A$2:$XFC$10000,MATCH(D$1,'Mediana Mensal IPCA TOP 5 LP'!$A$2:$XDF$2,0),FALSE)=0,NA(),VLOOKUP(A289,'Mediana Mensal IPCA TOP 5 LP'!$A$2:$XFC$10000,MATCH(D$1,'Mediana Mensal IPCA TOP 5 LP'!$A$2:$XDF$2,0),FALSE))</f>
        <v>0.5</v>
      </c>
      <c r="E289" s="21">
        <f>IF(VLOOKUP(A289,'Mediana Mensal IPCA TOP 5 LP'!$A$2:$XFC$10000,MATCH(E$1,'Mediana Mensal IPCA TOP 5 LP'!$A$2:$XDF$2,0),FALSE)=0,NA(),VLOOKUP(A289,'Mediana Mensal IPCA TOP 5 LP'!$A$2:$XFC$10000,MATCH(E$1,'Mediana Mensal IPCA TOP 5 LP'!$A$2:$XDF$2,0),FALSE))</f>
        <v>0.28999999999999998</v>
      </c>
      <c r="F289" s="21">
        <f>IF(VLOOKUP(A289,'Mediana Mensal IPCA TOP 5 LP'!$A$2:$XFC$10000,MATCH(F$1,'Mediana Mensal IPCA TOP 5 LP'!$A$2:$XDF$2,0),FALSE)=0,NA(),VLOOKUP(A289,'Mediana Mensal IPCA TOP 5 LP'!$A$2:$XFC$10000,MATCH(F$1,'Mediana Mensal IPCA TOP 5 LP'!$A$2:$XDF$2,0),FALSE))</f>
        <v>0.3</v>
      </c>
    </row>
    <row r="290" spans="1:6" x14ac:dyDescent="0.3">
      <c r="A290" s="20">
        <v>44981</v>
      </c>
      <c r="B290" s="21">
        <f>IF(VLOOKUP(A290,'Mediana Mensal IPCA TOP 5 LP'!$A$2:$XFC$10000,MATCH(B$1,'Mediana Mensal IPCA TOP 5 LP'!$A$2:$XDF$2,0),FALSE)=0,NA(),VLOOKUP(A290,'Mediana Mensal IPCA TOP 5 LP'!$A$2:$XFC$10000,MATCH(B$1,'Mediana Mensal IPCA TOP 5 LP'!$A$2:$XDF$2,0),FALSE))</f>
        <v>0.56999999999999995</v>
      </c>
      <c r="C290" s="21">
        <f>IF(VLOOKUP(A290,'Mediana Mensal IPCA TOP 5 LP'!$A$2:$XFC$10000,MATCH(C$1,'Mediana Mensal IPCA TOP 5 LP'!$A$2:$XDF$2,0),FALSE)=0,NA(),VLOOKUP(A290,'Mediana Mensal IPCA TOP 5 LP'!$A$2:$XFC$10000,MATCH(C$1,'Mediana Mensal IPCA TOP 5 LP'!$A$2:$XDF$2,0),FALSE))</f>
        <v>0.48</v>
      </c>
      <c r="D290" s="21">
        <f>IF(VLOOKUP(A290,'Mediana Mensal IPCA TOP 5 LP'!$A$2:$XFC$10000,MATCH(D$1,'Mediana Mensal IPCA TOP 5 LP'!$A$2:$XDF$2,0),FALSE)=0,NA(),VLOOKUP(A290,'Mediana Mensal IPCA TOP 5 LP'!$A$2:$XFC$10000,MATCH(D$1,'Mediana Mensal IPCA TOP 5 LP'!$A$2:$XDF$2,0),FALSE))</f>
        <v>0.5</v>
      </c>
      <c r="E290" s="21">
        <f>IF(VLOOKUP(A290,'Mediana Mensal IPCA TOP 5 LP'!$A$2:$XFC$10000,MATCH(E$1,'Mediana Mensal IPCA TOP 5 LP'!$A$2:$XDF$2,0),FALSE)=0,NA(),VLOOKUP(A290,'Mediana Mensal IPCA TOP 5 LP'!$A$2:$XFC$10000,MATCH(E$1,'Mediana Mensal IPCA TOP 5 LP'!$A$2:$XDF$2,0),FALSE))</f>
        <v>0.28999999999999998</v>
      </c>
      <c r="F290" s="21">
        <f>IF(VLOOKUP(A290,'Mediana Mensal IPCA TOP 5 LP'!$A$2:$XFC$10000,MATCH(F$1,'Mediana Mensal IPCA TOP 5 LP'!$A$2:$XDF$2,0),FALSE)=0,NA(),VLOOKUP(A290,'Mediana Mensal IPCA TOP 5 LP'!$A$2:$XFC$10000,MATCH(F$1,'Mediana Mensal IPCA TOP 5 LP'!$A$2:$XDF$2,0),FALSE))</f>
        <v>0.3</v>
      </c>
    </row>
    <row r="291" spans="1:6" x14ac:dyDescent="0.3">
      <c r="A291" s="20">
        <v>44984</v>
      </c>
      <c r="B291" s="21">
        <f>IF(VLOOKUP(A291,'Mediana Mensal IPCA TOP 5 LP'!$A$2:$XFC$10000,MATCH(B$1,'Mediana Mensal IPCA TOP 5 LP'!$A$2:$XDF$2,0),FALSE)=0,NA(),VLOOKUP(A291,'Mediana Mensal IPCA TOP 5 LP'!$A$2:$XFC$10000,MATCH(B$1,'Mediana Mensal IPCA TOP 5 LP'!$A$2:$XDF$2,0),FALSE))</f>
        <v>0.56999999999999995</v>
      </c>
      <c r="C291" s="21">
        <f>IF(VLOOKUP(A291,'Mediana Mensal IPCA TOP 5 LP'!$A$2:$XFC$10000,MATCH(C$1,'Mediana Mensal IPCA TOP 5 LP'!$A$2:$XDF$2,0),FALSE)=0,NA(),VLOOKUP(A291,'Mediana Mensal IPCA TOP 5 LP'!$A$2:$XFC$10000,MATCH(C$1,'Mediana Mensal IPCA TOP 5 LP'!$A$2:$XDF$2,0),FALSE))</f>
        <v>0.48</v>
      </c>
      <c r="D291" s="21">
        <f>IF(VLOOKUP(A291,'Mediana Mensal IPCA TOP 5 LP'!$A$2:$XFC$10000,MATCH(D$1,'Mediana Mensal IPCA TOP 5 LP'!$A$2:$XDF$2,0),FALSE)=0,NA(),VLOOKUP(A291,'Mediana Mensal IPCA TOP 5 LP'!$A$2:$XFC$10000,MATCH(D$1,'Mediana Mensal IPCA TOP 5 LP'!$A$2:$XDF$2,0),FALSE))</f>
        <v>0.5</v>
      </c>
      <c r="E291" s="21">
        <f>IF(VLOOKUP(A291,'Mediana Mensal IPCA TOP 5 LP'!$A$2:$XFC$10000,MATCH(E$1,'Mediana Mensal IPCA TOP 5 LP'!$A$2:$XDF$2,0),FALSE)=0,NA(),VLOOKUP(A291,'Mediana Mensal IPCA TOP 5 LP'!$A$2:$XFC$10000,MATCH(E$1,'Mediana Mensal IPCA TOP 5 LP'!$A$2:$XDF$2,0),FALSE))</f>
        <v>0.28999999999999998</v>
      </c>
      <c r="F291" s="21">
        <f>IF(VLOOKUP(A291,'Mediana Mensal IPCA TOP 5 LP'!$A$2:$XFC$10000,MATCH(F$1,'Mediana Mensal IPCA TOP 5 LP'!$A$2:$XDF$2,0),FALSE)=0,NA(),VLOOKUP(A291,'Mediana Mensal IPCA TOP 5 LP'!$A$2:$XFC$10000,MATCH(F$1,'Mediana Mensal IPCA TOP 5 LP'!$A$2:$XDF$2,0),FALSE))</f>
        <v>0.3</v>
      </c>
    </row>
    <row r="292" spans="1:6" x14ac:dyDescent="0.3">
      <c r="A292" s="20">
        <v>44985</v>
      </c>
      <c r="B292" s="21">
        <f>IF(VLOOKUP(A292,'Mediana Mensal IPCA TOP 5 LP'!$A$2:$XFC$10000,MATCH(B$1,'Mediana Mensal IPCA TOP 5 LP'!$A$2:$XDF$2,0),FALSE)=0,NA(),VLOOKUP(A292,'Mediana Mensal IPCA TOP 5 LP'!$A$2:$XFC$10000,MATCH(B$1,'Mediana Mensal IPCA TOP 5 LP'!$A$2:$XDF$2,0),FALSE))</f>
        <v>0.56999999999999995</v>
      </c>
      <c r="C292" s="21">
        <f>IF(VLOOKUP(A292,'Mediana Mensal IPCA TOP 5 LP'!$A$2:$XFC$10000,MATCH(C$1,'Mediana Mensal IPCA TOP 5 LP'!$A$2:$XDF$2,0),FALSE)=0,NA(),VLOOKUP(A292,'Mediana Mensal IPCA TOP 5 LP'!$A$2:$XFC$10000,MATCH(C$1,'Mediana Mensal IPCA TOP 5 LP'!$A$2:$XDF$2,0),FALSE))</f>
        <v>0.48</v>
      </c>
      <c r="D292" s="21">
        <f>IF(VLOOKUP(A292,'Mediana Mensal IPCA TOP 5 LP'!$A$2:$XFC$10000,MATCH(D$1,'Mediana Mensal IPCA TOP 5 LP'!$A$2:$XDF$2,0),FALSE)=0,NA(),VLOOKUP(A292,'Mediana Mensal IPCA TOP 5 LP'!$A$2:$XFC$10000,MATCH(D$1,'Mediana Mensal IPCA TOP 5 LP'!$A$2:$XDF$2,0),FALSE))</f>
        <v>0.5</v>
      </c>
      <c r="E292" s="21">
        <f>IF(VLOOKUP(A292,'Mediana Mensal IPCA TOP 5 LP'!$A$2:$XFC$10000,MATCH(E$1,'Mediana Mensal IPCA TOP 5 LP'!$A$2:$XDF$2,0),FALSE)=0,NA(),VLOOKUP(A292,'Mediana Mensal IPCA TOP 5 LP'!$A$2:$XFC$10000,MATCH(E$1,'Mediana Mensal IPCA TOP 5 LP'!$A$2:$XDF$2,0),FALSE))</f>
        <v>0.28999999999999998</v>
      </c>
      <c r="F292" s="21">
        <f>IF(VLOOKUP(A292,'Mediana Mensal IPCA TOP 5 LP'!$A$2:$XFC$10000,MATCH(F$1,'Mediana Mensal IPCA TOP 5 LP'!$A$2:$XDF$2,0),FALSE)=0,NA(),VLOOKUP(A292,'Mediana Mensal IPCA TOP 5 LP'!$A$2:$XFC$10000,MATCH(F$1,'Mediana Mensal IPCA TOP 5 LP'!$A$2:$XDF$2,0),FALSE))</f>
        <v>0.3</v>
      </c>
    </row>
    <row r="293" spans="1:6" x14ac:dyDescent="0.3">
      <c r="A293" s="20">
        <v>44986</v>
      </c>
      <c r="B293" s="21">
        <f>IF(VLOOKUP(A293,'Mediana Mensal IPCA TOP 5 LP'!$A$2:$XFC$10000,MATCH(B$1,'Mediana Mensal IPCA TOP 5 LP'!$A$2:$XDF$2,0),FALSE)=0,NA(),VLOOKUP(A293,'Mediana Mensal IPCA TOP 5 LP'!$A$2:$XFC$10000,MATCH(B$1,'Mediana Mensal IPCA TOP 5 LP'!$A$2:$XDF$2,0),FALSE))</f>
        <v>0.56999999999999995</v>
      </c>
      <c r="C293" s="21">
        <f>IF(VLOOKUP(A293,'Mediana Mensal IPCA TOP 5 LP'!$A$2:$XFC$10000,MATCH(C$1,'Mediana Mensal IPCA TOP 5 LP'!$A$2:$XDF$2,0),FALSE)=0,NA(),VLOOKUP(A293,'Mediana Mensal IPCA TOP 5 LP'!$A$2:$XFC$10000,MATCH(C$1,'Mediana Mensal IPCA TOP 5 LP'!$A$2:$XDF$2,0),FALSE))</f>
        <v>0.48</v>
      </c>
      <c r="D293" s="21">
        <f>IF(VLOOKUP(A293,'Mediana Mensal IPCA TOP 5 LP'!$A$2:$XFC$10000,MATCH(D$1,'Mediana Mensal IPCA TOP 5 LP'!$A$2:$XDF$2,0),FALSE)=0,NA(),VLOOKUP(A293,'Mediana Mensal IPCA TOP 5 LP'!$A$2:$XFC$10000,MATCH(D$1,'Mediana Mensal IPCA TOP 5 LP'!$A$2:$XDF$2,0),FALSE))</f>
        <v>0.5</v>
      </c>
      <c r="E293" s="21">
        <f>IF(VLOOKUP(A293,'Mediana Mensal IPCA TOP 5 LP'!$A$2:$XFC$10000,MATCH(E$1,'Mediana Mensal IPCA TOP 5 LP'!$A$2:$XDF$2,0),FALSE)=0,NA(),VLOOKUP(A293,'Mediana Mensal IPCA TOP 5 LP'!$A$2:$XFC$10000,MATCH(E$1,'Mediana Mensal IPCA TOP 5 LP'!$A$2:$XDF$2,0),FALSE))</f>
        <v>0.28999999999999998</v>
      </c>
      <c r="F293" s="21">
        <f>IF(VLOOKUP(A293,'Mediana Mensal IPCA TOP 5 LP'!$A$2:$XFC$10000,MATCH(F$1,'Mediana Mensal IPCA TOP 5 LP'!$A$2:$XDF$2,0),FALSE)=0,NA(),VLOOKUP(A293,'Mediana Mensal IPCA TOP 5 LP'!$A$2:$XFC$10000,MATCH(F$1,'Mediana Mensal IPCA TOP 5 LP'!$A$2:$XDF$2,0),FALSE))</f>
        <v>0.3</v>
      </c>
    </row>
    <row r="294" spans="1:6" x14ac:dyDescent="0.3">
      <c r="A294" s="20">
        <v>44987</v>
      </c>
      <c r="B294" s="21">
        <f>IF(VLOOKUP(A294,'Mediana Mensal IPCA TOP 5 LP'!$A$2:$XFC$10000,MATCH(B$1,'Mediana Mensal IPCA TOP 5 LP'!$A$2:$XDF$2,0),FALSE)=0,NA(),VLOOKUP(A294,'Mediana Mensal IPCA TOP 5 LP'!$A$2:$XFC$10000,MATCH(B$1,'Mediana Mensal IPCA TOP 5 LP'!$A$2:$XDF$2,0),FALSE))</f>
        <v>0.56999999999999995</v>
      </c>
      <c r="C294" s="21">
        <f>IF(VLOOKUP(A294,'Mediana Mensal IPCA TOP 5 LP'!$A$2:$XFC$10000,MATCH(C$1,'Mediana Mensal IPCA TOP 5 LP'!$A$2:$XDF$2,0),FALSE)=0,NA(),VLOOKUP(A294,'Mediana Mensal IPCA TOP 5 LP'!$A$2:$XFC$10000,MATCH(C$1,'Mediana Mensal IPCA TOP 5 LP'!$A$2:$XDF$2,0),FALSE))</f>
        <v>0.48</v>
      </c>
      <c r="D294" s="21">
        <f>IF(VLOOKUP(A294,'Mediana Mensal IPCA TOP 5 LP'!$A$2:$XFC$10000,MATCH(D$1,'Mediana Mensal IPCA TOP 5 LP'!$A$2:$XDF$2,0),FALSE)=0,NA(),VLOOKUP(A294,'Mediana Mensal IPCA TOP 5 LP'!$A$2:$XFC$10000,MATCH(D$1,'Mediana Mensal IPCA TOP 5 LP'!$A$2:$XDF$2,0),FALSE))</f>
        <v>0.5</v>
      </c>
      <c r="E294" s="21">
        <f>IF(VLOOKUP(A294,'Mediana Mensal IPCA TOP 5 LP'!$A$2:$XFC$10000,MATCH(E$1,'Mediana Mensal IPCA TOP 5 LP'!$A$2:$XDF$2,0),FALSE)=0,NA(),VLOOKUP(A294,'Mediana Mensal IPCA TOP 5 LP'!$A$2:$XFC$10000,MATCH(E$1,'Mediana Mensal IPCA TOP 5 LP'!$A$2:$XDF$2,0),FALSE))</f>
        <v>0.28999999999999998</v>
      </c>
      <c r="F294" s="21">
        <f>IF(VLOOKUP(A294,'Mediana Mensal IPCA TOP 5 LP'!$A$2:$XFC$10000,MATCH(F$1,'Mediana Mensal IPCA TOP 5 LP'!$A$2:$XDF$2,0),FALSE)=0,NA(),VLOOKUP(A294,'Mediana Mensal IPCA TOP 5 LP'!$A$2:$XFC$10000,MATCH(F$1,'Mediana Mensal IPCA TOP 5 LP'!$A$2:$XDF$2,0),FALSE))</f>
        <v>0.3</v>
      </c>
    </row>
    <row r="295" spans="1:6" x14ac:dyDescent="0.3">
      <c r="A295" s="20">
        <v>44988</v>
      </c>
      <c r="B295" s="21">
        <f>IF(VLOOKUP(A295,'Mediana Mensal IPCA TOP 5 LP'!$A$2:$XFC$10000,MATCH(B$1,'Mediana Mensal IPCA TOP 5 LP'!$A$2:$XDF$2,0),FALSE)=0,NA(),VLOOKUP(A295,'Mediana Mensal IPCA TOP 5 LP'!$A$2:$XFC$10000,MATCH(B$1,'Mediana Mensal IPCA TOP 5 LP'!$A$2:$XDF$2,0),FALSE))</f>
        <v>0.56999999999999995</v>
      </c>
      <c r="C295" s="21">
        <f>IF(VLOOKUP(A295,'Mediana Mensal IPCA TOP 5 LP'!$A$2:$XFC$10000,MATCH(C$1,'Mediana Mensal IPCA TOP 5 LP'!$A$2:$XDF$2,0),FALSE)=0,NA(),VLOOKUP(A295,'Mediana Mensal IPCA TOP 5 LP'!$A$2:$XFC$10000,MATCH(C$1,'Mediana Mensal IPCA TOP 5 LP'!$A$2:$XDF$2,0),FALSE))</f>
        <v>0.48</v>
      </c>
      <c r="D295" s="21">
        <f>IF(VLOOKUP(A295,'Mediana Mensal IPCA TOP 5 LP'!$A$2:$XFC$10000,MATCH(D$1,'Mediana Mensal IPCA TOP 5 LP'!$A$2:$XDF$2,0),FALSE)=0,NA(),VLOOKUP(A295,'Mediana Mensal IPCA TOP 5 LP'!$A$2:$XFC$10000,MATCH(D$1,'Mediana Mensal IPCA TOP 5 LP'!$A$2:$XDF$2,0),FALSE))</f>
        <v>0.5</v>
      </c>
      <c r="E295" s="21">
        <f>IF(VLOOKUP(A295,'Mediana Mensal IPCA TOP 5 LP'!$A$2:$XFC$10000,MATCH(E$1,'Mediana Mensal IPCA TOP 5 LP'!$A$2:$XDF$2,0),FALSE)=0,NA(),VLOOKUP(A295,'Mediana Mensal IPCA TOP 5 LP'!$A$2:$XFC$10000,MATCH(E$1,'Mediana Mensal IPCA TOP 5 LP'!$A$2:$XDF$2,0),FALSE))</f>
        <v>0.28999999999999998</v>
      </c>
      <c r="F295" s="21">
        <f>IF(VLOOKUP(A295,'Mediana Mensal IPCA TOP 5 LP'!$A$2:$XFC$10000,MATCH(F$1,'Mediana Mensal IPCA TOP 5 LP'!$A$2:$XDF$2,0),FALSE)=0,NA(),VLOOKUP(A295,'Mediana Mensal IPCA TOP 5 LP'!$A$2:$XFC$10000,MATCH(F$1,'Mediana Mensal IPCA TOP 5 LP'!$A$2:$XDF$2,0),FALSE))</f>
        <v>0.3</v>
      </c>
    </row>
    <row r="296" spans="1:6" x14ac:dyDescent="0.3">
      <c r="A296" s="20">
        <v>44991</v>
      </c>
      <c r="B296" s="21">
        <f>IF(VLOOKUP(A296,'Mediana Mensal IPCA TOP 5 LP'!$A$2:$XFC$10000,MATCH(B$1,'Mediana Mensal IPCA TOP 5 LP'!$A$2:$XDF$2,0),FALSE)=0,NA(),VLOOKUP(A296,'Mediana Mensal IPCA TOP 5 LP'!$A$2:$XFC$10000,MATCH(B$1,'Mediana Mensal IPCA TOP 5 LP'!$A$2:$XDF$2,0),FALSE))</f>
        <v>0.56999999999999995</v>
      </c>
      <c r="C296" s="21">
        <f>IF(VLOOKUP(A296,'Mediana Mensal IPCA TOP 5 LP'!$A$2:$XFC$10000,MATCH(C$1,'Mediana Mensal IPCA TOP 5 LP'!$A$2:$XDF$2,0),FALSE)=0,NA(),VLOOKUP(A296,'Mediana Mensal IPCA TOP 5 LP'!$A$2:$XFC$10000,MATCH(C$1,'Mediana Mensal IPCA TOP 5 LP'!$A$2:$XDF$2,0),FALSE))</f>
        <v>0.48</v>
      </c>
      <c r="D296" s="21">
        <f>IF(VLOOKUP(A296,'Mediana Mensal IPCA TOP 5 LP'!$A$2:$XFC$10000,MATCH(D$1,'Mediana Mensal IPCA TOP 5 LP'!$A$2:$XDF$2,0),FALSE)=0,NA(),VLOOKUP(A296,'Mediana Mensal IPCA TOP 5 LP'!$A$2:$XFC$10000,MATCH(D$1,'Mediana Mensal IPCA TOP 5 LP'!$A$2:$XDF$2,0),FALSE))</f>
        <v>0.5</v>
      </c>
      <c r="E296" s="21">
        <f>IF(VLOOKUP(A296,'Mediana Mensal IPCA TOP 5 LP'!$A$2:$XFC$10000,MATCH(E$1,'Mediana Mensal IPCA TOP 5 LP'!$A$2:$XDF$2,0),FALSE)=0,NA(),VLOOKUP(A296,'Mediana Mensal IPCA TOP 5 LP'!$A$2:$XFC$10000,MATCH(E$1,'Mediana Mensal IPCA TOP 5 LP'!$A$2:$XDF$2,0),FALSE))</f>
        <v>0.28999999999999998</v>
      </c>
      <c r="F296" s="21">
        <f>IF(VLOOKUP(A296,'Mediana Mensal IPCA TOP 5 LP'!$A$2:$XFC$10000,MATCH(F$1,'Mediana Mensal IPCA TOP 5 LP'!$A$2:$XDF$2,0),FALSE)=0,NA(),VLOOKUP(A296,'Mediana Mensal IPCA TOP 5 LP'!$A$2:$XFC$10000,MATCH(F$1,'Mediana Mensal IPCA TOP 5 LP'!$A$2:$XDF$2,0),FALSE))</f>
        <v>0.3</v>
      </c>
    </row>
    <row r="297" spans="1:6" x14ac:dyDescent="0.3">
      <c r="A297" s="20">
        <v>44992</v>
      </c>
      <c r="B297" s="21">
        <f>IF(VLOOKUP(A297,'Mediana Mensal IPCA TOP 5 LP'!$A$2:$XFC$10000,MATCH(B$1,'Mediana Mensal IPCA TOP 5 LP'!$A$2:$XDF$2,0),FALSE)=0,NA(),VLOOKUP(A297,'Mediana Mensal IPCA TOP 5 LP'!$A$2:$XFC$10000,MATCH(B$1,'Mediana Mensal IPCA TOP 5 LP'!$A$2:$XDF$2,0),FALSE))</f>
        <v>0.56999999999999995</v>
      </c>
      <c r="C297" s="21">
        <f>IF(VLOOKUP(A297,'Mediana Mensal IPCA TOP 5 LP'!$A$2:$XFC$10000,MATCH(C$1,'Mediana Mensal IPCA TOP 5 LP'!$A$2:$XDF$2,0),FALSE)=0,NA(),VLOOKUP(A297,'Mediana Mensal IPCA TOP 5 LP'!$A$2:$XFC$10000,MATCH(C$1,'Mediana Mensal IPCA TOP 5 LP'!$A$2:$XDF$2,0),FALSE))</f>
        <v>0.48</v>
      </c>
      <c r="D297" s="21">
        <f>IF(VLOOKUP(A297,'Mediana Mensal IPCA TOP 5 LP'!$A$2:$XFC$10000,MATCH(D$1,'Mediana Mensal IPCA TOP 5 LP'!$A$2:$XDF$2,0),FALSE)=0,NA(),VLOOKUP(A297,'Mediana Mensal IPCA TOP 5 LP'!$A$2:$XFC$10000,MATCH(D$1,'Mediana Mensal IPCA TOP 5 LP'!$A$2:$XDF$2,0),FALSE))</f>
        <v>0.5</v>
      </c>
      <c r="E297" s="21">
        <f>IF(VLOOKUP(A297,'Mediana Mensal IPCA TOP 5 LP'!$A$2:$XFC$10000,MATCH(E$1,'Mediana Mensal IPCA TOP 5 LP'!$A$2:$XDF$2,0),FALSE)=0,NA(),VLOOKUP(A297,'Mediana Mensal IPCA TOP 5 LP'!$A$2:$XFC$10000,MATCH(E$1,'Mediana Mensal IPCA TOP 5 LP'!$A$2:$XDF$2,0),FALSE))</f>
        <v>0.28999999999999998</v>
      </c>
      <c r="F297" s="21">
        <f>IF(VLOOKUP(A297,'Mediana Mensal IPCA TOP 5 LP'!$A$2:$XFC$10000,MATCH(F$1,'Mediana Mensal IPCA TOP 5 LP'!$A$2:$XDF$2,0),FALSE)=0,NA(),VLOOKUP(A297,'Mediana Mensal IPCA TOP 5 LP'!$A$2:$XFC$10000,MATCH(F$1,'Mediana Mensal IPCA TOP 5 LP'!$A$2:$XDF$2,0),FALSE))</f>
        <v>0.3</v>
      </c>
    </row>
    <row r="298" spans="1:6" x14ac:dyDescent="0.3">
      <c r="A298" s="20">
        <v>44993</v>
      </c>
      <c r="B298" s="21">
        <f>IF(VLOOKUP(A298,'Mediana Mensal IPCA TOP 5 LP'!$A$2:$XFC$10000,MATCH(B$1,'Mediana Mensal IPCA TOP 5 LP'!$A$2:$XDF$2,0),FALSE)=0,NA(),VLOOKUP(A298,'Mediana Mensal IPCA TOP 5 LP'!$A$2:$XFC$10000,MATCH(B$1,'Mediana Mensal IPCA TOP 5 LP'!$A$2:$XDF$2,0),FALSE))</f>
        <v>0.56999999999999995</v>
      </c>
      <c r="C298" s="21">
        <f>IF(VLOOKUP(A298,'Mediana Mensal IPCA TOP 5 LP'!$A$2:$XFC$10000,MATCH(C$1,'Mediana Mensal IPCA TOP 5 LP'!$A$2:$XDF$2,0),FALSE)=0,NA(),VLOOKUP(A298,'Mediana Mensal IPCA TOP 5 LP'!$A$2:$XFC$10000,MATCH(C$1,'Mediana Mensal IPCA TOP 5 LP'!$A$2:$XDF$2,0),FALSE))</f>
        <v>0.48</v>
      </c>
      <c r="D298" s="21">
        <f>IF(VLOOKUP(A298,'Mediana Mensal IPCA TOP 5 LP'!$A$2:$XFC$10000,MATCH(D$1,'Mediana Mensal IPCA TOP 5 LP'!$A$2:$XDF$2,0),FALSE)=0,NA(),VLOOKUP(A298,'Mediana Mensal IPCA TOP 5 LP'!$A$2:$XFC$10000,MATCH(D$1,'Mediana Mensal IPCA TOP 5 LP'!$A$2:$XDF$2,0),FALSE))</f>
        <v>0.5</v>
      </c>
      <c r="E298" s="21">
        <f>IF(VLOOKUP(A298,'Mediana Mensal IPCA TOP 5 LP'!$A$2:$XFC$10000,MATCH(E$1,'Mediana Mensal IPCA TOP 5 LP'!$A$2:$XDF$2,0),FALSE)=0,NA(),VLOOKUP(A298,'Mediana Mensal IPCA TOP 5 LP'!$A$2:$XFC$10000,MATCH(E$1,'Mediana Mensal IPCA TOP 5 LP'!$A$2:$XDF$2,0),FALSE))</f>
        <v>0.28999999999999998</v>
      </c>
      <c r="F298" s="21">
        <f>IF(VLOOKUP(A298,'Mediana Mensal IPCA TOP 5 LP'!$A$2:$XFC$10000,MATCH(F$1,'Mediana Mensal IPCA TOP 5 LP'!$A$2:$XDF$2,0),FALSE)=0,NA(),VLOOKUP(A298,'Mediana Mensal IPCA TOP 5 LP'!$A$2:$XFC$10000,MATCH(F$1,'Mediana Mensal IPCA TOP 5 LP'!$A$2:$XDF$2,0),FALSE))</f>
        <v>0.3</v>
      </c>
    </row>
    <row r="299" spans="1:6" x14ac:dyDescent="0.3">
      <c r="A299" s="20">
        <v>44994</v>
      </c>
      <c r="B299" s="21">
        <f>IF(VLOOKUP(A299,'Mediana Mensal IPCA TOP 5 LP'!$A$2:$XFC$10000,MATCH(B$1,'Mediana Mensal IPCA TOP 5 LP'!$A$2:$XDF$2,0),FALSE)=0,NA(),VLOOKUP(A299,'Mediana Mensal IPCA TOP 5 LP'!$A$2:$XFC$10000,MATCH(B$1,'Mediana Mensal IPCA TOP 5 LP'!$A$2:$XDF$2,0),FALSE))</f>
        <v>0.56999999999999995</v>
      </c>
      <c r="C299" s="21">
        <f>IF(VLOOKUP(A299,'Mediana Mensal IPCA TOP 5 LP'!$A$2:$XFC$10000,MATCH(C$1,'Mediana Mensal IPCA TOP 5 LP'!$A$2:$XDF$2,0),FALSE)=0,NA(),VLOOKUP(A299,'Mediana Mensal IPCA TOP 5 LP'!$A$2:$XFC$10000,MATCH(C$1,'Mediana Mensal IPCA TOP 5 LP'!$A$2:$XDF$2,0),FALSE))</f>
        <v>0.48</v>
      </c>
      <c r="D299" s="21">
        <f>IF(VLOOKUP(A299,'Mediana Mensal IPCA TOP 5 LP'!$A$2:$XFC$10000,MATCH(D$1,'Mediana Mensal IPCA TOP 5 LP'!$A$2:$XDF$2,0),FALSE)=0,NA(),VLOOKUP(A299,'Mediana Mensal IPCA TOP 5 LP'!$A$2:$XFC$10000,MATCH(D$1,'Mediana Mensal IPCA TOP 5 LP'!$A$2:$XDF$2,0),FALSE))</f>
        <v>0.5</v>
      </c>
      <c r="E299" s="21">
        <f>IF(VLOOKUP(A299,'Mediana Mensal IPCA TOP 5 LP'!$A$2:$XFC$10000,MATCH(E$1,'Mediana Mensal IPCA TOP 5 LP'!$A$2:$XDF$2,0),FALSE)=0,NA(),VLOOKUP(A299,'Mediana Mensal IPCA TOP 5 LP'!$A$2:$XFC$10000,MATCH(E$1,'Mediana Mensal IPCA TOP 5 LP'!$A$2:$XDF$2,0),FALSE))</f>
        <v>0.28999999999999998</v>
      </c>
      <c r="F299" s="21">
        <f>IF(VLOOKUP(A299,'Mediana Mensal IPCA TOP 5 LP'!$A$2:$XFC$10000,MATCH(F$1,'Mediana Mensal IPCA TOP 5 LP'!$A$2:$XDF$2,0),FALSE)=0,NA(),VLOOKUP(A299,'Mediana Mensal IPCA TOP 5 LP'!$A$2:$XFC$10000,MATCH(F$1,'Mediana Mensal IPCA TOP 5 LP'!$A$2:$XDF$2,0),FALSE))</f>
        <v>0.3</v>
      </c>
    </row>
    <row r="300" spans="1:6" x14ac:dyDescent="0.3">
      <c r="A300" s="20">
        <v>44995</v>
      </c>
      <c r="B300" s="21">
        <f>IF(VLOOKUP(A300,'Mediana Mensal IPCA TOP 5 LP'!$A$2:$XFC$10000,MATCH(B$1,'Mediana Mensal IPCA TOP 5 LP'!$A$2:$XDF$2,0),FALSE)=0,NA(),VLOOKUP(A300,'Mediana Mensal IPCA TOP 5 LP'!$A$2:$XFC$10000,MATCH(B$1,'Mediana Mensal IPCA TOP 5 LP'!$A$2:$XDF$2,0),FALSE))</f>
        <v>0.56999999999999995</v>
      </c>
      <c r="C300" s="21">
        <f>IF(VLOOKUP(A300,'Mediana Mensal IPCA TOP 5 LP'!$A$2:$XFC$10000,MATCH(C$1,'Mediana Mensal IPCA TOP 5 LP'!$A$2:$XDF$2,0),FALSE)=0,NA(),VLOOKUP(A300,'Mediana Mensal IPCA TOP 5 LP'!$A$2:$XFC$10000,MATCH(C$1,'Mediana Mensal IPCA TOP 5 LP'!$A$2:$XDF$2,0),FALSE))</f>
        <v>0.48</v>
      </c>
      <c r="D300" s="21">
        <f>IF(VLOOKUP(A300,'Mediana Mensal IPCA TOP 5 LP'!$A$2:$XFC$10000,MATCH(D$1,'Mediana Mensal IPCA TOP 5 LP'!$A$2:$XDF$2,0),FALSE)=0,NA(),VLOOKUP(A300,'Mediana Mensal IPCA TOP 5 LP'!$A$2:$XFC$10000,MATCH(D$1,'Mediana Mensal IPCA TOP 5 LP'!$A$2:$XDF$2,0),FALSE))</f>
        <v>0.5</v>
      </c>
      <c r="E300" s="21">
        <f>IF(VLOOKUP(A300,'Mediana Mensal IPCA TOP 5 LP'!$A$2:$XFC$10000,MATCH(E$1,'Mediana Mensal IPCA TOP 5 LP'!$A$2:$XDF$2,0),FALSE)=0,NA(),VLOOKUP(A300,'Mediana Mensal IPCA TOP 5 LP'!$A$2:$XFC$10000,MATCH(E$1,'Mediana Mensal IPCA TOP 5 LP'!$A$2:$XDF$2,0),FALSE))</f>
        <v>0.28999999999999998</v>
      </c>
      <c r="F300" s="21">
        <f>IF(VLOOKUP(A300,'Mediana Mensal IPCA TOP 5 LP'!$A$2:$XFC$10000,MATCH(F$1,'Mediana Mensal IPCA TOP 5 LP'!$A$2:$XDF$2,0),FALSE)=0,NA(),VLOOKUP(A300,'Mediana Mensal IPCA TOP 5 LP'!$A$2:$XFC$10000,MATCH(F$1,'Mediana Mensal IPCA TOP 5 LP'!$A$2:$XDF$2,0),FALSE))</f>
        <v>0.3</v>
      </c>
    </row>
    <row r="301" spans="1:6" x14ac:dyDescent="0.3">
      <c r="A301" s="20">
        <v>44998</v>
      </c>
      <c r="B301" s="21">
        <f>IF(VLOOKUP(A301,'Mediana Mensal IPCA TOP 5 LP'!$A$2:$XFC$10000,MATCH(B$1,'Mediana Mensal IPCA TOP 5 LP'!$A$2:$XDF$2,0),FALSE)=0,NA(),VLOOKUP(A301,'Mediana Mensal IPCA TOP 5 LP'!$A$2:$XFC$10000,MATCH(B$1,'Mediana Mensal IPCA TOP 5 LP'!$A$2:$XDF$2,0),FALSE))</f>
        <v>0.56999999999999995</v>
      </c>
      <c r="C301" s="21">
        <f>IF(VLOOKUP(A301,'Mediana Mensal IPCA TOP 5 LP'!$A$2:$XFC$10000,MATCH(C$1,'Mediana Mensal IPCA TOP 5 LP'!$A$2:$XDF$2,0),FALSE)=0,NA(),VLOOKUP(A301,'Mediana Mensal IPCA TOP 5 LP'!$A$2:$XFC$10000,MATCH(C$1,'Mediana Mensal IPCA TOP 5 LP'!$A$2:$XDF$2,0),FALSE))</f>
        <v>0.48</v>
      </c>
      <c r="D301" s="21">
        <f>IF(VLOOKUP(A301,'Mediana Mensal IPCA TOP 5 LP'!$A$2:$XFC$10000,MATCH(D$1,'Mediana Mensal IPCA TOP 5 LP'!$A$2:$XDF$2,0),FALSE)=0,NA(),VLOOKUP(A301,'Mediana Mensal IPCA TOP 5 LP'!$A$2:$XFC$10000,MATCH(D$1,'Mediana Mensal IPCA TOP 5 LP'!$A$2:$XDF$2,0),FALSE))</f>
        <v>0.5</v>
      </c>
      <c r="E301" s="21">
        <f>IF(VLOOKUP(A301,'Mediana Mensal IPCA TOP 5 LP'!$A$2:$XFC$10000,MATCH(E$1,'Mediana Mensal IPCA TOP 5 LP'!$A$2:$XDF$2,0),FALSE)=0,NA(),VLOOKUP(A301,'Mediana Mensal IPCA TOP 5 LP'!$A$2:$XFC$10000,MATCH(E$1,'Mediana Mensal IPCA TOP 5 LP'!$A$2:$XDF$2,0),FALSE))</f>
        <v>0.28999999999999998</v>
      </c>
      <c r="F301" s="21">
        <f>IF(VLOOKUP(A301,'Mediana Mensal IPCA TOP 5 LP'!$A$2:$XFC$10000,MATCH(F$1,'Mediana Mensal IPCA TOP 5 LP'!$A$2:$XDF$2,0),FALSE)=0,NA(),VLOOKUP(A301,'Mediana Mensal IPCA TOP 5 LP'!$A$2:$XFC$10000,MATCH(F$1,'Mediana Mensal IPCA TOP 5 LP'!$A$2:$XDF$2,0),FALSE))</f>
        <v>0.3</v>
      </c>
    </row>
    <row r="302" spans="1:6" x14ac:dyDescent="0.3">
      <c r="A302" s="20">
        <v>44999</v>
      </c>
      <c r="B302" s="21">
        <f>IF(VLOOKUP(A302,'Mediana Mensal IPCA TOP 5 LP'!$A$2:$XFC$10000,MATCH(B$1,'Mediana Mensal IPCA TOP 5 LP'!$A$2:$XDF$2,0),FALSE)=0,NA(),VLOOKUP(A302,'Mediana Mensal IPCA TOP 5 LP'!$A$2:$XFC$10000,MATCH(B$1,'Mediana Mensal IPCA TOP 5 LP'!$A$2:$XDF$2,0),FALSE))</f>
        <v>0.56999999999999995</v>
      </c>
      <c r="C302" s="21">
        <f>IF(VLOOKUP(A302,'Mediana Mensal IPCA TOP 5 LP'!$A$2:$XFC$10000,MATCH(C$1,'Mediana Mensal IPCA TOP 5 LP'!$A$2:$XDF$2,0),FALSE)=0,NA(),VLOOKUP(A302,'Mediana Mensal IPCA TOP 5 LP'!$A$2:$XFC$10000,MATCH(C$1,'Mediana Mensal IPCA TOP 5 LP'!$A$2:$XDF$2,0),FALSE))</f>
        <v>0.48</v>
      </c>
      <c r="D302" s="21">
        <f>IF(VLOOKUP(A302,'Mediana Mensal IPCA TOP 5 LP'!$A$2:$XFC$10000,MATCH(D$1,'Mediana Mensal IPCA TOP 5 LP'!$A$2:$XDF$2,0),FALSE)=0,NA(),VLOOKUP(A302,'Mediana Mensal IPCA TOP 5 LP'!$A$2:$XFC$10000,MATCH(D$1,'Mediana Mensal IPCA TOP 5 LP'!$A$2:$XDF$2,0),FALSE))</f>
        <v>0.5</v>
      </c>
      <c r="E302" s="21">
        <f>IF(VLOOKUP(A302,'Mediana Mensal IPCA TOP 5 LP'!$A$2:$XFC$10000,MATCH(E$1,'Mediana Mensal IPCA TOP 5 LP'!$A$2:$XDF$2,0),FALSE)=0,NA(),VLOOKUP(A302,'Mediana Mensal IPCA TOP 5 LP'!$A$2:$XFC$10000,MATCH(E$1,'Mediana Mensal IPCA TOP 5 LP'!$A$2:$XDF$2,0),FALSE))</f>
        <v>0.28999999999999998</v>
      </c>
      <c r="F302" s="21">
        <f>IF(VLOOKUP(A302,'Mediana Mensal IPCA TOP 5 LP'!$A$2:$XFC$10000,MATCH(F$1,'Mediana Mensal IPCA TOP 5 LP'!$A$2:$XDF$2,0),FALSE)=0,NA(),VLOOKUP(A302,'Mediana Mensal IPCA TOP 5 LP'!$A$2:$XFC$10000,MATCH(F$1,'Mediana Mensal IPCA TOP 5 LP'!$A$2:$XDF$2,0),FALSE))</f>
        <v>0.3</v>
      </c>
    </row>
    <row r="303" spans="1:6" x14ac:dyDescent="0.3">
      <c r="A303" s="20">
        <v>45000</v>
      </c>
      <c r="B303" s="21">
        <f>IF(VLOOKUP(A303,'Mediana Mensal IPCA TOP 5 LP'!$A$2:$XFC$10000,MATCH(B$1,'Mediana Mensal IPCA TOP 5 LP'!$A$2:$XDF$2,0),FALSE)=0,NA(),VLOOKUP(A303,'Mediana Mensal IPCA TOP 5 LP'!$A$2:$XFC$10000,MATCH(B$1,'Mediana Mensal IPCA TOP 5 LP'!$A$2:$XDF$2,0),FALSE))</f>
        <v>0.56999999999999995</v>
      </c>
      <c r="C303" s="21">
        <f>IF(VLOOKUP(A303,'Mediana Mensal IPCA TOP 5 LP'!$A$2:$XFC$10000,MATCH(C$1,'Mediana Mensal IPCA TOP 5 LP'!$A$2:$XDF$2,0),FALSE)=0,NA(),VLOOKUP(A303,'Mediana Mensal IPCA TOP 5 LP'!$A$2:$XFC$10000,MATCH(C$1,'Mediana Mensal IPCA TOP 5 LP'!$A$2:$XDF$2,0),FALSE))</f>
        <v>0.48</v>
      </c>
      <c r="D303" s="21">
        <f>IF(VLOOKUP(A303,'Mediana Mensal IPCA TOP 5 LP'!$A$2:$XFC$10000,MATCH(D$1,'Mediana Mensal IPCA TOP 5 LP'!$A$2:$XDF$2,0),FALSE)=0,NA(),VLOOKUP(A303,'Mediana Mensal IPCA TOP 5 LP'!$A$2:$XFC$10000,MATCH(D$1,'Mediana Mensal IPCA TOP 5 LP'!$A$2:$XDF$2,0),FALSE))</f>
        <v>0.5</v>
      </c>
      <c r="E303" s="21">
        <f>IF(VLOOKUP(A303,'Mediana Mensal IPCA TOP 5 LP'!$A$2:$XFC$10000,MATCH(E$1,'Mediana Mensal IPCA TOP 5 LP'!$A$2:$XDF$2,0),FALSE)=0,NA(),VLOOKUP(A303,'Mediana Mensal IPCA TOP 5 LP'!$A$2:$XFC$10000,MATCH(E$1,'Mediana Mensal IPCA TOP 5 LP'!$A$2:$XDF$2,0),FALSE))</f>
        <v>0.28999999999999998</v>
      </c>
      <c r="F303" s="21">
        <f>IF(VLOOKUP(A303,'Mediana Mensal IPCA TOP 5 LP'!$A$2:$XFC$10000,MATCH(F$1,'Mediana Mensal IPCA TOP 5 LP'!$A$2:$XDF$2,0),FALSE)=0,NA(),VLOOKUP(A303,'Mediana Mensal IPCA TOP 5 LP'!$A$2:$XFC$10000,MATCH(F$1,'Mediana Mensal IPCA TOP 5 LP'!$A$2:$XDF$2,0),FALSE))</f>
        <v>0.3</v>
      </c>
    </row>
    <row r="304" spans="1:6" x14ac:dyDescent="0.3">
      <c r="A304" s="20">
        <v>45001</v>
      </c>
      <c r="B304" s="21">
        <f>IF(VLOOKUP(A304,'Mediana Mensal IPCA TOP 5 LP'!$A$2:$XFC$10000,MATCH(B$1,'Mediana Mensal IPCA TOP 5 LP'!$A$2:$XDF$2,0),FALSE)=0,NA(),VLOOKUP(A304,'Mediana Mensal IPCA TOP 5 LP'!$A$2:$XFC$10000,MATCH(B$1,'Mediana Mensal IPCA TOP 5 LP'!$A$2:$XDF$2,0),FALSE))</f>
        <v>0.56999999999999995</v>
      </c>
      <c r="C304" s="21">
        <f>IF(VLOOKUP(A304,'Mediana Mensal IPCA TOP 5 LP'!$A$2:$XFC$10000,MATCH(C$1,'Mediana Mensal IPCA TOP 5 LP'!$A$2:$XDF$2,0),FALSE)=0,NA(),VLOOKUP(A304,'Mediana Mensal IPCA TOP 5 LP'!$A$2:$XFC$10000,MATCH(C$1,'Mediana Mensal IPCA TOP 5 LP'!$A$2:$XDF$2,0),FALSE))</f>
        <v>0.48</v>
      </c>
      <c r="D304" s="21">
        <f>IF(VLOOKUP(A304,'Mediana Mensal IPCA TOP 5 LP'!$A$2:$XFC$10000,MATCH(D$1,'Mediana Mensal IPCA TOP 5 LP'!$A$2:$XDF$2,0),FALSE)=0,NA(),VLOOKUP(A304,'Mediana Mensal IPCA TOP 5 LP'!$A$2:$XFC$10000,MATCH(D$1,'Mediana Mensal IPCA TOP 5 LP'!$A$2:$XDF$2,0),FALSE))</f>
        <v>0.5</v>
      </c>
      <c r="E304" s="21">
        <f>IF(VLOOKUP(A304,'Mediana Mensal IPCA TOP 5 LP'!$A$2:$XFC$10000,MATCH(E$1,'Mediana Mensal IPCA TOP 5 LP'!$A$2:$XDF$2,0),FALSE)=0,NA(),VLOOKUP(A304,'Mediana Mensal IPCA TOP 5 LP'!$A$2:$XFC$10000,MATCH(E$1,'Mediana Mensal IPCA TOP 5 LP'!$A$2:$XDF$2,0),FALSE))</f>
        <v>0.28999999999999998</v>
      </c>
      <c r="F304" s="21">
        <f>IF(VLOOKUP(A304,'Mediana Mensal IPCA TOP 5 LP'!$A$2:$XFC$10000,MATCH(F$1,'Mediana Mensal IPCA TOP 5 LP'!$A$2:$XDF$2,0),FALSE)=0,NA(),VLOOKUP(A304,'Mediana Mensal IPCA TOP 5 LP'!$A$2:$XFC$10000,MATCH(F$1,'Mediana Mensal IPCA TOP 5 LP'!$A$2:$XDF$2,0),FALSE))</f>
        <v>0.3</v>
      </c>
    </row>
    <row r="305" spans="1:6" x14ac:dyDescent="0.3">
      <c r="A305" s="20">
        <v>45002</v>
      </c>
      <c r="B305" s="21">
        <f>IF(VLOOKUP(A305,'Mediana Mensal IPCA TOP 5 LP'!$A$2:$XFC$10000,MATCH(B$1,'Mediana Mensal IPCA TOP 5 LP'!$A$2:$XDF$2,0),FALSE)=0,NA(),VLOOKUP(A305,'Mediana Mensal IPCA TOP 5 LP'!$A$2:$XFC$10000,MATCH(B$1,'Mediana Mensal IPCA TOP 5 LP'!$A$2:$XDF$2,0),FALSE))</f>
        <v>0.56000000000000005</v>
      </c>
      <c r="C305" s="21">
        <f>IF(VLOOKUP(A305,'Mediana Mensal IPCA TOP 5 LP'!$A$2:$XFC$10000,MATCH(C$1,'Mediana Mensal IPCA TOP 5 LP'!$A$2:$XDF$2,0),FALSE)=0,NA(),VLOOKUP(A305,'Mediana Mensal IPCA TOP 5 LP'!$A$2:$XFC$10000,MATCH(C$1,'Mediana Mensal IPCA TOP 5 LP'!$A$2:$XDF$2,0),FALSE))</f>
        <v>0.44</v>
      </c>
      <c r="D305" s="21">
        <f>IF(VLOOKUP(A305,'Mediana Mensal IPCA TOP 5 LP'!$A$2:$XFC$10000,MATCH(D$1,'Mediana Mensal IPCA TOP 5 LP'!$A$2:$XDF$2,0),FALSE)=0,NA(),VLOOKUP(A305,'Mediana Mensal IPCA TOP 5 LP'!$A$2:$XFC$10000,MATCH(D$1,'Mediana Mensal IPCA TOP 5 LP'!$A$2:$XDF$2,0),FALSE))</f>
        <v>0.5</v>
      </c>
      <c r="E305" s="21">
        <f>IF(VLOOKUP(A305,'Mediana Mensal IPCA TOP 5 LP'!$A$2:$XFC$10000,MATCH(E$1,'Mediana Mensal IPCA TOP 5 LP'!$A$2:$XDF$2,0),FALSE)=0,NA(),VLOOKUP(A305,'Mediana Mensal IPCA TOP 5 LP'!$A$2:$XFC$10000,MATCH(E$1,'Mediana Mensal IPCA TOP 5 LP'!$A$2:$XDF$2,0),FALSE))</f>
        <v>0.34</v>
      </c>
      <c r="F305" s="21">
        <f>IF(VLOOKUP(A305,'Mediana Mensal IPCA TOP 5 LP'!$A$2:$XFC$10000,MATCH(F$1,'Mediana Mensal IPCA TOP 5 LP'!$A$2:$XDF$2,0),FALSE)=0,NA(),VLOOKUP(A305,'Mediana Mensal IPCA TOP 5 LP'!$A$2:$XFC$10000,MATCH(F$1,'Mediana Mensal IPCA TOP 5 LP'!$A$2:$XDF$2,0),FALSE))</f>
        <v>0.3</v>
      </c>
    </row>
    <row r="306" spans="1:6" x14ac:dyDescent="0.3">
      <c r="A306" s="20">
        <v>45005</v>
      </c>
      <c r="B306" s="21">
        <f>IF(VLOOKUP(A306,'Mediana Mensal IPCA TOP 5 LP'!$A$2:$XFC$10000,MATCH(B$1,'Mediana Mensal IPCA TOP 5 LP'!$A$2:$XDF$2,0),FALSE)=0,NA(),VLOOKUP(A306,'Mediana Mensal IPCA TOP 5 LP'!$A$2:$XFC$10000,MATCH(B$1,'Mediana Mensal IPCA TOP 5 LP'!$A$2:$XDF$2,0),FALSE))</f>
        <v>0.56000000000000005</v>
      </c>
      <c r="C306" s="21">
        <f>IF(VLOOKUP(A306,'Mediana Mensal IPCA TOP 5 LP'!$A$2:$XFC$10000,MATCH(C$1,'Mediana Mensal IPCA TOP 5 LP'!$A$2:$XDF$2,0),FALSE)=0,NA(),VLOOKUP(A306,'Mediana Mensal IPCA TOP 5 LP'!$A$2:$XFC$10000,MATCH(C$1,'Mediana Mensal IPCA TOP 5 LP'!$A$2:$XDF$2,0),FALSE))</f>
        <v>0.44</v>
      </c>
      <c r="D306" s="21">
        <f>IF(VLOOKUP(A306,'Mediana Mensal IPCA TOP 5 LP'!$A$2:$XFC$10000,MATCH(D$1,'Mediana Mensal IPCA TOP 5 LP'!$A$2:$XDF$2,0),FALSE)=0,NA(),VLOOKUP(A306,'Mediana Mensal IPCA TOP 5 LP'!$A$2:$XFC$10000,MATCH(D$1,'Mediana Mensal IPCA TOP 5 LP'!$A$2:$XDF$2,0),FALSE))</f>
        <v>0.5</v>
      </c>
      <c r="E306" s="21">
        <f>IF(VLOOKUP(A306,'Mediana Mensal IPCA TOP 5 LP'!$A$2:$XFC$10000,MATCH(E$1,'Mediana Mensal IPCA TOP 5 LP'!$A$2:$XDF$2,0),FALSE)=0,NA(),VLOOKUP(A306,'Mediana Mensal IPCA TOP 5 LP'!$A$2:$XFC$10000,MATCH(E$1,'Mediana Mensal IPCA TOP 5 LP'!$A$2:$XDF$2,0),FALSE))</f>
        <v>0.34</v>
      </c>
      <c r="F306" s="21">
        <f>IF(VLOOKUP(A306,'Mediana Mensal IPCA TOP 5 LP'!$A$2:$XFC$10000,MATCH(F$1,'Mediana Mensal IPCA TOP 5 LP'!$A$2:$XDF$2,0),FALSE)=0,NA(),VLOOKUP(A306,'Mediana Mensal IPCA TOP 5 LP'!$A$2:$XFC$10000,MATCH(F$1,'Mediana Mensal IPCA TOP 5 LP'!$A$2:$XDF$2,0),FALSE))</f>
        <v>0.3</v>
      </c>
    </row>
    <row r="307" spans="1:6" x14ac:dyDescent="0.3">
      <c r="A307" s="20">
        <v>45006</v>
      </c>
      <c r="B307" s="21">
        <f>IF(VLOOKUP(A307,'Mediana Mensal IPCA TOP 5 LP'!$A$2:$XFC$10000,MATCH(B$1,'Mediana Mensal IPCA TOP 5 LP'!$A$2:$XDF$2,0),FALSE)=0,NA(),VLOOKUP(A307,'Mediana Mensal IPCA TOP 5 LP'!$A$2:$XFC$10000,MATCH(B$1,'Mediana Mensal IPCA TOP 5 LP'!$A$2:$XDF$2,0),FALSE))</f>
        <v>0.56000000000000005</v>
      </c>
      <c r="C307" s="21">
        <f>IF(VLOOKUP(A307,'Mediana Mensal IPCA TOP 5 LP'!$A$2:$XFC$10000,MATCH(C$1,'Mediana Mensal IPCA TOP 5 LP'!$A$2:$XDF$2,0),FALSE)=0,NA(),VLOOKUP(A307,'Mediana Mensal IPCA TOP 5 LP'!$A$2:$XFC$10000,MATCH(C$1,'Mediana Mensal IPCA TOP 5 LP'!$A$2:$XDF$2,0),FALSE))</f>
        <v>0.44</v>
      </c>
      <c r="D307" s="21">
        <f>IF(VLOOKUP(A307,'Mediana Mensal IPCA TOP 5 LP'!$A$2:$XFC$10000,MATCH(D$1,'Mediana Mensal IPCA TOP 5 LP'!$A$2:$XDF$2,0),FALSE)=0,NA(),VLOOKUP(A307,'Mediana Mensal IPCA TOP 5 LP'!$A$2:$XFC$10000,MATCH(D$1,'Mediana Mensal IPCA TOP 5 LP'!$A$2:$XDF$2,0),FALSE))</f>
        <v>0.5</v>
      </c>
      <c r="E307" s="21">
        <f>IF(VLOOKUP(A307,'Mediana Mensal IPCA TOP 5 LP'!$A$2:$XFC$10000,MATCH(E$1,'Mediana Mensal IPCA TOP 5 LP'!$A$2:$XDF$2,0),FALSE)=0,NA(),VLOOKUP(A307,'Mediana Mensal IPCA TOP 5 LP'!$A$2:$XFC$10000,MATCH(E$1,'Mediana Mensal IPCA TOP 5 LP'!$A$2:$XDF$2,0),FALSE))</f>
        <v>0.34</v>
      </c>
      <c r="F307" s="21">
        <f>IF(VLOOKUP(A307,'Mediana Mensal IPCA TOP 5 LP'!$A$2:$XFC$10000,MATCH(F$1,'Mediana Mensal IPCA TOP 5 LP'!$A$2:$XDF$2,0),FALSE)=0,NA(),VLOOKUP(A307,'Mediana Mensal IPCA TOP 5 LP'!$A$2:$XFC$10000,MATCH(F$1,'Mediana Mensal IPCA TOP 5 LP'!$A$2:$XDF$2,0),FALSE))</f>
        <v>0.3</v>
      </c>
    </row>
    <row r="308" spans="1:6" x14ac:dyDescent="0.3">
      <c r="A308" s="20">
        <v>45007</v>
      </c>
      <c r="B308" s="21">
        <f>IF(VLOOKUP(A308,'Mediana Mensal IPCA TOP 5 LP'!$A$2:$XFC$10000,MATCH(B$1,'Mediana Mensal IPCA TOP 5 LP'!$A$2:$XDF$2,0),FALSE)=0,NA(),VLOOKUP(A308,'Mediana Mensal IPCA TOP 5 LP'!$A$2:$XFC$10000,MATCH(B$1,'Mediana Mensal IPCA TOP 5 LP'!$A$2:$XDF$2,0),FALSE))</f>
        <v>0.56000000000000005</v>
      </c>
      <c r="C308" s="21">
        <f>IF(VLOOKUP(A308,'Mediana Mensal IPCA TOP 5 LP'!$A$2:$XFC$10000,MATCH(C$1,'Mediana Mensal IPCA TOP 5 LP'!$A$2:$XDF$2,0),FALSE)=0,NA(),VLOOKUP(A308,'Mediana Mensal IPCA TOP 5 LP'!$A$2:$XFC$10000,MATCH(C$1,'Mediana Mensal IPCA TOP 5 LP'!$A$2:$XDF$2,0),FALSE))</f>
        <v>0.44</v>
      </c>
      <c r="D308" s="21">
        <f>IF(VLOOKUP(A308,'Mediana Mensal IPCA TOP 5 LP'!$A$2:$XFC$10000,MATCH(D$1,'Mediana Mensal IPCA TOP 5 LP'!$A$2:$XDF$2,0),FALSE)=0,NA(),VLOOKUP(A308,'Mediana Mensal IPCA TOP 5 LP'!$A$2:$XFC$10000,MATCH(D$1,'Mediana Mensal IPCA TOP 5 LP'!$A$2:$XDF$2,0),FALSE))</f>
        <v>0.5</v>
      </c>
      <c r="E308" s="21">
        <f>IF(VLOOKUP(A308,'Mediana Mensal IPCA TOP 5 LP'!$A$2:$XFC$10000,MATCH(E$1,'Mediana Mensal IPCA TOP 5 LP'!$A$2:$XDF$2,0),FALSE)=0,NA(),VLOOKUP(A308,'Mediana Mensal IPCA TOP 5 LP'!$A$2:$XFC$10000,MATCH(E$1,'Mediana Mensal IPCA TOP 5 LP'!$A$2:$XDF$2,0),FALSE))</f>
        <v>0.34</v>
      </c>
      <c r="F308" s="21">
        <f>IF(VLOOKUP(A308,'Mediana Mensal IPCA TOP 5 LP'!$A$2:$XFC$10000,MATCH(F$1,'Mediana Mensal IPCA TOP 5 LP'!$A$2:$XDF$2,0),FALSE)=0,NA(),VLOOKUP(A308,'Mediana Mensal IPCA TOP 5 LP'!$A$2:$XFC$10000,MATCH(F$1,'Mediana Mensal IPCA TOP 5 LP'!$A$2:$XDF$2,0),FALSE))</f>
        <v>0.3</v>
      </c>
    </row>
    <row r="309" spans="1:6" x14ac:dyDescent="0.3">
      <c r="A309" s="20">
        <v>45008</v>
      </c>
      <c r="B309" s="21">
        <f>IF(VLOOKUP(A309,'Mediana Mensal IPCA TOP 5 LP'!$A$2:$XFC$10000,MATCH(B$1,'Mediana Mensal IPCA TOP 5 LP'!$A$2:$XDF$2,0),FALSE)=0,NA(),VLOOKUP(A309,'Mediana Mensal IPCA TOP 5 LP'!$A$2:$XFC$10000,MATCH(B$1,'Mediana Mensal IPCA TOP 5 LP'!$A$2:$XDF$2,0),FALSE))</f>
        <v>0.56000000000000005</v>
      </c>
      <c r="C309" s="21">
        <f>IF(VLOOKUP(A309,'Mediana Mensal IPCA TOP 5 LP'!$A$2:$XFC$10000,MATCH(C$1,'Mediana Mensal IPCA TOP 5 LP'!$A$2:$XDF$2,0),FALSE)=0,NA(),VLOOKUP(A309,'Mediana Mensal IPCA TOP 5 LP'!$A$2:$XFC$10000,MATCH(C$1,'Mediana Mensal IPCA TOP 5 LP'!$A$2:$XDF$2,0),FALSE))</f>
        <v>0.44</v>
      </c>
      <c r="D309" s="21">
        <f>IF(VLOOKUP(A309,'Mediana Mensal IPCA TOP 5 LP'!$A$2:$XFC$10000,MATCH(D$1,'Mediana Mensal IPCA TOP 5 LP'!$A$2:$XDF$2,0),FALSE)=0,NA(),VLOOKUP(A309,'Mediana Mensal IPCA TOP 5 LP'!$A$2:$XFC$10000,MATCH(D$1,'Mediana Mensal IPCA TOP 5 LP'!$A$2:$XDF$2,0),FALSE))</f>
        <v>0.5</v>
      </c>
      <c r="E309" s="21">
        <f>IF(VLOOKUP(A309,'Mediana Mensal IPCA TOP 5 LP'!$A$2:$XFC$10000,MATCH(E$1,'Mediana Mensal IPCA TOP 5 LP'!$A$2:$XDF$2,0),FALSE)=0,NA(),VLOOKUP(A309,'Mediana Mensal IPCA TOP 5 LP'!$A$2:$XFC$10000,MATCH(E$1,'Mediana Mensal IPCA TOP 5 LP'!$A$2:$XDF$2,0),FALSE))</f>
        <v>0.34</v>
      </c>
      <c r="F309" s="21">
        <f>IF(VLOOKUP(A309,'Mediana Mensal IPCA TOP 5 LP'!$A$2:$XFC$10000,MATCH(F$1,'Mediana Mensal IPCA TOP 5 LP'!$A$2:$XDF$2,0),FALSE)=0,NA(),VLOOKUP(A309,'Mediana Mensal IPCA TOP 5 LP'!$A$2:$XFC$10000,MATCH(F$1,'Mediana Mensal IPCA TOP 5 LP'!$A$2:$XDF$2,0),FALSE))</f>
        <v>0.3</v>
      </c>
    </row>
    <row r="310" spans="1:6" x14ac:dyDescent="0.3">
      <c r="A310" s="20">
        <v>45009</v>
      </c>
      <c r="B310" s="21">
        <f>IF(VLOOKUP(A310,'Mediana Mensal IPCA TOP 5 LP'!$A$2:$XFC$10000,MATCH(B$1,'Mediana Mensal IPCA TOP 5 LP'!$A$2:$XDF$2,0),FALSE)=0,NA(),VLOOKUP(A310,'Mediana Mensal IPCA TOP 5 LP'!$A$2:$XFC$10000,MATCH(B$1,'Mediana Mensal IPCA TOP 5 LP'!$A$2:$XDF$2,0),FALSE))</f>
        <v>0.52</v>
      </c>
      <c r="C310" s="21">
        <f>IF(VLOOKUP(A310,'Mediana Mensal IPCA TOP 5 LP'!$A$2:$XFC$10000,MATCH(C$1,'Mediana Mensal IPCA TOP 5 LP'!$A$2:$XDF$2,0),FALSE)=0,NA(),VLOOKUP(A310,'Mediana Mensal IPCA TOP 5 LP'!$A$2:$XFC$10000,MATCH(C$1,'Mediana Mensal IPCA TOP 5 LP'!$A$2:$XDF$2,0),FALSE))</f>
        <v>0.43</v>
      </c>
      <c r="D310" s="21">
        <f>IF(VLOOKUP(A310,'Mediana Mensal IPCA TOP 5 LP'!$A$2:$XFC$10000,MATCH(D$1,'Mediana Mensal IPCA TOP 5 LP'!$A$2:$XDF$2,0),FALSE)=0,NA(),VLOOKUP(A310,'Mediana Mensal IPCA TOP 5 LP'!$A$2:$XFC$10000,MATCH(D$1,'Mediana Mensal IPCA TOP 5 LP'!$A$2:$XDF$2,0),FALSE))</f>
        <v>0.5</v>
      </c>
      <c r="E310" s="21">
        <f>IF(VLOOKUP(A310,'Mediana Mensal IPCA TOP 5 LP'!$A$2:$XFC$10000,MATCH(E$1,'Mediana Mensal IPCA TOP 5 LP'!$A$2:$XDF$2,0),FALSE)=0,NA(),VLOOKUP(A310,'Mediana Mensal IPCA TOP 5 LP'!$A$2:$XFC$10000,MATCH(E$1,'Mediana Mensal IPCA TOP 5 LP'!$A$2:$XDF$2,0),FALSE))</f>
        <v>0.33</v>
      </c>
      <c r="F310" s="21">
        <f>IF(VLOOKUP(A310,'Mediana Mensal IPCA TOP 5 LP'!$A$2:$XFC$10000,MATCH(F$1,'Mediana Mensal IPCA TOP 5 LP'!$A$2:$XDF$2,0),FALSE)=0,NA(),VLOOKUP(A310,'Mediana Mensal IPCA TOP 5 LP'!$A$2:$XFC$10000,MATCH(F$1,'Mediana Mensal IPCA TOP 5 LP'!$A$2:$XDF$2,0),FALSE))</f>
        <v>0.3</v>
      </c>
    </row>
    <row r="311" spans="1:6" x14ac:dyDescent="0.3">
      <c r="A311" s="20">
        <v>45012</v>
      </c>
      <c r="B311" s="21">
        <f>IF(VLOOKUP(A311,'Mediana Mensal IPCA TOP 5 LP'!$A$2:$XFC$10000,MATCH(B$1,'Mediana Mensal IPCA TOP 5 LP'!$A$2:$XDF$2,0),FALSE)=0,NA(),VLOOKUP(A311,'Mediana Mensal IPCA TOP 5 LP'!$A$2:$XFC$10000,MATCH(B$1,'Mediana Mensal IPCA TOP 5 LP'!$A$2:$XDF$2,0),FALSE))</f>
        <v>0.52</v>
      </c>
      <c r="C311" s="21">
        <f>IF(VLOOKUP(A311,'Mediana Mensal IPCA TOP 5 LP'!$A$2:$XFC$10000,MATCH(C$1,'Mediana Mensal IPCA TOP 5 LP'!$A$2:$XDF$2,0),FALSE)=0,NA(),VLOOKUP(A311,'Mediana Mensal IPCA TOP 5 LP'!$A$2:$XFC$10000,MATCH(C$1,'Mediana Mensal IPCA TOP 5 LP'!$A$2:$XDF$2,0),FALSE))</f>
        <v>0.43</v>
      </c>
      <c r="D311" s="21">
        <f>IF(VLOOKUP(A311,'Mediana Mensal IPCA TOP 5 LP'!$A$2:$XFC$10000,MATCH(D$1,'Mediana Mensal IPCA TOP 5 LP'!$A$2:$XDF$2,0),FALSE)=0,NA(),VLOOKUP(A311,'Mediana Mensal IPCA TOP 5 LP'!$A$2:$XFC$10000,MATCH(D$1,'Mediana Mensal IPCA TOP 5 LP'!$A$2:$XDF$2,0),FALSE))</f>
        <v>0.5</v>
      </c>
      <c r="E311" s="21">
        <f>IF(VLOOKUP(A311,'Mediana Mensal IPCA TOP 5 LP'!$A$2:$XFC$10000,MATCH(E$1,'Mediana Mensal IPCA TOP 5 LP'!$A$2:$XDF$2,0),FALSE)=0,NA(),VLOOKUP(A311,'Mediana Mensal IPCA TOP 5 LP'!$A$2:$XFC$10000,MATCH(E$1,'Mediana Mensal IPCA TOP 5 LP'!$A$2:$XDF$2,0),FALSE))</f>
        <v>0.33</v>
      </c>
      <c r="F311" s="21">
        <f>IF(VLOOKUP(A311,'Mediana Mensal IPCA TOP 5 LP'!$A$2:$XFC$10000,MATCH(F$1,'Mediana Mensal IPCA TOP 5 LP'!$A$2:$XDF$2,0),FALSE)=0,NA(),VLOOKUP(A311,'Mediana Mensal IPCA TOP 5 LP'!$A$2:$XFC$10000,MATCH(F$1,'Mediana Mensal IPCA TOP 5 LP'!$A$2:$XDF$2,0),FALSE))</f>
        <v>0.3</v>
      </c>
    </row>
    <row r="312" spans="1:6" x14ac:dyDescent="0.3">
      <c r="A312" s="20">
        <v>45013</v>
      </c>
      <c r="B312" s="21">
        <f>IF(VLOOKUP(A312,'Mediana Mensal IPCA TOP 5 LP'!$A$2:$XFC$10000,MATCH(B$1,'Mediana Mensal IPCA TOP 5 LP'!$A$2:$XDF$2,0),FALSE)=0,NA(),VLOOKUP(A312,'Mediana Mensal IPCA TOP 5 LP'!$A$2:$XFC$10000,MATCH(B$1,'Mediana Mensal IPCA TOP 5 LP'!$A$2:$XDF$2,0),FALSE))</f>
        <v>0.52</v>
      </c>
      <c r="C312" s="21">
        <f>IF(VLOOKUP(A312,'Mediana Mensal IPCA TOP 5 LP'!$A$2:$XFC$10000,MATCH(C$1,'Mediana Mensal IPCA TOP 5 LP'!$A$2:$XDF$2,0),FALSE)=0,NA(),VLOOKUP(A312,'Mediana Mensal IPCA TOP 5 LP'!$A$2:$XFC$10000,MATCH(C$1,'Mediana Mensal IPCA TOP 5 LP'!$A$2:$XDF$2,0),FALSE))</f>
        <v>0.43</v>
      </c>
      <c r="D312" s="21">
        <f>IF(VLOOKUP(A312,'Mediana Mensal IPCA TOP 5 LP'!$A$2:$XFC$10000,MATCH(D$1,'Mediana Mensal IPCA TOP 5 LP'!$A$2:$XDF$2,0),FALSE)=0,NA(),VLOOKUP(A312,'Mediana Mensal IPCA TOP 5 LP'!$A$2:$XFC$10000,MATCH(D$1,'Mediana Mensal IPCA TOP 5 LP'!$A$2:$XDF$2,0),FALSE))</f>
        <v>0.5</v>
      </c>
      <c r="E312" s="21">
        <f>IF(VLOOKUP(A312,'Mediana Mensal IPCA TOP 5 LP'!$A$2:$XFC$10000,MATCH(E$1,'Mediana Mensal IPCA TOP 5 LP'!$A$2:$XDF$2,0),FALSE)=0,NA(),VLOOKUP(A312,'Mediana Mensal IPCA TOP 5 LP'!$A$2:$XFC$10000,MATCH(E$1,'Mediana Mensal IPCA TOP 5 LP'!$A$2:$XDF$2,0),FALSE))</f>
        <v>0.33</v>
      </c>
      <c r="F312" s="21">
        <f>IF(VLOOKUP(A312,'Mediana Mensal IPCA TOP 5 LP'!$A$2:$XFC$10000,MATCH(F$1,'Mediana Mensal IPCA TOP 5 LP'!$A$2:$XDF$2,0),FALSE)=0,NA(),VLOOKUP(A312,'Mediana Mensal IPCA TOP 5 LP'!$A$2:$XFC$10000,MATCH(F$1,'Mediana Mensal IPCA TOP 5 LP'!$A$2:$XDF$2,0),FALSE))</f>
        <v>0.3</v>
      </c>
    </row>
    <row r="313" spans="1:6" x14ac:dyDescent="0.3">
      <c r="A313" s="20">
        <v>45014</v>
      </c>
      <c r="B313" s="21">
        <f>IF(VLOOKUP(A313,'Mediana Mensal IPCA TOP 5 LP'!$A$2:$XFC$10000,MATCH(B$1,'Mediana Mensal IPCA TOP 5 LP'!$A$2:$XDF$2,0),FALSE)=0,NA(),VLOOKUP(A313,'Mediana Mensal IPCA TOP 5 LP'!$A$2:$XFC$10000,MATCH(B$1,'Mediana Mensal IPCA TOP 5 LP'!$A$2:$XDF$2,0),FALSE))</f>
        <v>0.52</v>
      </c>
      <c r="C313" s="21">
        <f>IF(VLOOKUP(A313,'Mediana Mensal IPCA TOP 5 LP'!$A$2:$XFC$10000,MATCH(C$1,'Mediana Mensal IPCA TOP 5 LP'!$A$2:$XDF$2,0),FALSE)=0,NA(),VLOOKUP(A313,'Mediana Mensal IPCA TOP 5 LP'!$A$2:$XFC$10000,MATCH(C$1,'Mediana Mensal IPCA TOP 5 LP'!$A$2:$XDF$2,0),FALSE))</f>
        <v>0.43</v>
      </c>
      <c r="D313" s="21">
        <f>IF(VLOOKUP(A313,'Mediana Mensal IPCA TOP 5 LP'!$A$2:$XFC$10000,MATCH(D$1,'Mediana Mensal IPCA TOP 5 LP'!$A$2:$XDF$2,0),FALSE)=0,NA(),VLOOKUP(A313,'Mediana Mensal IPCA TOP 5 LP'!$A$2:$XFC$10000,MATCH(D$1,'Mediana Mensal IPCA TOP 5 LP'!$A$2:$XDF$2,0),FALSE))</f>
        <v>0.5</v>
      </c>
      <c r="E313" s="21">
        <f>IF(VLOOKUP(A313,'Mediana Mensal IPCA TOP 5 LP'!$A$2:$XFC$10000,MATCH(E$1,'Mediana Mensal IPCA TOP 5 LP'!$A$2:$XDF$2,0),FALSE)=0,NA(),VLOOKUP(A313,'Mediana Mensal IPCA TOP 5 LP'!$A$2:$XFC$10000,MATCH(E$1,'Mediana Mensal IPCA TOP 5 LP'!$A$2:$XDF$2,0),FALSE))</f>
        <v>0.33</v>
      </c>
      <c r="F313" s="21">
        <f>IF(VLOOKUP(A313,'Mediana Mensal IPCA TOP 5 LP'!$A$2:$XFC$10000,MATCH(F$1,'Mediana Mensal IPCA TOP 5 LP'!$A$2:$XDF$2,0),FALSE)=0,NA(),VLOOKUP(A313,'Mediana Mensal IPCA TOP 5 LP'!$A$2:$XFC$10000,MATCH(F$1,'Mediana Mensal IPCA TOP 5 LP'!$A$2:$XDF$2,0),FALSE))</f>
        <v>0.3</v>
      </c>
    </row>
    <row r="314" spans="1:6" x14ac:dyDescent="0.3">
      <c r="A314" s="20">
        <v>45015</v>
      </c>
      <c r="B314" s="21">
        <f>IF(VLOOKUP(A314,'Mediana Mensal IPCA TOP 5 LP'!$A$2:$XFC$10000,MATCH(B$1,'Mediana Mensal IPCA TOP 5 LP'!$A$2:$XDF$2,0),FALSE)=0,NA(),VLOOKUP(A314,'Mediana Mensal IPCA TOP 5 LP'!$A$2:$XFC$10000,MATCH(B$1,'Mediana Mensal IPCA TOP 5 LP'!$A$2:$XDF$2,0),FALSE))</f>
        <v>0.52</v>
      </c>
      <c r="C314" s="21">
        <f>IF(VLOOKUP(A314,'Mediana Mensal IPCA TOP 5 LP'!$A$2:$XFC$10000,MATCH(C$1,'Mediana Mensal IPCA TOP 5 LP'!$A$2:$XDF$2,0),FALSE)=0,NA(),VLOOKUP(A314,'Mediana Mensal IPCA TOP 5 LP'!$A$2:$XFC$10000,MATCH(C$1,'Mediana Mensal IPCA TOP 5 LP'!$A$2:$XDF$2,0),FALSE))</f>
        <v>0.43</v>
      </c>
      <c r="D314" s="21">
        <f>IF(VLOOKUP(A314,'Mediana Mensal IPCA TOP 5 LP'!$A$2:$XFC$10000,MATCH(D$1,'Mediana Mensal IPCA TOP 5 LP'!$A$2:$XDF$2,0),FALSE)=0,NA(),VLOOKUP(A314,'Mediana Mensal IPCA TOP 5 LP'!$A$2:$XFC$10000,MATCH(D$1,'Mediana Mensal IPCA TOP 5 LP'!$A$2:$XDF$2,0),FALSE))</f>
        <v>0.5</v>
      </c>
      <c r="E314" s="21">
        <f>IF(VLOOKUP(A314,'Mediana Mensal IPCA TOP 5 LP'!$A$2:$XFC$10000,MATCH(E$1,'Mediana Mensal IPCA TOP 5 LP'!$A$2:$XDF$2,0),FALSE)=0,NA(),VLOOKUP(A314,'Mediana Mensal IPCA TOP 5 LP'!$A$2:$XFC$10000,MATCH(E$1,'Mediana Mensal IPCA TOP 5 LP'!$A$2:$XDF$2,0),FALSE))</f>
        <v>0.33</v>
      </c>
      <c r="F314" s="21">
        <f>IF(VLOOKUP(A314,'Mediana Mensal IPCA TOP 5 LP'!$A$2:$XFC$10000,MATCH(F$1,'Mediana Mensal IPCA TOP 5 LP'!$A$2:$XDF$2,0),FALSE)=0,NA(),VLOOKUP(A314,'Mediana Mensal IPCA TOP 5 LP'!$A$2:$XFC$10000,MATCH(F$1,'Mediana Mensal IPCA TOP 5 LP'!$A$2:$XDF$2,0),FALSE))</f>
        <v>0.3</v>
      </c>
    </row>
    <row r="315" spans="1:6" x14ac:dyDescent="0.3">
      <c r="A315" s="20">
        <v>45016</v>
      </c>
      <c r="B315" s="21">
        <f>IF(VLOOKUP(A315,'Mediana Mensal IPCA TOP 5 LP'!$A$2:$XFC$10000,MATCH(B$1,'Mediana Mensal IPCA TOP 5 LP'!$A$2:$XDF$2,0),FALSE)=0,NA(),VLOOKUP(A315,'Mediana Mensal IPCA TOP 5 LP'!$A$2:$XFC$10000,MATCH(B$1,'Mediana Mensal IPCA TOP 5 LP'!$A$2:$XDF$2,0),FALSE))</f>
        <v>0.52</v>
      </c>
      <c r="C315" s="21">
        <f>IF(VLOOKUP(A315,'Mediana Mensal IPCA TOP 5 LP'!$A$2:$XFC$10000,MATCH(C$1,'Mediana Mensal IPCA TOP 5 LP'!$A$2:$XDF$2,0),FALSE)=0,NA(),VLOOKUP(A315,'Mediana Mensal IPCA TOP 5 LP'!$A$2:$XFC$10000,MATCH(C$1,'Mediana Mensal IPCA TOP 5 LP'!$A$2:$XDF$2,0),FALSE))</f>
        <v>0.43</v>
      </c>
      <c r="D315" s="21">
        <f>IF(VLOOKUP(A315,'Mediana Mensal IPCA TOP 5 LP'!$A$2:$XFC$10000,MATCH(D$1,'Mediana Mensal IPCA TOP 5 LP'!$A$2:$XDF$2,0),FALSE)=0,NA(),VLOOKUP(A315,'Mediana Mensal IPCA TOP 5 LP'!$A$2:$XFC$10000,MATCH(D$1,'Mediana Mensal IPCA TOP 5 LP'!$A$2:$XDF$2,0),FALSE))</f>
        <v>0.5</v>
      </c>
      <c r="E315" s="21">
        <f>IF(VLOOKUP(A315,'Mediana Mensal IPCA TOP 5 LP'!$A$2:$XFC$10000,MATCH(E$1,'Mediana Mensal IPCA TOP 5 LP'!$A$2:$XDF$2,0),FALSE)=0,NA(),VLOOKUP(A315,'Mediana Mensal IPCA TOP 5 LP'!$A$2:$XFC$10000,MATCH(E$1,'Mediana Mensal IPCA TOP 5 LP'!$A$2:$XDF$2,0),FALSE))</f>
        <v>0.49</v>
      </c>
      <c r="F315" s="21">
        <f>IF(VLOOKUP(A315,'Mediana Mensal IPCA TOP 5 LP'!$A$2:$XFC$10000,MATCH(F$1,'Mediana Mensal IPCA TOP 5 LP'!$A$2:$XDF$2,0),FALSE)=0,NA(),VLOOKUP(A315,'Mediana Mensal IPCA TOP 5 LP'!$A$2:$XFC$10000,MATCH(F$1,'Mediana Mensal IPCA TOP 5 LP'!$A$2:$XDF$2,0),FALSE))</f>
        <v>0.3</v>
      </c>
    </row>
    <row r="316" spans="1:6" x14ac:dyDescent="0.3">
      <c r="A316" s="20">
        <v>45019</v>
      </c>
      <c r="B316" s="21">
        <f>IF(VLOOKUP(A316,'Mediana Mensal IPCA TOP 5 LP'!$A$2:$XFC$10000,MATCH(B$1,'Mediana Mensal IPCA TOP 5 LP'!$A$2:$XDF$2,0),FALSE)=0,NA(),VLOOKUP(A316,'Mediana Mensal IPCA TOP 5 LP'!$A$2:$XFC$10000,MATCH(B$1,'Mediana Mensal IPCA TOP 5 LP'!$A$2:$XDF$2,0),FALSE))</f>
        <v>0.52</v>
      </c>
      <c r="C316" s="21">
        <f>IF(VLOOKUP(A316,'Mediana Mensal IPCA TOP 5 LP'!$A$2:$XFC$10000,MATCH(C$1,'Mediana Mensal IPCA TOP 5 LP'!$A$2:$XDF$2,0),FALSE)=0,NA(),VLOOKUP(A316,'Mediana Mensal IPCA TOP 5 LP'!$A$2:$XFC$10000,MATCH(C$1,'Mediana Mensal IPCA TOP 5 LP'!$A$2:$XDF$2,0),FALSE))</f>
        <v>0.43</v>
      </c>
      <c r="D316" s="21">
        <f>IF(VLOOKUP(A316,'Mediana Mensal IPCA TOP 5 LP'!$A$2:$XFC$10000,MATCH(D$1,'Mediana Mensal IPCA TOP 5 LP'!$A$2:$XDF$2,0),FALSE)=0,NA(),VLOOKUP(A316,'Mediana Mensal IPCA TOP 5 LP'!$A$2:$XFC$10000,MATCH(D$1,'Mediana Mensal IPCA TOP 5 LP'!$A$2:$XDF$2,0),FALSE))</f>
        <v>0.5</v>
      </c>
      <c r="E316" s="21">
        <f>IF(VLOOKUP(A316,'Mediana Mensal IPCA TOP 5 LP'!$A$2:$XFC$10000,MATCH(E$1,'Mediana Mensal IPCA TOP 5 LP'!$A$2:$XDF$2,0),FALSE)=0,NA(),VLOOKUP(A316,'Mediana Mensal IPCA TOP 5 LP'!$A$2:$XFC$10000,MATCH(E$1,'Mediana Mensal IPCA TOP 5 LP'!$A$2:$XDF$2,0),FALSE))</f>
        <v>0.49</v>
      </c>
      <c r="F316" s="21">
        <f>IF(VLOOKUP(A316,'Mediana Mensal IPCA TOP 5 LP'!$A$2:$XFC$10000,MATCH(F$1,'Mediana Mensal IPCA TOP 5 LP'!$A$2:$XDF$2,0),FALSE)=0,NA(),VLOOKUP(A316,'Mediana Mensal IPCA TOP 5 LP'!$A$2:$XFC$10000,MATCH(F$1,'Mediana Mensal IPCA TOP 5 LP'!$A$2:$XDF$2,0),FALSE))</f>
        <v>0.3</v>
      </c>
    </row>
    <row r="317" spans="1:6" x14ac:dyDescent="0.3">
      <c r="A317" s="20">
        <v>45020</v>
      </c>
      <c r="B317" s="21">
        <f>IF(VLOOKUP(A317,'Mediana Mensal IPCA TOP 5 LP'!$A$2:$XFC$10000,MATCH(B$1,'Mediana Mensal IPCA TOP 5 LP'!$A$2:$XDF$2,0),FALSE)=0,NA(),VLOOKUP(A317,'Mediana Mensal IPCA TOP 5 LP'!$A$2:$XFC$10000,MATCH(B$1,'Mediana Mensal IPCA TOP 5 LP'!$A$2:$XDF$2,0),FALSE))</f>
        <v>0.52</v>
      </c>
      <c r="C317" s="21">
        <f>IF(VLOOKUP(A317,'Mediana Mensal IPCA TOP 5 LP'!$A$2:$XFC$10000,MATCH(C$1,'Mediana Mensal IPCA TOP 5 LP'!$A$2:$XDF$2,0),FALSE)=0,NA(),VLOOKUP(A317,'Mediana Mensal IPCA TOP 5 LP'!$A$2:$XFC$10000,MATCH(C$1,'Mediana Mensal IPCA TOP 5 LP'!$A$2:$XDF$2,0),FALSE))</f>
        <v>0.43</v>
      </c>
      <c r="D317" s="21">
        <f>IF(VLOOKUP(A317,'Mediana Mensal IPCA TOP 5 LP'!$A$2:$XFC$10000,MATCH(D$1,'Mediana Mensal IPCA TOP 5 LP'!$A$2:$XDF$2,0),FALSE)=0,NA(),VLOOKUP(A317,'Mediana Mensal IPCA TOP 5 LP'!$A$2:$XFC$10000,MATCH(D$1,'Mediana Mensal IPCA TOP 5 LP'!$A$2:$XDF$2,0),FALSE))</f>
        <v>0.5</v>
      </c>
      <c r="E317" s="21">
        <f>IF(VLOOKUP(A317,'Mediana Mensal IPCA TOP 5 LP'!$A$2:$XFC$10000,MATCH(E$1,'Mediana Mensal IPCA TOP 5 LP'!$A$2:$XDF$2,0),FALSE)=0,NA(),VLOOKUP(A317,'Mediana Mensal IPCA TOP 5 LP'!$A$2:$XFC$10000,MATCH(E$1,'Mediana Mensal IPCA TOP 5 LP'!$A$2:$XDF$2,0),FALSE))</f>
        <v>0.49</v>
      </c>
      <c r="F317" s="21">
        <f>IF(VLOOKUP(A317,'Mediana Mensal IPCA TOP 5 LP'!$A$2:$XFC$10000,MATCH(F$1,'Mediana Mensal IPCA TOP 5 LP'!$A$2:$XDF$2,0),FALSE)=0,NA(),VLOOKUP(A317,'Mediana Mensal IPCA TOP 5 LP'!$A$2:$XFC$10000,MATCH(F$1,'Mediana Mensal IPCA TOP 5 LP'!$A$2:$XDF$2,0),FALSE))</f>
        <v>0.3</v>
      </c>
    </row>
    <row r="318" spans="1:6" x14ac:dyDescent="0.3">
      <c r="A318" s="20">
        <v>45021</v>
      </c>
      <c r="B318" s="21">
        <f>IF(VLOOKUP(A318,'Mediana Mensal IPCA TOP 5 LP'!$A$2:$XFC$10000,MATCH(B$1,'Mediana Mensal IPCA TOP 5 LP'!$A$2:$XDF$2,0),FALSE)=0,NA(),VLOOKUP(A318,'Mediana Mensal IPCA TOP 5 LP'!$A$2:$XFC$10000,MATCH(B$1,'Mediana Mensal IPCA TOP 5 LP'!$A$2:$XDF$2,0),FALSE))</f>
        <v>0.52</v>
      </c>
      <c r="C318" s="21">
        <f>IF(VLOOKUP(A318,'Mediana Mensal IPCA TOP 5 LP'!$A$2:$XFC$10000,MATCH(C$1,'Mediana Mensal IPCA TOP 5 LP'!$A$2:$XDF$2,0),FALSE)=0,NA(),VLOOKUP(A318,'Mediana Mensal IPCA TOP 5 LP'!$A$2:$XFC$10000,MATCH(C$1,'Mediana Mensal IPCA TOP 5 LP'!$A$2:$XDF$2,0),FALSE))</f>
        <v>0.43</v>
      </c>
      <c r="D318" s="21">
        <f>IF(VLOOKUP(A318,'Mediana Mensal IPCA TOP 5 LP'!$A$2:$XFC$10000,MATCH(D$1,'Mediana Mensal IPCA TOP 5 LP'!$A$2:$XDF$2,0),FALSE)=0,NA(),VLOOKUP(A318,'Mediana Mensal IPCA TOP 5 LP'!$A$2:$XFC$10000,MATCH(D$1,'Mediana Mensal IPCA TOP 5 LP'!$A$2:$XDF$2,0),FALSE))</f>
        <v>0.5</v>
      </c>
      <c r="E318" s="21">
        <f>IF(VLOOKUP(A318,'Mediana Mensal IPCA TOP 5 LP'!$A$2:$XFC$10000,MATCH(E$1,'Mediana Mensal IPCA TOP 5 LP'!$A$2:$XDF$2,0),FALSE)=0,NA(),VLOOKUP(A318,'Mediana Mensal IPCA TOP 5 LP'!$A$2:$XFC$10000,MATCH(E$1,'Mediana Mensal IPCA TOP 5 LP'!$A$2:$XDF$2,0),FALSE))</f>
        <v>0.49</v>
      </c>
      <c r="F318" s="21">
        <f>IF(VLOOKUP(A318,'Mediana Mensal IPCA TOP 5 LP'!$A$2:$XFC$10000,MATCH(F$1,'Mediana Mensal IPCA TOP 5 LP'!$A$2:$XDF$2,0),FALSE)=0,NA(),VLOOKUP(A318,'Mediana Mensal IPCA TOP 5 LP'!$A$2:$XFC$10000,MATCH(F$1,'Mediana Mensal IPCA TOP 5 LP'!$A$2:$XDF$2,0),FALSE))</f>
        <v>0.3</v>
      </c>
    </row>
    <row r="319" spans="1:6" x14ac:dyDescent="0.3">
      <c r="A319" s="20">
        <v>45022</v>
      </c>
      <c r="B319" s="21">
        <f>IF(VLOOKUP(A319,'Mediana Mensal IPCA TOP 5 LP'!$A$2:$XFC$10000,MATCH(B$1,'Mediana Mensal IPCA TOP 5 LP'!$A$2:$XDF$2,0),FALSE)=0,NA(),VLOOKUP(A319,'Mediana Mensal IPCA TOP 5 LP'!$A$2:$XFC$10000,MATCH(B$1,'Mediana Mensal IPCA TOP 5 LP'!$A$2:$XDF$2,0),FALSE))</f>
        <v>0.52</v>
      </c>
      <c r="C319" s="21">
        <f>IF(VLOOKUP(A319,'Mediana Mensal IPCA TOP 5 LP'!$A$2:$XFC$10000,MATCH(C$1,'Mediana Mensal IPCA TOP 5 LP'!$A$2:$XDF$2,0),FALSE)=0,NA(),VLOOKUP(A319,'Mediana Mensal IPCA TOP 5 LP'!$A$2:$XFC$10000,MATCH(C$1,'Mediana Mensal IPCA TOP 5 LP'!$A$2:$XDF$2,0),FALSE))</f>
        <v>0.48</v>
      </c>
      <c r="D319" s="21">
        <f>IF(VLOOKUP(A319,'Mediana Mensal IPCA TOP 5 LP'!$A$2:$XFC$10000,MATCH(D$1,'Mediana Mensal IPCA TOP 5 LP'!$A$2:$XDF$2,0),FALSE)=0,NA(),VLOOKUP(A319,'Mediana Mensal IPCA TOP 5 LP'!$A$2:$XFC$10000,MATCH(D$1,'Mediana Mensal IPCA TOP 5 LP'!$A$2:$XDF$2,0),FALSE))</f>
        <v>0.5</v>
      </c>
      <c r="E319" s="21">
        <f>IF(VLOOKUP(A319,'Mediana Mensal IPCA TOP 5 LP'!$A$2:$XFC$10000,MATCH(E$1,'Mediana Mensal IPCA TOP 5 LP'!$A$2:$XDF$2,0),FALSE)=0,NA(),VLOOKUP(A319,'Mediana Mensal IPCA TOP 5 LP'!$A$2:$XFC$10000,MATCH(E$1,'Mediana Mensal IPCA TOP 5 LP'!$A$2:$XDF$2,0),FALSE))</f>
        <v>0.35</v>
      </c>
      <c r="F319" s="21">
        <f>IF(VLOOKUP(A319,'Mediana Mensal IPCA TOP 5 LP'!$A$2:$XFC$10000,MATCH(F$1,'Mediana Mensal IPCA TOP 5 LP'!$A$2:$XDF$2,0),FALSE)=0,NA(),VLOOKUP(A319,'Mediana Mensal IPCA TOP 5 LP'!$A$2:$XFC$10000,MATCH(F$1,'Mediana Mensal IPCA TOP 5 LP'!$A$2:$XDF$2,0),FALSE))</f>
        <v>0.3</v>
      </c>
    </row>
    <row r="320" spans="1:6" x14ac:dyDescent="0.3">
      <c r="A320" s="20">
        <v>45026</v>
      </c>
      <c r="B320" s="21">
        <f>IF(VLOOKUP(A320,'Mediana Mensal IPCA TOP 5 LP'!$A$2:$XFC$10000,MATCH(B$1,'Mediana Mensal IPCA TOP 5 LP'!$A$2:$XDF$2,0),FALSE)=0,NA(),VLOOKUP(A320,'Mediana Mensal IPCA TOP 5 LP'!$A$2:$XFC$10000,MATCH(B$1,'Mediana Mensal IPCA TOP 5 LP'!$A$2:$XDF$2,0),FALSE))</f>
        <v>0.6</v>
      </c>
      <c r="C320" s="21">
        <f>IF(VLOOKUP(A320,'Mediana Mensal IPCA TOP 5 LP'!$A$2:$XFC$10000,MATCH(C$1,'Mediana Mensal IPCA TOP 5 LP'!$A$2:$XDF$2,0),FALSE)=0,NA(),VLOOKUP(A320,'Mediana Mensal IPCA TOP 5 LP'!$A$2:$XFC$10000,MATCH(C$1,'Mediana Mensal IPCA TOP 5 LP'!$A$2:$XDF$2,0),FALSE))</f>
        <v>0.43</v>
      </c>
      <c r="D320" s="21">
        <f>IF(VLOOKUP(A320,'Mediana Mensal IPCA TOP 5 LP'!$A$2:$XFC$10000,MATCH(D$1,'Mediana Mensal IPCA TOP 5 LP'!$A$2:$XDF$2,0),FALSE)=0,NA(),VLOOKUP(A320,'Mediana Mensal IPCA TOP 5 LP'!$A$2:$XFC$10000,MATCH(D$1,'Mediana Mensal IPCA TOP 5 LP'!$A$2:$XDF$2,0),FALSE))</f>
        <v>0.48</v>
      </c>
      <c r="E320" s="21">
        <f>IF(VLOOKUP(A320,'Mediana Mensal IPCA TOP 5 LP'!$A$2:$XFC$10000,MATCH(E$1,'Mediana Mensal IPCA TOP 5 LP'!$A$2:$XDF$2,0),FALSE)=0,NA(),VLOOKUP(A320,'Mediana Mensal IPCA TOP 5 LP'!$A$2:$XFC$10000,MATCH(E$1,'Mediana Mensal IPCA TOP 5 LP'!$A$2:$XDF$2,0),FALSE))</f>
        <v>0.49</v>
      </c>
      <c r="F320" s="21">
        <f>IF(VLOOKUP(A320,'Mediana Mensal IPCA TOP 5 LP'!$A$2:$XFC$10000,MATCH(F$1,'Mediana Mensal IPCA TOP 5 LP'!$A$2:$XDF$2,0),FALSE)=0,NA(),VLOOKUP(A320,'Mediana Mensal IPCA TOP 5 LP'!$A$2:$XFC$10000,MATCH(F$1,'Mediana Mensal IPCA TOP 5 LP'!$A$2:$XDF$2,0),FALSE))</f>
        <v>0.22</v>
      </c>
    </row>
    <row r="321" spans="1:6" x14ac:dyDescent="0.3">
      <c r="A321" s="20">
        <v>45027</v>
      </c>
      <c r="B321" s="21">
        <f>IF(VLOOKUP(A321,'Mediana Mensal IPCA TOP 5 LP'!$A$2:$XFC$10000,MATCH(B$1,'Mediana Mensal IPCA TOP 5 LP'!$A$2:$XDF$2,0),FALSE)=0,NA(),VLOOKUP(A321,'Mediana Mensal IPCA TOP 5 LP'!$A$2:$XFC$10000,MATCH(B$1,'Mediana Mensal IPCA TOP 5 LP'!$A$2:$XDF$2,0),FALSE))</f>
        <v>0.51</v>
      </c>
      <c r="C321" s="21">
        <f>IF(VLOOKUP(A321,'Mediana Mensal IPCA TOP 5 LP'!$A$2:$XFC$10000,MATCH(C$1,'Mediana Mensal IPCA TOP 5 LP'!$A$2:$XDF$2,0),FALSE)=0,NA(),VLOOKUP(A321,'Mediana Mensal IPCA TOP 5 LP'!$A$2:$XFC$10000,MATCH(C$1,'Mediana Mensal IPCA TOP 5 LP'!$A$2:$XDF$2,0),FALSE))</f>
        <v>0.48</v>
      </c>
      <c r="D321" s="21">
        <f>IF(VLOOKUP(A321,'Mediana Mensal IPCA TOP 5 LP'!$A$2:$XFC$10000,MATCH(D$1,'Mediana Mensal IPCA TOP 5 LP'!$A$2:$XDF$2,0),FALSE)=0,NA(),VLOOKUP(A321,'Mediana Mensal IPCA TOP 5 LP'!$A$2:$XFC$10000,MATCH(D$1,'Mediana Mensal IPCA TOP 5 LP'!$A$2:$XDF$2,0),FALSE))</f>
        <v>0.51</v>
      </c>
      <c r="E321" s="21">
        <f>IF(VLOOKUP(A321,'Mediana Mensal IPCA TOP 5 LP'!$A$2:$XFC$10000,MATCH(E$1,'Mediana Mensal IPCA TOP 5 LP'!$A$2:$XDF$2,0),FALSE)=0,NA(),VLOOKUP(A321,'Mediana Mensal IPCA TOP 5 LP'!$A$2:$XFC$10000,MATCH(E$1,'Mediana Mensal IPCA TOP 5 LP'!$A$2:$XDF$2,0),FALSE))</f>
        <v>0.43</v>
      </c>
      <c r="F321" s="21">
        <f>IF(VLOOKUP(A321,'Mediana Mensal IPCA TOP 5 LP'!$A$2:$XFC$10000,MATCH(F$1,'Mediana Mensal IPCA TOP 5 LP'!$A$2:$XDF$2,0),FALSE)=0,NA(),VLOOKUP(A321,'Mediana Mensal IPCA TOP 5 LP'!$A$2:$XFC$10000,MATCH(F$1,'Mediana Mensal IPCA TOP 5 LP'!$A$2:$XDF$2,0),FALSE))</f>
        <v>0.3</v>
      </c>
    </row>
    <row r="322" spans="1:6" x14ac:dyDescent="0.3">
      <c r="A322" s="20">
        <v>45028</v>
      </c>
      <c r="B322" s="21">
        <f>IF(VLOOKUP(A322,'Mediana Mensal IPCA TOP 5 LP'!$A$2:$XFC$10000,MATCH(B$1,'Mediana Mensal IPCA TOP 5 LP'!$A$2:$XDF$2,0),FALSE)=0,NA(),VLOOKUP(A322,'Mediana Mensal IPCA TOP 5 LP'!$A$2:$XFC$10000,MATCH(B$1,'Mediana Mensal IPCA TOP 5 LP'!$A$2:$XDF$2,0),FALSE))</f>
        <v>0.51</v>
      </c>
      <c r="C322" s="21">
        <f>IF(VLOOKUP(A322,'Mediana Mensal IPCA TOP 5 LP'!$A$2:$XFC$10000,MATCH(C$1,'Mediana Mensal IPCA TOP 5 LP'!$A$2:$XDF$2,0),FALSE)=0,NA(),VLOOKUP(A322,'Mediana Mensal IPCA TOP 5 LP'!$A$2:$XFC$10000,MATCH(C$1,'Mediana Mensal IPCA TOP 5 LP'!$A$2:$XDF$2,0),FALSE))</f>
        <v>0.48</v>
      </c>
      <c r="D322" s="21">
        <f>IF(VLOOKUP(A322,'Mediana Mensal IPCA TOP 5 LP'!$A$2:$XFC$10000,MATCH(D$1,'Mediana Mensal IPCA TOP 5 LP'!$A$2:$XDF$2,0),FALSE)=0,NA(),VLOOKUP(A322,'Mediana Mensal IPCA TOP 5 LP'!$A$2:$XFC$10000,MATCH(D$1,'Mediana Mensal IPCA TOP 5 LP'!$A$2:$XDF$2,0),FALSE))</f>
        <v>0.51</v>
      </c>
      <c r="E322" s="21">
        <f>IF(VLOOKUP(A322,'Mediana Mensal IPCA TOP 5 LP'!$A$2:$XFC$10000,MATCH(E$1,'Mediana Mensal IPCA TOP 5 LP'!$A$2:$XDF$2,0),FALSE)=0,NA(),VLOOKUP(A322,'Mediana Mensal IPCA TOP 5 LP'!$A$2:$XFC$10000,MATCH(E$1,'Mediana Mensal IPCA TOP 5 LP'!$A$2:$XDF$2,0),FALSE))</f>
        <v>0.43</v>
      </c>
      <c r="F322" s="21">
        <f>IF(VLOOKUP(A322,'Mediana Mensal IPCA TOP 5 LP'!$A$2:$XFC$10000,MATCH(F$1,'Mediana Mensal IPCA TOP 5 LP'!$A$2:$XDF$2,0),FALSE)=0,NA(),VLOOKUP(A322,'Mediana Mensal IPCA TOP 5 LP'!$A$2:$XFC$10000,MATCH(F$1,'Mediana Mensal IPCA TOP 5 LP'!$A$2:$XDF$2,0),FALSE))</f>
        <v>0.3</v>
      </c>
    </row>
    <row r="323" spans="1:6" x14ac:dyDescent="0.3">
      <c r="A323" s="20">
        <v>45029</v>
      </c>
      <c r="B323" s="21">
        <f>IF(VLOOKUP(A323,'Mediana Mensal IPCA TOP 5 LP'!$A$2:$XFC$10000,MATCH(B$1,'Mediana Mensal IPCA TOP 5 LP'!$A$2:$XDF$2,0),FALSE)=0,NA(),VLOOKUP(A323,'Mediana Mensal IPCA TOP 5 LP'!$A$2:$XFC$10000,MATCH(B$1,'Mediana Mensal IPCA TOP 5 LP'!$A$2:$XDF$2,0),FALSE))</f>
        <v>0.51</v>
      </c>
      <c r="C323" s="21">
        <f>IF(VLOOKUP(A323,'Mediana Mensal IPCA TOP 5 LP'!$A$2:$XFC$10000,MATCH(C$1,'Mediana Mensal IPCA TOP 5 LP'!$A$2:$XDF$2,0),FALSE)=0,NA(),VLOOKUP(A323,'Mediana Mensal IPCA TOP 5 LP'!$A$2:$XFC$10000,MATCH(C$1,'Mediana Mensal IPCA TOP 5 LP'!$A$2:$XDF$2,0),FALSE))</f>
        <v>0.48</v>
      </c>
      <c r="D323" s="21">
        <f>IF(VLOOKUP(A323,'Mediana Mensal IPCA TOP 5 LP'!$A$2:$XFC$10000,MATCH(D$1,'Mediana Mensal IPCA TOP 5 LP'!$A$2:$XDF$2,0),FALSE)=0,NA(),VLOOKUP(A323,'Mediana Mensal IPCA TOP 5 LP'!$A$2:$XFC$10000,MATCH(D$1,'Mediana Mensal IPCA TOP 5 LP'!$A$2:$XDF$2,0),FALSE))</f>
        <v>0.51</v>
      </c>
      <c r="E323" s="21">
        <f>IF(VLOOKUP(A323,'Mediana Mensal IPCA TOP 5 LP'!$A$2:$XFC$10000,MATCH(E$1,'Mediana Mensal IPCA TOP 5 LP'!$A$2:$XDF$2,0),FALSE)=0,NA(),VLOOKUP(A323,'Mediana Mensal IPCA TOP 5 LP'!$A$2:$XFC$10000,MATCH(E$1,'Mediana Mensal IPCA TOP 5 LP'!$A$2:$XDF$2,0),FALSE))</f>
        <v>0.43</v>
      </c>
      <c r="F323" s="21">
        <f>IF(VLOOKUP(A323,'Mediana Mensal IPCA TOP 5 LP'!$A$2:$XFC$10000,MATCH(F$1,'Mediana Mensal IPCA TOP 5 LP'!$A$2:$XDF$2,0),FALSE)=0,NA(),VLOOKUP(A323,'Mediana Mensal IPCA TOP 5 LP'!$A$2:$XFC$10000,MATCH(F$1,'Mediana Mensal IPCA TOP 5 LP'!$A$2:$XDF$2,0),FALSE))</f>
        <v>0.3</v>
      </c>
    </row>
    <row r="324" spans="1:6" x14ac:dyDescent="0.3">
      <c r="A324" s="20">
        <v>45030</v>
      </c>
      <c r="B324" s="21">
        <f>IF(VLOOKUP(A324,'Mediana Mensal IPCA TOP 5 LP'!$A$2:$XFC$10000,MATCH(B$1,'Mediana Mensal IPCA TOP 5 LP'!$A$2:$XDF$2,0),FALSE)=0,NA(),VLOOKUP(A324,'Mediana Mensal IPCA TOP 5 LP'!$A$2:$XFC$10000,MATCH(B$1,'Mediana Mensal IPCA TOP 5 LP'!$A$2:$XDF$2,0),FALSE))</f>
        <v>0.52</v>
      </c>
      <c r="C324" s="21">
        <f>IF(VLOOKUP(A324,'Mediana Mensal IPCA TOP 5 LP'!$A$2:$XFC$10000,MATCH(C$1,'Mediana Mensal IPCA TOP 5 LP'!$A$2:$XDF$2,0),FALSE)=0,NA(),VLOOKUP(A324,'Mediana Mensal IPCA TOP 5 LP'!$A$2:$XFC$10000,MATCH(C$1,'Mediana Mensal IPCA TOP 5 LP'!$A$2:$XDF$2,0),FALSE))</f>
        <v>0.5</v>
      </c>
      <c r="D324" s="21">
        <f>IF(VLOOKUP(A324,'Mediana Mensal IPCA TOP 5 LP'!$A$2:$XFC$10000,MATCH(D$1,'Mediana Mensal IPCA TOP 5 LP'!$A$2:$XDF$2,0),FALSE)=0,NA(),VLOOKUP(A324,'Mediana Mensal IPCA TOP 5 LP'!$A$2:$XFC$10000,MATCH(D$1,'Mediana Mensal IPCA TOP 5 LP'!$A$2:$XDF$2,0),FALSE))</f>
        <v>0.55069999999999997</v>
      </c>
      <c r="E324" s="21">
        <f>IF(VLOOKUP(A324,'Mediana Mensal IPCA TOP 5 LP'!$A$2:$XFC$10000,MATCH(E$1,'Mediana Mensal IPCA TOP 5 LP'!$A$2:$XDF$2,0),FALSE)=0,NA(),VLOOKUP(A324,'Mediana Mensal IPCA TOP 5 LP'!$A$2:$XFC$10000,MATCH(E$1,'Mediana Mensal IPCA TOP 5 LP'!$A$2:$XDF$2,0),FALSE))</f>
        <v>0.43259999999999998</v>
      </c>
      <c r="F324" s="21">
        <f>IF(VLOOKUP(A324,'Mediana Mensal IPCA TOP 5 LP'!$A$2:$XFC$10000,MATCH(F$1,'Mediana Mensal IPCA TOP 5 LP'!$A$2:$XDF$2,0),FALSE)=0,NA(),VLOOKUP(A324,'Mediana Mensal IPCA TOP 5 LP'!$A$2:$XFC$10000,MATCH(F$1,'Mediana Mensal IPCA TOP 5 LP'!$A$2:$XDF$2,0),FALSE))</f>
        <v>0.3</v>
      </c>
    </row>
    <row r="325" spans="1:6" x14ac:dyDescent="0.3">
      <c r="A325" s="20">
        <v>45033</v>
      </c>
      <c r="B325" s="21">
        <f>IF(VLOOKUP(A325,'Mediana Mensal IPCA TOP 5 LP'!$A$2:$XFC$10000,MATCH(B$1,'Mediana Mensal IPCA TOP 5 LP'!$A$2:$XDF$2,0),FALSE)=0,NA(),VLOOKUP(A325,'Mediana Mensal IPCA TOP 5 LP'!$A$2:$XFC$10000,MATCH(B$1,'Mediana Mensal IPCA TOP 5 LP'!$A$2:$XDF$2,0),FALSE))</f>
        <v>0.52</v>
      </c>
      <c r="C325" s="21">
        <f>IF(VLOOKUP(A325,'Mediana Mensal IPCA TOP 5 LP'!$A$2:$XFC$10000,MATCH(C$1,'Mediana Mensal IPCA TOP 5 LP'!$A$2:$XDF$2,0),FALSE)=0,NA(),VLOOKUP(A325,'Mediana Mensal IPCA TOP 5 LP'!$A$2:$XFC$10000,MATCH(C$1,'Mediana Mensal IPCA TOP 5 LP'!$A$2:$XDF$2,0),FALSE))</f>
        <v>0.5</v>
      </c>
      <c r="D325" s="21">
        <f>IF(VLOOKUP(A325,'Mediana Mensal IPCA TOP 5 LP'!$A$2:$XFC$10000,MATCH(D$1,'Mediana Mensal IPCA TOP 5 LP'!$A$2:$XDF$2,0),FALSE)=0,NA(),VLOOKUP(A325,'Mediana Mensal IPCA TOP 5 LP'!$A$2:$XFC$10000,MATCH(D$1,'Mediana Mensal IPCA TOP 5 LP'!$A$2:$XDF$2,0),FALSE))</f>
        <v>0.55069999999999997</v>
      </c>
      <c r="E325" s="21">
        <f>IF(VLOOKUP(A325,'Mediana Mensal IPCA TOP 5 LP'!$A$2:$XFC$10000,MATCH(E$1,'Mediana Mensal IPCA TOP 5 LP'!$A$2:$XDF$2,0),FALSE)=0,NA(),VLOOKUP(A325,'Mediana Mensal IPCA TOP 5 LP'!$A$2:$XFC$10000,MATCH(E$1,'Mediana Mensal IPCA TOP 5 LP'!$A$2:$XDF$2,0),FALSE))</f>
        <v>0.43259999999999998</v>
      </c>
      <c r="F325" s="21">
        <f>IF(VLOOKUP(A325,'Mediana Mensal IPCA TOP 5 LP'!$A$2:$XFC$10000,MATCH(F$1,'Mediana Mensal IPCA TOP 5 LP'!$A$2:$XDF$2,0),FALSE)=0,NA(),VLOOKUP(A325,'Mediana Mensal IPCA TOP 5 LP'!$A$2:$XFC$10000,MATCH(F$1,'Mediana Mensal IPCA TOP 5 LP'!$A$2:$XDF$2,0),FALSE))</f>
        <v>0.3</v>
      </c>
    </row>
    <row r="326" spans="1:6" x14ac:dyDescent="0.3">
      <c r="A326" s="20">
        <v>45034</v>
      </c>
      <c r="B326" s="21">
        <f>IF(VLOOKUP(A326,'Mediana Mensal IPCA TOP 5 LP'!$A$2:$XFC$10000,MATCH(B$1,'Mediana Mensal IPCA TOP 5 LP'!$A$2:$XDF$2,0),FALSE)=0,NA(),VLOOKUP(A326,'Mediana Mensal IPCA TOP 5 LP'!$A$2:$XFC$10000,MATCH(B$1,'Mediana Mensal IPCA TOP 5 LP'!$A$2:$XDF$2,0),FALSE))</f>
        <v>0.52</v>
      </c>
      <c r="C326" s="21">
        <f>IF(VLOOKUP(A326,'Mediana Mensal IPCA TOP 5 LP'!$A$2:$XFC$10000,MATCH(C$1,'Mediana Mensal IPCA TOP 5 LP'!$A$2:$XDF$2,0),FALSE)=0,NA(),VLOOKUP(A326,'Mediana Mensal IPCA TOP 5 LP'!$A$2:$XFC$10000,MATCH(C$1,'Mediana Mensal IPCA TOP 5 LP'!$A$2:$XDF$2,0),FALSE))</f>
        <v>0.5</v>
      </c>
      <c r="D326" s="21">
        <f>IF(VLOOKUP(A326,'Mediana Mensal IPCA TOP 5 LP'!$A$2:$XFC$10000,MATCH(D$1,'Mediana Mensal IPCA TOP 5 LP'!$A$2:$XDF$2,0),FALSE)=0,NA(),VLOOKUP(A326,'Mediana Mensal IPCA TOP 5 LP'!$A$2:$XFC$10000,MATCH(D$1,'Mediana Mensal IPCA TOP 5 LP'!$A$2:$XDF$2,0),FALSE))</f>
        <v>0.55069999999999997</v>
      </c>
      <c r="E326" s="21">
        <f>IF(VLOOKUP(A326,'Mediana Mensal IPCA TOP 5 LP'!$A$2:$XFC$10000,MATCH(E$1,'Mediana Mensal IPCA TOP 5 LP'!$A$2:$XDF$2,0),FALSE)=0,NA(),VLOOKUP(A326,'Mediana Mensal IPCA TOP 5 LP'!$A$2:$XFC$10000,MATCH(E$1,'Mediana Mensal IPCA TOP 5 LP'!$A$2:$XDF$2,0),FALSE))</f>
        <v>0.43259999999999998</v>
      </c>
      <c r="F326" s="21">
        <f>IF(VLOOKUP(A326,'Mediana Mensal IPCA TOP 5 LP'!$A$2:$XFC$10000,MATCH(F$1,'Mediana Mensal IPCA TOP 5 LP'!$A$2:$XDF$2,0),FALSE)=0,NA(),VLOOKUP(A326,'Mediana Mensal IPCA TOP 5 LP'!$A$2:$XFC$10000,MATCH(F$1,'Mediana Mensal IPCA TOP 5 LP'!$A$2:$XDF$2,0),FALSE))</f>
        <v>0.3</v>
      </c>
    </row>
    <row r="327" spans="1:6" x14ac:dyDescent="0.3">
      <c r="A327" s="20">
        <v>45035</v>
      </c>
      <c r="B327" s="21">
        <f>IF(VLOOKUP(A327,'Mediana Mensal IPCA TOP 5 LP'!$A$2:$XFC$10000,MATCH(B$1,'Mediana Mensal IPCA TOP 5 LP'!$A$2:$XDF$2,0),FALSE)=0,NA(),VLOOKUP(A327,'Mediana Mensal IPCA TOP 5 LP'!$A$2:$XFC$10000,MATCH(B$1,'Mediana Mensal IPCA TOP 5 LP'!$A$2:$XDF$2,0),FALSE))</f>
        <v>0.52</v>
      </c>
      <c r="C327" s="21">
        <f>IF(VLOOKUP(A327,'Mediana Mensal IPCA TOP 5 LP'!$A$2:$XFC$10000,MATCH(C$1,'Mediana Mensal IPCA TOP 5 LP'!$A$2:$XDF$2,0),FALSE)=0,NA(),VLOOKUP(A327,'Mediana Mensal IPCA TOP 5 LP'!$A$2:$XFC$10000,MATCH(C$1,'Mediana Mensal IPCA TOP 5 LP'!$A$2:$XDF$2,0),FALSE))</f>
        <v>0.5</v>
      </c>
      <c r="D327" s="21">
        <f>IF(VLOOKUP(A327,'Mediana Mensal IPCA TOP 5 LP'!$A$2:$XFC$10000,MATCH(D$1,'Mediana Mensal IPCA TOP 5 LP'!$A$2:$XDF$2,0),FALSE)=0,NA(),VLOOKUP(A327,'Mediana Mensal IPCA TOP 5 LP'!$A$2:$XFC$10000,MATCH(D$1,'Mediana Mensal IPCA TOP 5 LP'!$A$2:$XDF$2,0),FALSE))</f>
        <v>0.51</v>
      </c>
      <c r="E327" s="21">
        <f>IF(VLOOKUP(A327,'Mediana Mensal IPCA TOP 5 LP'!$A$2:$XFC$10000,MATCH(E$1,'Mediana Mensal IPCA TOP 5 LP'!$A$2:$XDF$2,0),FALSE)=0,NA(),VLOOKUP(A327,'Mediana Mensal IPCA TOP 5 LP'!$A$2:$XFC$10000,MATCH(E$1,'Mediana Mensal IPCA TOP 5 LP'!$A$2:$XDF$2,0),FALSE))</f>
        <v>0.4</v>
      </c>
      <c r="F327" s="21">
        <f>IF(VLOOKUP(A327,'Mediana Mensal IPCA TOP 5 LP'!$A$2:$XFC$10000,MATCH(F$1,'Mediana Mensal IPCA TOP 5 LP'!$A$2:$XDF$2,0),FALSE)=0,NA(),VLOOKUP(A327,'Mediana Mensal IPCA TOP 5 LP'!$A$2:$XFC$10000,MATCH(F$1,'Mediana Mensal IPCA TOP 5 LP'!$A$2:$XDF$2,0),FALSE))</f>
        <v>0.3</v>
      </c>
    </row>
    <row r="328" spans="1:6" x14ac:dyDescent="0.3">
      <c r="A328" s="20">
        <v>45036</v>
      </c>
      <c r="B328" s="21">
        <f>IF(VLOOKUP(A328,'Mediana Mensal IPCA TOP 5 LP'!$A$2:$XFC$10000,MATCH(B$1,'Mediana Mensal IPCA TOP 5 LP'!$A$2:$XDF$2,0),FALSE)=0,NA(),VLOOKUP(A328,'Mediana Mensal IPCA TOP 5 LP'!$A$2:$XFC$10000,MATCH(B$1,'Mediana Mensal IPCA TOP 5 LP'!$A$2:$XDF$2,0),FALSE))</f>
        <v>0.5</v>
      </c>
      <c r="C328" s="21">
        <f>IF(VLOOKUP(A328,'Mediana Mensal IPCA TOP 5 LP'!$A$2:$XFC$10000,MATCH(C$1,'Mediana Mensal IPCA TOP 5 LP'!$A$2:$XDF$2,0),FALSE)=0,NA(),VLOOKUP(A328,'Mediana Mensal IPCA TOP 5 LP'!$A$2:$XFC$10000,MATCH(C$1,'Mediana Mensal IPCA TOP 5 LP'!$A$2:$XDF$2,0),FALSE))</f>
        <v>0.495</v>
      </c>
      <c r="D328" s="21">
        <f>IF(VLOOKUP(A328,'Mediana Mensal IPCA TOP 5 LP'!$A$2:$XFC$10000,MATCH(D$1,'Mediana Mensal IPCA TOP 5 LP'!$A$2:$XDF$2,0),FALSE)=0,NA(),VLOOKUP(A328,'Mediana Mensal IPCA TOP 5 LP'!$A$2:$XFC$10000,MATCH(D$1,'Mediana Mensal IPCA TOP 5 LP'!$A$2:$XDF$2,0),FALSE))</f>
        <v>0.57999999999999996</v>
      </c>
      <c r="E328" s="21">
        <f>IF(VLOOKUP(A328,'Mediana Mensal IPCA TOP 5 LP'!$A$2:$XFC$10000,MATCH(E$1,'Mediana Mensal IPCA TOP 5 LP'!$A$2:$XDF$2,0),FALSE)=0,NA(),VLOOKUP(A328,'Mediana Mensal IPCA TOP 5 LP'!$A$2:$XFC$10000,MATCH(E$1,'Mediana Mensal IPCA TOP 5 LP'!$A$2:$XDF$2,0),FALSE))</f>
        <v>0.37</v>
      </c>
      <c r="F328" s="21">
        <f>IF(VLOOKUP(A328,'Mediana Mensal IPCA TOP 5 LP'!$A$2:$XFC$10000,MATCH(F$1,'Mediana Mensal IPCA TOP 5 LP'!$A$2:$XDF$2,0),FALSE)=0,NA(),VLOOKUP(A328,'Mediana Mensal IPCA TOP 5 LP'!$A$2:$XFC$10000,MATCH(F$1,'Mediana Mensal IPCA TOP 5 LP'!$A$2:$XDF$2,0),FALSE))</f>
        <v>0.27679999999999999</v>
      </c>
    </row>
    <row r="329" spans="1:6" x14ac:dyDescent="0.3">
      <c r="A329" s="20">
        <v>45040</v>
      </c>
      <c r="B329" s="21">
        <f>IF(VLOOKUP(A329,'Mediana Mensal IPCA TOP 5 LP'!$A$2:$XFC$10000,MATCH(B$1,'Mediana Mensal IPCA TOP 5 LP'!$A$2:$XDF$2,0),FALSE)=0,NA(),VLOOKUP(A329,'Mediana Mensal IPCA TOP 5 LP'!$A$2:$XFC$10000,MATCH(B$1,'Mediana Mensal IPCA TOP 5 LP'!$A$2:$XDF$2,0),FALSE))</f>
        <v>0.5</v>
      </c>
      <c r="C329" s="21">
        <f>IF(VLOOKUP(A329,'Mediana Mensal IPCA TOP 5 LP'!$A$2:$XFC$10000,MATCH(C$1,'Mediana Mensal IPCA TOP 5 LP'!$A$2:$XDF$2,0),FALSE)=0,NA(),VLOOKUP(A329,'Mediana Mensal IPCA TOP 5 LP'!$A$2:$XFC$10000,MATCH(C$1,'Mediana Mensal IPCA TOP 5 LP'!$A$2:$XDF$2,0),FALSE))</f>
        <v>0.495</v>
      </c>
      <c r="D329" s="21">
        <f>IF(VLOOKUP(A329,'Mediana Mensal IPCA TOP 5 LP'!$A$2:$XFC$10000,MATCH(D$1,'Mediana Mensal IPCA TOP 5 LP'!$A$2:$XDF$2,0),FALSE)=0,NA(),VLOOKUP(A329,'Mediana Mensal IPCA TOP 5 LP'!$A$2:$XFC$10000,MATCH(D$1,'Mediana Mensal IPCA TOP 5 LP'!$A$2:$XDF$2,0),FALSE))</f>
        <v>0.57999999999999996</v>
      </c>
      <c r="E329" s="21">
        <f>IF(VLOOKUP(A329,'Mediana Mensal IPCA TOP 5 LP'!$A$2:$XFC$10000,MATCH(E$1,'Mediana Mensal IPCA TOP 5 LP'!$A$2:$XDF$2,0),FALSE)=0,NA(),VLOOKUP(A329,'Mediana Mensal IPCA TOP 5 LP'!$A$2:$XFC$10000,MATCH(E$1,'Mediana Mensal IPCA TOP 5 LP'!$A$2:$XDF$2,0),FALSE))</f>
        <v>0.37</v>
      </c>
      <c r="F329" s="21">
        <f>IF(VLOOKUP(A329,'Mediana Mensal IPCA TOP 5 LP'!$A$2:$XFC$10000,MATCH(F$1,'Mediana Mensal IPCA TOP 5 LP'!$A$2:$XDF$2,0),FALSE)=0,NA(),VLOOKUP(A329,'Mediana Mensal IPCA TOP 5 LP'!$A$2:$XFC$10000,MATCH(F$1,'Mediana Mensal IPCA TOP 5 LP'!$A$2:$XDF$2,0),FALSE))</f>
        <v>0.27679999999999999</v>
      </c>
    </row>
    <row r="330" spans="1:6" x14ac:dyDescent="0.3">
      <c r="A330" s="20">
        <v>45041</v>
      </c>
      <c r="B330" s="21">
        <f>IF(VLOOKUP(A330,'Mediana Mensal IPCA TOP 5 LP'!$A$2:$XFC$10000,MATCH(B$1,'Mediana Mensal IPCA TOP 5 LP'!$A$2:$XDF$2,0),FALSE)=0,NA(),VLOOKUP(A330,'Mediana Mensal IPCA TOP 5 LP'!$A$2:$XFC$10000,MATCH(B$1,'Mediana Mensal IPCA TOP 5 LP'!$A$2:$XDF$2,0),FALSE))</f>
        <v>0.5</v>
      </c>
      <c r="C330" s="21">
        <f>IF(VLOOKUP(A330,'Mediana Mensal IPCA TOP 5 LP'!$A$2:$XFC$10000,MATCH(C$1,'Mediana Mensal IPCA TOP 5 LP'!$A$2:$XDF$2,0),FALSE)=0,NA(),VLOOKUP(A330,'Mediana Mensal IPCA TOP 5 LP'!$A$2:$XFC$10000,MATCH(C$1,'Mediana Mensal IPCA TOP 5 LP'!$A$2:$XDF$2,0),FALSE))</f>
        <v>0.48</v>
      </c>
      <c r="D330" s="21">
        <f>IF(VLOOKUP(A330,'Mediana Mensal IPCA TOP 5 LP'!$A$2:$XFC$10000,MATCH(D$1,'Mediana Mensal IPCA TOP 5 LP'!$A$2:$XDF$2,0),FALSE)=0,NA(),VLOOKUP(A330,'Mediana Mensal IPCA TOP 5 LP'!$A$2:$XFC$10000,MATCH(D$1,'Mediana Mensal IPCA TOP 5 LP'!$A$2:$XDF$2,0),FALSE))</f>
        <v>0.53</v>
      </c>
      <c r="E330" s="21">
        <f>IF(VLOOKUP(A330,'Mediana Mensal IPCA TOP 5 LP'!$A$2:$XFC$10000,MATCH(E$1,'Mediana Mensal IPCA TOP 5 LP'!$A$2:$XDF$2,0),FALSE)=0,NA(),VLOOKUP(A330,'Mediana Mensal IPCA TOP 5 LP'!$A$2:$XFC$10000,MATCH(E$1,'Mediana Mensal IPCA TOP 5 LP'!$A$2:$XDF$2,0),FALSE))</f>
        <v>0.37</v>
      </c>
      <c r="F330" s="21">
        <f>IF(VLOOKUP(A330,'Mediana Mensal IPCA TOP 5 LP'!$A$2:$XFC$10000,MATCH(F$1,'Mediana Mensal IPCA TOP 5 LP'!$A$2:$XDF$2,0),FALSE)=0,NA(),VLOOKUP(A330,'Mediana Mensal IPCA TOP 5 LP'!$A$2:$XFC$10000,MATCH(F$1,'Mediana Mensal IPCA TOP 5 LP'!$A$2:$XDF$2,0),FALSE))</f>
        <v>0.27679999999999999</v>
      </c>
    </row>
    <row r="331" spans="1:6" x14ac:dyDescent="0.3">
      <c r="A331" s="20">
        <v>45042</v>
      </c>
      <c r="B331" s="21">
        <f>IF(VLOOKUP(A331,'Mediana Mensal IPCA TOP 5 LP'!$A$2:$XFC$10000,MATCH(B$1,'Mediana Mensal IPCA TOP 5 LP'!$A$2:$XDF$2,0),FALSE)=0,NA(),VLOOKUP(A331,'Mediana Mensal IPCA TOP 5 LP'!$A$2:$XFC$10000,MATCH(B$1,'Mediana Mensal IPCA TOP 5 LP'!$A$2:$XDF$2,0),FALSE))</f>
        <v>0.5</v>
      </c>
      <c r="C331" s="21">
        <f>IF(VLOOKUP(A331,'Mediana Mensal IPCA TOP 5 LP'!$A$2:$XFC$10000,MATCH(C$1,'Mediana Mensal IPCA TOP 5 LP'!$A$2:$XDF$2,0),FALSE)=0,NA(),VLOOKUP(A331,'Mediana Mensal IPCA TOP 5 LP'!$A$2:$XFC$10000,MATCH(C$1,'Mediana Mensal IPCA TOP 5 LP'!$A$2:$XDF$2,0),FALSE))</f>
        <v>0.48</v>
      </c>
      <c r="D331" s="21">
        <f>IF(VLOOKUP(A331,'Mediana Mensal IPCA TOP 5 LP'!$A$2:$XFC$10000,MATCH(D$1,'Mediana Mensal IPCA TOP 5 LP'!$A$2:$XDF$2,0),FALSE)=0,NA(),VLOOKUP(A331,'Mediana Mensal IPCA TOP 5 LP'!$A$2:$XFC$10000,MATCH(D$1,'Mediana Mensal IPCA TOP 5 LP'!$A$2:$XDF$2,0),FALSE))</f>
        <v>0.53</v>
      </c>
      <c r="E331" s="21">
        <f>IF(VLOOKUP(A331,'Mediana Mensal IPCA TOP 5 LP'!$A$2:$XFC$10000,MATCH(E$1,'Mediana Mensal IPCA TOP 5 LP'!$A$2:$XDF$2,0),FALSE)=0,NA(),VLOOKUP(A331,'Mediana Mensal IPCA TOP 5 LP'!$A$2:$XFC$10000,MATCH(E$1,'Mediana Mensal IPCA TOP 5 LP'!$A$2:$XDF$2,0),FALSE))</f>
        <v>0.37</v>
      </c>
      <c r="F331" s="21">
        <f>IF(VLOOKUP(A331,'Mediana Mensal IPCA TOP 5 LP'!$A$2:$XFC$10000,MATCH(F$1,'Mediana Mensal IPCA TOP 5 LP'!$A$2:$XDF$2,0),FALSE)=0,NA(),VLOOKUP(A331,'Mediana Mensal IPCA TOP 5 LP'!$A$2:$XFC$10000,MATCH(F$1,'Mediana Mensal IPCA TOP 5 LP'!$A$2:$XDF$2,0),FALSE))</f>
        <v>0.27679999999999999</v>
      </c>
    </row>
    <row r="332" spans="1:6" x14ac:dyDescent="0.3">
      <c r="A332" s="20">
        <v>45043</v>
      </c>
      <c r="B332" s="21">
        <f>IF(VLOOKUP(A332,'Mediana Mensal IPCA TOP 5 LP'!$A$2:$XFC$10000,MATCH(B$1,'Mediana Mensal IPCA TOP 5 LP'!$A$2:$XDF$2,0),FALSE)=0,NA(),VLOOKUP(A332,'Mediana Mensal IPCA TOP 5 LP'!$A$2:$XFC$10000,MATCH(B$1,'Mediana Mensal IPCA TOP 5 LP'!$A$2:$XDF$2,0),FALSE))</f>
        <v>0.5</v>
      </c>
      <c r="C332" s="21">
        <f>IF(VLOOKUP(A332,'Mediana Mensal IPCA TOP 5 LP'!$A$2:$XFC$10000,MATCH(C$1,'Mediana Mensal IPCA TOP 5 LP'!$A$2:$XDF$2,0),FALSE)=0,NA(),VLOOKUP(A332,'Mediana Mensal IPCA TOP 5 LP'!$A$2:$XFC$10000,MATCH(C$1,'Mediana Mensal IPCA TOP 5 LP'!$A$2:$XDF$2,0),FALSE))</f>
        <v>0.48</v>
      </c>
      <c r="D332" s="21">
        <f>IF(VLOOKUP(A332,'Mediana Mensal IPCA TOP 5 LP'!$A$2:$XFC$10000,MATCH(D$1,'Mediana Mensal IPCA TOP 5 LP'!$A$2:$XDF$2,0),FALSE)=0,NA(),VLOOKUP(A332,'Mediana Mensal IPCA TOP 5 LP'!$A$2:$XFC$10000,MATCH(D$1,'Mediana Mensal IPCA TOP 5 LP'!$A$2:$XDF$2,0),FALSE))</f>
        <v>0.53</v>
      </c>
      <c r="E332" s="21">
        <f>IF(VLOOKUP(A332,'Mediana Mensal IPCA TOP 5 LP'!$A$2:$XFC$10000,MATCH(E$1,'Mediana Mensal IPCA TOP 5 LP'!$A$2:$XDF$2,0),FALSE)=0,NA(),VLOOKUP(A332,'Mediana Mensal IPCA TOP 5 LP'!$A$2:$XFC$10000,MATCH(E$1,'Mediana Mensal IPCA TOP 5 LP'!$A$2:$XDF$2,0),FALSE))</f>
        <v>0.37</v>
      </c>
      <c r="F332" s="21">
        <f>IF(VLOOKUP(A332,'Mediana Mensal IPCA TOP 5 LP'!$A$2:$XFC$10000,MATCH(F$1,'Mediana Mensal IPCA TOP 5 LP'!$A$2:$XDF$2,0),FALSE)=0,NA(),VLOOKUP(A332,'Mediana Mensal IPCA TOP 5 LP'!$A$2:$XFC$10000,MATCH(F$1,'Mediana Mensal IPCA TOP 5 LP'!$A$2:$XDF$2,0),FALSE))</f>
        <v>0.27679999999999999</v>
      </c>
    </row>
    <row r="333" spans="1:6" x14ac:dyDescent="0.3">
      <c r="A333" s="20">
        <v>45044</v>
      </c>
      <c r="B333" s="21">
        <f>IF(VLOOKUP(A333,'Mediana Mensal IPCA TOP 5 LP'!$A$2:$XFC$10000,MATCH(B$1,'Mediana Mensal IPCA TOP 5 LP'!$A$2:$XDF$2,0),FALSE)=0,NA(),VLOOKUP(A333,'Mediana Mensal IPCA TOP 5 LP'!$A$2:$XFC$10000,MATCH(B$1,'Mediana Mensal IPCA TOP 5 LP'!$A$2:$XDF$2,0),FALSE))</f>
        <v>0.51</v>
      </c>
      <c r="C333" s="21">
        <f>IF(VLOOKUP(A333,'Mediana Mensal IPCA TOP 5 LP'!$A$2:$XFC$10000,MATCH(C$1,'Mediana Mensal IPCA TOP 5 LP'!$A$2:$XDF$2,0),FALSE)=0,NA(),VLOOKUP(A333,'Mediana Mensal IPCA TOP 5 LP'!$A$2:$XFC$10000,MATCH(C$1,'Mediana Mensal IPCA TOP 5 LP'!$A$2:$XDF$2,0),FALSE))</f>
        <v>0.48</v>
      </c>
      <c r="D333" s="21">
        <f>IF(VLOOKUP(A333,'Mediana Mensal IPCA TOP 5 LP'!$A$2:$XFC$10000,MATCH(D$1,'Mediana Mensal IPCA TOP 5 LP'!$A$2:$XDF$2,0),FALSE)=0,NA(),VLOOKUP(A333,'Mediana Mensal IPCA TOP 5 LP'!$A$2:$XFC$10000,MATCH(D$1,'Mediana Mensal IPCA TOP 5 LP'!$A$2:$XDF$2,0),FALSE))</f>
        <v>0.5</v>
      </c>
      <c r="E333" s="21">
        <f>IF(VLOOKUP(A333,'Mediana Mensal IPCA TOP 5 LP'!$A$2:$XFC$10000,MATCH(E$1,'Mediana Mensal IPCA TOP 5 LP'!$A$2:$XDF$2,0),FALSE)=0,NA(),VLOOKUP(A333,'Mediana Mensal IPCA TOP 5 LP'!$A$2:$XFC$10000,MATCH(E$1,'Mediana Mensal IPCA TOP 5 LP'!$A$2:$XDF$2,0),FALSE))</f>
        <v>0.37</v>
      </c>
      <c r="F333" s="21">
        <f>IF(VLOOKUP(A333,'Mediana Mensal IPCA TOP 5 LP'!$A$2:$XFC$10000,MATCH(F$1,'Mediana Mensal IPCA TOP 5 LP'!$A$2:$XDF$2,0),FALSE)=0,NA(),VLOOKUP(A333,'Mediana Mensal IPCA TOP 5 LP'!$A$2:$XFC$10000,MATCH(F$1,'Mediana Mensal IPCA TOP 5 LP'!$A$2:$XDF$2,0),FALSE))</f>
        <v>0.3</v>
      </c>
    </row>
    <row r="334" spans="1:6" x14ac:dyDescent="0.3">
      <c r="A334" s="20">
        <v>45048</v>
      </c>
      <c r="B334" s="21">
        <f>IF(VLOOKUP(A334,'Mediana Mensal IPCA TOP 5 LP'!$A$2:$XFC$10000,MATCH(B$1,'Mediana Mensal IPCA TOP 5 LP'!$A$2:$XDF$2,0),FALSE)=0,NA(),VLOOKUP(A334,'Mediana Mensal IPCA TOP 5 LP'!$A$2:$XFC$10000,MATCH(B$1,'Mediana Mensal IPCA TOP 5 LP'!$A$2:$XDF$2,0),FALSE))</f>
        <v>0.56000000000000005</v>
      </c>
      <c r="C334" s="21">
        <f>IF(VLOOKUP(A334,'Mediana Mensal IPCA TOP 5 LP'!$A$2:$XFC$10000,MATCH(C$1,'Mediana Mensal IPCA TOP 5 LP'!$A$2:$XDF$2,0),FALSE)=0,NA(),VLOOKUP(A334,'Mediana Mensal IPCA TOP 5 LP'!$A$2:$XFC$10000,MATCH(C$1,'Mediana Mensal IPCA TOP 5 LP'!$A$2:$XDF$2,0),FALSE))</f>
        <v>0.48</v>
      </c>
      <c r="D334" s="21">
        <f>IF(VLOOKUP(A334,'Mediana Mensal IPCA TOP 5 LP'!$A$2:$XFC$10000,MATCH(D$1,'Mediana Mensal IPCA TOP 5 LP'!$A$2:$XDF$2,0),FALSE)=0,NA(),VLOOKUP(A334,'Mediana Mensal IPCA TOP 5 LP'!$A$2:$XFC$10000,MATCH(D$1,'Mediana Mensal IPCA TOP 5 LP'!$A$2:$XDF$2,0),FALSE))</f>
        <v>0.5</v>
      </c>
      <c r="E334" s="21">
        <f>IF(VLOOKUP(A334,'Mediana Mensal IPCA TOP 5 LP'!$A$2:$XFC$10000,MATCH(E$1,'Mediana Mensal IPCA TOP 5 LP'!$A$2:$XDF$2,0),FALSE)=0,NA(),VLOOKUP(A334,'Mediana Mensal IPCA TOP 5 LP'!$A$2:$XFC$10000,MATCH(E$1,'Mediana Mensal IPCA TOP 5 LP'!$A$2:$XDF$2,0),FALSE))</f>
        <v>0.37</v>
      </c>
      <c r="F334" s="21">
        <f>IF(VLOOKUP(A334,'Mediana Mensal IPCA TOP 5 LP'!$A$2:$XFC$10000,MATCH(F$1,'Mediana Mensal IPCA TOP 5 LP'!$A$2:$XDF$2,0),FALSE)=0,NA(),VLOOKUP(A334,'Mediana Mensal IPCA TOP 5 LP'!$A$2:$XFC$10000,MATCH(F$1,'Mediana Mensal IPCA TOP 5 LP'!$A$2:$XDF$2,0),FALSE))</f>
        <v>0.3</v>
      </c>
    </row>
    <row r="335" spans="1:6" x14ac:dyDescent="0.3">
      <c r="A335" s="20">
        <v>45049</v>
      </c>
      <c r="B335" s="21">
        <f>IF(VLOOKUP(A335,'Mediana Mensal IPCA TOP 5 LP'!$A$2:$XFC$10000,MATCH(B$1,'Mediana Mensal IPCA TOP 5 LP'!$A$2:$XDF$2,0),FALSE)=0,NA(),VLOOKUP(A335,'Mediana Mensal IPCA TOP 5 LP'!$A$2:$XFC$10000,MATCH(B$1,'Mediana Mensal IPCA TOP 5 LP'!$A$2:$XDF$2,0),FALSE))</f>
        <v>0.56000000000000005</v>
      </c>
      <c r="C335" s="21">
        <f>IF(VLOOKUP(A335,'Mediana Mensal IPCA TOP 5 LP'!$A$2:$XFC$10000,MATCH(C$1,'Mediana Mensal IPCA TOP 5 LP'!$A$2:$XDF$2,0),FALSE)=0,NA(),VLOOKUP(A335,'Mediana Mensal IPCA TOP 5 LP'!$A$2:$XFC$10000,MATCH(C$1,'Mediana Mensal IPCA TOP 5 LP'!$A$2:$XDF$2,0),FALSE))</f>
        <v>0.48</v>
      </c>
      <c r="D335" s="21">
        <f>IF(VLOOKUP(A335,'Mediana Mensal IPCA TOP 5 LP'!$A$2:$XFC$10000,MATCH(D$1,'Mediana Mensal IPCA TOP 5 LP'!$A$2:$XDF$2,0),FALSE)=0,NA(),VLOOKUP(A335,'Mediana Mensal IPCA TOP 5 LP'!$A$2:$XFC$10000,MATCH(D$1,'Mediana Mensal IPCA TOP 5 LP'!$A$2:$XDF$2,0),FALSE))</f>
        <v>0.5</v>
      </c>
      <c r="E335" s="21">
        <f>IF(VLOOKUP(A335,'Mediana Mensal IPCA TOP 5 LP'!$A$2:$XFC$10000,MATCH(E$1,'Mediana Mensal IPCA TOP 5 LP'!$A$2:$XDF$2,0),FALSE)=0,NA(),VLOOKUP(A335,'Mediana Mensal IPCA TOP 5 LP'!$A$2:$XFC$10000,MATCH(E$1,'Mediana Mensal IPCA TOP 5 LP'!$A$2:$XDF$2,0),FALSE))</f>
        <v>0.37</v>
      </c>
      <c r="F335" s="21">
        <f>IF(VLOOKUP(A335,'Mediana Mensal IPCA TOP 5 LP'!$A$2:$XFC$10000,MATCH(F$1,'Mediana Mensal IPCA TOP 5 LP'!$A$2:$XDF$2,0),FALSE)=0,NA(),VLOOKUP(A335,'Mediana Mensal IPCA TOP 5 LP'!$A$2:$XFC$10000,MATCH(F$1,'Mediana Mensal IPCA TOP 5 LP'!$A$2:$XDF$2,0),FALSE))</f>
        <v>0.3</v>
      </c>
    </row>
    <row r="336" spans="1:6" x14ac:dyDescent="0.3">
      <c r="A336" s="20">
        <v>45050</v>
      </c>
      <c r="B336" s="21">
        <f>IF(VLOOKUP(A336,'Mediana Mensal IPCA TOP 5 LP'!$A$2:$XFC$10000,MATCH(B$1,'Mediana Mensal IPCA TOP 5 LP'!$A$2:$XDF$2,0),FALSE)=0,NA(),VLOOKUP(A336,'Mediana Mensal IPCA TOP 5 LP'!$A$2:$XFC$10000,MATCH(B$1,'Mediana Mensal IPCA TOP 5 LP'!$A$2:$XDF$2,0),FALSE))</f>
        <v>0.56000000000000005</v>
      </c>
      <c r="C336" s="21">
        <f>IF(VLOOKUP(A336,'Mediana Mensal IPCA TOP 5 LP'!$A$2:$XFC$10000,MATCH(C$1,'Mediana Mensal IPCA TOP 5 LP'!$A$2:$XDF$2,0),FALSE)=0,NA(),VLOOKUP(A336,'Mediana Mensal IPCA TOP 5 LP'!$A$2:$XFC$10000,MATCH(C$1,'Mediana Mensal IPCA TOP 5 LP'!$A$2:$XDF$2,0),FALSE))</f>
        <v>0.48</v>
      </c>
      <c r="D336" s="21">
        <f>IF(VLOOKUP(A336,'Mediana Mensal IPCA TOP 5 LP'!$A$2:$XFC$10000,MATCH(D$1,'Mediana Mensal IPCA TOP 5 LP'!$A$2:$XDF$2,0),FALSE)=0,NA(),VLOOKUP(A336,'Mediana Mensal IPCA TOP 5 LP'!$A$2:$XFC$10000,MATCH(D$1,'Mediana Mensal IPCA TOP 5 LP'!$A$2:$XDF$2,0),FALSE))</f>
        <v>0.5</v>
      </c>
      <c r="E336" s="21">
        <f>IF(VLOOKUP(A336,'Mediana Mensal IPCA TOP 5 LP'!$A$2:$XFC$10000,MATCH(E$1,'Mediana Mensal IPCA TOP 5 LP'!$A$2:$XDF$2,0),FALSE)=0,NA(),VLOOKUP(A336,'Mediana Mensal IPCA TOP 5 LP'!$A$2:$XFC$10000,MATCH(E$1,'Mediana Mensal IPCA TOP 5 LP'!$A$2:$XDF$2,0),FALSE))</f>
        <v>0.37</v>
      </c>
      <c r="F336" s="21">
        <f>IF(VLOOKUP(A336,'Mediana Mensal IPCA TOP 5 LP'!$A$2:$XFC$10000,MATCH(F$1,'Mediana Mensal IPCA TOP 5 LP'!$A$2:$XDF$2,0),FALSE)=0,NA(),VLOOKUP(A336,'Mediana Mensal IPCA TOP 5 LP'!$A$2:$XFC$10000,MATCH(F$1,'Mediana Mensal IPCA TOP 5 LP'!$A$2:$XDF$2,0),FALSE))</f>
        <v>0.3</v>
      </c>
    </row>
    <row r="337" spans="1:6" x14ac:dyDescent="0.3">
      <c r="A337" s="20">
        <v>45051</v>
      </c>
      <c r="B337" s="21">
        <f>IF(VLOOKUP(A337,'Mediana Mensal IPCA TOP 5 LP'!$A$2:$XFC$10000,MATCH(B$1,'Mediana Mensal IPCA TOP 5 LP'!$A$2:$XDF$2,0),FALSE)=0,NA(),VLOOKUP(A337,'Mediana Mensal IPCA TOP 5 LP'!$A$2:$XFC$10000,MATCH(B$1,'Mediana Mensal IPCA TOP 5 LP'!$A$2:$XDF$2,0),FALSE))</f>
        <v>0.56999999999999995</v>
      </c>
      <c r="C337" s="21">
        <f>IF(VLOOKUP(A337,'Mediana Mensal IPCA TOP 5 LP'!$A$2:$XFC$10000,MATCH(C$1,'Mediana Mensal IPCA TOP 5 LP'!$A$2:$XDF$2,0),FALSE)=0,NA(),VLOOKUP(A337,'Mediana Mensal IPCA TOP 5 LP'!$A$2:$XFC$10000,MATCH(C$1,'Mediana Mensal IPCA TOP 5 LP'!$A$2:$XDF$2,0),FALSE))</f>
        <v>0.48</v>
      </c>
      <c r="D337" s="21">
        <f>IF(VLOOKUP(A337,'Mediana Mensal IPCA TOP 5 LP'!$A$2:$XFC$10000,MATCH(D$1,'Mediana Mensal IPCA TOP 5 LP'!$A$2:$XDF$2,0),FALSE)=0,NA(),VLOOKUP(A337,'Mediana Mensal IPCA TOP 5 LP'!$A$2:$XFC$10000,MATCH(D$1,'Mediana Mensal IPCA TOP 5 LP'!$A$2:$XDF$2,0),FALSE))</f>
        <v>0.5</v>
      </c>
      <c r="E337" s="21">
        <f>IF(VLOOKUP(A337,'Mediana Mensal IPCA TOP 5 LP'!$A$2:$XFC$10000,MATCH(E$1,'Mediana Mensal IPCA TOP 5 LP'!$A$2:$XDF$2,0),FALSE)=0,NA(),VLOOKUP(A337,'Mediana Mensal IPCA TOP 5 LP'!$A$2:$XFC$10000,MATCH(E$1,'Mediana Mensal IPCA TOP 5 LP'!$A$2:$XDF$2,0),FALSE))</f>
        <v>0.36</v>
      </c>
      <c r="F337" s="21">
        <f>IF(VLOOKUP(A337,'Mediana Mensal IPCA TOP 5 LP'!$A$2:$XFC$10000,MATCH(F$1,'Mediana Mensal IPCA TOP 5 LP'!$A$2:$XDF$2,0),FALSE)=0,NA(),VLOOKUP(A337,'Mediana Mensal IPCA TOP 5 LP'!$A$2:$XFC$10000,MATCH(F$1,'Mediana Mensal IPCA TOP 5 LP'!$A$2:$XDF$2,0),FALSE))</f>
        <v>0.3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 tint="0.79998168889431442"/>
  </sheetPr>
  <dimension ref="A1:H338"/>
  <sheetViews>
    <sheetView zoomScaleNormal="100" workbookViewId="0">
      <selection activeCell="G9" sqref="G9"/>
    </sheetView>
  </sheetViews>
  <sheetFormatPr defaultRowHeight="14.4" x14ac:dyDescent="0.3"/>
  <cols>
    <col min="1" max="1" width="23.44140625" customWidth="1"/>
    <col min="257" max="257" width="23.44140625" customWidth="1"/>
    <col min="513" max="513" width="23.44140625" customWidth="1"/>
    <col min="769" max="769" width="23.44140625" customWidth="1"/>
    <col min="1025" max="1025" width="23.44140625" customWidth="1"/>
    <col min="1281" max="1281" width="23.44140625" customWidth="1"/>
    <col min="1537" max="1537" width="23.44140625" customWidth="1"/>
    <col min="1793" max="1793" width="23.44140625" customWidth="1"/>
    <col min="2049" max="2049" width="23.44140625" customWidth="1"/>
    <col min="2305" max="2305" width="23.44140625" customWidth="1"/>
    <col min="2561" max="2561" width="23.44140625" customWidth="1"/>
    <col min="2817" max="2817" width="23.44140625" customWidth="1"/>
    <col min="3073" max="3073" width="23.44140625" customWidth="1"/>
    <col min="3329" max="3329" width="23.44140625" customWidth="1"/>
    <col min="3585" max="3585" width="23.44140625" customWidth="1"/>
    <col min="3841" max="3841" width="23.44140625" customWidth="1"/>
    <col min="4097" max="4097" width="23.44140625" customWidth="1"/>
    <col min="4353" max="4353" width="23.44140625" customWidth="1"/>
    <col min="4609" max="4609" width="23.44140625" customWidth="1"/>
    <col min="4865" max="4865" width="23.44140625" customWidth="1"/>
    <col min="5121" max="5121" width="23.44140625" customWidth="1"/>
    <col min="5377" max="5377" width="23.44140625" customWidth="1"/>
    <col min="5633" max="5633" width="23.44140625" customWidth="1"/>
    <col min="5889" max="5889" width="23.44140625" customWidth="1"/>
    <col min="6145" max="6145" width="23.44140625" customWidth="1"/>
    <col min="6401" max="6401" width="23.44140625" customWidth="1"/>
    <col min="6657" max="6657" width="23.44140625" customWidth="1"/>
    <col min="6913" max="6913" width="23.44140625" customWidth="1"/>
    <col min="7169" max="7169" width="23.44140625" customWidth="1"/>
    <col min="7425" max="7425" width="23.44140625" customWidth="1"/>
    <col min="7681" max="7681" width="23.44140625" customWidth="1"/>
    <col min="7937" max="7937" width="23.44140625" customWidth="1"/>
    <col min="8193" max="8193" width="23.44140625" customWidth="1"/>
    <col min="8449" max="8449" width="23.44140625" customWidth="1"/>
    <col min="8705" max="8705" width="23.44140625" customWidth="1"/>
    <col min="8961" max="8961" width="23.44140625" customWidth="1"/>
    <col min="9217" max="9217" width="23.44140625" customWidth="1"/>
    <col min="9473" max="9473" width="23.44140625" customWidth="1"/>
    <col min="9729" max="9729" width="23.44140625" customWidth="1"/>
    <col min="9985" max="9985" width="23.44140625" customWidth="1"/>
    <col min="10241" max="10241" width="23.44140625" customWidth="1"/>
    <col min="10497" max="10497" width="23.44140625" customWidth="1"/>
    <col min="10753" max="10753" width="23.44140625" customWidth="1"/>
    <col min="11009" max="11009" width="23.44140625" customWidth="1"/>
    <col min="11265" max="11265" width="23.44140625" customWidth="1"/>
    <col min="11521" max="11521" width="23.44140625" customWidth="1"/>
    <col min="11777" max="11777" width="23.44140625" customWidth="1"/>
    <col min="12033" max="12033" width="23.44140625" customWidth="1"/>
    <col min="12289" max="12289" width="23.44140625" customWidth="1"/>
    <col min="12545" max="12545" width="23.44140625" customWidth="1"/>
    <col min="12801" max="12801" width="23.44140625" customWidth="1"/>
    <col min="13057" max="13057" width="23.44140625" customWidth="1"/>
    <col min="13313" max="13313" width="23.44140625" customWidth="1"/>
    <col min="13569" max="13569" width="23.44140625" customWidth="1"/>
    <col min="13825" max="13825" width="23.44140625" customWidth="1"/>
    <col min="14081" max="14081" width="23.44140625" customWidth="1"/>
    <col min="14337" max="14337" width="23.44140625" customWidth="1"/>
    <col min="14593" max="14593" width="23.44140625" customWidth="1"/>
    <col min="14849" max="14849" width="23.44140625" customWidth="1"/>
    <col min="15105" max="15105" width="23.44140625" customWidth="1"/>
    <col min="15361" max="15361" width="23.44140625" customWidth="1"/>
    <col min="15617" max="15617" width="23.44140625" customWidth="1"/>
    <col min="15873" max="15873" width="23.44140625" customWidth="1"/>
    <col min="16129" max="16129" width="23.44140625" customWidth="1"/>
  </cols>
  <sheetData>
    <row r="1" spans="1:8" x14ac:dyDescent="0.3">
      <c r="A1" s="5" t="s">
        <v>0</v>
      </c>
    </row>
    <row r="2" spans="1:8" x14ac:dyDescent="0.3">
      <c r="A2" s="1" t="s">
        <v>1</v>
      </c>
      <c r="B2" s="1">
        <v>2021</v>
      </c>
      <c r="C2" s="1">
        <v>2022</v>
      </c>
      <c r="D2" s="1">
        <v>2023</v>
      </c>
      <c r="E2" s="1">
        <v>2024</v>
      </c>
      <c r="F2" s="1">
        <v>2025</v>
      </c>
      <c r="G2" s="1">
        <v>2026</v>
      </c>
      <c r="H2" s="1">
        <v>2027</v>
      </c>
    </row>
    <row r="3" spans="1:8" x14ac:dyDescent="0.3">
      <c r="A3" s="3">
        <v>44564</v>
      </c>
      <c r="B3" s="4">
        <v>9.9613999999999994</v>
      </c>
      <c r="C3" s="4">
        <v>4.9512</v>
      </c>
      <c r="D3" s="4">
        <v>3.8</v>
      </c>
      <c r="E3" s="4">
        <v>3.5</v>
      </c>
      <c r="F3" s="4">
        <v>3.5</v>
      </c>
    </row>
    <row r="4" spans="1:8" x14ac:dyDescent="0.3">
      <c r="A4" s="3">
        <v>44565</v>
      </c>
      <c r="B4" s="4">
        <v>9.9613999999999994</v>
      </c>
      <c r="C4" s="4">
        <v>4.9512</v>
      </c>
      <c r="D4" s="4">
        <v>3.8</v>
      </c>
      <c r="E4" s="4">
        <v>3.5</v>
      </c>
      <c r="F4" s="4">
        <v>3.5</v>
      </c>
    </row>
    <row r="5" spans="1:8" x14ac:dyDescent="0.3">
      <c r="A5" s="3">
        <v>44566</v>
      </c>
      <c r="B5" s="4">
        <v>9.9613999999999994</v>
      </c>
      <c r="C5" s="4">
        <v>4.9512</v>
      </c>
      <c r="D5" s="4">
        <v>3.8</v>
      </c>
      <c r="E5" s="4">
        <v>3.5</v>
      </c>
      <c r="F5" s="4">
        <v>3.5</v>
      </c>
    </row>
    <row r="6" spans="1:8" x14ac:dyDescent="0.3">
      <c r="A6" s="3">
        <v>44567</v>
      </c>
      <c r="B6" s="4">
        <v>9.9613999999999994</v>
      </c>
      <c r="C6" s="4">
        <v>4.9512</v>
      </c>
      <c r="D6" s="4">
        <v>3.8</v>
      </c>
      <c r="E6" s="4">
        <v>3.5</v>
      </c>
      <c r="F6" s="4">
        <v>3.5</v>
      </c>
    </row>
    <row r="7" spans="1:8" x14ac:dyDescent="0.3">
      <c r="A7" s="3">
        <v>44568</v>
      </c>
      <c r="B7" s="4">
        <v>9.9613999999999994</v>
      </c>
      <c r="C7" s="4">
        <v>5.0248999999999997</v>
      </c>
      <c r="D7" s="4">
        <v>3.8</v>
      </c>
      <c r="E7" s="4">
        <v>3.5</v>
      </c>
      <c r="F7" s="4">
        <v>3.5</v>
      </c>
    </row>
    <row r="8" spans="1:8" x14ac:dyDescent="0.3">
      <c r="A8" s="3">
        <v>44571</v>
      </c>
      <c r="B8" s="4">
        <v>9.9613999999999994</v>
      </c>
      <c r="C8" s="4">
        <v>5.0248999999999997</v>
      </c>
      <c r="D8" s="4">
        <v>3.8</v>
      </c>
      <c r="E8" s="4">
        <v>3.5</v>
      </c>
      <c r="F8" s="4">
        <v>3.5</v>
      </c>
    </row>
    <row r="9" spans="1:8" x14ac:dyDescent="0.3">
      <c r="A9" s="3">
        <v>44572</v>
      </c>
      <c r="C9" s="4">
        <v>5.0248999999999997</v>
      </c>
      <c r="D9" s="4">
        <v>3.8</v>
      </c>
      <c r="E9" s="4">
        <v>3.5</v>
      </c>
      <c r="F9" s="4">
        <v>3.5</v>
      </c>
    </row>
    <row r="10" spans="1:8" x14ac:dyDescent="0.3">
      <c r="A10" s="3">
        <v>44573</v>
      </c>
      <c r="C10" s="4">
        <v>5.0248999999999997</v>
      </c>
      <c r="D10" s="4">
        <v>3.8</v>
      </c>
      <c r="E10" s="4">
        <v>3.5</v>
      </c>
      <c r="F10" s="4">
        <v>3.5</v>
      </c>
    </row>
    <row r="11" spans="1:8" x14ac:dyDescent="0.3">
      <c r="A11" s="3">
        <v>44574</v>
      </c>
      <c r="C11" s="4">
        <v>4.8468999999999998</v>
      </c>
      <c r="D11" s="4">
        <v>3.835</v>
      </c>
      <c r="E11" s="4">
        <v>3.6749999999999998</v>
      </c>
      <c r="F11" s="4">
        <v>3.65</v>
      </c>
    </row>
    <row r="12" spans="1:8" x14ac:dyDescent="0.3">
      <c r="A12" s="3">
        <v>44575</v>
      </c>
      <c r="C12" s="4">
        <v>5.0277000000000003</v>
      </c>
      <c r="D12" s="4">
        <v>3.835</v>
      </c>
      <c r="E12" s="4">
        <v>3.6749999999999998</v>
      </c>
      <c r="F12" s="4">
        <v>3.65</v>
      </c>
      <c r="G12" s="4">
        <v>3.4</v>
      </c>
    </row>
    <row r="13" spans="1:8" x14ac:dyDescent="0.3">
      <c r="A13" s="3">
        <v>44578</v>
      </c>
      <c r="C13" s="4">
        <v>5.0277000000000003</v>
      </c>
      <c r="D13" s="4">
        <v>3.835</v>
      </c>
      <c r="E13" s="4">
        <v>3.6749999999999998</v>
      </c>
      <c r="F13" s="4">
        <v>3.65</v>
      </c>
      <c r="G13" s="4">
        <v>3.4</v>
      </c>
    </row>
    <row r="14" spans="1:8" x14ac:dyDescent="0.3">
      <c r="A14" s="3">
        <v>44579</v>
      </c>
      <c r="C14" s="4">
        <v>5.1277999999999997</v>
      </c>
      <c r="D14" s="4">
        <v>3.8</v>
      </c>
      <c r="E14" s="4">
        <v>3.5</v>
      </c>
      <c r="F14" s="4">
        <v>3.5</v>
      </c>
      <c r="G14" s="4">
        <v>3</v>
      </c>
    </row>
    <row r="15" spans="1:8" x14ac:dyDescent="0.3">
      <c r="A15" s="3">
        <v>44580</v>
      </c>
      <c r="C15" s="4">
        <v>5.1971999999999996</v>
      </c>
      <c r="D15" s="4">
        <v>3.8</v>
      </c>
      <c r="E15" s="4">
        <v>3.5</v>
      </c>
      <c r="F15" s="4">
        <v>3.5</v>
      </c>
      <c r="G15" s="4">
        <v>3</v>
      </c>
    </row>
    <row r="16" spans="1:8" x14ac:dyDescent="0.3">
      <c r="A16" s="3">
        <v>44581</v>
      </c>
      <c r="C16" s="4">
        <v>5.1971999999999996</v>
      </c>
      <c r="D16" s="4">
        <v>3.8</v>
      </c>
      <c r="E16" s="4">
        <v>3.5</v>
      </c>
      <c r="F16" s="4">
        <v>3.5</v>
      </c>
      <c r="G16" s="4">
        <v>3</v>
      </c>
    </row>
    <row r="17" spans="1:7" x14ac:dyDescent="0.3">
      <c r="A17" s="3">
        <v>44582</v>
      </c>
      <c r="C17" s="4">
        <v>5.1971999999999996</v>
      </c>
      <c r="D17" s="4">
        <v>3.8</v>
      </c>
      <c r="E17" s="4">
        <v>3.5</v>
      </c>
      <c r="F17" s="4">
        <v>3.5</v>
      </c>
      <c r="G17" s="4">
        <v>3.35</v>
      </c>
    </row>
    <row r="18" spans="1:7" x14ac:dyDescent="0.3">
      <c r="A18" s="3">
        <v>44585</v>
      </c>
      <c r="C18" s="4">
        <v>5.1971999999999996</v>
      </c>
      <c r="D18" s="4">
        <v>3.8</v>
      </c>
      <c r="E18" s="4">
        <v>3.5</v>
      </c>
      <c r="F18" s="4">
        <v>3.5</v>
      </c>
      <c r="G18" s="4">
        <v>3.35</v>
      </c>
    </row>
    <row r="19" spans="1:7" x14ac:dyDescent="0.3">
      <c r="A19" s="3">
        <v>44586</v>
      </c>
      <c r="C19" s="4">
        <v>5.1971999999999996</v>
      </c>
      <c r="D19" s="4">
        <v>3.8</v>
      </c>
      <c r="E19" s="4">
        <v>3.5</v>
      </c>
      <c r="F19" s="4">
        <v>3.5</v>
      </c>
      <c r="G19" s="4">
        <v>3.35</v>
      </c>
    </row>
    <row r="20" spans="1:7" x14ac:dyDescent="0.3">
      <c r="A20" s="3">
        <v>44587</v>
      </c>
      <c r="C20" s="4">
        <v>5.1971999999999996</v>
      </c>
      <c r="D20" s="4">
        <v>3.8</v>
      </c>
      <c r="E20" s="4">
        <v>3.5</v>
      </c>
      <c r="F20" s="4">
        <v>3.5</v>
      </c>
      <c r="G20" s="4">
        <v>3.35</v>
      </c>
    </row>
    <row r="21" spans="1:7" x14ac:dyDescent="0.3">
      <c r="A21" s="3">
        <v>44588</v>
      </c>
      <c r="C21" s="4">
        <v>5.1971999999999996</v>
      </c>
      <c r="D21" s="4">
        <v>3.8</v>
      </c>
      <c r="E21" s="4">
        <v>3.5</v>
      </c>
      <c r="F21" s="4">
        <v>3.5</v>
      </c>
      <c r="G21" s="4">
        <v>3.35</v>
      </c>
    </row>
    <row r="22" spans="1:7" x14ac:dyDescent="0.3">
      <c r="A22" s="3">
        <v>44589</v>
      </c>
      <c r="C22" s="4">
        <v>5.4173999999999998</v>
      </c>
      <c r="D22" s="4">
        <v>3.87</v>
      </c>
      <c r="E22" s="4">
        <v>3.5</v>
      </c>
      <c r="F22" s="4">
        <v>3.5</v>
      </c>
      <c r="G22" s="4">
        <v>3.35</v>
      </c>
    </row>
    <row r="23" spans="1:7" x14ac:dyDescent="0.3">
      <c r="A23" s="3">
        <v>44592</v>
      </c>
      <c r="C23" s="4">
        <v>5.7827000000000002</v>
      </c>
      <c r="D23" s="4">
        <v>3.84</v>
      </c>
      <c r="E23" s="4">
        <v>3.5</v>
      </c>
      <c r="F23" s="4">
        <v>3.5</v>
      </c>
      <c r="G23" s="4">
        <v>4</v>
      </c>
    </row>
    <row r="24" spans="1:7" x14ac:dyDescent="0.3">
      <c r="A24" s="3">
        <v>44593</v>
      </c>
      <c r="C24" s="4">
        <v>5.7827000000000002</v>
      </c>
      <c r="D24" s="4">
        <v>3.84</v>
      </c>
      <c r="E24" s="4">
        <v>3.5</v>
      </c>
      <c r="F24" s="4">
        <v>3.5</v>
      </c>
      <c r="G24" s="4">
        <v>4</v>
      </c>
    </row>
    <row r="25" spans="1:7" x14ac:dyDescent="0.3">
      <c r="A25" s="3">
        <v>44594</v>
      </c>
      <c r="C25" s="4">
        <v>5.7827000000000002</v>
      </c>
      <c r="D25" s="4">
        <v>3.84</v>
      </c>
      <c r="E25" s="4">
        <v>3.5</v>
      </c>
      <c r="F25" s="4">
        <v>3.5</v>
      </c>
      <c r="G25" s="4">
        <v>4</v>
      </c>
    </row>
    <row r="26" spans="1:7" x14ac:dyDescent="0.3">
      <c r="A26" s="3">
        <v>44595</v>
      </c>
      <c r="C26" s="4">
        <v>5.7827000000000002</v>
      </c>
      <c r="D26" s="4">
        <v>3.84</v>
      </c>
      <c r="E26" s="4">
        <v>3.5</v>
      </c>
      <c r="F26" s="4">
        <v>3.5</v>
      </c>
      <c r="G26" s="4">
        <v>4</v>
      </c>
    </row>
    <row r="27" spans="1:7" x14ac:dyDescent="0.3">
      <c r="A27" s="3">
        <v>44596</v>
      </c>
      <c r="C27" s="4">
        <v>5.7827000000000002</v>
      </c>
      <c r="D27" s="4">
        <v>3.84</v>
      </c>
      <c r="E27" s="4">
        <v>3.5</v>
      </c>
      <c r="F27" s="4">
        <v>3.5</v>
      </c>
      <c r="G27" s="4">
        <v>4</v>
      </c>
    </row>
    <row r="28" spans="1:7" x14ac:dyDescent="0.3">
      <c r="A28" s="3">
        <v>44599</v>
      </c>
      <c r="C28" s="4">
        <v>5.7827000000000002</v>
      </c>
      <c r="D28" s="4">
        <v>3.84</v>
      </c>
      <c r="E28" s="4">
        <v>3.5</v>
      </c>
      <c r="F28" s="4">
        <v>3.5</v>
      </c>
      <c r="G28" s="4">
        <v>4</v>
      </c>
    </row>
    <row r="29" spans="1:7" x14ac:dyDescent="0.3">
      <c r="A29" s="3">
        <v>44600</v>
      </c>
      <c r="C29" s="4">
        <v>5.7827000000000002</v>
      </c>
      <c r="D29" s="4">
        <v>3.84</v>
      </c>
      <c r="E29" s="4">
        <v>3.5</v>
      </c>
      <c r="F29" s="4">
        <v>3.5</v>
      </c>
      <c r="G29" s="4">
        <v>4</v>
      </c>
    </row>
    <row r="30" spans="1:7" x14ac:dyDescent="0.3">
      <c r="A30" s="3">
        <v>44601</v>
      </c>
      <c r="C30" s="4">
        <v>5.7617000000000003</v>
      </c>
      <c r="D30" s="4">
        <v>3.84</v>
      </c>
      <c r="E30" s="4">
        <v>3.5</v>
      </c>
      <c r="F30" s="4">
        <v>3.5</v>
      </c>
      <c r="G30" s="4">
        <v>4</v>
      </c>
    </row>
    <row r="31" spans="1:7" x14ac:dyDescent="0.3">
      <c r="A31" s="3">
        <v>44602</v>
      </c>
      <c r="C31" s="4">
        <v>5.7617000000000003</v>
      </c>
      <c r="D31" s="4">
        <v>3.84</v>
      </c>
      <c r="E31" s="4">
        <v>3.5</v>
      </c>
      <c r="F31" s="4">
        <v>3.5</v>
      </c>
      <c r="G31" s="4">
        <v>4</v>
      </c>
    </row>
    <row r="32" spans="1:7" x14ac:dyDescent="0.3">
      <c r="A32" s="3">
        <v>44603</v>
      </c>
      <c r="C32" s="4">
        <v>5.5864000000000003</v>
      </c>
      <c r="D32" s="4">
        <v>3.84</v>
      </c>
      <c r="E32" s="4">
        <v>3.5</v>
      </c>
      <c r="F32" s="4">
        <v>3.5</v>
      </c>
      <c r="G32" s="4">
        <v>4</v>
      </c>
    </row>
    <row r="33" spans="1:7" x14ac:dyDescent="0.3">
      <c r="A33" s="3">
        <v>44606</v>
      </c>
      <c r="C33" s="4">
        <v>5.5864000000000003</v>
      </c>
      <c r="D33" s="4">
        <v>3.84</v>
      </c>
      <c r="E33" s="4">
        <v>3.5</v>
      </c>
      <c r="F33" s="4">
        <v>3.5</v>
      </c>
      <c r="G33" s="4">
        <v>4</v>
      </c>
    </row>
    <row r="34" spans="1:7" x14ac:dyDescent="0.3">
      <c r="A34" s="3">
        <v>44607</v>
      </c>
      <c r="C34" s="4">
        <v>5.5864000000000003</v>
      </c>
      <c r="D34" s="4">
        <v>3.84</v>
      </c>
      <c r="E34" s="4">
        <v>3.5</v>
      </c>
      <c r="F34" s="4">
        <v>3.5</v>
      </c>
      <c r="G34" s="4">
        <v>4</v>
      </c>
    </row>
    <row r="35" spans="1:7" x14ac:dyDescent="0.3">
      <c r="A35" s="3">
        <v>44608</v>
      </c>
      <c r="C35" s="4">
        <v>5.5864000000000003</v>
      </c>
      <c r="D35" s="4">
        <v>3.84</v>
      </c>
      <c r="E35" s="4">
        <v>3.5</v>
      </c>
      <c r="F35" s="4">
        <v>3.5</v>
      </c>
      <c r="G35" s="4">
        <v>4</v>
      </c>
    </row>
    <row r="36" spans="1:7" x14ac:dyDescent="0.3">
      <c r="A36" s="3">
        <v>44609</v>
      </c>
      <c r="C36" s="4">
        <v>5.5864000000000003</v>
      </c>
      <c r="D36" s="4">
        <v>3.84</v>
      </c>
      <c r="E36" s="4">
        <v>3.5</v>
      </c>
      <c r="F36" s="4">
        <v>3.5</v>
      </c>
      <c r="G36" s="4">
        <v>4</v>
      </c>
    </row>
    <row r="37" spans="1:7" x14ac:dyDescent="0.3">
      <c r="A37" s="3">
        <v>44610</v>
      </c>
      <c r="C37" s="4">
        <v>5.9850000000000003</v>
      </c>
      <c r="D37" s="4">
        <v>3.94</v>
      </c>
      <c r="E37" s="4">
        <v>3.5</v>
      </c>
      <c r="F37" s="4">
        <v>3.5</v>
      </c>
      <c r="G37" s="4">
        <v>3.75</v>
      </c>
    </row>
    <row r="38" spans="1:7" x14ac:dyDescent="0.3">
      <c r="A38" s="3">
        <v>44613</v>
      </c>
      <c r="C38" s="4">
        <v>5.9850000000000003</v>
      </c>
      <c r="D38" s="4">
        <v>3.94</v>
      </c>
      <c r="E38" s="4">
        <v>3.5</v>
      </c>
      <c r="F38" s="4">
        <v>3.5</v>
      </c>
      <c r="G38" s="4">
        <v>3.75</v>
      </c>
    </row>
    <row r="39" spans="1:7" x14ac:dyDescent="0.3">
      <c r="A39" s="3">
        <v>44614</v>
      </c>
      <c r="C39" s="4">
        <v>5.9850000000000003</v>
      </c>
      <c r="D39" s="4">
        <v>3.94</v>
      </c>
      <c r="E39" s="4">
        <v>3.5</v>
      </c>
      <c r="F39" s="4">
        <v>3.5</v>
      </c>
      <c r="G39" s="4">
        <v>3.75</v>
      </c>
    </row>
    <row r="40" spans="1:7" x14ac:dyDescent="0.3">
      <c r="A40" s="3">
        <v>44615</v>
      </c>
      <c r="C40" s="4">
        <v>5.9850000000000003</v>
      </c>
      <c r="D40" s="4">
        <v>3.94</v>
      </c>
      <c r="E40" s="4">
        <v>3.5</v>
      </c>
      <c r="F40" s="4">
        <v>3.5</v>
      </c>
      <c r="G40" s="4">
        <v>3.75</v>
      </c>
    </row>
    <row r="41" spans="1:7" x14ac:dyDescent="0.3">
      <c r="A41" s="3">
        <v>44616</v>
      </c>
      <c r="C41" s="4">
        <v>5.9850000000000003</v>
      </c>
      <c r="D41" s="4">
        <v>3.94</v>
      </c>
      <c r="E41" s="4">
        <v>3.5</v>
      </c>
      <c r="F41" s="4">
        <v>3.5</v>
      </c>
      <c r="G41" s="4">
        <v>3.75</v>
      </c>
    </row>
    <row r="42" spans="1:7" x14ac:dyDescent="0.3">
      <c r="A42" s="3">
        <v>44617</v>
      </c>
      <c r="C42" s="4">
        <v>5.9850000000000003</v>
      </c>
      <c r="D42" s="4">
        <v>3.94</v>
      </c>
      <c r="E42" s="4">
        <v>3.5</v>
      </c>
      <c r="F42" s="4">
        <v>3.5</v>
      </c>
      <c r="G42" s="4">
        <v>3.75</v>
      </c>
    </row>
    <row r="43" spans="1:7" x14ac:dyDescent="0.3">
      <c r="A43" s="3">
        <v>44622</v>
      </c>
      <c r="C43" s="4">
        <v>5.9850000000000003</v>
      </c>
      <c r="D43" s="4">
        <v>3.94</v>
      </c>
      <c r="E43" s="4">
        <v>3.5</v>
      </c>
      <c r="F43" s="4">
        <v>3.5</v>
      </c>
      <c r="G43" s="4">
        <v>3.75</v>
      </c>
    </row>
    <row r="44" spans="1:7" x14ac:dyDescent="0.3">
      <c r="A44" s="3">
        <v>44623</v>
      </c>
      <c r="C44" s="4">
        <v>5.9850000000000003</v>
      </c>
      <c r="D44" s="4">
        <v>3.94</v>
      </c>
      <c r="E44" s="4">
        <v>3.5</v>
      </c>
      <c r="F44" s="4">
        <v>3.5</v>
      </c>
      <c r="G44" s="4">
        <v>3.75</v>
      </c>
    </row>
    <row r="45" spans="1:7" x14ac:dyDescent="0.3">
      <c r="A45" s="3">
        <v>44624</v>
      </c>
      <c r="C45" s="4">
        <v>5.9850000000000003</v>
      </c>
      <c r="D45" s="4">
        <v>3.94</v>
      </c>
      <c r="E45" s="4">
        <v>3.5</v>
      </c>
      <c r="F45" s="4">
        <v>3.5</v>
      </c>
      <c r="G45" s="4">
        <v>3.75</v>
      </c>
    </row>
    <row r="46" spans="1:7" x14ac:dyDescent="0.3">
      <c r="A46" s="3">
        <v>44627</v>
      </c>
      <c r="C46" s="4">
        <v>5.9850000000000003</v>
      </c>
      <c r="D46" s="4">
        <v>3.94</v>
      </c>
      <c r="E46" s="4">
        <v>3.5</v>
      </c>
      <c r="F46" s="4">
        <v>3.5</v>
      </c>
      <c r="G46" s="4">
        <v>3.75</v>
      </c>
    </row>
    <row r="47" spans="1:7" x14ac:dyDescent="0.3">
      <c r="A47" s="3">
        <v>44628</v>
      </c>
      <c r="C47" s="4">
        <v>5.9850000000000003</v>
      </c>
      <c r="D47" s="4">
        <v>3.94</v>
      </c>
      <c r="E47" s="4">
        <v>3.5</v>
      </c>
      <c r="F47" s="4">
        <v>3.5</v>
      </c>
      <c r="G47" s="4">
        <v>3.75</v>
      </c>
    </row>
    <row r="48" spans="1:7" x14ac:dyDescent="0.3">
      <c r="A48" s="3">
        <v>44629</v>
      </c>
      <c r="C48" s="4">
        <v>5.9850000000000003</v>
      </c>
      <c r="D48" s="4">
        <v>3.94</v>
      </c>
      <c r="E48" s="4">
        <v>3.5</v>
      </c>
      <c r="F48" s="4">
        <v>3.5</v>
      </c>
      <c r="G48" s="4">
        <v>3.75</v>
      </c>
    </row>
    <row r="49" spans="1:7" x14ac:dyDescent="0.3">
      <c r="A49" s="3">
        <v>44630</v>
      </c>
      <c r="C49" s="4">
        <v>5.9850000000000003</v>
      </c>
      <c r="D49" s="4">
        <v>3.94</v>
      </c>
      <c r="E49" s="4">
        <v>3.5</v>
      </c>
      <c r="F49" s="4">
        <v>3.5</v>
      </c>
      <c r="G49" s="4">
        <v>3.75</v>
      </c>
    </row>
    <row r="50" spans="1:7" x14ac:dyDescent="0.3">
      <c r="A50" s="3">
        <v>44631</v>
      </c>
      <c r="C50" s="4">
        <v>6.8070000000000004</v>
      </c>
      <c r="D50" s="4">
        <v>3.94</v>
      </c>
      <c r="E50" s="4">
        <v>3.5</v>
      </c>
      <c r="F50" s="4">
        <v>3.5</v>
      </c>
      <c r="G50" s="4">
        <v>3.75</v>
      </c>
    </row>
    <row r="51" spans="1:7" x14ac:dyDescent="0.3">
      <c r="A51" s="3">
        <v>44634</v>
      </c>
      <c r="C51" s="4">
        <v>6.8070000000000004</v>
      </c>
      <c r="D51" s="4">
        <v>3.94</v>
      </c>
      <c r="E51" s="4">
        <v>3.5</v>
      </c>
      <c r="F51" s="4">
        <v>3.5</v>
      </c>
      <c r="G51" s="4">
        <v>3.75</v>
      </c>
    </row>
    <row r="52" spans="1:7" x14ac:dyDescent="0.3">
      <c r="A52" s="3">
        <v>44635</v>
      </c>
      <c r="C52" s="4">
        <v>6.8070000000000004</v>
      </c>
      <c r="D52" s="4">
        <v>3.94</v>
      </c>
      <c r="E52" s="4">
        <v>3.5</v>
      </c>
      <c r="F52" s="4">
        <v>3.5</v>
      </c>
      <c r="G52" s="4">
        <v>3.75</v>
      </c>
    </row>
    <row r="53" spans="1:7" x14ac:dyDescent="0.3">
      <c r="A53" s="3">
        <v>44636</v>
      </c>
      <c r="C53" s="4">
        <v>6.8070000000000004</v>
      </c>
      <c r="D53" s="4">
        <v>3.94</v>
      </c>
      <c r="E53" s="4">
        <v>3.5</v>
      </c>
      <c r="F53" s="4">
        <v>3.5</v>
      </c>
      <c r="G53" s="4">
        <v>3.75</v>
      </c>
    </row>
    <row r="54" spans="1:7" x14ac:dyDescent="0.3">
      <c r="A54" s="3">
        <v>44637</v>
      </c>
      <c r="C54" s="4">
        <v>6.8070000000000004</v>
      </c>
      <c r="D54" s="4">
        <v>3.94</v>
      </c>
      <c r="E54" s="4">
        <v>3.5</v>
      </c>
      <c r="F54" s="4">
        <v>3.5</v>
      </c>
      <c r="G54" s="4">
        <v>3.75</v>
      </c>
    </row>
    <row r="55" spans="1:7" x14ac:dyDescent="0.3">
      <c r="A55" s="3">
        <v>44638</v>
      </c>
      <c r="C55" s="4">
        <v>7.1154999999999999</v>
      </c>
      <c r="D55" s="4">
        <v>3.9893000000000001</v>
      </c>
      <c r="E55" s="4">
        <v>3.5</v>
      </c>
      <c r="F55" s="4">
        <v>3.5</v>
      </c>
      <c r="G55" s="4">
        <v>3.75</v>
      </c>
    </row>
    <row r="56" spans="1:7" x14ac:dyDescent="0.3">
      <c r="A56" s="3">
        <v>44641</v>
      </c>
      <c r="C56" s="4">
        <v>7.1154999999999999</v>
      </c>
      <c r="D56" s="4">
        <v>3.9893000000000001</v>
      </c>
      <c r="E56" s="4">
        <v>3.5</v>
      </c>
      <c r="F56" s="4">
        <v>3.5</v>
      </c>
      <c r="G56" s="4">
        <v>3.75</v>
      </c>
    </row>
    <row r="57" spans="1:7" x14ac:dyDescent="0.3">
      <c r="A57" s="3">
        <v>44642</v>
      </c>
      <c r="C57" s="4">
        <v>7.1154999999999999</v>
      </c>
      <c r="D57" s="4">
        <v>3.9893000000000001</v>
      </c>
      <c r="E57" s="4">
        <v>3.5</v>
      </c>
      <c r="F57" s="4">
        <v>3.5</v>
      </c>
      <c r="G57" s="4">
        <v>3.75</v>
      </c>
    </row>
    <row r="58" spans="1:7" x14ac:dyDescent="0.3">
      <c r="A58" s="3">
        <v>44643</v>
      </c>
      <c r="C58" s="4">
        <v>7.1154999999999999</v>
      </c>
      <c r="D58" s="4">
        <v>3.9893000000000001</v>
      </c>
      <c r="E58" s="4">
        <v>3.5</v>
      </c>
      <c r="F58" s="4">
        <v>3.5</v>
      </c>
      <c r="G58" s="4">
        <v>3.75</v>
      </c>
    </row>
    <row r="59" spans="1:7" x14ac:dyDescent="0.3">
      <c r="A59" s="3">
        <v>44644</v>
      </c>
      <c r="C59" s="4">
        <v>7.1154999999999999</v>
      </c>
      <c r="D59" s="4">
        <v>3.9893000000000001</v>
      </c>
      <c r="E59" s="4">
        <v>3.5</v>
      </c>
      <c r="F59" s="4">
        <v>3.5</v>
      </c>
      <c r="G59" s="4">
        <v>3.75</v>
      </c>
    </row>
    <row r="60" spans="1:7" x14ac:dyDescent="0.3">
      <c r="A60" s="3">
        <v>44645</v>
      </c>
      <c r="C60" s="4">
        <v>7.4429999999999996</v>
      </c>
      <c r="D60" s="4">
        <v>3.9801000000000002</v>
      </c>
      <c r="E60" s="4">
        <v>3.5</v>
      </c>
      <c r="F60" s="4">
        <v>3.5</v>
      </c>
      <c r="G60" s="4">
        <v>3.75</v>
      </c>
    </row>
    <row r="61" spans="1:7" x14ac:dyDescent="0.3">
      <c r="A61" s="3">
        <v>44648</v>
      </c>
      <c r="C61" s="4">
        <v>7.4429999999999996</v>
      </c>
      <c r="D61" s="4">
        <v>3.9801000000000002</v>
      </c>
      <c r="E61" s="4">
        <v>3.5</v>
      </c>
      <c r="F61" s="4">
        <v>3.5</v>
      </c>
      <c r="G61" s="4">
        <v>3.75</v>
      </c>
    </row>
    <row r="62" spans="1:7" x14ac:dyDescent="0.3">
      <c r="A62" s="3">
        <v>44649</v>
      </c>
      <c r="C62" s="4">
        <v>7.4429999999999996</v>
      </c>
      <c r="D62" s="4">
        <v>3.9801000000000002</v>
      </c>
      <c r="E62" s="4">
        <v>3.5</v>
      </c>
      <c r="F62" s="4">
        <v>3.5</v>
      </c>
      <c r="G62" s="4">
        <v>3.75</v>
      </c>
    </row>
    <row r="63" spans="1:7" x14ac:dyDescent="0.3">
      <c r="A63" s="3">
        <v>44650</v>
      </c>
      <c r="C63" s="4">
        <v>7.4429999999999996</v>
      </c>
      <c r="D63" s="4">
        <v>3.9801000000000002</v>
      </c>
      <c r="E63" s="4">
        <v>3.5</v>
      </c>
      <c r="F63" s="4">
        <v>3.5</v>
      </c>
      <c r="G63" s="4">
        <v>3.75</v>
      </c>
    </row>
    <row r="64" spans="1:7" x14ac:dyDescent="0.3">
      <c r="A64" s="3">
        <v>44651</v>
      </c>
      <c r="C64" s="4">
        <v>7.4429999999999996</v>
      </c>
      <c r="D64" s="4">
        <v>3.9801000000000002</v>
      </c>
      <c r="E64" s="4">
        <v>3.5</v>
      </c>
      <c r="F64" s="4">
        <v>3.5</v>
      </c>
      <c r="G64" s="4">
        <v>3.75</v>
      </c>
    </row>
    <row r="65" spans="1:7" x14ac:dyDescent="0.3">
      <c r="A65" s="3">
        <v>44652</v>
      </c>
      <c r="C65" s="4">
        <v>7.4429999999999996</v>
      </c>
      <c r="D65" s="4">
        <v>3.9801000000000002</v>
      </c>
      <c r="E65" s="4">
        <v>3.5</v>
      </c>
      <c r="F65" s="4">
        <v>3.5</v>
      </c>
      <c r="G65" s="4">
        <v>3.75</v>
      </c>
    </row>
    <row r="66" spans="1:7" x14ac:dyDescent="0.3">
      <c r="A66" s="3">
        <v>44655</v>
      </c>
      <c r="C66" s="4">
        <v>6.8510999999999997</v>
      </c>
      <c r="D66" s="4">
        <v>4.28</v>
      </c>
      <c r="E66" s="4">
        <v>3.5</v>
      </c>
      <c r="F66" s="4">
        <v>3.5</v>
      </c>
      <c r="G66" s="4">
        <v>3.75</v>
      </c>
    </row>
    <row r="67" spans="1:7" x14ac:dyDescent="0.3">
      <c r="A67" s="3">
        <v>44656</v>
      </c>
      <c r="C67" s="4">
        <v>6.8510999999999997</v>
      </c>
      <c r="D67" s="4">
        <v>4.28</v>
      </c>
      <c r="E67" s="4">
        <v>3.5</v>
      </c>
      <c r="F67" s="4">
        <v>3.5</v>
      </c>
      <c r="G67" s="4">
        <v>3.75</v>
      </c>
    </row>
    <row r="68" spans="1:7" x14ac:dyDescent="0.3">
      <c r="A68" s="3">
        <v>44657</v>
      </c>
      <c r="C68" s="4">
        <v>6.8510999999999997</v>
      </c>
      <c r="D68" s="4">
        <v>4.28</v>
      </c>
      <c r="E68" s="4">
        <v>3.5</v>
      </c>
      <c r="F68" s="4">
        <v>3.5</v>
      </c>
      <c r="G68" s="4">
        <v>3.75</v>
      </c>
    </row>
    <row r="69" spans="1:7" x14ac:dyDescent="0.3">
      <c r="A69" s="3">
        <v>44658</v>
      </c>
      <c r="C69" s="4">
        <v>6.8510999999999997</v>
      </c>
      <c r="D69" s="4">
        <v>4.28</v>
      </c>
      <c r="E69" s="4">
        <v>3.5</v>
      </c>
      <c r="F69" s="4">
        <v>3.5</v>
      </c>
      <c r="G69" s="4">
        <v>3.75</v>
      </c>
    </row>
    <row r="70" spans="1:7" x14ac:dyDescent="0.3">
      <c r="A70" s="3">
        <v>44659</v>
      </c>
      <c r="C70" s="4">
        <v>7.7504999999999997</v>
      </c>
      <c r="D70" s="4">
        <v>4.28</v>
      </c>
      <c r="E70" s="4">
        <v>3.5</v>
      </c>
      <c r="F70" s="4">
        <v>3.5</v>
      </c>
      <c r="G70" s="4">
        <v>3.75</v>
      </c>
    </row>
    <row r="71" spans="1:7" x14ac:dyDescent="0.3">
      <c r="A71" s="3">
        <v>44662</v>
      </c>
      <c r="C71" s="4">
        <v>7.7504999999999997</v>
      </c>
      <c r="D71" s="4">
        <v>4.2901999999999996</v>
      </c>
      <c r="E71" s="4">
        <v>3.5</v>
      </c>
      <c r="F71" s="4">
        <v>3.5</v>
      </c>
      <c r="G71" s="4">
        <v>3.75</v>
      </c>
    </row>
    <row r="72" spans="1:7" x14ac:dyDescent="0.3">
      <c r="A72" s="3">
        <v>44663</v>
      </c>
      <c r="C72" s="4">
        <v>7.7504999999999997</v>
      </c>
      <c r="D72" s="4">
        <v>4.2901999999999996</v>
      </c>
      <c r="E72" s="4">
        <v>3.5</v>
      </c>
      <c r="F72" s="4">
        <v>3.5</v>
      </c>
      <c r="G72" s="4">
        <v>3.75</v>
      </c>
    </row>
    <row r="73" spans="1:7" x14ac:dyDescent="0.3">
      <c r="A73" s="3">
        <v>44664</v>
      </c>
      <c r="C73" s="4">
        <v>7.7504999999999997</v>
      </c>
      <c r="D73" s="4">
        <v>4.2901999999999996</v>
      </c>
      <c r="E73" s="4">
        <v>3.5</v>
      </c>
      <c r="F73" s="4">
        <v>3.5</v>
      </c>
      <c r="G73" s="4">
        <v>3.75</v>
      </c>
    </row>
    <row r="74" spans="1:7" x14ac:dyDescent="0.3">
      <c r="A74" s="3">
        <v>44665</v>
      </c>
      <c r="C74" s="4">
        <v>7.8085000000000004</v>
      </c>
      <c r="D74" s="4">
        <v>4.2901999999999996</v>
      </c>
      <c r="E74" s="4">
        <v>3.5</v>
      </c>
      <c r="F74" s="4">
        <v>3.5</v>
      </c>
      <c r="G74" s="4">
        <v>3.75</v>
      </c>
    </row>
    <row r="75" spans="1:7" x14ac:dyDescent="0.3">
      <c r="A75" s="3">
        <v>44669</v>
      </c>
      <c r="C75" s="4">
        <v>7.8404999999999996</v>
      </c>
      <c r="D75" s="4">
        <v>4.2798999999999996</v>
      </c>
      <c r="E75" s="4">
        <v>3.5</v>
      </c>
      <c r="F75" s="4">
        <v>3.5</v>
      </c>
      <c r="G75" s="4">
        <v>3.75</v>
      </c>
    </row>
    <row r="76" spans="1:7" x14ac:dyDescent="0.3">
      <c r="A76" s="3">
        <v>44670</v>
      </c>
      <c r="C76" s="4">
        <v>7.8404999999999996</v>
      </c>
      <c r="D76" s="4">
        <v>4.2798999999999996</v>
      </c>
      <c r="E76" s="4">
        <v>3.5</v>
      </c>
      <c r="F76" s="4">
        <v>3.5</v>
      </c>
      <c r="G76" s="4">
        <v>3.75</v>
      </c>
    </row>
    <row r="77" spans="1:7" x14ac:dyDescent="0.3">
      <c r="A77" s="3">
        <v>44671</v>
      </c>
      <c r="C77" s="4">
        <v>8.0335999999999999</v>
      </c>
      <c r="D77" s="4">
        <v>4.3213999999999997</v>
      </c>
      <c r="E77" s="4">
        <v>3.5</v>
      </c>
      <c r="F77" s="4">
        <v>3.5</v>
      </c>
      <c r="G77" s="4">
        <v>3.75</v>
      </c>
    </row>
    <row r="78" spans="1:7" x14ac:dyDescent="0.3">
      <c r="A78" s="3">
        <v>44673</v>
      </c>
      <c r="C78" s="4">
        <v>8.0767000000000007</v>
      </c>
      <c r="D78" s="4">
        <v>4.3422000000000001</v>
      </c>
      <c r="E78" s="4">
        <v>3.5</v>
      </c>
      <c r="F78" s="4">
        <v>3.5</v>
      </c>
      <c r="G78" s="4">
        <v>3.75</v>
      </c>
    </row>
    <row r="79" spans="1:7" x14ac:dyDescent="0.3">
      <c r="A79" s="3">
        <v>44676</v>
      </c>
      <c r="C79" s="4">
        <v>8.2041000000000004</v>
      </c>
      <c r="D79" s="4">
        <v>4.3422000000000001</v>
      </c>
      <c r="E79" s="4">
        <v>3.5</v>
      </c>
      <c r="F79" s="4">
        <v>3.5</v>
      </c>
      <c r="G79" s="4">
        <v>3.75</v>
      </c>
    </row>
    <row r="80" spans="1:7" x14ac:dyDescent="0.3">
      <c r="A80" s="3">
        <v>44677</v>
      </c>
      <c r="C80" s="4">
        <v>8.2041000000000004</v>
      </c>
      <c r="D80" s="4">
        <v>4.3422000000000001</v>
      </c>
      <c r="E80" s="4">
        <v>3.5</v>
      </c>
      <c r="F80" s="4">
        <v>3.5</v>
      </c>
      <c r="G80" s="4">
        <v>3.75</v>
      </c>
    </row>
    <row r="81" spans="1:7" x14ac:dyDescent="0.3">
      <c r="A81" s="3">
        <v>44678</v>
      </c>
      <c r="C81" s="4">
        <v>8.2041000000000004</v>
      </c>
      <c r="D81" s="4">
        <v>4.3422000000000001</v>
      </c>
      <c r="E81" s="4">
        <v>3.5</v>
      </c>
      <c r="F81" s="4">
        <v>3.5</v>
      </c>
      <c r="G81" s="4">
        <v>3.75</v>
      </c>
    </row>
    <row r="82" spans="1:7" x14ac:dyDescent="0.3">
      <c r="A82" s="3">
        <v>44679</v>
      </c>
      <c r="C82" s="4">
        <v>8.2041000000000004</v>
      </c>
      <c r="D82" s="4">
        <v>4.3422000000000001</v>
      </c>
      <c r="E82" s="4">
        <v>3.5</v>
      </c>
      <c r="F82" s="4">
        <v>3.5</v>
      </c>
      <c r="G82" s="4">
        <v>3.75</v>
      </c>
    </row>
    <row r="83" spans="1:7" x14ac:dyDescent="0.3">
      <c r="A83" s="3">
        <v>44680</v>
      </c>
      <c r="C83" s="4">
        <v>8.5289999999999999</v>
      </c>
      <c r="D83" s="4">
        <v>4.4356</v>
      </c>
      <c r="E83" s="4">
        <v>3.5</v>
      </c>
      <c r="F83" s="4">
        <v>3.5</v>
      </c>
      <c r="G83" s="4">
        <v>3.75</v>
      </c>
    </row>
    <row r="84" spans="1:7" x14ac:dyDescent="0.3">
      <c r="A84" s="3">
        <v>44683</v>
      </c>
      <c r="C84" s="4">
        <v>8.5289999999999999</v>
      </c>
      <c r="D84" s="4">
        <v>4.4356</v>
      </c>
      <c r="E84" s="4">
        <v>3.5</v>
      </c>
      <c r="F84" s="4">
        <v>3.5</v>
      </c>
      <c r="G84" s="4">
        <v>3.75</v>
      </c>
    </row>
    <row r="85" spans="1:7" x14ac:dyDescent="0.3">
      <c r="A85" s="3">
        <v>44684</v>
      </c>
      <c r="C85" s="4">
        <v>8.5289999999999999</v>
      </c>
      <c r="D85" s="4">
        <v>4.4356</v>
      </c>
      <c r="E85" s="4">
        <v>3.5</v>
      </c>
      <c r="F85" s="4">
        <v>3.5</v>
      </c>
      <c r="G85" s="4">
        <v>3.75</v>
      </c>
    </row>
    <row r="86" spans="1:7" x14ac:dyDescent="0.3">
      <c r="A86" s="3">
        <v>44685</v>
      </c>
      <c r="C86" s="4">
        <v>8.5289999999999999</v>
      </c>
      <c r="D86" s="4">
        <v>4.4356</v>
      </c>
      <c r="E86" s="4">
        <v>3.5</v>
      </c>
      <c r="F86" s="4">
        <v>3.5</v>
      </c>
      <c r="G86" s="4">
        <v>3.75</v>
      </c>
    </row>
    <row r="87" spans="1:7" x14ac:dyDescent="0.3">
      <c r="A87" s="3">
        <v>44686</v>
      </c>
      <c r="C87" s="4">
        <v>8.5289999999999999</v>
      </c>
      <c r="D87" s="4">
        <v>4.4356</v>
      </c>
      <c r="E87" s="4">
        <v>3.5</v>
      </c>
      <c r="F87" s="4">
        <v>3.5</v>
      </c>
      <c r="G87" s="4">
        <v>3.75</v>
      </c>
    </row>
    <row r="88" spans="1:7" x14ac:dyDescent="0.3">
      <c r="A88" s="3">
        <v>44687</v>
      </c>
      <c r="C88" s="4">
        <v>8.9298999999999999</v>
      </c>
      <c r="D88" s="4">
        <v>4.4356</v>
      </c>
      <c r="E88" s="4">
        <v>3.5</v>
      </c>
      <c r="F88" s="4">
        <v>3.5</v>
      </c>
      <c r="G88" s="4">
        <v>3.75</v>
      </c>
    </row>
    <row r="89" spans="1:7" x14ac:dyDescent="0.3">
      <c r="A89" s="3">
        <v>44690</v>
      </c>
      <c r="C89" s="4">
        <v>8.9396000000000004</v>
      </c>
      <c r="D89" s="4">
        <v>4.6021000000000001</v>
      </c>
      <c r="E89" s="4">
        <v>3.5</v>
      </c>
      <c r="F89" s="4">
        <v>3.5</v>
      </c>
      <c r="G89" s="4">
        <v>3.75</v>
      </c>
    </row>
    <row r="90" spans="1:7" x14ac:dyDescent="0.3">
      <c r="A90" s="3">
        <v>44691</v>
      </c>
      <c r="C90" s="4">
        <v>8.9396000000000004</v>
      </c>
      <c r="D90" s="4">
        <v>4.6021000000000001</v>
      </c>
      <c r="E90" s="4">
        <v>3.5</v>
      </c>
      <c r="F90" s="4">
        <v>3.5</v>
      </c>
      <c r="G90" s="4">
        <v>3.75</v>
      </c>
    </row>
    <row r="91" spans="1:7" x14ac:dyDescent="0.3">
      <c r="A91" s="3">
        <v>44692</v>
      </c>
      <c r="C91" s="4">
        <v>9.1027000000000005</v>
      </c>
      <c r="D91" s="4">
        <v>4.6021000000000001</v>
      </c>
      <c r="E91" s="4">
        <v>3.5</v>
      </c>
      <c r="F91" s="4">
        <v>3.5</v>
      </c>
      <c r="G91" s="4">
        <v>3.75</v>
      </c>
    </row>
    <row r="92" spans="1:7" x14ac:dyDescent="0.3">
      <c r="A92" s="3">
        <v>44693</v>
      </c>
      <c r="C92" s="4">
        <v>9.1027000000000005</v>
      </c>
      <c r="D92" s="4">
        <v>4.6021000000000001</v>
      </c>
      <c r="E92" s="4">
        <v>3.5</v>
      </c>
      <c r="F92" s="4">
        <v>3.5</v>
      </c>
      <c r="G92" s="4">
        <v>3.75</v>
      </c>
    </row>
    <row r="93" spans="1:7" x14ac:dyDescent="0.3">
      <c r="A93" s="3">
        <v>44694</v>
      </c>
      <c r="C93" s="4">
        <v>9.3522999999999996</v>
      </c>
      <c r="D93" s="4">
        <v>4.6021000000000001</v>
      </c>
      <c r="E93" s="4">
        <v>3.5</v>
      </c>
      <c r="F93" s="4">
        <v>3.5</v>
      </c>
      <c r="G93" s="4">
        <v>3.75</v>
      </c>
    </row>
    <row r="94" spans="1:7" x14ac:dyDescent="0.3">
      <c r="A94" s="3">
        <v>44697</v>
      </c>
      <c r="C94" s="4">
        <v>9.3522999999999996</v>
      </c>
      <c r="D94" s="4">
        <v>4.7793999999999999</v>
      </c>
      <c r="E94" s="4">
        <v>3.5</v>
      </c>
      <c r="F94" s="4">
        <v>3.5</v>
      </c>
      <c r="G94" s="4">
        <v>3.75</v>
      </c>
    </row>
    <row r="95" spans="1:7" x14ac:dyDescent="0.3">
      <c r="A95" s="3">
        <v>44698</v>
      </c>
      <c r="C95" s="4">
        <v>9.3522999999999996</v>
      </c>
      <c r="D95" s="4">
        <v>4.7793999999999999</v>
      </c>
      <c r="E95" s="4">
        <v>3.5</v>
      </c>
      <c r="F95" s="4">
        <v>3.5</v>
      </c>
      <c r="G95" s="4">
        <v>3.75</v>
      </c>
    </row>
    <row r="96" spans="1:7" x14ac:dyDescent="0.3">
      <c r="A96" s="3">
        <v>44699</v>
      </c>
      <c r="C96" s="4">
        <v>9.3522999999999996</v>
      </c>
      <c r="D96" s="4">
        <v>4.7793999999999999</v>
      </c>
      <c r="E96" s="4">
        <v>3.5</v>
      </c>
      <c r="F96" s="4">
        <v>3.5</v>
      </c>
      <c r="G96" s="4">
        <v>3.75</v>
      </c>
    </row>
    <row r="97" spans="1:7" x14ac:dyDescent="0.3">
      <c r="A97" s="3">
        <v>44700</v>
      </c>
      <c r="C97" s="4">
        <v>9.3522999999999996</v>
      </c>
      <c r="D97" s="4">
        <v>4.7793999999999999</v>
      </c>
      <c r="E97" s="4">
        <v>3.5</v>
      </c>
      <c r="F97" s="4">
        <v>3.5</v>
      </c>
      <c r="G97" s="4">
        <v>3.75</v>
      </c>
    </row>
    <row r="98" spans="1:7" x14ac:dyDescent="0.3">
      <c r="A98" s="3">
        <v>44701</v>
      </c>
      <c r="C98" s="4">
        <v>9.1456999999999997</v>
      </c>
      <c r="D98" s="4">
        <v>4.9885999999999999</v>
      </c>
      <c r="E98" s="4">
        <v>3.5</v>
      </c>
      <c r="F98" s="4">
        <v>3.5</v>
      </c>
      <c r="G98" s="4">
        <v>3.75</v>
      </c>
    </row>
    <row r="99" spans="1:7" x14ac:dyDescent="0.3">
      <c r="A99" s="3">
        <v>44704</v>
      </c>
      <c r="C99" s="4">
        <v>9.1456999999999997</v>
      </c>
      <c r="D99" s="4">
        <v>4.9885999999999999</v>
      </c>
      <c r="E99" s="4">
        <v>3.5</v>
      </c>
      <c r="F99" s="4">
        <v>3.5</v>
      </c>
      <c r="G99" s="4">
        <v>3.75</v>
      </c>
    </row>
    <row r="100" spans="1:7" x14ac:dyDescent="0.3">
      <c r="A100" s="3">
        <v>44705</v>
      </c>
      <c r="C100" s="4">
        <v>9.1456999999999997</v>
      </c>
      <c r="D100" s="4">
        <v>4.9885999999999999</v>
      </c>
      <c r="E100" s="4">
        <v>3.5</v>
      </c>
      <c r="F100" s="4">
        <v>3.5</v>
      </c>
      <c r="G100" s="4">
        <v>3.75</v>
      </c>
    </row>
    <row r="101" spans="1:7" x14ac:dyDescent="0.3">
      <c r="A101" s="3">
        <v>44706</v>
      </c>
      <c r="C101" s="4">
        <v>9.1456999999999997</v>
      </c>
      <c r="D101" s="4">
        <v>4.9885999999999999</v>
      </c>
      <c r="E101" s="4">
        <v>3.5</v>
      </c>
      <c r="F101" s="4">
        <v>3.5</v>
      </c>
      <c r="G101" s="4">
        <v>3.75</v>
      </c>
    </row>
    <row r="102" spans="1:7" x14ac:dyDescent="0.3">
      <c r="A102" s="3">
        <v>44707</v>
      </c>
      <c r="C102" s="4">
        <v>9.1456999999999997</v>
      </c>
      <c r="D102" s="4">
        <v>4.9885999999999999</v>
      </c>
      <c r="E102" s="4">
        <v>3.5</v>
      </c>
      <c r="F102" s="4">
        <v>3.5</v>
      </c>
      <c r="G102" s="4">
        <v>3.75</v>
      </c>
    </row>
    <row r="103" spans="1:7" x14ac:dyDescent="0.3">
      <c r="A103" s="3">
        <v>44708</v>
      </c>
      <c r="C103" s="4">
        <v>9.1456999999999997</v>
      </c>
      <c r="D103" s="4">
        <v>4.9893999999999998</v>
      </c>
      <c r="E103" s="4">
        <v>3.5</v>
      </c>
      <c r="F103" s="4">
        <v>3.5</v>
      </c>
      <c r="G103" s="4">
        <v>3.75</v>
      </c>
    </row>
    <row r="104" spans="1:7" x14ac:dyDescent="0.3">
      <c r="A104" s="3">
        <v>44711</v>
      </c>
      <c r="C104" s="4">
        <v>9.1456999999999997</v>
      </c>
      <c r="D104" s="4">
        <v>4.9570999999999996</v>
      </c>
      <c r="E104" s="4">
        <v>3.5</v>
      </c>
      <c r="F104" s="4">
        <v>3.5</v>
      </c>
      <c r="G104" s="4">
        <v>3.75</v>
      </c>
    </row>
    <row r="105" spans="1:7" x14ac:dyDescent="0.3">
      <c r="A105" s="3">
        <v>44712</v>
      </c>
      <c r="C105" s="4">
        <v>9.1456999999999997</v>
      </c>
      <c r="D105" s="4">
        <v>4.9570999999999996</v>
      </c>
      <c r="E105" s="4">
        <v>3.5</v>
      </c>
      <c r="F105" s="4">
        <v>3.5</v>
      </c>
      <c r="G105" s="4">
        <v>3.75</v>
      </c>
    </row>
    <row r="106" spans="1:7" x14ac:dyDescent="0.3">
      <c r="A106" s="3">
        <v>44713</v>
      </c>
      <c r="C106" s="4">
        <v>9.1456999999999997</v>
      </c>
      <c r="D106" s="4">
        <v>4.9570999999999996</v>
      </c>
      <c r="E106" s="4">
        <v>3.5</v>
      </c>
      <c r="F106" s="4">
        <v>3.5</v>
      </c>
      <c r="G106" s="4">
        <v>3.75</v>
      </c>
    </row>
    <row r="107" spans="1:7" x14ac:dyDescent="0.3">
      <c r="A107" s="3">
        <v>44714</v>
      </c>
      <c r="C107" s="4">
        <v>9.1456999999999997</v>
      </c>
      <c r="D107" s="4">
        <v>4.9570999999999996</v>
      </c>
      <c r="E107" s="4">
        <v>3.5</v>
      </c>
      <c r="F107" s="4">
        <v>3.5</v>
      </c>
      <c r="G107" s="4">
        <v>3.75</v>
      </c>
    </row>
    <row r="108" spans="1:7" x14ac:dyDescent="0.3">
      <c r="A108" s="3">
        <v>44715</v>
      </c>
      <c r="C108" s="4">
        <v>9.1456999999999997</v>
      </c>
      <c r="D108" s="4">
        <v>4.9570999999999996</v>
      </c>
      <c r="E108" s="4">
        <v>3.5</v>
      </c>
      <c r="F108" s="4">
        <v>3.5</v>
      </c>
      <c r="G108" s="4">
        <v>3.75</v>
      </c>
    </row>
    <row r="109" spans="1:7" x14ac:dyDescent="0.3">
      <c r="A109" s="3">
        <v>44718</v>
      </c>
      <c r="C109" s="4">
        <v>9.1456999999999997</v>
      </c>
      <c r="D109" s="4">
        <v>4.9893999999999998</v>
      </c>
      <c r="E109" s="4">
        <v>3.5</v>
      </c>
      <c r="F109" s="4">
        <v>3.5</v>
      </c>
      <c r="G109" s="4">
        <v>3.75</v>
      </c>
    </row>
    <row r="110" spans="1:7" x14ac:dyDescent="0.3">
      <c r="A110" s="3">
        <v>44719</v>
      </c>
      <c r="C110" s="4">
        <v>9.1456999999999997</v>
      </c>
      <c r="D110" s="4">
        <v>4.9893999999999998</v>
      </c>
      <c r="E110" s="4">
        <v>3.5</v>
      </c>
      <c r="F110" s="4">
        <v>3.5</v>
      </c>
      <c r="G110" s="4">
        <v>3.75</v>
      </c>
    </row>
    <row r="111" spans="1:7" x14ac:dyDescent="0.3">
      <c r="A111" s="3">
        <v>44720</v>
      </c>
      <c r="C111" s="4">
        <v>9.1456999999999997</v>
      </c>
      <c r="D111" s="4">
        <v>4.9893999999999998</v>
      </c>
      <c r="E111" s="4">
        <v>3.5</v>
      </c>
      <c r="F111" s="4">
        <v>3.5</v>
      </c>
      <c r="G111" s="4">
        <v>3.75</v>
      </c>
    </row>
    <row r="112" spans="1:7" x14ac:dyDescent="0.3">
      <c r="A112" s="3">
        <v>44721</v>
      </c>
      <c r="C112" s="4">
        <v>9.1999999999999993</v>
      </c>
      <c r="D112" s="4">
        <v>5.1452</v>
      </c>
      <c r="E112" s="4">
        <v>3.5</v>
      </c>
      <c r="F112" s="4">
        <v>3.5</v>
      </c>
      <c r="G112" s="4">
        <v>3.75</v>
      </c>
    </row>
    <row r="113" spans="1:7" x14ac:dyDescent="0.3">
      <c r="A113" s="3">
        <v>44722</v>
      </c>
      <c r="C113" s="4">
        <v>7.8384</v>
      </c>
      <c r="D113" s="4">
        <v>5.7550999999999997</v>
      </c>
      <c r="E113" s="4">
        <v>3.5</v>
      </c>
      <c r="F113" s="4">
        <v>3.5</v>
      </c>
      <c r="G113" s="4">
        <v>3.75</v>
      </c>
    </row>
    <row r="114" spans="1:7" x14ac:dyDescent="0.3">
      <c r="A114" s="3">
        <v>44725</v>
      </c>
      <c r="C114" s="4">
        <v>7.8384</v>
      </c>
      <c r="D114" s="4">
        <v>5.7550999999999997</v>
      </c>
      <c r="E114" s="4">
        <v>3.5</v>
      </c>
      <c r="F114" s="4">
        <v>3.5</v>
      </c>
      <c r="G114" s="4">
        <v>3.75</v>
      </c>
    </row>
    <row r="115" spans="1:7" x14ac:dyDescent="0.3">
      <c r="A115" s="3">
        <v>44726</v>
      </c>
      <c r="C115" s="4">
        <v>7.8384</v>
      </c>
      <c r="D115" s="4">
        <v>5.7550999999999997</v>
      </c>
      <c r="E115" s="4">
        <v>3.5</v>
      </c>
      <c r="F115" s="4">
        <v>3.5</v>
      </c>
      <c r="G115" s="4">
        <v>3.75</v>
      </c>
    </row>
    <row r="116" spans="1:7" x14ac:dyDescent="0.3">
      <c r="A116" s="3">
        <v>44727</v>
      </c>
      <c r="C116" s="4">
        <v>7.8384</v>
      </c>
      <c r="D116" s="4">
        <v>5.7550999999999997</v>
      </c>
      <c r="E116" s="4">
        <v>3.5</v>
      </c>
      <c r="F116" s="4">
        <v>3.5</v>
      </c>
      <c r="G116" s="4">
        <v>3.75</v>
      </c>
    </row>
    <row r="117" spans="1:7" x14ac:dyDescent="0.3">
      <c r="A117" s="3">
        <v>44729</v>
      </c>
      <c r="C117" s="4">
        <v>7.7313000000000001</v>
      </c>
      <c r="D117" s="4">
        <v>5.7550999999999997</v>
      </c>
      <c r="E117" s="4">
        <v>3.5</v>
      </c>
      <c r="F117" s="4">
        <v>3.5</v>
      </c>
      <c r="G117" s="4">
        <v>3.5</v>
      </c>
    </row>
    <row r="118" spans="1:7" x14ac:dyDescent="0.3">
      <c r="A118" s="3">
        <v>44732</v>
      </c>
      <c r="C118" s="4">
        <v>7.7313000000000001</v>
      </c>
      <c r="D118" s="4">
        <v>5.7550999999999997</v>
      </c>
      <c r="E118" s="4">
        <v>3.5</v>
      </c>
      <c r="F118" s="4">
        <v>3.5</v>
      </c>
      <c r="G118" s="4">
        <v>3.5</v>
      </c>
    </row>
    <row r="119" spans="1:7" x14ac:dyDescent="0.3">
      <c r="A119" s="3">
        <v>44733</v>
      </c>
      <c r="C119" s="4">
        <v>7.7313000000000001</v>
      </c>
      <c r="D119" s="4">
        <v>5.7550999999999997</v>
      </c>
      <c r="E119" s="4">
        <v>3.5</v>
      </c>
      <c r="F119" s="4">
        <v>3.5</v>
      </c>
      <c r="G119" s="4">
        <v>3.5</v>
      </c>
    </row>
    <row r="120" spans="1:7" x14ac:dyDescent="0.3">
      <c r="A120" s="3">
        <v>44734</v>
      </c>
      <c r="C120" s="4">
        <v>7.7313000000000001</v>
      </c>
      <c r="D120" s="4">
        <v>5.7550999999999997</v>
      </c>
      <c r="E120" s="4">
        <v>3.5</v>
      </c>
      <c r="F120" s="4">
        <v>3.5</v>
      </c>
      <c r="G120" s="4">
        <v>3.5</v>
      </c>
    </row>
    <row r="121" spans="1:7" x14ac:dyDescent="0.3">
      <c r="A121" s="3">
        <v>44735</v>
      </c>
      <c r="C121" s="4">
        <v>7.7313000000000001</v>
      </c>
      <c r="D121" s="4">
        <v>5.7550999999999997</v>
      </c>
      <c r="E121" s="4">
        <v>3.5</v>
      </c>
      <c r="F121" s="4">
        <v>3.5</v>
      </c>
      <c r="G121" s="4">
        <v>3.5</v>
      </c>
    </row>
    <row r="122" spans="1:7" x14ac:dyDescent="0.3">
      <c r="A122" s="3">
        <v>44736</v>
      </c>
      <c r="C122" s="4">
        <v>7.7313000000000001</v>
      </c>
      <c r="D122" s="4">
        <v>5.7550999999999997</v>
      </c>
      <c r="E122" s="4">
        <v>3.5</v>
      </c>
      <c r="F122" s="4">
        <v>3.5</v>
      </c>
      <c r="G122" s="4">
        <v>3.5</v>
      </c>
    </row>
    <row r="123" spans="1:7" x14ac:dyDescent="0.3">
      <c r="A123" s="3">
        <v>44739</v>
      </c>
      <c r="C123" s="4">
        <v>7.7313000000000001</v>
      </c>
      <c r="D123" s="4">
        <v>5.7550999999999997</v>
      </c>
      <c r="E123" s="4">
        <v>3.5</v>
      </c>
      <c r="F123" s="4">
        <v>3.5</v>
      </c>
      <c r="G123" s="4">
        <v>3.5</v>
      </c>
    </row>
    <row r="124" spans="1:7" x14ac:dyDescent="0.3">
      <c r="A124" s="3">
        <v>44740</v>
      </c>
      <c r="C124" s="4">
        <v>7.7313000000000001</v>
      </c>
      <c r="D124" s="4">
        <v>5.7550999999999997</v>
      </c>
      <c r="E124" s="4">
        <v>3.5</v>
      </c>
      <c r="F124" s="4">
        <v>3.5</v>
      </c>
      <c r="G124" s="4">
        <v>3.5</v>
      </c>
    </row>
    <row r="125" spans="1:7" x14ac:dyDescent="0.3">
      <c r="A125" s="3">
        <v>44741</v>
      </c>
      <c r="C125" s="4">
        <v>7.7313000000000001</v>
      </c>
      <c r="D125" s="4">
        <v>5.7550999999999997</v>
      </c>
      <c r="E125" s="4">
        <v>3.5</v>
      </c>
      <c r="F125" s="4">
        <v>3.5</v>
      </c>
      <c r="G125" s="4">
        <v>3.5</v>
      </c>
    </row>
    <row r="126" spans="1:7" x14ac:dyDescent="0.3">
      <c r="A126" s="3">
        <v>44742</v>
      </c>
      <c r="C126" s="4">
        <v>7.7313000000000001</v>
      </c>
      <c r="D126" s="4">
        <v>5.7550999999999997</v>
      </c>
      <c r="E126" s="4">
        <v>3.5</v>
      </c>
      <c r="F126" s="4">
        <v>3.5</v>
      </c>
      <c r="G126" s="4">
        <v>3.5</v>
      </c>
    </row>
    <row r="127" spans="1:7" x14ac:dyDescent="0.3">
      <c r="A127" s="3">
        <v>44743</v>
      </c>
      <c r="C127" s="4">
        <v>7.7313000000000001</v>
      </c>
      <c r="D127" s="4">
        <v>5.7550999999999997</v>
      </c>
      <c r="E127" s="4">
        <v>3.5</v>
      </c>
      <c r="F127" s="4">
        <v>3.5</v>
      </c>
      <c r="G127" s="4">
        <v>3.5</v>
      </c>
    </row>
    <row r="128" spans="1:7" x14ac:dyDescent="0.3">
      <c r="A128" s="3">
        <v>44746</v>
      </c>
      <c r="C128" s="4">
        <v>7.7313000000000001</v>
      </c>
      <c r="D128" s="4">
        <v>5.7550999999999997</v>
      </c>
      <c r="E128" s="4">
        <v>3.5</v>
      </c>
      <c r="F128" s="4">
        <v>3.5</v>
      </c>
      <c r="G128" s="4">
        <v>3.5</v>
      </c>
    </row>
    <row r="129" spans="1:7" x14ac:dyDescent="0.3">
      <c r="A129" s="3">
        <v>44747</v>
      </c>
      <c r="C129" s="4">
        <v>7.7313000000000001</v>
      </c>
      <c r="D129" s="4">
        <v>5.7550999999999997</v>
      </c>
      <c r="E129" s="4">
        <v>3.5</v>
      </c>
      <c r="F129" s="4">
        <v>3.5</v>
      </c>
      <c r="G129" s="4">
        <v>3.5</v>
      </c>
    </row>
    <row r="130" spans="1:7" x14ac:dyDescent="0.3">
      <c r="A130" s="3">
        <v>44748</v>
      </c>
      <c r="C130" s="4">
        <v>7.7313000000000001</v>
      </c>
      <c r="D130" s="4">
        <v>5.7550999999999997</v>
      </c>
      <c r="E130" s="4">
        <v>3.5</v>
      </c>
      <c r="F130" s="4">
        <v>3.5</v>
      </c>
      <c r="G130" s="4">
        <v>3.5</v>
      </c>
    </row>
    <row r="131" spans="1:7" x14ac:dyDescent="0.3">
      <c r="A131" s="3">
        <v>44749</v>
      </c>
      <c r="C131" s="4">
        <v>7.7313000000000001</v>
      </c>
      <c r="D131" s="4">
        <v>5.7550999999999997</v>
      </c>
      <c r="E131" s="4">
        <v>3.5</v>
      </c>
      <c r="F131" s="4">
        <v>3.5</v>
      </c>
      <c r="G131" s="4">
        <v>3.5</v>
      </c>
    </row>
    <row r="132" spans="1:7" x14ac:dyDescent="0.3">
      <c r="A132" s="3">
        <v>44750</v>
      </c>
      <c r="C132" s="4">
        <v>7.8533999999999997</v>
      </c>
      <c r="D132" s="4">
        <v>5.7550999999999997</v>
      </c>
      <c r="E132" s="4">
        <v>3.5</v>
      </c>
      <c r="F132" s="4">
        <v>3.5</v>
      </c>
      <c r="G132" s="4">
        <v>3.5</v>
      </c>
    </row>
    <row r="133" spans="1:7" x14ac:dyDescent="0.3">
      <c r="A133" s="3">
        <v>44753</v>
      </c>
      <c r="C133" s="4">
        <v>7.8533999999999997</v>
      </c>
      <c r="D133" s="4">
        <v>5.7550999999999997</v>
      </c>
      <c r="E133" s="4">
        <v>3.5</v>
      </c>
      <c r="F133" s="4">
        <v>3.5</v>
      </c>
      <c r="G133" s="4">
        <v>3.5</v>
      </c>
    </row>
    <row r="134" spans="1:7" x14ac:dyDescent="0.3">
      <c r="A134" s="3">
        <v>44754</v>
      </c>
      <c r="C134" s="4">
        <v>7.8533999999999997</v>
      </c>
      <c r="D134" s="4">
        <v>5.7550999999999997</v>
      </c>
      <c r="E134" s="4">
        <v>3.5</v>
      </c>
      <c r="F134" s="4">
        <v>3.5</v>
      </c>
      <c r="G134" s="4">
        <v>3.5</v>
      </c>
    </row>
    <row r="135" spans="1:7" x14ac:dyDescent="0.3">
      <c r="A135" s="3">
        <v>44755</v>
      </c>
      <c r="C135" s="4">
        <v>7.8533999999999997</v>
      </c>
      <c r="D135" s="4">
        <v>5.7550999999999997</v>
      </c>
      <c r="E135" s="4">
        <v>3.5</v>
      </c>
      <c r="F135" s="4">
        <v>3.5</v>
      </c>
      <c r="G135" s="4">
        <v>3.5</v>
      </c>
    </row>
    <row r="136" spans="1:7" x14ac:dyDescent="0.3">
      <c r="A136" s="3">
        <v>44756</v>
      </c>
      <c r="C136" s="4">
        <v>7.8533999999999997</v>
      </c>
      <c r="D136" s="4">
        <v>5.7550999999999997</v>
      </c>
      <c r="E136" s="4">
        <v>3.5</v>
      </c>
      <c r="F136" s="4">
        <v>3.5</v>
      </c>
      <c r="G136" s="4">
        <v>3.5</v>
      </c>
    </row>
    <row r="137" spans="1:7" x14ac:dyDescent="0.3">
      <c r="A137" s="3">
        <v>44757</v>
      </c>
      <c r="C137" s="4">
        <v>7.8533999999999997</v>
      </c>
      <c r="D137" s="4">
        <v>5.7550999999999997</v>
      </c>
      <c r="E137" s="4">
        <v>3.5</v>
      </c>
      <c r="F137" s="4">
        <v>3.5</v>
      </c>
      <c r="G137" s="4">
        <v>3.5</v>
      </c>
    </row>
    <row r="138" spans="1:7" x14ac:dyDescent="0.3">
      <c r="A138" s="3">
        <v>44760</v>
      </c>
      <c r="C138" s="4">
        <v>7.5740999999999996</v>
      </c>
      <c r="D138" s="4">
        <v>5.5444000000000004</v>
      </c>
      <c r="E138" s="4">
        <v>3.36</v>
      </c>
      <c r="F138" s="4">
        <v>3.3</v>
      </c>
      <c r="G138" s="4">
        <v>3.25</v>
      </c>
    </row>
    <row r="139" spans="1:7" x14ac:dyDescent="0.3">
      <c r="A139" s="3">
        <v>44761</v>
      </c>
      <c r="C139" s="4">
        <v>7.5740999999999996</v>
      </c>
      <c r="D139" s="4">
        <v>5.5444000000000004</v>
      </c>
      <c r="E139" s="4">
        <v>3.36</v>
      </c>
      <c r="F139" s="4">
        <v>3.3</v>
      </c>
      <c r="G139" s="4">
        <v>3.25</v>
      </c>
    </row>
    <row r="140" spans="1:7" x14ac:dyDescent="0.3">
      <c r="A140" s="3">
        <v>44762</v>
      </c>
      <c r="C140" s="4">
        <v>7.5740999999999996</v>
      </c>
      <c r="D140" s="4">
        <v>5.5444000000000004</v>
      </c>
      <c r="E140" s="4">
        <v>3.36</v>
      </c>
      <c r="F140" s="4">
        <v>3.3</v>
      </c>
      <c r="G140" s="4">
        <v>3.25</v>
      </c>
    </row>
    <row r="141" spans="1:7" x14ac:dyDescent="0.3">
      <c r="A141" s="3">
        <v>44763</v>
      </c>
      <c r="C141" s="4">
        <v>7.1809000000000003</v>
      </c>
      <c r="D141" s="4">
        <v>5.6550000000000002</v>
      </c>
      <c r="E141" s="4">
        <v>3.36</v>
      </c>
      <c r="F141" s="4">
        <v>3.3</v>
      </c>
      <c r="G141" s="4">
        <v>3.25</v>
      </c>
    </row>
    <row r="142" spans="1:7" x14ac:dyDescent="0.3">
      <c r="A142" s="3">
        <v>44764</v>
      </c>
      <c r="C142" s="4">
        <v>7.1238000000000001</v>
      </c>
      <c r="D142" s="4">
        <v>5.8917000000000002</v>
      </c>
      <c r="E142" s="4">
        <v>3.61</v>
      </c>
      <c r="F142" s="4">
        <v>3.3</v>
      </c>
      <c r="G142" s="4">
        <v>3.25</v>
      </c>
    </row>
    <row r="143" spans="1:7" x14ac:dyDescent="0.3">
      <c r="A143" s="3">
        <v>44767</v>
      </c>
      <c r="C143" s="4">
        <v>7.1238000000000001</v>
      </c>
      <c r="D143" s="4">
        <v>5.8917000000000002</v>
      </c>
      <c r="E143" s="4">
        <v>3.61</v>
      </c>
      <c r="F143" s="4">
        <v>3.3</v>
      </c>
      <c r="G143" s="4">
        <v>3.25</v>
      </c>
    </row>
    <row r="144" spans="1:7" x14ac:dyDescent="0.3">
      <c r="A144" s="3">
        <v>44768</v>
      </c>
      <c r="C144" s="4">
        <v>7.1238000000000001</v>
      </c>
      <c r="D144" s="4">
        <v>5.8917000000000002</v>
      </c>
      <c r="E144" s="4">
        <v>3.61</v>
      </c>
      <c r="F144" s="4">
        <v>3.3</v>
      </c>
      <c r="G144" s="4">
        <v>3.25</v>
      </c>
    </row>
    <row r="145" spans="1:7" x14ac:dyDescent="0.3">
      <c r="A145" s="3">
        <v>44769</v>
      </c>
      <c r="C145" s="4">
        <v>7.1238000000000001</v>
      </c>
      <c r="D145" s="4">
        <v>5.8917000000000002</v>
      </c>
      <c r="E145" s="4">
        <v>3.61</v>
      </c>
      <c r="F145" s="4">
        <v>3.3</v>
      </c>
      <c r="G145" s="4">
        <v>3.25</v>
      </c>
    </row>
    <row r="146" spans="1:7" x14ac:dyDescent="0.3">
      <c r="A146" s="3">
        <v>44770</v>
      </c>
      <c r="C146" s="4">
        <v>7.1238000000000001</v>
      </c>
      <c r="D146" s="4">
        <v>5.8917000000000002</v>
      </c>
      <c r="E146" s="4">
        <v>3.61</v>
      </c>
      <c r="F146" s="4">
        <v>3.3</v>
      </c>
      <c r="G146" s="4">
        <v>3.25</v>
      </c>
    </row>
    <row r="147" spans="1:7" x14ac:dyDescent="0.3">
      <c r="A147" s="3">
        <v>44771</v>
      </c>
      <c r="C147" s="4">
        <v>7.0503</v>
      </c>
      <c r="D147" s="4">
        <v>5.8601000000000001</v>
      </c>
      <c r="E147" s="4">
        <v>3.61</v>
      </c>
      <c r="F147" s="4">
        <v>3.3</v>
      </c>
      <c r="G147" s="4">
        <v>3.25</v>
      </c>
    </row>
    <row r="148" spans="1:7" x14ac:dyDescent="0.3">
      <c r="A148" s="3">
        <v>44774</v>
      </c>
      <c r="C148" s="4">
        <v>7.0503</v>
      </c>
      <c r="D148" s="4">
        <v>5.8601000000000001</v>
      </c>
      <c r="E148" s="4">
        <v>3.61</v>
      </c>
      <c r="F148" s="4">
        <v>3.3</v>
      </c>
      <c r="G148" s="4">
        <v>3.25</v>
      </c>
    </row>
    <row r="149" spans="1:7" x14ac:dyDescent="0.3">
      <c r="A149" s="3">
        <v>44775</v>
      </c>
      <c r="C149" s="4">
        <v>7.0503</v>
      </c>
      <c r="D149" s="4">
        <v>5.8601000000000001</v>
      </c>
      <c r="E149" s="4">
        <v>3.61</v>
      </c>
      <c r="F149" s="4">
        <v>3.3</v>
      </c>
      <c r="G149" s="4">
        <v>3.25</v>
      </c>
    </row>
    <row r="150" spans="1:7" x14ac:dyDescent="0.3">
      <c r="A150" s="3">
        <v>44776</v>
      </c>
      <c r="C150" s="4">
        <v>7.0503</v>
      </c>
      <c r="D150" s="4">
        <v>5.8601000000000001</v>
      </c>
      <c r="E150" s="4">
        <v>3.61</v>
      </c>
      <c r="F150" s="4">
        <v>3.3</v>
      </c>
      <c r="G150" s="4">
        <v>3.25</v>
      </c>
    </row>
    <row r="151" spans="1:7" x14ac:dyDescent="0.3">
      <c r="A151" s="3">
        <v>44777</v>
      </c>
      <c r="C151" s="4">
        <v>7.0503</v>
      </c>
      <c r="D151" s="4">
        <v>5.8601000000000001</v>
      </c>
      <c r="E151" s="4">
        <v>3.61</v>
      </c>
      <c r="F151" s="4">
        <v>3.3</v>
      </c>
      <c r="G151" s="4">
        <v>3.25</v>
      </c>
    </row>
    <row r="152" spans="1:7" x14ac:dyDescent="0.3">
      <c r="A152" s="3">
        <v>44778</v>
      </c>
      <c r="C152" s="4">
        <v>7.0503</v>
      </c>
      <c r="D152" s="4">
        <v>5.8601000000000001</v>
      </c>
      <c r="E152" s="4">
        <v>3.61</v>
      </c>
      <c r="F152" s="4">
        <v>3.3</v>
      </c>
      <c r="G152" s="4">
        <v>3.25</v>
      </c>
    </row>
    <row r="153" spans="1:7" x14ac:dyDescent="0.3">
      <c r="A153" s="3">
        <v>44781</v>
      </c>
      <c r="C153" s="4">
        <v>7.0503</v>
      </c>
      <c r="D153" s="4">
        <v>5.8601000000000001</v>
      </c>
      <c r="E153" s="4">
        <v>3.61</v>
      </c>
      <c r="F153" s="4">
        <v>3.3</v>
      </c>
      <c r="G153" s="4">
        <v>3.25</v>
      </c>
    </row>
    <row r="154" spans="1:7" x14ac:dyDescent="0.3">
      <c r="A154" s="3">
        <v>44782</v>
      </c>
      <c r="C154" s="4">
        <v>7.0286999999999997</v>
      </c>
      <c r="D154" s="4">
        <v>5.8601000000000001</v>
      </c>
      <c r="E154" s="4">
        <v>3.61</v>
      </c>
      <c r="F154" s="4">
        <v>3.3</v>
      </c>
      <c r="G154" s="4">
        <v>3.25</v>
      </c>
    </row>
    <row r="155" spans="1:7" x14ac:dyDescent="0.3">
      <c r="A155" s="3">
        <v>44783</v>
      </c>
      <c r="C155" s="4">
        <v>7.0286999999999997</v>
      </c>
      <c r="D155" s="4">
        <v>5.8601000000000001</v>
      </c>
      <c r="E155" s="4">
        <v>3.61</v>
      </c>
      <c r="F155" s="4">
        <v>3.3</v>
      </c>
      <c r="G155" s="4">
        <v>3.25</v>
      </c>
    </row>
    <row r="156" spans="1:7" x14ac:dyDescent="0.3">
      <c r="A156" s="3">
        <v>44784</v>
      </c>
      <c r="C156" s="4">
        <v>7.0286999999999997</v>
      </c>
      <c r="D156" s="4">
        <v>5.8601000000000001</v>
      </c>
      <c r="E156" s="4">
        <v>3.61</v>
      </c>
      <c r="F156" s="4">
        <v>3.3</v>
      </c>
      <c r="G156" s="4">
        <v>3.25</v>
      </c>
    </row>
    <row r="157" spans="1:7" x14ac:dyDescent="0.3">
      <c r="A157" s="3">
        <v>44785</v>
      </c>
      <c r="C157" s="4">
        <v>7.0286999999999997</v>
      </c>
      <c r="D157" s="4">
        <v>5.8601000000000001</v>
      </c>
      <c r="E157" s="4">
        <v>3.61</v>
      </c>
      <c r="F157" s="4">
        <v>3.3</v>
      </c>
      <c r="G157" s="4">
        <v>3.25</v>
      </c>
    </row>
    <row r="158" spans="1:7" x14ac:dyDescent="0.3">
      <c r="A158" s="3">
        <v>44788</v>
      </c>
      <c r="C158" s="4">
        <v>7.0286999999999997</v>
      </c>
      <c r="D158" s="4">
        <v>5.7656000000000001</v>
      </c>
      <c r="E158" s="4">
        <v>3.61</v>
      </c>
      <c r="F158" s="4">
        <v>3.3</v>
      </c>
      <c r="G158" s="4">
        <v>3.25</v>
      </c>
    </row>
    <row r="159" spans="1:7" x14ac:dyDescent="0.3">
      <c r="A159" s="3">
        <v>44789</v>
      </c>
      <c r="C159" s="4">
        <v>7.0286999999999997</v>
      </c>
      <c r="D159" s="4">
        <v>5.7656000000000001</v>
      </c>
      <c r="E159" s="4">
        <v>3.61</v>
      </c>
      <c r="F159" s="4">
        <v>3.3</v>
      </c>
      <c r="G159" s="4">
        <v>3.25</v>
      </c>
    </row>
    <row r="160" spans="1:7" x14ac:dyDescent="0.3">
      <c r="A160" s="3">
        <v>44790</v>
      </c>
      <c r="C160" s="4">
        <v>7.0286999999999997</v>
      </c>
      <c r="D160" s="4">
        <v>5.7656000000000001</v>
      </c>
      <c r="E160" s="4">
        <v>3.61</v>
      </c>
      <c r="F160" s="4">
        <v>3.3</v>
      </c>
      <c r="G160" s="4">
        <v>3.25</v>
      </c>
    </row>
    <row r="161" spans="1:7" x14ac:dyDescent="0.3">
      <c r="A161" s="3">
        <v>44791</v>
      </c>
      <c r="C161" s="4">
        <v>7.0167999999999999</v>
      </c>
      <c r="D161" s="4">
        <v>5.7605000000000004</v>
      </c>
      <c r="E161" s="4">
        <v>4</v>
      </c>
      <c r="F161" s="4">
        <v>3.5</v>
      </c>
      <c r="G161" s="4">
        <v>3.5</v>
      </c>
    </row>
    <row r="162" spans="1:7" x14ac:dyDescent="0.3">
      <c r="A162" s="3">
        <v>44792</v>
      </c>
      <c r="C162" s="4">
        <v>6.6215000000000002</v>
      </c>
      <c r="D162" s="4">
        <v>5.2914000000000003</v>
      </c>
      <c r="E162" s="4">
        <v>4</v>
      </c>
      <c r="F162" s="4">
        <v>3.5</v>
      </c>
      <c r="G162" s="4">
        <v>3.5</v>
      </c>
    </row>
    <row r="163" spans="1:7" x14ac:dyDescent="0.3">
      <c r="A163" s="3">
        <v>44795</v>
      </c>
      <c r="C163" s="4">
        <v>6.6215000000000002</v>
      </c>
      <c r="D163" s="4">
        <v>5.2914000000000003</v>
      </c>
      <c r="E163" s="4">
        <v>4</v>
      </c>
      <c r="F163" s="4">
        <v>3.5</v>
      </c>
      <c r="G163" s="4">
        <v>3.5</v>
      </c>
    </row>
    <row r="164" spans="1:7" x14ac:dyDescent="0.3">
      <c r="A164" s="3">
        <v>44796</v>
      </c>
      <c r="C164" s="4">
        <v>6.6215000000000002</v>
      </c>
      <c r="D164" s="4">
        <v>5.2914000000000003</v>
      </c>
      <c r="E164" s="4">
        <v>4</v>
      </c>
      <c r="F164" s="4">
        <v>3.5</v>
      </c>
      <c r="G164" s="4">
        <v>3.5</v>
      </c>
    </row>
    <row r="165" spans="1:7" x14ac:dyDescent="0.3">
      <c r="A165" s="3">
        <v>44797</v>
      </c>
      <c r="C165" s="4">
        <v>6.6215000000000002</v>
      </c>
      <c r="D165" s="4">
        <v>5.2914000000000003</v>
      </c>
      <c r="E165" s="4">
        <v>4</v>
      </c>
      <c r="F165" s="4">
        <v>3.5</v>
      </c>
      <c r="G165" s="4">
        <v>3.5</v>
      </c>
    </row>
    <row r="166" spans="1:7" x14ac:dyDescent="0.3">
      <c r="A166" s="3">
        <v>44798</v>
      </c>
      <c r="C166" s="4">
        <v>6.6215000000000002</v>
      </c>
      <c r="D166" s="4">
        <v>5.2914000000000003</v>
      </c>
      <c r="E166" s="4">
        <v>4</v>
      </c>
      <c r="F166" s="4">
        <v>3.5</v>
      </c>
      <c r="G166" s="4">
        <v>3.5</v>
      </c>
    </row>
    <row r="167" spans="1:7" x14ac:dyDescent="0.3">
      <c r="A167" s="3">
        <v>44799</v>
      </c>
      <c r="C167" s="4">
        <v>6.6215000000000002</v>
      </c>
      <c r="D167" s="4">
        <v>5.2914000000000003</v>
      </c>
      <c r="E167" s="4">
        <v>4</v>
      </c>
      <c r="F167" s="4">
        <v>3.5</v>
      </c>
      <c r="G167" s="4">
        <v>3.5</v>
      </c>
    </row>
    <row r="168" spans="1:7" x14ac:dyDescent="0.3">
      <c r="A168" s="3">
        <v>44802</v>
      </c>
      <c r="C168" s="4">
        <v>6.4943</v>
      </c>
      <c r="D168" s="4">
        <v>5.1882000000000001</v>
      </c>
      <c r="E168" s="4">
        <v>4</v>
      </c>
      <c r="F168" s="4">
        <v>3.5</v>
      </c>
      <c r="G168" s="4">
        <v>3.5</v>
      </c>
    </row>
    <row r="169" spans="1:7" x14ac:dyDescent="0.3">
      <c r="A169" s="3">
        <v>44803</v>
      </c>
      <c r="C169" s="4">
        <v>6.4943</v>
      </c>
      <c r="D169" s="4">
        <v>5.1882000000000001</v>
      </c>
      <c r="E169" s="4">
        <v>4</v>
      </c>
      <c r="F169" s="4">
        <v>3.5</v>
      </c>
      <c r="G169" s="4">
        <v>3.5</v>
      </c>
    </row>
    <row r="170" spans="1:7" x14ac:dyDescent="0.3">
      <c r="A170" s="3">
        <v>44804</v>
      </c>
      <c r="C170" s="4">
        <v>6.4943</v>
      </c>
      <c r="D170" s="4">
        <v>5.1882000000000001</v>
      </c>
      <c r="E170" s="4">
        <v>4</v>
      </c>
      <c r="F170" s="4">
        <v>3.5</v>
      </c>
      <c r="G170" s="4">
        <v>3.5</v>
      </c>
    </row>
    <row r="171" spans="1:7" x14ac:dyDescent="0.3">
      <c r="A171" s="3">
        <v>44805</v>
      </c>
      <c r="C171" s="4">
        <v>6.4943</v>
      </c>
      <c r="D171" s="4">
        <v>5.1882000000000001</v>
      </c>
      <c r="E171" s="4">
        <v>4</v>
      </c>
      <c r="F171" s="4">
        <v>3.5</v>
      </c>
      <c r="G171" s="4">
        <v>3.5</v>
      </c>
    </row>
    <row r="172" spans="1:7" x14ac:dyDescent="0.3">
      <c r="A172" s="3">
        <v>44806</v>
      </c>
      <c r="C172" s="4">
        <v>6.4943</v>
      </c>
      <c r="D172" s="4">
        <v>5</v>
      </c>
      <c r="E172" s="4">
        <v>4</v>
      </c>
      <c r="F172" s="4">
        <v>3.5</v>
      </c>
      <c r="G172" s="4">
        <v>3.5</v>
      </c>
    </row>
    <row r="173" spans="1:7" x14ac:dyDescent="0.3">
      <c r="A173" s="3">
        <v>44809</v>
      </c>
      <c r="C173" s="4">
        <v>6.4751000000000003</v>
      </c>
      <c r="D173" s="4">
        <v>5.0716000000000001</v>
      </c>
      <c r="E173" s="4">
        <v>4</v>
      </c>
      <c r="F173" s="4">
        <v>3.5</v>
      </c>
      <c r="G173" s="4">
        <v>3.5</v>
      </c>
    </row>
    <row r="174" spans="1:7" x14ac:dyDescent="0.3">
      <c r="A174" s="3">
        <v>44810</v>
      </c>
      <c r="C174" s="4">
        <v>6.4751000000000003</v>
      </c>
      <c r="D174" s="4">
        <v>5.0716000000000001</v>
      </c>
      <c r="E174" s="4">
        <v>4</v>
      </c>
      <c r="F174" s="4">
        <v>3.5</v>
      </c>
      <c r="G174" s="4">
        <v>3.5</v>
      </c>
    </row>
    <row r="175" spans="1:7" x14ac:dyDescent="0.3">
      <c r="A175" s="3">
        <v>44812</v>
      </c>
      <c r="C175" s="4">
        <v>6.4751000000000003</v>
      </c>
      <c r="D175" s="4">
        <v>5.0716000000000001</v>
      </c>
      <c r="E175" s="4">
        <v>4</v>
      </c>
      <c r="F175" s="4">
        <v>3.5</v>
      </c>
      <c r="G175" s="4">
        <v>3.5</v>
      </c>
    </row>
    <row r="176" spans="1:7" x14ac:dyDescent="0.3">
      <c r="A176" s="3">
        <v>44813</v>
      </c>
      <c r="C176" s="4">
        <v>6.3577000000000004</v>
      </c>
      <c r="D176" s="4">
        <v>5.0820999999999996</v>
      </c>
      <c r="E176" s="4">
        <v>4</v>
      </c>
      <c r="F176" s="4">
        <v>3.5</v>
      </c>
      <c r="G176" s="4">
        <v>3.5</v>
      </c>
    </row>
    <row r="177" spans="1:7" x14ac:dyDescent="0.3">
      <c r="A177" s="3">
        <v>44816</v>
      </c>
      <c r="C177" s="4">
        <v>6.3577000000000004</v>
      </c>
      <c r="D177" s="4">
        <v>5.0820999999999996</v>
      </c>
      <c r="E177" s="4">
        <v>4</v>
      </c>
      <c r="F177" s="4">
        <v>3.5</v>
      </c>
      <c r="G177" s="4">
        <v>3.5</v>
      </c>
    </row>
    <row r="178" spans="1:7" x14ac:dyDescent="0.3">
      <c r="A178" s="3">
        <v>44817</v>
      </c>
      <c r="C178" s="4">
        <v>6.3577000000000004</v>
      </c>
      <c r="D178" s="4">
        <v>5.0820999999999996</v>
      </c>
      <c r="E178" s="4">
        <v>4</v>
      </c>
      <c r="F178" s="4">
        <v>3.5</v>
      </c>
      <c r="G178" s="4">
        <v>3.5</v>
      </c>
    </row>
    <row r="179" spans="1:7" x14ac:dyDescent="0.3">
      <c r="A179" s="3">
        <v>44818</v>
      </c>
      <c r="C179" s="4">
        <v>6.3577000000000004</v>
      </c>
      <c r="D179" s="4">
        <v>5.0820999999999996</v>
      </c>
      <c r="E179" s="4">
        <v>4</v>
      </c>
      <c r="F179" s="4">
        <v>3.5</v>
      </c>
      <c r="G179" s="4">
        <v>3.5</v>
      </c>
    </row>
    <row r="180" spans="1:7" x14ac:dyDescent="0.3">
      <c r="A180" s="3">
        <v>44819</v>
      </c>
      <c r="C180" s="4">
        <v>6.3577000000000004</v>
      </c>
      <c r="D180" s="4">
        <v>5.0820999999999996</v>
      </c>
      <c r="E180" s="4">
        <v>4</v>
      </c>
      <c r="F180" s="4">
        <v>3.5</v>
      </c>
      <c r="G180" s="4">
        <v>3.5</v>
      </c>
    </row>
    <row r="181" spans="1:7" x14ac:dyDescent="0.3">
      <c r="A181" s="3">
        <v>44820</v>
      </c>
      <c r="C181" s="4">
        <v>5.7747999999999999</v>
      </c>
      <c r="D181" s="4">
        <v>5</v>
      </c>
      <c r="E181" s="4">
        <v>3.61</v>
      </c>
      <c r="F181" s="4">
        <v>3.5</v>
      </c>
      <c r="G181" s="4">
        <v>3.5</v>
      </c>
    </row>
    <row r="182" spans="1:7" x14ac:dyDescent="0.3">
      <c r="A182" s="3">
        <v>44823</v>
      </c>
      <c r="C182" s="4">
        <v>5.7747999999999999</v>
      </c>
      <c r="D182" s="4">
        <v>5</v>
      </c>
      <c r="E182" s="4">
        <v>3.61</v>
      </c>
      <c r="F182" s="4">
        <v>3.5</v>
      </c>
      <c r="G182" s="4">
        <v>3.5</v>
      </c>
    </row>
    <row r="183" spans="1:7" x14ac:dyDescent="0.3">
      <c r="A183" s="3">
        <v>44824</v>
      </c>
      <c r="C183" s="4">
        <v>5.7747999999999999</v>
      </c>
      <c r="D183" s="4">
        <v>5</v>
      </c>
      <c r="E183" s="4">
        <v>3.61</v>
      </c>
      <c r="F183" s="4">
        <v>3.5</v>
      </c>
      <c r="G183" s="4">
        <v>3.5</v>
      </c>
    </row>
    <row r="184" spans="1:7" x14ac:dyDescent="0.3">
      <c r="A184" s="3">
        <v>44825</v>
      </c>
      <c r="C184" s="4">
        <v>5.7747999999999999</v>
      </c>
      <c r="D184" s="4">
        <v>5</v>
      </c>
      <c r="E184" s="4">
        <v>3.61</v>
      </c>
      <c r="F184" s="4">
        <v>3.5</v>
      </c>
      <c r="G184" s="4">
        <v>3.5</v>
      </c>
    </row>
    <row r="185" spans="1:7" x14ac:dyDescent="0.3">
      <c r="A185" s="3">
        <v>44826</v>
      </c>
      <c r="C185" s="4">
        <v>5.7747999999999999</v>
      </c>
      <c r="D185" s="4">
        <v>5</v>
      </c>
      <c r="E185" s="4">
        <v>3.61</v>
      </c>
      <c r="F185" s="4">
        <v>3.5</v>
      </c>
      <c r="G185" s="4">
        <v>3.5</v>
      </c>
    </row>
    <row r="186" spans="1:7" x14ac:dyDescent="0.3">
      <c r="A186" s="3">
        <v>44827</v>
      </c>
      <c r="C186" s="4">
        <v>5.7656000000000001</v>
      </c>
      <c r="D186" s="4">
        <v>4.9569000000000001</v>
      </c>
      <c r="E186" s="4">
        <v>3.61</v>
      </c>
      <c r="F186" s="4">
        <v>3.5</v>
      </c>
      <c r="G186" s="4">
        <v>3.5</v>
      </c>
    </row>
    <row r="187" spans="1:7" x14ac:dyDescent="0.3">
      <c r="A187" s="3">
        <v>44830</v>
      </c>
      <c r="C187" s="4">
        <v>5.7656000000000001</v>
      </c>
      <c r="D187" s="4">
        <v>4.9569000000000001</v>
      </c>
      <c r="E187" s="4">
        <v>3.61</v>
      </c>
      <c r="F187" s="4">
        <v>3.5</v>
      </c>
      <c r="G187" s="4">
        <v>3.5</v>
      </c>
    </row>
    <row r="188" spans="1:7" x14ac:dyDescent="0.3">
      <c r="A188" s="3">
        <v>44831</v>
      </c>
      <c r="C188" s="4">
        <v>5.7656000000000001</v>
      </c>
      <c r="D188" s="4">
        <v>4.9569000000000001</v>
      </c>
      <c r="E188" s="4">
        <v>3.61</v>
      </c>
      <c r="F188" s="4">
        <v>3.5</v>
      </c>
      <c r="G188" s="4">
        <v>3.5</v>
      </c>
    </row>
    <row r="189" spans="1:7" x14ac:dyDescent="0.3">
      <c r="A189" s="3">
        <v>44832</v>
      </c>
      <c r="C189" s="4">
        <v>5.7656000000000001</v>
      </c>
      <c r="D189" s="4">
        <v>4.9569000000000001</v>
      </c>
      <c r="E189" s="4">
        <v>3.61</v>
      </c>
      <c r="F189" s="4">
        <v>3.5</v>
      </c>
      <c r="G189" s="4">
        <v>3.5</v>
      </c>
    </row>
    <row r="190" spans="1:7" x14ac:dyDescent="0.3">
      <c r="A190" s="3">
        <v>44833</v>
      </c>
      <c r="C190" s="4">
        <v>5.7739000000000003</v>
      </c>
      <c r="D190" s="4">
        <v>4.9569000000000001</v>
      </c>
      <c r="E190" s="4">
        <v>3.61</v>
      </c>
      <c r="F190" s="4">
        <v>3.5</v>
      </c>
      <c r="G190" s="4">
        <v>3.5</v>
      </c>
    </row>
    <row r="191" spans="1:7" x14ac:dyDescent="0.3">
      <c r="A191" s="3">
        <v>44834</v>
      </c>
      <c r="C191" s="4">
        <v>5.5838000000000001</v>
      </c>
      <c r="D191" s="4">
        <v>4.9362000000000004</v>
      </c>
      <c r="E191" s="4">
        <v>3.61</v>
      </c>
      <c r="F191" s="4">
        <v>3.5</v>
      </c>
      <c r="G191" s="4">
        <v>3.5</v>
      </c>
    </row>
    <row r="192" spans="1:7" x14ac:dyDescent="0.3">
      <c r="A192" s="3">
        <v>44837</v>
      </c>
      <c r="C192" s="4">
        <v>5.5838000000000001</v>
      </c>
      <c r="D192" s="4">
        <v>4.9362000000000004</v>
      </c>
      <c r="E192" s="4">
        <v>3.61</v>
      </c>
      <c r="F192" s="4">
        <v>3.5</v>
      </c>
      <c r="G192" s="4">
        <v>3.5</v>
      </c>
    </row>
    <row r="193" spans="1:7" x14ac:dyDescent="0.3">
      <c r="A193" s="3">
        <v>44838</v>
      </c>
      <c r="C193" s="4">
        <v>5.5838000000000001</v>
      </c>
      <c r="D193" s="4">
        <v>4.9362000000000004</v>
      </c>
      <c r="E193" s="4">
        <v>3.61</v>
      </c>
      <c r="F193" s="4">
        <v>3.5</v>
      </c>
      <c r="G193" s="4">
        <v>3.5</v>
      </c>
    </row>
    <row r="194" spans="1:7" x14ac:dyDescent="0.3">
      <c r="A194" s="3">
        <v>44839</v>
      </c>
      <c r="C194" s="4">
        <v>5.5838000000000001</v>
      </c>
      <c r="D194" s="4">
        <v>4.9362000000000004</v>
      </c>
      <c r="E194" s="4">
        <v>3.61</v>
      </c>
      <c r="F194" s="4">
        <v>3.5</v>
      </c>
      <c r="G194" s="4">
        <v>3.5</v>
      </c>
    </row>
    <row r="195" spans="1:7" x14ac:dyDescent="0.3">
      <c r="A195" s="3">
        <v>44840</v>
      </c>
      <c r="C195" s="4">
        <v>5.5838000000000001</v>
      </c>
      <c r="D195" s="4">
        <v>4.9362000000000004</v>
      </c>
      <c r="E195" s="4">
        <v>3.61</v>
      </c>
      <c r="F195" s="4">
        <v>3.5</v>
      </c>
      <c r="G195" s="4">
        <v>3.5</v>
      </c>
    </row>
    <row r="196" spans="1:7" x14ac:dyDescent="0.3">
      <c r="A196" s="3">
        <v>44841</v>
      </c>
      <c r="C196" s="4">
        <v>5.5838000000000001</v>
      </c>
      <c r="D196" s="4">
        <v>4.9362000000000004</v>
      </c>
      <c r="E196" s="4">
        <v>3.61</v>
      </c>
      <c r="F196" s="4">
        <v>3.5</v>
      </c>
      <c r="G196" s="4">
        <v>3.5</v>
      </c>
    </row>
    <row r="197" spans="1:7" x14ac:dyDescent="0.3">
      <c r="A197" s="3">
        <v>44844</v>
      </c>
      <c r="C197" s="4">
        <v>5.6151999999999997</v>
      </c>
      <c r="D197" s="4">
        <v>4.7483000000000004</v>
      </c>
      <c r="E197" s="4">
        <v>3.61</v>
      </c>
      <c r="F197" s="4">
        <v>3.5</v>
      </c>
      <c r="G197" s="4">
        <v>3.5</v>
      </c>
    </row>
    <row r="198" spans="1:7" x14ac:dyDescent="0.3">
      <c r="A198" s="3">
        <v>44845</v>
      </c>
      <c r="C198" s="4">
        <v>5.6055000000000001</v>
      </c>
      <c r="D198" s="4">
        <v>4.7483000000000004</v>
      </c>
      <c r="E198" s="4">
        <v>3.61</v>
      </c>
      <c r="F198" s="4">
        <v>3.5</v>
      </c>
      <c r="G198" s="4">
        <v>3.5</v>
      </c>
    </row>
    <row r="199" spans="1:7" x14ac:dyDescent="0.3">
      <c r="A199" s="3">
        <v>44847</v>
      </c>
      <c r="C199" s="4">
        <v>5.6055000000000001</v>
      </c>
      <c r="D199" s="4">
        <v>4.7483000000000004</v>
      </c>
      <c r="E199" s="4">
        <v>3.61</v>
      </c>
      <c r="F199" s="4">
        <v>3.5</v>
      </c>
      <c r="G199" s="4">
        <v>3.5</v>
      </c>
    </row>
    <row r="200" spans="1:7" x14ac:dyDescent="0.3">
      <c r="A200" s="3">
        <v>44848</v>
      </c>
      <c r="C200" s="4">
        <v>5.6055000000000001</v>
      </c>
      <c r="D200" s="4">
        <v>4.7483000000000004</v>
      </c>
      <c r="E200" s="4">
        <v>3.61</v>
      </c>
      <c r="F200" s="4">
        <v>3.5</v>
      </c>
      <c r="G200" s="4">
        <v>3.5</v>
      </c>
    </row>
    <row r="201" spans="1:7" x14ac:dyDescent="0.3">
      <c r="A201" s="3">
        <v>44851</v>
      </c>
      <c r="C201" s="4">
        <v>5.5949999999999998</v>
      </c>
      <c r="D201" s="4">
        <v>4.8213999999999997</v>
      </c>
      <c r="E201" s="4">
        <v>3.61</v>
      </c>
      <c r="F201" s="4">
        <v>3.5</v>
      </c>
      <c r="G201" s="4">
        <v>3.5</v>
      </c>
    </row>
    <row r="202" spans="1:7" x14ac:dyDescent="0.3">
      <c r="A202" s="3">
        <v>44852</v>
      </c>
      <c r="C202" s="4">
        <v>5.5949999999999998</v>
      </c>
      <c r="D202" s="4">
        <v>4.8213999999999997</v>
      </c>
      <c r="E202" s="4">
        <v>3.61</v>
      </c>
      <c r="F202" s="4">
        <v>3.5</v>
      </c>
      <c r="G202" s="4">
        <v>3.5</v>
      </c>
    </row>
    <row r="203" spans="1:7" x14ac:dyDescent="0.3">
      <c r="A203" s="3">
        <v>44853</v>
      </c>
      <c r="C203" s="4">
        <v>5.5949999999999998</v>
      </c>
      <c r="D203" s="4">
        <v>4.8213999999999997</v>
      </c>
      <c r="E203" s="4">
        <v>3.61</v>
      </c>
      <c r="F203" s="4">
        <v>3.5</v>
      </c>
      <c r="G203" s="4">
        <v>3.5</v>
      </c>
    </row>
    <row r="204" spans="1:7" x14ac:dyDescent="0.3">
      <c r="A204" s="3">
        <v>44854</v>
      </c>
      <c r="C204" s="4">
        <v>5.5949999999999998</v>
      </c>
      <c r="D204" s="4">
        <v>4.8213999999999997</v>
      </c>
      <c r="E204" s="4">
        <v>3.61</v>
      </c>
      <c r="F204" s="4">
        <v>3.5</v>
      </c>
      <c r="G204" s="4">
        <v>3.5</v>
      </c>
    </row>
    <row r="205" spans="1:7" x14ac:dyDescent="0.3">
      <c r="A205" s="3">
        <v>44855</v>
      </c>
      <c r="C205" s="4">
        <v>5.4802999999999997</v>
      </c>
      <c r="D205" s="4">
        <v>4.7694000000000001</v>
      </c>
      <c r="E205" s="4">
        <v>3.61</v>
      </c>
      <c r="F205" s="4">
        <v>3.5</v>
      </c>
      <c r="G205" s="4">
        <v>3.5</v>
      </c>
    </row>
    <row r="206" spans="1:7" x14ac:dyDescent="0.3">
      <c r="A206" s="3">
        <v>44858</v>
      </c>
      <c r="C206" s="4">
        <v>5.4802999999999997</v>
      </c>
      <c r="D206" s="4">
        <v>4.7694000000000001</v>
      </c>
      <c r="E206" s="4">
        <v>3.61</v>
      </c>
      <c r="F206" s="4">
        <v>3.5</v>
      </c>
      <c r="G206" s="4">
        <v>3.5</v>
      </c>
    </row>
    <row r="207" spans="1:7" x14ac:dyDescent="0.3">
      <c r="A207" s="3">
        <v>44859</v>
      </c>
      <c r="C207" s="4">
        <v>5.4802999999999997</v>
      </c>
      <c r="D207" s="4">
        <v>4.7694000000000001</v>
      </c>
      <c r="E207" s="4">
        <v>3.61</v>
      </c>
      <c r="F207" s="4">
        <v>3.5</v>
      </c>
      <c r="G207" s="4">
        <v>3.5</v>
      </c>
    </row>
    <row r="208" spans="1:7" x14ac:dyDescent="0.3">
      <c r="A208" s="3">
        <v>44860</v>
      </c>
      <c r="C208" s="4">
        <v>5.4802999999999997</v>
      </c>
      <c r="D208" s="4">
        <v>4.7694000000000001</v>
      </c>
      <c r="E208" s="4">
        <v>3.61</v>
      </c>
      <c r="F208" s="4">
        <v>3.5</v>
      </c>
      <c r="G208" s="4">
        <v>3.5</v>
      </c>
    </row>
    <row r="209" spans="1:7" x14ac:dyDescent="0.3">
      <c r="A209" s="3">
        <v>44861</v>
      </c>
      <c r="C209" s="4">
        <v>5.4802999999999997</v>
      </c>
      <c r="D209" s="4">
        <v>4.7694000000000001</v>
      </c>
      <c r="E209" s="4">
        <v>3.61</v>
      </c>
      <c r="F209" s="4">
        <v>3.5</v>
      </c>
      <c r="G209" s="4">
        <v>3.5</v>
      </c>
    </row>
    <row r="210" spans="1:7" x14ac:dyDescent="0.3">
      <c r="A210" s="3">
        <v>44862</v>
      </c>
      <c r="C210" s="4">
        <v>5.4802999999999997</v>
      </c>
      <c r="D210" s="4">
        <v>4.7694000000000001</v>
      </c>
      <c r="E210" s="4">
        <v>3.61</v>
      </c>
      <c r="F210" s="4">
        <v>3.5</v>
      </c>
      <c r="G210" s="4">
        <v>3.5</v>
      </c>
    </row>
    <row r="211" spans="1:7" x14ac:dyDescent="0.3">
      <c r="A211" s="3">
        <v>44865</v>
      </c>
      <c r="C211" s="4">
        <v>5.4795999999999996</v>
      </c>
      <c r="D211" s="4">
        <v>4.9686000000000003</v>
      </c>
      <c r="E211" s="4">
        <v>3.61</v>
      </c>
      <c r="F211" s="4">
        <v>3.5</v>
      </c>
      <c r="G211" s="4">
        <v>3.5</v>
      </c>
    </row>
    <row r="212" spans="1:7" x14ac:dyDescent="0.3">
      <c r="A212" s="3">
        <v>44866</v>
      </c>
      <c r="C212" s="4">
        <v>5.4795999999999996</v>
      </c>
      <c r="D212" s="4">
        <v>4.9686000000000003</v>
      </c>
      <c r="E212" s="4">
        <v>3.61</v>
      </c>
      <c r="F212" s="4">
        <v>3.5</v>
      </c>
      <c r="G212" s="4">
        <v>3.5</v>
      </c>
    </row>
    <row r="213" spans="1:7" x14ac:dyDescent="0.3">
      <c r="A213" s="3">
        <v>44868</v>
      </c>
      <c r="C213" s="4">
        <v>5.4795999999999996</v>
      </c>
      <c r="D213" s="4">
        <v>4.9686000000000003</v>
      </c>
      <c r="E213" s="4">
        <v>3.61</v>
      </c>
      <c r="F213" s="4">
        <v>3.5</v>
      </c>
      <c r="G213" s="4">
        <v>3.5</v>
      </c>
    </row>
    <row r="214" spans="1:7" x14ac:dyDescent="0.3">
      <c r="A214" s="3">
        <v>44869</v>
      </c>
      <c r="C214" s="4">
        <v>5.4802999999999997</v>
      </c>
      <c r="D214" s="4">
        <v>4.9353999999999996</v>
      </c>
      <c r="E214" s="4">
        <v>3.61</v>
      </c>
      <c r="F214" s="4">
        <v>3.5</v>
      </c>
      <c r="G214" s="4">
        <v>3.5</v>
      </c>
    </row>
    <row r="215" spans="1:7" x14ac:dyDescent="0.3">
      <c r="A215" s="3">
        <v>44872</v>
      </c>
      <c r="C215" s="4">
        <v>5.4802999999999997</v>
      </c>
      <c r="D215" s="4">
        <v>4.9353999999999996</v>
      </c>
      <c r="E215" s="4">
        <v>3.61</v>
      </c>
      <c r="F215" s="4">
        <v>3.5</v>
      </c>
      <c r="G215" s="4">
        <v>3.5</v>
      </c>
    </row>
    <row r="216" spans="1:7" x14ac:dyDescent="0.3">
      <c r="A216" s="3">
        <v>44873</v>
      </c>
      <c r="C216" s="4">
        <v>5.4802999999999997</v>
      </c>
      <c r="D216" s="4">
        <v>4.9353999999999996</v>
      </c>
      <c r="E216" s="4">
        <v>3.61</v>
      </c>
      <c r="F216" s="4">
        <v>3.5</v>
      </c>
      <c r="G216" s="4">
        <v>3.5</v>
      </c>
    </row>
    <row r="217" spans="1:7" x14ac:dyDescent="0.3">
      <c r="A217" s="3">
        <v>44874</v>
      </c>
      <c r="C217" s="4">
        <v>5.4802999999999997</v>
      </c>
      <c r="D217" s="4">
        <v>4.9353999999999996</v>
      </c>
      <c r="E217" s="4">
        <v>3.61</v>
      </c>
      <c r="F217" s="4">
        <v>3.5</v>
      </c>
      <c r="G217" s="4">
        <v>3.5</v>
      </c>
    </row>
    <row r="218" spans="1:7" x14ac:dyDescent="0.3">
      <c r="A218" s="3">
        <v>44875</v>
      </c>
      <c r="C218" s="4">
        <v>5.6905000000000001</v>
      </c>
      <c r="D218" s="4">
        <v>4.9353999999999996</v>
      </c>
      <c r="E218" s="4">
        <v>3.61</v>
      </c>
      <c r="F218" s="4">
        <v>3.5</v>
      </c>
      <c r="G218" s="4">
        <v>3.5</v>
      </c>
    </row>
    <row r="219" spans="1:7" x14ac:dyDescent="0.3">
      <c r="A219" s="3">
        <v>44876</v>
      </c>
      <c r="C219" s="4">
        <v>5.6905000000000001</v>
      </c>
      <c r="D219" s="4">
        <v>4.9686000000000003</v>
      </c>
      <c r="E219" s="4">
        <v>3.61</v>
      </c>
      <c r="F219" s="4">
        <v>3.5</v>
      </c>
      <c r="G219" s="4">
        <v>3.5</v>
      </c>
    </row>
    <row r="220" spans="1:7" x14ac:dyDescent="0.3">
      <c r="A220" s="3">
        <v>44879</v>
      </c>
      <c r="C220" s="4">
        <v>5.6905000000000001</v>
      </c>
      <c r="D220" s="4">
        <v>4.9686000000000003</v>
      </c>
      <c r="E220" s="4">
        <v>3.61</v>
      </c>
      <c r="F220" s="4">
        <v>3.5</v>
      </c>
      <c r="G220" s="4">
        <v>3.5</v>
      </c>
    </row>
    <row r="221" spans="1:7" x14ac:dyDescent="0.3">
      <c r="A221" s="3">
        <v>44881</v>
      </c>
      <c r="C221" s="4">
        <v>5.6905000000000001</v>
      </c>
      <c r="D221" s="4">
        <v>4.9686000000000003</v>
      </c>
      <c r="E221" s="4">
        <v>3.61</v>
      </c>
      <c r="F221" s="4">
        <v>3.5</v>
      </c>
      <c r="G221" s="4">
        <v>3.5</v>
      </c>
    </row>
    <row r="222" spans="1:7" x14ac:dyDescent="0.3">
      <c r="A222" s="3">
        <v>44882</v>
      </c>
      <c r="C222" s="4">
        <v>5.6905000000000001</v>
      </c>
      <c r="D222" s="4">
        <v>4.9686000000000003</v>
      </c>
      <c r="E222" s="4">
        <v>3.61</v>
      </c>
      <c r="F222" s="4">
        <v>3.5</v>
      </c>
      <c r="G222" s="4">
        <v>3.5</v>
      </c>
    </row>
    <row r="223" spans="1:7" x14ac:dyDescent="0.3">
      <c r="A223" s="3">
        <v>44883</v>
      </c>
      <c r="C223" s="4">
        <v>5.88</v>
      </c>
      <c r="D223" s="4">
        <v>5.3448000000000002</v>
      </c>
      <c r="E223" s="4">
        <v>4.05</v>
      </c>
      <c r="F223" s="4">
        <v>3.5</v>
      </c>
      <c r="G223" s="4">
        <v>3.5</v>
      </c>
    </row>
    <row r="224" spans="1:7" x14ac:dyDescent="0.3">
      <c r="A224" s="3">
        <v>44886</v>
      </c>
      <c r="C224" s="4">
        <v>5.88</v>
      </c>
      <c r="D224" s="4">
        <v>5.3448000000000002</v>
      </c>
      <c r="E224" s="4">
        <v>4.05</v>
      </c>
      <c r="F224" s="4">
        <v>3.5</v>
      </c>
      <c r="G224" s="4">
        <v>3.5</v>
      </c>
    </row>
    <row r="225" spans="1:7" x14ac:dyDescent="0.3">
      <c r="A225" s="3">
        <v>44887</v>
      </c>
      <c r="C225" s="4">
        <v>5.88</v>
      </c>
      <c r="D225" s="4">
        <v>5.3448000000000002</v>
      </c>
      <c r="E225" s="4">
        <v>4.05</v>
      </c>
      <c r="F225" s="4">
        <v>3.5</v>
      </c>
      <c r="G225" s="4">
        <v>3.5</v>
      </c>
    </row>
    <row r="226" spans="1:7" x14ac:dyDescent="0.3">
      <c r="A226" s="3">
        <v>44888</v>
      </c>
      <c r="C226" s="4">
        <v>5.88</v>
      </c>
      <c r="D226" s="4">
        <v>5.3448000000000002</v>
      </c>
      <c r="E226" s="4">
        <v>4.05</v>
      </c>
      <c r="F226" s="4">
        <v>3.5</v>
      </c>
      <c r="G226" s="4">
        <v>3.5</v>
      </c>
    </row>
    <row r="227" spans="1:7" x14ac:dyDescent="0.3">
      <c r="A227" s="3">
        <v>44889</v>
      </c>
      <c r="C227" s="4">
        <v>5.88</v>
      </c>
      <c r="D227" s="4">
        <v>5.3448000000000002</v>
      </c>
      <c r="E227" s="4">
        <v>4.05</v>
      </c>
      <c r="F227" s="4">
        <v>3.5</v>
      </c>
      <c r="G227" s="4">
        <v>3.5</v>
      </c>
    </row>
    <row r="228" spans="1:7" x14ac:dyDescent="0.3">
      <c r="A228" s="3">
        <v>44890</v>
      </c>
      <c r="C228" s="4">
        <v>5.88</v>
      </c>
      <c r="D228" s="4">
        <v>5.3448000000000002</v>
      </c>
      <c r="E228" s="4">
        <v>4.05</v>
      </c>
      <c r="F228" s="4">
        <v>3.5</v>
      </c>
      <c r="G228" s="4">
        <v>3.5</v>
      </c>
    </row>
    <row r="229" spans="1:7" x14ac:dyDescent="0.3">
      <c r="A229" s="3">
        <v>44893</v>
      </c>
      <c r="C229" s="4">
        <v>5.88</v>
      </c>
      <c r="D229" s="4">
        <v>5.3448000000000002</v>
      </c>
      <c r="E229" s="4">
        <v>4.05</v>
      </c>
      <c r="F229" s="4">
        <v>3.5</v>
      </c>
      <c r="G229" s="4">
        <v>3.5</v>
      </c>
    </row>
    <row r="230" spans="1:7" x14ac:dyDescent="0.3">
      <c r="A230" s="3">
        <v>44894</v>
      </c>
      <c r="C230" s="4">
        <v>5.88</v>
      </c>
      <c r="D230" s="4">
        <v>5.3448000000000002</v>
      </c>
      <c r="E230" s="4">
        <v>4.05</v>
      </c>
      <c r="F230" s="4">
        <v>3.5</v>
      </c>
      <c r="G230" s="4">
        <v>3.5</v>
      </c>
    </row>
    <row r="231" spans="1:7" x14ac:dyDescent="0.3">
      <c r="A231" s="3">
        <v>44895</v>
      </c>
      <c r="C231" s="4">
        <v>5.88</v>
      </c>
      <c r="D231" s="4">
        <v>5.3448000000000002</v>
      </c>
      <c r="E231" s="4">
        <v>4.05</v>
      </c>
      <c r="F231" s="4">
        <v>3.5</v>
      </c>
      <c r="G231" s="4">
        <v>3.5</v>
      </c>
    </row>
    <row r="232" spans="1:7" x14ac:dyDescent="0.3">
      <c r="A232" s="3">
        <v>44896</v>
      </c>
      <c r="C232" s="4">
        <v>5.88</v>
      </c>
      <c r="D232" s="4">
        <v>5.3448000000000002</v>
      </c>
      <c r="E232" s="4">
        <v>4.05</v>
      </c>
      <c r="F232" s="4">
        <v>3.5</v>
      </c>
      <c r="G232" s="4">
        <v>3.5</v>
      </c>
    </row>
    <row r="233" spans="1:7" x14ac:dyDescent="0.3">
      <c r="A233" s="3">
        <v>44897</v>
      </c>
      <c r="C233" s="4">
        <v>5.7641999999999998</v>
      </c>
      <c r="D233" s="4">
        <v>5.3657000000000004</v>
      </c>
      <c r="E233" s="4">
        <v>4.1500000000000004</v>
      </c>
      <c r="F233" s="4">
        <v>3.5</v>
      </c>
      <c r="G233" s="4">
        <v>3.5</v>
      </c>
    </row>
    <row r="234" spans="1:7" x14ac:dyDescent="0.3">
      <c r="A234" s="3">
        <v>44900</v>
      </c>
      <c r="C234" s="4">
        <v>5.7641999999999998</v>
      </c>
      <c r="D234" s="4">
        <v>5.3657000000000004</v>
      </c>
      <c r="E234" s="4">
        <v>4.1500000000000004</v>
      </c>
      <c r="F234" s="4">
        <v>3.5</v>
      </c>
      <c r="G234" s="4">
        <v>3.5</v>
      </c>
    </row>
    <row r="235" spans="1:7" x14ac:dyDescent="0.3">
      <c r="A235" s="3">
        <v>44901</v>
      </c>
      <c r="C235" s="4">
        <v>5.7641999999999998</v>
      </c>
      <c r="D235" s="4">
        <v>5.3657000000000004</v>
      </c>
      <c r="E235" s="4">
        <v>4.1500000000000004</v>
      </c>
      <c r="F235" s="4">
        <v>3.5</v>
      </c>
      <c r="G235" s="4">
        <v>3.5</v>
      </c>
    </row>
    <row r="236" spans="1:7" x14ac:dyDescent="0.3">
      <c r="A236" s="3">
        <v>44902</v>
      </c>
      <c r="C236" s="4">
        <v>5.7641999999999998</v>
      </c>
      <c r="D236" s="4">
        <v>5.3657000000000004</v>
      </c>
      <c r="E236" s="4">
        <v>4.1500000000000004</v>
      </c>
      <c r="F236" s="4">
        <v>3.5</v>
      </c>
      <c r="G236" s="4">
        <v>3.5</v>
      </c>
    </row>
    <row r="237" spans="1:7" x14ac:dyDescent="0.3">
      <c r="A237" s="3">
        <v>44903</v>
      </c>
      <c r="C237" s="4">
        <v>5.7641999999999998</v>
      </c>
      <c r="D237" s="4">
        <v>5.3657000000000004</v>
      </c>
      <c r="E237" s="4">
        <v>4.1500000000000004</v>
      </c>
      <c r="F237" s="4">
        <v>3.5</v>
      </c>
      <c r="G237" s="4">
        <v>3.5</v>
      </c>
    </row>
    <row r="238" spans="1:7" x14ac:dyDescent="0.3">
      <c r="A238" s="3">
        <v>44904</v>
      </c>
      <c r="C238" s="4">
        <v>5.6485000000000003</v>
      </c>
      <c r="D238" s="4">
        <v>5.3657000000000004</v>
      </c>
      <c r="E238" s="4">
        <v>4.1500000000000004</v>
      </c>
      <c r="F238" s="4">
        <v>3.5</v>
      </c>
      <c r="G238" s="4">
        <v>3.5</v>
      </c>
    </row>
    <row r="239" spans="1:7" x14ac:dyDescent="0.3">
      <c r="A239" s="3">
        <v>44907</v>
      </c>
      <c r="C239" s="4">
        <v>5.6485000000000003</v>
      </c>
      <c r="D239" s="4">
        <v>5.3657000000000004</v>
      </c>
      <c r="E239" s="4">
        <v>4.1500000000000004</v>
      </c>
      <c r="F239" s="4">
        <v>3.5</v>
      </c>
      <c r="G239" s="4">
        <v>3.5</v>
      </c>
    </row>
    <row r="240" spans="1:7" x14ac:dyDescent="0.3">
      <c r="A240" s="3">
        <v>44908</v>
      </c>
      <c r="C240" s="4">
        <v>5.6485000000000003</v>
      </c>
      <c r="D240" s="4">
        <v>5.3657000000000004</v>
      </c>
      <c r="E240" s="4">
        <v>4.1500000000000004</v>
      </c>
      <c r="F240" s="4">
        <v>3.5</v>
      </c>
      <c r="G240" s="4">
        <v>3.5</v>
      </c>
    </row>
    <row r="241" spans="1:7" x14ac:dyDescent="0.3">
      <c r="A241" s="3">
        <v>44909</v>
      </c>
      <c r="C241" s="4">
        <v>5.6485000000000003</v>
      </c>
      <c r="D241" s="4">
        <v>5.3657000000000004</v>
      </c>
      <c r="E241" s="4">
        <v>4.1500000000000004</v>
      </c>
      <c r="F241" s="4">
        <v>3.5</v>
      </c>
      <c r="G241" s="4">
        <v>3.5</v>
      </c>
    </row>
    <row r="242" spans="1:7" x14ac:dyDescent="0.3">
      <c r="A242" s="3">
        <v>44910</v>
      </c>
      <c r="C242" s="4">
        <v>5.6485000000000003</v>
      </c>
      <c r="D242" s="4">
        <v>5.3657000000000004</v>
      </c>
      <c r="E242" s="4">
        <v>4.1500000000000004</v>
      </c>
      <c r="F242" s="4">
        <v>3.5</v>
      </c>
      <c r="G242" s="4">
        <v>3.5</v>
      </c>
    </row>
    <row r="243" spans="1:7" x14ac:dyDescent="0.3">
      <c r="A243" s="3">
        <v>44911</v>
      </c>
      <c r="C243" s="4">
        <v>5.6485000000000003</v>
      </c>
      <c r="D243" s="4">
        <v>5.3657000000000004</v>
      </c>
      <c r="E243" s="4">
        <v>4.1500000000000004</v>
      </c>
      <c r="F243" s="4">
        <v>3.5</v>
      </c>
      <c r="G243" s="4">
        <v>3.5</v>
      </c>
    </row>
    <row r="244" spans="1:7" x14ac:dyDescent="0.3">
      <c r="A244" s="3">
        <v>44914</v>
      </c>
      <c r="C244" s="4">
        <v>5.6589999999999998</v>
      </c>
      <c r="D244" s="4">
        <v>5.3657000000000004</v>
      </c>
      <c r="E244" s="4">
        <v>4.0999999999999996</v>
      </c>
      <c r="F244" s="4">
        <v>3.5</v>
      </c>
      <c r="G244" s="4">
        <v>3.5</v>
      </c>
    </row>
    <row r="245" spans="1:7" x14ac:dyDescent="0.3">
      <c r="A245" s="3">
        <v>44915</v>
      </c>
      <c r="C245" s="4">
        <v>5.6589999999999998</v>
      </c>
      <c r="D245" s="4">
        <v>5.3657000000000004</v>
      </c>
      <c r="E245" s="4">
        <v>4.0999999999999996</v>
      </c>
      <c r="F245" s="4">
        <v>3.5</v>
      </c>
      <c r="G245" s="4">
        <v>3.5</v>
      </c>
    </row>
    <row r="246" spans="1:7" x14ac:dyDescent="0.3">
      <c r="A246" s="3">
        <v>44916</v>
      </c>
      <c r="C246" s="4">
        <v>5.6589999999999998</v>
      </c>
      <c r="D246" s="4">
        <v>5.3657000000000004</v>
      </c>
      <c r="E246" s="4">
        <v>4.0999999999999996</v>
      </c>
      <c r="F246" s="4">
        <v>3.5</v>
      </c>
      <c r="G246" s="4">
        <v>3.5</v>
      </c>
    </row>
    <row r="247" spans="1:7" x14ac:dyDescent="0.3">
      <c r="A247" s="3">
        <v>44917</v>
      </c>
      <c r="C247" s="4">
        <v>5.6589999999999998</v>
      </c>
      <c r="D247" s="4">
        <v>5.3657000000000004</v>
      </c>
      <c r="E247" s="4">
        <v>4.0999999999999996</v>
      </c>
      <c r="F247" s="4">
        <v>3.5</v>
      </c>
      <c r="G247" s="4">
        <v>3.5</v>
      </c>
    </row>
    <row r="248" spans="1:7" x14ac:dyDescent="0.3">
      <c r="A248" s="3">
        <v>44918</v>
      </c>
      <c r="C248" s="4">
        <v>5.5749000000000004</v>
      </c>
      <c r="D248" s="4">
        <v>5.4383999999999997</v>
      </c>
      <c r="E248" s="4">
        <v>4.0999999999999996</v>
      </c>
      <c r="F248" s="4">
        <v>4</v>
      </c>
      <c r="G248" s="4">
        <v>4</v>
      </c>
    </row>
    <row r="249" spans="1:7" x14ac:dyDescent="0.3">
      <c r="A249" s="3">
        <v>44921</v>
      </c>
      <c r="C249" s="4">
        <v>5.5749000000000004</v>
      </c>
      <c r="D249" s="4">
        <v>5.4383999999999997</v>
      </c>
      <c r="E249" s="4">
        <v>4.0999999999999996</v>
      </c>
      <c r="F249" s="4">
        <v>4</v>
      </c>
      <c r="G249" s="4">
        <v>4</v>
      </c>
    </row>
    <row r="250" spans="1:7" x14ac:dyDescent="0.3">
      <c r="A250" s="3">
        <v>44922</v>
      </c>
      <c r="C250" s="4">
        <v>5.5749000000000004</v>
      </c>
      <c r="D250" s="4">
        <v>5.4383999999999997</v>
      </c>
      <c r="E250" s="4">
        <v>4.0999999999999996</v>
      </c>
      <c r="F250" s="4">
        <v>4</v>
      </c>
      <c r="G250" s="4">
        <v>4</v>
      </c>
    </row>
    <row r="251" spans="1:7" x14ac:dyDescent="0.3">
      <c r="A251" s="3">
        <v>44923</v>
      </c>
      <c r="C251" s="4">
        <v>5.5749000000000004</v>
      </c>
      <c r="D251" s="4">
        <v>5.4383999999999997</v>
      </c>
      <c r="E251" s="4">
        <v>4.0999999999999996</v>
      </c>
      <c r="F251" s="4">
        <v>4</v>
      </c>
      <c r="G251" s="4">
        <v>4</v>
      </c>
    </row>
    <row r="252" spans="1:7" x14ac:dyDescent="0.3">
      <c r="A252" s="3">
        <v>44924</v>
      </c>
      <c r="C252" s="4">
        <v>5.5749000000000004</v>
      </c>
      <c r="D252" s="4">
        <v>5.4383999999999997</v>
      </c>
      <c r="E252" s="4">
        <v>4.0999999999999996</v>
      </c>
      <c r="F252" s="4">
        <v>4</v>
      </c>
      <c r="G252" s="4">
        <v>4</v>
      </c>
    </row>
    <row r="253" spans="1:7" x14ac:dyDescent="0.3">
      <c r="A253" s="3">
        <v>44925</v>
      </c>
      <c r="C253" s="4">
        <v>5.5749000000000004</v>
      </c>
      <c r="D253" s="4">
        <v>5.4383999999999997</v>
      </c>
      <c r="E253" s="4">
        <v>4.0999999999999996</v>
      </c>
      <c r="F253" s="4">
        <v>4</v>
      </c>
      <c r="G253" s="4">
        <v>4</v>
      </c>
    </row>
    <row r="254" spans="1:7" x14ac:dyDescent="0.3">
      <c r="A254" s="3">
        <v>44928</v>
      </c>
      <c r="C254" s="4">
        <v>5.5959000000000003</v>
      </c>
      <c r="D254" s="4">
        <v>5.4383999999999997</v>
      </c>
      <c r="E254" s="4">
        <v>4.0999999999999996</v>
      </c>
      <c r="F254" s="4">
        <v>4</v>
      </c>
      <c r="G254" s="4">
        <v>4</v>
      </c>
    </row>
    <row r="255" spans="1:7" x14ac:dyDescent="0.3">
      <c r="A255" s="3">
        <v>44929</v>
      </c>
      <c r="C255" s="4">
        <v>5.5959000000000003</v>
      </c>
      <c r="D255" s="4">
        <v>5.4383999999999997</v>
      </c>
      <c r="E255" s="4">
        <v>4.0999999999999996</v>
      </c>
      <c r="F255" s="4">
        <v>4</v>
      </c>
      <c r="G255" s="4">
        <v>4</v>
      </c>
    </row>
    <row r="256" spans="1:7" x14ac:dyDescent="0.3">
      <c r="A256" s="3">
        <v>44930</v>
      </c>
      <c r="C256" s="4">
        <v>5.5959000000000003</v>
      </c>
      <c r="D256" s="4">
        <v>5.4383999999999997</v>
      </c>
      <c r="E256" s="4">
        <v>4.0999999999999996</v>
      </c>
      <c r="F256" s="4">
        <v>4</v>
      </c>
      <c r="G256" s="4">
        <v>4</v>
      </c>
    </row>
    <row r="257" spans="1:8" x14ac:dyDescent="0.3">
      <c r="A257" s="3">
        <v>44931</v>
      </c>
      <c r="C257" s="4">
        <v>5.5959000000000003</v>
      </c>
      <c r="D257" s="4">
        <v>5.4383999999999997</v>
      </c>
      <c r="E257" s="4">
        <v>4.0999999999999996</v>
      </c>
      <c r="F257" s="4">
        <v>4</v>
      </c>
      <c r="G257" s="4">
        <v>4</v>
      </c>
    </row>
    <row r="258" spans="1:8" x14ac:dyDescent="0.3">
      <c r="A258" s="3">
        <v>44932</v>
      </c>
      <c r="C258" s="4">
        <v>5.5959000000000003</v>
      </c>
      <c r="D258" s="4">
        <v>5.4383999999999997</v>
      </c>
      <c r="E258" s="4">
        <v>4.0999999999999996</v>
      </c>
      <c r="F258" s="4">
        <v>4</v>
      </c>
      <c r="G258" s="4">
        <v>4</v>
      </c>
    </row>
    <row r="259" spans="1:8" x14ac:dyDescent="0.3">
      <c r="A259" s="3">
        <v>44935</v>
      </c>
      <c r="C259" s="4">
        <v>5.6063999999999998</v>
      </c>
      <c r="D259" s="4">
        <v>5.4383999999999997</v>
      </c>
      <c r="E259" s="4">
        <v>4.0999999999999996</v>
      </c>
      <c r="F259" s="4">
        <v>4</v>
      </c>
      <c r="G259" s="4">
        <v>4</v>
      </c>
    </row>
    <row r="260" spans="1:8" x14ac:dyDescent="0.3">
      <c r="A260" s="3">
        <v>44936</v>
      </c>
      <c r="D260" s="4">
        <v>5.4383999999999997</v>
      </c>
      <c r="E260" s="4">
        <v>4.0999999999999996</v>
      </c>
      <c r="F260" s="4">
        <v>4</v>
      </c>
      <c r="G260" s="4">
        <v>4</v>
      </c>
    </row>
    <row r="261" spans="1:8" x14ac:dyDescent="0.3">
      <c r="A261" s="3">
        <v>44937</v>
      </c>
      <c r="D261" s="4">
        <v>5.4383999999999997</v>
      </c>
      <c r="E261" s="4">
        <v>4.0999999999999996</v>
      </c>
      <c r="F261" s="4">
        <v>4</v>
      </c>
      <c r="G261" s="4">
        <v>4</v>
      </c>
    </row>
    <row r="262" spans="1:8" x14ac:dyDescent="0.3">
      <c r="A262" s="3">
        <v>44938</v>
      </c>
      <c r="D262" s="4">
        <v>5.4383999999999997</v>
      </c>
      <c r="E262" s="4">
        <v>4.0999999999999996</v>
      </c>
      <c r="F262" s="4">
        <v>4</v>
      </c>
      <c r="G262" s="4">
        <v>4</v>
      </c>
    </row>
    <row r="263" spans="1:8" x14ac:dyDescent="0.3">
      <c r="A263" s="3">
        <v>44939</v>
      </c>
      <c r="D263" s="4">
        <v>5.4383999999999997</v>
      </c>
      <c r="E263" s="4">
        <v>4.0999999999999996</v>
      </c>
      <c r="F263" s="4">
        <v>4</v>
      </c>
      <c r="G263" s="4">
        <v>4</v>
      </c>
    </row>
    <row r="264" spans="1:8" x14ac:dyDescent="0.3">
      <c r="A264" s="3">
        <v>44942</v>
      </c>
      <c r="D264" s="4">
        <v>5.4383999999999997</v>
      </c>
      <c r="E264" s="4">
        <v>4.0999999999999996</v>
      </c>
      <c r="F264" s="4">
        <v>4</v>
      </c>
      <c r="G264" s="4">
        <v>4</v>
      </c>
    </row>
    <row r="265" spans="1:8" x14ac:dyDescent="0.3">
      <c r="A265" s="3">
        <v>44943</v>
      </c>
      <c r="D265" s="4">
        <v>5.4383999999999997</v>
      </c>
      <c r="E265" s="4">
        <v>4.0999999999999996</v>
      </c>
      <c r="F265" s="4">
        <v>4</v>
      </c>
      <c r="G265" s="4">
        <v>4</v>
      </c>
    </row>
    <row r="266" spans="1:8" x14ac:dyDescent="0.3">
      <c r="A266" s="3">
        <v>44944</v>
      </c>
      <c r="D266" s="4">
        <v>5.4383999999999997</v>
      </c>
      <c r="E266" s="4">
        <v>4.0999999999999996</v>
      </c>
      <c r="F266" s="4">
        <v>4</v>
      </c>
      <c r="G266" s="4">
        <v>4</v>
      </c>
    </row>
    <row r="267" spans="1:8" x14ac:dyDescent="0.3">
      <c r="A267" s="3">
        <v>44945</v>
      </c>
      <c r="D267" s="4">
        <v>5.4383999999999997</v>
      </c>
      <c r="E267" s="4">
        <v>4.0999999999999996</v>
      </c>
      <c r="F267" s="4">
        <v>4.2</v>
      </c>
      <c r="G267" s="4">
        <v>4.3</v>
      </c>
      <c r="H267" s="4">
        <v>5.5</v>
      </c>
    </row>
    <row r="268" spans="1:8" x14ac:dyDescent="0.3">
      <c r="A268" s="3">
        <v>44946</v>
      </c>
      <c r="D268" s="4">
        <v>5.6897000000000002</v>
      </c>
      <c r="E268" s="4">
        <v>4.0999999999999996</v>
      </c>
      <c r="F268" s="4">
        <v>4.2</v>
      </c>
      <c r="G268" s="4">
        <v>4.3</v>
      </c>
      <c r="H268" s="4">
        <v>4.75</v>
      </c>
    </row>
    <row r="269" spans="1:8" x14ac:dyDescent="0.3">
      <c r="A269" s="3">
        <v>44949</v>
      </c>
      <c r="D269" s="4">
        <v>5.6897000000000002</v>
      </c>
      <c r="E269" s="4">
        <v>4.0999999999999996</v>
      </c>
      <c r="F269" s="4">
        <v>4.2</v>
      </c>
      <c r="G269" s="4">
        <v>4.3</v>
      </c>
      <c r="H269" s="4">
        <v>4.75</v>
      </c>
    </row>
    <row r="270" spans="1:8" x14ac:dyDescent="0.3">
      <c r="A270" s="3">
        <v>44950</v>
      </c>
      <c r="D270" s="4">
        <v>5.6897000000000002</v>
      </c>
      <c r="E270" s="4">
        <v>4.0999999999999996</v>
      </c>
      <c r="F270" s="4">
        <v>4.2</v>
      </c>
      <c r="G270" s="4">
        <v>4.3</v>
      </c>
      <c r="H270" s="4">
        <v>4.75</v>
      </c>
    </row>
    <row r="271" spans="1:8" x14ac:dyDescent="0.3">
      <c r="A271" s="3">
        <v>44951</v>
      </c>
      <c r="D271" s="4">
        <v>5.6897000000000002</v>
      </c>
      <c r="E271" s="4">
        <v>4.0999999999999996</v>
      </c>
      <c r="F271" s="4">
        <v>4.2</v>
      </c>
      <c r="G271" s="4">
        <v>4.3</v>
      </c>
      <c r="H271" s="4">
        <v>4.75</v>
      </c>
    </row>
    <row r="272" spans="1:8" x14ac:dyDescent="0.3">
      <c r="A272" s="3">
        <v>44952</v>
      </c>
      <c r="D272" s="4">
        <v>5.6897000000000002</v>
      </c>
      <c r="E272" s="4">
        <v>4.0999999999999996</v>
      </c>
      <c r="F272" s="4">
        <v>4.2</v>
      </c>
      <c r="G272" s="4">
        <v>4.3</v>
      </c>
      <c r="H272" s="4">
        <v>4.75</v>
      </c>
    </row>
    <row r="273" spans="1:8" x14ac:dyDescent="0.3">
      <c r="A273" s="3">
        <v>44953</v>
      </c>
      <c r="D273" s="4">
        <v>6.0393999999999997</v>
      </c>
      <c r="E273" s="4">
        <v>4.0999999999999996</v>
      </c>
      <c r="F273" s="4">
        <v>4.45</v>
      </c>
      <c r="G273" s="4">
        <v>4.55</v>
      </c>
      <c r="H273" s="4">
        <v>5</v>
      </c>
    </row>
    <row r="274" spans="1:8" x14ac:dyDescent="0.3">
      <c r="A274" s="3">
        <v>44956</v>
      </c>
      <c r="D274" s="4">
        <v>6.0393999999999997</v>
      </c>
      <c r="E274" s="4">
        <v>4.0999999999999996</v>
      </c>
      <c r="F274" s="4">
        <v>4.45</v>
      </c>
      <c r="G274" s="4">
        <v>4.55</v>
      </c>
      <c r="H274" s="4">
        <v>5</v>
      </c>
    </row>
    <row r="275" spans="1:8" x14ac:dyDescent="0.3">
      <c r="A275" s="3">
        <v>44957</v>
      </c>
      <c r="D275" s="4">
        <v>6.0084</v>
      </c>
      <c r="E275" s="4">
        <v>4.26</v>
      </c>
      <c r="F275" s="4">
        <v>3.45</v>
      </c>
      <c r="G275" s="4">
        <v>3.25</v>
      </c>
      <c r="H275" s="4">
        <v>3.5</v>
      </c>
    </row>
    <row r="276" spans="1:8" x14ac:dyDescent="0.3">
      <c r="A276" s="3">
        <v>44958</v>
      </c>
      <c r="D276" s="4">
        <v>6.0084</v>
      </c>
      <c r="E276" s="4">
        <v>4.26</v>
      </c>
      <c r="F276" s="4">
        <v>3.45</v>
      </c>
      <c r="G276" s="4">
        <v>3.25</v>
      </c>
      <c r="H276" s="4">
        <v>3.5</v>
      </c>
    </row>
    <row r="277" spans="1:8" x14ac:dyDescent="0.3">
      <c r="A277" s="3">
        <v>44959</v>
      </c>
      <c r="D277" s="4">
        <v>6.0084</v>
      </c>
      <c r="E277" s="4">
        <v>4.26</v>
      </c>
      <c r="F277" s="4">
        <v>3.45</v>
      </c>
      <c r="G277" s="4">
        <v>3.25</v>
      </c>
      <c r="H277" s="4">
        <v>3.5</v>
      </c>
    </row>
    <row r="278" spans="1:8" x14ac:dyDescent="0.3">
      <c r="A278" s="3">
        <v>44960</v>
      </c>
      <c r="D278" s="4">
        <v>6.0378999999999996</v>
      </c>
      <c r="E278" s="4">
        <v>4.26</v>
      </c>
      <c r="F278" s="4">
        <v>3.45</v>
      </c>
      <c r="G278" s="4">
        <v>3.25</v>
      </c>
      <c r="H278" s="4">
        <v>3.5</v>
      </c>
    </row>
    <row r="279" spans="1:8" x14ac:dyDescent="0.3">
      <c r="A279" s="3">
        <v>44963</v>
      </c>
      <c r="D279" s="4">
        <v>6.0378999999999996</v>
      </c>
      <c r="E279" s="4">
        <v>4.26</v>
      </c>
      <c r="F279" s="4">
        <v>3.45</v>
      </c>
      <c r="G279" s="4">
        <v>3.25</v>
      </c>
      <c r="H279" s="4">
        <v>3.5</v>
      </c>
    </row>
    <row r="280" spans="1:8" x14ac:dyDescent="0.3">
      <c r="A280" s="3">
        <v>44964</v>
      </c>
      <c r="D280" s="4">
        <v>6.0378999999999996</v>
      </c>
      <c r="E280" s="4">
        <v>4.26</v>
      </c>
      <c r="F280" s="4">
        <v>3.45</v>
      </c>
      <c r="G280" s="4">
        <v>3.25</v>
      </c>
      <c r="H280" s="4">
        <v>3.5</v>
      </c>
    </row>
    <row r="281" spans="1:8" x14ac:dyDescent="0.3">
      <c r="A281" s="3">
        <v>44965</v>
      </c>
      <c r="D281" s="4">
        <v>6.0378999999999996</v>
      </c>
      <c r="E281" s="4">
        <v>4.26</v>
      </c>
      <c r="F281" s="4">
        <v>3.45</v>
      </c>
      <c r="G281" s="4">
        <v>3.25</v>
      </c>
      <c r="H281" s="4">
        <v>3.5</v>
      </c>
    </row>
    <row r="282" spans="1:8" x14ac:dyDescent="0.3">
      <c r="A282" s="3">
        <v>44966</v>
      </c>
      <c r="D282" s="4">
        <v>6.0928000000000004</v>
      </c>
      <c r="E282" s="4">
        <v>4.26</v>
      </c>
      <c r="F282" s="4">
        <v>3.45</v>
      </c>
      <c r="G282" s="4">
        <v>3.25</v>
      </c>
      <c r="H282" s="4">
        <v>3.5</v>
      </c>
    </row>
    <row r="283" spans="1:8" x14ac:dyDescent="0.3">
      <c r="A283" s="3">
        <v>44967</v>
      </c>
      <c r="D283" s="4">
        <v>6.0928000000000004</v>
      </c>
      <c r="E283" s="4">
        <v>4.26</v>
      </c>
      <c r="F283" s="4">
        <v>3.45</v>
      </c>
      <c r="G283" s="4">
        <v>3.25</v>
      </c>
      <c r="H283" s="4">
        <v>3.5</v>
      </c>
    </row>
    <row r="284" spans="1:8" x14ac:dyDescent="0.3">
      <c r="A284" s="3">
        <v>44970</v>
      </c>
      <c r="D284" s="4">
        <v>6.0928000000000004</v>
      </c>
      <c r="E284" s="4">
        <v>4.26</v>
      </c>
      <c r="F284" s="4">
        <v>3.45</v>
      </c>
      <c r="G284" s="4">
        <v>3.25</v>
      </c>
      <c r="H284" s="4">
        <v>3.5</v>
      </c>
    </row>
    <row r="285" spans="1:8" x14ac:dyDescent="0.3">
      <c r="A285" s="3">
        <v>44971</v>
      </c>
      <c r="D285" s="4">
        <v>6.0928000000000004</v>
      </c>
      <c r="E285" s="4">
        <v>4.26</v>
      </c>
      <c r="F285" s="4">
        <v>3.45</v>
      </c>
      <c r="G285" s="4">
        <v>3.25</v>
      </c>
      <c r="H285" s="4">
        <v>3.5</v>
      </c>
    </row>
    <row r="286" spans="1:8" x14ac:dyDescent="0.3">
      <c r="A286" s="3">
        <v>44972</v>
      </c>
      <c r="D286" s="4">
        <v>6.0928000000000004</v>
      </c>
      <c r="E286" s="4">
        <v>4.26</v>
      </c>
      <c r="F286" s="4">
        <v>3.45</v>
      </c>
      <c r="G286" s="4">
        <v>3.25</v>
      </c>
      <c r="H286" s="4">
        <v>3.5</v>
      </c>
    </row>
    <row r="287" spans="1:8" x14ac:dyDescent="0.3">
      <c r="A287" s="3">
        <v>44973</v>
      </c>
      <c r="D287" s="4">
        <v>6.0928000000000004</v>
      </c>
      <c r="E287" s="4">
        <v>4.26</v>
      </c>
      <c r="F287" s="4">
        <v>3.45</v>
      </c>
      <c r="G287" s="4">
        <v>3.25</v>
      </c>
      <c r="H287" s="4">
        <v>3.5</v>
      </c>
    </row>
    <row r="288" spans="1:8" x14ac:dyDescent="0.3">
      <c r="A288" s="3">
        <v>44974</v>
      </c>
      <c r="D288" s="4">
        <v>5.9119000000000002</v>
      </c>
      <c r="E288" s="4">
        <v>4.83</v>
      </c>
      <c r="F288" s="4">
        <v>3.75</v>
      </c>
      <c r="G288" s="4">
        <v>3.75</v>
      </c>
      <c r="H288" s="4">
        <v>4.5</v>
      </c>
    </row>
    <row r="289" spans="1:8" x14ac:dyDescent="0.3">
      <c r="A289" s="3">
        <v>44979</v>
      </c>
      <c r="D289" s="4">
        <v>5.9119000000000002</v>
      </c>
      <c r="E289" s="4">
        <v>4.83</v>
      </c>
      <c r="F289" s="4">
        <v>3.75</v>
      </c>
      <c r="G289" s="4">
        <v>3.75</v>
      </c>
      <c r="H289" s="4">
        <v>4.5</v>
      </c>
    </row>
    <row r="290" spans="1:8" x14ac:dyDescent="0.3">
      <c r="A290" s="3">
        <v>44980</v>
      </c>
      <c r="D290" s="4">
        <v>5.9119000000000002</v>
      </c>
      <c r="E290" s="4">
        <v>4.83</v>
      </c>
      <c r="F290" s="4">
        <v>3.75</v>
      </c>
      <c r="G290" s="4">
        <v>3.75</v>
      </c>
      <c r="H290" s="4">
        <v>4.5</v>
      </c>
    </row>
    <row r="291" spans="1:8" x14ac:dyDescent="0.3">
      <c r="A291" s="3">
        <v>44981</v>
      </c>
      <c r="D291" s="4">
        <v>5.9119000000000002</v>
      </c>
      <c r="E291" s="4">
        <v>4.83</v>
      </c>
      <c r="F291" s="4">
        <v>3.75</v>
      </c>
      <c r="G291" s="4">
        <v>3.75</v>
      </c>
      <c r="H291" s="4">
        <v>4.5</v>
      </c>
    </row>
    <row r="292" spans="1:8" x14ac:dyDescent="0.3">
      <c r="A292" s="3">
        <v>44984</v>
      </c>
      <c r="D292" s="4">
        <v>5.9119000000000002</v>
      </c>
      <c r="E292" s="4">
        <v>4.83</v>
      </c>
      <c r="F292" s="4">
        <v>3.75</v>
      </c>
      <c r="G292" s="4">
        <v>3.75</v>
      </c>
      <c r="H292" s="4">
        <v>4.5</v>
      </c>
    </row>
    <row r="293" spans="1:8" x14ac:dyDescent="0.3">
      <c r="A293" s="3">
        <v>44985</v>
      </c>
      <c r="D293" s="4">
        <v>5.9119000000000002</v>
      </c>
      <c r="E293" s="4">
        <v>4.83</v>
      </c>
      <c r="F293" s="4">
        <v>3.75</v>
      </c>
      <c r="G293" s="4">
        <v>3.75</v>
      </c>
      <c r="H293" s="4">
        <v>4.5</v>
      </c>
    </row>
    <row r="294" spans="1:8" x14ac:dyDescent="0.3">
      <c r="A294" s="3">
        <v>44986</v>
      </c>
      <c r="D294" s="4">
        <v>5.9119000000000002</v>
      </c>
      <c r="E294" s="4">
        <v>4.83</v>
      </c>
      <c r="F294" s="4">
        <v>3.75</v>
      </c>
      <c r="G294" s="4">
        <v>3.75</v>
      </c>
      <c r="H294" s="4">
        <v>4.5</v>
      </c>
    </row>
    <row r="295" spans="1:8" x14ac:dyDescent="0.3">
      <c r="A295" s="3">
        <v>44987</v>
      </c>
      <c r="D295" s="4">
        <v>5.9119000000000002</v>
      </c>
      <c r="E295" s="4">
        <v>4.83</v>
      </c>
      <c r="F295" s="4">
        <v>3.75</v>
      </c>
      <c r="G295" s="4">
        <v>3.75</v>
      </c>
      <c r="H295" s="4">
        <v>4.5</v>
      </c>
    </row>
    <row r="296" spans="1:8" x14ac:dyDescent="0.3">
      <c r="A296" s="3">
        <v>44988</v>
      </c>
      <c r="D296" s="4">
        <v>5.9119000000000002</v>
      </c>
      <c r="E296" s="4">
        <v>4.83</v>
      </c>
      <c r="F296" s="4">
        <v>3.75</v>
      </c>
      <c r="G296" s="4">
        <v>3.75</v>
      </c>
      <c r="H296" s="4">
        <v>4.5</v>
      </c>
    </row>
    <row r="297" spans="1:8" x14ac:dyDescent="0.3">
      <c r="A297" s="3">
        <v>44991</v>
      </c>
      <c r="D297" s="4">
        <v>5.9119000000000002</v>
      </c>
      <c r="E297" s="4">
        <v>4.83</v>
      </c>
      <c r="F297" s="4">
        <v>3.75</v>
      </c>
      <c r="G297" s="4">
        <v>3.75</v>
      </c>
      <c r="H297" s="4">
        <v>4.5</v>
      </c>
    </row>
    <row r="298" spans="1:8" x14ac:dyDescent="0.3">
      <c r="A298" s="3">
        <v>44992</v>
      </c>
      <c r="D298" s="4">
        <v>5.9119000000000002</v>
      </c>
      <c r="E298" s="4">
        <v>4.83</v>
      </c>
      <c r="F298" s="4">
        <v>3.75</v>
      </c>
      <c r="G298" s="4">
        <v>3.75</v>
      </c>
      <c r="H298" s="4">
        <v>4.5</v>
      </c>
    </row>
    <row r="299" spans="1:8" x14ac:dyDescent="0.3">
      <c r="A299" s="3">
        <v>44993</v>
      </c>
      <c r="D299" s="4">
        <v>5.9119000000000002</v>
      </c>
      <c r="E299" s="4">
        <v>4.83</v>
      </c>
      <c r="F299" s="4">
        <v>3.75</v>
      </c>
      <c r="G299" s="4">
        <v>3.75</v>
      </c>
      <c r="H299" s="4">
        <v>4.5</v>
      </c>
    </row>
    <row r="300" spans="1:8" x14ac:dyDescent="0.3">
      <c r="A300" s="3">
        <v>44994</v>
      </c>
      <c r="D300" s="4">
        <v>5.9119000000000002</v>
      </c>
      <c r="E300" s="4">
        <v>4.83</v>
      </c>
      <c r="F300" s="4">
        <v>3.75</v>
      </c>
      <c r="G300" s="4">
        <v>3.75</v>
      </c>
      <c r="H300" s="4">
        <v>4.5</v>
      </c>
    </row>
    <row r="301" spans="1:8" x14ac:dyDescent="0.3">
      <c r="A301" s="3">
        <v>44995</v>
      </c>
      <c r="D301" s="4">
        <v>6.0913000000000004</v>
      </c>
      <c r="E301" s="4">
        <v>4.83</v>
      </c>
      <c r="F301" s="4">
        <v>3.75</v>
      </c>
      <c r="G301" s="4">
        <v>3.75</v>
      </c>
      <c r="H301" s="4">
        <v>4.5</v>
      </c>
    </row>
    <row r="302" spans="1:8" x14ac:dyDescent="0.3">
      <c r="A302" s="3">
        <v>44998</v>
      </c>
      <c r="D302" s="4">
        <v>6.0913000000000004</v>
      </c>
      <c r="E302" s="4">
        <v>4.83</v>
      </c>
      <c r="F302" s="4">
        <v>3.75</v>
      </c>
      <c r="G302" s="4">
        <v>3.75</v>
      </c>
      <c r="H302" s="4">
        <v>4.5</v>
      </c>
    </row>
    <row r="303" spans="1:8" x14ac:dyDescent="0.3">
      <c r="A303" s="3">
        <v>44999</v>
      </c>
      <c r="D303" s="4">
        <v>6.0913000000000004</v>
      </c>
      <c r="E303" s="4">
        <v>4.83</v>
      </c>
      <c r="F303" s="4">
        <v>3.75</v>
      </c>
      <c r="G303" s="4">
        <v>3.75</v>
      </c>
      <c r="H303" s="4">
        <v>4.5</v>
      </c>
    </row>
    <row r="304" spans="1:8" x14ac:dyDescent="0.3">
      <c r="A304" s="3">
        <v>45000</v>
      </c>
      <c r="D304" s="4">
        <v>6.0913000000000004</v>
      </c>
      <c r="E304" s="4">
        <v>4.83</v>
      </c>
      <c r="F304" s="4">
        <v>3.75</v>
      </c>
      <c r="G304" s="4">
        <v>3.75</v>
      </c>
      <c r="H304" s="4">
        <v>4.5</v>
      </c>
    </row>
    <row r="305" spans="1:8" x14ac:dyDescent="0.3">
      <c r="A305" s="3">
        <v>45001</v>
      </c>
      <c r="D305" s="4">
        <v>6.0913000000000004</v>
      </c>
      <c r="E305" s="4">
        <v>4.83</v>
      </c>
      <c r="F305" s="4">
        <v>3.75</v>
      </c>
      <c r="G305" s="4">
        <v>3.75</v>
      </c>
      <c r="H305" s="4">
        <v>4.5</v>
      </c>
    </row>
    <row r="306" spans="1:8" x14ac:dyDescent="0.3">
      <c r="A306" s="3">
        <v>45002</v>
      </c>
      <c r="D306" s="4">
        <v>5.9015000000000004</v>
      </c>
      <c r="E306" s="4">
        <v>4.88</v>
      </c>
      <c r="F306" s="4">
        <v>4.1500000000000004</v>
      </c>
      <c r="G306" s="4">
        <v>4.25</v>
      </c>
      <c r="H306" s="4">
        <v>4.5</v>
      </c>
    </row>
    <row r="307" spans="1:8" x14ac:dyDescent="0.3">
      <c r="A307" s="3">
        <v>45005</v>
      </c>
      <c r="D307" s="4">
        <v>5.9015000000000004</v>
      </c>
      <c r="E307" s="4">
        <v>4.88</v>
      </c>
      <c r="F307" s="4">
        <v>4.1500000000000004</v>
      </c>
      <c r="G307" s="4">
        <v>4.25</v>
      </c>
      <c r="H307" s="4">
        <v>4.5</v>
      </c>
    </row>
    <row r="308" spans="1:8" x14ac:dyDescent="0.3">
      <c r="A308" s="3">
        <v>45006</v>
      </c>
      <c r="D308" s="4">
        <v>5.9015000000000004</v>
      </c>
      <c r="E308" s="4">
        <v>4.88</v>
      </c>
      <c r="F308" s="4">
        <v>4.1500000000000004</v>
      </c>
      <c r="G308" s="4">
        <v>4.25</v>
      </c>
      <c r="H308" s="4">
        <v>4.5</v>
      </c>
    </row>
    <row r="309" spans="1:8" x14ac:dyDescent="0.3">
      <c r="A309" s="3">
        <v>45007</v>
      </c>
      <c r="D309" s="4">
        <v>5.9015000000000004</v>
      </c>
      <c r="E309" s="4">
        <v>4.88</v>
      </c>
      <c r="F309" s="4">
        <v>4.1500000000000004</v>
      </c>
      <c r="G309" s="4">
        <v>4.25</v>
      </c>
      <c r="H309" s="4">
        <v>4.5</v>
      </c>
    </row>
    <row r="310" spans="1:8" x14ac:dyDescent="0.3">
      <c r="A310" s="3">
        <v>45008</v>
      </c>
      <c r="D310" s="4">
        <v>5.9015000000000004</v>
      </c>
      <c r="E310" s="4">
        <v>4.88</v>
      </c>
      <c r="F310" s="4">
        <v>4.1500000000000004</v>
      </c>
      <c r="G310" s="4">
        <v>4.25</v>
      </c>
      <c r="H310" s="4">
        <v>4.5</v>
      </c>
    </row>
    <row r="311" spans="1:8" x14ac:dyDescent="0.3">
      <c r="A311" s="3">
        <v>45009</v>
      </c>
      <c r="D311" s="4">
        <v>5.9558999999999997</v>
      </c>
      <c r="E311" s="4">
        <v>4.8899999999999997</v>
      </c>
      <c r="F311" s="4">
        <v>4.1500000000000004</v>
      </c>
      <c r="G311" s="4">
        <v>4.25</v>
      </c>
      <c r="H311" s="4">
        <v>4.5</v>
      </c>
    </row>
    <row r="312" spans="1:8" x14ac:dyDescent="0.3">
      <c r="A312" s="3">
        <v>45012</v>
      </c>
      <c r="D312" s="4">
        <v>5.9558999999999997</v>
      </c>
      <c r="E312" s="4">
        <v>4.8899999999999997</v>
      </c>
      <c r="F312" s="4">
        <v>4.1500000000000004</v>
      </c>
      <c r="G312" s="4">
        <v>4.25</v>
      </c>
      <c r="H312" s="4">
        <v>4.5</v>
      </c>
    </row>
    <row r="313" spans="1:8" x14ac:dyDescent="0.3">
      <c r="A313" s="3">
        <v>45013</v>
      </c>
      <c r="D313" s="4">
        <v>5.9558999999999997</v>
      </c>
      <c r="E313" s="4">
        <v>4.8899999999999997</v>
      </c>
      <c r="F313" s="4">
        <v>4.1500000000000004</v>
      </c>
      <c r="G313" s="4">
        <v>4.25</v>
      </c>
      <c r="H313" s="4">
        <v>4.5</v>
      </c>
    </row>
    <row r="314" spans="1:8" x14ac:dyDescent="0.3">
      <c r="A314" s="3">
        <v>45014</v>
      </c>
      <c r="D314" s="4">
        <v>5.9558999999999997</v>
      </c>
      <c r="E314" s="4">
        <v>4.8899999999999997</v>
      </c>
      <c r="F314" s="4">
        <v>4.1500000000000004</v>
      </c>
      <c r="G314" s="4">
        <v>4.25</v>
      </c>
      <c r="H314" s="4">
        <v>4.5</v>
      </c>
    </row>
    <row r="315" spans="1:8" x14ac:dyDescent="0.3">
      <c r="A315" s="3">
        <v>45015</v>
      </c>
      <c r="D315" s="4">
        <v>5.9558999999999997</v>
      </c>
      <c r="E315" s="4">
        <v>4.8899999999999997</v>
      </c>
      <c r="F315" s="4">
        <v>4.1500000000000004</v>
      </c>
      <c r="G315" s="4">
        <v>4.25</v>
      </c>
      <c r="H315" s="4">
        <v>4.5</v>
      </c>
    </row>
    <row r="316" spans="1:8" x14ac:dyDescent="0.3">
      <c r="A316" s="3">
        <v>45016</v>
      </c>
      <c r="D316" s="4">
        <v>5.9558999999999997</v>
      </c>
      <c r="E316" s="4">
        <v>4.8899999999999997</v>
      </c>
      <c r="F316" s="4">
        <v>4.1500000000000004</v>
      </c>
      <c r="G316" s="4">
        <v>4.25</v>
      </c>
      <c r="H316" s="4">
        <v>4.5</v>
      </c>
    </row>
    <row r="317" spans="1:8" x14ac:dyDescent="0.3">
      <c r="A317" s="3">
        <v>45019</v>
      </c>
      <c r="D317" s="4">
        <v>5.9558999999999997</v>
      </c>
      <c r="E317" s="4">
        <v>4.8899999999999997</v>
      </c>
      <c r="F317" s="4">
        <v>4.1500000000000004</v>
      </c>
      <c r="G317" s="4">
        <v>4.25</v>
      </c>
      <c r="H317" s="4">
        <v>4.5</v>
      </c>
    </row>
    <row r="318" spans="1:8" x14ac:dyDescent="0.3">
      <c r="A318" s="3">
        <v>45020</v>
      </c>
      <c r="D318" s="4">
        <v>5.9558999999999997</v>
      </c>
      <c r="E318" s="4">
        <v>4.8899999999999997</v>
      </c>
      <c r="F318" s="4">
        <v>4.1500000000000004</v>
      </c>
      <c r="G318" s="4">
        <v>4.25</v>
      </c>
      <c r="H318" s="4">
        <v>4.5</v>
      </c>
    </row>
    <row r="319" spans="1:8" x14ac:dyDescent="0.3">
      <c r="A319" s="3">
        <v>45021</v>
      </c>
      <c r="D319" s="4">
        <v>5.9558999999999997</v>
      </c>
      <c r="E319" s="4">
        <v>4.8899999999999997</v>
      </c>
      <c r="F319" s="4">
        <v>4.1500000000000004</v>
      </c>
      <c r="G319" s="4">
        <v>4.25</v>
      </c>
      <c r="H319" s="4">
        <v>4.5</v>
      </c>
    </row>
    <row r="320" spans="1:8" x14ac:dyDescent="0.3">
      <c r="A320" s="3">
        <v>45022</v>
      </c>
      <c r="D320" s="4">
        <v>5.9863</v>
      </c>
      <c r="E320" s="4">
        <v>4.8899999999999997</v>
      </c>
      <c r="F320" s="4">
        <v>4.1500000000000004</v>
      </c>
      <c r="G320" s="4">
        <v>4.25</v>
      </c>
      <c r="H320" s="4">
        <v>4.5</v>
      </c>
    </row>
    <row r="321" spans="1:8" x14ac:dyDescent="0.3">
      <c r="A321" s="3">
        <v>45026</v>
      </c>
      <c r="D321" s="4">
        <v>6.1761999999999997</v>
      </c>
      <c r="E321" s="4">
        <v>4.8899999999999997</v>
      </c>
      <c r="F321" s="4">
        <v>4.1500000000000004</v>
      </c>
      <c r="G321" s="4">
        <v>4.25</v>
      </c>
      <c r="H321" s="4">
        <v>4.5</v>
      </c>
    </row>
    <row r="322" spans="1:8" x14ac:dyDescent="0.3">
      <c r="A322" s="3">
        <v>45027</v>
      </c>
      <c r="D322" s="4">
        <v>6.1235999999999997</v>
      </c>
      <c r="E322" s="4">
        <v>4.8899999999999997</v>
      </c>
      <c r="F322" s="4">
        <v>4.1500000000000004</v>
      </c>
      <c r="G322" s="4">
        <v>4.25</v>
      </c>
      <c r="H322" s="4">
        <v>4.5</v>
      </c>
    </row>
    <row r="323" spans="1:8" x14ac:dyDescent="0.3">
      <c r="A323" s="3">
        <v>45028</v>
      </c>
      <c r="D323" s="4">
        <v>6.1235999999999997</v>
      </c>
      <c r="E323" s="4">
        <v>4.8899999999999997</v>
      </c>
      <c r="F323" s="4">
        <v>4.1500000000000004</v>
      </c>
      <c r="G323" s="4">
        <v>4.25</v>
      </c>
      <c r="H323" s="4">
        <v>4.5</v>
      </c>
    </row>
    <row r="324" spans="1:8" x14ac:dyDescent="0.3">
      <c r="A324" s="3">
        <v>45029</v>
      </c>
      <c r="D324" s="4">
        <v>6.1235999999999997</v>
      </c>
      <c r="E324" s="4">
        <v>4.8899999999999997</v>
      </c>
      <c r="F324" s="4">
        <v>4.1500000000000004</v>
      </c>
      <c r="G324" s="4">
        <v>4.25</v>
      </c>
      <c r="H324" s="4">
        <v>4.5</v>
      </c>
    </row>
    <row r="325" spans="1:8" x14ac:dyDescent="0.3">
      <c r="A325" s="3">
        <v>45030</v>
      </c>
      <c r="D325" s="4">
        <v>6.1459999999999999</v>
      </c>
      <c r="E325" s="4">
        <v>4.8899999999999997</v>
      </c>
      <c r="F325" s="4">
        <v>4.1500000000000004</v>
      </c>
      <c r="G325" s="4">
        <v>4.25</v>
      </c>
      <c r="H325" s="4">
        <v>4.5</v>
      </c>
    </row>
    <row r="326" spans="1:8" x14ac:dyDescent="0.3">
      <c r="A326" s="3">
        <v>45033</v>
      </c>
      <c r="D326" s="4">
        <v>6.1459999999999999</v>
      </c>
      <c r="E326" s="4">
        <v>4.8899999999999997</v>
      </c>
      <c r="F326" s="4">
        <v>4.1500000000000004</v>
      </c>
      <c r="G326" s="4">
        <v>4.25</v>
      </c>
      <c r="H326" s="4">
        <v>4.5</v>
      </c>
    </row>
    <row r="327" spans="1:8" x14ac:dyDescent="0.3">
      <c r="A327" s="3">
        <v>45034</v>
      </c>
      <c r="D327" s="4">
        <v>6.1459999999999999</v>
      </c>
      <c r="E327" s="4">
        <v>4.8899999999999997</v>
      </c>
      <c r="F327" s="4">
        <v>4.1500000000000004</v>
      </c>
      <c r="G327" s="4">
        <v>4.25</v>
      </c>
      <c r="H327" s="4">
        <v>4.5</v>
      </c>
    </row>
    <row r="328" spans="1:8" x14ac:dyDescent="0.3">
      <c r="A328" s="3">
        <v>45035</v>
      </c>
      <c r="D328" s="4">
        <v>6.1459999999999999</v>
      </c>
      <c r="E328" s="4">
        <v>4.8899999999999997</v>
      </c>
      <c r="F328" s="4">
        <v>4.1500000000000004</v>
      </c>
      <c r="G328" s="4">
        <v>4.25</v>
      </c>
      <c r="H328" s="4">
        <v>4.5</v>
      </c>
    </row>
    <row r="329" spans="1:8" x14ac:dyDescent="0.3">
      <c r="A329" s="3">
        <v>45036</v>
      </c>
      <c r="D329" s="4">
        <v>6.0807000000000002</v>
      </c>
      <c r="E329" s="4">
        <v>4.59</v>
      </c>
      <c r="F329" s="4">
        <v>4.1950000000000003</v>
      </c>
      <c r="G329" s="4">
        <v>4.25</v>
      </c>
      <c r="H329" s="4">
        <v>4.5</v>
      </c>
    </row>
    <row r="330" spans="1:8" x14ac:dyDescent="0.3">
      <c r="A330" s="3">
        <v>45040</v>
      </c>
      <c r="D330" s="4">
        <v>6.0807000000000002</v>
      </c>
      <c r="E330" s="4">
        <v>4.59</v>
      </c>
      <c r="F330" s="4">
        <v>4.1950000000000003</v>
      </c>
      <c r="G330" s="4">
        <v>4.25</v>
      </c>
      <c r="H330" s="4">
        <v>4.5</v>
      </c>
    </row>
    <row r="331" spans="1:8" x14ac:dyDescent="0.3">
      <c r="A331" s="3">
        <v>45041</v>
      </c>
      <c r="D331" s="4">
        <v>5.9981999999999998</v>
      </c>
      <c r="E331" s="4">
        <v>4.59</v>
      </c>
      <c r="F331" s="4">
        <v>4.1950000000000003</v>
      </c>
      <c r="G331" s="4">
        <v>4.25</v>
      </c>
      <c r="H331" s="4">
        <v>4.5</v>
      </c>
    </row>
    <row r="332" spans="1:8" x14ac:dyDescent="0.3">
      <c r="A332" s="3">
        <v>45042</v>
      </c>
      <c r="D332" s="4">
        <v>5.9654999999999996</v>
      </c>
      <c r="E332" s="4">
        <v>4.59</v>
      </c>
      <c r="F332" s="4">
        <v>4.1950000000000003</v>
      </c>
      <c r="G332" s="4">
        <v>4.25</v>
      </c>
      <c r="H332" s="4">
        <v>4.5</v>
      </c>
    </row>
    <row r="333" spans="1:8" x14ac:dyDescent="0.3">
      <c r="A333" s="3">
        <v>45043</v>
      </c>
      <c r="D333" s="4">
        <v>5.9654999999999996</v>
      </c>
      <c r="E333" s="4">
        <v>4.59</v>
      </c>
      <c r="F333" s="4">
        <v>4.1950000000000003</v>
      </c>
      <c r="G333" s="4">
        <v>4.25</v>
      </c>
      <c r="H333" s="4">
        <v>4.5</v>
      </c>
    </row>
    <row r="334" spans="1:8" x14ac:dyDescent="0.3">
      <c r="A334" s="3">
        <v>45044</v>
      </c>
      <c r="D334" s="4">
        <v>6.0087000000000002</v>
      </c>
      <c r="E334" s="4">
        <v>4.5999999999999996</v>
      </c>
      <c r="F334" s="4">
        <v>4.28</v>
      </c>
      <c r="G334" s="4">
        <v>4.25</v>
      </c>
      <c r="H334" s="4">
        <v>4.5</v>
      </c>
    </row>
    <row r="335" spans="1:8" x14ac:dyDescent="0.3">
      <c r="A335" s="3">
        <v>45048</v>
      </c>
      <c r="D335" s="4">
        <v>6.0183</v>
      </c>
      <c r="E335" s="4">
        <v>4.5999999999999996</v>
      </c>
      <c r="F335" s="4">
        <v>4.28</v>
      </c>
      <c r="G335" s="4">
        <v>4.25</v>
      </c>
      <c r="H335" s="4">
        <v>4.5</v>
      </c>
    </row>
    <row r="336" spans="1:8" x14ac:dyDescent="0.3">
      <c r="A336" s="3">
        <v>45049</v>
      </c>
      <c r="D336" s="4">
        <v>6.0183</v>
      </c>
      <c r="E336" s="4">
        <v>4.5999999999999996</v>
      </c>
      <c r="F336" s="4">
        <v>4.28</v>
      </c>
      <c r="G336" s="4">
        <v>4.25</v>
      </c>
      <c r="H336" s="4">
        <v>4.5</v>
      </c>
    </row>
    <row r="337" spans="1:8" x14ac:dyDescent="0.3">
      <c r="A337" s="3">
        <v>45050</v>
      </c>
      <c r="D337" s="4">
        <v>6.0183</v>
      </c>
      <c r="E337" s="4">
        <v>4.5999999999999996</v>
      </c>
      <c r="F337" s="4">
        <v>4.28</v>
      </c>
      <c r="G337" s="4">
        <v>4.25</v>
      </c>
      <c r="H337" s="4">
        <v>4.5</v>
      </c>
    </row>
    <row r="338" spans="1:8" x14ac:dyDescent="0.3">
      <c r="A338" s="3">
        <v>45051</v>
      </c>
      <c r="D338" s="4">
        <v>6.0087000000000002</v>
      </c>
      <c r="E338" s="4">
        <v>4.5999999999999996</v>
      </c>
      <c r="F338" s="4">
        <v>4.28</v>
      </c>
      <c r="G338" s="4">
        <v>4.25</v>
      </c>
      <c r="H338" s="4">
        <v>4.5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C00000"/>
  </sheetPr>
  <dimension ref="A1:E337"/>
  <sheetViews>
    <sheetView zoomScaleNormal="100" workbookViewId="0">
      <selection activeCell="B2" sqref="B2"/>
    </sheetView>
  </sheetViews>
  <sheetFormatPr defaultRowHeight="14.4" x14ac:dyDescent="0.3"/>
  <cols>
    <col min="1" max="1" width="10.6640625" bestFit="1" customWidth="1"/>
    <col min="2" max="2" width="7" bestFit="1" customWidth="1"/>
    <col min="3" max="3" width="6" bestFit="1" customWidth="1"/>
    <col min="4" max="5" width="5.44140625" bestFit="1" customWidth="1"/>
  </cols>
  <sheetData>
    <row r="1" spans="1:5" x14ac:dyDescent="0.3">
      <c r="A1" s="19" t="s">
        <v>1</v>
      </c>
      <c r="B1" s="26">
        <v>2023</v>
      </c>
      <c r="C1" s="26">
        <v>2024</v>
      </c>
      <c r="D1" s="26">
        <v>2025</v>
      </c>
      <c r="E1" s="26">
        <v>2026</v>
      </c>
    </row>
    <row r="2" spans="1:5" x14ac:dyDescent="0.3">
      <c r="A2" s="20">
        <v>44564</v>
      </c>
      <c r="B2" s="21">
        <f>IF(VLOOKUP(A2,'Mediana Anual IPCA TOP 5 LP'!$A$2:$XFC$10000,MATCH(B$1,'Mediana Anual IPCA TOP 5 LP'!$A$2:$XDF$2,0),FALSE)=0,NA(),VLOOKUP(A2,'Mediana Anual IPCA TOP 5 LP'!$A$2:$XFC$10000,MATCH(B$1,'Mediana Anual IPCA TOP 5 LP'!$A$2:$XDF$2,0),FALSE))</f>
        <v>3.8</v>
      </c>
      <c r="C2" s="21">
        <f>IF(VLOOKUP(A2,'Mediana Anual IPCA TOP 5 LP'!$A$2:$XFC$10000,MATCH(C$1,'Mediana Anual IPCA TOP 5 LP'!$A$2:$XDF$2,0),FALSE)=0,NA(),VLOOKUP(A2,'Mediana Anual IPCA TOP 5 LP'!$A$2:$XFC$10000,MATCH(C$1,'Mediana Anual IPCA TOP 5 LP'!$A$2:$XDF$2,0),FALSE))</f>
        <v>3.5</v>
      </c>
      <c r="D2" s="21">
        <f>IF(VLOOKUP(A2,'Mediana Anual IPCA TOP 5 LP'!$A$2:$XFC$10000,MATCH(D$1,'Mediana Anual IPCA TOP 5 LP'!$A$2:$XDF$2,0),FALSE)=0,NA(),VLOOKUP(A2,'Mediana Anual IPCA TOP 5 LP'!$A$2:$XFC$10000,MATCH(D$1,'Mediana Anual IPCA TOP 5 LP'!$A$2:$XDF$2,0),FALSE))</f>
        <v>3.5</v>
      </c>
      <c r="E2" s="21" t="e">
        <f>IF(VLOOKUP(A2,'Mediana Anual IPCA TOP 5 LP'!$A$2:$XFC$10000,MATCH(E$1,'Mediana Anual IPCA TOP 5 LP'!$A$2:$XDF$2,0),FALSE)=0,NA(),VLOOKUP(A2,'Mediana Anual IPCA TOP 5 LP'!$A$2:$XFC$10000,MATCH(E$1,'Mediana Anual IPCA TOP 5 LP'!$A$2:$XDF$2,0),FALSE))</f>
        <v>#N/A</v>
      </c>
    </row>
    <row r="3" spans="1:5" x14ac:dyDescent="0.3">
      <c r="A3" s="20">
        <v>44565</v>
      </c>
      <c r="B3" s="21">
        <f>IF(VLOOKUP(A3,'Mediana Anual IPCA TOP 5 LP'!$A$2:$XFC$10000,MATCH(B$1,'Mediana Anual IPCA TOP 5 LP'!$A$2:$XDF$2,0),FALSE)=0,NA(),VLOOKUP(A3,'Mediana Anual IPCA TOP 5 LP'!$A$2:$XFC$10000,MATCH(B$1,'Mediana Anual IPCA TOP 5 LP'!$A$2:$XDF$2,0),FALSE))</f>
        <v>3.8</v>
      </c>
      <c r="C3" s="21">
        <f>IF(VLOOKUP(A3,'Mediana Anual IPCA TOP 5 LP'!$A$2:$XFC$10000,MATCH(C$1,'Mediana Anual IPCA TOP 5 LP'!$A$2:$XDF$2,0),FALSE)=0,NA(),VLOOKUP(A3,'Mediana Anual IPCA TOP 5 LP'!$A$2:$XFC$10000,MATCH(C$1,'Mediana Anual IPCA TOP 5 LP'!$A$2:$XDF$2,0),FALSE))</f>
        <v>3.5</v>
      </c>
      <c r="D3" s="21">
        <f>IF(VLOOKUP(A3,'Mediana Anual IPCA TOP 5 LP'!$A$2:$XFC$10000,MATCH(D$1,'Mediana Anual IPCA TOP 5 LP'!$A$2:$XDF$2,0),FALSE)=0,NA(),VLOOKUP(A3,'Mediana Anual IPCA TOP 5 LP'!$A$2:$XFC$10000,MATCH(D$1,'Mediana Anual IPCA TOP 5 LP'!$A$2:$XDF$2,0),FALSE))</f>
        <v>3.5</v>
      </c>
      <c r="E3" s="21" t="e">
        <f>IF(VLOOKUP(A3,'Mediana Anual IPCA TOP 5 LP'!$A$2:$XFC$10000,MATCH(E$1,'Mediana Anual IPCA TOP 5 LP'!$A$2:$XDF$2,0),FALSE)=0,NA(),VLOOKUP(A3,'Mediana Anual IPCA TOP 5 LP'!$A$2:$XFC$10000,MATCH(E$1,'Mediana Anual IPCA TOP 5 LP'!$A$2:$XDF$2,0),FALSE))</f>
        <v>#N/A</v>
      </c>
    </row>
    <row r="4" spans="1:5" x14ac:dyDescent="0.3">
      <c r="A4" s="20">
        <v>44566</v>
      </c>
      <c r="B4" s="21">
        <f>IF(VLOOKUP(A4,'Mediana Anual IPCA TOP 5 LP'!$A$2:$XFC$10000,MATCH(B$1,'Mediana Anual IPCA TOP 5 LP'!$A$2:$XDF$2,0),FALSE)=0,NA(),VLOOKUP(A4,'Mediana Anual IPCA TOP 5 LP'!$A$2:$XFC$10000,MATCH(B$1,'Mediana Anual IPCA TOP 5 LP'!$A$2:$XDF$2,0),FALSE))</f>
        <v>3.8</v>
      </c>
      <c r="C4" s="21">
        <f>IF(VLOOKUP(A4,'Mediana Anual IPCA TOP 5 LP'!$A$2:$XFC$10000,MATCH(C$1,'Mediana Anual IPCA TOP 5 LP'!$A$2:$XDF$2,0),FALSE)=0,NA(),VLOOKUP(A4,'Mediana Anual IPCA TOP 5 LP'!$A$2:$XFC$10000,MATCH(C$1,'Mediana Anual IPCA TOP 5 LP'!$A$2:$XDF$2,0),FALSE))</f>
        <v>3.5</v>
      </c>
      <c r="D4" s="21">
        <f>IF(VLOOKUP(A4,'Mediana Anual IPCA TOP 5 LP'!$A$2:$XFC$10000,MATCH(D$1,'Mediana Anual IPCA TOP 5 LP'!$A$2:$XDF$2,0),FALSE)=0,NA(),VLOOKUP(A4,'Mediana Anual IPCA TOP 5 LP'!$A$2:$XFC$10000,MATCH(D$1,'Mediana Anual IPCA TOP 5 LP'!$A$2:$XDF$2,0),FALSE))</f>
        <v>3.5</v>
      </c>
      <c r="E4" s="21" t="e">
        <f>IF(VLOOKUP(A4,'Mediana Anual IPCA TOP 5 LP'!$A$2:$XFC$10000,MATCH(E$1,'Mediana Anual IPCA TOP 5 LP'!$A$2:$XDF$2,0),FALSE)=0,NA(),VLOOKUP(A4,'Mediana Anual IPCA TOP 5 LP'!$A$2:$XFC$10000,MATCH(E$1,'Mediana Anual IPCA TOP 5 LP'!$A$2:$XDF$2,0),FALSE))</f>
        <v>#N/A</v>
      </c>
    </row>
    <row r="5" spans="1:5" x14ac:dyDescent="0.3">
      <c r="A5" s="20">
        <v>44567</v>
      </c>
      <c r="B5" s="21">
        <f>IF(VLOOKUP(A5,'Mediana Anual IPCA TOP 5 LP'!$A$2:$XFC$10000,MATCH(B$1,'Mediana Anual IPCA TOP 5 LP'!$A$2:$XDF$2,0),FALSE)=0,NA(),VLOOKUP(A5,'Mediana Anual IPCA TOP 5 LP'!$A$2:$XFC$10000,MATCH(B$1,'Mediana Anual IPCA TOP 5 LP'!$A$2:$XDF$2,0),FALSE))</f>
        <v>3.8</v>
      </c>
      <c r="C5" s="21">
        <f>IF(VLOOKUP(A5,'Mediana Anual IPCA TOP 5 LP'!$A$2:$XFC$10000,MATCH(C$1,'Mediana Anual IPCA TOP 5 LP'!$A$2:$XDF$2,0),FALSE)=0,NA(),VLOOKUP(A5,'Mediana Anual IPCA TOP 5 LP'!$A$2:$XFC$10000,MATCH(C$1,'Mediana Anual IPCA TOP 5 LP'!$A$2:$XDF$2,0),FALSE))</f>
        <v>3.5</v>
      </c>
      <c r="D5" s="21">
        <f>IF(VLOOKUP(A5,'Mediana Anual IPCA TOP 5 LP'!$A$2:$XFC$10000,MATCH(D$1,'Mediana Anual IPCA TOP 5 LP'!$A$2:$XDF$2,0),FALSE)=0,NA(),VLOOKUP(A5,'Mediana Anual IPCA TOP 5 LP'!$A$2:$XFC$10000,MATCH(D$1,'Mediana Anual IPCA TOP 5 LP'!$A$2:$XDF$2,0),FALSE))</f>
        <v>3.5</v>
      </c>
      <c r="E5" s="21" t="e">
        <f>IF(VLOOKUP(A5,'Mediana Anual IPCA TOP 5 LP'!$A$2:$XFC$10000,MATCH(E$1,'Mediana Anual IPCA TOP 5 LP'!$A$2:$XDF$2,0),FALSE)=0,NA(),VLOOKUP(A5,'Mediana Anual IPCA TOP 5 LP'!$A$2:$XFC$10000,MATCH(E$1,'Mediana Anual IPCA TOP 5 LP'!$A$2:$XDF$2,0),FALSE))</f>
        <v>#N/A</v>
      </c>
    </row>
    <row r="6" spans="1:5" x14ac:dyDescent="0.3">
      <c r="A6" s="20">
        <v>44568</v>
      </c>
      <c r="B6" s="21">
        <f>IF(VLOOKUP(A6,'Mediana Anual IPCA TOP 5 LP'!$A$2:$XFC$10000,MATCH(B$1,'Mediana Anual IPCA TOP 5 LP'!$A$2:$XDF$2,0),FALSE)=0,NA(),VLOOKUP(A6,'Mediana Anual IPCA TOP 5 LP'!$A$2:$XFC$10000,MATCH(B$1,'Mediana Anual IPCA TOP 5 LP'!$A$2:$XDF$2,0),FALSE))</f>
        <v>3.8</v>
      </c>
      <c r="C6" s="21">
        <f>IF(VLOOKUP(A6,'Mediana Anual IPCA TOP 5 LP'!$A$2:$XFC$10000,MATCH(C$1,'Mediana Anual IPCA TOP 5 LP'!$A$2:$XDF$2,0),FALSE)=0,NA(),VLOOKUP(A6,'Mediana Anual IPCA TOP 5 LP'!$A$2:$XFC$10000,MATCH(C$1,'Mediana Anual IPCA TOP 5 LP'!$A$2:$XDF$2,0),FALSE))</f>
        <v>3.5</v>
      </c>
      <c r="D6" s="21">
        <f>IF(VLOOKUP(A6,'Mediana Anual IPCA TOP 5 LP'!$A$2:$XFC$10000,MATCH(D$1,'Mediana Anual IPCA TOP 5 LP'!$A$2:$XDF$2,0),FALSE)=0,NA(),VLOOKUP(A6,'Mediana Anual IPCA TOP 5 LP'!$A$2:$XFC$10000,MATCH(D$1,'Mediana Anual IPCA TOP 5 LP'!$A$2:$XDF$2,0),FALSE))</f>
        <v>3.5</v>
      </c>
      <c r="E6" s="21" t="e">
        <f>IF(VLOOKUP(A6,'Mediana Anual IPCA TOP 5 LP'!$A$2:$XFC$10000,MATCH(E$1,'Mediana Anual IPCA TOP 5 LP'!$A$2:$XDF$2,0),FALSE)=0,NA(),VLOOKUP(A6,'Mediana Anual IPCA TOP 5 LP'!$A$2:$XFC$10000,MATCH(E$1,'Mediana Anual IPCA TOP 5 LP'!$A$2:$XDF$2,0),FALSE))</f>
        <v>#N/A</v>
      </c>
    </row>
    <row r="7" spans="1:5" x14ac:dyDescent="0.3">
      <c r="A7" s="20">
        <v>44571</v>
      </c>
      <c r="B7" s="21">
        <f>IF(VLOOKUP(A7,'Mediana Anual IPCA TOP 5 LP'!$A$2:$XFC$10000,MATCH(B$1,'Mediana Anual IPCA TOP 5 LP'!$A$2:$XDF$2,0),FALSE)=0,NA(),VLOOKUP(A7,'Mediana Anual IPCA TOP 5 LP'!$A$2:$XFC$10000,MATCH(B$1,'Mediana Anual IPCA TOP 5 LP'!$A$2:$XDF$2,0),FALSE))</f>
        <v>3.8</v>
      </c>
      <c r="C7" s="21">
        <f>IF(VLOOKUP(A7,'Mediana Anual IPCA TOP 5 LP'!$A$2:$XFC$10000,MATCH(C$1,'Mediana Anual IPCA TOP 5 LP'!$A$2:$XDF$2,0),FALSE)=0,NA(),VLOOKUP(A7,'Mediana Anual IPCA TOP 5 LP'!$A$2:$XFC$10000,MATCH(C$1,'Mediana Anual IPCA TOP 5 LP'!$A$2:$XDF$2,0),FALSE))</f>
        <v>3.5</v>
      </c>
      <c r="D7" s="21">
        <f>IF(VLOOKUP(A7,'Mediana Anual IPCA TOP 5 LP'!$A$2:$XFC$10000,MATCH(D$1,'Mediana Anual IPCA TOP 5 LP'!$A$2:$XDF$2,0),FALSE)=0,NA(),VLOOKUP(A7,'Mediana Anual IPCA TOP 5 LP'!$A$2:$XFC$10000,MATCH(D$1,'Mediana Anual IPCA TOP 5 LP'!$A$2:$XDF$2,0),FALSE))</f>
        <v>3.5</v>
      </c>
      <c r="E7" s="21" t="e">
        <f>IF(VLOOKUP(A7,'Mediana Anual IPCA TOP 5 LP'!$A$2:$XFC$10000,MATCH(E$1,'Mediana Anual IPCA TOP 5 LP'!$A$2:$XDF$2,0),FALSE)=0,NA(),VLOOKUP(A7,'Mediana Anual IPCA TOP 5 LP'!$A$2:$XFC$10000,MATCH(E$1,'Mediana Anual IPCA TOP 5 LP'!$A$2:$XDF$2,0),FALSE))</f>
        <v>#N/A</v>
      </c>
    </row>
    <row r="8" spans="1:5" x14ac:dyDescent="0.3">
      <c r="A8" s="20">
        <v>44572</v>
      </c>
      <c r="B8" s="21">
        <f>IF(VLOOKUP(A8,'Mediana Anual IPCA TOP 5 LP'!$A$2:$XFC$10000,MATCH(B$1,'Mediana Anual IPCA TOP 5 LP'!$A$2:$XDF$2,0),FALSE)=0,NA(),VLOOKUP(A8,'Mediana Anual IPCA TOP 5 LP'!$A$2:$XFC$10000,MATCH(B$1,'Mediana Anual IPCA TOP 5 LP'!$A$2:$XDF$2,0),FALSE))</f>
        <v>3.8</v>
      </c>
      <c r="C8" s="21">
        <f>IF(VLOOKUP(A8,'Mediana Anual IPCA TOP 5 LP'!$A$2:$XFC$10000,MATCH(C$1,'Mediana Anual IPCA TOP 5 LP'!$A$2:$XDF$2,0),FALSE)=0,NA(),VLOOKUP(A8,'Mediana Anual IPCA TOP 5 LP'!$A$2:$XFC$10000,MATCH(C$1,'Mediana Anual IPCA TOP 5 LP'!$A$2:$XDF$2,0),FALSE))</f>
        <v>3.5</v>
      </c>
      <c r="D8" s="21">
        <f>IF(VLOOKUP(A8,'Mediana Anual IPCA TOP 5 LP'!$A$2:$XFC$10000,MATCH(D$1,'Mediana Anual IPCA TOP 5 LP'!$A$2:$XDF$2,0),FALSE)=0,NA(),VLOOKUP(A8,'Mediana Anual IPCA TOP 5 LP'!$A$2:$XFC$10000,MATCH(D$1,'Mediana Anual IPCA TOP 5 LP'!$A$2:$XDF$2,0),FALSE))</f>
        <v>3.5</v>
      </c>
      <c r="E8" s="21" t="e">
        <f>IF(VLOOKUP(A8,'Mediana Anual IPCA TOP 5 LP'!$A$2:$XFC$10000,MATCH(E$1,'Mediana Anual IPCA TOP 5 LP'!$A$2:$XDF$2,0),FALSE)=0,NA(),VLOOKUP(A8,'Mediana Anual IPCA TOP 5 LP'!$A$2:$XFC$10000,MATCH(E$1,'Mediana Anual IPCA TOP 5 LP'!$A$2:$XDF$2,0),FALSE))</f>
        <v>#N/A</v>
      </c>
    </row>
    <row r="9" spans="1:5" x14ac:dyDescent="0.3">
      <c r="A9" s="20">
        <v>44573</v>
      </c>
      <c r="B9" s="21">
        <f>IF(VLOOKUP(A9,'Mediana Anual IPCA TOP 5 LP'!$A$2:$XFC$10000,MATCH(B$1,'Mediana Anual IPCA TOP 5 LP'!$A$2:$XDF$2,0),FALSE)=0,NA(),VLOOKUP(A9,'Mediana Anual IPCA TOP 5 LP'!$A$2:$XFC$10000,MATCH(B$1,'Mediana Anual IPCA TOP 5 LP'!$A$2:$XDF$2,0),FALSE))</f>
        <v>3.8</v>
      </c>
      <c r="C9" s="21">
        <f>IF(VLOOKUP(A9,'Mediana Anual IPCA TOP 5 LP'!$A$2:$XFC$10000,MATCH(C$1,'Mediana Anual IPCA TOP 5 LP'!$A$2:$XDF$2,0),FALSE)=0,NA(),VLOOKUP(A9,'Mediana Anual IPCA TOP 5 LP'!$A$2:$XFC$10000,MATCH(C$1,'Mediana Anual IPCA TOP 5 LP'!$A$2:$XDF$2,0),FALSE))</f>
        <v>3.5</v>
      </c>
      <c r="D9" s="21">
        <f>IF(VLOOKUP(A9,'Mediana Anual IPCA TOP 5 LP'!$A$2:$XFC$10000,MATCH(D$1,'Mediana Anual IPCA TOP 5 LP'!$A$2:$XDF$2,0),FALSE)=0,NA(),VLOOKUP(A9,'Mediana Anual IPCA TOP 5 LP'!$A$2:$XFC$10000,MATCH(D$1,'Mediana Anual IPCA TOP 5 LP'!$A$2:$XDF$2,0),FALSE))</f>
        <v>3.5</v>
      </c>
      <c r="E9" s="21" t="e">
        <f>IF(VLOOKUP(A9,'Mediana Anual IPCA TOP 5 LP'!$A$2:$XFC$10000,MATCH(E$1,'Mediana Anual IPCA TOP 5 LP'!$A$2:$XDF$2,0),FALSE)=0,NA(),VLOOKUP(A9,'Mediana Anual IPCA TOP 5 LP'!$A$2:$XFC$10000,MATCH(E$1,'Mediana Anual IPCA TOP 5 LP'!$A$2:$XDF$2,0),FALSE))</f>
        <v>#N/A</v>
      </c>
    </row>
    <row r="10" spans="1:5" x14ac:dyDescent="0.3">
      <c r="A10" s="20">
        <v>44574</v>
      </c>
      <c r="B10" s="21">
        <f>IF(VLOOKUP(A10,'Mediana Anual IPCA TOP 5 LP'!$A$2:$XFC$10000,MATCH(B$1,'Mediana Anual IPCA TOP 5 LP'!$A$2:$XDF$2,0),FALSE)=0,NA(),VLOOKUP(A10,'Mediana Anual IPCA TOP 5 LP'!$A$2:$XFC$10000,MATCH(B$1,'Mediana Anual IPCA TOP 5 LP'!$A$2:$XDF$2,0),FALSE))</f>
        <v>3.835</v>
      </c>
      <c r="C10" s="21">
        <f>IF(VLOOKUP(A10,'Mediana Anual IPCA TOP 5 LP'!$A$2:$XFC$10000,MATCH(C$1,'Mediana Anual IPCA TOP 5 LP'!$A$2:$XDF$2,0),FALSE)=0,NA(),VLOOKUP(A10,'Mediana Anual IPCA TOP 5 LP'!$A$2:$XFC$10000,MATCH(C$1,'Mediana Anual IPCA TOP 5 LP'!$A$2:$XDF$2,0),FALSE))</f>
        <v>3.6749999999999998</v>
      </c>
      <c r="D10" s="21">
        <f>IF(VLOOKUP(A10,'Mediana Anual IPCA TOP 5 LP'!$A$2:$XFC$10000,MATCH(D$1,'Mediana Anual IPCA TOP 5 LP'!$A$2:$XDF$2,0),FALSE)=0,NA(),VLOOKUP(A10,'Mediana Anual IPCA TOP 5 LP'!$A$2:$XFC$10000,MATCH(D$1,'Mediana Anual IPCA TOP 5 LP'!$A$2:$XDF$2,0),FALSE))</f>
        <v>3.65</v>
      </c>
      <c r="E10" s="21" t="e">
        <f>IF(VLOOKUP(A10,'Mediana Anual IPCA TOP 5 LP'!$A$2:$XFC$10000,MATCH(E$1,'Mediana Anual IPCA TOP 5 LP'!$A$2:$XDF$2,0),FALSE)=0,NA(),VLOOKUP(A10,'Mediana Anual IPCA TOP 5 LP'!$A$2:$XFC$10000,MATCH(E$1,'Mediana Anual IPCA TOP 5 LP'!$A$2:$XDF$2,0),FALSE))</f>
        <v>#N/A</v>
      </c>
    </row>
    <row r="11" spans="1:5" x14ac:dyDescent="0.3">
      <c r="A11" s="20">
        <v>44575</v>
      </c>
      <c r="B11" s="21">
        <f>IF(VLOOKUP(A11,'Mediana Anual IPCA TOP 5 LP'!$A$2:$XFC$10000,MATCH(B$1,'Mediana Anual IPCA TOP 5 LP'!$A$2:$XDF$2,0),FALSE)=0,NA(),VLOOKUP(A11,'Mediana Anual IPCA TOP 5 LP'!$A$2:$XFC$10000,MATCH(B$1,'Mediana Anual IPCA TOP 5 LP'!$A$2:$XDF$2,0),FALSE))</f>
        <v>3.835</v>
      </c>
      <c r="C11" s="21">
        <f>IF(VLOOKUP(A11,'Mediana Anual IPCA TOP 5 LP'!$A$2:$XFC$10000,MATCH(C$1,'Mediana Anual IPCA TOP 5 LP'!$A$2:$XDF$2,0),FALSE)=0,NA(),VLOOKUP(A11,'Mediana Anual IPCA TOP 5 LP'!$A$2:$XFC$10000,MATCH(C$1,'Mediana Anual IPCA TOP 5 LP'!$A$2:$XDF$2,0),FALSE))</f>
        <v>3.6749999999999998</v>
      </c>
      <c r="D11" s="21">
        <f>IF(VLOOKUP(A11,'Mediana Anual IPCA TOP 5 LP'!$A$2:$XFC$10000,MATCH(D$1,'Mediana Anual IPCA TOP 5 LP'!$A$2:$XDF$2,0),FALSE)=0,NA(),VLOOKUP(A11,'Mediana Anual IPCA TOP 5 LP'!$A$2:$XFC$10000,MATCH(D$1,'Mediana Anual IPCA TOP 5 LP'!$A$2:$XDF$2,0),FALSE))</f>
        <v>3.65</v>
      </c>
      <c r="E11" s="21">
        <f>IF(VLOOKUP(A11,'Mediana Anual IPCA TOP 5 LP'!$A$2:$XFC$10000,MATCH(E$1,'Mediana Anual IPCA TOP 5 LP'!$A$2:$XDF$2,0),FALSE)=0,NA(),VLOOKUP(A11,'Mediana Anual IPCA TOP 5 LP'!$A$2:$XFC$10000,MATCH(E$1,'Mediana Anual IPCA TOP 5 LP'!$A$2:$XDF$2,0),FALSE))</f>
        <v>3.4</v>
      </c>
    </row>
    <row r="12" spans="1:5" x14ac:dyDescent="0.3">
      <c r="A12" s="20">
        <v>44578</v>
      </c>
      <c r="B12" s="21">
        <f>IF(VLOOKUP(A12,'Mediana Anual IPCA TOP 5 LP'!$A$2:$XFC$10000,MATCH(B$1,'Mediana Anual IPCA TOP 5 LP'!$A$2:$XDF$2,0),FALSE)=0,NA(),VLOOKUP(A12,'Mediana Anual IPCA TOP 5 LP'!$A$2:$XFC$10000,MATCH(B$1,'Mediana Anual IPCA TOP 5 LP'!$A$2:$XDF$2,0),FALSE))</f>
        <v>3.835</v>
      </c>
      <c r="C12" s="21">
        <f>IF(VLOOKUP(A12,'Mediana Anual IPCA TOP 5 LP'!$A$2:$XFC$10000,MATCH(C$1,'Mediana Anual IPCA TOP 5 LP'!$A$2:$XDF$2,0),FALSE)=0,NA(),VLOOKUP(A12,'Mediana Anual IPCA TOP 5 LP'!$A$2:$XFC$10000,MATCH(C$1,'Mediana Anual IPCA TOP 5 LP'!$A$2:$XDF$2,0),FALSE))</f>
        <v>3.6749999999999998</v>
      </c>
      <c r="D12" s="21">
        <f>IF(VLOOKUP(A12,'Mediana Anual IPCA TOP 5 LP'!$A$2:$XFC$10000,MATCH(D$1,'Mediana Anual IPCA TOP 5 LP'!$A$2:$XDF$2,0),FALSE)=0,NA(),VLOOKUP(A12,'Mediana Anual IPCA TOP 5 LP'!$A$2:$XFC$10000,MATCH(D$1,'Mediana Anual IPCA TOP 5 LP'!$A$2:$XDF$2,0),FALSE))</f>
        <v>3.65</v>
      </c>
      <c r="E12" s="21">
        <f>IF(VLOOKUP(A12,'Mediana Anual IPCA TOP 5 LP'!$A$2:$XFC$10000,MATCH(E$1,'Mediana Anual IPCA TOP 5 LP'!$A$2:$XDF$2,0),FALSE)=0,NA(),VLOOKUP(A12,'Mediana Anual IPCA TOP 5 LP'!$A$2:$XFC$10000,MATCH(E$1,'Mediana Anual IPCA TOP 5 LP'!$A$2:$XDF$2,0),FALSE))</f>
        <v>3.4</v>
      </c>
    </row>
    <row r="13" spans="1:5" x14ac:dyDescent="0.3">
      <c r="A13" s="20">
        <v>44579</v>
      </c>
      <c r="B13" s="21">
        <f>IF(VLOOKUP(A13,'Mediana Anual IPCA TOP 5 LP'!$A$2:$XFC$10000,MATCH(B$1,'Mediana Anual IPCA TOP 5 LP'!$A$2:$XDF$2,0),FALSE)=0,NA(),VLOOKUP(A13,'Mediana Anual IPCA TOP 5 LP'!$A$2:$XFC$10000,MATCH(B$1,'Mediana Anual IPCA TOP 5 LP'!$A$2:$XDF$2,0),FALSE))</f>
        <v>3.8</v>
      </c>
      <c r="C13" s="21">
        <f>IF(VLOOKUP(A13,'Mediana Anual IPCA TOP 5 LP'!$A$2:$XFC$10000,MATCH(C$1,'Mediana Anual IPCA TOP 5 LP'!$A$2:$XDF$2,0),FALSE)=0,NA(),VLOOKUP(A13,'Mediana Anual IPCA TOP 5 LP'!$A$2:$XFC$10000,MATCH(C$1,'Mediana Anual IPCA TOP 5 LP'!$A$2:$XDF$2,0),FALSE))</f>
        <v>3.5</v>
      </c>
      <c r="D13" s="21">
        <f>IF(VLOOKUP(A13,'Mediana Anual IPCA TOP 5 LP'!$A$2:$XFC$10000,MATCH(D$1,'Mediana Anual IPCA TOP 5 LP'!$A$2:$XDF$2,0),FALSE)=0,NA(),VLOOKUP(A13,'Mediana Anual IPCA TOP 5 LP'!$A$2:$XFC$10000,MATCH(D$1,'Mediana Anual IPCA TOP 5 LP'!$A$2:$XDF$2,0),FALSE))</f>
        <v>3.5</v>
      </c>
      <c r="E13" s="21">
        <f>IF(VLOOKUP(A13,'Mediana Anual IPCA TOP 5 LP'!$A$2:$XFC$10000,MATCH(E$1,'Mediana Anual IPCA TOP 5 LP'!$A$2:$XDF$2,0),FALSE)=0,NA(),VLOOKUP(A13,'Mediana Anual IPCA TOP 5 LP'!$A$2:$XFC$10000,MATCH(E$1,'Mediana Anual IPCA TOP 5 LP'!$A$2:$XDF$2,0),FALSE))</f>
        <v>3</v>
      </c>
    </row>
    <row r="14" spans="1:5" x14ac:dyDescent="0.3">
      <c r="A14" s="20">
        <v>44580</v>
      </c>
      <c r="B14" s="21">
        <f>IF(VLOOKUP(A14,'Mediana Anual IPCA TOP 5 LP'!$A$2:$XFC$10000,MATCH(B$1,'Mediana Anual IPCA TOP 5 LP'!$A$2:$XDF$2,0),FALSE)=0,NA(),VLOOKUP(A14,'Mediana Anual IPCA TOP 5 LP'!$A$2:$XFC$10000,MATCH(B$1,'Mediana Anual IPCA TOP 5 LP'!$A$2:$XDF$2,0),FALSE))</f>
        <v>3.8</v>
      </c>
      <c r="C14" s="21">
        <f>IF(VLOOKUP(A14,'Mediana Anual IPCA TOP 5 LP'!$A$2:$XFC$10000,MATCH(C$1,'Mediana Anual IPCA TOP 5 LP'!$A$2:$XDF$2,0),FALSE)=0,NA(),VLOOKUP(A14,'Mediana Anual IPCA TOP 5 LP'!$A$2:$XFC$10000,MATCH(C$1,'Mediana Anual IPCA TOP 5 LP'!$A$2:$XDF$2,0),FALSE))</f>
        <v>3.5</v>
      </c>
      <c r="D14" s="21">
        <f>IF(VLOOKUP(A14,'Mediana Anual IPCA TOP 5 LP'!$A$2:$XFC$10000,MATCH(D$1,'Mediana Anual IPCA TOP 5 LP'!$A$2:$XDF$2,0),FALSE)=0,NA(),VLOOKUP(A14,'Mediana Anual IPCA TOP 5 LP'!$A$2:$XFC$10000,MATCH(D$1,'Mediana Anual IPCA TOP 5 LP'!$A$2:$XDF$2,0),FALSE))</f>
        <v>3.5</v>
      </c>
      <c r="E14" s="21">
        <f>IF(VLOOKUP(A14,'Mediana Anual IPCA TOP 5 LP'!$A$2:$XFC$10000,MATCH(E$1,'Mediana Anual IPCA TOP 5 LP'!$A$2:$XDF$2,0),FALSE)=0,NA(),VLOOKUP(A14,'Mediana Anual IPCA TOP 5 LP'!$A$2:$XFC$10000,MATCH(E$1,'Mediana Anual IPCA TOP 5 LP'!$A$2:$XDF$2,0),FALSE))</f>
        <v>3</v>
      </c>
    </row>
    <row r="15" spans="1:5" x14ac:dyDescent="0.3">
      <c r="A15" s="20">
        <v>44581</v>
      </c>
      <c r="B15" s="21">
        <f>IF(VLOOKUP(A15,'Mediana Anual IPCA TOP 5 LP'!$A$2:$XFC$10000,MATCH(B$1,'Mediana Anual IPCA TOP 5 LP'!$A$2:$XDF$2,0),FALSE)=0,NA(),VLOOKUP(A15,'Mediana Anual IPCA TOP 5 LP'!$A$2:$XFC$10000,MATCH(B$1,'Mediana Anual IPCA TOP 5 LP'!$A$2:$XDF$2,0),FALSE))</f>
        <v>3.8</v>
      </c>
      <c r="C15" s="21">
        <f>IF(VLOOKUP(A15,'Mediana Anual IPCA TOP 5 LP'!$A$2:$XFC$10000,MATCH(C$1,'Mediana Anual IPCA TOP 5 LP'!$A$2:$XDF$2,0),FALSE)=0,NA(),VLOOKUP(A15,'Mediana Anual IPCA TOP 5 LP'!$A$2:$XFC$10000,MATCH(C$1,'Mediana Anual IPCA TOP 5 LP'!$A$2:$XDF$2,0),FALSE))</f>
        <v>3.5</v>
      </c>
      <c r="D15" s="21">
        <f>IF(VLOOKUP(A15,'Mediana Anual IPCA TOP 5 LP'!$A$2:$XFC$10000,MATCH(D$1,'Mediana Anual IPCA TOP 5 LP'!$A$2:$XDF$2,0),FALSE)=0,NA(),VLOOKUP(A15,'Mediana Anual IPCA TOP 5 LP'!$A$2:$XFC$10000,MATCH(D$1,'Mediana Anual IPCA TOP 5 LP'!$A$2:$XDF$2,0),FALSE))</f>
        <v>3.5</v>
      </c>
      <c r="E15" s="21">
        <f>IF(VLOOKUP(A15,'Mediana Anual IPCA TOP 5 LP'!$A$2:$XFC$10000,MATCH(E$1,'Mediana Anual IPCA TOP 5 LP'!$A$2:$XDF$2,0),FALSE)=0,NA(),VLOOKUP(A15,'Mediana Anual IPCA TOP 5 LP'!$A$2:$XFC$10000,MATCH(E$1,'Mediana Anual IPCA TOP 5 LP'!$A$2:$XDF$2,0),FALSE))</f>
        <v>3</v>
      </c>
    </row>
    <row r="16" spans="1:5" x14ac:dyDescent="0.3">
      <c r="A16" s="20">
        <v>44582</v>
      </c>
      <c r="B16" s="21">
        <f>IF(VLOOKUP(A16,'Mediana Anual IPCA TOP 5 LP'!$A$2:$XFC$10000,MATCH(B$1,'Mediana Anual IPCA TOP 5 LP'!$A$2:$XDF$2,0),FALSE)=0,NA(),VLOOKUP(A16,'Mediana Anual IPCA TOP 5 LP'!$A$2:$XFC$10000,MATCH(B$1,'Mediana Anual IPCA TOP 5 LP'!$A$2:$XDF$2,0),FALSE))</f>
        <v>3.8</v>
      </c>
      <c r="C16" s="21">
        <f>IF(VLOOKUP(A16,'Mediana Anual IPCA TOP 5 LP'!$A$2:$XFC$10000,MATCH(C$1,'Mediana Anual IPCA TOP 5 LP'!$A$2:$XDF$2,0),FALSE)=0,NA(),VLOOKUP(A16,'Mediana Anual IPCA TOP 5 LP'!$A$2:$XFC$10000,MATCH(C$1,'Mediana Anual IPCA TOP 5 LP'!$A$2:$XDF$2,0),FALSE))</f>
        <v>3.5</v>
      </c>
      <c r="D16" s="21">
        <f>IF(VLOOKUP(A16,'Mediana Anual IPCA TOP 5 LP'!$A$2:$XFC$10000,MATCH(D$1,'Mediana Anual IPCA TOP 5 LP'!$A$2:$XDF$2,0),FALSE)=0,NA(),VLOOKUP(A16,'Mediana Anual IPCA TOP 5 LP'!$A$2:$XFC$10000,MATCH(D$1,'Mediana Anual IPCA TOP 5 LP'!$A$2:$XDF$2,0),FALSE))</f>
        <v>3.5</v>
      </c>
      <c r="E16" s="21">
        <f>IF(VLOOKUP(A16,'Mediana Anual IPCA TOP 5 LP'!$A$2:$XFC$10000,MATCH(E$1,'Mediana Anual IPCA TOP 5 LP'!$A$2:$XDF$2,0),FALSE)=0,NA(),VLOOKUP(A16,'Mediana Anual IPCA TOP 5 LP'!$A$2:$XFC$10000,MATCH(E$1,'Mediana Anual IPCA TOP 5 LP'!$A$2:$XDF$2,0),FALSE))</f>
        <v>3.35</v>
      </c>
    </row>
    <row r="17" spans="1:5" x14ac:dyDescent="0.3">
      <c r="A17" s="20">
        <v>44585</v>
      </c>
      <c r="B17" s="21">
        <f>IF(VLOOKUP(A17,'Mediana Anual IPCA TOP 5 LP'!$A$2:$XFC$10000,MATCH(B$1,'Mediana Anual IPCA TOP 5 LP'!$A$2:$XDF$2,0),FALSE)=0,NA(),VLOOKUP(A17,'Mediana Anual IPCA TOP 5 LP'!$A$2:$XFC$10000,MATCH(B$1,'Mediana Anual IPCA TOP 5 LP'!$A$2:$XDF$2,0),FALSE))</f>
        <v>3.8</v>
      </c>
      <c r="C17" s="21">
        <f>IF(VLOOKUP(A17,'Mediana Anual IPCA TOP 5 LP'!$A$2:$XFC$10000,MATCH(C$1,'Mediana Anual IPCA TOP 5 LP'!$A$2:$XDF$2,0),FALSE)=0,NA(),VLOOKUP(A17,'Mediana Anual IPCA TOP 5 LP'!$A$2:$XFC$10000,MATCH(C$1,'Mediana Anual IPCA TOP 5 LP'!$A$2:$XDF$2,0),FALSE))</f>
        <v>3.5</v>
      </c>
      <c r="D17" s="21">
        <f>IF(VLOOKUP(A17,'Mediana Anual IPCA TOP 5 LP'!$A$2:$XFC$10000,MATCH(D$1,'Mediana Anual IPCA TOP 5 LP'!$A$2:$XDF$2,0),FALSE)=0,NA(),VLOOKUP(A17,'Mediana Anual IPCA TOP 5 LP'!$A$2:$XFC$10000,MATCH(D$1,'Mediana Anual IPCA TOP 5 LP'!$A$2:$XDF$2,0),FALSE))</f>
        <v>3.5</v>
      </c>
      <c r="E17" s="21">
        <f>IF(VLOOKUP(A17,'Mediana Anual IPCA TOP 5 LP'!$A$2:$XFC$10000,MATCH(E$1,'Mediana Anual IPCA TOP 5 LP'!$A$2:$XDF$2,0),FALSE)=0,NA(),VLOOKUP(A17,'Mediana Anual IPCA TOP 5 LP'!$A$2:$XFC$10000,MATCH(E$1,'Mediana Anual IPCA TOP 5 LP'!$A$2:$XDF$2,0),FALSE))</f>
        <v>3.35</v>
      </c>
    </row>
    <row r="18" spans="1:5" x14ac:dyDescent="0.3">
      <c r="A18" s="20">
        <v>44586</v>
      </c>
      <c r="B18" s="21">
        <f>IF(VLOOKUP(A18,'Mediana Anual IPCA TOP 5 LP'!$A$2:$XFC$10000,MATCH(B$1,'Mediana Anual IPCA TOP 5 LP'!$A$2:$XDF$2,0),FALSE)=0,NA(),VLOOKUP(A18,'Mediana Anual IPCA TOP 5 LP'!$A$2:$XFC$10000,MATCH(B$1,'Mediana Anual IPCA TOP 5 LP'!$A$2:$XDF$2,0),FALSE))</f>
        <v>3.8</v>
      </c>
      <c r="C18" s="21">
        <f>IF(VLOOKUP(A18,'Mediana Anual IPCA TOP 5 LP'!$A$2:$XFC$10000,MATCH(C$1,'Mediana Anual IPCA TOP 5 LP'!$A$2:$XDF$2,0),FALSE)=0,NA(),VLOOKUP(A18,'Mediana Anual IPCA TOP 5 LP'!$A$2:$XFC$10000,MATCH(C$1,'Mediana Anual IPCA TOP 5 LP'!$A$2:$XDF$2,0),FALSE))</f>
        <v>3.5</v>
      </c>
      <c r="D18" s="21">
        <f>IF(VLOOKUP(A18,'Mediana Anual IPCA TOP 5 LP'!$A$2:$XFC$10000,MATCH(D$1,'Mediana Anual IPCA TOP 5 LP'!$A$2:$XDF$2,0),FALSE)=0,NA(),VLOOKUP(A18,'Mediana Anual IPCA TOP 5 LP'!$A$2:$XFC$10000,MATCH(D$1,'Mediana Anual IPCA TOP 5 LP'!$A$2:$XDF$2,0),FALSE))</f>
        <v>3.5</v>
      </c>
      <c r="E18" s="21">
        <f>IF(VLOOKUP(A18,'Mediana Anual IPCA TOP 5 LP'!$A$2:$XFC$10000,MATCH(E$1,'Mediana Anual IPCA TOP 5 LP'!$A$2:$XDF$2,0),FALSE)=0,NA(),VLOOKUP(A18,'Mediana Anual IPCA TOP 5 LP'!$A$2:$XFC$10000,MATCH(E$1,'Mediana Anual IPCA TOP 5 LP'!$A$2:$XDF$2,0),FALSE))</f>
        <v>3.35</v>
      </c>
    </row>
    <row r="19" spans="1:5" x14ac:dyDescent="0.3">
      <c r="A19" s="20">
        <v>44587</v>
      </c>
      <c r="B19" s="21">
        <f>IF(VLOOKUP(A19,'Mediana Anual IPCA TOP 5 LP'!$A$2:$XFC$10000,MATCH(B$1,'Mediana Anual IPCA TOP 5 LP'!$A$2:$XDF$2,0),FALSE)=0,NA(),VLOOKUP(A19,'Mediana Anual IPCA TOP 5 LP'!$A$2:$XFC$10000,MATCH(B$1,'Mediana Anual IPCA TOP 5 LP'!$A$2:$XDF$2,0),FALSE))</f>
        <v>3.8</v>
      </c>
      <c r="C19" s="21">
        <f>IF(VLOOKUP(A19,'Mediana Anual IPCA TOP 5 LP'!$A$2:$XFC$10000,MATCH(C$1,'Mediana Anual IPCA TOP 5 LP'!$A$2:$XDF$2,0),FALSE)=0,NA(),VLOOKUP(A19,'Mediana Anual IPCA TOP 5 LP'!$A$2:$XFC$10000,MATCH(C$1,'Mediana Anual IPCA TOP 5 LP'!$A$2:$XDF$2,0),FALSE))</f>
        <v>3.5</v>
      </c>
      <c r="D19" s="21">
        <f>IF(VLOOKUP(A19,'Mediana Anual IPCA TOP 5 LP'!$A$2:$XFC$10000,MATCH(D$1,'Mediana Anual IPCA TOP 5 LP'!$A$2:$XDF$2,0),FALSE)=0,NA(),VLOOKUP(A19,'Mediana Anual IPCA TOP 5 LP'!$A$2:$XFC$10000,MATCH(D$1,'Mediana Anual IPCA TOP 5 LP'!$A$2:$XDF$2,0),FALSE))</f>
        <v>3.5</v>
      </c>
      <c r="E19" s="21">
        <f>IF(VLOOKUP(A19,'Mediana Anual IPCA TOP 5 LP'!$A$2:$XFC$10000,MATCH(E$1,'Mediana Anual IPCA TOP 5 LP'!$A$2:$XDF$2,0),FALSE)=0,NA(),VLOOKUP(A19,'Mediana Anual IPCA TOP 5 LP'!$A$2:$XFC$10000,MATCH(E$1,'Mediana Anual IPCA TOP 5 LP'!$A$2:$XDF$2,0),FALSE))</f>
        <v>3.35</v>
      </c>
    </row>
    <row r="20" spans="1:5" x14ac:dyDescent="0.3">
      <c r="A20" s="20">
        <v>44588</v>
      </c>
      <c r="B20" s="21">
        <f>IF(VLOOKUP(A20,'Mediana Anual IPCA TOP 5 LP'!$A$2:$XFC$10000,MATCH(B$1,'Mediana Anual IPCA TOP 5 LP'!$A$2:$XDF$2,0),FALSE)=0,NA(),VLOOKUP(A20,'Mediana Anual IPCA TOP 5 LP'!$A$2:$XFC$10000,MATCH(B$1,'Mediana Anual IPCA TOP 5 LP'!$A$2:$XDF$2,0),FALSE))</f>
        <v>3.8</v>
      </c>
      <c r="C20" s="21">
        <f>IF(VLOOKUP(A20,'Mediana Anual IPCA TOP 5 LP'!$A$2:$XFC$10000,MATCH(C$1,'Mediana Anual IPCA TOP 5 LP'!$A$2:$XDF$2,0),FALSE)=0,NA(),VLOOKUP(A20,'Mediana Anual IPCA TOP 5 LP'!$A$2:$XFC$10000,MATCH(C$1,'Mediana Anual IPCA TOP 5 LP'!$A$2:$XDF$2,0),FALSE))</f>
        <v>3.5</v>
      </c>
      <c r="D20" s="21">
        <f>IF(VLOOKUP(A20,'Mediana Anual IPCA TOP 5 LP'!$A$2:$XFC$10000,MATCH(D$1,'Mediana Anual IPCA TOP 5 LP'!$A$2:$XDF$2,0),FALSE)=0,NA(),VLOOKUP(A20,'Mediana Anual IPCA TOP 5 LP'!$A$2:$XFC$10000,MATCH(D$1,'Mediana Anual IPCA TOP 5 LP'!$A$2:$XDF$2,0),FALSE))</f>
        <v>3.5</v>
      </c>
      <c r="E20" s="21">
        <f>IF(VLOOKUP(A20,'Mediana Anual IPCA TOP 5 LP'!$A$2:$XFC$10000,MATCH(E$1,'Mediana Anual IPCA TOP 5 LP'!$A$2:$XDF$2,0),FALSE)=0,NA(),VLOOKUP(A20,'Mediana Anual IPCA TOP 5 LP'!$A$2:$XFC$10000,MATCH(E$1,'Mediana Anual IPCA TOP 5 LP'!$A$2:$XDF$2,0),FALSE))</f>
        <v>3.35</v>
      </c>
    </row>
    <row r="21" spans="1:5" x14ac:dyDescent="0.3">
      <c r="A21" s="20">
        <v>44589</v>
      </c>
      <c r="B21" s="21">
        <f>IF(VLOOKUP(A21,'Mediana Anual IPCA TOP 5 LP'!$A$2:$XFC$10000,MATCH(B$1,'Mediana Anual IPCA TOP 5 LP'!$A$2:$XDF$2,0),FALSE)=0,NA(),VLOOKUP(A21,'Mediana Anual IPCA TOP 5 LP'!$A$2:$XFC$10000,MATCH(B$1,'Mediana Anual IPCA TOP 5 LP'!$A$2:$XDF$2,0),FALSE))</f>
        <v>3.87</v>
      </c>
      <c r="C21" s="21">
        <f>IF(VLOOKUP(A21,'Mediana Anual IPCA TOP 5 LP'!$A$2:$XFC$10000,MATCH(C$1,'Mediana Anual IPCA TOP 5 LP'!$A$2:$XDF$2,0),FALSE)=0,NA(),VLOOKUP(A21,'Mediana Anual IPCA TOP 5 LP'!$A$2:$XFC$10000,MATCH(C$1,'Mediana Anual IPCA TOP 5 LP'!$A$2:$XDF$2,0),FALSE))</f>
        <v>3.5</v>
      </c>
      <c r="D21" s="21">
        <f>IF(VLOOKUP(A21,'Mediana Anual IPCA TOP 5 LP'!$A$2:$XFC$10000,MATCH(D$1,'Mediana Anual IPCA TOP 5 LP'!$A$2:$XDF$2,0),FALSE)=0,NA(),VLOOKUP(A21,'Mediana Anual IPCA TOP 5 LP'!$A$2:$XFC$10000,MATCH(D$1,'Mediana Anual IPCA TOP 5 LP'!$A$2:$XDF$2,0),FALSE))</f>
        <v>3.5</v>
      </c>
      <c r="E21" s="21">
        <f>IF(VLOOKUP(A21,'Mediana Anual IPCA TOP 5 LP'!$A$2:$XFC$10000,MATCH(E$1,'Mediana Anual IPCA TOP 5 LP'!$A$2:$XDF$2,0),FALSE)=0,NA(),VLOOKUP(A21,'Mediana Anual IPCA TOP 5 LP'!$A$2:$XFC$10000,MATCH(E$1,'Mediana Anual IPCA TOP 5 LP'!$A$2:$XDF$2,0),FALSE))</f>
        <v>3.35</v>
      </c>
    </row>
    <row r="22" spans="1:5" x14ac:dyDescent="0.3">
      <c r="A22" s="20">
        <v>44592</v>
      </c>
      <c r="B22" s="21">
        <f>IF(VLOOKUP(A22,'Mediana Anual IPCA TOP 5 LP'!$A$2:$XFC$10000,MATCH(B$1,'Mediana Anual IPCA TOP 5 LP'!$A$2:$XDF$2,0),FALSE)=0,NA(),VLOOKUP(A22,'Mediana Anual IPCA TOP 5 LP'!$A$2:$XFC$10000,MATCH(B$1,'Mediana Anual IPCA TOP 5 LP'!$A$2:$XDF$2,0),FALSE))</f>
        <v>3.84</v>
      </c>
      <c r="C22" s="21">
        <f>IF(VLOOKUP(A22,'Mediana Anual IPCA TOP 5 LP'!$A$2:$XFC$10000,MATCH(C$1,'Mediana Anual IPCA TOP 5 LP'!$A$2:$XDF$2,0),FALSE)=0,NA(),VLOOKUP(A22,'Mediana Anual IPCA TOP 5 LP'!$A$2:$XFC$10000,MATCH(C$1,'Mediana Anual IPCA TOP 5 LP'!$A$2:$XDF$2,0),FALSE))</f>
        <v>3.5</v>
      </c>
      <c r="D22" s="21">
        <f>IF(VLOOKUP(A22,'Mediana Anual IPCA TOP 5 LP'!$A$2:$XFC$10000,MATCH(D$1,'Mediana Anual IPCA TOP 5 LP'!$A$2:$XDF$2,0),FALSE)=0,NA(),VLOOKUP(A22,'Mediana Anual IPCA TOP 5 LP'!$A$2:$XFC$10000,MATCH(D$1,'Mediana Anual IPCA TOP 5 LP'!$A$2:$XDF$2,0),FALSE))</f>
        <v>3.5</v>
      </c>
      <c r="E22" s="21">
        <f>IF(VLOOKUP(A22,'Mediana Anual IPCA TOP 5 LP'!$A$2:$XFC$10000,MATCH(E$1,'Mediana Anual IPCA TOP 5 LP'!$A$2:$XDF$2,0),FALSE)=0,NA(),VLOOKUP(A22,'Mediana Anual IPCA TOP 5 LP'!$A$2:$XFC$10000,MATCH(E$1,'Mediana Anual IPCA TOP 5 LP'!$A$2:$XDF$2,0),FALSE))</f>
        <v>4</v>
      </c>
    </row>
    <row r="23" spans="1:5" x14ac:dyDescent="0.3">
      <c r="A23" s="20">
        <v>44593</v>
      </c>
      <c r="B23" s="21">
        <f>IF(VLOOKUP(A23,'Mediana Anual IPCA TOP 5 LP'!$A$2:$XFC$10000,MATCH(B$1,'Mediana Anual IPCA TOP 5 LP'!$A$2:$XDF$2,0),FALSE)=0,NA(),VLOOKUP(A23,'Mediana Anual IPCA TOP 5 LP'!$A$2:$XFC$10000,MATCH(B$1,'Mediana Anual IPCA TOP 5 LP'!$A$2:$XDF$2,0),FALSE))</f>
        <v>3.84</v>
      </c>
      <c r="C23" s="21">
        <f>IF(VLOOKUP(A23,'Mediana Anual IPCA TOP 5 LP'!$A$2:$XFC$10000,MATCH(C$1,'Mediana Anual IPCA TOP 5 LP'!$A$2:$XDF$2,0),FALSE)=0,NA(),VLOOKUP(A23,'Mediana Anual IPCA TOP 5 LP'!$A$2:$XFC$10000,MATCH(C$1,'Mediana Anual IPCA TOP 5 LP'!$A$2:$XDF$2,0),FALSE))</f>
        <v>3.5</v>
      </c>
      <c r="D23" s="21">
        <f>IF(VLOOKUP(A23,'Mediana Anual IPCA TOP 5 LP'!$A$2:$XFC$10000,MATCH(D$1,'Mediana Anual IPCA TOP 5 LP'!$A$2:$XDF$2,0),FALSE)=0,NA(),VLOOKUP(A23,'Mediana Anual IPCA TOP 5 LP'!$A$2:$XFC$10000,MATCH(D$1,'Mediana Anual IPCA TOP 5 LP'!$A$2:$XDF$2,0),FALSE))</f>
        <v>3.5</v>
      </c>
      <c r="E23" s="21">
        <f>IF(VLOOKUP(A23,'Mediana Anual IPCA TOP 5 LP'!$A$2:$XFC$10000,MATCH(E$1,'Mediana Anual IPCA TOP 5 LP'!$A$2:$XDF$2,0),FALSE)=0,NA(),VLOOKUP(A23,'Mediana Anual IPCA TOP 5 LP'!$A$2:$XFC$10000,MATCH(E$1,'Mediana Anual IPCA TOP 5 LP'!$A$2:$XDF$2,0),FALSE))</f>
        <v>4</v>
      </c>
    </row>
    <row r="24" spans="1:5" x14ac:dyDescent="0.3">
      <c r="A24" s="20">
        <v>44594</v>
      </c>
      <c r="B24" s="21">
        <f>IF(VLOOKUP(A24,'Mediana Anual IPCA TOP 5 LP'!$A$2:$XFC$10000,MATCH(B$1,'Mediana Anual IPCA TOP 5 LP'!$A$2:$XDF$2,0),FALSE)=0,NA(),VLOOKUP(A24,'Mediana Anual IPCA TOP 5 LP'!$A$2:$XFC$10000,MATCH(B$1,'Mediana Anual IPCA TOP 5 LP'!$A$2:$XDF$2,0),FALSE))</f>
        <v>3.84</v>
      </c>
      <c r="C24" s="21">
        <f>IF(VLOOKUP(A24,'Mediana Anual IPCA TOP 5 LP'!$A$2:$XFC$10000,MATCH(C$1,'Mediana Anual IPCA TOP 5 LP'!$A$2:$XDF$2,0),FALSE)=0,NA(),VLOOKUP(A24,'Mediana Anual IPCA TOP 5 LP'!$A$2:$XFC$10000,MATCH(C$1,'Mediana Anual IPCA TOP 5 LP'!$A$2:$XDF$2,0),FALSE))</f>
        <v>3.5</v>
      </c>
      <c r="D24" s="21">
        <f>IF(VLOOKUP(A24,'Mediana Anual IPCA TOP 5 LP'!$A$2:$XFC$10000,MATCH(D$1,'Mediana Anual IPCA TOP 5 LP'!$A$2:$XDF$2,0),FALSE)=0,NA(),VLOOKUP(A24,'Mediana Anual IPCA TOP 5 LP'!$A$2:$XFC$10000,MATCH(D$1,'Mediana Anual IPCA TOP 5 LP'!$A$2:$XDF$2,0),FALSE))</f>
        <v>3.5</v>
      </c>
      <c r="E24" s="21">
        <f>IF(VLOOKUP(A24,'Mediana Anual IPCA TOP 5 LP'!$A$2:$XFC$10000,MATCH(E$1,'Mediana Anual IPCA TOP 5 LP'!$A$2:$XDF$2,0),FALSE)=0,NA(),VLOOKUP(A24,'Mediana Anual IPCA TOP 5 LP'!$A$2:$XFC$10000,MATCH(E$1,'Mediana Anual IPCA TOP 5 LP'!$A$2:$XDF$2,0),FALSE))</f>
        <v>4</v>
      </c>
    </row>
    <row r="25" spans="1:5" x14ac:dyDescent="0.3">
      <c r="A25" s="20">
        <v>44595</v>
      </c>
      <c r="B25" s="21">
        <f>IF(VLOOKUP(A25,'Mediana Anual IPCA TOP 5 LP'!$A$2:$XFC$10000,MATCH(B$1,'Mediana Anual IPCA TOP 5 LP'!$A$2:$XDF$2,0),FALSE)=0,NA(),VLOOKUP(A25,'Mediana Anual IPCA TOP 5 LP'!$A$2:$XFC$10000,MATCH(B$1,'Mediana Anual IPCA TOP 5 LP'!$A$2:$XDF$2,0),FALSE))</f>
        <v>3.84</v>
      </c>
      <c r="C25" s="21">
        <f>IF(VLOOKUP(A25,'Mediana Anual IPCA TOP 5 LP'!$A$2:$XFC$10000,MATCH(C$1,'Mediana Anual IPCA TOP 5 LP'!$A$2:$XDF$2,0),FALSE)=0,NA(),VLOOKUP(A25,'Mediana Anual IPCA TOP 5 LP'!$A$2:$XFC$10000,MATCH(C$1,'Mediana Anual IPCA TOP 5 LP'!$A$2:$XDF$2,0),FALSE))</f>
        <v>3.5</v>
      </c>
      <c r="D25" s="21">
        <f>IF(VLOOKUP(A25,'Mediana Anual IPCA TOP 5 LP'!$A$2:$XFC$10000,MATCH(D$1,'Mediana Anual IPCA TOP 5 LP'!$A$2:$XDF$2,0),FALSE)=0,NA(),VLOOKUP(A25,'Mediana Anual IPCA TOP 5 LP'!$A$2:$XFC$10000,MATCH(D$1,'Mediana Anual IPCA TOP 5 LP'!$A$2:$XDF$2,0),FALSE))</f>
        <v>3.5</v>
      </c>
      <c r="E25" s="21">
        <f>IF(VLOOKUP(A25,'Mediana Anual IPCA TOP 5 LP'!$A$2:$XFC$10000,MATCH(E$1,'Mediana Anual IPCA TOP 5 LP'!$A$2:$XDF$2,0),FALSE)=0,NA(),VLOOKUP(A25,'Mediana Anual IPCA TOP 5 LP'!$A$2:$XFC$10000,MATCH(E$1,'Mediana Anual IPCA TOP 5 LP'!$A$2:$XDF$2,0),FALSE))</f>
        <v>4</v>
      </c>
    </row>
    <row r="26" spans="1:5" x14ac:dyDescent="0.3">
      <c r="A26" s="20">
        <v>44596</v>
      </c>
      <c r="B26" s="21">
        <f>IF(VLOOKUP(A26,'Mediana Anual IPCA TOP 5 LP'!$A$2:$XFC$10000,MATCH(B$1,'Mediana Anual IPCA TOP 5 LP'!$A$2:$XDF$2,0),FALSE)=0,NA(),VLOOKUP(A26,'Mediana Anual IPCA TOP 5 LP'!$A$2:$XFC$10000,MATCH(B$1,'Mediana Anual IPCA TOP 5 LP'!$A$2:$XDF$2,0),FALSE))</f>
        <v>3.84</v>
      </c>
      <c r="C26" s="21">
        <f>IF(VLOOKUP(A26,'Mediana Anual IPCA TOP 5 LP'!$A$2:$XFC$10000,MATCH(C$1,'Mediana Anual IPCA TOP 5 LP'!$A$2:$XDF$2,0),FALSE)=0,NA(),VLOOKUP(A26,'Mediana Anual IPCA TOP 5 LP'!$A$2:$XFC$10000,MATCH(C$1,'Mediana Anual IPCA TOP 5 LP'!$A$2:$XDF$2,0),FALSE))</f>
        <v>3.5</v>
      </c>
      <c r="D26" s="21">
        <f>IF(VLOOKUP(A26,'Mediana Anual IPCA TOP 5 LP'!$A$2:$XFC$10000,MATCH(D$1,'Mediana Anual IPCA TOP 5 LP'!$A$2:$XDF$2,0),FALSE)=0,NA(),VLOOKUP(A26,'Mediana Anual IPCA TOP 5 LP'!$A$2:$XFC$10000,MATCH(D$1,'Mediana Anual IPCA TOP 5 LP'!$A$2:$XDF$2,0),FALSE))</f>
        <v>3.5</v>
      </c>
      <c r="E26" s="21">
        <f>IF(VLOOKUP(A26,'Mediana Anual IPCA TOP 5 LP'!$A$2:$XFC$10000,MATCH(E$1,'Mediana Anual IPCA TOP 5 LP'!$A$2:$XDF$2,0),FALSE)=0,NA(),VLOOKUP(A26,'Mediana Anual IPCA TOP 5 LP'!$A$2:$XFC$10000,MATCH(E$1,'Mediana Anual IPCA TOP 5 LP'!$A$2:$XDF$2,0),FALSE))</f>
        <v>4</v>
      </c>
    </row>
    <row r="27" spans="1:5" x14ac:dyDescent="0.3">
      <c r="A27" s="20">
        <v>44599</v>
      </c>
      <c r="B27" s="21">
        <f>IF(VLOOKUP(A27,'Mediana Anual IPCA TOP 5 LP'!$A$2:$XFC$10000,MATCH(B$1,'Mediana Anual IPCA TOP 5 LP'!$A$2:$XDF$2,0),FALSE)=0,NA(),VLOOKUP(A27,'Mediana Anual IPCA TOP 5 LP'!$A$2:$XFC$10000,MATCH(B$1,'Mediana Anual IPCA TOP 5 LP'!$A$2:$XDF$2,0),FALSE))</f>
        <v>3.84</v>
      </c>
      <c r="C27" s="21">
        <f>IF(VLOOKUP(A27,'Mediana Anual IPCA TOP 5 LP'!$A$2:$XFC$10000,MATCH(C$1,'Mediana Anual IPCA TOP 5 LP'!$A$2:$XDF$2,0),FALSE)=0,NA(),VLOOKUP(A27,'Mediana Anual IPCA TOP 5 LP'!$A$2:$XFC$10000,MATCH(C$1,'Mediana Anual IPCA TOP 5 LP'!$A$2:$XDF$2,0),FALSE))</f>
        <v>3.5</v>
      </c>
      <c r="D27" s="21">
        <f>IF(VLOOKUP(A27,'Mediana Anual IPCA TOP 5 LP'!$A$2:$XFC$10000,MATCH(D$1,'Mediana Anual IPCA TOP 5 LP'!$A$2:$XDF$2,0),FALSE)=0,NA(),VLOOKUP(A27,'Mediana Anual IPCA TOP 5 LP'!$A$2:$XFC$10000,MATCH(D$1,'Mediana Anual IPCA TOP 5 LP'!$A$2:$XDF$2,0),FALSE))</f>
        <v>3.5</v>
      </c>
      <c r="E27" s="21">
        <f>IF(VLOOKUP(A27,'Mediana Anual IPCA TOP 5 LP'!$A$2:$XFC$10000,MATCH(E$1,'Mediana Anual IPCA TOP 5 LP'!$A$2:$XDF$2,0),FALSE)=0,NA(),VLOOKUP(A27,'Mediana Anual IPCA TOP 5 LP'!$A$2:$XFC$10000,MATCH(E$1,'Mediana Anual IPCA TOP 5 LP'!$A$2:$XDF$2,0),FALSE))</f>
        <v>4</v>
      </c>
    </row>
    <row r="28" spans="1:5" x14ac:dyDescent="0.3">
      <c r="A28" s="20">
        <v>44600</v>
      </c>
      <c r="B28" s="21">
        <f>IF(VLOOKUP(A28,'Mediana Anual IPCA TOP 5 LP'!$A$2:$XFC$10000,MATCH(B$1,'Mediana Anual IPCA TOP 5 LP'!$A$2:$XDF$2,0),FALSE)=0,NA(),VLOOKUP(A28,'Mediana Anual IPCA TOP 5 LP'!$A$2:$XFC$10000,MATCH(B$1,'Mediana Anual IPCA TOP 5 LP'!$A$2:$XDF$2,0),FALSE))</f>
        <v>3.84</v>
      </c>
      <c r="C28" s="21">
        <f>IF(VLOOKUP(A28,'Mediana Anual IPCA TOP 5 LP'!$A$2:$XFC$10000,MATCH(C$1,'Mediana Anual IPCA TOP 5 LP'!$A$2:$XDF$2,0),FALSE)=0,NA(),VLOOKUP(A28,'Mediana Anual IPCA TOP 5 LP'!$A$2:$XFC$10000,MATCH(C$1,'Mediana Anual IPCA TOP 5 LP'!$A$2:$XDF$2,0),FALSE))</f>
        <v>3.5</v>
      </c>
      <c r="D28" s="21">
        <f>IF(VLOOKUP(A28,'Mediana Anual IPCA TOP 5 LP'!$A$2:$XFC$10000,MATCH(D$1,'Mediana Anual IPCA TOP 5 LP'!$A$2:$XDF$2,0),FALSE)=0,NA(),VLOOKUP(A28,'Mediana Anual IPCA TOP 5 LP'!$A$2:$XFC$10000,MATCH(D$1,'Mediana Anual IPCA TOP 5 LP'!$A$2:$XDF$2,0),FALSE))</f>
        <v>3.5</v>
      </c>
      <c r="E28" s="21">
        <f>IF(VLOOKUP(A28,'Mediana Anual IPCA TOP 5 LP'!$A$2:$XFC$10000,MATCH(E$1,'Mediana Anual IPCA TOP 5 LP'!$A$2:$XDF$2,0),FALSE)=0,NA(),VLOOKUP(A28,'Mediana Anual IPCA TOP 5 LP'!$A$2:$XFC$10000,MATCH(E$1,'Mediana Anual IPCA TOP 5 LP'!$A$2:$XDF$2,0),FALSE))</f>
        <v>4</v>
      </c>
    </row>
    <row r="29" spans="1:5" x14ac:dyDescent="0.3">
      <c r="A29" s="20">
        <v>44601</v>
      </c>
      <c r="B29" s="21">
        <f>IF(VLOOKUP(A29,'Mediana Anual IPCA TOP 5 LP'!$A$2:$XFC$10000,MATCH(B$1,'Mediana Anual IPCA TOP 5 LP'!$A$2:$XDF$2,0),FALSE)=0,NA(),VLOOKUP(A29,'Mediana Anual IPCA TOP 5 LP'!$A$2:$XFC$10000,MATCH(B$1,'Mediana Anual IPCA TOP 5 LP'!$A$2:$XDF$2,0),FALSE))</f>
        <v>3.84</v>
      </c>
      <c r="C29" s="21">
        <f>IF(VLOOKUP(A29,'Mediana Anual IPCA TOP 5 LP'!$A$2:$XFC$10000,MATCH(C$1,'Mediana Anual IPCA TOP 5 LP'!$A$2:$XDF$2,0),FALSE)=0,NA(),VLOOKUP(A29,'Mediana Anual IPCA TOP 5 LP'!$A$2:$XFC$10000,MATCH(C$1,'Mediana Anual IPCA TOP 5 LP'!$A$2:$XDF$2,0),FALSE))</f>
        <v>3.5</v>
      </c>
      <c r="D29" s="21">
        <f>IF(VLOOKUP(A29,'Mediana Anual IPCA TOP 5 LP'!$A$2:$XFC$10000,MATCH(D$1,'Mediana Anual IPCA TOP 5 LP'!$A$2:$XDF$2,0),FALSE)=0,NA(),VLOOKUP(A29,'Mediana Anual IPCA TOP 5 LP'!$A$2:$XFC$10000,MATCH(D$1,'Mediana Anual IPCA TOP 5 LP'!$A$2:$XDF$2,0),FALSE))</f>
        <v>3.5</v>
      </c>
      <c r="E29" s="21">
        <f>IF(VLOOKUP(A29,'Mediana Anual IPCA TOP 5 LP'!$A$2:$XFC$10000,MATCH(E$1,'Mediana Anual IPCA TOP 5 LP'!$A$2:$XDF$2,0),FALSE)=0,NA(),VLOOKUP(A29,'Mediana Anual IPCA TOP 5 LP'!$A$2:$XFC$10000,MATCH(E$1,'Mediana Anual IPCA TOP 5 LP'!$A$2:$XDF$2,0),FALSE))</f>
        <v>4</v>
      </c>
    </row>
    <row r="30" spans="1:5" x14ac:dyDescent="0.3">
      <c r="A30" s="20">
        <v>44602</v>
      </c>
      <c r="B30" s="21">
        <f>IF(VLOOKUP(A30,'Mediana Anual IPCA TOP 5 LP'!$A$2:$XFC$10000,MATCH(B$1,'Mediana Anual IPCA TOP 5 LP'!$A$2:$XDF$2,0),FALSE)=0,NA(),VLOOKUP(A30,'Mediana Anual IPCA TOP 5 LP'!$A$2:$XFC$10000,MATCH(B$1,'Mediana Anual IPCA TOP 5 LP'!$A$2:$XDF$2,0),FALSE))</f>
        <v>3.84</v>
      </c>
      <c r="C30" s="21">
        <f>IF(VLOOKUP(A30,'Mediana Anual IPCA TOP 5 LP'!$A$2:$XFC$10000,MATCH(C$1,'Mediana Anual IPCA TOP 5 LP'!$A$2:$XDF$2,0),FALSE)=0,NA(),VLOOKUP(A30,'Mediana Anual IPCA TOP 5 LP'!$A$2:$XFC$10000,MATCH(C$1,'Mediana Anual IPCA TOP 5 LP'!$A$2:$XDF$2,0),FALSE))</f>
        <v>3.5</v>
      </c>
      <c r="D30" s="21">
        <f>IF(VLOOKUP(A30,'Mediana Anual IPCA TOP 5 LP'!$A$2:$XFC$10000,MATCH(D$1,'Mediana Anual IPCA TOP 5 LP'!$A$2:$XDF$2,0),FALSE)=0,NA(),VLOOKUP(A30,'Mediana Anual IPCA TOP 5 LP'!$A$2:$XFC$10000,MATCH(D$1,'Mediana Anual IPCA TOP 5 LP'!$A$2:$XDF$2,0),FALSE))</f>
        <v>3.5</v>
      </c>
      <c r="E30" s="21">
        <f>IF(VLOOKUP(A30,'Mediana Anual IPCA TOP 5 LP'!$A$2:$XFC$10000,MATCH(E$1,'Mediana Anual IPCA TOP 5 LP'!$A$2:$XDF$2,0),FALSE)=0,NA(),VLOOKUP(A30,'Mediana Anual IPCA TOP 5 LP'!$A$2:$XFC$10000,MATCH(E$1,'Mediana Anual IPCA TOP 5 LP'!$A$2:$XDF$2,0),FALSE))</f>
        <v>4</v>
      </c>
    </row>
    <row r="31" spans="1:5" x14ac:dyDescent="0.3">
      <c r="A31" s="20">
        <v>44603</v>
      </c>
      <c r="B31" s="21">
        <f>IF(VLOOKUP(A31,'Mediana Anual IPCA TOP 5 LP'!$A$2:$XFC$10000,MATCH(B$1,'Mediana Anual IPCA TOP 5 LP'!$A$2:$XDF$2,0),FALSE)=0,NA(),VLOOKUP(A31,'Mediana Anual IPCA TOP 5 LP'!$A$2:$XFC$10000,MATCH(B$1,'Mediana Anual IPCA TOP 5 LP'!$A$2:$XDF$2,0),FALSE))</f>
        <v>3.84</v>
      </c>
      <c r="C31" s="21">
        <f>IF(VLOOKUP(A31,'Mediana Anual IPCA TOP 5 LP'!$A$2:$XFC$10000,MATCH(C$1,'Mediana Anual IPCA TOP 5 LP'!$A$2:$XDF$2,0),FALSE)=0,NA(),VLOOKUP(A31,'Mediana Anual IPCA TOP 5 LP'!$A$2:$XFC$10000,MATCH(C$1,'Mediana Anual IPCA TOP 5 LP'!$A$2:$XDF$2,0),FALSE))</f>
        <v>3.5</v>
      </c>
      <c r="D31" s="21">
        <f>IF(VLOOKUP(A31,'Mediana Anual IPCA TOP 5 LP'!$A$2:$XFC$10000,MATCH(D$1,'Mediana Anual IPCA TOP 5 LP'!$A$2:$XDF$2,0),FALSE)=0,NA(),VLOOKUP(A31,'Mediana Anual IPCA TOP 5 LP'!$A$2:$XFC$10000,MATCH(D$1,'Mediana Anual IPCA TOP 5 LP'!$A$2:$XDF$2,0),FALSE))</f>
        <v>3.5</v>
      </c>
      <c r="E31" s="21">
        <f>IF(VLOOKUP(A31,'Mediana Anual IPCA TOP 5 LP'!$A$2:$XFC$10000,MATCH(E$1,'Mediana Anual IPCA TOP 5 LP'!$A$2:$XDF$2,0),FALSE)=0,NA(),VLOOKUP(A31,'Mediana Anual IPCA TOP 5 LP'!$A$2:$XFC$10000,MATCH(E$1,'Mediana Anual IPCA TOP 5 LP'!$A$2:$XDF$2,0),FALSE))</f>
        <v>4</v>
      </c>
    </row>
    <row r="32" spans="1:5" x14ac:dyDescent="0.3">
      <c r="A32" s="20">
        <v>44606</v>
      </c>
      <c r="B32" s="21">
        <f>IF(VLOOKUP(A32,'Mediana Anual IPCA TOP 5 LP'!$A$2:$XFC$10000,MATCH(B$1,'Mediana Anual IPCA TOP 5 LP'!$A$2:$XDF$2,0),FALSE)=0,NA(),VLOOKUP(A32,'Mediana Anual IPCA TOP 5 LP'!$A$2:$XFC$10000,MATCH(B$1,'Mediana Anual IPCA TOP 5 LP'!$A$2:$XDF$2,0),FALSE))</f>
        <v>3.84</v>
      </c>
      <c r="C32" s="21">
        <f>IF(VLOOKUP(A32,'Mediana Anual IPCA TOP 5 LP'!$A$2:$XFC$10000,MATCH(C$1,'Mediana Anual IPCA TOP 5 LP'!$A$2:$XDF$2,0),FALSE)=0,NA(),VLOOKUP(A32,'Mediana Anual IPCA TOP 5 LP'!$A$2:$XFC$10000,MATCH(C$1,'Mediana Anual IPCA TOP 5 LP'!$A$2:$XDF$2,0),FALSE))</f>
        <v>3.5</v>
      </c>
      <c r="D32" s="21">
        <f>IF(VLOOKUP(A32,'Mediana Anual IPCA TOP 5 LP'!$A$2:$XFC$10000,MATCH(D$1,'Mediana Anual IPCA TOP 5 LP'!$A$2:$XDF$2,0),FALSE)=0,NA(),VLOOKUP(A32,'Mediana Anual IPCA TOP 5 LP'!$A$2:$XFC$10000,MATCH(D$1,'Mediana Anual IPCA TOP 5 LP'!$A$2:$XDF$2,0),FALSE))</f>
        <v>3.5</v>
      </c>
      <c r="E32" s="21">
        <f>IF(VLOOKUP(A32,'Mediana Anual IPCA TOP 5 LP'!$A$2:$XFC$10000,MATCH(E$1,'Mediana Anual IPCA TOP 5 LP'!$A$2:$XDF$2,0),FALSE)=0,NA(),VLOOKUP(A32,'Mediana Anual IPCA TOP 5 LP'!$A$2:$XFC$10000,MATCH(E$1,'Mediana Anual IPCA TOP 5 LP'!$A$2:$XDF$2,0),FALSE))</f>
        <v>4</v>
      </c>
    </row>
    <row r="33" spans="1:5" x14ac:dyDescent="0.3">
      <c r="A33" s="20">
        <v>44607</v>
      </c>
      <c r="B33" s="21">
        <f>IF(VLOOKUP(A33,'Mediana Anual IPCA TOP 5 LP'!$A$2:$XFC$10000,MATCH(B$1,'Mediana Anual IPCA TOP 5 LP'!$A$2:$XDF$2,0),FALSE)=0,NA(),VLOOKUP(A33,'Mediana Anual IPCA TOP 5 LP'!$A$2:$XFC$10000,MATCH(B$1,'Mediana Anual IPCA TOP 5 LP'!$A$2:$XDF$2,0),FALSE))</f>
        <v>3.84</v>
      </c>
      <c r="C33" s="21">
        <f>IF(VLOOKUP(A33,'Mediana Anual IPCA TOP 5 LP'!$A$2:$XFC$10000,MATCH(C$1,'Mediana Anual IPCA TOP 5 LP'!$A$2:$XDF$2,0),FALSE)=0,NA(),VLOOKUP(A33,'Mediana Anual IPCA TOP 5 LP'!$A$2:$XFC$10000,MATCH(C$1,'Mediana Anual IPCA TOP 5 LP'!$A$2:$XDF$2,0),FALSE))</f>
        <v>3.5</v>
      </c>
      <c r="D33" s="21">
        <f>IF(VLOOKUP(A33,'Mediana Anual IPCA TOP 5 LP'!$A$2:$XFC$10000,MATCH(D$1,'Mediana Anual IPCA TOP 5 LP'!$A$2:$XDF$2,0),FALSE)=0,NA(),VLOOKUP(A33,'Mediana Anual IPCA TOP 5 LP'!$A$2:$XFC$10000,MATCH(D$1,'Mediana Anual IPCA TOP 5 LP'!$A$2:$XDF$2,0),FALSE))</f>
        <v>3.5</v>
      </c>
      <c r="E33" s="21">
        <f>IF(VLOOKUP(A33,'Mediana Anual IPCA TOP 5 LP'!$A$2:$XFC$10000,MATCH(E$1,'Mediana Anual IPCA TOP 5 LP'!$A$2:$XDF$2,0),FALSE)=0,NA(),VLOOKUP(A33,'Mediana Anual IPCA TOP 5 LP'!$A$2:$XFC$10000,MATCH(E$1,'Mediana Anual IPCA TOP 5 LP'!$A$2:$XDF$2,0),FALSE))</f>
        <v>4</v>
      </c>
    </row>
    <row r="34" spans="1:5" x14ac:dyDescent="0.3">
      <c r="A34" s="20">
        <v>44608</v>
      </c>
      <c r="B34" s="21">
        <f>IF(VLOOKUP(A34,'Mediana Anual IPCA TOP 5 LP'!$A$2:$XFC$10000,MATCH(B$1,'Mediana Anual IPCA TOP 5 LP'!$A$2:$XDF$2,0),FALSE)=0,NA(),VLOOKUP(A34,'Mediana Anual IPCA TOP 5 LP'!$A$2:$XFC$10000,MATCH(B$1,'Mediana Anual IPCA TOP 5 LP'!$A$2:$XDF$2,0),FALSE))</f>
        <v>3.84</v>
      </c>
      <c r="C34" s="21">
        <f>IF(VLOOKUP(A34,'Mediana Anual IPCA TOP 5 LP'!$A$2:$XFC$10000,MATCH(C$1,'Mediana Anual IPCA TOP 5 LP'!$A$2:$XDF$2,0),FALSE)=0,NA(),VLOOKUP(A34,'Mediana Anual IPCA TOP 5 LP'!$A$2:$XFC$10000,MATCH(C$1,'Mediana Anual IPCA TOP 5 LP'!$A$2:$XDF$2,0),FALSE))</f>
        <v>3.5</v>
      </c>
      <c r="D34" s="21">
        <f>IF(VLOOKUP(A34,'Mediana Anual IPCA TOP 5 LP'!$A$2:$XFC$10000,MATCH(D$1,'Mediana Anual IPCA TOP 5 LP'!$A$2:$XDF$2,0),FALSE)=0,NA(),VLOOKUP(A34,'Mediana Anual IPCA TOP 5 LP'!$A$2:$XFC$10000,MATCH(D$1,'Mediana Anual IPCA TOP 5 LP'!$A$2:$XDF$2,0),FALSE))</f>
        <v>3.5</v>
      </c>
      <c r="E34" s="21">
        <f>IF(VLOOKUP(A34,'Mediana Anual IPCA TOP 5 LP'!$A$2:$XFC$10000,MATCH(E$1,'Mediana Anual IPCA TOP 5 LP'!$A$2:$XDF$2,0),FALSE)=0,NA(),VLOOKUP(A34,'Mediana Anual IPCA TOP 5 LP'!$A$2:$XFC$10000,MATCH(E$1,'Mediana Anual IPCA TOP 5 LP'!$A$2:$XDF$2,0),FALSE))</f>
        <v>4</v>
      </c>
    </row>
    <row r="35" spans="1:5" x14ac:dyDescent="0.3">
      <c r="A35" s="20">
        <v>44609</v>
      </c>
      <c r="B35" s="21">
        <f>IF(VLOOKUP(A35,'Mediana Anual IPCA TOP 5 LP'!$A$2:$XFC$10000,MATCH(B$1,'Mediana Anual IPCA TOP 5 LP'!$A$2:$XDF$2,0),FALSE)=0,NA(),VLOOKUP(A35,'Mediana Anual IPCA TOP 5 LP'!$A$2:$XFC$10000,MATCH(B$1,'Mediana Anual IPCA TOP 5 LP'!$A$2:$XDF$2,0),FALSE))</f>
        <v>3.84</v>
      </c>
      <c r="C35" s="21">
        <f>IF(VLOOKUP(A35,'Mediana Anual IPCA TOP 5 LP'!$A$2:$XFC$10000,MATCH(C$1,'Mediana Anual IPCA TOP 5 LP'!$A$2:$XDF$2,0),FALSE)=0,NA(),VLOOKUP(A35,'Mediana Anual IPCA TOP 5 LP'!$A$2:$XFC$10000,MATCH(C$1,'Mediana Anual IPCA TOP 5 LP'!$A$2:$XDF$2,0),FALSE))</f>
        <v>3.5</v>
      </c>
      <c r="D35" s="21">
        <f>IF(VLOOKUP(A35,'Mediana Anual IPCA TOP 5 LP'!$A$2:$XFC$10000,MATCH(D$1,'Mediana Anual IPCA TOP 5 LP'!$A$2:$XDF$2,0),FALSE)=0,NA(),VLOOKUP(A35,'Mediana Anual IPCA TOP 5 LP'!$A$2:$XFC$10000,MATCH(D$1,'Mediana Anual IPCA TOP 5 LP'!$A$2:$XDF$2,0),FALSE))</f>
        <v>3.5</v>
      </c>
      <c r="E35" s="21">
        <f>IF(VLOOKUP(A35,'Mediana Anual IPCA TOP 5 LP'!$A$2:$XFC$10000,MATCH(E$1,'Mediana Anual IPCA TOP 5 LP'!$A$2:$XDF$2,0),FALSE)=0,NA(),VLOOKUP(A35,'Mediana Anual IPCA TOP 5 LP'!$A$2:$XFC$10000,MATCH(E$1,'Mediana Anual IPCA TOP 5 LP'!$A$2:$XDF$2,0),FALSE))</f>
        <v>4</v>
      </c>
    </row>
    <row r="36" spans="1:5" x14ac:dyDescent="0.3">
      <c r="A36" s="20">
        <v>44610</v>
      </c>
      <c r="B36" s="21">
        <f>IF(VLOOKUP(A36,'Mediana Anual IPCA TOP 5 LP'!$A$2:$XFC$10000,MATCH(B$1,'Mediana Anual IPCA TOP 5 LP'!$A$2:$XDF$2,0),FALSE)=0,NA(),VLOOKUP(A36,'Mediana Anual IPCA TOP 5 LP'!$A$2:$XFC$10000,MATCH(B$1,'Mediana Anual IPCA TOP 5 LP'!$A$2:$XDF$2,0),FALSE))</f>
        <v>3.94</v>
      </c>
      <c r="C36" s="21">
        <f>IF(VLOOKUP(A36,'Mediana Anual IPCA TOP 5 LP'!$A$2:$XFC$10000,MATCH(C$1,'Mediana Anual IPCA TOP 5 LP'!$A$2:$XDF$2,0),FALSE)=0,NA(),VLOOKUP(A36,'Mediana Anual IPCA TOP 5 LP'!$A$2:$XFC$10000,MATCH(C$1,'Mediana Anual IPCA TOP 5 LP'!$A$2:$XDF$2,0),FALSE))</f>
        <v>3.5</v>
      </c>
      <c r="D36" s="21">
        <f>IF(VLOOKUP(A36,'Mediana Anual IPCA TOP 5 LP'!$A$2:$XFC$10000,MATCH(D$1,'Mediana Anual IPCA TOP 5 LP'!$A$2:$XDF$2,0),FALSE)=0,NA(),VLOOKUP(A36,'Mediana Anual IPCA TOP 5 LP'!$A$2:$XFC$10000,MATCH(D$1,'Mediana Anual IPCA TOP 5 LP'!$A$2:$XDF$2,0),FALSE))</f>
        <v>3.5</v>
      </c>
      <c r="E36" s="21">
        <f>IF(VLOOKUP(A36,'Mediana Anual IPCA TOP 5 LP'!$A$2:$XFC$10000,MATCH(E$1,'Mediana Anual IPCA TOP 5 LP'!$A$2:$XDF$2,0),FALSE)=0,NA(),VLOOKUP(A36,'Mediana Anual IPCA TOP 5 LP'!$A$2:$XFC$10000,MATCH(E$1,'Mediana Anual IPCA TOP 5 LP'!$A$2:$XDF$2,0),FALSE))</f>
        <v>3.75</v>
      </c>
    </row>
    <row r="37" spans="1:5" x14ac:dyDescent="0.3">
      <c r="A37" s="20">
        <v>44613</v>
      </c>
      <c r="B37" s="21">
        <f>IF(VLOOKUP(A37,'Mediana Anual IPCA TOP 5 LP'!$A$2:$XFC$10000,MATCH(B$1,'Mediana Anual IPCA TOP 5 LP'!$A$2:$XDF$2,0),FALSE)=0,NA(),VLOOKUP(A37,'Mediana Anual IPCA TOP 5 LP'!$A$2:$XFC$10000,MATCH(B$1,'Mediana Anual IPCA TOP 5 LP'!$A$2:$XDF$2,0),FALSE))</f>
        <v>3.94</v>
      </c>
      <c r="C37" s="21">
        <f>IF(VLOOKUP(A37,'Mediana Anual IPCA TOP 5 LP'!$A$2:$XFC$10000,MATCH(C$1,'Mediana Anual IPCA TOP 5 LP'!$A$2:$XDF$2,0),FALSE)=0,NA(),VLOOKUP(A37,'Mediana Anual IPCA TOP 5 LP'!$A$2:$XFC$10000,MATCH(C$1,'Mediana Anual IPCA TOP 5 LP'!$A$2:$XDF$2,0),FALSE))</f>
        <v>3.5</v>
      </c>
      <c r="D37" s="21">
        <f>IF(VLOOKUP(A37,'Mediana Anual IPCA TOP 5 LP'!$A$2:$XFC$10000,MATCH(D$1,'Mediana Anual IPCA TOP 5 LP'!$A$2:$XDF$2,0),FALSE)=0,NA(),VLOOKUP(A37,'Mediana Anual IPCA TOP 5 LP'!$A$2:$XFC$10000,MATCH(D$1,'Mediana Anual IPCA TOP 5 LP'!$A$2:$XDF$2,0),FALSE))</f>
        <v>3.5</v>
      </c>
      <c r="E37" s="21">
        <f>IF(VLOOKUP(A37,'Mediana Anual IPCA TOP 5 LP'!$A$2:$XFC$10000,MATCH(E$1,'Mediana Anual IPCA TOP 5 LP'!$A$2:$XDF$2,0),FALSE)=0,NA(),VLOOKUP(A37,'Mediana Anual IPCA TOP 5 LP'!$A$2:$XFC$10000,MATCH(E$1,'Mediana Anual IPCA TOP 5 LP'!$A$2:$XDF$2,0),FALSE))</f>
        <v>3.75</v>
      </c>
    </row>
    <row r="38" spans="1:5" x14ac:dyDescent="0.3">
      <c r="A38" s="20">
        <v>44614</v>
      </c>
      <c r="B38" s="21">
        <f>IF(VLOOKUP(A38,'Mediana Anual IPCA TOP 5 LP'!$A$2:$XFC$10000,MATCH(B$1,'Mediana Anual IPCA TOP 5 LP'!$A$2:$XDF$2,0),FALSE)=0,NA(),VLOOKUP(A38,'Mediana Anual IPCA TOP 5 LP'!$A$2:$XFC$10000,MATCH(B$1,'Mediana Anual IPCA TOP 5 LP'!$A$2:$XDF$2,0),FALSE))</f>
        <v>3.94</v>
      </c>
      <c r="C38" s="21">
        <f>IF(VLOOKUP(A38,'Mediana Anual IPCA TOP 5 LP'!$A$2:$XFC$10000,MATCH(C$1,'Mediana Anual IPCA TOP 5 LP'!$A$2:$XDF$2,0),FALSE)=0,NA(),VLOOKUP(A38,'Mediana Anual IPCA TOP 5 LP'!$A$2:$XFC$10000,MATCH(C$1,'Mediana Anual IPCA TOP 5 LP'!$A$2:$XDF$2,0),FALSE))</f>
        <v>3.5</v>
      </c>
      <c r="D38" s="21">
        <f>IF(VLOOKUP(A38,'Mediana Anual IPCA TOP 5 LP'!$A$2:$XFC$10000,MATCH(D$1,'Mediana Anual IPCA TOP 5 LP'!$A$2:$XDF$2,0),FALSE)=0,NA(),VLOOKUP(A38,'Mediana Anual IPCA TOP 5 LP'!$A$2:$XFC$10000,MATCH(D$1,'Mediana Anual IPCA TOP 5 LP'!$A$2:$XDF$2,0),FALSE))</f>
        <v>3.5</v>
      </c>
      <c r="E38" s="21">
        <f>IF(VLOOKUP(A38,'Mediana Anual IPCA TOP 5 LP'!$A$2:$XFC$10000,MATCH(E$1,'Mediana Anual IPCA TOP 5 LP'!$A$2:$XDF$2,0),FALSE)=0,NA(),VLOOKUP(A38,'Mediana Anual IPCA TOP 5 LP'!$A$2:$XFC$10000,MATCH(E$1,'Mediana Anual IPCA TOP 5 LP'!$A$2:$XDF$2,0),FALSE))</f>
        <v>3.75</v>
      </c>
    </row>
    <row r="39" spans="1:5" x14ac:dyDescent="0.3">
      <c r="A39" s="20">
        <v>44615</v>
      </c>
      <c r="B39" s="21">
        <f>IF(VLOOKUP(A39,'Mediana Anual IPCA TOP 5 LP'!$A$2:$XFC$10000,MATCH(B$1,'Mediana Anual IPCA TOP 5 LP'!$A$2:$XDF$2,0),FALSE)=0,NA(),VLOOKUP(A39,'Mediana Anual IPCA TOP 5 LP'!$A$2:$XFC$10000,MATCH(B$1,'Mediana Anual IPCA TOP 5 LP'!$A$2:$XDF$2,0),FALSE))</f>
        <v>3.94</v>
      </c>
      <c r="C39" s="21">
        <f>IF(VLOOKUP(A39,'Mediana Anual IPCA TOP 5 LP'!$A$2:$XFC$10000,MATCH(C$1,'Mediana Anual IPCA TOP 5 LP'!$A$2:$XDF$2,0),FALSE)=0,NA(),VLOOKUP(A39,'Mediana Anual IPCA TOP 5 LP'!$A$2:$XFC$10000,MATCH(C$1,'Mediana Anual IPCA TOP 5 LP'!$A$2:$XDF$2,0),FALSE))</f>
        <v>3.5</v>
      </c>
      <c r="D39" s="21">
        <f>IF(VLOOKUP(A39,'Mediana Anual IPCA TOP 5 LP'!$A$2:$XFC$10000,MATCH(D$1,'Mediana Anual IPCA TOP 5 LP'!$A$2:$XDF$2,0),FALSE)=0,NA(),VLOOKUP(A39,'Mediana Anual IPCA TOP 5 LP'!$A$2:$XFC$10000,MATCH(D$1,'Mediana Anual IPCA TOP 5 LP'!$A$2:$XDF$2,0),FALSE))</f>
        <v>3.5</v>
      </c>
      <c r="E39" s="21">
        <f>IF(VLOOKUP(A39,'Mediana Anual IPCA TOP 5 LP'!$A$2:$XFC$10000,MATCH(E$1,'Mediana Anual IPCA TOP 5 LP'!$A$2:$XDF$2,0),FALSE)=0,NA(),VLOOKUP(A39,'Mediana Anual IPCA TOP 5 LP'!$A$2:$XFC$10000,MATCH(E$1,'Mediana Anual IPCA TOP 5 LP'!$A$2:$XDF$2,0),FALSE))</f>
        <v>3.75</v>
      </c>
    </row>
    <row r="40" spans="1:5" x14ac:dyDescent="0.3">
      <c r="A40" s="20">
        <v>44616</v>
      </c>
      <c r="B40" s="21">
        <f>IF(VLOOKUP(A40,'Mediana Anual IPCA TOP 5 LP'!$A$2:$XFC$10000,MATCH(B$1,'Mediana Anual IPCA TOP 5 LP'!$A$2:$XDF$2,0),FALSE)=0,NA(),VLOOKUP(A40,'Mediana Anual IPCA TOP 5 LP'!$A$2:$XFC$10000,MATCH(B$1,'Mediana Anual IPCA TOP 5 LP'!$A$2:$XDF$2,0),FALSE))</f>
        <v>3.94</v>
      </c>
      <c r="C40" s="21">
        <f>IF(VLOOKUP(A40,'Mediana Anual IPCA TOP 5 LP'!$A$2:$XFC$10000,MATCH(C$1,'Mediana Anual IPCA TOP 5 LP'!$A$2:$XDF$2,0),FALSE)=0,NA(),VLOOKUP(A40,'Mediana Anual IPCA TOP 5 LP'!$A$2:$XFC$10000,MATCH(C$1,'Mediana Anual IPCA TOP 5 LP'!$A$2:$XDF$2,0),FALSE))</f>
        <v>3.5</v>
      </c>
      <c r="D40" s="21">
        <f>IF(VLOOKUP(A40,'Mediana Anual IPCA TOP 5 LP'!$A$2:$XFC$10000,MATCH(D$1,'Mediana Anual IPCA TOP 5 LP'!$A$2:$XDF$2,0),FALSE)=0,NA(),VLOOKUP(A40,'Mediana Anual IPCA TOP 5 LP'!$A$2:$XFC$10000,MATCH(D$1,'Mediana Anual IPCA TOP 5 LP'!$A$2:$XDF$2,0),FALSE))</f>
        <v>3.5</v>
      </c>
      <c r="E40" s="21">
        <f>IF(VLOOKUP(A40,'Mediana Anual IPCA TOP 5 LP'!$A$2:$XFC$10000,MATCH(E$1,'Mediana Anual IPCA TOP 5 LP'!$A$2:$XDF$2,0),FALSE)=0,NA(),VLOOKUP(A40,'Mediana Anual IPCA TOP 5 LP'!$A$2:$XFC$10000,MATCH(E$1,'Mediana Anual IPCA TOP 5 LP'!$A$2:$XDF$2,0),FALSE))</f>
        <v>3.75</v>
      </c>
    </row>
    <row r="41" spans="1:5" x14ac:dyDescent="0.3">
      <c r="A41" s="20">
        <v>44617</v>
      </c>
      <c r="B41" s="21">
        <f>IF(VLOOKUP(A41,'Mediana Anual IPCA TOP 5 LP'!$A$2:$XFC$10000,MATCH(B$1,'Mediana Anual IPCA TOP 5 LP'!$A$2:$XDF$2,0),FALSE)=0,NA(),VLOOKUP(A41,'Mediana Anual IPCA TOP 5 LP'!$A$2:$XFC$10000,MATCH(B$1,'Mediana Anual IPCA TOP 5 LP'!$A$2:$XDF$2,0),FALSE))</f>
        <v>3.94</v>
      </c>
      <c r="C41" s="21">
        <f>IF(VLOOKUP(A41,'Mediana Anual IPCA TOP 5 LP'!$A$2:$XFC$10000,MATCH(C$1,'Mediana Anual IPCA TOP 5 LP'!$A$2:$XDF$2,0),FALSE)=0,NA(),VLOOKUP(A41,'Mediana Anual IPCA TOP 5 LP'!$A$2:$XFC$10000,MATCH(C$1,'Mediana Anual IPCA TOP 5 LP'!$A$2:$XDF$2,0),FALSE))</f>
        <v>3.5</v>
      </c>
      <c r="D41" s="21">
        <f>IF(VLOOKUP(A41,'Mediana Anual IPCA TOP 5 LP'!$A$2:$XFC$10000,MATCH(D$1,'Mediana Anual IPCA TOP 5 LP'!$A$2:$XDF$2,0),FALSE)=0,NA(),VLOOKUP(A41,'Mediana Anual IPCA TOP 5 LP'!$A$2:$XFC$10000,MATCH(D$1,'Mediana Anual IPCA TOP 5 LP'!$A$2:$XDF$2,0),FALSE))</f>
        <v>3.5</v>
      </c>
      <c r="E41" s="21">
        <f>IF(VLOOKUP(A41,'Mediana Anual IPCA TOP 5 LP'!$A$2:$XFC$10000,MATCH(E$1,'Mediana Anual IPCA TOP 5 LP'!$A$2:$XDF$2,0),FALSE)=0,NA(),VLOOKUP(A41,'Mediana Anual IPCA TOP 5 LP'!$A$2:$XFC$10000,MATCH(E$1,'Mediana Anual IPCA TOP 5 LP'!$A$2:$XDF$2,0),FALSE))</f>
        <v>3.75</v>
      </c>
    </row>
    <row r="42" spans="1:5" x14ac:dyDescent="0.3">
      <c r="A42" s="20">
        <v>44622</v>
      </c>
      <c r="B42" s="21">
        <f>IF(VLOOKUP(A42,'Mediana Anual IPCA TOP 5 LP'!$A$2:$XFC$10000,MATCH(B$1,'Mediana Anual IPCA TOP 5 LP'!$A$2:$XDF$2,0),FALSE)=0,NA(),VLOOKUP(A42,'Mediana Anual IPCA TOP 5 LP'!$A$2:$XFC$10000,MATCH(B$1,'Mediana Anual IPCA TOP 5 LP'!$A$2:$XDF$2,0),FALSE))</f>
        <v>3.94</v>
      </c>
      <c r="C42" s="21">
        <f>IF(VLOOKUP(A42,'Mediana Anual IPCA TOP 5 LP'!$A$2:$XFC$10000,MATCH(C$1,'Mediana Anual IPCA TOP 5 LP'!$A$2:$XDF$2,0),FALSE)=0,NA(),VLOOKUP(A42,'Mediana Anual IPCA TOP 5 LP'!$A$2:$XFC$10000,MATCH(C$1,'Mediana Anual IPCA TOP 5 LP'!$A$2:$XDF$2,0),FALSE))</f>
        <v>3.5</v>
      </c>
      <c r="D42" s="21">
        <f>IF(VLOOKUP(A42,'Mediana Anual IPCA TOP 5 LP'!$A$2:$XFC$10000,MATCH(D$1,'Mediana Anual IPCA TOP 5 LP'!$A$2:$XDF$2,0),FALSE)=0,NA(),VLOOKUP(A42,'Mediana Anual IPCA TOP 5 LP'!$A$2:$XFC$10000,MATCH(D$1,'Mediana Anual IPCA TOP 5 LP'!$A$2:$XDF$2,0),FALSE))</f>
        <v>3.5</v>
      </c>
      <c r="E42" s="21">
        <f>IF(VLOOKUP(A42,'Mediana Anual IPCA TOP 5 LP'!$A$2:$XFC$10000,MATCH(E$1,'Mediana Anual IPCA TOP 5 LP'!$A$2:$XDF$2,0),FALSE)=0,NA(),VLOOKUP(A42,'Mediana Anual IPCA TOP 5 LP'!$A$2:$XFC$10000,MATCH(E$1,'Mediana Anual IPCA TOP 5 LP'!$A$2:$XDF$2,0),FALSE))</f>
        <v>3.75</v>
      </c>
    </row>
    <row r="43" spans="1:5" x14ac:dyDescent="0.3">
      <c r="A43" s="20">
        <v>44623</v>
      </c>
      <c r="B43" s="21">
        <f>IF(VLOOKUP(A43,'Mediana Anual IPCA TOP 5 LP'!$A$2:$XFC$10000,MATCH(B$1,'Mediana Anual IPCA TOP 5 LP'!$A$2:$XDF$2,0),FALSE)=0,NA(),VLOOKUP(A43,'Mediana Anual IPCA TOP 5 LP'!$A$2:$XFC$10000,MATCH(B$1,'Mediana Anual IPCA TOP 5 LP'!$A$2:$XDF$2,0),FALSE))</f>
        <v>3.94</v>
      </c>
      <c r="C43" s="21">
        <f>IF(VLOOKUP(A43,'Mediana Anual IPCA TOP 5 LP'!$A$2:$XFC$10000,MATCH(C$1,'Mediana Anual IPCA TOP 5 LP'!$A$2:$XDF$2,0),FALSE)=0,NA(),VLOOKUP(A43,'Mediana Anual IPCA TOP 5 LP'!$A$2:$XFC$10000,MATCH(C$1,'Mediana Anual IPCA TOP 5 LP'!$A$2:$XDF$2,0),FALSE))</f>
        <v>3.5</v>
      </c>
      <c r="D43" s="21">
        <f>IF(VLOOKUP(A43,'Mediana Anual IPCA TOP 5 LP'!$A$2:$XFC$10000,MATCH(D$1,'Mediana Anual IPCA TOP 5 LP'!$A$2:$XDF$2,0),FALSE)=0,NA(),VLOOKUP(A43,'Mediana Anual IPCA TOP 5 LP'!$A$2:$XFC$10000,MATCH(D$1,'Mediana Anual IPCA TOP 5 LP'!$A$2:$XDF$2,0),FALSE))</f>
        <v>3.5</v>
      </c>
      <c r="E43" s="21">
        <f>IF(VLOOKUP(A43,'Mediana Anual IPCA TOP 5 LP'!$A$2:$XFC$10000,MATCH(E$1,'Mediana Anual IPCA TOP 5 LP'!$A$2:$XDF$2,0),FALSE)=0,NA(),VLOOKUP(A43,'Mediana Anual IPCA TOP 5 LP'!$A$2:$XFC$10000,MATCH(E$1,'Mediana Anual IPCA TOP 5 LP'!$A$2:$XDF$2,0),FALSE))</f>
        <v>3.75</v>
      </c>
    </row>
    <row r="44" spans="1:5" x14ac:dyDescent="0.3">
      <c r="A44" s="20">
        <v>44624</v>
      </c>
      <c r="B44" s="21">
        <f>IF(VLOOKUP(A44,'Mediana Anual IPCA TOP 5 LP'!$A$2:$XFC$10000,MATCH(B$1,'Mediana Anual IPCA TOP 5 LP'!$A$2:$XDF$2,0),FALSE)=0,NA(),VLOOKUP(A44,'Mediana Anual IPCA TOP 5 LP'!$A$2:$XFC$10000,MATCH(B$1,'Mediana Anual IPCA TOP 5 LP'!$A$2:$XDF$2,0),FALSE))</f>
        <v>3.94</v>
      </c>
      <c r="C44" s="21">
        <f>IF(VLOOKUP(A44,'Mediana Anual IPCA TOP 5 LP'!$A$2:$XFC$10000,MATCH(C$1,'Mediana Anual IPCA TOP 5 LP'!$A$2:$XDF$2,0),FALSE)=0,NA(),VLOOKUP(A44,'Mediana Anual IPCA TOP 5 LP'!$A$2:$XFC$10000,MATCH(C$1,'Mediana Anual IPCA TOP 5 LP'!$A$2:$XDF$2,0),FALSE))</f>
        <v>3.5</v>
      </c>
      <c r="D44" s="21">
        <f>IF(VLOOKUP(A44,'Mediana Anual IPCA TOP 5 LP'!$A$2:$XFC$10000,MATCH(D$1,'Mediana Anual IPCA TOP 5 LP'!$A$2:$XDF$2,0),FALSE)=0,NA(),VLOOKUP(A44,'Mediana Anual IPCA TOP 5 LP'!$A$2:$XFC$10000,MATCH(D$1,'Mediana Anual IPCA TOP 5 LP'!$A$2:$XDF$2,0),FALSE))</f>
        <v>3.5</v>
      </c>
      <c r="E44" s="21">
        <f>IF(VLOOKUP(A44,'Mediana Anual IPCA TOP 5 LP'!$A$2:$XFC$10000,MATCH(E$1,'Mediana Anual IPCA TOP 5 LP'!$A$2:$XDF$2,0),FALSE)=0,NA(),VLOOKUP(A44,'Mediana Anual IPCA TOP 5 LP'!$A$2:$XFC$10000,MATCH(E$1,'Mediana Anual IPCA TOP 5 LP'!$A$2:$XDF$2,0),FALSE))</f>
        <v>3.75</v>
      </c>
    </row>
    <row r="45" spans="1:5" x14ac:dyDescent="0.3">
      <c r="A45" s="20">
        <v>44627</v>
      </c>
      <c r="B45" s="21">
        <f>IF(VLOOKUP(A45,'Mediana Anual IPCA TOP 5 LP'!$A$2:$XFC$10000,MATCH(B$1,'Mediana Anual IPCA TOP 5 LP'!$A$2:$XDF$2,0),FALSE)=0,NA(),VLOOKUP(A45,'Mediana Anual IPCA TOP 5 LP'!$A$2:$XFC$10000,MATCH(B$1,'Mediana Anual IPCA TOP 5 LP'!$A$2:$XDF$2,0),FALSE))</f>
        <v>3.94</v>
      </c>
      <c r="C45" s="21">
        <f>IF(VLOOKUP(A45,'Mediana Anual IPCA TOP 5 LP'!$A$2:$XFC$10000,MATCH(C$1,'Mediana Anual IPCA TOP 5 LP'!$A$2:$XDF$2,0),FALSE)=0,NA(),VLOOKUP(A45,'Mediana Anual IPCA TOP 5 LP'!$A$2:$XFC$10000,MATCH(C$1,'Mediana Anual IPCA TOP 5 LP'!$A$2:$XDF$2,0),FALSE))</f>
        <v>3.5</v>
      </c>
      <c r="D45" s="21">
        <f>IF(VLOOKUP(A45,'Mediana Anual IPCA TOP 5 LP'!$A$2:$XFC$10000,MATCH(D$1,'Mediana Anual IPCA TOP 5 LP'!$A$2:$XDF$2,0),FALSE)=0,NA(),VLOOKUP(A45,'Mediana Anual IPCA TOP 5 LP'!$A$2:$XFC$10000,MATCH(D$1,'Mediana Anual IPCA TOP 5 LP'!$A$2:$XDF$2,0),FALSE))</f>
        <v>3.5</v>
      </c>
      <c r="E45" s="21">
        <f>IF(VLOOKUP(A45,'Mediana Anual IPCA TOP 5 LP'!$A$2:$XFC$10000,MATCH(E$1,'Mediana Anual IPCA TOP 5 LP'!$A$2:$XDF$2,0),FALSE)=0,NA(),VLOOKUP(A45,'Mediana Anual IPCA TOP 5 LP'!$A$2:$XFC$10000,MATCH(E$1,'Mediana Anual IPCA TOP 5 LP'!$A$2:$XDF$2,0),FALSE))</f>
        <v>3.75</v>
      </c>
    </row>
    <row r="46" spans="1:5" x14ac:dyDescent="0.3">
      <c r="A46" s="20">
        <v>44628</v>
      </c>
      <c r="B46" s="21">
        <f>IF(VLOOKUP(A46,'Mediana Anual IPCA TOP 5 LP'!$A$2:$XFC$10000,MATCH(B$1,'Mediana Anual IPCA TOP 5 LP'!$A$2:$XDF$2,0),FALSE)=0,NA(),VLOOKUP(A46,'Mediana Anual IPCA TOP 5 LP'!$A$2:$XFC$10000,MATCH(B$1,'Mediana Anual IPCA TOP 5 LP'!$A$2:$XDF$2,0),FALSE))</f>
        <v>3.94</v>
      </c>
      <c r="C46" s="21">
        <f>IF(VLOOKUP(A46,'Mediana Anual IPCA TOP 5 LP'!$A$2:$XFC$10000,MATCH(C$1,'Mediana Anual IPCA TOP 5 LP'!$A$2:$XDF$2,0),FALSE)=0,NA(),VLOOKUP(A46,'Mediana Anual IPCA TOP 5 LP'!$A$2:$XFC$10000,MATCH(C$1,'Mediana Anual IPCA TOP 5 LP'!$A$2:$XDF$2,0),FALSE))</f>
        <v>3.5</v>
      </c>
      <c r="D46" s="21">
        <f>IF(VLOOKUP(A46,'Mediana Anual IPCA TOP 5 LP'!$A$2:$XFC$10000,MATCH(D$1,'Mediana Anual IPCA TOP 5 LP'!$A$2:$XDF$2,0),FALSE)=0,NA(),VLOOKUP(A46,'Mediana Anual IPCA TOP 5 LP'!$A$2:$XFC$10000,MATCH(D$1,'Mediana Anual IPCA TOP 5 LP'!$A$2:$XDF$2,0),FALSE))</f>
        <v>3.5</v>
      </c>
      <c r="E46" s="21">
        <f>IF(VLOOKUP(A46,'Mediana Anual IPCA TOP 5 LP'!$A$2:$XFC$10000,MATCH(E$1,'Mediana Anual IPCA TOP 5 LP'!$A$2:$XDF$2,0),FALSE)=0,NA(),VLOOKUP(A46,'Mediana Anual IPCA TOP 5 LP'!$A$2:$XFC$10000,MATCH(E$1,'Mediana Anual IPCA TOP 5 LP'!$A$2:$XDF$2,0),FALSE))</f>
        <v>3.75</v>
      </c>
    </row>
    <row r="47" spans="1:5" x14ac:dyDescent="0.3">
      <c r="A47" s="20">
        <v>44629</v>
      </c>
      <c r="B47" s="21">
        <f>IF(VLOOKUP(A47,'Mediana Anual IPCA TOP 5 LP'!$A$2:$XFC$10000,MATCH(B$1,'Mediana Anual IPCA TOP 5 LP'!$A$2:$XDF$2,0),FALSE)=0,NA(),VLOOKUP(A47,'Mediana Anual IPCA TOP 5 LP'!$A$2:$XFC$10000,MATCH(B$1,'Mediana Anual IPCA TOP 5 LP'!$A$2:$XDF$2,0),FALSE))</f>
        <v>3.94</v>
      </c>
      <c r="C47" s="21">
        <f>IF(VLOOKUP(A47,'Mediana Anual IPCA TOP 5 LP'!$A$2:$XFC$10000,MATCH(C$1,'Mediana Anual IPCA TOP 5 LP'!$A$2:$XDF$2,0),FALSE)=0,NA(),VLOOKUP(A47,'Mediana Anual IPCA TOP 5 LP'!$A$2:$XFC$10000,MATCH(C$1,'Mediana Anual IPCA TOP 5 LP'!$A$2:$XDF$2,0),FALSE))</f>
        <v>3.5</v>
      </c>
      <c r="D47" s="21">
        <f>IF(VLOOKUP(A47,'Mediana Anual IPCA TOP 5 LP'!$A$2:$XFC$10000,MATCH(D$1,'Mediana Anual IPCA TOP 5 LP'!$A$2:$XDF$2,0),FALSE)=0,NA(),VLOOKUP(A47,'Mediana Anual IPCA TOP 5 LP'!$A$2:$XFC$10000,MATCH(D$1,'Mediana Anual IPCA TOP 5 LP'!$A$2:$XDF$2,0),FALSE))</f>
        <v>3.5</v>
      </c>
      <c r="E47" s="21">
        <f>IF(VLOOKUP(A47,'Mediana Anual IPCA TOP 5 LP'!$A$2:$XFC$10000,MATCH(E$1,'Mediana Anual IPCA TOP 5 LP'!$A$2:$XDF$2,0),FALSE)=0,NA(),VLOOKUP(A47,'Mediana Anual IPCA TOP 5 LP'!$A$2:$XFC$10000,MATCH(E$1,'Mediana Anual IPCA TOP 5 LP'!$A$2:$XDF$2,0),FALSE))</f>
        <v>3.75</v>
      </c>
    </row>
    <row r="48" spans="1:5" x14ac:dyDescent="0.3">
      <c r="A48" s="20">
        <v>44630</v>
      </c>
      <c r="B48" s="21">
        <f>IF(VLOOKUP(A48,'Mediana Anual IPCA TOP 5 LP'!$A$2:$XFC$10000,MATCH(B$1,'Mediana Anual IPCA TOP 5 LP'!$A$2:$XDF$2,0),FALSE)=0,NA(),VLOOKUP(A48,'Mediana Anual IPCA TOP 5 LP'!$A$2:$XFC$10000,MATCH(B$1,'Mediana Anual IPCA TOP 5 LP'!$A$2:$XDF$2,0),FALSE))</f>
        <v>3.94</v>
      </c>
      <c r="C48" s="21">
        <f>IF(VLOOKUP(A48,'Mediana Anual IPCA TOP 5 LP'!$A$2:$XFC$10000,MATCH(C$1,'Mediana Anual IPCA TOP 5 LP'!$A$2:$XDF$2,0),FALSE)=0,NA(),VLOOKUP(A48,'Mediana Anual IPCA TOP 5 LP'!$A$2:$XFC$10000,MATCH(C$1,'Mediana Anual IPCA TOP 5 LP'!$A$2:$XDF$2,0),FALSE))</f>
        <v>3.5</v>
      </c>
      <c r="D48" s="21">
        <f>IF(VLOOKUP(A48,'Mediana Anual IPCA TOP 5 LP'!$A$2:$XFC$10000,MATCH(D$1,'Mediana Anual IPCA TOP 5 LP'!$A$2:$XDF$2,0),FALSE)=0,NA(),VLOOKUP(A48,'Mediana Anual IPCA TOP 5 LP'!$A$2:$XFC$10000,MATCH(D$1,'Mediana Anual IPCA TOP 5 LP'!$A$2:$XDF$2,0),FALSE))</f>
        <v>3.5</v>
      </c>
      <c r="E48" s="21">
        <f>IF(VLOOKUP(A48,'Mediana Anual IPCA TOP 5 LP'!$A$2:$XFC$10000,MATCH(E$1,'Mediana Anual IPCA TOP 5 LP'!$A$2:$XDF$2,0),FALSE)=0,NA(),VLOOKUP(A48,'Mediana Anual IPCA TOP 5 LP'!$A$2:$XFC$10000,MATCH(E$1,'Mediana Anual IPCA TOP 5 LP'!$A$2:$XDF$2,0),FALSE))</f>
        <v>3.75</v>
      </c>
    </row>
    <row r="49" spans="1:5" x14ac:dyDescent="0.3">
      <c r="A49" s="20">
        <v>44631</v>
      </c>
      <c r="B49" s="21">
        <f>IF(VLOOKUP(A49,'Mediana Anual IPCA TOP 5 LP'!$A$2:$XFC$10000,MATCH(B$1,'Mediana Anual IPCA TOP 5 LP'!$A$2:$XDF$2,0),FALSE)=0,NA(),VLOOKUP(A49,'Mediana Anual IPCA TOP 5 LP'!$A$2:$XFC$10000,MATCH(B$1,'Mediana Anual IPCA TOP 5 LP'!$A$2:$XDF$2,0),FALSE))</f>
        <v>3.94</v>
      </c>
      <c r="C49" s="21">
        <f>IF(VLOOKUP(A49,'Mediana Anual IPCA TOP 5 LP'!$A$2:$XFC$10000,MATCH(C$1,'Mediana Anual IPCA TOP 5 LP'!$A$2:$XDF$2,0),FALSE)=0,NA(),VLOOKUP(A49,'Mediana Anual IPCA TOP 5 LP'!$A$2:$XFC$10000,MATCH(C$1,'Mediana Anual IPCA TOP 5 LP'!$A$2:$XDF$2,0),FALSE))</f>
        <v>3.5</v>
      </c>
      <c r="D49" s="21">
        <f>IF(VLOOKUP(A49,'Mediana Anual IPCA TOP 5 LP'!$A$2:$XFC$10000,MATCH(D$1,'Mediana Anual IPCA TOP 5 LP'!$A$2:$XDF$2,0),FALSE)=0,NA(),VLOOKUP(A49,'Mediana Anual IPCA TOP 5 LP'!$A$2:$XFC$10000,MATCH(D$1,'Mediana Anual IPCA TOP 5 LP'!$A$2:$XDF$2,0),FALSE))</f>
        <v>3.5</v>
      </c>
      <c r="E49" s="21">
        <f>IF(VLOOKUP(A49,'Mediana Anual IPCA TOP 5 LP'!$A$2:$XFC$10000,MATCH(E$1,'Mediana Anual IPCA TOP 5 LP'!$A$2:$XDF$2,0),FALSE)=0,NA(),VLOOKUP(A49,'Mediana Anual IPCA TOP 5 LP'!$A$2:$XFC$10000,MATCH(E$1,'Mediana Anual IPCA TOP 5 LP'!$A$2:$XDF$2,0),FALSE))</f>
        <v>3.75</v>
      </c>
    </row>
    <row r="50" spans="1:5" x14ac:dyDescent="0.3">
      <c r="A50" s="20">
        <v>44634</v>
      </c>
      <c r="B50" s="21">
        <f>IF(VLOOKUP(A50,'Mediana Anual IPCA TOP 5 LP'!$A$2:$XFC$10000,MATCH(B$1,'Mediana Anual IPCA TOP 5 LP'!$A$2:$XDF$2,0),FALSE)=0,NA(),VLOOKUP(A50,'Mediana Anual IPCA TOP 5 LP'!$A$2:$XFC$10000,MATCH(B$1,'Mediana Anual IPCA TOP 5 LP'!$A$2:$XDF$2,0),FALSE))</f>
        <v>3.94</v>
      </c>
      <c r="C50" s="21">
        <f>IF(VLOOKUP(A50,'Mediana Anual IPCA TOP 5 LP'!$A$2:$XFC$10000,MATCH(C$1,'Mediana Anual IPCA TOP 5 LP'!$A$2:$XDF$2,0),FALSE)=0,NA(),VLOOKUP(A50,'Mediana Anual IPCA TOP 5 LP'!$A$2:$XFC$10000,MATCH(C$1,'Mediana Anual IPCA TOP 5 LP'!$A$2:$XDF$2,0),FALSE))</f>
        <v>3.5</v>
      </c>
      <c r="D50" s="21">
        <f>IF(VLOOKUP(A50,'Mediana Anual IPCA TOP 5 LP'!$A$2:$XFC$10000,MATCH(D$1,'Mediana Anual IPCA TOP 5 LP'!$A$2:$XDF$2,0),FALSE)=0,NA(),VLOOKUP(A50,'Mediana Anual IPCA TOP 5 LP'!$A$2:$XFC$10000,MATCH(D$1,'Mediana Anual IPCA TOP 5 LP'!$A$2:$XDF$2,0),FALSE))</f>
        <v>3.5</v>
      </c>
      <c r="E50" s="21">
        <f>IF(VLOOKUP(A50,'Mediana Anual IPCA TOP 5 LP'!$A$2:$XFC$10000,MATCH(E$1,'Mediana Anual IPCA TOP 5 LP'!$A$2:$XDF$2,0),FALSE)=0,NA(),VLOOKUP(A50,'Mediana Anual IPCA TOP 5 LP'!$A$2:$XFC$10000,MATCH(E$1,'Mediana Anual IPCA TOP 5 LP'!$A$2:$XDF$2,0),FALSE))</f>
        <v>3.75</v>
      </c>
    </row>
    <row r="51" spans="1:5" x14ac:dyDescent="0.3">
      <c r="A51" s="20">
        <v>44635</v>
      </c>
      <c r="B51" s="21">
        <f>IF(VLOOKUP(A51,'Mediana Anual IPCA TOP 5 LP'!$A$2:$XFC$10000,MATCH(B$1,'Mediana Anual IPCA TOP 5 LP'!$A$2:$XDF$2,0),FALSE)=0,NA(),VLOOKUP(A51,'Mediana Anual IPCA TOP 5 LP'!$A$2:$XFC$10000,MATCH(B$1,'Mediana Anual IPCA TOP 5 LP'!$A$2:$XDF$2,0),FALSE))</f>
        <v>3.94</v>
      </c>
      <c r="C51" s="21">
        <f>IF(VLOOKUP(A51,'Mediana Anual IPCA TOP 5 LP'!$A$2:$XFC$10000,MATCH(C$1,'Mediana Anual IPCA TOP 5 LP'!$A$2:$XDF$2,0),FALSE)=0,NA(),VLOOKUP(A51,'Mediana Anual IPCA TOP 5 LP'!$A$2:$XFC$10000,MATCH(C$1,'Mediana Anual IPCA TOP 5 LP'!$A$2:$XDF$2,0),FALSE))</f>
        <v>3.5</v>
      </c>
      <c r="D51" s="21">
        <f>IF(VLOOKUP(A51,'Mediana Anual IPCA TOP 5 LP'!$A$2:$XFC$10000,MATCH(D$1,'Mediana Anual IPCA TOP 5 LP'!$A$2:$XDF$2,0),FALSE)=0,NA(),VLOOKUP(A51,'Mediana Anual IPCA TOP 5 LP'!$A$2:$XFC$10000,MATCH(D$1,'Mediana Anual IPCA TOP 5 LP'!$A$2:$XDF$2,0),FALSE))</f>
        <v>3.5</v>
      </c>
      <c r="E51" s="21">
        <f>IF(VLOOKUP(A51,'Mediana Anual IPCA TOP 5 LP'!$A$2:$XFC$10000,MATCH(E$1,'Mediana Anual IPCA TOP 5 LP'!$A$2:$XDF$2,0),FALSE)=0,NA(),VLOOKUP(A51,'Mediana Anual IPCA TOP 5 LP'!$A$2:$XFC$10000,MATCH(E$1,'Mediana Anual IPCA TOP 5 LP'!$A$2:$XDF$2,0),FALSE))</f>
        <v>3.75</v>
      </c>
    </row>
    <row r="52" spans="1:5" x14ac:dyDescent="0.3">
      <c r="A52" s="20">
        <v>44636</v>
      </c>
      <c r="B52" s="21">
        <f>IF(VLOOKUP(A52,'Mediana Anual IPCA TOP 5 LP'!$A$2:$XFC$10000,MATCH(B$1,'Mediana Anual IPCA TOP 5 LP'!$A$2:$XDF$2,0),FALSE)=0,NA(),VLOOKUP(A52,'Mediana Anual IPCA TOP 5 LP'!$A$2:$XFC$10000,MATCH(B$1,'Mediana Anual IPCA TOP 5 LP'!$A$2:$XDF$2,0),FALSE))</f>
        <v>3.94</v>
      </c>
      <c r="C52" s="21">
        <f>IF(VLOOKUP(A52,'Mediana Anual IPCA TOP 5 LP'!$A$2:$XFC$10000,MATCH(C$1,'Mediana Anual IPCA TOP 5 LP'!$A$2:$XDF$2,0),FALSE)=0,NA(),VLOOKUP(A52,'Mediana Anual IPCA TOP 5 LP'!$A$2:$XFC$10000,MATCH(C$1,'Mediana Anual IPCA TOP 5 LP'!$A$2:$XDF$2,0),FALSE))</f>
        <v>3.5</v>
      </c>
      <c r="D52" s="21">
        <f>IF(VLOOKUP(A52,'Mediana Anual IPCA TOP 5 LP'!$A$2:$XFC$10000,MATCH(D$1,'Mediana Anual IPCA TOP 5 LP'!$A$2:$XDF$2,0),FALSE)=0,NA(),VLOOKUP(A52,'Mediana Anual IPCA TOP 5 LP'!$A$2:$XFC$10000,MATCH(D$1,'Mediana Anual IPCA TOP 5 LP'!$A$2:$XDF$2,0),FALSE))</f>
        <v>3.5</v>
      </c>
      <c r="E52" s="21">
        <f>IF(VLOOKUP(A52,'Mediana Anual IPCA TOP 5 LP'!$A$2:$XFC$10000,MATCH(E$1,'Mediana Anual IPCA TOP 5 LP'!$A$2:$XDF$2,0),FALSE)=0,NA(),VLOOKUP(A52,'Mediana Anual IPCA TOP 5 LP'!$A$2:$XFC$10000,MATCH(E$1,'Mediana Anual IPCA TOP 5 LP'!$A$2:$XDF$2,0),FALSE))</f>
        <v>3.75</v>
      </c>
    </row>
    <row r="53" spans="1:5" x14ac:dyDescent="0.3">
      <c r="A53" s="20">
        <v>44637</v>
      </c>
      <c r="B53" s="21">
        <f>IF(VLOOKUP(A53,'Mediana Anual IPCA TOP 5 LP'!$A$2:$XFC$10000,MATCH(B$1,'Mediana Anual IPCA TOP 5 LP'!$A$2:$XDF$2,0),FALSE)=0,NA(),VLOOKUP(A53,'Mediana Anual IPCA TOP 5 LP'!$A$2:$XFC$10000,MATCH(B$1,'Mediana Anual IPCA TOP 5 LP'!$A$2:$XDF$2,0),FALSE))</f>
        <v>3.94</v>
      </c>
      <c r="C53" s="21">
        <f>IF(VLOOKUP(A53,'Mediana Anual IPCA TOP 5 LP'!$A$2:$XFC$10000,MATCH(C$1,'Mediana Anual IPCA TOP 5 LP'!$A$2:$XDF$2,0),FALSE)=0,NA(),VLOOKUP(A53,'Mediana Anual IPCA TOP 5 LP'!$A$2:$XFC$10000,MATCH(C$1,'Mediana Anual IPCA TOP 5 LP'!$A$2:$XDF$2,0),FALSE))</f>
        <v>3.5</v>
      </c>
      <c r="D53" s="21">
        <f>IF(VLOOKUP(A53,'Mediana Anual IPCA TOP 5 LP'!$A$2:$XFC$10000,MATCH(D$1,'Mediana Anual IPCA TOP 5 LP'!$A$2:$XDF$2,0),FALSE)=0,NA(),VLOOKUP(A53,'Mediana Anual IPCA TOP 5 LP'!$A$2:$XFC$10000,MATCH(D$1,'Mediana Anual IPCA TOP 5 LP'!$A$2:$XDF$2,0),FALSE))</f>
        <v>3.5</v>
      </c>
      <c r="E53" s="21">
        <f>IF(VLOOKUP(A53,'Mediana Anual IPCA TOP 5 LP'!$A$2:$XFC$10000,MATCH(E$1,'Mediana Anual IPCA TOP 5 LP'!$A$2:$XDF$2,0),FALSE)=0,NA(),VLOOKUP(A53,'Mediana Anual IPCA TOP 5 LP'!$A$2:$XFC$10000,MATCH(E$1,'Mediana Anual IPCA TOP 5 LP'!$A$2:$XDF$2,0),FALSE))</f>
        <v>3.75</v>
      </c>
    </row>
    <row r="54" spans="1:5" x14ac:dyDescent="0.3">
      <c r="A54" s="20">
        <v>44638</v>
      </c>
      <c r="B54" s="21">
        <f>IF(VLOOKUP(A54,'Mediana Anual IPCA TOP 5 LP'!$A$2:$XFC$10000,MATCH(B$1,'Mediana Anual IPCA TOP 5 LP'!$A$2:$XDF$2,0),FALSE)=0,NA(),VLOOKUP(A54,'Mediana Anual IPCA TOP 5 LP'!$A$2:$XFC$10000,MATCH(B$1,'Mediana Anual IPCA TOP 5 LP'!$A$2:$XDF$2,0),FALSE))</f>
        <v>3.9893000000000001</v>
      </c>
      <c r="C54" s="21">
        <f>IF(VLOOKUP(A54,'Mediana Anual IPCA TOP 5 LP'!$A$2:$XFC$10000,MATCH(C$1,'Mediana Anual IPCA TOP 5 LP'!$A$2:$XDF$2,0),FALSE)=0,NA(),VLOOKUP(A54,'Mediana Anual IPCA TOP 5 LP'!$A$2:$XFC$10000,MATCH(C$1,'Mediana Anual IPCA TOP 5 LP'!$A$2:$XDF$2,0),FALSE))</f>
        <v>3.5</v>
      </c>
      <c r="D54" s="21">
        <f>IF(VLOOKUP(A54,'Mediana Anual IPCA TOP 5 LP'!$A$2:$XFC$10000,MATCH(D$1,'Mediana Anual IPCA TOP 5 LP'!$A$2:$XDF$2,0),FALSE)=0,NA(),VLOOKUP(A54,'Mediana Anual IPCA TOP 5 LP'!$A$2:$XFC$10000,MATCH(D$1,'Mediana Anual IPCA TOP 5 LP'!$A$2:$XDF$2,0),FALSE))</f>
        <v>3.5</v>
      </c>
      <c r="E54" s="21">
        <f>IF(VLOOKUP(A54,'Mediana Anual IPCA TOP 5 LP'!$A$2:$XFC$10000,MATCH(E$1,'Mediana Anual IPCA TOP 5 LP'!$A$2:$XDF$2,0),FALSE)=0,NA(),VLOOKUP(A54,'Mediana Anual IPCA TOP 5 LP'!$A$2:$XFC$10000,MATCH(E$1,'Mediana Anual IPCA TOP 5 LP'!$A$2:$XDF$2,0),FALSE))</f>
        <v>3.75</v>
      </c>
    </row>
    <row r="55" spans="1:5" x14ac:dyDescent="0.3">
      <c r="A55" s="20">
        <v>44641</v>
      </c>
      <c r="B55" s="21">
        <f>IF(VLOOKUP(A55,'Mediana Anual IPCA TOP 5 LP'!$A$2:$XFC$10000,MATCH(B$1,'Mediana Anual IPCA TOP 5 LP'!$A$2:$XDF$2,0),FALSE)=0,NA(),VLOOKUP(A55,'Mediana Anual IPCA TOP 5 LP'!$A$2:$XFC$10000,MATCH(B$1,'Mediana Anual IPCA TOP 5 LP'!$A$2:$XDF$2,0),FALSE))</f>
        <v>3.9893000000000001</v>
      </c>
      <c r="C55" s="21">
        <f>IF(VLOOKUP(A55,'Mediana Anual IPCA TOP 5 LP'!$A$2:$XFC$10000,MATCH(C$1,'Mediana Anual IPCA TOP 5 LP'!$A$2:$XDF$2,0),FALSE)=0,NA(),VLOOKUP(A55,'Mediana Anual IPCA TOP 5 LP'!$A$2:$XFC$10000,MATCH(C$1,'Mediana Anual IPCA TOP 5 LP'!$A$2:$XDF$2,0),FALSE))</f>
        <v>3.5</v>
      </c>
      <c r="D55" s="21">
        <f>IF(VLOOKUP(A55,'Mediana Anual IPCA TOP 5 LP'!$A$2:$XFC$10000,MATCH(D$1,'Mediana Anual IPCA TOP 5 LP'!$A$2:$XDF$2,0),FALSE)=0,NA(),VLOOKUP(A55,'Mediana Anual IPCA TOP 5 LP'!$A$2:$XFC$10000,MATCH(D$1,'Mediana Anual IPCA TOP 5 LP'!$A$2:$XDF$2,0),FALSE))</f>
        <v>3.5</v>
      </c>
      <c r="E55" s="21">
        <f>IF(VLOOKUP(A55,'Mediana Anual IPCA TOP 5 LP'!$A$2:$XFC$10000,MATCH(E$1,'Mediana Anual IPCA TOP 5 LP'!$A$2:$XDF$2,0),FALSE)=0,NA(),VLOOKUP(A55,'Mediana Anual IPCA TOP 5 LP'!$A$2:$XFC$10000,MATCH(E$1,'Mediana Anual IPCA TOP 5 LP'!$A$2:$XDF$2,0),FALSE))</f>
        <v>3.75</v>
      </c>
    </row>
    <row r="56" spans="1:5" x14ac:dyDescent="0.3">
      <c r="A56" s="20">
        <v>44642</v>
      </c>
      <c r="B56" s="21">
        <f>IF(VLOOKUP(A56,'Mediana Anual IPCA TOP 5 LP'!$A$2:$XFC$10000,MATCH(B$1,'Mediana Anual IPCA TOP 5 LP'!$A$2:$XDF$2,0),FALSE)=0,NA(),VLOOKUP(A56,'Mediana Anual IPCA TOP 5 LP'!$A$2:$XFC$10000,MATCH(B$1,'Mediana Anual IPCA TOP 5 LP'!$A$2:$XDF$2,0),FALSE))</f>
        <v>3.9893000000000001</v>
      </c>
      <c r="C56" s="21">
        <f>IF(VLOOKUP(A56,'Mediana Anual IPCA TOP 5 LP'!$A$2:$XFC$10000,MATCH(C$1,'Mediana Anual IPCA TOP 5 LP'!$A$2:$XDF$2,0),FALSE)=0,NA(),VLOOKUP(A56,'Mediana Anual IPCA TOP 5 LP'!$A$2:$XFC$10000,MATCH(C$1,'Mediana Anual IPCA TOP 5 LP'!$A$2:$XDF$2,0),FALSE))</f>
        <v>3.5</v>
      </c>
      <c r="D56" s="21">
        <f>IF(VLOOKUP(A56,'Mediana Anual IPCA TOP 5 LP'!$A$2:$XFC$10000,MATCH(D$1,'Mediana Anual IPCA TOP 5 LP'!$A$2:$XDF$2,0),FALSE)=0,NA(),VLOOKUP(A56,'Mediana Anual IPCA TOP 5 LP'!$A$2:$XFC$10000,MATCH(D$1,'Mediana Anual IPCA TOP 5 LP'!$A$2:$XDF$2,0),FALSE))</f>
        <v>3.5</v>
      </c>
      <c r="E56" s="21">
        <f>IF(VLOOKUP(A56,'Mediana Anual IPCA TOP 5 LP'!$A$2:$XFC$10000,MATCH(E$1,'Mediana Anual IPCA TOP 5 LP'!$A$2:$XDF$2,0),FALSE)=0,NA(),VLOOKUP(A56,'Mediana Anual IPCA TOP 5 LP'!$A$2:$XFC$10000,MATCH(E$1,'Mediana Anual IPCA TOP 5 LP'!$A$2:$XDF$2,0),FALSE))</f>
        <v>3.75</v>
      </c>
    </row>
    <row r="57" spans="1:5" x14ac:dyDescent="0.3">
      <c r="A57" s="20">
        <v>44643</v>
      </c>
      <c r="B57" s="21">
        <f>IF(VLOOKUP(A57,'Mediana Anual IPCA TOP 5 LP'!$A$2:$XFC$10000,MATCH(B$1,'Mediana Anual IPCA TOP 5 LP'!$A$2:$XDF$2,0),FALSE)=0,NA(),VLOOKUP(A57,'Mediana Anual IPCA TOP 5 LP'!$A$2:$XFC$10000,MATCH(B$1,'Mediana Anual IPCA TOP 5 LP'!$A$2:$XDF$2,0),FALSE))</f>
        <v>3.9893000000000001</v>
      </c>
      <c r="C57" s="21">
        <f>IF(VLOOKUP(A57,'Mediana Anual IPCA TOP 5 LP'!$A$2:$XFC$10000,MATCH(C$1,'Mediana Anual IPCA TOP 5 LP'!$A$2:$XDF$2,0),FALSE)=0,NA(),VLOOKUP(A57,'Mediana Anual IPCA TOP 5 LP'!$A$2:$XFC$10000,MATCH(C$1,'Mediana Anual IPCA TOP 5 LP'!$A$2:$XDF$2,0),FALSE))</f>
        <v>3.5</v>
      </c>
      <c r="D57" s="21">
        <f>IF(VLOOKUP(A57,'Mediana Anual IPCA TOP 5 LP'!$A$2:$XFC$10000,MATCH(D$1,'Mediana Anual IPCA TOP 5 LP'!$A$2:$XDF$2,0),FALSE)=0,NA(),VLOOKUP(A57,'Mediana Anual IPCA TOP 5 LP'!$A$2:$XFC$10000,MATCH(D$1,'Mediana Anual IPCA TOP 5 LP'!$A$2:$XDF$2,0),FALSE))</f>
        <v>3.5</v>
      </c>
      <c r="E57" s="21">
        <f>IF(VLOOKUP(A57,'Mediana Anual IPCA TOP 5 LP'!$A$2:$XFC$10000,MATCH(E$1,'Mediana Anual IPCA TOP 5 LP'!$A$2:$XDF$2,0),FALSE)=0,NA(),VLOOKUP(A57,'Mediana Anual IPCA TOP 5 LP'!$A$2:$XFC$10000,MATCH(E$1,'Mediana Anual IPCA TOP 5 LP'!$A$2:$XDF$2,0),FALSE))</f>
        <v>3.75</v>
      </c>
    </row>
    <row r="58" spans="1:5" x14ac:dyDescent="0.3">
      <c r="A58" s="20">
        <v>44644</v>
      </c>
      <c r="B58" s="21">
        <f>IF(VLOOKUP(A58,'Mediana Anual IPCA TOP 5 LP'!$A$2:$XFC$10000,MATCH(B$1,'Mediana Anual IPCA TOP 5 LP'!$A$2:$XDF$2,0),FALSE)=0,NA(),VLOOKUP(A58,'Mediana Anual IPCA TOP 5 LP'!$A$2:$XFC$10000,MATCH(B$1,'Mediana Anual IPCA TOP 5 LP'!$A$2:$XDF$2,0),FALSE))</f>
        <v>3.9893000000000001</v>
      </c>
      <c r="C58" s="21">
        <f>IF(VLOOKUP(A58,'Mediana Anual IPCA TOP 5 LP'!$A$2:$XFC$10000,MATCH(C$1,'Mediana Anual IPCA TOP 5 LP'!$A$2:$XDF$2,0),FALSE)=0,NA(),VLOOKUP(A58,'Mediana Anual IPCA TOP 5 LP'!$A$2:$XFC$10000,MATCH(C$1,'Mediana Anual IPCA TOP 5 LP'!$A$2:$XDF$2,0),FALSE))</f>
        <v>3.5</v>
      </c>
      <c r="D58" s="21">
        <f>IF(VLOOKUP(A58,'Mediana Anual IPCA TOP 5 LP'!$A$2:$XFC$10000,MATCH(D$1,'Mediana Anual IPCA TOP 5 LP'!$A$2:$XDF$2,0),FALSE)=0,NA(),VLOOKUP(A58,'Mediana Anual IPCA TOP 5 LP'!$A$2:$XFC$10000,MATCH(D$1,'Mediana Anual IPCA TOP 5 LP'!$A$2:$XDF$2,0),FALSE))</f>
        <v>3.5</v>
      </c>
      <c r="E58" s="21">
        <f>IF(VLOOKUP(A58,'Mediana Anual IPCA TOP 5 LP'!$A$2:$XFC$10000,MATCH(E$1,'Mediana Anual IPCA TOP 5 LP'!$A$2:$XDF$2,0),FALSE)=0,NA(),VLOOKUP(A58,'Mediana Anual IPCA TOP 5 LP'!$A$2:$XFC$10000,MATCH(E$1,'Mediana Anual IPCA TOP 5 LP'!$A$2:$XDF$2,0),FALSE))</f>
        <v>3.75</v>
      </c>
    </row>
    <row r="59" spans="1:5" x14ac:dyDescent="0.3">
      <c r="A59" s="20">
        <v>44645</v>
      </c>
      <c r="B59" s="21">
        <f>IF(VLOOKUP(A59,'Mediana Anual IPCA TOP 5 LP'!$A$2:$XFC$10000,MATCH(B$1,'Mediana Anual IPCA TOP 5 LP'!$A$2:$XDF$2,0),FALSE)=0,NA(),VLOOKUP(A59,'Mediana Anual IPCA TOP 5 LP'!$A$2:$XFC$10000,MATCH(B$1,'Mediana Anual IPCA TOP 5 LP'!$A$2:$XDF$2,0),FALSE))</f>
        <v>3.9801000000000002</v>
      </c>
      <c r="C59" s="21">
        <f>IF(VLOOKUP(A59,'Mediana Anual IPCA TOP 5 LP'!$A$2:$XFC$10000,MATCH(C$1,'Mediana Anual IPCA TOP 5 LP'!$A$2:$XDF$2,0),FALSE)=0,NA(),VLOOKUP(A59,'Mediana Anual IPCA TOP 5 LP'!$A$2:$XFC$10000,MATCH(C$1,'Mediana Anual IPCA TOP 5 LP'!$A$2:$XDF$2,0),FALSE))</f>
        <v>3.5</v>
      </c>
      <c r="D59" s="21">
        <f>IF(VLOOKUP(A59,'Mediana Anual IPCA TOP 5 LP'!$A$2:$XFC$10000,MATCH(D$1,'Mediana Anual IPCA TOP 5 LP'!$A$2:$XDF$2,0),FALSE)=0,NA(),VLOOKUP(A59,'Mediana Anual IPCA TOP 5 LP'!$A$2:$XFC$10000,MATCH(D$1,'Mediana Anual IPCA TOP 5 LP'!$A$2:$XDF$2,0),FALSE))</f>
        <v>3.5</v>
      </c>
      <c r="E59" s="21">
        <f>IF(VLOOKUP(A59,'Mediana Anual IPCA TOP 5 LP'!$A$2:$XFC$10000,MATCH(E$1,'Mediana Anual IPCA TOP 5 LP'!$A$2:$XDF$2,0),FALSE)=0,NA(),VLOOKUP(A59,'Mediana Anual IPCA TOP 5 LP'!$A$2:$XFC$10000,MATCH(E$1,'Mediana Anual IPCA TOP 5 LP'!$A$2:$XDF$2,0),FALSE))</f>
        <v>3.75</v>
      </c>
    </row>
    <row r="60" spans="1:5" x14ac:dyDescent="0.3">
      <c r="A60" s="20">
        <v>44648</v>
      </c>
      <c r="B60" s="21">
        <f>IF(VLOOKUP(A60,'Mediana Anual IPCA TOP 5 LP'!$A$2:$XFC$10000,MATCH(B$1,'Mediana Anual IPCA TOP 5 LP'!$A$2:$XDF$2,0),FALSE)=0,NA(),VLOOKUP(A60,'Mediana Anual IPCA TOP 5 LP'!$A$2:$XFC$10000,MATCH(B$1,'Mediana Anual IPCA TOP 5 LP'!$A$2:$XDF$2,0),FALSE))</f>
        <v>3.9801000000000002</v>
      </c>
      <c r="C60" s="21">
        <f>IF(VLOOKUP(A60,'Mediana Anual IPCA TOP 5 LP'!$A$2:$XFC$10000,MATCH(C$1,'Mediana Anual IPCA TOP 5 LP'!$A$2:$XDF$2,0),FALSE)=0,NA(),VLOOKUP(A60,'Mediana Anual IPCA TOP 5 LP'!$A$2:$XFC$10000,MATCH(C$1,'Mediana Anual IPCA TOP 5 LP'!$A$2:$XDF$2,0),FALSE))</f>
        <v>3.5</v>
      </c>
      <c r="D60" s="21">
        <f>IF(VLOOKUP(A60,'Mediana Anual IPCA TOP 5 LP'!$A$2:$XFC$10000,MATCH(D$1,'Mediana Anual IPCA TOP 5 LP'!$A$2:$XDF$2,0),FALSE)=0,NA(),VLOOKUP(A60,'Mediana Anual IPCA TOP 5 LP'!$A$2:$XFC$10000,MATCH(D$1,'Mediana Anual IPCA TOP 5 LP'!$A$2:$XDF$2,0),FALSE))</f>
        <v>3.5</v>
      </c>
      <c r="E60" s="21">
        <f>IF(VLOOKUP(A60,'Mediana Anual IPCA TOP 5 LP'!$A$2:$XFC$10000,MATCH(E$1,'Mediana Anual IPCA TOP 5 LP'!$A$2:$XDF$2,0),FALSE)=0,NA(),VLOOKUP(A60,'Mediana Anual IPCA TOP 5 LP'!$A$2:$XFC$10000,MATCH(E$1,'Mediana Anual IPCA TOP 5 LP'!$A$2:$XDF$2,0),FALSE))</f>
        <v>3.75</v>
      </c>
    </row>
    <row r="61" spans="1:5" x14ac:dyDescent="0.3">
      <c r="A61" s="20">
        <v>44649</v>
      </c>
      <c r="B61" s="21">
        <f>IF(VLOOKUP(A61,'Mediana Anual IPCA TOP 5 LP'!$A$2:$XFC$10000,MATCH(B$1,'Mediana Anual IPCA TOP 5 LP'!$A$2:$XDF$2,0),FALSE)=0,NA(),VLOOKUP(A61,'Mediana Anual IPCA TOP 5 LP'!$A$2:$XFC$10000,MATCH(B$1,'Mediana Anual IPCA TOP 5 LP'!$A$2:$XDF$2,0),FALSE))</f>
        <v>3.9801000000000002</v>
      </c>
      <c r="C61" s="21">
        <f>IF(VLOOKUP(A61,'Mediana Anual IPCA TOP 5 LP'!$A$2:$XFC$10000,MATCH(C$1,'Mediana Anual IPCA TOP 5 LP'!$A$2:$XDF$2,0),FALSE)=0,NA(),VLOOKUP(A61,'Mediana Anual IPCA TOP 5 LP'!$A$2:$XFC$10000,MATCH(C$1,'Mediana Anual IPCA TOP 5 LP'!$A$2:$XDF$2,0),FALSE))</f>
        <v>3.5</v>
      </c>
      <c r="D61" s="21">
        <f>IF(VLOOKUP(A61,'Mediana Anual IPCA TOP 5 LP'!$A$2:$XFC$10000,MATCH(D$1,'Mediana Anual IPCA TOP 5 LP'!$A$2:$XDF$2,0),FALSE)=0,NA(),VLOOKUP(A61,'Mediana Anual IPCA TOP 5 LP'!$A$2:$XFC$10000,MATCH(D$1,'Mediana Anual IPCA TOP 5 LP'!$A$2:$XDF$2,0),FALSE))</f>
        <v>3.5</v>
      </c>
      <c r="E61" s="21">
        <f>IF(VLOOKUP(A61,'Mediana Anual IPCA TOP 5 LP'!$A$2:$XFC$10000,MATCH(E$1,'Mediana Anual IPCA TOP 5 LP'!$A$2:$XDF$2,0),FALSE)=0,NA(),VLOOKUP(A61,'Mediana Anual IPCA TOP 5 LP'!$A$2:$XFC$10000,MATCH(E$1,'Mediana Anual IPCA TOP 5 LP'!$A$2:$XDF$2,0),FALSE))</f>
        <v>3.75</v>
      </c>
    </row>
    <row r="62" spans="1:5" x14ac:dyDescent="0.3">
      <c r="A62" s="20">
        <v>44650</v>
      </c>
      <c r="B62" s="21">
        <f>IF(VLOOKUP(A62,'Mediana Anual IPCA TOP 5 LP'!$A$2:$XFC$10000,MATCH(B$1,'Mediana Anual IPCA TOP 5 LP'!$A$2:$XDF$2,0),FALSE)=0,NA(),VLOOKUP(A62,'Mediana Anual IPCA TOP 5 LP'!$A$2:$XFC$10000,MATCH(B$1,'Mediana Anual IPCA TOP 5 LP'!$A$2:$XDF$2,0),FALSE))</f>
        <v>3.9801000000000002</v>
      </c>
      <c r="C62" s="21">
        <f>IF(VLOOKUP(A62,'Mediana Anual IPCA TOP 5 LP'!$A$2:$XFC$10000,MATCH(C$1,'Mediana Anual IPCA TOP 5 LP'!$A$2:$XDF$2,0),FALSE)=0,NA(),VLOOKUP(A62,'Mediana Anual IPCA TOP 5 LP'!$A$2:$XFC$10000,MATCH(C$1,'Mediana Anual IPCA TOP 5 LP'!$A$2:$XDF$2,0),FALSE))</f>
        <v>3.5</v>
      </c>
      <c r="D62" s="21">
        <f>IF(VLOOKUP(A62,'Mediana Anual IPCA TOP 5 LP'!$A$2:$XFC$10000,MATCH(D$1,'Mediana Anual IPCA TOP 5 LP'!$A$2:$XDF$2,0),FALSE)=0,NA(),VLOOKUP(A62,'Mediana Anual IPCA TOP 5 LP'!$A$2:$XFC$10000,MATCH(D$1,'Mediana Anual IPCA TOP 5 LP'!$A$2:$XDF$2,0),FALSE))</f>
        <v>3.5</v>
      </c>
      <c r="E62" s="21">
        <f>IF(VLOOKUP(A62,'Mediana Anual IPCA TOP 5 LP'!$A$2:$XFC$10000,MATCH(E$1,'Mediana Anual IPCA TOP 5 LP'!$A$2:$XDF$2,0),FALSE)=0,NA(),VLOOKUP(A62,'Mediana Anual IPCA TOP 5 LP'!$A$2:$XFC$10000,MATCH(E$1,'Mediana Anual IPCA TOP 5 LP'!$A$2:$XDF$2,0),FALSE))</f>
        <v>3.75</v>
      </c>
    </row>
    <row r="63" spans="1:5" x14ac:dyDescent="0.3">
      <c r="A63" s="20">
        <v>44651</v>
      </c>
      <c r="B63" s="21">
        <f>IF(VLOOKUP(A63,'Mediana Anual IPCA TOP 5 LP'!$A$2:$XFC$10000,MATCH(B$1,'Mediana Anual IPCA TOP 5 LP'!$A$2:$XDF$2,0),FALSE)=0,NA(),VLOOKUP(A63,'Mediana Anual IPCA TOP 5 LP'!$A$2:$XFC$10000,MATCH(B$1,'Mediana Anual IPCA TOP 5 LP'!$A$2:$XDF$2,0),FALSE))</f>
        <v>3.9801000000000002</v>
      </c>
      <c r="C63" s="21">
        <f>IF(VLOOKUP(A63,'Mediana Anual IPCA TOP 5 LP'!$A$2:$XFC$10000,MATCH(C$1,'Mediana Anual IPCA TOP 5 LP'!$A$2:$XDF$2,0),FALSE)=0,NA(),VLOOKUP(A63,'Mediana Anual IPCA TOP 5 LP'!$A$2:$XFC$10000,MATCH(C$1,'Mediana Anual IPCA TOP 5 LP'!$A$2:$XDF$2,0),FALSE))</f>
        <v>3.5</v>
      </c>
      <c r="D63" s="21">
        <f>IF(VLOOKUP(A63,'Mediana Anual IPCA TOP 5 LP'!$A$2:$XFC$10000,MATCH(D$1,'Mediana Anual IPCA TOP 5 LP'!$A$2:$XDF$2,0),FALSE)=0,NA(),VLOOKUP(A63,'Mediana Anual IPCA TOP 5 LP'!$A$2:$XFC$10000,MATCH(D$1,'Mediana Anual IPCA TOP 5 LP'!$A$2:$XDF$2,0),FALSE))</f>
        <v>3.5</v>
      </c>
      <c r="E63" s="21">
        <f>IF(VLOOKUP(A63,'Mediana Anual IPCA TOP 5 LP'!$A$2:$XFC$10000,MATCH(E$1,'Mediana Anual IPCA TOP 5 LP'!$A$2:$XDF$2,0),FALSE)=0,NA(),VLOOKUP(A63,'Mediana Anual IPCA TOP 5 LP'!$A$2:$XFC$10000,MATCH(E$1,'Mediana Anual IPCA TOP 5 LP'!$A$2:$XDF$2,0),FALSE))</f>
        <v>3.75</v>
      </c>
    </row>
    <row r="64" spans="1:5" x14ac:dyDescent="0.3">
      <c r="A64" s="20">
        <v>44652</v>
      </c>
      <c r="B64" s="21">
        <f>IF(VLOOKUP(A64,'Mediana Anual IPCA TOP 5 LP'!$A$2:$XFC$10000,MATCH(B$1,'Mediana Anual IPCA TOP 5 LP'!$A$2:$XDF$2,0),FALSE)=0,NA(),VLOOKUP(A64,'Mediana Anual IPCA TOP 5 LP'!$A$2:$XFC$10000,MATCH(B$1,'Mediana Anual IPCA TOP 5 LP'!$A$2:$XDF$2,0),FALSE))</f>
        <v>3.9801000000000002</v>
      </c>
      <c r="C64" s="21">
        <f>IF(VLOOKUP(A64,'Mediana Anual IPCA TOP 5 LP'!$A$2:$XFC$10000,MATCH(C$1,'Mediana Anual IPCA TOP 5 LP'!$A$2:$XDF$2,0),FALSE)=0,NA(),VLOOKUP(A64,'Mediana Anual IPCA TOP 5 LP'!$A$2:$XFC$10000,MATCH(C$1,'Mediana Anual IPCA TOP 5 LP'!$A$2:$XDF$2,0),FALSE))</f>
        <v>3.5</v>
      </c>
      <c r="D64" s="21">
        <f>IF(VLOOKUP(A64,'Mediana Anual IPCA TOP 5 LP'!$A$2:$XFC$10000,MATCH(D$1,'Mediana Anual IPCA TOP 5 LP'!$A$2:$XDF$2,0),FALSE)=0,NA(),VLOOKUP(A64,'Mediana Anual IPCA TOP 5 LP'!$A$2:$XFC$10000,MATCH(D$1,'Mediana Anual IPCA TOP 5 LP'!$A$2:$XDF$2,0),FALSE))</f>
        <v>3.5</v>
      </c>
      <c r="E64" s="21">
        <f>IF(VLOOKUP(A64,'Mediana Anual IPCA TOP 5 LP'!$A$2:$XFC$10000,MATCH(E$1,'Mediana Anual IPCA TOP 5 LP'!$A$2:$XDF$2,0),FALSE)=0,NA(),VLOOKUP(A64,'Mediana Anual IPCA TOP 5 LP'!$A$2:$XFC$10000,MATCH(E$1,'Mediana Anual IPCA TOP 5 LP'!$A$2:$XDF$2,0),FALSE))</f>
        <v>3.75</v>
      </c>
    </row>
    <row r="65" spans="1:5" x14ac:dyDescent="0.3">
      <c r="A65" s="20">
        <v>44655</v>
      </c>
      <c r="B65" s="21">
        <f>IF(VLOOKUP(A65,'Mediana Anual IPCA TOP 5 LP'!$A$2:$XFC$10000,MATCH(B$1,'Mediana Anual IPCA TOP 5 LP'!$A$2:$XDF$2,0),FALSE)=0,NA(),VLOOKUP(A65,'Mediana Anual IPCA TOP 5 LP'!$A$2:$XFC$10000,MATCH(B$1,'Mediana Anual IPCA TOP 5 LP'!$A$2:$XDF$2,0),FALSE))</f>
        <v>4.28</v>
      </c>
      <c r="C65" s="21">
        <f>IF(VLOOKUP(A65,'Mediana Anual IPCA TOP 5 LP'!$A$2:$XFC$10000,MATCH(C$1,'Mediana Anual IPCA TOP 5 LP'!$A$2:$XDF$2,0),FALSE)=0,NA(),VLOOKUP(A65,'Mediana Anual IPCA TOP 5 LP'!$A$2:$XFC$10000,MATCH(C$1,'Mediana Anual IPCA TOP 5 LP'!$A$2:$XDF$2,0),FALSE))</f>
        <v>3.5</v>
      </c>
      <c r="D65" s="21">
        <f>IF(VLOOKUP(A65,'Mediana Anual IPCA TOP 5 LP'!$A$2:$XFC$10000,MATCH(D$1,'Mediana Anual IPCA TOP 5 LP'!$A$2:$XDF$2,0),FALSE)=0,NA(),VLOOKUP(A65,'Mediana Anual IPCA TOP 5 LP'!$A$2:$XFC$10000,MATCH(D$1,'Mediana Anual IPCA TOP 5 LP'!$A$2:$XDF$2,0),FALSE))</f>
        <v>3.5</v>
      </c>
      <c r="E65" s="21">
        <f>IF(VLOOKUP(A65,'Mediana Anual IPCA TOP 5 LP'!$A$2:$XFC$10000,MATCH(E$1,'Mediana Anual IPCA TOP 5 LP'!$A$2:$XDF$2,0),FALSE)=0,NA(),VLOOKUP(A65,'Mediana Anual IPCA TOP 5 LP'!$A$2:$XFC$10000,MATCH(E$1,'Mediana Anual IPCA TOP 5 LP'!$A$2:$XDF$2,0),FALSE))</f>
        <v>3.75</v>
      </c>
    </row>
    <row r="66" spans="1:5" x14ac:dyDescent="0.3">
      <c r="A66" s="20">
        <v>44656</v>
      </c>
      <c r="B66" s="21">
        <f>IF(VLOOKUP(A66,'Mediana Anual IPCA TOP 5 LP'!$A$2:$XFC$10000,MATCH(B$1,'Mediana Anual IPCA TOP 5 LP'!$A$2:$XDF$2,0),FALSE)=0,NA(),VLOOKUP(A66,'Mediana Anual IPCA TOP 5 LP'!$A$2:$XFC$10000,MATCH(B$1,'Mediana Anual IPCA TOP 5 LP'!$A$2:$XDF$2,0),FALSE))</f>
        <v>4.28</v>
      </c>
      <c r="C66" s="21">
        <f>IF(VLOOKUP(A66,'Mediana Anual IPCA TOP 5 LP'!$A$2:$XFC$10000,MATCH(C$1,'Mediana Anual IPCA TOP 5 LP'!$A$2:$XDF$2,0),FALSE)=0,NA(),VLOOKUP(A66,'Mediana Anual IPCA TOP 5 LP'!$A$2:$XFC$10000,MATCH(C$1,'Mediana Anual IPCA TOP 5 LP'!$A$2:$XDF$2,0),FALSE))</f>
        <v>3.5</v>
      </c>
      <c r="D66" s="21">
        <f>IF(VLOOKUP(A66,'Mediana Anual IPCA TOP 5 LP'!$A$2:$XFC$10000,MATCH(D$1,'Mediana Anual IPCA TOP 5 LP'!$A$2:$XDF$2,0),FALSE)=0,NA(),VLOOKUP(A66,'Mediana Anual IPCA TOP 5 LP'!$A$2:$XFC$10000,MATCH(D$1,'Mediana Anual IPCA TOP 5 LP'!$A$2:$XDF$2,0),FALSE))</f>
        <v>3.5</v>
      </c>
      <c r="E66" s="21">
        <f>IF(VLOOKUP(A66,'Mediana Anual IPCA TOP 5 LP'!$A$2:$XFC$10000,MATCH(E$1,'Mediana Anual IPCA TOP 5 LP'!$A$2:$XDF$2,0),FALSE)=0,NA(),VLOOKUP(A66,'Mediana Anual IPCA TOP 5 LP'!$A$2:$XFC$10000,MATCH(E$1,'Mediana Anual IPCA TOP 5 LP'!$A$2:$XDF$2,0),FALSE))</f>
        <v>3.75</v>
      </c>
    </row>
    <row r="67" spans="1:5" x14ac:dyDescent="0.3">
      <c r="A67" s="20">
        <v>44657</v>
      </c>
      <c r="B67" s="21">
        <f>IF(VLOOKUP(A67,'Mediana Anual IPCA TOP 5 LP'!$A$2:$XFC$10000,MATCH(B$1,'Mediana Anual IPCA TOP 5 LP'!$A$2:$XDF$2,0),FALSE)=0,NA(),VLOOKUP(A67,'Mediana Anual IPCA TOP 5 LP'!$A$2:$XFC$10000,MATCH(B$1,'Mediana Anual IPCA TOP 5 LP'!$A$2:$XDF$2,0),FALSE))</f>
        <v>4.28</v>
      </c>
      <c r="C67" s="21">
        <f>IF(VLOOKUP(A67,'Mediana Anual IPCA TOP 5 LP'!$A$2:$XFC$10000,MATCH(C$1,'Mediana Anual IPCA TOP 5 LP'!$A$2:$XDF$2,0),FALSE)=0,NA(),VLOOKUP(A67,'Mediana Anual IPCA TOP 5 LP'!$A$2:$XFC$10000,MATCH(C$1,'Mediana Anual IPCA TOP 5 LP'!$A$2:$XDF$2,0),FALSE))</f>
        <v>3.5</v>
      </c>
      <c r="D67" s="21">
        <f>IF(VLOOKUP(A67,'Mediana Anual IPCA TOP 5 LP'!$A$2:$XFC$10000,MATCH(D$1,'Mediana Anual IPCA TOP 5 LP'!$A$2:$XDF$2,0),FALSE)=0,NA(),VLOOKUP(A67,'Mediana Anual IPCA TOP 5 LP'!$A$2:$XFC$10000,MATCH(D$1,'Mediana Anual IPCA TOP 5 LP'!$A$2:$XDF$2,0),FALSE))</f>
        <v>3.5</v>
      </c>
      <c r="E67" s="21">
        <f>IF(VLOOKUP(A67,'Mediana Anual IPCA TOP 5 LP'!$A$2:$XFC$10000,MATCH(E$1,'Mediana Anual IPCA TOP 5 LP'!$A$2:$XDF$2,0),FALSE)=0,NA(),VLOOKUP(A67,'Mediana Anual IPCA TOP 5 LP'!$A$2:$XFC$10000,MATCH(E$1,'Mediana Anual IPCA TOP 5 LP'!$A$2:$XDF$2,0),FALSE))</f>
        <v>3.75</v>
      </c>
    </row>
    <row r="68" spans="1:5" x14ac:dyDescent="0.3">
      <c r="A68" s="20">
        <v>44658</v>
      </c>
      <c r="B68" s="21">
        <f>IF(VLOOKUP(A68,'Mediana Anual IPCA TOP 5 LP'!$A$2:$XFC$10000,MATCH(B$1,'Mediana Anual IPCA TOP 5 LP'!$A$2:$XDF$2,0),FALSE)=0,NA(),VLOOKUP(A68,'Mediana Anual IPCA TOP 5 LP'!$A$2:$XFC$10000,MATCH(B$1,'Mediana Anual IPCA TOP 5 LP'!$A$2:$XDF$2,0),FALSE))</f>
        <v>4.28</v>
      </c>
      <c r="C68" s="21">
        <f>IF(VLOOKUP(A68,'Mediana Anual IPCA TOP 5 LP'!$A$2:$XFC$10000,MATCH(C$1,'Mediana Anual IPCA TOP 5 LP'!$A$2:$XDF$2,0),FALSE)=0,NA(),VLOOKUP(A68,'Mediana Anual IPCA TOP 5 LP'!$A$2:$XFC$10000,MATCH(C$1,'Mediana Anual IPCA TOP 5 LP'!$A$2:$XDF$2,0),FALSE))</f>
        <v>3.5</v>
      </c>
      <c r="D68" s="21">
        <f>IF(VLOOKUP(A68,'Mediana Anual IPCA TOP 5 LP'!$A$2:$XFC$10000,MATCH(D$1,'Mediana Anual IPCA TOP 5 LP'!$A$2:$XDF$2,0),FALSE)=0,NA(),VLOOKUP(A68,'Mediana Anual IPCA TOP 5 LP'!$A$2:$XFC$10000,MATCH(D$1,'Mediana Anual IPCA TOP 5 LP'!$A$2:$XDF$2,0),FALSE))</f>
        <v>3.5</v>
      </c>
      <c r="E68" s="21">
        <f>IF(VLOOKUP(A68,'Mediana Anual IPCA TOP 5 LP'!$A$2:$XFC$10000,MATCH(E$1,'Mediana Anual IPCA TOP 5 LP'!$A$2:$XDF$2,0),FALSE)=0,NA(),VLOOKUP(A68,'Mediana Anual IPCA TOP 5 LP'!$A$2:$XFC$10000,MATCH(E$1,'Mediana Anual IPCA TOP 5 LP'!$A$2:$XDF$2,0),FALSE))</f>
        <v>3.75</v>
      </c>
    </row>
    <row r="69" spans="1:5" x14ac:dyDescent="0.3">
      <c r="A69" s="20">
        <v>44659</v>
      </c>
      <c r="B69" s="21">
        <f>IF(VLOOKUP(A69,'Mediana Anual IPCA TOP 5 LP'!$A$2:$XFC$10000,MATCH(B$1,'Mediana Anual IPCA TOP 5 LP'!$A$2:$XDF$2,0),FALSE)=0,NA(),VLOOKUP(A69,'Mediana Anual IPCA TOP 5 LP'!$A$2:$XFC$10000,MATCH(B$1,'Mediana Anual IPCA TOP 5 LP'!$A$2:$XDF$2,0),FALSE))</f>
        <v>4.28</v>
      </c>
      <c r="C69" s="21">
        <f>IF(VLOOKUP(A69,'Mediana Anual IPCA TOP 5 LP'!$A$2:$XFC$10000,MATCH(C$1,'Mediana Anual IPCA TOP 5 LP'!$A$2:$XDF$2,0),FALSE)=0,NA(),VLOOKUP(A69,'Mediana Anual IPCA TOP 5 LP'!$A$2:$XFC$10000,MATCH(C$1,'Mediana Anual IPCA TOP 5 LP'!$A$2:$XDF$2,0),FALSE))</f>
        <v>3.5</v>
      </c>
      <c r="D69" s="21">
        <f>IF(VLOOKUP(A69,'Mediana Anual IPCA TOP 5 LP'!$A$2:$XFC$10000,MATCH(D$1,'Mediana Anual IPCA TOP 5 LP'!$A$2:$XDF$2,0),FALSE)=0,NA(),VLOOKUP(A69,'Mediana Anual IPCA TOP 5 LP'!$A$2:$XFC$10000,MATCH(D$1,'Mediana Anual IPCA TOP 5 LP'!$A$2:$XDF$2,0),FALSE))</f>
        <v>3.5</v>
      </c>
      <c r="E69" s="21">
        <f>IF(VLOOKUP(A69,'Mediana Anual IPCA TOP 5 LP'!$A$2:$XFC$10000,MATCH(E$1,'Mediana Anual IPCA TOP 5 LP'!$A$2:$XDF$2,0),FALSE)=0,NA(),VLOOKUP(A69,'Mediana Anual IPCA TOP 5 LP'!$A$2:$XFC$10000,MATCH(E$1,'Mediana Anual IPCA TOP 5 LP'!$A$2:$XDF$2,0),FALSE))</f>
        <v>3.75</v>
      </c>
    </row>
    <row r="70" spans="1:5" x14ac:dyDescent="0.3">
      <c r="A70" s="20">
        <v>44662</v>
      </c>
      <c r="B70" s="21">
        <f>IF(VLOOKUP(A70,'Mediana Anual IPCA TOP 5 LP'!$A$2:$XFC$10000,MATCH(B$1,'Mediana Anual IPCA TOP 5 LP'!$A$2:$XDF$2,0),FALSE)=0,NA(),VLOOKUP(A70,'Mediana Anual IPCA TOP 5 LP'!$A$2:$XFC$10000,MATCH(B$1,'Mediana Anual IPCA TOP 5 LP'!$A$2:$XDF$2,0),FALSE))</f>
        <v>4.2901999999999996</v>
      </c>
      <c r="C70" s="21">
        <f>IF(VLOOKUP(A70,'Mediana Anual IPCA TOP 5 LP'!$A$2:$XFC$10000,MATCH(C$1,'Mediana Anual IPCA TOP 5 LP'!$A$2:$XDF$2,0),FALSE)=0,NA(),VLOOKUP(A70,'Mediana Anual IPCA TOP 5 LP'!$A$2:$XFC$10000,MATCH(C$1,'Mediana Anual IPCA TOP 5 LP'!$A$2:$XDF$2,0),FALSE))</f>
        <v>3.5</v>
      </c>
      <c r="D70" s="21">
        <f>IF(VLOOKUP(A70,'Mediana Anual IPCA TOP 5 LP'!$A$2:$XFC$10000,MATCH(D$1,'Mediana Anual IPCA TOP 5 LP'!$A$2:$XDF$2,0),FALSE)=0,NA(),VLOOKUP(A70,'Mediana Anual IPCA TOP 5 LP'!$A$2:$XFC$10000,MATCH(D$1,'Mediana Anual IPCA TOP 5 LP'!$A$2:$XDF$2,0),FALSE))</f>
        <v>3.5</v>
      </c>
      <c r="E70" s="21">
        <f>IF(VLOOKUP(A70,'Mediana Anual IPCA TOP 5 LP'!$A$2:$XFC$10000,MATCH(E$1,'Mediana Anual IPCA TOP 5 LP'!$A$2:$XDF$2,0),FALSE)=0,NA(),VLOOKUP(A70,'Mediana Anual IPCA TOP 5 LP'!$A$2:$XFC$10000,MATCH(E$1,'Mediana Anual IPCA TOP 5 LP'!$A$2:$XDF$2,0),FALSE))</f>
        <v>3.75</v>
      </c>
    </row>
    <row r="71" spans="1:5" x14ac:dyDescent="0.3">
      <c r="A71" s="20">
        <v>44663</v>
      </c>
      <c r="B71" s="21">
        <f>IF(VLOOKUP(A71,'Mediana Anual IPCA TOP 5 LP'!$A$2:$XFC$10000,MATCH(B$1,'Mediana Anual IPCA TOP 5 LP'!$A$2:$XDF$2,0),FALSE)=0,NA(),VLOOKUP(A71,'Mediana Anual IPCA TOP 5 LP'!$A$2:$XFC$10000,MATCH(B$1,'Mediana Anual IPCA TOP 5 LP'!$A$2:$XDF$2,0),FALSE))</f>
        <v>4.2901999999999996</v>
      </c>
      <c r="C71" s="21">
        <f>IF(VLOOKUP(A71,'Mediana Anual IPCA TOP 5 LP'!$A$2:$XFC$10000,MATCH(C$1,'Mediana Anual IPCA TOP 5 LP'!$A$2:$XDF$2,0),FALSE)=0,NA(),VLOOKUP(A71,'Mediana Anual IPCA TOP 5 LP'!$A$2:$XFC$10000,MATCH(C$1,'Mediana Anual IPCA TOP 5 LP'!$A$2:$XDF$2,0),FALSE))</f>
        <v>3.5</v>
      </c>
      <c r="D71" s="21">
        <f>IF(VLOOKUP(A71,'Mediana Anual IPCA TOP 5 LP'!$A$2:$XFC$10000,MATCH(D$1,'Mediana Anual IPCA TOP 5 LP'!$A$2:$XDF$2,0),FALSE)=0,NA(),VLOOKUP(A71,'Mediana Anual IPCA TOP 5 LP'!$A$2:$XFC$10000,MATCH(D$1,'Mediana Anual IPCA TOP 5 LP'!$A$2:$XDF$2,0),FALSE))</f>
        <v>3.5</v>
      </c>
      <c r="E71" s="21">
        <f>IF(VLOOKUP(A71,'Mediana Anual IPCA TOP 5 LP'!$A$2:$XFC$10000,MATCH(E$1,'Mediana Anual IPCA TOP 5 LP'!$A$2:$XDF$2,0),FALSE)=0,NA(),VLOOKUP(A71,'Mediana Anual IPCA TOP 5 LP'!$A$2:$XFC$10000,MATCH(E$1,'Mediana Anual IPCA TOP 5 LP'!$A$2:$XDF$2,0),FALSE))</f>
        <v>3.75</v>
      </c>
    </row>
    <row r="72" spans="1:5" x14ac:dyDescent="0.3">
      <c r="A72" s="20">
        <v>44664</v>
      </c>
      <c r="B72" s="21">
        <f>IF(VLOOKUP(A72,'Mediana Anual IPCA TOP 5 LP'!$A$2:$XFC$10000,MATCH(B$1,'Mediana Anual IPCA TOP 5 LP'!$A$2:$XDF$2,0),FALSE)=0,NA(),VLOOKUP(A72,'Mediana Anual IPCA TOP 5 LP'!$A$2:$XFC$10000,MATCH(B$1,'Mediana Anual IPCA TOP 5 LP'!$A$2:$XDF$2,0),FALSE))</f>
        <v>4.2901999999999996</v>
      </c>
      <c r="C72" s="21">
        <f>IF(VLOOKUP(A72,'Mediana Anual IPCA TOP 5 LP'!$A$2:$XFC$10000,MATCH(C$1,'Mediana Anual IPCA TOP 5 LP'!$A$2:$XDF$2,0),FALSE)=0,NA(),VLOOKUP(A72,'Mediana Anual IPCA TOP 5 LP'!$A$2:$XFC$10000,MATCH(C$1,'Mediana Anual IPCA TOP 5 LP'!$A$2:$XDF$2,0),FALSE))</f>
        <v>3.5</v>
      </c>
      <c r="D72" s="21">
        <f>IF(VLOOKUP(A72,'Mediana Anual IPCA TOP 5 LP'!$A$2:$XFC$10000,MATCH(D$1,'Mediana Anual IPCA TOP 5 LP'!$A$2:$XDF$2,0),FALSE)=0,NA(),VLOOKUP(A72,'Mediana Anual IPCA TOP 5 LP'!$A$2:$XFC$10000,MATCH(D$1,'Mediana Anual IPCA TOP 5 LP'!$A$2:$XDF$2,0),FALSE))</f>
        <v>3.5</v>
      </c>
      <c r="E72" s="21">
        <f>IF(VLOOKUP(A72,'Mediana Anual IPCA TOP 5 LP'!$A$2:$XFC$10000,MATCH(E$1,'Mediana Anual IPCA TOP 5 LP'!$A$2:$XDF$2,0),FALSE)=0,NA(),VLOOKUP(A72,'Mediana Anual IPCA TOP 5 LP'!$A$2:$XFC$10000,MATCH(E$1,'Mediana Anual IPCA TOP 5 LP'!$A$2:$XDF$2,0),FALSE))</f>
        <v>3.75</v>
      </c>
    </row>
    <row r="73" spans="1:5" x14ac:dyDescent="0.3">
      <c r="A73" s="20">
        <v>44665</v>
      </c>
      <c r="B73" s="21">
        <f>IF(VLOOKUP(A73,'Mediana Anual IPCA TOP 5 LP'!$A$2:$XFC$10000,MATCH(B$1,'Mediana Anual IPCA TOP 5 LP'!$A$2:$XDF$2,0),FALSE)=0,NA(),VLOOKUP(A73,'Mediana Anual IPCA TOP 5 LP'!$A$2:$XFC$10000,MATCH(B$1,'Mediana Anual IPCA TOP 5 LP'!$A$2:$XDF$2,0),FALSE))</f>
        <v>4.2901999999999996</v>
      </c>
      <c r="C73" s="21">
        <f>IF(VLOOKUP(A73,'Mediana Anual IPCA TOP 5 LP'!$A$2:$XFC$10000,MATCH(C$1,'Mediana Anual IPCA TOP 5 LP'!$A$2:$XDF$2,0),FALSE)=0,NA(),VLOOKUP(A73,'Mediana Anual IPCA TOP 5 LP'!$A$2:$XFC$10000,MATCH(C$1,'Mediana Anual IPCA TOP 5 LP'!$A$2:$XDF$2,0),FALSE))</f>
        <v>3.5</v>
      </c>
      <c r="D73" s="21">
        <f>IF(VLOOKUP(A73,'Mediana Anual IPCA TOP 5 LP'!$A$2:$XFC$10000,MATCH(D$1,'Mediana Anual IPCA TOP 5 LP'!$A$2:$XDF$2,0),FALSE)=0,NA(),VLOOKUP(A73,'Mediana Anual IPCA TOP 5 LP'!$A$2:$XFC$10000,MATCH(D$1,'Mediana Anual IPCA TOP 5 LP'!$A$2:$XDF$2,0),FALSE))</f>
        <v>3.5</v>
      </c>
      <c r="E73" s="21">
        <f>IF(VLOOKUP(A73,'Mediana Anual IPCA TOP 5 LP'!$A$2:$XFC$10000,MATCH(E$1,'Mediana Anual IPCA TOP 5 LP'!$A$2:$XDF$2,0),FALSE)=0,NA(),VLOOKUP(A73,'Mediana Anual IPCA TOP 5 LP'!$A$2:$XFC$10000,MATCH(E$1,'Mediana Anual IPCA TOP 5 LP'!$A$2:$XDF$2,0),FALSE))</f>
        <v>3.75</v>
      </c>
    </row>
    <row r="74" spans="1:5" x14ac:dyDescent="0.3">
      <c r="A74" s="20">
        <v>44669</v>
      </c>
      <c r="B74" s="21">
        <f>IF(VLOOKUP(A74,'Mediana Anual IPCA TOP 5 LP'!$A$2:$XFC$10000,MATCH(B$1,'Mediana Anual IPCA TOP 5 LP'!$A$2:$XDF$2,0),FALSE)=0,NA(),VLOOKUP(A74,'Mediana Anual IPCA TOP 5 LP'!$A$2:$XFC$10000,MATCH(B$1,'Mediana Anual IPCA TOP 5 LP'!$A$2:$XDF$2,0),FALSE))</f>
        <v>4.2798999999999996</v>
      </c>
      <c r="C74" s="21">
        <f>IF(VLOOKUP(A74,'Mediana Anual IPCA TOP 5 LP'!$A$2:$XFC$10000,MATCH(C$1,'Mediana Anual IPCA TOP 5 LP'!$A$2:$XDF$2,0),FALSE)=0,NA(),VLOOKUP(A74,'Mediana Anual IPCA TOP 5 LP'!$A$2:$XFC$10000,MATCH(C$1,'Mediana Anual IPCA TOP 5 LP'!$A$2:$XDF$2,0),FALSE))</f>
        <v>3.5</v>
      </c>
      <c r="D74" s="21">
        <f>IF(VLOOKUP(A74,'Mediana Anual IPCA TOP 5 LP'!$A$2:$XFC$10000,MATCH(D$1,'Mediana Anual IPCA TOP 5 LP'!$A$2:$XDF$2,0),FALSE)=0,NA(),VLOOKUP(A74,'Mediana Anual IPCA TOP 5 LP'!$A$2:$XFC$10000,MATCH(D$1,'Mediana Anual IPCA TOP 5 LP'!$A$2:$XDF$2,0),FALSE))</f>
        <v>3.5</v>
      </c>
      <c r="E74" s="21">
        <f>IF(VLOOKUP(A74,'Mediana Anual IPCA TOP 5 LP'!$A$2:$XFC$10000,MATCH(E$1,'Mediana Anual IPCA TOP 5 LP'!$A$2:$XDF$2,0),FALSE)=0,NA(),VLOOKUP(A74,'Mediana Anual IPCA TOP 5 LP'!$A$2:$XFC$10000,MATCH(E$1,'Mediana Anual IPCA TOP 5 LP'!$A$2:$XDF$2,0),FALSE))</f>
        <v>3.75</v>
      </c>
    </row>
    <row r="75" spans="1:5" x14ac:dyDescent="0.3">
      <c r="A75" s="20">
        <v>44670</v>
      </c>
      <c r="B75" s="21">
        <f>IF(VLOOKUP(A75,'Mediana Anual IPCA TOP 5 LP'!$A$2:$XFC$10000,MATCH(B$1,'Mediana Anual IPCA TOP 5 LP'!$A$2:$XDF$2,0),FALSE)=0,NA(),VLOOKUP(A75,'Mediana Anual IPCA TOP 5 LP'!$A$2:$XFC$10000,MATCH(B$1,'Mediana Anual IPCA TOP 5 LP'!$A$2:$XDF$2,0),FALSE))</f>
        <v>4.2798999999999996</v>
      </c>
      <c r="C75" s="21">
        <f>IF(VLOOKUP(A75,'Mediana Anual IPCA TOP 5 LP'!$A$2:$XFC$10000,MATCH(C$1,'Mediana Anual IPCA TOP 5 LP'!$A$2:$XDF$2,0),FALSE)=0,NA(),VLOOKUP(A75,'Mediana Anual IPCA TOP 5 LP'!$A$2:$XFC$10000,MATCH(C$1,'Mediana Anual IPCA TOP 5 LP'!$A$2:$XDF$2,0),FALSE))</f>
        <v>3.5</v>
      </c>
      <c r="D75" s="21">
        <f>IF(VLOOKUP(A75,'Mediana Anual IPCA TOP 5 LP'!$A$2:$XFC$10000,MATCH(D$1,'Mediana Anual IPCA TOP 5 LP'!$A$2:$XDF$2,0),FALSE)=0,NA(),VLOOKUP(A75,'Mediana Anual IPCA TOP 5 LP'!$A$2:$XFC$10000,MATCH(D$1,'Mediana Anual IPCA TOP 5 LP'!$A$2:$XDF$2,0),FALSE))</f>
        <v>3.5</v>
      </c>
      <c r="E75" s="21">
        <f>IF(VLOOKUP(A75,'Mediana Anual IPCA TOP 5 LP'!$A$2:$XFC$10000,MATCH(E$1,'Mediana Anual IPCA TOP 5 LP'!$A$2:$XDF$2,0),FALSE)=0,NA(),VLOOKUP(A75,'Mediana Anual IPCA TOP 5 LP'!$A$2:$XFC$10000,MATCH(E$1,'Mediana Anual IPCA TOP 5 LP'!$A$2:$XDF$2,0),FALSE))</f>
        <v>3.75</v>
      </c>
    </row>
    <row r="76" spans="1:5" x14ac:dyDescent="0.3">
      <c r="A76" s="20">
        <v>44671</v>
      </c>
      <c r="B76" s="21">
        <f>IF(VLOOKUP(A76,'Mediana Anual IPCA TOP 5 LP'!$A$2:$XFC$10000,MATCH(B$1,'Mediana Anual IPCA TOP 5 LP'!$A$2:$XDF$2,0),FALSE)=0,NA(),VLOOKUP(A76,'Mediana Anual IPCA TOP 5 LP'!$A$2:$XFC$10000,MATCH(B$1,'Mediana Anual IPCA TOP 5 LP'!$A$2:$XDF$2,0),FALSE))</f>
        <v>4.3213999999999997</v>
      </c>
      <c r="C76" s="21">
        <f>IF(VLOOKUP(A76,'Mediana Anual IPCA TOP 5 LP'!$A$2:$XFC$10000,MATCH(C$1,'Mediana Anual IPCA TOP 5 LP'!$A$2:$XDF$2,0),FALSE)=0,NA(),VLOOKUP(A76,'Mediana Anual IPCA TOP 5 LP'!$A$2:$XFC$10000,MATCH(C$1,'Mediana Anual IPCA TOP 5 LP'!$A$2:$XDF$2,0),FALSE))</f>
        <v>3.5</v>
      </c>
      <c r="D76" s="21">
        <f>IF(VLOOKUP(A76,'Mediana Anual IPCA TOP 5 LP'!$A$2:$XFC$10000,MATCH(D$1,'Mediana Anual IPCA TOP 5 LP'!$A$2:$XDF$2,0),FALSE)=0,NA(),VLOOKUP(A76,'Mediana Anual IPCA TOP 5 LP'!$A$2:$XFC$10000,MATCH(D$1,'Mediana Anual IPCA TOP 5 LP'!$A$2:$XDF$2,0),FALSE))</f>
        <v>3.5</v>
      </c>
      <c r="E76" s="21">
        <f>IF(VLOOKUP(A76,'Mediana Anual IPCA TOP 5 LP'!$A$2:$XFC$10000,MATCH(E$1,'Mediana Anual IPCA TOP 5 LP'!$A$2:$XDF$2,0),FALSE)=0,NA(),VLOOKUP(A76,'Mediana Anual IPCA TOP 5 LP'!$A$2:$XFC$10000,MATCH(E$1,'Mediana Anual IPCA TOP 5 LP'!$A$2:$XDF$2,0),FALSE))</f>
        <v>3.75</v>
      </c>
    </row>
    <row r="77" spans="1:5" x14ac:dyDescent="0.3">
      <c r="A77" s="20">
        <v>44673</v>
      </c>
      <c r="B77" s="21">
        <f>IF(VLOOKUP(A77,'Mediana Anual IPCA TOP 5 LP'!$A$2:$XFC$10000,MATCH(B$1,'Mediana Anual IPCA TOP 5 LP'!$A$2:$XDF$2,0),FALSE)=0,NA(),VLOOKUP(A77,'Mediana Anual IPCA TOP 5 LP'!$A$2:$XFC$10000,MATCH(B$1,'Mediana Anual IPCA TOP 5 LP'!$A$2:$XDF$2,0),FALSE))</f>
        <v>4.3422000000000001</v>
      </c>
      <c r="C77" s="21">
        <f>IF(VLOOKUP(A77,'Mediana Anual IPCA TOP 5 LP'!$A$2:$XFC$10000,MATCH(C$1,'Mediana Anual IPCA TOP 5 LP'!$A$2:$XDF$2,0),FALSE)=0,NA(),VLOOKUP(A77,'Mediana Anual IPCA TOP 5 LP'!$A$2:$XFC$10000,MATCH(C$1,'Mediana Anual IPCA TOP 5 LP'!$A$2:$XDF$2,0),FALSE))</f>
        <v>3.5</v>
      </c>
      <c r="D77" s="21">
        <f>IF(VLOOKUP(A77,'Mediana Anual IPCA TOP 5 LP'!$A$2:$XFC$10000,MATCH(D$1,'Mediana Anual IPCA TOP 5 LP'!$A$2:$XDF$2,0),FALSE)=0,NA(),VLOOKUP(A77,'Mediana Anual IPCA TOP 5 LP'!$A$2:$XFC$10000,MATCH(D$1,'Mediana Anual IPCA TOP 5 LP'!$A$2:$XDF$2,0),FALSE))</f>
        <v>3.5</v>
      </c>
      <c r="E77" s="21">
        <f>IF(VLOOKUP(A77,'Mediana Anual IPCA TOP 5 LP'!$A$2:$XFC$10000,MATCH(E$1,'Mediana Anual IPCA TOP 5 LP'!$A$2:$XDF$2,0),FALSE)=0,NA(),VLOOKUP(A77,'Mediana Anual IPCA TOP 5 LP'!$A$2:$XFC$10000,MATCH(E$1,'Mediana Anual IPCA TOP 5 LP'!$A$2:$XDF$2,0),FALSE))</f>
        <v>3.75</v>
      </c>
    </row>
    <row r="78" spans="1:5" x14ac:dyDescent="0.3">
      <c r="A78" s="20">
        <v>44676</v>
      </c>
      <c r="B78" s="21">
        <f>IF(VLOOKUP(A78,'Mediana Anual IPCA TOP 5 LP'!$A$2:$XFC$10000,MATCH(B$1,'Mediana Anual IPCA TOP 5 LP'!$A$2:$XDF$2,0),FALSE)=0,NA(),VLOOKUP(A78,'Mediana Anual IPCA TOP 5 LP'!$A$2:$XFC$10000,MATCH(B$1,'Mediana Anual IPCA TOP 5 LP'!$A$2:$XDF$2,0),FALSE))</f>
        <v>4.3422000000000001</v>
      </c>
      <c r="C78" s="21">
        <f>IF(VLOOKUP(A78,'Mediana Anual IPCA TOP 5 LP'!$A$2:$XFC$10000,MATCH(C$1,'Mediana Anual IPCA TOP 5 LP'!$A$2:$XDF$2,0),FALSE)=0,NA(),VLOOKUP(A78,'Mediana Anual IPCA TOP 5 LP'!$A$2:$XFC$10000,MATCH(C$1,'Mediana Anual IPCA TOP 5 LP'!$A$2:$XDF$2,0),FALSE))</f>
        <v>3.5</v>
      </c>
      <c r="D78" s="21">
        <f>IF(VLOOKUP(A78,'Mediana Anual IPCA TOP 5 LP'!$A$2:$XFC$10000,MATCH(D$1,'Mediana Anual IPCA TOP 5 LP'!$A$2:$XDF$2,0),FALSE)=0,NA(),VLOOKUP(A78,'Mediana Anual IPCA TOP 5 LP'!$A$2:$XFC$10000,MATCH(D$1,'Mediana Anual IPCA TOP 5 LP'!$A$2:$XDF$2,0),FALSE))</f>
        <v>3.5</v>
      </c>
      <c r="E78" s="21">
        <f>IF(VLOOKUP(A78,'Mediana Anual IPCA TOP 5 LP'!$A$2:$XFC$10000,MATCH(E$1,'Mediana Anual IPCA TOP 5 LP'!$A$2:$XDF$2,0),FALSE)=0,NA(),VLOOKUP(A78,'Mediana Anual IPCA TOP 5 LP'!$A$2:$XFC$10000,MATCH(E$1,'Mediana Anual IPCA TOP 5 LP'!$A$2:$XDF$2,0),FALSE))</f>
        <v>3.75</v>
      </c>
    </row>
    <row r="79" spans="1:5" x14ac:dyDescent="0.3">
      <c r="A79" s="20">
        <v>44677</v>
      </c>
      <c r="B79" s="21">
        <f>IF(VLOOKUP(A79,'Mediana Anual IPCA TOP 5 LP'!$A$2:$XFC$10000,MATCH(B$1,'Mediana Anual IPCA TOP 5 LP'!$A$2:$XDF$2,0),FALSE)=0,NA(),VLOOKUP(A79,'Mediana Anual IPCA TOP 5 LP'!$A$2:$XFC$10000,MATCH(B$1,'Mediana Anual IPCA TOP 5 LP'!$A$2:$XDF$2,0),FALSE))</f>
        <v>4.3422000000000001</v>
      </c>
      <c r="C79" s="21">
        <f>IF(VLOOKUP(A79,'Mediana Anual IPCA TOP 5 LP'!$A$2:$XFC$10000,MATCH(C$1,'Mediana Anual IPCA TOP 5 LP'!$A$2:$XDF$2,0),FALSE)=0,NA(),VLOOKUP(A79,'Mediana Anual IPCA TOP 5 LP'!$A$2:$XFC$10000,MATCH(C$1,'Mediana Anual IPCA TOP 5 LP'!$A$2:$XDF$2,0),FALSE))</f>
        <v>3.5</v>
      </c>
      <c r="D79" s="21">
        <f>IF(VLOOKUP(A79,'Mediana Anual IPCA TOP 5 LP'!$A$2:$XFC$10000,MATCH(D$1,'Mediana Anual IPCA TOP 5 LP'!$A$2:$XDF$2,0),FALSE)=0,NA(),VLOOKUP(A79,'Mediana Anual IPCA TOP 5 LP'!$A$2:$XFC$10000,MATCH(D$1,'Mediana Anual IPCA TOP 5 LP'!$A$2:$XDF$2,0),FALSE))</f>
        <v>3.5</v>
      </c>
      <c r="E79" s="21">
        <f>IF(VLOOKUP(A79,'Mediana Anual IPCA TOP 5 LP'!$A$2:$XFC$10000,MATCH(E$1,'Mediana Anual IPCA TOP 5 LP'!$A$2:$XDF$2,0),FALSE)=0,NA(),VLOOKUP(A79,'Mediana Anual IPCA TOP 5 LP'!$A$2:$XFC$10000,MATCH(E$1,'Mediana Anual IPCA TOP 5 LP'!$A$2:$XDF$2,0),FALSE))</f>
        <v>3.75</v>
      </c>
    </row>
    <row r="80" spans="1:5" x14ac:dyDescent="0.3">
      <c r="A80" s="20">
        <v>44678</v>
      </c>
      <c r="B80" s="21">
        <f>IF(VLOOKUP(A80,'Mediana Anual IPCA TOP 5 LP'!$A$2:$XFC$10000,MATCH(B$1,'Mediana Anual IPCA TOP 5 LP'!$A$2:$XDF$2,0),FALSE)=0,NA(),VLOOKUP(A80,'Mediana Anual IPCA TOP 5 LP'!$A$2:$XFC$10000,MATCH(B$1,'Mediana Anual IPCA TOP 5 LP'!$A$2:$XDF$2,0),FALSE))</f>
        <v>4.3422000000000001</v>
      </c>
      <c r="C80" s="21">
        <f>IF(VLOOKUP(A80,'Mediana Anual IPCA TOP 5 LP'!$A$2:$XFC$10000,MATCH(C$1,'Mediana Anual IPCA TOP 5 LP'!$A$2:$XDF$2,0),FALSE)=0,NA(),VLOOKUP(A80,'Mediana Anual IPCA TOP 5 LP'!$A$2:$XFC$10000,MATCH(C$1,'Mediana Anual IPCA TOP 5 LP'!$A$2:$XDF$2,0),FALSE))</f>
        <v>3.5</v>
      </c>
      <c r="D80" s="21">
        <f>IF(VLOOKUP(A80,'Mediana Anual IPCA TOP 5 LP'!$A$2:$XFC$10000,MATCH(D$1,'Mediana Anual IPCA TOP 5 LP'!$A$2:$XDF$2,0),FALSE)=0,NA(),VLOOKUP(A80,'Mediana Anual IPCA TOP 5 LP'!$A$2:$XFC$10000,MATCH(D$1,'Mediana Anual IPCA TOP 5 LP'!$A$2:$XDF$2,0),FALSE))</f>
        <v>3.5</v>
      </c>
      <c r="E80" s="21">
        <f>IF(VLOOKUP(A80,'Mediana Anual IPCA TOP 5 LP'!$A$2:$XFC$10000,MATCH(E$1,'Mediana Anual IPCA TOP 5 LP'!$A$2:$XDF$2,0),FALSE)=0,NA(),VLOOKUP(A80,'Mediana Anual IPCA TOP 5 LP'!$A$2:$XFC$10000,MATCH(E$1,'Mediana Anual IPCA TOP 5 LP'!$A$2:$XDF$2,0),FALSE))</f>
        <v>3.75</v>
      </c>
    </row>
    <row r="81" spans="1:5" x14ac:dyDescent="0.3">
      <c r="A81" s="20">
        <v>44679</v>
      </c>
      <c r="B81" s="21">
        <f>IF(VLOOKUP(A81,'Mediana Anual IPCA TOP 5 LP'!$A$2:$XFC$10000,MATCH(B$1,'Mediana Anual IPCA TOP 5 LP'!$A$2:$XDF$2,0),FALSE)=0,NA(),VLOOKUP(A81,'Mediana Anual IPCA TOP 5 LP'!$A$2:$XFC$10000,MATCH(B$1,'Mediana Anual IPCA TOP 5 LP'!$A$2:$XDF$2,0),FALSE))</f>
        <v>4.3422000000000001</v>
      </c>
      <c r="C81" s="21">
        <f>IF(VLOOKUP(A81,'Mediana Anual IPCA TOP 5 LP'!$A$2:$XFC$10000,MATCH(C$1,'Mediana Anual IPCA TOP 5 LP'!$A$2:$XDF$2,0),FALSE)=0,NA(),VLOOKUP(A81,'Mediana Anual IPCA TOP 5 LP'!$A$2:$XFC$10000,MATCH(C$1,'Mediana Anual IPCA TOP 5 LP'!$A$2:$XDF$2,0),FALSE))</f>
        <v>3.5</v>
      </c>
      <c r="D81" s="21">
        <f>IF(VLOOKUP(A81,'Mediana Anual IPCA TOP 5 LP'!$A$2:$XFC$10000,MATCH(D$1,'Mediana Anual IPCA TOP 5 LP'!$A$2:$XDF$2,0),FALSE)=0,NA(),VLOOKUP(A81,'Mediana Anual IPCA TOP 5 LP'!$A$2:$XFC$10000,MATCH(D$1,'Mediana Anual IPCA TOP 5 LP'!$A$2:$XDF$2,0),FALSE))</f>
        <v>3.5</v>
      </c>
      <c r="E81" s="21">
        <f>IF(VLOOKUP(A81,'Mediana Anual IPCA TOP 5 LP'!$A$2:$XFC$10000,MATCH(E$1,'Mediana Anual IPCA TOP 5 LP'!$A$2:$XDF$2,0),FALSE)=0,NA(),VLOOKUP(A81,'Mediana Anual IPCA TOP 5 LP'!$A$2:$XFC$10000,MATCH(E$1,'Mediana Anual IPCA TOP 5 LP'!$A$2:$XDF$2,0),FALSE))</f>
        <v>3.75</v>
      </c>
    </row>
    <row r="82" spans="1:5" x14ac:dyDescent="0.3">
      <c r="A82" s="20">
        <v>44680</v>
      </c>
      <c r="B82" s="21">
        <f>IF(VLOOKUP(A82,'Mediana Anual IPCA TOP 5 LP'!$A$2:$XFC$10000,MATCH(B$1,'Mediana Anual IPCA TOP 5 LP'!$A$2:$XDF$2,0),FALSE)=0,NA(),VLOOKUP(A82,'Mediana Anual IPCA TOP 5 LP'!$A$2:$XFC$10000,MATCH(B$1,'Mediana Anual IPCA TOP 5 LP'!$A$2:$XDF$2,0),FALSE))</f>
        <v>4.4356</v>
      </c>
      <c r="C82" s="21">
        <f>IF(VLOOKUP(A82,'Mediana Anual IPCA TOP 5 LP'!$A$2:$XFC$10000,MATCH(C$1,'Mediana Anual IPCA TOP 5 LP'!$A$2:$XDF$2,0),FALSE)=0,NA(),VLOOKUP(A82,'Mediana Anual IPCA TOP 5 LP'!$A$2:$XFC$10000,MATCH(C$1,'Mediana Anual IPCA TOP 5 LP'!$A$2:$XDF$2,0),FALSE))</f>
        <v>3.5</v>
      </c>
      <c r="D82" s="21">
        <f>IF(VLOOKUP(A82,'Mediana Anual IPCA TOP 5 LP'!$A$2:$XFC$10000,MATCH(D$1,'Mediana Anual IPCA TOP 5 LP'!$A$2:$XDF$2,0),FALSE)=0,NA(),VLOOKUP(A82,'Mediana Anual IPCA TOP 5 LP'!$A$2:$XFC$10000,MATCH(D$1,'Mediana Anual IPCA TOP 5 LP'!$A$2:$XDF$2,0),FALSE))</f>
        <v>3.5</v>
      </c>
      <c r="E82" s="21">
        <f>IF(VLOOKUP(A82,'Mediana Anual IPCA TOP 5 LP'!$A$2:$XFC$10000,MATCH(E$1,'Mediana Anual IPCA TOP 5 LP'!$A$2:$XDF$2,0),FALSE)=0,NA(),VLOOKUP(A82,'Mediana Anual IPCA TOP 5 LP'!$A$2:$XFC$10000,MATCH(E$1,'Mediana Anual IPCA TOP 5 LP'!$A$2:$XDF$2,0),FALSE))</f>
        <v>3.75</v>
      </c>
    </row>
    <row r="83" spans="1:5" x14ac:dyDescent="0.3">
      <c r="A83" s="20">
        <v>44683</v>
      </c>
      <c r="B83" s="21">
        <f>IF(VLOOKUP(A83,'Mediana Anual IPCA TOP 5 LP'!$A$2:$XFC$10000,MATCH(B$1,'Mediana Anual IPCA TOP 5 LP'!$A$2:$XDF$2,0),FALSE)=0,NA(),VLOOKUP(A83,'Mediana Anual IPCA TOP 5 LP'!$A$2:$XFC$10000,MATCH(B$1,'Mediana Anual IPCA TOP 5 LP'!$A$2:$XDF$2,0),FALSE))</f>
        <v>4.4356</v>
      </c>
      <c r="C83" s="21">
        <f>IF(VLOOKUP(A83,'Mediana Anual IPCA TOP 5 LP'!$A$2:$XFC$10000,MATCH(C$1,'Mediana Anual IPCA TOP 5 LP'!$A$2:$XDF$2,0),FALSE)=0,NA(),VLOOKUP(A83,'Mediana Anual IPCA TOP 5 LP'!$A$2:$XFC$10000,MATCH(C$1,'Mediana Anual IPCA TOP 5 LP'!$A$2:$XDF$2,0),FALSE))</f>
        <v>3.5</v>
      </c>
      <c r="D83" s="21">
        <f>IF(VLOOKUP(A83,'Mediana Anual IPCA TOP 5 LP'!$A$2:$XFC$10000,MATCH(D$1,'Mediana Anual IPCA TOP 5 LP'!$A$2:$XDF$2,0),FALSE)=0,NA(),VLOOKUP(A83,'Mediana Anual IPCA TOP 5 LP'!$A$2:$XFC$10000,MATCH(D$1,'Mediana Anual IPCA TOP 5 LP'!$A$2:$XDF$2,0),FALSE))</f>
        <v>3.5</v>
      </c>
      <c r="E83" s="21">
        <f>IF(VLOOKUP(A83,'Mediana Anual IPCA TOP 5 LP'!$A$2:$XFC$10000,MATCH(E$1,'Mediana Anual IPCA TOP 5 LP'!$A$2:$XDF$2,0),FALSE)=0,NA(),VLOOKUP(A83,'Mediana Anual IPCA TOP 5 LP'!$A$2:$XFC$10000,MATCH(E$1,'Mediana Anual IPCA TOP 5 LP'!$A$2:$XDF$2,0),FALSE))</f>
        <v>3.75</v>
      </c>
    </row>
    <row r="84" spans="1:5" x14ac:dyDescent="0.3">
      <c r="A84" s="20">
        <v>44684</v>
      </c>
      <c r="B84" s="21">
        <f>IF(VLOOKUP(A84,'Mediana Anual IPCA TOP 5 LP'!$A$2:$XFC$10000,MATCH(B$1,'Mediana Anual IPCA TOP 5 LP'!$A$2:$XDF$2,0),FALSE)=0,NA(),VLOOKUP(A84,'Mediana Anual IPCA TOP 5 LP'!$A$2:$XFC$10000,MATCH(B$1,'Mediana Anual IPCA TOP 5 LP'!$A$2:$XDF$2,0),FALSE))</f>
        <v>4.4356</v>
      </c>
      <c r="C84" s="21">
        <f>IF(VLOOKUP(A84,'Mediana Anual IPCA TOP 5 LP'!$A$2:$XFC$10000,MATCH(C$1,'Mediana Anual IPCA TOP 5 LP'!$A$2:$XDF$2,0),FALSE)=0,NA(),VLOOKUP(A84,'Mediana Anual IPCA TOP 5 LP'!$A$2:$XFC$10000,MATCH(C$1,'Mediana Anual IPCA TOP 5 LP'!$A$2:$XDF$2,0),FALSE))</f>
        <v>3.5</v>
      </c>
      <c r="D84" s="21">
        <f>IF(VLOOKUP(A84,'Mediana Anual IPCA TOP 5 LP'!$A$2:$XFC$10000,MATCH(D$1,'Mediana Anual IPCA TOP 5 LP'!$A$2:$XDF$2,0),FALSE)=0,NA(),VLOOKUP(A84,'Mediana Anual IPCA TOP 5 LP'!$A$2:$XFC$10000,MATCH(D$1,'Mediana Anual IPCA TOP 5 LP'!$A$2:$XDF$2,0),FALSE))</f>
        <v>3.5</v>
      </c>
      <c r="E84" s="21">
        <f>IF(VLOOKUP(A84,'Mediana Anual IPCA TOP 5 LP'!$A$2:$XFC$10000,MATCH(E$1,'Mediana Anual IPCA TOP 5 LP'!$A$2:$XDF$2,0),FALSE)=0,NA(),VLOOKUP(A84,'Mediana Anual IPCA TOP 5 LP'!$A$2:$XFC$10000,MATCH(E$1,'Mediana Anual IPCA TOP 5 LP'!$A$2:$XDF$2,0),FALSE))</f>
        <v>3.75</v>
      </c>
    </row>
    <row r="85" spans="1:5" x14ac:dyDescent="0.3">
      <c r="A85" s="20">
        <v>44685</v>
      </c>
      <c r="B85" s="21">
        <f>IF(VLOOKUP(A85,'Mediana Anual IPCA TOP 5 LP'!$A$2:$XFC$10000,MATCH(B$1,'Mediana Anual IPCA TOP 5 LP'!$A$2:$XDF$2,0),FALSE)=0,NA(),VLOOKUP(A85,'Mediana Anual IPCA TOP 5 LP'!$A$2:$XFC$10000,MATCH(B$1,'Mediana Anual IPCA TOP 5 LP'!$A$2:$XDF$2,0),FALSE))</f>
        <v>4.4356</v>
      </c>
      <c r="C85" s="21">
        <f>IF(VLOOKUP(A85,'Mediana Anual IPCA TOP 5 LP'!$A$2:$XFC$10000,MATCH(C$1,'Mediana Anual IPCA TOP 5 LP'!$A$2:$XDF$2,0),FALSE)=0,NA(),VLOOKUP(A85,'Mediana Anual IPCA TOP 5 LP'!$A$2:$XFC$10000,MATCH(C$1,'Mediana Anual IPCA TOP 5 LP'!$A$2:$XDF$2,0),FALSE))</f>
        <v>3.5</v>
      </c>
      <c r="D85" s="21">
        <f>IF(VLOOKUP(A85,'Mediana Anual IPCA TOP 5 LP'!$A$2:$XFC$10000,MATCH(D$1,'Mediana Anual IPCA TOP 5 LP'!$A$2:$XDF$2,0),FALSE)=0,NA(),VLOOKUP(A85,'Mediana Anual IPCA TOP 5 LP'!$A$2:$XFC$10000,MATCH(D$1,'Mediana Anual IPCA TOP 5 LP'!$A$2:$XDF$2,0),FALSE))</f>
        <v>3.5</v>
      </c>
      <c r="E85" s="21">
        <f>IF(VLOOKUP(A85,'Mediana Anual IPCA TOP 5 LP'!$A$2:$XFC$10000,MATCH(E$1,'Mediana Anual IPCA TOP 5 LP'!$A$2:$XDF$2,0),FALSE)=0,NA(),VLOOKUP(A85,'Mediana Anual IPCA TOP 5 LP'!$A$2:$XFC$10000,MATCH(E$1,'Mediana Anual IPCA TOP 5 LP'!$A$2:$XDF$2,0),FALSE))</f>
        <v>3.75</v>
      </c>
    </row>
    <row r="86" spans="1:5" x14ac:dyDescent="0.3">
      <c r="A86" s="20">
        <v>44686</v>
      </c>
      <c r="B86" s="21">
        <f>IF(VLOOKUP(A86,'Mediana Anual IPCA TOP 5 LP'!$A$2:$XFC$10000,MATCH(B$1,'Mediana Anual IPCA TOP 5 LP'!$A$2:$XDF$2,0),FALSE)=0,NA(),VLOOKUP(A86,'Mediana Anual IPCA TOP 5 LP'!$A$2:$XFC$10000,MATCH(B$1,'Mediana Anual IPCA TOP 5 LP'!$A$2:$XDF$2,0),FALSE))</f>
        <v>4.4356</v>
      </c>
      <c r="C86" s="21">
        <f>IF(VLOOKUP(A86,'Mediana Anual IPCA TOP 5 LP'!$A$2:$XFC$10000,MATCH(C$1,'Mediana Anual IPCA TOP 5 LP'!$A$2:$XDF$2,0),FALSE)=0,NA(),VLOOKUP(A86,'Mediana Anual IPCA TOP 5 LP'!$A$2:$XFC$10000,MATCH(C$1,'Mediana Anual IPCA TOP 5 LP'!$A$2:$XDF$2,0),FALSE))</f>
        <v>3.5</v>
      </c>
      <c r="D86" s="21">
        <f>IF(VLOOKUP(A86,'Mediana Anual IPCA TOP 5 LP'!$A$2:$XFC$10000,MATCH(D$1,'Mediana Anual IPCA TOP 5 LP'!$A$2:$XDF$2,0),FALSE)=0,NA(),VLOOKUP(A86,'Mediana Anual IPCA TOP 5 LP'!$A$2:$XFC$10000,MATCH(D$1,'Mediana Anual IPCA TOP 5 LP'!$A$2:$XDF$2,0),FALSE))</f>
        <v>3.5</v>
      </c>
      <c r="E86" s="21">
        <f>IF(VLOOKUP(A86,'Mediana Anual IPCA TOP 5 LP'!$A$2:$XFC$10000,MATCH(E$1,'Mediana Anual IPCA TOP 5 LP'!$A$2:$XDF$2,0),FALSE)=0,NA(),VLOOKUP(A86,'Mediana Anual IPCA TOP 5 LP'!$A$2:$XFC$10000,MATCH(E$1,'Mediana Anual IPCA TOP 5 LP'!$A$2:$XDF$2,0),FALSE))</f>
        <v>3.75</v>
      </c>
    </row>
    <row r="87" spans="1:5" x14ac:dyDescent="0.3">
      <c r="A87" s="20">
        <v>44687</v>
      </c>
      <c r="B87" s="21">
        <f>IF(VLOOKUP(A87,'Mediana Anual IPCA TOP 5 LP'!$A$2:$XFC$10000,MATCH(B$1,'Mediana Anual IPCA TOP 5 LP'!$A$2:$XDF$2,0),FALSE)=0,NA(),VLOOKUP(A87,'Mediana Anual IPCA TOP 5 LP'!$A$2:$XFC$10000,MATCH(B$1,'Mediana Anual IPCA TOP 5 LP'!$A$2:$XDF$2,0),FALSE))</f>
        <v>4.4356</v>
      </c>
      <c r="C87" s="21">
        <f>IF(VLOOKUP(A87,'Mediana Anual IPCA TOP 5 LP'!$A$2:$XFC$10000,MATCH(C$1,'Mediana Anual IPCA TOP 5 LP'!$A$2:$XDF$2,0),FALSE)=0,NA(),VLOOKUP(A87,'Mediana Anual IPCA TOP 5 LP'!$A$2:$XFC$10000,MATCH(C$1,'Mediana Anual IPCA TOP 5 LP'!$A$2:$XDF$2,0),FALSE))</f>
        <v>3.5</v>
      </c>
      <c r="D87" s="21">
        <f>IF(VLOOKUP(A87,'Mediana Anual IPCA TOP 5 LP'!$A$2:$XFC$10000,MATCH(D$1,'Mediana Anual IPCA TOP 5 LP'!$A$2:$XDF$2,0),FALSE)=0,NA(),VLOOKUP(A87,'Mediana Anual IPCA TOP 5 LP'!$A$2:$XFC$10000,MATCH(D$1,'Mediana Anual IPCA TOP 5 LP'!$A$2:$XDF$2,0),FALSE))</f>
        <v>3.5</v>
      </c>
      <c r="E87" s="21">
        <f>IF(VLOOKUP(A87,'Mediana Anual IPCA TOP 5 LP'!$A$2:$XFC$10000,MATCH(E$1,'Mediana Anual IPCA TOP 5 LP'!$A$2:$XDF$2,0),FALSE)=0,NA(),VLOOKUP(A87,'Mediana Anual IPCA TOP 5 LP'!$A$2:$XFC$10000,MATCH(E$1,'Mediana Anual IPCA TOP 5 LP'!$A$2:$XDF$2,0),FALSE))</f>
        <v>3.75</v>
      </c>
    </row>
    <row r="88" spans="1:5" x14ac:dyDescent="0.3">
      <c r="A88" s="20">
        <v>44690</v>
      </c>
      <c r="B88" s="21">
        <f>IF(VLOOKUP(A88,'Mediana Anual IPCA TOP 5 LP'!$A$2:$XFC$10000,MATCH(B$1,'Mediana Anual IPCA TOP 5 LP'!$A$2:$XDF$2,0),FALSE)=0,NA(),VLOOKUP(A88,'Mediana Anual IPCA TOP 5 LP'!$A$2:$XFC$10000,MATCH(B$1,'Mediana Anual IPCA TOP 5 LP'!$A$2:$XDF$2,0),FALSE))</f>
        <v>4.6021000000000001</v>
      </c>
      <c r="C88" s="21">
        <f>IF(VLOOKUP(A88,'Mediana Anual IPCA TOP 5 LP'!$A$2:$XFC$10000,MATCH(C$1,'Mediana Anual IPCA TOP 5 LP'!$A$2:$XDF$2,0),FALSE)=0,NA(),VLOOKUP(A88,'Mediana Anual IPCA TOP 5 LP'!$A$2:$XFC$10000,MATCH(C$1,'Mediana Anual IPCA TOP 5 LP'!$A$2:$XDF$2,0),FALSE))</f>
        <v>3.5</v>
      </c>
      <c r="D88" s="21">
        <f>IF(VLOOKUP(A88,'Mediana Anual IPCA TOP 5 LP'!$A$2:$XFC$10000,MATCH(D$1,'Mediana Anual IPCA TOP 5 LP'!$A$2:$XDF$2,0),FALSE)=0,NA(),VLOOKUP(A88,'Mediana Anual IPCA TOP 5 LP'!$A$2:$XFC$10000,MATCH(D$1,'Mediana Anual IPCA TOP 5 LP'!$A$2:$XDF$2,0),FALSE))</f>
        <v>3.5</v>
      </c>
      <c r="E88" s="21">
        <f>IF(VLOOKUP(A88,'Mediana Anual IPCA TOP 5 LP'!$A$2:$XFC$10000,MATCH(E$1,'Mediana Anual IPCA TOP 5 LP'!$A$2:$XDF$2,0),FALSE)=0,NA(),VLOOKUP(A88,'Mediana Anual IPCA TOP 5 LP'!$A$2:$XFC$10000,MATCH(E$1,'Mediana Anual IPCA TOP 5 LP'!$A$2:$XDF$2,0),FALSE))</f>
        <v>3.75</v>
      </c>
    </row>
    <row r="89" spans="1:5" x14ac:dyDescent="0.3">
      <c r="A89" s="20">
        <v>44691</v>
      </c>
      <c r="B89" s="21">
        <f>IF(VLOOKUP(A89,'Mediana Anual IPCA TOP 5 LP'!$A$2:$XFC$10000,MATCH(B$1,'Mediana Anual IPCA TOP 5 LP'!$A$2:$XDF$2,0),FALSE)=0,NA(),VLOOKUP(A89,'Mediana Anual IPCA TOP 5 LP'!$A$2:$XFC$10000,MATCH(B$1,'Mediana Anual IPCA TOP 5 LP'!$A$2:$XDF$2,0),FALSE))</f>
        <v>4.6021000000000001</v>
      </c>
      <c r="C89" s="21">
        <f>IF(VLOOKUP(A89,'Mediana Anual IPCA TOP 5 LP'!$A$2:$XFC$10000,MATCH(C$1,'Mediana Anual IPCA TOP 5 LP'!$A$2:$XDF$2,0),FALSE)=0,NA(),VLOOKUP(A89,'Mediana Anual IPCA TOP 5 LP'!$A$2:$XFC$10000,MATCH(C$1,'Mediana Anual IPCA TOP 5 LP'!$A$2:$XDF$2,0),FALSE))</f>
        <v>3.5</v>
      </c>
      <c r="D89" s="21">
        <f>IF(VLOOKUP(A89,'Mediana Anual IPCA TOP 5 LP'!$A$2:$XFC$10000,MATCH(D$1,'Mediana Anual IPCA TOP 5 LP'!$A$2:$XDF$2,0),FALSE)=0,NA(),VLOOKUP(A89,'Mediana Anual IPCA TOP 5 LP'!$A$2:$XFC$10000,MATCH(D$1,'Mediana Anual IPCA TOP 5 LP'!$A$2:$XDF$2,0),FALSE))</f>
        <v>3.5</v>
      </c>
      <c r="E89" s="21">
        <f>IF(VLOOKUP(A89,'Mediana Anual IPCA TOP 5 LP'!$A$2:$XFC$10000,MATCH(E$1,'Mediana Anual IPCA TOP 5 LP'!$A$2:$XDF$2,0),FALSE)=0,NA(),VLOOKUP(A89,'Mediana Anual IPCA TOP 5 LP'!$A$2:$XFC$10000,MATCH(E$1,'Mediana Anual IPCA TOP 5 LP'!$A$2:$XDF$2,0),FALSE))</f>
        <v>3.75</v>
      </c>
    </row>
    <row r="90" spans="1:5" x14ac:dyDescent="0.3">
      <c r="A90" s="20">
        <v>44692</v>
      </c>
      <c r="B90" s="21">
        <f>IF(VLOOKUP(A90,'Mediana Anual IPCA TOP 5 LP'!$A$2:$XFC$10000,MATCH(B$1,'Mediana Anual IPCA TOP 5 LP'!$A$2:$XDF$2,0),FALSE)=0,NA(),VLOOKUP(A90,'Mediana Anual IPCA TOP 5 LP'!$A$2:$XFC$10000,MATCH(B$1,'Mediana Anual IPCA TOP 5 LP'!$A$2:$XDF$2,0),FALSE))</f>
        <v>4.6021000000000001</v>
      </c>
      <c r="C90" s="21">
        <f>IF(VLOOKUP(A90,'Mediana Anual IPCA TOP 5 LP'!$A$2:$XFC$10000,MATCH(C$1,'Mediana Anual IPCA TOP 5 LP'!$A$2:$XDF$2,0),FALSE)=0,NA(),VLOOKUP(A90,'Mediana Anual IPCA TOP 5 LP'!$A$2:$XFC$10000,MATCH(C$1,'Mediana Anual IPCA TOP 5 LP'!$A$2:$XDF$2,0),FALSE))</f>
        <v>3.5</v>
      </c>
      <c r="D90" s="21">
        <f>IF(VLOOKUP(A90,'Mediana Anual IPCA TOP 5 LP'!$A$2:$XFC$10000,MATCH(D$1,'Mediana Anual IPCA TOP 5 LP'!$A$2:$XDF$2,0),FALSE)=0,NA(),VLOOKUP(A90,'Mediana Anual IPCA TOP 5 LP'!$A$2:$XFC$10000,MATCH(D$1,'Mediana Anual IPCA TOP 5 LP'!$A$2:$XDF$2,0),FALSE))</f>
        <v>3.5</v>
      </c>
      <c r="E90" s="21">
        <f>IF(VLOOKUP(A90,'Mediana Anual IPCA TOP 5 LP'!$A$2:$XFC$10000,MATCH(E$1,'Mediana Anual IPCA TOP 5 LP'!$A$2:$XDF$2,0),FALSE)=0,NA(),VLOOKUP(A90,'Mediana Anual IPCA TOP 5 LP'!$A$2:$XFC$10000,MATCH(E$1,'Mediana Anual IPCA TOP 5 LP'!$A$2:$XDF$2,0),FALSE))</f>
        <v>3.75</v>
      </c>
    </row>
    <row r="91" spans="1:5" x14ac:dyDescent="0.3">
      <c r="A91" s="20">
        <v>44693</v>
      </c>
      <c r="B91" s="21">
        <f>IF(VLOOKUP(A91,'Mediana Anual IPCA TOP 5 LP'!$A$2:$XFC$10000,MATCH(B$1,'Mediana Anual IPCA TOP 5 LP'!$A$2:$XDF$2,0),FALSE)=0,NA(),VLOOKUP(A91,'Mediana Anual IPCA TOP 5 LP'!$A$2:$XFC$10000,MATCH(B$1,'Mediana Anual IPCA TOP 5 LP'!$A$2:$XDF$2,0),FALSE))</f>
        <v>4.6021000000000001</v>
      </c>
      <c r="C91" s="21">
        <f>IF(VLOOKUP(A91,'Mediana Anual IPCA TOP 5 LP'!$A$2:$XFC$10000,MATCH(C$1,'Mediana Anual IPCA TOP 5 LP'!$A$2:$XDF$2,0),FALSE)=0,NA(),VLOOKUP(A91,'Mediana Anual IPCA TOP 5 LP'!$A$2:$XFC$10000,MATCH(C$1,'Mediana Anual IPCA TOP 5 LP'!$A$2:$XDF$2,0),FALSE))</f>
        <v>3.5</v>
      </c>
      <c r="D91" s="21">
        <f>IF(VLOOKUP(A91,'Mediana Anual IPCA TOP 5 LP'!$A$2:$XFC$10000,MATCH(D$1,'Mediana Anual IPCA TOP 5 LP'!$A$2:$XDF$2,0),FALSE)=0,NA(),VLOOKUP(A91,'Mediana Anual IPCA TOP 5 LP'!$A$2:$XFC$10000,MATCH(D$1,'Mediana Anual IPCA TOP 5 LP'!$A$2:$XDF$2,0),FALSE))</f>
        <v>3.5</v>
      </c>
      <c r="E91" s="21">
        <f>IF(VLOOKUP(A91,'Mediana Anual IPCA TOP 5 LP'!$A$2:$XFC$10000,MATCH(E$1,'Mediana Anual IPCA TOP 5 LP'!$A$2:$XDF$2,0),FALSE)=0,NA(),VLOOKUP(A91,'Mediana Anual IPCA TOP 5 LP'!$A$2:$XFC$10000,MATCH(E$1,'Mediana Anual IPCA TOP 5 LP'!$A$2:$XDF$2,0),FALSE))</f>
        <v>3.75</v>
      </c>
    </row>
    <row r="92" spans="1:5" x14ac:dyDescent="0.3">
      <c r="A92" s="20">
        <v>44694</v>
      </c>
      <c r="B92" s="21">
        <f>IF(VLOOKUP(A92,'Mediana Anual IPCA TOP 5 LP'!$A$2:$XFC$10000,MATCH(B$1,'Mediana Anual IPCA TOP 5 LP'!$A$2:$XDF$2,0),FALSE)=0,NA(),VLOOKUP(A92,'Mediana Anual IPCA TOP 5 LP'!$A$2:$XFC$10000,MATCH(B$1,'Mediana Anual IPCA TOP 5 LP'!$A$2:$XDF$2,0),FALSE))</f>
        <v>4.6021000000000001</v>
      </c>
      <c r="C92" s="21">
        <f>IF(VLOOKUP(A92,'Mediana Anual IPCA TOP 5 LP'!$A$2:$XFC$10000,MATCH(C$1,'Mediana Anual IPCA TOP 5 LP'!$A$2:$XDF$2,0),FALSE)=0,NA(),VLOOKUP(A92,'Mediana Anual IPCA TOP 5 LP'!$A$2:$XFC$10000,MATCH(C$1,'Mediana Anual IPCA TOP 5 LP'!$A$2:$XDF$2,0),FALSE))</f>
        <v>3.5</v>
      </c>
      <c r="D92" s="21">
        <f>IF(VLOOKUP(A92,'Mediana Anual IPCA TOP 5 LP'!$A$2:$XFC$10000,MATCH(D$1,'Mediana Anual IPCA TOP 5 LP'!$A$2:$XDF$2,0),FALSE)=0,NA(),VLOOKUP(A92,'Mediana Anual IPCA TOP 5 LP'!$A$2:$XFC$10000,MATCH(D$1,'Mediana Anual IPCA TOP 5 LP'!$A$2:$XDF$2,0),FALSE))</f>
        <v>3.5</v>
      </c>
      <c r="E92" s="21">
        <f>IF(VLOOKUP(A92,'Mediana Anual IPCA TOP 5 LP'!$A$2:$XFC$10000,MATCH(E$1,'Mediana Anual IPCA TOP 5 LP'!$A$2:$XDF$2,0),FALSE)=0,NA(),VLOOKUP(A92,'Mediana Anual IPCA TOP 5 LP'!$A$2:$XFC$10000,MATCH(E$1,'Mediana Anual IPCA TOP 5 LP'!$A$2:$XDF$2,0),FALSE))</f>
        <v>3.75</v>
      </c>
    </row>
    <row r="93" spans="1:5" x14ac:dyDescent="0.3">
      <c r="A93" s="20">
        <v>44697</v>
      </c>
      <c r="B93" s="21">
        <f>IF(VLOOKUP(A93,'Mediana Anual IPCA TOP 5 LP'!$A$2:$XFC$10000,MATCH(B$1,'Mediana Anual IPCA TOP 5 LP'!$A$2:$XDF$2,0),FALSE)=0,NA(),VLOOKUP(A93,'Mediana Anual IPCA TOP 5 LP'!$A$2:$XFC$10000,MATCH(B$1,'Mediana Anual IPCA TOP 5 LP'!$A$2:$XDF$2,0),FALSE))</f>
        <v>4.7793999999999999</v>
      </c>
      <c r="C93" s="21">
        <f>IF(VLOOKUP(A93,'Mediana Anual IPCA TOP 5 LP'!$A$2:$XFC$10000,MATCH(C$1,'Mediana Anual IPCA TOP 5 LP'!$A$2:$XDF$2,0),FALSE)=0,NA(),VLOOKUP(A93,'Mediana Anual IPCA TOP 5 LP'!$A$2:$XFC$10000,MATCH(C$1,'Mediana Anual IPCA TOP 5 LP'!$A$2:$XDF$2,0),FALSE))</f>
        <v>3.5</v>
      </c>
      <c r="D93" s="21">
        <f>IF(VLOOKUP(A93,'Mediana Anual IPCA TOP 5 LP'!$A$2:$XFC$10000,MATCH(D$1,'Mediana Anual IPCA TOP 5 LP'!$A$2:$XDF$2,0),FALSE)=0,NA(),VLOOKUP(A93,'Mediana Anual IPCA TOP 5 LP'!$A$2:$XFC$10000,MATCH(D$1,'Mediana Anual IPCA TOP 5 LP'!$A$2:$XDF$2,0),FALSE))</f>
        <v>3.5</v>
      </c>
      <c r="E93" s="21">
        <f>IF(VLOOKUP(A93,'Mediana Anual IPCA TOP 5 LP'!$A$2:$XFC$10000,MATCH(E$1,'Mediana Anual IPCA TOP 5 LP'!$A$2:$XDF$2,0),FALSE)=0,NA(),VLOOKUP(A93,'Mediana Anual IPCA TOP 5 LP'!$A$2:$XFC$10000,MATCH(E$1,'Mediana Anual IPCA TOP 5 LP'!$A$2:$XDF$2,0),FALSE))</f>
        <v>3.75</v>
      </c>
    </row>
    <row r="94" spans="1:5" x14ac:dyDescent="0.3">
      <c r="A94" s="20">
        <v>44698</v>
      </c>
      <c r="B94" s="21">
        <f>IF(VLOOKUP(A94,'Mediana Anual IPCA TOP 5 LP'!$A$2:$XFC$10000,MATCH(B$1,'Mediana Anual IPCA TOP 5 LP'!$A$2:$XDF$2,0),FALSE)=0,NA(),VLOOKUP(A94,'Mediana Anual IPCA TOP 5 LP'!$A$2:$XFC$10000,MATCH(B$1,'Mediana Anual IPCA TOP 5 LP'!$A$2:$XDF$2,0),FALSE))</f>
        <v>4.7793999999999999</v>
      </c>
      <c r="C94" s="21">
        <f>IF(VLOOKUP(A94,'Mediana Anual IPCA TOP 5 LP'!$A$2:$XFC$10000,MATCH(C$1,'Mediana Anual IPCA TOP 5 LP'!$A$2:$XDF$2,0),FALSE)=0,NA(),VLOOKUP(A94,'Mediana Anual IPCA TOP 5 LP'!$A$2:$XFC$10000,MATCH(C$1,'Mediana Anual IPCA TOP 5 LP'!$A$2:$XDF$2,0),FALSE))</f>
        <v>3.5</v>
      </c>
      <c r="D94" s="21">
        <f>IF(VLOOKUP(A94,'Mediana Anual IPCA TOP 5 LP'!$A$2:$XFC$10000,MATCH(D$1,'Mediana Anual IPCA TOP 5 LP'!$A$2:$XDF$2,0),FALSE)=0,NA(),VLOOKUP(A94,'Mediana Anual IPCA TOP 5 LP'!$A$2:$XFC$10000,MATCH(D$1,'Mediana Anual IPCA TOP 5 LP'!$A$2:$XDF$2,0),FALSE))</f>
        <v>3.5</v>
      </c>
      <c r="E94" s="21">
        <f>IF(VLOOKUP(A94,'Mediana Anual IPCA TOP 5 LP'!$A$2:$XFC$10000,MATCH(E$1,'Mediana Anual IPCA TOP 5 LP'!$A$2:$XDF$2,0),FALSE)=0,NA(),VLOOKUP(A94,'Mediana Anual IPCA TOP 5 LP'!$A$2:$XFC$10000,MATCH(E$1,'Mediana Anual IPCA TOP 5 LP'!$A$2:$XDF$2,0),FALSE))</f>
        <v>3.75</v>
      </c>
    </row>
    <row r="95" spans="1:5" x14ac:dyDescent="0.3">
      <c r="A95" s="20">
        <v>44699</v>
      </c>
      <c r="B95" s="21">
        <f>IF(VLOOKUP(A95,'Mediana Anual IPCA TOP 5 LP'!$A$2:$XFC$10000,MATCH(B$1,'Mediana Anual IPCA TOP 5 LP'!$A$2:$XDF$2,0),FALSE)=0,NA(),VLOOKUP(A95,'Mediana Anual IPCA TOP 5 LP'!$A$2:$XFC$10000,MATCH(B$1,'Mediana Anual IPCA TOP 5 LP'!$A$2:$XDF$2,0),FALSE))</f>
        <v>4.7793999999999999</v>
      </c>
      <c r="C95" s="21">
        <f>IF(VLOOKUP(A95,'Mediana Anual IPCA TOP 5 LP'!$A$2:$XFC$10000,MATCH(C$1,'Mediana Anual IPCA TOP 5 LP'!$A$2:$XDF$2,0),FALSE)=0,NA(),VLOOKUP(A95,'Mediana Anual IPCA TOP 5 LP'!$A$2:$XFC$10000,MATCH(C$1,'Mediana Anual IPCA TOP 5 LP'!$A$2:$XDF$2,0),FALSE))</f>
        <v>3.5</v>
      </c>
      <c r="D95" s="21">
        <f>IF(VLOOKUP(A95,'Mediana Anual IPCA TOP 5 LP'!$A$2:$XFC$10000,MATCH(D$1,'Mediana Anual IPCA TOP 5 LP'!$A$2:$XDF$2,0),FALSE)=0,NA(),VLOOKUP(A95,'Mediana Anual IPCA TOP 5 LP'!$A$2:$XFC$10000,MATCH(D$1,'Mediana Anual IPCA TOP 5 LP'!$A$2:$XDF$2,0),FALSE))</f>
        <v>3.5</v>
      </c>
      <c r="E95" s="21">
        <f>IF(VLOOKUP(A95,'Mediana Anual IPCA TOP 5 LP'!$A$2:$XFC$10000,MATCH(E$1,'Mediana Anual IPCA TOP 5 LP'!$A$2:$XDF$2,0),FALSE)=0,NA(),VLOOKUP(A95,'Mediana Anual IPCA TOP 5 LP'!$A$2:$XFC$10000,MATCH(E$1,'Mediana Anual IPCA TOP 5 LP'!$A$2:$XDF$2,0),FALSE))</f>
        <v>3.75</v>
      </c>
    </row>
    <row r="96" spans="1:5" x14ac:dyDescent="0.3">
      <c r="A96" s="20">
        <v>44700</v>
      </c>
      <c r="B96" s="21">
        <f>IF(VLOOKUP(A96,'Mediana Anual IPCA TOP 5 LP'!$A$2:$XFC$10000,MATCH(B$1,'Mediana Anual IPCA TOP 5 LP'!$A$2:$XDF$2,0),FALSE)=0,NA(),VLOOKUP(A96,'Mediana Anual IPCA TOP 5 LP'!$A$2:$XFC$10000,MATCH(B$1,'Mediana Anual IPCA TOP 5 LP'!$A$2:$XDF$2,0),FALSE))</f>
        <v>4.7793999999999999</v>
      </c>
      <c r="C96" s="21">
        <f>IF(VLOOKUP(A96,'Mediana Anual IPCA TOP 5 LP'!$A$2:$XFC$10000,MATCH(C$1,'Mediana Anual IPCA TOP 5 LP'!$A$2:$XDF$2,0),FALSE)=0,NA(),VLOOKUP(A96,'Mediana Anual IPCA TOP 5 LP'!$A$2:$XFC$10000,MATCH(C$1,'Mediana Anual IPCA TOP 5 LP'!$A$2:$XDF$2,0),FALSE))</f>
        <v>3.5</v>
      </c>
      <c r="D96" s="21">
        <f>IF(VLOOKUP(A96,'Mediana Anual IPCA TOP 5 LP'!$A$2:$XFC$10000,MATCH(D$1,'Mediana Anual IPCA TOP 5 LP'!$A$2:$XDF$2,0),FALSE)=0,NA(),VLOOKUP(A96,'Mediana Anual IPCA TOP 5 LP'!$A$2:$XFC$10000,MATCH(D$1,'Mediana Anual IPCA TOP 5 LP'!$A$2:$XDF$2,0),FALSE))</f>
        <v>3.5</v>
      </c>
      <c r="E96" s="21">
        <f>IF(VLOOKUP(A96,'Mediana Anual IPCA TOP 5 LP'!$A$2:$XFC$10000,MATCH(E$1,'Mediana Anual IPCA TOP 5 LP'!$A$2:$XDF$2,0),FALSE)=0,NA(),VLOOKUP(A96,'Mediana Anual IPCA TOP 5 LP'!$A$2:$XFC$10000,MATCH(E$1,'Mediana Anual IPCA TOP 5 LP'!$A$2:$XDF$2,0),FALSE))</f>
        <v>3.75</v>
      </c>
    </row>
    <row r="97" spans="1:5" x14ac:dyDescent="0.3">
      <c r="A97" s="20">
        <v>44701</v>
      </c>
      <c r="B97" s="21">
        <f>IF(VLOOKUP(A97,'Mediana Anual IPCA TOP 5 LP'!$A$2:$XFC$10000,MATCH(B$1,'Mediana Anual IPCA TOP 5 LP'!$A$2:$XDF$2,0),FALSE)=0,NA(),VLOOKUP(A97,'Mediana Anual IPCA TOP 5 LP'!$A$2:$XFC$10000,MATCH(B$1,'Mediana Anual IPCA TOP 5 LP'!$A$2:$XDF$2,0),FALSE))</f>
        <v>4.9885999999999999</v>
      </c>
      <c r="C97" s="21">
        <f>IF(VLOOKUP(A97,'Mediana Anual IPCA TOP 5 LP'!$A$2:$XFC$10000,MATCH(C$1,'Mediana Anual IPCA TOP 5 LP'!$A$2:$XDF$2,0),FALSE)=0,NA(),VLOOKUP(A97,'Mediana Anual IPCA TOP 5 LP'!$A$2:$XFC$10000,MATCH(C$1,'Mediana Anual IPCA TOP 5 LP'!$A$2:$XDF$2,0),FALSE))</f>
        <v>3.5</v>
      </c>
      <c r="D97" s="21">
        <f>IF(VLOOKUP(A97,'Mediana Anual IPCA TOP 5 LP'!$A$2:$XFC$10000,MATCH(D$1,'Mediana Anual IPCA TOP 5 LP'!$A$2:$XDF$2,0),FALSE)=0,NA(),VLOOKUP(A97,'Mediana Anual IPCA TOP 5 LP'!$A$2:$XFC$10000,MATCH(D$1,'Mediana Anual IPCA TOP 5 LP'!$A$2:$XDF$2,0),FALSE))</f>
        <v>3.5</v>
      </c>
      <c r="E97" s="21">
        <f>IF(VLOOKUP(A97,'Mediana Anual IPCA TOP 5 LP'!$A$2:$XFC$10000,MATCH(E$1,'Mediana Anual IPCA TOP 5 LP'!$A$2:$XDF$2,0),FALSE)=0,NA(),VLOOKUP(A97,'Mediana Anual IPCA TOP 5 LP'!$A$2:$XFC$10000,MATCH(E$1,'Mediana Anual IPCA TOP 5 LP'!$A$2:$XDF$2,0),FALSE))</f>
        <v>3.75</v>
      </c>
    </row>
    <row r="98" spans="1:5" x14ac:dyDescent="0.3">
      <c r="A98" s="20">
        <v>44704</v>
      </c>
      <c r="B98" s="21">
        <f>IF(VLOOKUP(A98,'Mediana Anual IPCA TOP 5 LP'!$A$2:$XFC$10000,MATCH(B$1,'Mediana Anual IPCA TOP 5 LP'!$A$2:$XDF$2,0),FALSE)=0,NA(),VLOOKUP(A98,'Mediana Anual IPCA TOP 5 LP'!$A$2:$XFC$10000,MATCH(B$1,'Mediana Anual IPCA TOP 5 LP'!$A$2:$XDF$2,0),FALSE))</f>
        <v>4.9885999999999999</v>
      </c>
      <c r="C98" s="21">
        <f>IF(VLOOKUP(A98,'Mediana Anual IPCA TOP 5 LP'!$A$2:$XFC$10000,MATCH(C$1,'Mediana Anual IPCA TOP 5 LP'!$A$2:$XDF$2,0),FALSE)=0,NA(),VLOOKUP(A98,'Mediana Anual IPCA TOP 5 LP'!$A$2:$XFC$10000,MATCH(C$1,'Mediana Anual IPCA TOP 5 LP'!$A$2:$XDF$2,0),FALSE))</f>
        <v>3.5</v>
      </c>
      <c r="D98" s="21">
        <f>IF(VLOOKUP(A98,'Mediana Anual IPCA TOP 5 LP'!$A$2:$XFC$10000,MATCH(D$1,'Mediana Anual IPCA TOP 5 LP'!$A$2:$XDF$2,0),FALSE)=0,NA(),VLOOKUP(A98,'Mediana Anual IPCA TOP 5 LP'!$A$2:$XFC$10000,MATCH(D$1,'Mediana Anual IPCA TOP 5 LP'!$A$2:$XDF$2,0),FALSE))</f>
        <v>3.5</v>
      </c>
      <c r="E98" s="21">
        <f>IF(VLOOKUP(A98,'Mediana Anual IPCA TOP 5 LP'!$A$2:$XFC$10000,MATCH(E$1,'Mediana Anual IPCA TOP 5 LP'!$A$2:$XDF$2,0),FALSE)=0,NA(),VLOOKUP(A98,'Mediana Anual IPCA TOP 5 LP'!$A$2:$XFC$10000,MATCH(E$1,'Mediana Anual IPCA TOP 5 LP'!$A$2:$XDF$2,0),FALSE))</f>
        <v>3.75</v>
      </c>
    </row>
    <row r="99" spans="1:5" x14ac:dyDescent="0.3">
      <c r="A99" s="20">
        <v>44705</v>
      </c>
      <c r="B99" s="21">
        <f>IF(VLOOKUP(A99,'Mediana Anual IPCA TOP 5 LP'!$A$2:$XFC$10000,MATCH(B$1,'Mediana Anual IPCA TOP 5 LP'!$A$2:$XDF$2,0),FALSE)=0,NA(),VLOOKUP(A99,'Mediana Anual IPCA TOP 5 LP'!$A$2:$XFC$10000,MATCH(B$1,'Mediana Anual IPCA TOP 5 LP'!$A$2:$XDF$2,0),FALSE))</f>
        <v>4.9885999999999999</v>
      </c>
      <c r="C99" s="21">
        <f>IF(VLOOKUP(A99,'Mediana Anual IPCA TOP 5 LP'!$A$2:$XFC$10000,MATCH(C$1,'Mediana Anual IPCA TOP 5 LP'!$A$2:$XDF$2,0),FALSE)=0,NA(),VLOOKUP(A99,'Mediana Anual IPCA TOP 5 LP'!$A$2:$XFC$10000,MATCH(C$1,'Mediana Anual IPCA TOP 5 LP'!$A$2:$XDF$2,0),FALSE))</f>
        <v>3.5</v>
      </c>
      <c r="D99" s="21">
        <f>IF(VLOOKUP(A99,'Mediana Anual IPCA TOP 5 LP'!$A$2:$XFC$10000,MATCH(D$1,'Mediana Anual IPCA TOP 5 LP'!$A$2:$XDF$2,0),FALSE)=0,NA(),VLOOKUP(A99,'Mediana Anual IPCA TOP 5 LP'!$A$2:$XFC$10000,MATCH(D$1,'Mediana Anual IPCA TOP 5 LP'!$A$2:$XDF$2,0),FALSE))</f>
        <v>3.5</v>
      </c>
      <c r="E99" s="21">
        <f>IF(VLOOKUP(A99,'Mediana Anual IPCA TOP 5 LP'!$A$2:$XFC$10000,MATCH(E$1,'Mediana Anual IPCA TOP 5 LP'!$A$2:$XDF$2,0),FALSE)=0,NA(),VLOOKUP(A99,'Mediana Anual IPCA TOP 5 LP'!$A$2:$XFC$10000,MATCH(E$1,'Mediana Anual IPCA TOP 5 LP'!$A$2:$XDF$2,0),FALSE))</f>
        <v>3.75</v>
      </c>
    </row>
    <row r="100" spans="1:5" x14ac:dyDescent="0.3">
      <c r="A100" s="20">
        <v>44706</v>
      </c>
      <c r="B100" s="21">
        <f>IF(VLOOKUP(A100,'Mediana Anual IPCA TOP 5 LP'!$A$2:$XFC$10000,MATCH(B$1,'Mediana Anual IPCA TOP 5 LP'!$A$2:$XDF$2,0),FALSE)=0,NA(),VLOOKUP(A100,'Mediana Anual IPCA TOP 5 LP'!$A$2:$XFC$10000,MATCH(B$1,'Mediana Anual IPCA TOP 5 LP'!$A$2:$XDF$2,0),FALSE))</f>
        <v>4.9885999999999999</v>
      </c>
      <c r="C100" s="21">
        <f>IF(VLOOKUP(A100,'Mediana Anual IPCA TOP 5 LP'!$A$2:$XFC$10000,MATCH(C$1,'Mediana Anual IPCA TOP 5 LP'!$A$2:$XDF$2,0),FALSE)=0,NA(),VLOOKUP(A100,'Mediana Anual IPCA TOP 5 LP'!$A$2:$XFC$10000,MATCH(C$1,'Mediana Anual IPCA TOP 5 LP'!$A$2:$XDF$2,0),FALSE))</f>
        <v>3.5</v>
      </c>
      <c r="D100" s="21">
        <f>IF(VLOOKUP(A100,'Mediana Anual IPCA TOP 5 LP'!$A$2:$XFC$10000,MATCH(D$1,'Mediana Anual IPCA TOP 5 LP'!$A$2:$XDF$2,0),FALSE)=0,NA(),VLOOKUP(A100,'Mediana Anual IPCA TOP 5 LP'!$A$2:$XFC$10000,MATCH(D$1,'Mediana Anual IPCA TOP 5 LP'!$A$2:$XDF$2,0),FALSE))</f>
        <v>3.5</v>
      </c>
      <c r="E100" s="21">
        <f>IF(VLOOKUP(A100,'Mediana Anual IPCA TOP 5 LP'!$A$2:$XFC$10000,MATCH(E$1,'Mediana Anual IPCA TOP 5 LP'!$A$2:$XDF$2,0),FALSE)=0,NA(),VLOOKUP(A100,'Mediana Anual IPCA TOP 5 LP'!$A$2:$XFC$10000,MATCH(E$1,'Mediana Anual IPCA TOP 5 LP'!$A$2:$XDF$2,0),FALSE))</f>
        <v>3.75</v>
      </c>
    </row>
    <row r="101" spans="1:5" x14ac:dyDescent="0.3">
      <c r="A101" s="20">
        <v>44707</v>
      </c>
      <c r="B101" s="21">
        <f>IF(VLOOKUP(A101,'Mediana Anual IPCA TOP 5 LP'!$A$2:$XFC$10000,MATCH(B$1,'Mediana Anual IPCA TOP 5 LP'!$A$2:$XDF$2,0),FALSE)=0,NA(),VLOOKUP(A101,'Mediana Anual IPCA TOP 5 LP'!$A$2:$XFC$10000,MATCH(B$1,'Mediana Anual IPCA TOP 5 LP'!$A$2:$XDF$2,0),FALSE))</f>
        <v>4.9885999999999999</v>
      </c>
      <c r="C101" s="21">
        <f>IF(VLOOKUP(A101,'Mediana Anual IPCA TOP 5 LP'!$A$2:$XFC$10000,MATCH(C$1,'Mediana Anual IPCA TOP 5 LP'!$A$2:$XDF$2,0),FALSE)=0,NA(),VLOOKUP(A101,'Mediana Anual IPCA TOP 5 LP'!$A$2:$XFC$10000,MATCH(C$1,'Mediana Anual IPCA TOP 5 LP'!$A$2:$XDF$2,0),FALSE))</f>
        <v>3.5</v>
      </c>
      <c r="D101" s="21">
        <f>IF(VLOOKUP(A101,'Mediana Anual IPCA TOP 5 LP'!$A$2:$XFC$10000,MATCH(D$1,'Mediana Anual IPCA TOP 5 LP'!$A$2:$XDF$2,0),FALSE)=0,NA(),VLOOKUP(A101,'Mediana Anual IPCA TOP 5 LP'!$A$2:$XFC$10000,MATCH(D$1,'Mediana Anual IPCA TOP 5 LP'!$A$2:$XDF$2,0),FALSE))</f>
        <v>3.5</v>
      </c>
      <c r="E101" s="21">
        <f>IF(VLOOKUP(A101,'Mediana Anual IPCA TOP 5 LP'!$A$2:$XFC$10000,MATCH(E$1,'Mediana Anual IPCA TOP 5 LP'!$A$2:$XDF$2,0),FALSE)=0,NA(),VLOOKUP(A101,'Mediana Anual IPCA TOP 5 LP'!$A$2:$XFC$10000,MATCH(E$1,'Mediana Anual IPCA TOP 5 LP'!$A$2:$XDF$2,0),FALSE))</f>
        <v>3.75</v>
      </c>
    </row>
    <row r="102" spans="1:5" x14ac:dyDescent="0.3">
      <c r="A102" s="20">
        <v>44708</v>
      </c>
      <c r="B102" s="21">
        <f>IF(VLOOKUP(A102,'Mediana Anual IPCA TOP 5 LP'!$A$2:$XFC$10000,MATCH(B$1,'Mediana Anual IPCA TOP 5 LP'!$A$2:$XDF$2,0),FALSE)=0,NA(),VLOOKUP(A102,'Mediana Anual IPCA TOP 5 LP'!$A$2:$XFC$10000,MATCH(B$1,'Mediana Anual IPCA TOP 5 LP'!$A$2:$XDF$2,0),FALSE))</f>
        <v>4.9893999999999998</v>
      </c>
      <c r="C102" s="21">
        <f>IF(VLOOKUP(A102,'Mediana Anual IPCA TOP 5 LP'!$A$2:$XFC$10000,MATCH(C$1,'Mediana Anual IPCA TOP 5 LP'!$A$2:$XDF$2,0),FALSE)=0,NA(),VLOOKUP(A102,'Mediana Anual IPCA TOP 5 LP'!$A$2:$XFC$10000,MATCH(C$1,'Mediana Anual IPCA TOP 5 LP'!$A$2:$XDF$2,0),FALSE))</f>
        <v>3.5</v>
      </c>
      <c r="D102" s="21">
        <f>IF(VLOOKUP(A102,'Mediana Anual IPCA TOP 5 LP'!$A$2:$XFC$10000,MATCH(D$1,'Mediana Anual IPCA TOP 5 LP'!$A$2:$XDF$2,0),FALSE)=0,NA(),VLOOKUP(A102,'Mediana Anual IPCA TOP 5 LP'!$A$2:$XFC$10000,MATCH(D$1,'Mediana Anual IPCA TOP 5 LP'!$A$2:$XDF$2,0),FALSE))</f>
        <v>3.5</v>
      </c>
      <c r="E102" s="21">
        <f>IF(VLOOKUP(A102,'Mediana Anual IPCA TOP 5 LP'!$A$2:$XFC$10000,MATCH(E$1,'Mediana Anual IPCA TOP 5 LP'!$A$2:$XDF$2,0),FALSE)=0,NA(),VLOOKUP(A102,'Mediana Anual IPCA TOP 5 LP'!$A$2:$XFC$10000,MATCH(E$1,'Mediana Anual IPCA TOP 5 LP'!$A$2:$XDF$2,0),FALSE))</f>
        <v>3.75</v>
      </c>
    </row>
    <row r="103" spans="1:5" x14ac:dyDescent="0.3">
      <c r="A103" s="20">
        <v>44711</v>
      </c>
      <c r="B103" s="21">
        <f>IF(VLOOKUP(A103,'Mediana Anual IPCA TOP 5 LP'!$A$2:$XFC$10000,MATCH(B$1,'Mediana Anual IPCA TOP 5 LP'!$A$2:$XDF$2,0),FALSE)=0,NA(),VLOOKUP(A103,'Mediana Anual IPCA TOP 5 LP'!$A$2:$XFC$10000,MATCH(B$1,'Mediana Anual IPCA TOP 5 LP'!$A$2:$XDF$2,0),FALSE))</f>
        <v>4.9570999999999996</v>
      </c>
      <c r="C103" s="21">
        <f>IF(VLOOKUP(A103,'Mediana Anual IPCA TOP 5 LP'!$A$2:$XFC$10000,MATCH(C$1,'Mediana Anual IPCA TOP 5 LP'!$A$2:$XDF$2,0),FALSE)=0,NA(),VLOOKUP(A103,'Mediana Anual IPCA TOP 5 LP'!$A$2:$XFC$10000,MATCH(C$1,'Mediana Anual IPCA TOP 5 LP'!$A$2:$XDF$2,0),FALSE))</f>
        <v>3.5</v>
      </c>
      <c r="D103" s="21">
        <f>IF(VLOOKUP(A103,'Mediana Anual IPCA TOP 5 LP'!$A$2:$XFC$10000,MATCH(D$1,'Mediana Anual IPCA TOP 5 LP'!$A$2:$XDF$2,0),FALSE)=0,NA(),VLOOKUP(A103,'Mediana Anual IPCA TOP 5 LP'!$A$2:$XFC$10000,MATCH(D$1,'Mediana Anual IPCA TOP 5 LP'!$A$2:$XDF$2,0),FALSE))</f>
        <v>3.5</v>
      </c>
      <c r="E103" s="21">
        <f>IF(VLOOKUP(A103,'Mediana Anual IPCA TOP 5 LP'!$A$2:$XFC$10000,MATCH(E$1,'Mediana Anual IPCA TOP 5 LP'!$A$2:$XDF$2,0),FALSE)=0,NA(),VLOOKUP(A103,'Mediana Anual IPCA TOP 5 LP'!$A$2:$XFC$10000,MATCH(E$1,'Mediana Anual IPCA TOP 5 LP'!$A$2:$XDF$2,0),FALSE))</f>
        <v>3.75</v>
      </c>
    </row>
    <row r="104" spans="1:5" x14ac:dyDescent="0.3">
      <c r="A104" s="20">
        <v>44712</v>
      </c>
      <c r="B104" s="21">
        <f>IF(VLOOKUP(A104,'Mediana Anual IPCA TOP 5 LP'!$A$2:$XFC$10000,MATCH(B$1,'Mediana Anual IPCA TOP 5 LP'!$A$2:$XDF$2,0),FALSE)=0,NA(),VLOOKUP(A104,'Mediana Anual IPCA TOP 5 LP'!$A$2:$XFC$10000,MATCH(B$1,'Mediana Anual IPCA TOP 5 LP'!$A$2:$XDF$2,0),FALSE))</f>
        <v>4.9570999999999996</v>
      </c>
      <c r="C104" s="21">
        <f>IF(VLOOKUP(A104,'Mediana Anual IPCA TOP 5 LP'!$A$2:$XFC$10000,MATCH(C$1,'Mediana Anual IPCA TOP 5 LP'!$A$2:$XDF$2,0),FALSE)=0,NA(),VLOOKUP(A104,'Mediana Anual IPCA TOP 5 LP'!$A$2:$XFC$10000,MATCH(C$1,'Mediana Anual IPCA TOP 5 LP'!$A$2:$XDF$2,0),FALSE))</f>
        <v>3.5</v>
      </c>
      <c r="D104" s="21">
        <f>IF(VLOOKUP(A104,'Mediana Anual IPCA TOP 5 LP'!$A$2:$XFC$10000,MATCH(D$1,'Mediana Anual IPCA TOP 5 LP'!$A$2:$XDF$2,0),FALSE)=0,NA(),VLOOKUP(A104,'Mediana Anual IPCA TOP 5 LP'!$A$2:$XFC$10000,MATCH(D$1,'Mediana Anual IPCA TOP 5 LP'!$A$2:$XDF$2,0),FALSE))</f>
        <v>3.5</v>
      </c>
      <c r="E104" s="21">
        <f>IF(VLOOKUP(A104,'Mediana Anual IPCA TOP 5 LP'!$A$2:$XFC$10000,MATCH(E$1,'Mediana Anual IPCA TOP 5 LP'!$A$2:$XDF$2,0),FALSE)=0,NA(),VLOOKUP(A104,'Mediana Anual IPCA TOP 5 LP'!$A$2:$XFC$10000,MATCH(E$1,'Mediana Anual IPCA TOP 5 LP'!$A$2:$XDF$2,0),FALSE))</f>
        <v>3.75</v>
      </c>
    </row>
    <row r="105" spans="1:5" x14ac:dyDescent="0.3">
      <c r="A105" s="20">
        <v>44713</v>
      </c>
      <c r="B105" s="21">
        <f>IF(VLOOKUP(A105,'Mediana Anual IPCA TOP 5 LP'!$A$2:$XFC$10000,MATCH(B$1,'Mediana Anual IPCA TOP 5 LP'!$A$2:$XDF$2,0),FALSE)=0,NA(),VLOOKUP(A105,'Mediana Anual IPCA TOP 5 LP'!$A$2:$XFC$10000,MATCH(B$1,'Mediana Anual IPCA TOP 5 LP'!$A$2:$XDF$2,0),FALSE))</f>
        <v>4.9570999999999996</v>
      </c>
      <c r="C105" s="21">
        <f>IF(VLOOKUP(A105,'Mediana Anual IPCA TOP 5 LP'!$A$2:$XFC$10000,MATCH(C$1,'Mediana Anual IPCA TOP 5 LP'!$A$2:$XDF$2,0),FALSE)=0,NA(),VLOOKUP(A105,'Mediana Anual IPCA TOP 5 LP'!$A$2:$XFC$10000,MATCH(C$1,'Mediana Anual IPCA TOP 5 LP'!$A$2:$XDF$2,0),FALSE))</f>
        <v>3.5</v>
      </c>
      <c r="D105" s="21">
        <f>IF(VLOOKUP(A105,'Mediana Anual IPCA TOP 5 LP'!$A$2:$XFC$10000,MATCH(D$1,'Mediana Anual IPCA TOP 5 LP'!$A$2:$XDF$2,0),FALSE)=0,NA(),VLOOKUP(A105,'Mediana Anual IPCA TOP 5 LP'!$A$2:$XFC$10000,MATCH(D$1,'Mediana Anual IPCA TOP 5 LP'!$A$2:$XDF$2,0),FALSE))</f>
        <v>3.5</v>
      </c>
      <c r="E105" s="21">
        <f>IF(VLOOKUP(A105,'Mediana Anual IPCA TOP 5 LP'!$A$2:$XFC$10000,MATCH(E$1,'Mediana Anual IPCA TOP 5 LP'!$A$2:$XDF$2,0),FALSE)=0,NA(),VLOOKUP(A105,'Mediana Anual IPCA TOP 5 LP'!$A$2:$XFC$10000,MATCH(E$1,'Mediana Anual IPCA TOP 5 LP'!$A$2:$XDF$2,0),FALSE))</f>
        <v>3.75</v>
      </c>
    </row>
    <row r="106" spans="1:5" x14ac:dyDescent="0.3">
      <c r="A106" s="20">
        <v>44714</v>
      </c>
      <c r="B106" s="21">
        <f>IF(VLOOKUP(A106,'Mediana Anual IPCA TOP 5 LP'!$A$2:$XFC$10000,MATCH(B$1,'Mediana Anual IPCA TOP 5 LP'!$A$2:$XDF$2,0),FALSE)=0,NA(),VLOOKUP(A106,'Mediana Anual IPCA TOP 5 LP'!$A$2:$XFC$10000,MATCH(B$1,'Mediana Anual IPCA TOP 5 LP'!$A$2:$XDF$2,0),FALSE))</f>
        <v>4.9570999999999996</v>
      </c>
      <c r="C106" s="21">
        <f>IF(VLOOKUP(A106,'Mediana Anual IPCA TOP 5 LP'!$A$2:$XFC$10000,MATCH(C$1,'Mediana Anual IPCA TOP 5 LP'!$A$2:$XDF$2,0),FALSE)=0,NA(),VLOOKUP(A106,'Mediana Anual IPCA TOP 5 LP'!$A$2:$XFC$10000,MATCH(C$1,'Mediana Anual IPCA TOP 5 LP'!$A$2:$XDF$2,0),FALSE))</f>
        <v>3.5</v>
      </c>
      <c r="D106" s="21">
        <f>IF(VLOOKUP(A106,'Mediana Anual IPCA TOP 5 LP'!$A$2:$XFC$10000,MATCH(D$1,'Mediana Anual IPCA TOP 5 LP'!$A$2:$XDF$2,0),FALSE)=0,NA(),VLOOKUP(A106,'Mediana Anual IPCA TOP 5 LP'!$A$2:$XFC$10000,MATCH(D$1,'Mediana Anual IPCA TOP 5 LP'!$A$2:$XDF$2,0),FALSE))</f>
        <v>3.5</v>
      </c>
      <c r="E106" s="21">
        <f>IF(VLOOKUP(A106,'Mediana Anual IPCA TOP 5 LP'!$A$2:$XFC$10000,MATCH(E$1,'Mediana Anual IPCA TOP 5 LP'!$A$2:$XDF$2,0),FALSE)=0,NA(),VLOOKUP(A106,'Mediana Anual IPCA TOP 5 LP'!$A$2:$XFC$10000,MATCH(E$1,'Mediana Anual IPCA TOP 5 LP'!$A$2:$XDF$2,0),FALSE))</f>
        <v>3.75</v>
      </c>
    </row>
    <row r="107" spans="1:5" x14ac:dyDescent="0.3">
      <c r="A107" s="20">
        <v>44715</v>
      </c>
      <c r="B107" s="21">
        <f>IF(VLOOKUP(A107,'Mediana Anual IPCA TOP 5 LP'!$A$2:$XFC$10000,MATCH(B$1,'Mediana Anual IPCA TOP 5 LP'!$A$2:$XDF$2,0),FALSE)=0,NA(),VLOOKUP(A107,'Mediana Anual IPCA TOP 5 LP'!$A$2:$XFC$10000,MATCH(B$1,'Mediana Anual IPCA TOP 5 LP'!$A$2:$XDF$2,0),FALSE))</f>
        <v>4.9570999999999996</v>
      </c>
      <c r="C107" s="21">
        <f>IF(VLOOKUP(A107,'Mediana Anual IPCA TOP 5 LP'!$A$2:$XFC$10000,MATCH(C$1,'Mediana Anual IPCA TOP 5 LP'!$A$2:$XDF$2,0),FALSE)=0,NA(),VLOOKUP(A107,'Mediana Anual IPCA TOP 5 LP'!$A$2:$XFC$10000,MATCH(C$1,'Mediana Anual IPCA TOP 5 LP'!$A$2:$XDF$2,0),FALSE))</f>
        <v>3.5</v>
      </c>
      <c r="D107" s="21">
        <f>IF(VLOOKUP(A107,'Mediana Anual IPCA TOP 5 LP'!$A$2:$XFC$10000,MATCH(D$1,'Mediana Anual IPCA TOP 5 LP'!$A$2:$XDF$2,0),FALSE)=0,NA(),VLOOKUP(A107,'Mediana Anual IPCA TOP 5 LP'!$A$2:$XFC$10000,MATCH(D$1,'Mediana Anual IPCA TOP 5 LP'!$A$2:$XDF$2,0),FALSE))</f>
        <v>3.5</v>
      </c>
      <c r="E107" s="21">
        <f>IF(VLOOKUP(A107,'Mediana Anual IPCA TOP 5 LP'!$A$2:$XFC$10000,MATCH(E$1,'Mediana Anual IPCA TOP 5 LP'!$A$2:$XDF$2,0),FALSE)=0,NA(),VLOOKUP(A107,'Mediana Anual IPCA TOP 5 LP'!$A$2:$XFC$10000,MATCH(E$1,'Mediana Anual IPCA TOP 5 LP'!$A$2:$XDF$2,0),FALSE))</f>
        <v>3.75</v>
      </c>
    </row>
    <row r="108" spans="1:5" x14ac:dyDescent="0.3">
      <c r="A108" s="20">
        <v>44718</v>
      </c>
      <c r="B108" s="21">
        <f>IF(VLOOKUP(A108,'Mediana Anual IPCA TOP 5 LP'!$A$2:$XFC$10000,MATCH(B$1,'Mediana Anual IPCA TOP 5 LP'!$A$2:$XDF$2,0),FALSE)=0,NA(),VLOOKUP(A108,'Mediana Anual IPCA TOP 5 LP'!$A$2:$XFC$10000,MATCH(B$1,'Mediana Anual IPCA TOP 5 LP'!$A$2:$XDF$2,0),FALSE))</f>
        <v>4.9893999999999998</v>
      </c>
      <c r="C108" s="21">
        <f>IF(VLOOKUP(A108,'Mediana Anual IPCA TOP 5 LP'!$A$2:$XFC$10000,MATCH(C$1,'Mediana Anual IPCA TOP 5 LP'!$A$2:$XDF$2,0),FALSE)=0,NA(),VLOOKUP(A108,'Mediana Anual IPCA TOP 5 LP'!$A$2:$XFC$10000,MATCH(C$1,'Mediana Anual IPCA TOP 5 LP'!$A$2:$XDF$2,0),FALSE))</f>
        <v>3.5</v>
      </c>
      <c r="D108" s="21">
        <f>IF(VLOOKUP(A108,'Mediana Anual IPCA TOP 5 LP'!$A$2:$XFC$10000,MATCH(D$1,'Mediana Anual IPCA TOP 5 LP'!$A$2:$XDF$2,0),FALSE)=0,NA(),VLOOKUP(A108,'Mediana Anual IPCA TOP 5 LP'!$A$2:$XFC$10000,MATCH(D$1,'Mediana Anual IPCA TOP 5 LP'!$A$2:$XDF$2,0),FALSE))</f>
        <v>3.5</v>
      </c>
      <c r="E108" s="21">
        <f>IF(VLOOKUP(A108,'Mediana Anual IPCA TOP 5 LP'!$A$2:$XFC$10000,MATCH(E$1,'Mediana Anual IPCA TOP 5 LP'!$A$2:$XDF$2,0),FALSE)=0,NA(),VLOOKUP(A108,'Mediana Anual IPCA TOP 5 LP'!$A$2:$XFC$10000,MATCH(E$1,'Mediana Anual IPCA TOP 5 LP'!$A$2:$XDF$2,0),FALSE))</f>
        <v>3.75</v>
      </c>
    </row>
    <row r="109" spans="1:5" x14ac:dyDescent="0.3">
      <c r="A109" s="20">
        <v>44719</v>
      </c>
      <c r="B109" s="21">
        <f>IF(VLOOKUP(A109,'Mediana Anual IPCA TOP 5 LP'!$A$2:$XFC$10000,MATCH(B$1,'Mediana Anual IPCA TOP 5 LP'!$A$2:$XDF$2,0),FALSE)=0,NA(),VLOOKUP(A109,'Mediana Anual IPCA TOP 5 LP'!$A$2:$XFC$10000,MATCH(B$1,'Mediana Anual IPCA TOP 5 LP'!$A$2:$XDF$2,0),FALSE))</f>
        <v>4.9893999999999998</v>
      </c>
      <c r="C109" s="21">
        <f>IF(VLOOKUP(A109,'Mediana Anual IPCA TOP 5 LP'!$A$2:$XFC$10000,MATCH(C$1,'Mediana Anual IPCA TOP 5 LP'!$A$2:$XDF$2,0),FALSE)=0,NA(),VLOOKUP(A109,'Mediana Anual IPCA TOP 5 LP'!$A$2:$XFC$10000,MATCH(C$1,'Mediana Anual IPCA TOP 5 LP'!$A$2:$XDF$2,0),FALSE))</f>
        <v>3.5</v>
      </c>
      <c r="D109" s="21">
        <f>IF(VLOOKUP(A109,'Mediana Anual IPCA TOP 5 LP'!$A$2:$XFC$10000,MATCH(D$1,'Mediana Anual IPCA TOP 5 LP'!$A$2:$XDF$2,0),FALSE)=0,NA(),VLOOKUP(A109,'Mediana Anual IPCA TOP 5 LP'!$A$2:$XFC$10000,MATCH(D$1,'Mediana Anual IPCA TOP 5 LP'!$A$2:$XDF$2,0),FALSE))</f>
        <v>3.5</v>
      </c>
      <c r="E109" s="21">
        <f>IF(VLOOKUP(A109,'Mediana Anual IPCA TOP 5 LP'!$A$2:$XFC$10000,MATCH(E$1,'Mediana Anual IPCA TOP 5 LP'!$A$2:$XDF$2,0),FALSE)=0,NA(),VLOOKUP(A109,'Mediana Anual IPCA TOP 5 LP'!$A$2:$XFC$10000,MATCH(E$1,'Mediana Anual IPCA TOP 5 LP'!$A$2:$XDF$2,0),FALSE))</f>
        <v>3.75</v>
      </c>
    </row>
    <row r="110" spans="1:5" x14ac:dyDescent="0.3">
      <c r="A110" s="20">
        <v>44720</v>
      </c>
      <c r="B110" s="21">
        <f>IF(VLOOKUP(A110,'Mediana Anual IPCA TOP 5 LP'!$A$2:$XFC$10000,MATCH(B$1,'Mediana Anual IPCA TOP 5 LP'!$A$2:$XDF$2,0),FALSE)=0,NA(),VLOOKUP(A110,'Mediana Anual IPCA TOP 5 LP'!$A$2:$XFC$10000,MATCH(B$1,'Mediana Anual IPCA TOP 5 LP'!$A$2:$XDF$2,0),FALSE))</f>
        <v>4.9893999999999998</v>
      </c>
      <c r="C110" s="21">
        <f>IF(VLOOKUP(A110,'Mediana Anual IPCA TOP 5 LP'!$A$2:$XFC$10000,MATCH(C$1,'Mediana Anual IPCA TOP 5 LP'!$A$2:$XDF$2,0),FALSE)=0,NA(),VLOOKUP(A110,'Mediana Anual IPCA TOP 5 LP'!$A$2:$XFC$10000,MATCH(C$1,'Mediana Anual IPCA TOP 5 LP'!$A$2:$XDF$2,0),FALSE))</f>
        <v>3.5</v>
      </c>
      <c r="D110" s="21">
        <f>IF(VLOOKUP(A110,'Mediana Anual IPCA TOP 5 LP'!$A$2:$XFC$10000,MATCH(D$1,'Mediana Anual IPCA TOP 5 LP'!$A$2:$XDF$2,0),FALSE)=0,NA(),VLOOKUP(A110,'Mediana Anual IPCA TOP 5 LP'!$A$2:$XFC$10000,MATCH(D$1,'Mediana Anual IPCA TOP 5 LP'!$A$2:$XDF$2,0),FALSE))</f>
        <v>3.5</v>
      </c>
      <c r="E110" s="21">
        <f>IF(VLOOKUP(A110,'Mediana Anual IPCA TOP 5 LP'!$A$2:$XFC$10000,MATCH(E$1,'Mediana Anual IPCA TOP 5 LP'!$A$2:$XDF$2,0),FALSE)=0,NA(),VLOOKUP(A110,'Mediana Anual IPCA TOP 5 LP'!$A$2:$XFC$10000,MATCH(E$1,'Mediana Anual IPCA TOP 5 LP'!$A$2:$XDF$2,0),FALSE))</f>
        <v>3.75</v>
      </c>
    </row>
    <row r="111" spans="1:5" x14ac:dyDescent="0.3">
      <c r="A111" s="20">
        <v>44721</v>
      </c>
      <c r="B111" s="21">
        <f>IF(VLOOKUP(A111,'Mediana Anual IPCA TOP 5 LP'!$A$2:$XFC$10000,MATCH(B$1,'Mediana Anual IPCA TOP 5 LP'!$A$2:$XDF$2,0),FALSE)=0,NA(),VLOOKUP(A111,'Mediana Anual IPCA TOP 5 LP'!$A$2:$XFC$10000,MATCH(B$1,'Mediana Anual IPCA TOP 5 LP'!$A$2:$XDF$2,0),FALSE))</f>
        <v>5.1452</v>
      </c>
      <c r="C111" s="21">
        <f>IF(VLOOKUP(A111,'Mediana Anual IPCA TOP 5 LP'!$A$2:$XFC$10000,MATCH(C$1,'Mediana Anual IPCA TOP 5 LP'!$A$2:$XDF$2,0),FALSE)=0,NA(),VLOOKUP(A111,'Mediana Anual IPCA TOP 5 LP'!$A$2:$XFC$10000,MATCH(C$1,'Mediana Anual IPCA TOP 5 LP'!$A$2:$XDF$2,0),FALSE))</f>
        <v>3.5</v>
      </c>
      <c r="D111" s="21">
        <f>IF(VLOOKUP(A111,'Mediana Anual IPCA TOP 5 LP'!$A$2:$XFC$10000,MATCH(D$1,'Mediana Anual IPCA TOP 5 LP'!$A$2:$XDF$2,0),FALSE)=0,NA(),VLOOKUP(A111,'Mediana Anual IPCA TOP 5 LP'!$A$2:$XFC$10000,MATCH(D$1,'Mediana Anual IPCA TOP 5 LP'!$A$2:$XDF$2,0),FALSE))</f>
        <v>3.5</v>
      </c>
      <c r="E111" s="21">
        <f>IF(VLOOKUP(A111,'Mediana Anual IPCA TOP 5 LP'!$A$2:$XFC$10000,MATCH(E$1,'Mediana Anual IPCA TOP 5 LP'!$A$2:$XDF$2,0),FALSE)=0,NA(),VLOOKUP(A111,'Mediana Anual IPCA TOP 5 LP'!$A$2:$XFC$10000,MATCH(E$1,'Mediana Anual IPCA TOP 5 LP'!$A$2:$XDF$2,0),FALSE))</f>
        <v>3.75</v>
      </c>
    </row>
    <row r="112" spans="1:5" x14ac:dyDescent="0.3">
      <c r="A112" s="20">
        <v>44722</v>
      </c>
      <c r="B112" s="21">
        <f>IF(VLOOKUP(A112,'Mediana Anual IPCA TOP 5 LP'!$A$2:$XFC$10000,MATCH(B$1,'Mediana Anual IPCA TOP 5 LP'!$A$2:$XDF$2,0),FALSE)=0,NA(),VLOOKUP(A112,'Mediana Anual IPCA TOP 5 LP'!$A$2:$XFC$10000,MATCH(B$1,'Mediana Anual IPCA TOP 5 LP'!$A$2:$XDF$2,0),FALSE))</f>
        <v>5.7550999999999997</v>
      </c>
      <c r="C112" s="21">
        <f>IF(VLOOKUP(A112,'Mediana Anual IPCA TOP 5 LP'!$A$2:$XFC$10000,MATCH(C$1,'Mediana Anual IPCA TOP 5 LP'!$A$2:$XDF$2,0),FALSE)=0,NA(),VLOOKUP(A112,'Mediana Anual IPCA TOP 5 LP'!$A$2:$XFC$10000,MATCH(C$1,'Mediana Anual IPCA TOP 5 LP'!$A$2:$XDF$2,0),FALSE))</f>
        <v>3.5</v>
      </c>
      <c r="D112" s="21">
        <f>IF(VLOOKUP(A112,'Mediana Anual IPCA TOP 5 LP'!$A$2:$XFC$10000,MATCH(D$1,'Mediana Anual IPCA TOP 5 LP'!$A$2:$XDF$2,0),FALSE)=0,NA(),VLOOKUP(A112,'Mediana Anual IPCA TOP 5 LP'!$A$2:$XFC$10000,MATCH(D$1,'Mediana Anual IPCA TOP 5 LP'!$A$2:$XDF$2,0),FALSE))</f>
        <v>3.5</v>
      </c>
      <c r="E112" s="21">
        <f>IF(VLOOKUP(A112,'Mediana Anual IPCA TOP 5 LP'!$A$2:$XFC$10000,MATCH(E$1,'Mediana Anual IPCA TOP 5 LP'!$A$2:$XDF$2,0),FALSE)=0,NA(),VLOOKUP(A112,'Mediana Anual IPCA TOP 5 LP'!$A$2:$XFC$10000,MATCH(E$1,'Mediana Anual IPCA TOP 5 LP'!$A$2:$XDF$2,0),FALSE))</f>
        <v>3.75</v>
      </c>
    </row>
    <row r="113" spans="1:5" x14ac:dyDescent="0.3">
      <c r="A113" s="20">
        <v>44725</v>
      </c>
      <c r="B113" s="21">
        <f>IF(VLOOKUP(A113,'Mediana Anual IPCA TOP 5 LP'!$A$2:$XFC$10000,MATCH(B$1,'Mediana Anual IPCA TOP 5 LP'!$A$2:$XDF$2,0),FALSE)=0,NA(),VLOOKUP(A113,'Mediana Anual IPCA TOP 5 LP'!$A$2:$XFC$10000,MATCH(B$1,'Mediana Anual IPCA TOP 5 LP'!$A$2:$XDF$2,0),FALSE))</f>
        <v>5.7550999999999997</v>
      </c>
      <c r="C113" s="21">
        <f>IF(VLOOKUP(A113,'Mediana Anual IPCA TOP 5 LP'!$A$2:$XFC$10000,MATCH(C$1,'Mediana Anual IPCA TOP 5 LP'!$A$2:$XDF$2,0),FALSE)=0,NA(),VLOOKUP(A113,'Mediana Anual IPCA TOP 5 LP'!$A$2:$XFC$10000,MATCH(C$1,'Mediana Anual IPCA TOP 5 LP'!$A$2:$XDF$2,0),FALSE))</f>
        <v>3.5</v>
      </c>
      <c r="D113" s="21">
        <f>IF(VLOOKUP(A113,'Mediana Anual IPCA TOP 5 LP'!$A$2:$XFC$10000,MATCH(D$1,'Mediana Anual IPCA TOP 5 LP'!$A$2:$XDF$2,0),FALSE)=0,NA(),VLOOKUP(A113,'Mediana Anual IPCA TOP 5 LP'!$A$2:$XFC$10000,MATCH(D$1,'Mediana Anual IPCA TOP 5 LP'!$A$2:$XDF$2,0),FALSE))</f>
        <v>3.5</v>
      </c>
      <c r="E113" s="21">
        <f>IF(VLOOKUP(A113,'Mediana Anual IPCA TOP 5 LP'!$A$2:$XFC$10000,MATCH(E$1,'Mediana Anual IPCA TOP 5 LP'!$A$2:$XDF$2,0),FALSE)=0,NA(),VLOOKUP(A113,'Mediana Anual IPCA TOP 5 LP'!$A$2:$XFC$10000,MATCH(E$1,'Mediana Anual IPCA TOP 5 LP'!$A$2:$XDF$2,0),FALSE))</f>
        <v>3.75</v>
      </c>
    </row>
    <row r="114" spans="1:5" x14ac:dyDescent="0.3">
      <c r="A114" s="20">
        <v>44726</v>
      </c>
      <c r="B114" s="21">
        <f>IF(VLOOKUP(A114,'Mediana Anual IPCA TOP 5 LP'!$A$2:$XFC$10000,MATCH(B$1,'Mediana Anual IPCA TOP 5 LP'!$A$2:$XDF$2,0),FALSE)=0,NA(),VLOOKUP(A114,'Mediana Anual IPCA TOP 5 LP'!$A$2:$XFC$10000,MATCH(B$1,'Mediana Anual IPCA TOP 5 LP'!$A$2:$XDF$2,0),FALSE))</f>
        <v>5.7550999999999997</v>
      </c>
      <c r="C114" s="21">
        <f>IF(VLOOKUP(A114,'Mediana Anual IPCA TOP 5 LP'!$A$2:$XFC$10000,MATCH(C$1,'Mediana Anual IPCA TOP 5 LP'!$A$2:$XDF$2,0),FALSE)=0,NA(),VLOOKUP(A114,'Mediana Anual IPCA TOP 5 LP'!$A$2:$XFC$10000,MATCH(C$1,'Mediana Anual IPCA TOP 5 LP'!$A$2:$XDF$2,0),FALSE))</f>
        <v>3.5</v>
      </c>
      <c r="D114" s="21">
        <f>IF(VLOOKUP(A114,'Mediana Anual IPCA TOP 5 LP'!$A$2:$XFC$10000,MATCH(D$1,'Mediana Anual IPCA TOP 5 LP'!$A$2:$XDF$2,0),FALSE)=0,NA(),VLOOKUP(A114,'Mediana Anual IPCA TOP 5 LP'!$A$2:$XFC$10000,MATCH(D$1,'Mediana Anual IPCA TOP 5 LP'!$A$2:$XDF$2,0),FALSE))</f>
        <v>3.5</v>
      </c>
      <c r="E114" s="21">
        <f>IF(VLOOKUP(A114,'Mediana Anual IPCA TOP 5 LP'!$A$2:$XFC$10000,MATCH(E$1,'Mediana Anual IPCA TOP 5 LP'!$A$2:$XDF$2,0),FALSE)=0,NA(),VLOOKUP(A114,'Mediana Anual IPCA TOP 5 LP'!$A$2:$XFC$10000,MATCH(E$1,'Mediana Anual IPCA TOP 5 LP'!$A$2:$XDF$2,0),FALSE))</f>
        <v>3.75</v>
      </c>
    </row>
    <row r="115" spans="1:5" x14ac:dyDescent="0.3">
      <c r="A115" s="20">
        <v>44727</v>
      </c>
      <c r="B115" s="21">
        <f>IF(VLOOKUP(A115,'Mediana Anual IPCA TOP 5 LP'!$A$2:$XFC$10000,MATCH(B$1,'Mediana Anual IPCA TOP 5 LP'!$A$2:$XDF$2,0),FALSE)=0,NA(),VLOOKUP(A115,'Mediana Anual IPCA TOP 5 LP'!$A$2:$XFC$10000,MATCH(B$1,'Mediana Anual IPCA TOP 5 LP'!$A$2:$XDF$2,0),FALSE))</f>
        <v>5.7550999999999997</v>
      </c>
      <c r="C115" s="21">
        <f>IF(VLOOKUP(A115,'Mediana Anual IPCA TOP 5 LP'!$A$2:$XFC$10000,MATCH(C$1,'Mediana Anual IPCA TOP 5 LP'!$A$2:$XDF$2,0),FALSE)=0,NA(),VLOOKUP(A115,'Mediana Anual IPCA TOP 5 LP'!$A$2:$XFC$10000,MATCH(C$1,'Mediana Anual IPCA TOP 5 LP'!$A$2:$XDF$2,0),FALSE))</f>
        <v>3.5</v>
      </c>
      <c r="D115" s="21">
        <f>IF(VLOOKUP(A115,'Mediana Anual IPCA TOP 5 LP'!$A$2:$XFC$10000,MATCH(D$1,'Mediana Anual IPCA TOP 5 LP'!$A$2:$XDF$2,0),FALSE)=0,NA(),VLOOKUP(A115,'Mediana Anual IPCA TOP 5 LP'!$A$2:$XFC$10000,MATCH(D$1,'Mediana Anual IPCA TOP 5 LP'!$A$2:$XDF$2,0),FALSE))</f>
        <v>3.5</v>
      </c>
      <c r="E115" s="21">
        <f>IF(VLOOKUP(A115,'Mediana Anual IPCA TOP 5 LP'!$A$2:$XFC$10000,MATCH(E$1,'Mediana Anual IPCA TOP 5 LP'!$A$2:$XDF$2,0),FALSE)=0,NA(),VLOOKUP(A115,'Mediana Anual IPCA TOP 5 LP'!$A$2:$XFC$10000,MATCH(E$1,'Mediana Anual IPCA TOP 5 LP'!$A$2:$XDF$2,0),FALSE))</f>
        <v>3.75</v>
      </c>
    </row>
    <row r="116" spans="1:5" x14ac:dyDescent="0.3">
      <c r="A116" s="20">
        <v>44729</v>
      </c>
      <c r="B116" s="21">
        <f>IF(VLOOKUP(A116,'Mediana Anual IPCA TOP 5 LP'!$A$2:$XFC$10000,MATCH(B$1,'Mediana Anual IPCA TOP 5 LP'!$A$2:$XDF$2,0),FALSE)=0,NA(),VLOOKUP(A116,'Mediana Anual IPCA TOP 5 LP'!$A$2:$XFC$10000,MATCH(B$1,'Mediana Anual IPCA TOP 5 LP'!$A$2:$XDF$2,0),FALSE))</f>
        <v>5.7550999999999997</v>
      </c>
      <c r="C116" s="21">
        <f>IF(VLOOKUP(A116,'Mediana Anual IPCA TOP 5 LP'!$A$2:$XFC$10000,MATCH(C$1,'Mediana Anual IPCA TOP 5 LP'!$A$2:$XDF$2,0),FALSE)=0,NA(),VLOOKUP(A116,'Mediana Anual IPCA TOP 5 LP'!$A$2:$XFC$10000,MATCH(C$1,'Mediana Anual IPCA TOP 5 LP'!$A$2:$XDF$2,0),FALSE))</f>
        <v>3.5</v>
      </c>
      <c r="D116" s="21">
        <f>IF(VLOOKUP(A116,'Mediana Anual IPCA TOP 5 LP'!$A$2:$XFC$10000,MATCH(D$1,'Mediana Anual IPCA TOP 5 LP'!$A$2:$XDF$2,0),FALSE)=0,NA(),VLOOKUP(A116,'Mediana Anual IPCA TOP 5 LP'!$A$2:$XFC$10000,MATCH(D$1,'Mediana Anual IPCA TOP 5 LP'!$A$2:$XDF$2,0),FALSE))</f>
        <v>3.5</v>
      </c>
      <c r="E116" s="21">
        <f>IF(VLOOKUP(A116,'Mediana Anual IPCA TOP 5 LP'!$A$2:$XFC$10000,MATCH(E$1,'Mediana Anual IPCA TOP 5 LP'!$A$2:$XDF$2,0),FALSE)=0,NA(),VLOOKUP(A116,'Mediana Anual IPCA TOP 5 LP'!$A$2:$XFC$10000,MATCH(E$1,'Mediana Anual IPCA TOP 5 LP'!$A$2:$XDF$2,0),FALSE))</f>
        <v>3.5</v>
      </c>
    </row>
    <row r="117" spans="1:5" x14ac:dyDescent="0.3">
      <c r="A117" s="20">
        <v>44732</v>
      </c>
      <c r="B117" s="21">
        <f>IF(VLOOKUP(A117,'Mediana Anual IPCA TOP 5 LP'!$A$2:$XFC$10000,MATCH(B$1,'Mediana Anual IPCA TOP 5 LP'!$A$2:$XDF$2,0),FALSE)=0,NA(),VLOOKUP(A117,'Mediana Anual IPCA TOP 5 LP'!$A$2:$XFC$10000,MATCH(B$1,'Mediana Anual IPCA TOP 5 LP'!$A$2:$XDF$2,0),FALSE))</f>
        <v>5.7550999999999997</v>
      </c>
      <c r="C117" s="21">
        <f>IF(VLOOKUP(A117,'Mediana Anual IPCA TOP 5 LP'!$A$2:$XFC$10000,MATCH(C$1,'Mediana Anual IPCA TOP 5 LP'!$A$2:$XDF$2,0),FALSE)=0,NA(),VLOOKUP(A117,'Mediana Anual IPCA TOP 5 LP'!$A$2:$XFC$10000,MATCH(C$1,'Mediana Anual IPCA TOP 5 LP'!$A$2:$XDF$2,0),FALSE))</f>
        <v>3.5</v>
      </c>
      <c r="D117" s="21">
        <f>IF(VLOOKUP(A117,'Mediana Anual IPCA TOP 5 LP'!$A$2:$XFC$10000,MATCH(D$1,'Mediana Anual IPCA TOP 5 LP'!$A$2:$XDF$2,0),FALSE)=0,NA(),VLOOKUP(A117,'Mediana Anual IPCA TOP 5 LP'!$A$2:$XFC$10000,MATCH(D$1,'Mediana Anual IPCA TOP 5 LP'!$A$2:$XDF$2,0),FALSE))</f>
        <v>3.5</v>
      </c>
      <c r="E117" s="21">
        <f>IF(VLOOKUP(A117,'Mediana Anual IPCA TOP 5 LP'!$A$2:$XFC$10000,MATCH(E$1,'Mediana Anual IPCA TOP 5 LP'!$A$2:$XDF$2,0),FALSE)=0,NA(),VLOOKUP(A117,'Mediana Anual IPCA TOP 5 LP'!$A$2:$XFC$10000,MATCH(E$1,'Mediana Anual IPCA TOP 5 LP'!$A$2:$XDF$2,0),FALSE))</f>
        <v>3.5</v>
      </c>
    </row>
    <row r="118" spans="1:5" x14ac:dyDescent="0.3">
      <c r="A118" s="20">
        <v>44733</v>
      </c>
      <c r="B118" s="21">
        <f>IF(VLOOKUP(A118,'Mediana Anual IPCA TOP 5 LP'!$A$2:$XFC$10000,MATCH(B$1,'Mediana Anual IPCA TOP 5 LP'!$A$2:$XDF$2,0),FALSE)=0,NA(),VLOOKUP(A118,'Mediana Anual IPCA TOP 5 LP'!$A$2:$XFC$10000,MATCH(B$1,'Mediana Anual IPCA TOP 5 LP'!$A$2:$XDF$2,0),FALSE))</f>
        <v>5.7550999999999997</v>
      </c>
      <c r="C118" s="21">
        <f>IF(VLOOKUP(A118,'Mediana Anual IPCA TOP 5 LP'!$A$2:$XFC$10000,MATCH(C$1,'Mediana Anual IPCA TOP 5 LP'!$A$2:$XDF$2,0),FALSE)=0,NA(),VLOOKUP(A118,'Mediana Anual IPCA TOP 5 LP'!$A$2:$XFC$10000,MATCH(C$1,'Mediana Anual IPCA TOP 5 LP'!$A$2:$XDF$2,0),FALSE))</f>
        <v>3.5</v>
      </c>
      <c r="D118" s="21">
        <f>IF(VLOOKUP(A118,'Mediana Anual IPCA TOP 5 LP'!$A$2:$XFC$10000,MATCH(D$1,'Mediana Anual IPCA TOP 5 LP'!$A$2:$XDF$2,0),FALSE)=0,NA(),VLOOKUP(A118,'Mediana Anual IPCA TOP 5 LP'!$A$2:$XFC$10000,MATCH(D$1,'Mediana Anual IPCA TOP 5 LP'!$A$2:$XDF$2,0),FALSE))</f>
        <v>3.5</v>
      </c>
      <c r="E118" s="21">
        <f>IF(VLOOKUP(A118,'Mediana Anual IPCA TOP 5 LP'!$A$2:$XFC$10000,MATCH(E$1,'Mediana Anual IPCA TOP 5 LP'!$A$2:$XDF$2,0),FALSE)=0,NA(),VLOOKUP(A118,'Mediana Anual IPCA TOP 5 LP'!$A$2:$XFC$10000,MATCH(E$1,'Mediana Anual IPCA TOP 5 LP'!$A$2:$XDF$2,0),FALSE))</f>
        <v>3.5</v>
      </c>
    </row>
    <row r="119" spans="1:5" x14ac:dyDescent="0.3">
      <c r="A119" s="20">
        <v>44734</v>
      </c>
      <c r="B119" s="21">
        <f>IF(VLOOKUP(A119,'Mediana Anual IPCA TOP 5 LP'!$A$2:$XFC$10000,MATCH(B$1,'Mediana Anual IPCA TOP 5 LP'!$A$2:$XDF$2,0),FALSE)=0,NA(),VLOOKUP(A119,'Mediana Anual IPCA TOP 5 LP'!$A$2:$XFC$10000,MATCH(B$1,'Mediana Anual IPCA TOP 5 LP'!$A$2:$XDF$2,0),FALSE))</f>
        <v>5.7550999999999997</v>
      </c>
      <c r="C119" s="21">
        <f>IF(VLOOKUP(A119,'Mediana Anual IPCA TOP 5 LP'!$A$2:$XFC$10000,MATCH(C$1,'Mediana Anual IPCA TOP 5 LP'!$A$2:$XDF$2,0),FALSE)=0,NA(),VLOOKUP(A119,'Mediana Anual IPCA TOP 5 LP'!$A$2:$XFC$10000,MATCH(C$1,'Mediana Anual IPCA TOP 5 LP'!$A$2:$XDF$2,0),FALSE))</f>
        <v>3.5</v>
      </c>
      <c r="D119" s="21">
        <f>IF(VLOOKUP(A119,'Mediana Anual IPCA TOP 5 LP'!$A$2:$XFC$10000,MATCH(D$1,'Mediana Anual IPCA TOP 5 LP'!$A$2:$XDF$2,0),FALSE)=0,NA(),VLOOKUP(A119,'Mediana Anual IPCA TOP 5 LP'!$A$2:$XFC$10000,MATCH(D$1,'Mediana Anual IPCA TOP 5 LP'!$A$2:$XDF$2,0),FALSE))</f>
        <v>3.5</v>
      </c>
      <c r="E119" s="21">
        <f>IF(VLOOKUP(A119,'Mediana Anual IPCA TOP 5 LP'!$A$2:$XFC$10000,MATCH(E$1,'Mediana Anual IPCA TOP 5 LP'!$A$2:$XDF$2,0),FALSE)=0,NA(),VLOOKUP(A119,'Mediana Anual IPCA TOP 5 LP'!$A$2:$XFC$10000,MATCH(E$1,'Mediana Anual IPCA TOP 5 LP'!$A$2:$XDF$2,0),FALSE))</f>
        <v>3.5</v>
      </c>
    </row>
    <row r="120" spans="1:5" x14ac:dyDescent="0.3">
      <c r="A120" s="20">
        <v>44735</v>
      </c>
      <c r="B120" s="21">
        <f>IF(VLOOKUP(A120,'Mediana Anual IPCA TOP 5 LP'!$A$2:$XFC$10000,MATCH(B$1,'Mediana Anual IPCA TOP 5 LP'!$A$2:$XDF$2,0),FALSE)=0,NA(),VLOOKUP(A120,'Mediana Anual IPCA TOP 5 LP'!$A$2:$XFC$10000,MATCH(B$1,'Mediana Anual IPCA TOP 5 LP'!$A$2:$XDF$2,0),FALSE))</f>
        <v>5.7550999999999997</v>
      </c>
      <c r="C120" s="21">
        <f>IF(VLOOKUP(A120,'Mediana Anual IPCA TOP 5 LP'!$A$2:$XFC$10000,MATCH(C$1,'Mediana Anual IPCA TOP 5 LP'!$A$2:$XDF$2,0),FALSE)=0,NA(),VLOOKUP(A120,'Mediana Anual IPCA TOP 5 LP'!$A$2:$XFC$10000,MATCH(C$1,'Mediana Anual IPCA TOP 5 LP'!$A$2:$XDF$2,0),FALSE))</f>
        <v>3.5</v>
      </c>
      <c r="D120" s="21">
        <f>IF(VLOOKUP(A120,'Mediana Anual IPCA TOP 5 LP'!$A$2:$XFC$10000,MATCH(D$1,'Mediana Anual IPCA TOP 5 LP'!$A$2:$XDF$2,0),FALSE)=0,NA(),VLOOKUP(A120,'Mediana Anual IPCA TOP 5 LP'!$A$2:$XFC$10000,MATCH(D$1,'Mediana Anual IPCA TOP 5 LP'!$A$2:$XDF$2,0),FALSE))</f>
        <v>3.5</v>
      </c>
      <c r="E120" s="21">
        <f>IF(VLOOKUP(A120,'Mediana Anual IPCA TOP 5 LP'!$A$2:$XFC$10000,MATCH(E$1,'Mediana Anual IPCA TOP 5 LP'!$A$2:$XDF$2,0),FALSE)=0,NA(),VLOOKUP(A120,'Mediana Anual IPCA TOP 5 LP'!$A$2:$XFC$10000,MATCH(E$1,'Mediana Anual IPCA TOP 5 LP'!$A$2:$XDF$2,0),FALSE))</f>
        <v>3.5</v>
      </c>
    </row>
    <row r="121" spans="1:5" x14ac:dyDescent="0.3">
      <c r="A121" s="20">
        <v>44736</v>
      </c>
      <c r="B121" s="21">
        <f>IF(VLOOKUP(A121,'Mediana Anual IPCA TOP 5 LP'!$A$2:$XFC$10000,MATCH(B$1,'Mediana Anual IPCA TOP 5 LP'!$A$2:$XDF$2,0),FALSE)=0,NA(),VLOOKUP(A121,'Mediana Anual IPCA TOP 5 LP'!$A$2:$XFC$10000,MATCH(B$1,'Mediana Anual IPCA TOP 5 LP'!$A$2:$XDF$2,0),FALSE))</f>
        <v>5.7550999999999997</v>
      </c>
      <c r="C121" s="21">
        <f>IF(VLOOKUP(A121,'Mediana Anual IPCA TOP 5 LP'!$A$2:$XFC$10000,MATCH(C$1,'Mediana Anual IPCA TOP 5 LP'!$A$2:$XDF$2,0),FALSE)=0,NA(),VLOOKUP(A121,'Mediana Anual IPCA TOP 5 LP'!$A$2:$XFC$10000,MATCH(C$1,'Mediana Anual IPCA TOP 5 LP'!$A$2:$XDF$2,0),FALSE))</f>
        <v>3.5</v>
      </c>
      <c r="D121" s="21">
        <f>IF(VLOOKUP(A121,'Mediana Anual IPCA TOP 5 LP'!$A$2:$XFC$10000,MATCH(D$1,'Mediana Anual IPCA TOP 5 LP'!$A$2:$XDF$2,0),FALSE)=0,NA(),VLOOKUP(A121,'Mediana Anual IPCA TOP 5 LP'!$A$2:$XFC$10000,MATCH(D$1,'Mediana Anual IPCA TOP 5 LP'!$A$2:$XDF$2,0),FALSE))</f>
        <v>3.5</v>
      </c>
      <c r="E121" s="21">
        <f>IF(VLOOKUP(A121,'Mediana Anual IPCA TOP 5 LP'!$A$2:$XFC$10000,MATCH(E$1,'Mediana Anual IPCA TOP 5 LP'!$A$2:$XDF$2,0),FALSE)=0,NA(),VLOOKUP(A121,'Mediana Anual IPCA TOP 5 LP'!$A$2:$XFC$10000,MATCH(E$1,'Mediana Anual IPCA TOP 5 LP'!$A$2:$XDF$2,0),FALSE))</f>
        <v>3.5</v>
      </c>
    </row>
    <row r="122" spans="1:5" x14ac:dyDescent="0.3">
      <c r="A122" s="20">
        <v>44739</v>
      </c>
      <c r="B122" s="21">
        <f>IF(VLOOKUP(A122,'Mediana Anual IPCA TOP 5 LP'!$A$2:$XFC$10000,MATCH(B$1,'Mediana Anual IPCA TOP 5 LP'!$A$2:$XDF$2,0),FALSE)=0,NA(),VLOOKUP(A122,'Mediana Anual IPCA TOP 5 LP'!$A$2:$XFC$10000,MATCH(B$1,'Mediana Anual IPCA TOP 5 LP'!$A$2:$XDF$2,0),FALSE))</f>
        <v>5.7550999999999997</v>
      </c>
      <c r="C122" s="21">
        <f>IF(VLOOKUP(A122,'Mediana Anual IPCA TOP 5 LP'!$A$2:$XFC$10000,MATCH(C$1,'Mediana Anual IPCA TOP 5 LP'!$A$2:$XDF$2,0),FALSE)=0,NA(),VLOOKUP(A122,'Mediana Anual IPCA TOP 5 LP'!$A$2:$XFC$10000,MATCH(C$1,'Mediana Anual IPCA TOP 5 LP'!$A$2:$XDF$2,0),FALSE))</f>
        <v>3.5</v>
      </c>
      <c r="D122" s="21">
        <f>IF(VLOOKUP(A122,'Mediana Anual IPCA TOP 5 LP'!$A$2:$XFC$10000,MATCH(D$1,'Mediana Anual IPCA TOP 5 LP'!$A$2:$XDF$2,0),FALSE)=0,NA(),VLOOKUP(A122,'Mediana Anual IPCA TOP 5 LP'!$A$2:$XFC$10000,MATCH(D$1,'Mediana Anual IPCA TOP 5 LP'!$A$2:$XDF$2,0),FALSE))</f>
        <v>3.5</v>
      </c>
      <c r="E122" s="21">
        <f>IF(VLOOKUP(A122,'Mediana Anual IPCA TOP 5 LP'!$A$2:$XFC$10000,MATCH(E$1,'Mediana Anual IPCA TOP 5 LP'!$A$2:$XDF$2,0),FALSE)=0,NA(),VLOOKUP(A122,'Mediana Anual IPCA TOP 5 LP'!$A$2:$XFC$10000,MATCH(E$1,'Mediana Anual IPCA TOP 5 LP'!$A$2:$XDF$2,0),FALSE))</f>
        <v>3.5</v>
      </c>
    </row>
    <row r="123" spans="1:5" x14ac:dyDescent="0.3">
      <c r="A123" s="20">
        <v>44740</v>
      </c>
      <c r="B123" s="21">
        <f>IF(VLOOKUP(A123,'Mediana Anual IPCA TOP 5 LP'!$A$2:$XFC$10000,MATCH(B$1,'Mediana Anual IPCA TOP 5 LP'!$A$2:$XDF$2,0),FALSE)=0,NA(),VLOOKUP(A123,'Mediana Anual IPCA TOP 5 LP'!$A$2:$XFC$10000,MATCH(B$1,'Mediana Anual IPCA TOP 5 LP'!$A$2:$XDF$2,0),FALSE))</f>
        <v>5.7550999999999997</v>
      </c>
      <c r="C123" s="21">
        <f>IF(VLOOKUP(A123,'Mediana Anual IPCA TOP 5 LP'!$A$2:$XFC$10000,MATCH(C$1,'Mediana Anual IPCA TOP 5 LP'!$A$2:$XDF$2,0),FALSE)=0,NA(),VLOOKUP(A123,'Mediana Anual IPCA TOP 5 LP'!$A$2:$XFC$10000,MATCH(C$1,'Mediana Anual IPCA TOP 5 LP'!$A$2:$XDF$2,0),FALSE))</f>
        <v>3.5</v>
      </c>
      <c r="D123" s="21">
        <f>IF(VLOOKUP(A123,'Mediana Anual IPCA TOP 5 LP'!$A$2:$XFC$10000,MATCH(D$1,'Mediana Anual IPCA TOP 5 LP'!$A$2:$XDF$2,0),FALSE)=0,NA(),VLOOKUP(A123,'Mediana Anual IPCA TOP 5 LP'!$A$2:$XFC$10000,MATCH(D$1,'Mediana Anual IPCA TOP 5 LP'!$A$2:$XDF$2,0),FALSE))</f>
        <v>3.5</v>
      </c>
      <c r="E123" s="21">
        <f>IF(VLOOKUP(A123,'Mediana Anual IPCA TOP 5 LP'!$A$2:$XFC$10000,MATCH(E$1,'Mediana Anual IPCA TOP 5 LP'!$A$2:$XDF$2,0),FALSE)=0,NA(),VLOOKUP(A123,'Mediana Anual IPCA TOP 5 LP'!$A$2:$XFC$10000,MATCH(E$1,'Mediana Anual IPCA TOP 5 LP'!$A$2:$XDF$2,0),FALSE))</f>
        <v>3.5</v>
      </c>
    </row>
    <row r="124" spans="1:5" x14ac:dyDescent="0.3">
      <c r="A124" s="20">
        <v>44741</v>
      </c>
      <c r="B124" s="21">
        <f>IF(VLOOKUP(A124,'Mediana Anual IPCA TOP 5 LP'!$A$2:$XFC$10000,MATCH(B$1,'Mediana Anual IPCA TOP 5 LP'!$A$2:$XDF$2,0),FALSE)=0,NA(),VLOOKUP(A124,'Mediana Anual IPCA TOP 5 LP'!$A$2:$XFC$10000,MATCH(B$1,'Mediana Anual IPCA TOP 5 LP'!$A$2:$XDF$2,0),FALSE))</f>
        <v>5.7550999999999997</v>
      </c>
      <c r="C124" s="21">
        <f>IF(VLOOKUP(A124,'Mediana Anual IPCA TOP 5 LP'!$A$2:$XFC$10000,MATCH(C$1,'Mediana Anual IPCA TOP 5 LP'!$A$2:$XDF$2,0),FALSE)=0,NA(),VLOOKUP(A124,'Mediana Anual IPCA TOP 5 LP'!$A$2:$XFC$10000,MATCH(C$1,'Mediana Anual IPCA TOP 5 LP'!$A$2:$XDF$2,0),FALSE))</f>
        <v>3.5</v>
      </c>
      <c r="D124" s="21">
        <f>IF(VLOOKUP(A124,'Mediana Anual IPCA TOP 5 LP'!$A$2:$XFC$10000,MATCH(D$1,'Mediana Anual IPCA TOP 5 LP'!$A$2:$XDF$2,0),FALSE)=0,NA(),VLOOKUP(A124,'Mediana Anual IPCA TOP 5 LP'!$A$2:$XFC$10000,MATCH(D$1,'Mediana Anual IPCA TOP 5 LP'!$A$2:$XDF$2,0),FALSE))</f>
        <v>3.5</v>
      </c>
      <c r="E124" s="21">
        <f>IF(VLOOKUP(A124,'Mediana Anual IPCA TOP 5 LP'!$A$2:$XFC$10000,MATCH(E$1,'Mediana Anual IPCA TOP 5 LP'!$A$2:$XDF$2,0),FALSE)=0,NA(),VLOOKUP(A124,'Mediana Anual IPCA TOP 5 LP'!$A$2:$XFC$10000,MATCH(E$1,'Mediana Anual IPCA TOP 5 LP'!$A$2:$XDF$2,0),FALSE))</f>
        <v>3.5</v>
      </c>
    </row>
    <row r="125" spans="1:5" x14ac:dyDescent="0.3">
      <c r="A125" s="20">
        <v>44742</v>
      </c>
      <c r="B125" s="21">
        <f>IF(VLOOKUP(A125,'Mediana Anual IPCA TOP 5 LP'!$A$2:$XFC$10000,MATCH(B$1,'Mediana Anual IPCA TOP 5 LP'!$A$2:$XDF$2,0),FALSE)=0,NA(),VLOOKUP(A125,'Mediana Anual IPCA TOP 5 LP'!$A$2:$XFC$10000,MATCH(B$1,'Mediana Anual IPCA TOP 5 LP'!$A$2:$XDF$2,0),FALSE))</f>
        <v>5.7550999999999997</v>
      </c>
      <c r="C125" s="21">
        <f>IF(VLOOKUP(A125,'Mediana Anual IPCA TOP 5 LP'!$A$2:$XFC$10000,MATCH(C$1,'Mediana Anual IPCA TOP 5 LP'!$A$2:$XDF$2,0),FALSE)=0,NA(),VLOOKUP(A125,'Mediana Anual IPCA TOP 5 LP'!$A$2:$XFC$10000,MATCH(C$1,'Mediana Anual IPCA TOP 5 LP'!$A$2:$XDF$2,0),FALSE))</f>
        <v>3.5</v>
      </c>
      <c r="D125" s="21">
        <f>IF(VLOOKUP(A125,'Mediana Anual IPCA TOP 5 LP'!$A$2:$XFC$10000,MATCH(D$1,'Mediana Anual IPCA TOP 5 LP'!$A$2:$XDF$2,0),FALSE)=0,NA(),VLOOKUP(A125,'Mediana Anual IPCA TOP 5 LP'!$A$2:$XFC$10000,MATCH(D$1,'Mediana Anual IPCA TOP 5 LP'!$A$2:$XDF$2,0),FALSE))</f>
        <v>3.5</v>
      </c>
      <c r="E125" s="21">
        <f>IF(VLOOKUP(A125,'Mediana Anual IPCA TOP 5 LP'!$A$2:$XFC$10000,MATCH(E$1,'Mediana Anual IPCA TOP 5 LP'!$A$2:$XDF$2,0),FALSE)=0,NA(),VLOOKUP(A125,'Mediana Anual IPCA TOP 5 LP'!$A$2:$XFC$10000,MATCH(E$1,'Mediana Anual IPCA TOP 5 LP'!$A$2:$XDF$2,0),FALSE))</f>
        <v>3.5</v>
      </c>
    </row>
    <row r="126" spans="1:5" x14ac:dyDescent="0.3">
      <c r="A126" s="20">
        <v>44743</v>
      </c>
      <c r="B126" s="21">
        <f>IF(VLOOKUP(A126,'Mediana Anual IPCA TOP 5 LP'!$A$2:$XFC$10000,MATCH(B$1,'Mediana Anual IPCA TOP 5 LP'!$A$2:$XDF$2,0),FALSE)=0,NA(),VLOOKUP(A126,'Mediana Anual IPCA TOP 5 LP'!$A$2:$XFC$10000,MATCH(B$1,'Mediana Anual IPCA TOP 5 LP'!$A$2:$XDF$2,0),FALSE))</f>
        <v>5.7550999999999997</v>
      </c>
      <c r="C126" s="21">
        <f>IF(VLOOKUP(A126,'Mediana Anual IPCA TOP 5 LP'!$A$2:$XFC$10000,MATCH(C$1,'Mediana Anual IPCA TOP 5 LP'!$A$2:$XDF$2,0),FALSE)=0,NA(),VLOOKUP(A126,'Mediana Anual IPCA TOP 5 LP'!$A$2:$XFC$10000,MATCH(C$1,'Mediana Anual IPCA TOP 5 LP'!$A$2:$XDF$2,0),FALSE))</f>
        <v>3.5</v>
      </c>
      <c r="D126" s="21">
        <f>IF(VLOOKUP(A126,'Mediana Anual IPCA TOP 5 LP'!$A$2:$XFC$10000,MATCH(D$1,'Mediana Anual IPCA TOP 5 LP'!$A$2:$XDF$2,0),FALSE)=0,NA(),VLOOKUP(A126,'Mediana Anual IPCA TOP 5 LP'!$A$2:$XFC$10000,MATCH(D$1,'Mediana Anual IPCA TOP 5 LP'!$A$2:$XDF$2,0),FALSE))</f>
        <v>3.5</v>
      </c>
      <c r="E126" s="21">
        <f>IF(VLOOKUP(A126,'Mediana Anual IPCA TOP 5 LP'!$A$2:$XFC$10000,MATCH(E$1,'Mediana Anual IPCA TOP 5 LP'!$A$2:$XDF$2,0),FALSE)=0,NA(),VLOOKUP(A126,'Mediana Anual IPCA TOP 5 LP'!$A$2:$XFC$10000,MATCH(E$1,'Mediana Anual IPCA TOP 5 LP'!$A$2:$XDF$2,0),FALSE))</f>
        <v>3.5</v>
      </c>
    </row>
    <row r="127" spans="1:5" x14ac:dyDescent="0.3">
      <c r="A127" s="20">
        <v>44746</v>
      </c>
      <c r="B127" s="21">
        <f>IF(VLOOKUP(A127,'Mediana Anual IPCA TOP 5 LP'!$A$2:$XFC$10000,MATCH(B$1,'Mediana Anual IPCA TOP 5 LP'!$A$2:$XDF$2,0),FALSE)=0,NA(),VLOOKUP(A127,'Mediana Anual IPCA TOP 5 LP'!$A$2:$XFC$10000,MATCH(B$1,'Mediana Anual IPCA TOP 5 LP'!$A$2:$XDF$2,0),FALSE))</f>
        <v>5.7550999999999997</v>
      </c>
      <c r="C127" s="21">
        <f>IF(VLOOKUP(A127,'Mediana Anual IPCA TOP 5 LP'!$A$2:$XFC$10000,MATCH(C$1,'Mediana Anual IPCA TOP 5 LP'!$A$2:$XDF$2,0),FALSE)=0,NA(),VLOOKUP(A127,'Mediana Anual IPCA TOP 5 LP'!$A$2:$XFC$10000,MATCH(C$1,'Mediana Anual IPCA TOP 5 LP'!$A$2:$XDF$2,0),FALSE))</f>
        <v>3.5</v>
      </c>
      <c r="D127" s="21">
        <f>IF(VLOOKUP(A127,'Mediana Anual IPCA TOP 5 LP'!$A$2:$XFC$10000,MATCH(D$1,'Mediana Anual IPCA TOP 5 LP'!$A$2:$XDF$2,0),FALSE)=0,NA(),VLOOKUP(A127,'Mediana Anual IPCA TOP 5 LP'!$A$2:$XFC$10000,MATCH(D$1,'Mediana Anual IPCA TOP 5 LP'!$A$2:$XDF$2,0),FALSE))</f>
        <v>3.5</v>
      </c>
      <c r="E127" s="21">
        <f>IF(VLOOKUP(A127,'Mediana Anual IPCA TOP 5 LP'!$A$2:$XFC$10000,MATCH(E$1,'Mediana Anual IPCA TOP 5 LP'!$A$2:$XDF$2,0),FALSE)=0,NA(),VLOOKUP(A127,'Mediana Anual IPCA TOP 5 LP'!$A$2:$XFC$10000,MATCH(E$1,'Mediana Anual IPCA TOP 5 LP'!$A$2:$XDF$2,0),FALSE))</f>
        <v>3.5</v>
      </c>
    </row>
    <row r="128" spans="1:5" x14ac:dyDescent="0.3">
      <c r="A128" s="20">
        <v>44747</v>
      </c>
      <c r="B128" s="21">
        <f>IF(VLOOKUP(A128,'Mediana Anual IPCA TOP 5 LP'!$A$2:$XFC$10000,MATCH(B$1,'Mediana Anual IPCA TOP 5 LP'!$A$2:$XDF$2,0),FALSE)=0,NA(),VLOOKUP(A128,'Mediana Anual IPCA TOP 5 LP'!$A$2:$XFC$10000,MATCH(B$1,'Mediana Anual IPCA TOP 5 LP'!$A$2:$XDF$2,0),FALSE))</f>
        <v>5.7550999999999997</v>
      </c>
      <c r="C128" s="21">
        <f>IF(VLOOKUP(A128,'Mediana Anual IPCA TOP 5 LP'!$A$2:$XFC$10000,MATCH(C$1,'Mediana Anual IPCA TOP 5 LP'!$A$2:$XDF$2,0),FALSE)=0,NA(),VLOOKUP(A128,'Mediana Anual IPCA TOP 5 LP'!$A$2:$XFC$10000,MATCH(C$1,'Mediana Anual IPCA TOP 5 LP'!$A$2:$XDF$2,0),FALSE))</f>
        <v>3.5</v>
      </c>
      <c r="D128" s="21">
        <f>IF(VLOOKUP(A128,'Mediana Anual IPCA TOP 5 LP'!$A$2:$XFC$10000,MATCH(D$1,'Mediana Anual IPCA TOP 5 LP'!$A$2:$XDF$2,0),FALSE)=0,NA(),VLOOKUP(A128,'Mediana Anual IPCA TOP 5 LP'!$A$2:$XFC$10000,MATCH(D$1,'Mediana Anual IPCA TOP 5 LP'!$A$2:$XDF$2,0),FALSE))</f>
        <v>3.5</v>
      </c>
      <c r="E128" s="21">
        <f>IF(VLOOKUP(A128,'Mediana Anual IPCA TOP 5 LP'!$A$2:$XFC$10000,MATCH(E$1,'Mediana Anual IPCA TOP 5 LP'!$A$2:$XDF$2,0),FALSE)=0,NA(),VLOOKUP(A128,'Mediana Anual IPCA TOP 5 LP'!$A$2:$XFC$10000,MATCH(E$1,'Mediana Anual IPCA TOP 5 LP'!$A$2:$XDF$2,0),FALSE))</f>
        <v>3.5</v>
      </c>
    </row>
    <row r="129" spans="1:5" x14ac:dyDescent="0.3">
      <c r="A129" s="20">
        <v>44748</v>
      </c>
      <c r="B129" s="21">
        <f>IF(VLOOKUP(A129,'Mediana Anual IPCA TOP 5 LP'!$A$2:$XFC$10000,MATCH(B$1,'Mediana Anual IPCA TOP 5 LP'!$A$2:$XDF$2,0),FALSE)=0,NA(),VLOOKUP(A129,'Mediana Anual IPCA TOP 5 LP'!$A$2:$XFC$10000,MATCH(B$1,'Mediana Anual IPCA TOP 5 LP'!$A$2:$XDF$2,0),FALSE))</f>
        <v>5.7550999999999997</v>
      </c>
      <c r="C129" s="21">
        <f>IF(VLOOKUP(A129,'Mediana Anual IPCA TOP 5 LP'!$A$2:$XFC$10000,MATCH(C$1,'Mediana Anual IPCA TOP 5 LP'!$A$2:$XDF$2,0),FALSE)=0,NA(),VLOOKUP(A129,'Mediana Anual IPCA TOP 5 LP'!$A$2:$XFC$10000,MATCH(C$1,'Mediana Anual IPCA TOP 5 LP'!$A$2:$XDF$2,0),FALSE))</f>
        <v>3.5</v>
      </c>
      <c r="D129" s="21">
        <f>IF(VLOOKUP(A129,'Mediana Anual IPCA TOP 5 LP'!$A$2:$XFC$10000,MATCH(D$1,'Mediana Anual IPCA TOP 5 LP'!$A$2:$XDF$2,0),FALSE)=0,NA(),VLOOKUP(A129,'Mediana Anual IPCA TOP 5 LP'!$A$2:$XFC$10000,MATCH(D$1,'Mediana Anual IPCA TOP 5 LP'!$A$2:$XDF$2,0),FALSE))</f>
        <v>3.5</v>
      </c>
      <c r="E129" s="21">
        <f>IF(VLOOKUP(A129,'Mediana Anual IPCA TOP 5 LP'!$A$2:$XFC$10000,MATCH(E$1,'Mediana Anual IPCA TOP 5 LP'!$A$2:$XDF$2,0),FALSE)=0,NA(),VLOOKUP(A129,'Mediana Anual IPCA TOP 5 LP'!$A$2:$XFC$10000,MATCH(E$1,'Mediana Anual IPCA TOP 5 LP'!$A$2:$XDF$2,0),FALSE))</f>
        <v>3.5</v>
      </c>
    </row>
    <row r="130" spans="1:5" x14ac:dyDescent="0.3">
      <c r="A130" s="20">
        <v>44749</v>
      </c>
      <c r="B130" s="21">
        <f>IF(VLOOKUP(A130,'Mediana Anual IPCA TOP 5 LP'!$A$2:$XFC$10000,MATCH(B$1,'Mediana Anual IPCA TOP 5 LP'!$A$2:$XDF$2,0),FALSE)=0,NA(),VLOOKUP(A130,'Mediana Anual IPCA TOP 5 LP'!$A$2:$XFC$10000,MATCH(B$1,'Mediana Anual IPCA TOP 5 LP'!$A$2:$XDF$2,0),FALSE))</f>
        <v>5.7550999999999997</v>
      </c>
      <c r="C130" s="21">
        <f>IF(VLOOKUP(A130,'Mediana Anual IPCA TOP 5 LP'!$A$2:$XFC$10000,MATCH(C$1,'Mediana Anual IPCA TOP 5 LP'!$A$2:$XDF$2,0),FALSE)=0,NA(),VLOOKUP(A130,'Mediana Anual IPCA TOP 5 LP'!$A$2:$XFC$10000,MATCH(C$1,'Mediana Anual IPCA TOP 5 LP'!$A$2:$XDF$2,0),FALSE))</f>
        <v>3.5</v>
      </c>
      <c r="D130" s="21">
        <f>IF(VLOOKUP(A130,'Mediana Anual IPCA TOP 5 LP'!$A$2:$XFC$10000,MATCH(D$1,'Mediana Anual IPCA TOP 5 LP'!$A$2:$XDF$2,0),FALSE)=0,NA(),VLOOKUP(A130,'Mediana Anual IPCA TOP 5 LP'!$A$2:$XFC$10000,MATCH(D$1,'Mediana Anual IPCA TOP 5 LP'!$A$2:$XDF$2,0),FALSE))</f>
        <v>3.5</v>
      </c>
      <c r="E130" s="21">
        <f>IF(VLOOKUP(A130,'Mediana Anual IPCA TOP 5 LP'!$A$2:$XFC$10000,MATCH(E$1,'Mediana Anual IPCA TOP 5 LP'!$A$2:$XDF$2,0),FALSE)=0,NA(),VLOOKUP(A130,'Mediana Anual IPCA TOP 5 LP'!$A$2:$XFC$10000,MATCH(E$1,'Mediana Anual IPCA TOP 5 LP'!$A$2:$XDF$2,0),FALSE))</f>
        <v>3.5</v>
      </c>
    </row>
    <row r="131" spans="1:5" x14ac:dyDescent="0.3">
      <c r="A131" s="20">
        <v>44750</v>
      </c>
      <c r="B131" s="21">
        <f>IF(VLOOKUP(A131,'Mediana Anual IPCA TOP 5 LP'!$A$2:$XFC$10000,MATCH(B$1,'Mediana Anual IPCA TOP 5 LP'!$A$2:$XDF$2,0),FALSE)=0,NA(),VLOOKUP(A131,'Mediana Anual IPCA TOP 5 LP'!$A$2:$XFC$10000,MATCH(B$1,'Mediana Anual IPCA TOP 5 LP'!$A$2:$XDF$2,0),FALSE))</f>
        <v>5.7550999999999997</v>
      </c>
      <c r="C131" s="21">
        <f>IF(VLOOKUP(A131,'Mediana Anual IPCA TOP 5 LP'!$A$2:$XFC$10000,MATCH(C$1,'Mediana Anual IPCA TOP 5 LP'!$A$2:$XDF$2,0),FALSE)=0,NA(),VLOOKUP(A131,'Mediana Anual IPCA TOP 5 LP'!$A$2:$XFC$10000,MATCH(C$1,'Mediana Anual IPCA TOP 5 LP'!$A$2:$XDF$2,0),FALSE))</f>
        <v>3.5</v>
      </c>
      <c r="D131" s="21">
        <f>IF(VLOOKUP(A131,'Mediana Anual IPCA TOP 5 LP'!$A$2:$XFC$10000,MATCH(D$1,'Mediana Anual IPCA TOP 5 LP'!$A$2:$XDF$2,0),FALSE)=0,NA(),VLOOKUP(A131,'Mediana Anual IPCA TOP 5 LP'!$A$2:$XFC$10000,MATCH(D$1,'Mediana Anual IPCA TOP 5 LP'!$A$2:$XDF$2,0),FALSE))</f>
        <v>3.5</v>
      </c>
      <c r="E131" s="21">
        <f>IF(VLOOKUP(A131,'Mediana Anual IPCA TOP 5 LP'!$A$2:$XFC$10000,MATCH(E$1,'Mediana Anual IPCA TOP 5 LP'!$A$2:$XDF$2,0),FALSE)=0,NA(),VLOOKUP(A131,'Mediana Anual IPCA TOP 5 LP'!$A$2:$XFC$10000,MATCH(E$1,'Mediana Anual IPCA TOP 5 LP'!$A$2:$XDF$2,0),FALSE))</f>
        <v>3.5</v>
      </c>
    </row>
    <row r="132" spans="1:5" x14ac:dyDescent="0.3">
      <c r="A132" s="20">
        <v>44753</v>
      </c>
      <c r="B132" s="21">
        <f>IF(VLOOKUP(A132,'Mediana Anual IPCA TOP 5 LP'!$A$2:$XFC$10000,MATCH(B$1,'Mediana Anual IPCA TOP 5 LP'!$A$2:$XDF$2,0),FALSE)=0,NA(),VLOOKUP(A132,'Mediana Anual IPCA TOP 5 LP'!$A$2:$XFC$10000,MATCH(B$1,'Mediana Anual IPCA TOP 5 LP'!$A$2:$XDF$2,0),FALSE))</f>
        <v>5.7550999999999997</v>
      </c>
      <c r="C132" s="21">
        <f>IF(VLOOKUP(A132,'Mediana Anual IPCA TOP 5 LP'!$A$2:$XFC$10000,MATCH(C$1,'Mediana Anual IPCA TOP 5 LP'!$A$2:$XDF$2,0),FALSE)=0,NA(),VLOOKUP(A132,'Mediana Anual IPCA TOP 5 LP'!$A$2:$XFC$10000,MATCH(C$1,'Mediana Anual IPCA TOP 5 LP'!$A$2:$XDF$2,0),FALSE))</f>
        <v>3.5</v>
      </c>
      <c r="D132" s="21">
        <f>IF(VLOOKUP(A132,'Mediana Anual IPCA TOP 5 LP'!$A$2:$XFC$10000,MATCH(D$1,'Mediana Anual IPCA TOP 5 LP'!$A$2:$XDF$2,0),FALSE)=0,NA(),VLOOKUP(A132,'Mediana Anual IPCA TOP 5 LP'!$A$2:$XFC$10000,MATCH(D$1,'Mediana Anual IPCA TOP 5 LP'!$A$2:$XDF$2,0),FALSE))</f>
        <v>3.5</v>
      </c>
      <c r="E132" s="21">
        <f>IF(VLOOKUP(A132,'Mediana Anual IPCA TOP 5 LP'!$A$2:$XFC$10000,MATCH(E$1,'Mediana Anual IPCA TOP 5 LP'!$A$2:$XDF$2,0),FALSE)=0,NA(),VLOOKUP(A132,'Mediana Anual IPCA TOP 5 LP'!$A$2:$XFC$10000,MATCH(E$1,'Mediana Anual IPCA TOP 5 LP'!$A$2:$XDF$2,0),FALSE))</f>
        <v>3.5</v>
      </c>
    </row>
    <row r="133" spans="1:5" x14ac:dyDescent="0.3">
      <c r="A133" s="20">
        <v>44754</v>
      </c>
      <c r="B133" s="21">
        <f>IF(VLOOKUP(A133,'Mediana Anual IPCA TOP 5 LP'!$A$2:$XFC$10000,MATCH(B$1,'Mediana Anual IPCA TOP 5 LP'!$A$2:$XDF$2,0),FALSE)=0,NA(),VLOOKUP(A133,'Mediana Anual IPCA TOP 5 LP'!$A$2:$XFC$10000,MATCH(B$1,'Mediana Anual IPCA TOP 5 LP'!$A$2:$XDF$2,0),FALSE))</f>
        <v>5.7550999999999997</v>
      </c>
      <c r="C133" s="21">
        <f>IF(VLOOKUP(A133,'Mediana Anual IPCA TOP 5 LP'!$A$2:$XFC$10000,MATCH(C$1,'Mediana Anual IPCA TOP 5 LP'!$A$2:$XDF$2,0),FALSE)=0,NA(),VLOOKUP(A133,'Mediana Anual IPCA TOP 5 LP'!$A$2:$XFC$10000,MATCH(C$1,'Mediana Anual IPCA TOP 5 LP'!$A$2:$XDF$2,0),FALSE))</f>
        <v>3.5</v>
      </c>
      <c r="D133" s="21">
        <f>IF(VLOOKUP(A133,'Mediana Anual IPCA TOP 5 LP'!$A$2:$XFC$10000,MATCH(D$1,'Mediana Anual IPCA TOP 5 LP'!$A$2:$XDF$2,0),FALSE)=0,NA(),VLOOKUP(A133,'Mediana Anual IPCA TOP 5 LP'!$A$2:$XFC$10000,MATCH(D$1,'Mediana Anual IPCA TOP 5 LP'!$A$2:$XDF$2,0),FALSE))</f>
        <v>3.5</v>
      </c>
      <c r="E133" s="21">
        <f>IF(VLOOKUP(A133,'Mediana Anual IPCA TOP 5 LP'!$A$2:$XFC$10000,MATCH(E$1,'Mediana Anual IPCA TOP 5 LP'!$A$2:$XDF$2,0),FALSE)=0,NA(),VLOOKUP(A133,'Mediana Anual IPCA TOP 5 LP'!$A$2:$XFC$10000,MATCH(E$1,'Mediana Anual IPCA TOP 5 LP'!$A$2:$XDF$2,0),FALSE))</f>
        <v>3.5</v>
      </c>
    </row>
    <row r="134" spans="1:5" x14ac:dyDescent="0.3">
      <c r="A134" s="20">
        <v>44755</v>
      </c>
      <c r="B134" s="21">
        <f>IF(VLOOKUP(A134,'Mediana Anual IPCA TOP 5 LP'!$A$2:$XFC$10000,MATCH(B$1,'Mediana Anual IPCA TOP 5 LP'!$A$2:$XDF$2,0),FALSE)=0,NA(),VLOOKUP(A134,'Mediana Anual IPCA TOP 5 LP'!$A$2:$XFC$10000,MATCH(B$1,'Mediana Anual IPCA TOP 5 LP'!$A$2:$XDF$2,0),FALSE))</f>
        <v>5.7550999999999997</v>
      </c>
      <c r="C134" s="21">
        <f>IF(VLOOKUP(A134,'Mediana Anual IPCA TOP 5 LP'!$A$2:$XFC$10000,MATCH(C$1,'Mediana Anual IPCA TOP 5 LP'!$A$2:$XDF$2,0),FALSE)=0,NA(),VLOOKUP(A134,'Mediana Anual IPCA TOP 5 LP'!$A$2:$XFC$10000,MATCH(C$1,'Mediana Anual IPCA TOP 5 LP'!$A$2:$XDF$2,0),FALSE))</f>
        <v>3.5</v>
      </c>
      <c r="D134" s="21">
        <f>IF(VLOOKUP(A134,'Mediana Anual IPCA TOP 5 LP'!$A$2:$XFC$10000,MATCH(D$1,'Mediana Anual IPCA TOP 5 LP'!$A$2:$XDF$2,0),FALSE)=0,NA(),VLOOKUP(A134,'Mediana Anual IPCA TOP 5 LP'!$A$2:$XFC$10000,MATCH(D$1,'Mediana Anual IPCA TOP 5 LP'!$A$2:$XDF$2,0),FALSE))</f>
        <v>3.5</v>
      </c>
      <c r="E134" s="21">
        <f>IF(VLOOKUP(A134,'Mediana Anual IPCA TOP 5 LP'!$A$2:$XFC$10000,MATCH(E$1,'Mediana Anual IPCA TOP 5 LP'!$A$2:$XDF$2,0),FALSE)=0,NA(),VLOOKUP(A134,'Mediana Anual IPCA TOP 5 LP'!$A$2:$XFC$10000,MATCH(E$1,'Mediana Anual IPCA TOP 5 LP'!$A$2:$XDF$2,0),FALSE))</f>
        <v>3.5</v>
      </c>
    </row>
    <row r="135" spans="1:5" x14ac:dyDescent="0.3">
      <c r="A135" s="20">
        <v>44756</v>
      </c>
      <c r="B135" s="21">
        <f>IF(VLOOKUP(A135,'Mediana Anual IPCA TOP 5 LP'!$A$2:$XFC$10000,MATCH(B$1,'Mediana Anual IPCA TOP 5 LP'!$A$2:$XDF$2,0),FALSE)=0,NA(),VLOOKUP(A135,'Mediana Anual IPCA TOP 5 LP'!$A$2:$XFC$10000,MATCH(B$1,'Mediana Anual IPCA TOP 5 LP'!$A$2:$XDF$2,0),FALSE))</f>
        <v>5.7550999999999997</v>
      </c>
      <c r="C135" s="21">
        <f>IF(VLOOKUP(A135,'Mediana Anual IPCA TOP 5 LP'!$A$2:$XFC$10000,MATCH(C$1,'Mediana Anual IPCA TOP 5 LP'!$A$2:$XDF$2,0),FALSE)=0,NA(),VLOOKUP(A135,'Mediana Anual IPCA TOP 5 LP'!$A$2:$XFC$10000,MATCH(C$1,'Mediana Anual IPCA TOP 5 LP'!$A$2:$XDF$2,0),FALSE))</f>
        <v>3.5</v>
      </c>
      <c r="D135" s="21">
        <f>IF(VLOOKUP(A135,'Mediana Anual IPCA TOP 5 LP'!$A$2:$XFC$10000,MATCH(D$1,'Mediana Anual IPCA TOP 5 LP'!$A$2:$XDF$2,0),FALSE)=0,NA(),VLOOKUP(A135,'Mediana Anual IPCA TOP 5 LP'!$A$2:$XFC$10000,MATCH(D$1,'Mediana Anual IPCA TOP 5 LP'!$A$2:$XDF$2,0),FALSE))</f>
        <v>3.5</v>
      </c>
      <c r="E135" s="21">
        <f>IF(VLOOKUP(A135,'Mediana Anual IPCA TOP 5 LP'!$A$2:$XFC$10000,MATCH(E$1,'Mediana Anual IPCA TOP 5 LP'!$A$2:$XDF$2,0),FALSE)=0,NA(),VLOOKUP(A135,'Mediana Anual IPCA TOP 5 LP'!$A$2:$XFC$10000,MATCH(E$1,'Mediana Anual IPCA TOP 5 LP'!$A$2:$XDF$2,0),FALSE))</f>
        <v>3.5</v>
      </c>
    </row>
    <row r="136" spans="1:5" x14ac:dyDescent="0.3">
      <c r="A136" s="20">
        <v>44757</v>
      </c>
      <c r="B136" s="21">
        <f>IF(VLOOKUP(A136,'Mediana Anual IPCA TOP 5 LP'!$A$2:$XFC$10000,MATCH(B$1,'Mediana Anual IPCA TOP 5 LP'!$A$2:$XDF$2,0),FALSE)=0,NA(),VLOOKUP(A136,'Mediana Anual IPCA TOP 5 LP'!$A$2:$XFC$10000,MATCH(B$1,'Mediana Anual IPCA TOP 5 LP'!$A$2:$XDF$2,0),FALSE))</f>
        <v>5.7550999999999997</v>
      </c>
      <c r="C136" s="21">
        <f>IF(VLOOKUP(A136,'Mediana Anual IPCA TOP 5 LP'!$A$2:$XFC$10000,MATCH(C$1,'Mediana Anual IPCA TOP 5 LP'!$A$2:$XDF$2,0),FALSE)=0,NA(),VLOOKUP(A136,'Mediana Anual IPCA TOP 5 LP'!$A$2:$XFC$10000,MATCH(C$1,'Mediana Anual IPCA TOP 5 LP'!$A$2:$XDF$2,0),FALSE))</f>
        <v>3.5</v>
      </c>
      <c r="D136" s="21">
        <f>IF(VLOOKUP(A136,'Mediana Anual IPCA TOP 5 LP'!$A$2:$XFC$10000,MATCH(D$1,'Mediana Anual IPCA TOP 5 LP'!$A$2:$XDF$2,0),FALSE)=0,NA(),VLOOKUP(A136,'Mediana Anual IPCA TOP 5 LP'!$A$2:$XFC$10000,MATCH(D$1,'Mediana Anual IPCA TOP 5 LP'!$A$2:$XDF$2,0),FALSE))</f>
        <v>3.5</v>
      </c>
      <c r="E136" s="21">
        <f>IF(VLOOKUP(A136,'Mediana Anual IPCA TOP 5 LP'!$A$2:$XFC$10000,MATCH(E$1,'Mediana Anual IPCA TOP 5 LP'!$A$2:$XDF$2,0),FALSE)=0,NA(),VLOOKUP(A136,'Mediana Anual IPCA TOP 5 LP'!$A$2:$XFC$10000,MATCH(E$1,'Mediana Anual IPCA TOP 5 LP'!$A$2:$XDF$2,0),FALSE))</f>
        <v>3.5</v>
      </c>
    </row>
    <row r="137" spans="1:5" x14ac:dyDescent="0.3">
      <c r="A137" s="20">
        <v>44760</v>
      </c>
      <c r="B137" s="21">
        <f>IF(VLOOKUP(A137,'Mediana Anual IPCA TOP 5 LP'!$A$2:$XFC$10000,MATCH(B$1,'Mediana Anual IPCA TOP 5 LP'!$A$2:$XDF$2,0),FALSE)=0,NA(),VLOOKUP(A137,'Mediana Anual IPCA TOP 5 LP'!$A$2:$XFC$10000,MATCH(B$1,'Mediana Anual IPCA TOP 5 LP'!$A$2:$XDF$2,0),FALSE))</f>
        <v>5.5444000000000004</v>
      </c>
      <c r="C137" s="21">
        <f>IF(VLOOKUP(A137,'Mediana Anual IPCA TOP 5 LP'!$A$2:$XFC$10000,MATCH(C$1,'Mediana Anual IPCA TOP 5 LP'!$A$2:$XDF$2,0),FALSE)=0,NA(),VLOOKUP(A137,'Mediana Anual IPCA TOP 5 LP'!$A$2:$XFC$10000,MATCH(C$1,'Mediana Anual IPCA TOP 5 LP'!$A$2:$XDF$2,0),FALSE))</f>
        <v>3.36</v>
      </c>
      <c r="D137" s="21">
        <f>IF(VLOOKUP(A137,'Mediana Anual IPCA TOP 5 LP'!$A$2:$XFC$10000,MATCH(D$1,'Mediana Anual IPCA TOP 5 LP'!$A$2:$XDF$2,0),FALSE)=0,NA(),VLOOKUP(A137,'Mediana Anual IPCA TOP 5 LP'!$A$2:$XFC$10000,MATCH(D$1,'Mediana Anual IPCA TOP 5 LP'!$A$2:$XDF$2,0),FALSE))</f>
        <v>3.3</v>
      </c>
      <c r="E137" s="21">
        <f>IF(VLOOKUP(A137,'Mediana Anual IPCA TOP 5 LP'!$A$2:$XFC$10000,MATCH(E$1,'Mediana Anual IPCA TOP 5 LP'!$A$2:$XDF$2,0),FALSE)=0,NA(),VLOOKUP(A137,'Mediana Anual IPCA TOP 5 LP'!$A$2:$XFC$10000,MATCH(E$1,'Mediana Anual IPCA TOP 5 LP'!$A$2:$XDF$2,0),FALSE))</f>
        <v>3.25</v>
      </c>
    </row>
    <row r="138" spans="1:5" x14ac:dyDescent="0.3">
      <c r="A138" s="20">
        <v>44761</v>
      </c>
      <c r="B138" s="21">
        <f>IF(VLOOKUP(A138,'Mediana Anual IPCA TOP 5 LP'!$A$2:$XFC$10000,MATCH(B$1,'Mediana Anual IPCA TOP 5 LP'!$A$2:$XDF$2,0),FALSE)=0,NA(),VLOOKUP(A138,'Mediana Anual IPCA TOP 5 LP'!$A$2:$XFC$10000,MATCH(B$1,'Mediana Anual IPCA TOP 5 LP'!$A$2:$XDF$2,0),FALSE))</f>
        <v>5.5444000000000004</v>
      </c>
      <c r="C138" s="21">
        <f>IF(VLOOKUP(A138,'Mediana Anual IPCA TOP 5 LP'!$A$2:$XFC$10000,MATCH(C$1,'Mediana Anual IPCA TOP 5 LP'!$A$2:$XDF$2,0),FALSE)=0,NA(),VLOOKUP(A138,'Mediana Anual IPCA TOP 5 LP'!$A$2:$XFC$10000,MATCH(C$1,'Mediana Anual IPCA TOP 5 LP'!$A$2:$XDF$2,0),FALSE))</f>
        <v>3.36</v>
      </c>
      <c r="D138" s="21">
        <f>IF(VLOOKUP(A138,'Mediana Anual IPCA TOP 5 LP'!$A$2:$XFC$10000,MATCH(D$1,'Mediana Anual IPCA TOP 5 LP'!$A$2:$XDF$2,0),FALSE)=0,NA(),VLOOKUP(A138,'Mediana Anual IPCA TOP 5 LP'!$A$2:$XFC$10000,MATCH(D$1,'Mediana Anual IPCA TOP 5 LP'!$A$2:$XDF$2,0),FALSE))</f>
        <v>3.3</v>
      </c>
      <c r="E138" s="21">
        <f>IF(VLOOKUP(A138,'Mediana Anual IPCA TOP 5 LP'!$A$2:$XFC$10000,MATCH(E$1,'Mediana Anual IPCA TOP 5 LP'!$A$2:$XDF$2,0),FALSE)=0,NA(),VLOOKUP(A138,'Mediana Anual IPCA TOP 5 LP'!$A$2:$XFC$10000,MATCH(E$1,'Mediana Anual IPCA TOP 5 LP'!$A$2:$XDF$2,0),FALSE))</f>
        <v>3.25</v>
      </c>
    </row>
    <row r="139" spans="1:5" x14ac:dyDescent="0.3">
      <c r="A139" s="20">
        <v>44762</v>
      </c>
      <c r="B139" s="21">
        <f>IF(VLOOKUP(A139,'Mediana Anual IPCA TOP 5 LP'!$A$2:$XFC$10000,MATCH(B$1,'Mediana Anual IPCA TOP 5 LP'!$A$2:$XDF$2,0),FALSE)=0,NA(),VLOOKUP(A139,'Mediana Anual IPCA TOP 5 LP'!$A$2:$XFC$10000,MATCH(B$1,'Mediana Anual IPCA TOP 5 LP'!$A$2:$XDF$2,0),FALSE))</f>
        <v>5.5444000000000004</v>
      </c>
      <c r="C139" s="21">
        <f>IF(VLOOKUP(A139,'Mediana Anual IPCA TOP 5 LP'!$A$2:$XFC$10000,MATCH(C$1,'Mediana Anual IPCA TOP 5 LP'!$A$2:$XDF$2,0),FALSE)=0,NA(),VLOOKUP(A139,'Mediana Anual IPCA TOP 5 LP'!$A$2:$XFC$10000,MATCH(C$1,'Mediana Anual IPCA TOP 5 LP'!$A$2:$XDF$2,0),FALSE))</f>
        <v>3.36</v>
      </c>
      <c r="D139" s="21">
        <f>IF(VLOOKUP(A139,'Mediana Anual IPCA TOP 5 LP'!$A$2:$XFC$10000,MATCH(D$1,'Mediana Anual IPCA TOP 5 LP'!$A$2:$XDF$2,0),FALSE)=0,NA(),VLOOKUP(A139,'Mediana Anual IPCA TOP 5 LP'!$A$2:$XFC$10000,MATCH(D$1,'Mediana Anual IPCA TOP 5 LP'!$A$2:$XDF$2,0),FALSE))</f>
        <v>3.3</v>
      </c>
      <c r="E139" s="21">
        <f>IF(VLOOKUP(A139,'Mediana Anual IPCA TOP 5 LP'!$A$2:$XFC$10000,MATCH(E$1,'Mediana Anual IPCA TOP 5 LP'!$A$2:$XDF$2,0),FALSE)=0,NA(),VLOOKUP(A139,'Mediana Anual IPCA TOP 5 LP'!$A$2:$XFC$10000,MATCH(E$1,'Mediana Anual IPCA TOP 5 LP'!$A$2:$XDF$2,0),FALSE))</f>
        <v>3.25</v>
      </c>
    </row>
    <row r="140" spans="1:5" x14ac:dyDescent="0.3">
      <c r="A140" s="20">
        <v>44763</v>
      </c>
      <c r="B140" s="21">
        <f>IF(VLOOKUP(A140,'Mediana Anual IPCA TOP 5 LP'!$A$2:$XFC$10000,MATCH(B$1,'Mediana Anual IPCA TOP 5 LP'!$A$2:$XDF$2,0),FALSE)=0,NA(),VLOOKUP(A140,'Mediana Anual IPCA TOP 5 LP'!$A$2:$XFC$10000,MATCH(B$1,'Mediana Anual IPCA TOP 5 LP'!$A$2:$XDF$2,0),FALSE))</f>
        <v>5.6550000000000002</v>
      </c>
      <c r="C140" s="21">
        <f>IF(VLOOKUP(A140,'Mediana Anual IPCA TOP 5 LP'!$A$2:$XFC$10000,MATCH(C$1,'Mediana Anual IPCA TOP 5 LP'!$A$2:$XDF$2,0),FALSE)=0,NA(),VLOOKUP(A140,'Mediana Anual IPCA TOP 5 LP'!$A$2:$XFC$10000,MATCH(C$1,'Mediana Anual IPCA TOP 5 LP'!$A$2:$XDF$2,0),FALSE))</f>
        <v>3.36</v>
      </c>
      <c r="D140" s="21">
        <f>IF(VLOOKUP(A140,'Mediana Anual IPCA TOP 5 LP'!$A$2:$XFC$10000,MATCH(D$1,'Mediana Anual IPCA TOP 5 LP'!$A$2:$XDF$2,0),FALSE)=0,NA(),VLOOKUP(A140,'Mediana Anual IPCA TOP 5 LP'!$A$2:$XFC$10000,MATCH(D$1,'Mediana Anual IPCA TOP 5 LP'!$A$2:$XDF$2,0),FALSE))</f>
        <v>3.3</v>
      </c>
      <c r="E140" s="21">
        <f>IF(VLOOKUP(A140,'Mediana Anual IPCA TOP 5 LP'!$A$2:$XFC$10000,MATCH(E$1,'Mediana Anual IPCA TOP 5 LP'!$A$2:$XDF$2,0),FALSE)=0,NA(),VLOOKUP(A140,'Mediana Anual IPCA TOP 5 LP'!$A$2:$XFC$10000,MATCH(E$1,'Mediana Anual IPCA TOP 5 LP'!$A$2:$XDF$2,0),FALSE))</f>
        <v>3.25</v>
      </c>
    </row>
    <row r="141" spans="1:5" x14ac:dyDescent="0.3">
      <c r="A141" s="20">
        <v>44764</v>
      </c>
      <c r="B141" s="21">
        <f>IF(VLOOKUP(A141,'Mediana Anual IPCA TOP 5 LP'!$A$2:$XFC$10000,MATCH(B$1,'Mediana Anual IPCA TOP 5 LP'!$A$2:$XDF$2,0),FALSE)=0,NA(),VLOOKUP(A141,'Mediana Anual IPCA TOP 5 LP'!$A$2:$XFC$10000,MATCH(B$1,'Mediana Anual IPCA TOP 5 LP'!$A$2:$XDF$2,0),FALSE))</f>
        <v>5.8917000000000002</v>
      </c>
      <c r="C141" s="21">
        <f>IF(VLOOKUP(A141,'Mediana Anual IPCA TOP 5 LP'!$A$2:$XFC$10000,MATCH(C$1,'Mediana Anual IPCA TOP 5 LP'!$A$2:$XDF$2,0),FALSE)=0,NA(),VLOOKUP(A141,'Mediana Anual IPCA TOP 5 LP'!$A$2:$XFC$10000,MATCH(C$1,'Mediana Anual IPCA TOP 5 LP'!$A$2:$XDF$2,0),FALSE))</f>
        <v>3.61</v>
      </c>
      <c r="D141" s="21">
        <f>IF(VLOOKUP(A141,'Mediana Anual IPCA TOP 5 LP'!$A$2:$XFC$10000,MATCH(D$1,'Mediana Anual IPCA TOP 5 LP'!$A$2:$XDF$2,0),FALSE)=0,NA(),VLOOKUP(A141,'Mediana Anual IPCA TOP 5 LP'!$A$2:$XFC$10000,MATCH(D$1,'Mediana Anual IPCA TOP 5 LP'!$A$2:$XDF$2,0),FALSE))</f>
        <v>3.3</v>
      </c>
      <c r="E141" s="21">
        <f>IF(VLOOKUP(A141,'Mediana Anual IPCA TOP 5 LP'!$A$2:$XFC$10000,MATCH(E$1,'Mediana Anual IPCA TOP 5 LP'!$A$2:$XDF$2,0),FALSE)=0,NA(),VLOOKUP(A141,'Mediana Anual IPCA TOP 5 LP'!$A$2:$XFC$10000,MATCH(E$1,'Mediana Anual IPCA TOP 5 LP'!$A$2:$XDF$2,0),FALSE))</f>
        <v>3.25</v>
      </c>
    </row>
    <row r="142" spans="1:5" x14ac:dyDescent="0.3">
      <c r="A142" s="20">
        <v>44767</v>
      </c>
      <c r="B142" s="21">
        <f>IF(VLOOKUP(A142,'Mediana Anual IPCA TOP 5 LP'!$A$2:$XFC$10000,MATCH(B$1,'Mediana Anual IPCA TOP 5 LP'!$A$2:$XDF$2,0),FALSE)=0,NA(),VLOOKUP(A142,'Mediana Anual IPCA TOP 5 LP'!$A$2:$XFC$10000,MATCH(B$1,'Mediana Anual IPCA TOP 5 LP'!$A$2:$XDF$2,0),FALSE))</f>
        <v>5.8917000000000002</v>
      </c>
      <c r="C142" s="21">
        <f>IF(VLOOKUP(A142,'Mediana Anual IPCA TOP 5 LP'!$A$2:$XFC$10000,MATCH(C$1,'Mediana Anual IPCA TOP 5 LP'!$A$2:$XDF$2,0),FALSE)=0,NA(),VLOOKUP(A142,'Mediana Anual IPCA TOP 5 LP'!$A$2:$XFC$10000,MATCH(C$1,'Mediana Anual IPCA TOP 5 LP'!$A$2:$XDF$2,0),FALSE))</f>
        <v>3.61</v>
      </c>
      <c r="D142" s="21">
        <f>IF(VLOOKUP(A142,'Mediana Anual IPCA TOP 5 LP'!$A$2:$XFC$10000,MATCH(D$1,'Mediana Anual IPCA TOP 5 LP'!$A$2:$XDF$2,0),FALSE)=0,NA(),VLOOKUP(A142,'Mediana Anual IPCA TOP 5 LP'!$A$2:$XFC$10000,MATCH(D$1,'Mediana Anual IPCA TOP 5 LP'!$A$2:$XDF$2,0),FALSE))</f>
        <v>3.3</v>
      </c>
      <c r="E142" s="21">
        <f>IF(VLOOKUP(A142,'Mediana Anual IPCA TOP 5 LP'!$A$2:$XFC$10000,MATCH(E$1,'Mediana Anual IPCA TOP 5 LP'!$A$2:$XDF$2,0),FALSE)=0,NA(),VLOOKUP(A142,'Mediana Anual IPCA TOP 5 LP'!$A$2:$XFC$10000,MATCH(E$1,'Mediana Anual IPCA TOP 5 LP'!$A$2:$XDF$2,0),FALSE))</f>
        <v>3.25</v>
      </c>
    </row>
    <row r="143" spans="1:5" x14ac:dyDescent="0.3">
      <c r="A143" s="20">
        <v>44768</v>
      </c>
      <c r="B143" s="21">
        <f>IF(VLOOKUP(A143,'Mediana Anual IPCA TOP 5 LP'!$A$2:$XFC$10000,MATCH(B$1,'Mediana Anual IPCA TOP 5 LP'!$A$2:$XDF$2,0),FALSE)=0,NA(),VLOOKUP(A143,'Mediana Anual IPCA TOP 5 LP'!$A$2:$XFC$10000,MATCH(B$1,'Mediana Anual IPCA TOP 5 LP'!$A$2:$XDF$2,0),FALSE))</f>
        <v>5.8917000000000002</v>
      </c>
      <c r="C143" s="21">
        <f>IF(VLOOKUP(A143,'Mediana Anual IPCA TOP 5 LP'!$A$2:$XFC$10000,MATCH(C$1,'Mediana Anual IPCA TOP 5 LP'!$A$2:$XDF$2,0),FALSE)=0,NA(),VLOOKUP(A143,'Mediana Anual IPCA TOP 5 LP'!$A$2:$XFC$10000,MATCH(C$1,'Mediana Anual IPCA TOP 5 LP'!$A$2:$XDF$2,0),FALSE))</f>
        <v>3.61</v>
      </c>
      <c r="D143" s="21">
        <f>IF(VLOOKUP(A143,'Mediana Anual IPCA TOP 5 LP'!$A$2:$XFC$10000,MATCH(D$1,'Mediana Anual IPCA TOP 5 LP'!$A$2:$XDF$2,0),FALSE)=0,NA(),VLOOKUP(A143,'Mediana Anual IPCA TOP 5 LP'!$A$2:$XFC$10000,MATCH(D$1,'Mediana Anual IPCA TOP 5 LP'!$A$2:$XDF$2,0),FALSE))</f>
        <v>3.3</v>
      </c>
      <c r="E143" s="21">
        <f>IF(VLOOKUP(A143,'Mediana Anual IPCA TOP 5 LP'!$A$2:$XFC$10000,MATCH(E$1,'Mediana Anual IPCA TOP 5 LP'!$A$2:$XDF$2,0),FALSE)=0,NA(),VLOOKUP(A143,'Mediana Anual IPCA TOP 5 LP'!$A$2:$XFC$10000,MATCH(E$1,'Mediana Anual IPCA TOP 5 LP'!$A$2:$XDF$2,0),FALSE))</f>
        <v>3.25</v>
      </c>
    </row>
    <row r="144" spans="1:5" x14ac:dyDescent="0.3">
      <c r="A144" s="20">
        <v>44769</v>
      </c>
      <c r="B144" s="21">
        <f>IF(VLOOKUP(A144,'Mediana Anual IPCA TOP 5 LP'!$A$2:$XFC$10000,MATCH(B$1,'Mediana Anual IPCA TOP 5 LP'!$A$2:$XDF$2,0),FALSE)=0,NA(),VLOOKUP(A144,'Mediana Anual IPCA TOP 5 LP'!$A$2:$XFC$10000,MATCH(B$1,'Mediana Anual IPCA TOP 5 LP'!$A$2:$XDF$2,0),FALSE))</f>
        <v>5.8917000000000002</v>
      </c>
      <c r="C144" s="21">
        <f>IF(VLOOKUP(A144,'Mediana Anual IPCA TOP 5 LP'!$A$2:$XFC$10000,MATCH(C$1,'Mediana Anual IPCA TOP 5 LP'!$A$2:$XDF$2,0),FALSE)=0,NA(),VLOOKUP(A144,'Mediana Anual IPCA TOP 5 LP'!$A$2:$XFC$10000,MATCH(C$1,'Mediana Anual IPCA TOP 5 LP'!$A$2:$XDF$2,0),FALSE))</f>
        <v>3.61</v>
      </c>
      <c r="D144" s="21">
        <f>IF(VLOOKUP(A144,'Mediana Anual IPCA TOP 5 LP'!$A$2:$XFC$10000,MATCH(D$1,'Mediana Anual IPCA TOP 5 LP'!$A$2:$XDF$2,0),FALSE)=0,NA(),VLOOKUP(A144,'Mediana Anual IPCA TOP 5 LP'!$A$2:$XFC$10000,MATCH(D$1,'Mediana Anual IPCA TOP 5 LP'!$A$2:$XDF$2,0),FALSE))</f>
        <v>3.3</v>
      </c>
      <c r="E144" s="21">
        <f>IF(VLOOKUP(A144,'Mediana Anual IPCA TOP 5 LP'!$A$2:$XFC$10000,MATCH(E$1,'Mediana Anual IPCA TOP 5 LP'!$A$2:$XDF$2,0),FALSE)=0,NA(),VLOOKUP(A144,'Mediana Anual IPCA TOP 5 LP'!$A$2:$XFC$10000,MATCH(E$1,'Mediana Anual IPCA TOP 5 LP'!$A$2:$XDF$2,0),FALSE))</f>
        <v>3.25</v>
      </c>
    </row>
    <row r="145" spans="1:5" x14ac:dyDescent="0.3">
      <c r="A145" s="20">
        <v>44770</v>
      </c>
      <c r="B145" s="21">
        <f>IF(VLOOKUP(A145,'Mediana Anual IPCA TOP 5 LP'!$A$2:$XFC$10000,MATCH(B$1,'Mediana Anual IPCA TOP 5 LP'!$A$2:$XDF$2,0),FALSE)=0,NA(),VLOOKUP(A145,'Mediana Anual IPCA TOP 5 LP'!$A$2:$XFC$10000,MATCH(B$1,'Mediana Anual IPCA TOP 5 LP'!$A$2:$XDF$2,0),FALSE))</f>
        <v>5.8917000000000002</v>
      </c>
      <c r="C145" s="21">
        <f>IF(VLOOKUP(A145,'Mediana Anual IPCA TOP 5 LP'!$A$2:$XFC$10000,MATCH(C$1,'Mediana Anual IPCA TOP 5 LP'!$A$2:$XDF$2,0),FALSE)=0,NA(),VLOOKUP(A145,'Mediana Anual IPCA TOP 5 LP'!$A$2:$XFC$10000,MATCH(C$1,'Mediana Anual IPCA TOP 5 LP'!$A$2:$XDF$2,0),FALSE))</f>
        <v>3.61</v>
      </c>
      <c r="D145" s="21">
        <f>IF(VLOOKUP(A145,'Mediana Anual IPCA TOP 5 LP'!$A$2:$XFC$10000,MATCH(D$1,'Mediana Anual IPCA TOP 5 LP'!$A$2:$XDF$2,0),FALSE)=0,NA(),VLOOKUP(A145,'Mediana Anual IPCA TOP 5 LP'!$A$2:$XFC$10000,MATCH(D$1,'Mediana Anual IPCA TOP 5 LP'!$A$2:$XDF$2,0),FALSE))</f>
        <v>3.3</v>
      </c>
      <c r="E145" s="21">
        <f>IF(VLOOKUP(A145,'Mediana Anual IPCA TOP 5 LP'!$A$2:$XFC$10000,MATCH(E$1,'Mediana Anual IPCA TOP 5 LP'!$A$2:$XDF$2,0),FALSE)=0,NA(),VLOOKUP(A145,'Mediana Anual IPCA TOP 5 LP'!$A$2:$XFC$10000,MATCH(E$1,'Mediana Anual IPCA TOP 5 LP'!$A$2:$XDF$2,0),FALSE))</f>
        <v>3.25</v>
      </c>
    </row>
    <row r="146" spans="1:5" x14ac:dyDescent="0.3">
      <c r="A146" s="20">
        <v>44771</v>
      </c>
      <c r="B146" s="21">
        <f>IF(VLOOKUP(A146,'Mediana Anual IPCA TOP 5 LP'!$A$2:$XFC$10000,MATCH(B$1,'Mediana Anual IPCA TOP 5 LP'!$A$2:$XDF$2,0),FALSE)=0,NA(),VLOOKUP(A146,'Mediana Anual IPCA TOP 5 LP'!$A$2:$XFC$10000,MATCH(B$1,'Mediana Anual IPCA TOP 5 LP'!$A$2:$XDF$2,0),FALSE))</f>
        <v>5.8601000000000001</v>
      </c>
      <c r="C146" s="21">
        <f>IF(VLOOKUP(A146,'Mediana Anual IPCA TOP 5 LP'!$A$2:$XFC$10000,MATCH(C$1,'Mediana Anual IPCA TOP 5 LP'!$A$2:$XDF$2,0),FALSE)=0,NA(),VLOOKUP(A146,'Mediana Anual IPCA TOP 5 LP'!$A$2:$XFC$10000,MATCH(C$1,'Mediana Anual IPCA TOP 5 LP'!$A$2:$XDF$2,0),FALSE))</f>
        <v>3.61</v>
      </c>
      <c r="D146" s="21">
        <f>IF(VLOOKUP(A146,'Mediana Anual IPCA TOP 5 LP'!$A$2:$XFC$10000,MATCH(D$1,'Mediana Anual IPCA TOP 5 LP'!$A$2:$XDF$2,0),FALSE)=0,NA(),VLOOKUP(A146,'Mediana Anual IPCA TOP 5 LP'!$A$2:$XFC$10000,MATCH(D$1,'Mediana Anual IPCA TOP 5 LP'!$A$2:$XDF$2,0),FALSE))</f>
        <v>3.3</v>
      </c>
      <c r="E146" s="21">
        <f>IF(VLOOKUP(A146,'Mediana Anual IPCA TOP 5 LP'!$A$2:$XFC$10000,MATCH(E$1,'Mediana Anual IPCA TOP 5 LP'!$A$2:$XDF$2,0),FALSE)=0,NA(),VLOOKUP(A146,'Mediana Anual IPCA TOP 5 LP'!$A$2:$XFC$10000,MATCH(E$1,'Mediana Anual IPCA TOP 5 LP'!$A$2:$XDF$2,0),FALSE))</f>
        <v>3.25</v>
      </c>
    </row>
    <row r="147" spans="1:5" x14ac:dyDescent="0.3">
      <c r="A147" s="20">
        <v>44774</v>
      </c>
      <c r="B147" s="21">
        <f>IF(VLOOKUP(A147,'Mediana Anual IPCA TOP 5 LP'!$A$2:$XFC$10000,MATCH(B$1,'Mediana Anual IPCA TOP 5 LP'!$A$2:$XDF$2,0),FALSE)=0,NA(),VLOOKUP(A147,'Mediana Anual IPCA TOP 5 LP'!$A$2:$XFC$10000,MATCH(B$1,'Mediana Anual IPCA TOP 5 LP'!$A$2:$XDF$2,0),FALSE))</f>
        <v>5.8601000000000001</v>
      </c>
      <c r="C147" s="21">
        <f>IF(VLOOKUP(A147,'Mediana Anual IPCA TOP 5 LP'!$A$2:$XFC$10000,MATCH(C$1,'Mediana Anual IPCA TOP 5 LP'!$A$2:$XDF$2,0),FALSE)=0,NA(),VLOOKUP(A147,'Mediana Anual IPCA TOP 5 LP'!$A$2:$XFC$10000,MATCH(C$1,'Mediana Anual IPCA TOP 5 LP'!$A$2:$XDF$2,0),FALSE))</f>
        <v>3.61</v>
      </c>
      <c r="D147" s="21">
        <f>IF(VLOOKUP(A147,'Mediana Anual IPCA TOP 5 LP'!$A$2:$XFC$10000,MATCH(D$1,'Mediana Anual IPCA TOP 5 LP'!$A$2:$XDF$2,0),FALSE)=0,NA(),VLOOKUP(A147,'Mediana Anual IPCA TOP 5 LP'!$A$2:$XFC$10000,MATCH(D$1,'Mediana Anual IPCA TOP 5 LP'!$A$2:$XDF$2,0),FALSE))</f>
        <v>3.3</v>
      </c>
      <c r="E147" s="21">
        <f>IF(VLOOKUP(A147,'Mediana Anual IPCA TOP 5 LP'!$A$2:$XFC$10000,MATCH(E$1,'Mediana Anual IPCA TOP 5 LP'!$A$2:$XDF$2,0),FALSE)=0,NA(),VLOOKUP(A147,'Mediana Anual IPCA TOP 5 LP'!$A$2:$XFC$10000,MATCH(E$1,'Mediana Anual IPCA TOP 5 LP'!$A$2:$XDF$2,0),FALSE))</f>
        <v>3.25</v>
      </c>
    </row>
    <row r="148" spans="1:5" x14ac:dyDescent="0.3">
      <c r="A148" s="20">
        <v>44775</v>
      </c>
      <c r="B148" s="21">
        <f>IF(VLOOKUP(A148,'Mediana Anual IPCA TOP 5 LP'!$A$2:$XFC$10000,MATCH(B$1,'Mediana Anual IPCA TOP 5 LP'!$A$2:$XDF$2,0),FALSE)=0,NA(),VLOOKUP(A148,'Mediana Anual IPCA TOP 5 LP'!$A$2:$XFC$10000,MATCH(B$1,'Mediana Anual IPCA TOP 5 LP'!$A$2:$XDF$2,0),FALSE))</f>
        <v>5.8601000000000001</v>
      </c>
      <c r="C148" s="21">
        <f>IF(VLOOKUP(A148,'Mediana Anual IPCA TOP 5 LP'!$A$2:$XFC$10000,MATCH(C$1,'Mediana Anual IPCA TOP 5 LP'!$A$2:$XDF$2,0),FALSE)=0,NA(),VLOOKUP(A148,'Mediana Anual IPCA TOP 5 LP'!$A$2:$XFC$10000,MATCH(C$1,'Mediana Anual IPCA TOP 5 LP'!$A$2:$XDF$2,0),FALSE))</f>
        <v>3.61</v>
      </c>
      <c r="D148" s="21">
        <f>IF(VLOOKUP(A148,'Mediana Anual IPCA TOP 5 LP'!$A$2:$XFC$10000,MATCH(D$1,'Mediana Anual IPCA TOP 5 LP'!$A$2:$XDF$2,0),FALSE)=0,NA(),VLOOKUP(A148,'Mediana Anual IPCA TOP 5 LP'!$A$2:$XFC$10000,MATCH(D$1,'Mediana Anual IPCA TOP 5 LP'!$A$2:$XDF$2,0),FALSE))</f>
        <v>3.3</v>
      </c>
      <c r="E148" s="21">
        <f>IF(VLOOKUP(A148,'Mediana Anual IPCA TOP 5 LP'!$A$2:$XFC$10000,MATCH(E$1,'Mediana Anual IPCA TOP 5 LP'!$A$2:$XDF$2,0),FALSE)=0,NA(),VLOOKUP(A148,'Mediana Anual IPCA TOP 5 LP'!$A$2:$XFC$10000,MATCH(E$1,'Mediana Anual IPCA TOP 5 LP'!$A$2:$XDF$2,0),FALSE))</f>
        <v>3.25</v>
      </c>
    </row>
    <row r="149" spans="1:5" x14ac:dyDescent="0.3">
      <c r="A149" s="20">
        <v>44776</v>
      </c>
      <c r="B149" s="21">
        <f>IF(VLOOKUP(A149,'Mediana Anual IPCA TOP 5 LP'!$A$2:$XFC$10000,MATCH(B$1,'Mediana Anual IPCA TOP 5 LP'!$A$2:$XDF$2,0),FALSE)=0,NA(),VLOOKUP(A149,'Mediana Anual IPCA TOP 5 LP'!$A$2:$XFC$10000,MATCH(B$1,'Mediana Anual IPCA TOP 5 LP'!$A$2:$XDF$2,0),FALSE))</f>
        <v>5.8601000000000001</v>
      </c>
      <c r="C149" s="21">
        <f>IF(VLOOKUP(A149,'Mediana Anual IPCA TOP 5 LP'!$A$2:$XFC$10000,MATCH(C$1,'Mediana Anual IPCA TOP 5 LP'!$A$2:$XDF$2,0),FALSE)=0,NA(),VLOOKUP(A149,'Mediana Anual IPCA TOP 5 LP'!$A$2:$XFC$10000,MATCH(C$1,'Mediana Anual IPCA TOP 5 LP'!$A$2:$XDF$2,0),FALSE))</f>
        <v>3.61</v>
      </c>
      <c r="D149" s="21">
        <f>IF(VLOOKUP(A149,'Mediana Anual IPCA TOP 5 LP'!$A$2:$XFC$10000,MATCH(D$1,'Mediana Anual IPCA TOP 5 LP'!$A$2:$XDF$2,0),FALSE)=0,NA(),VLOOKUP(A149,'Mediana Anual IPCA TOP 5 LP'!$A$2:$XFC$10000,MATCH(D$1,'Mediana Anual IPCA TOP 5 LP'!$A$2:$XDF$2,0),FALSE))</f>
        <v>3.3</v>
      </c>
      <c r="E149" s="21">
        <f>IF(VLOOKUP(A149,'Mediana Anual IPCA TOP 5 LP'!$A$2:$XFC$10000,MATCH(E$1,'Mediana Anual IPCA TOP 5 LP'!$A$2:$XDF$2,0),FALSE)=0,NA(),VLOOKUP(A149,'Mediana Anual IPCA TOP 5 LP'!$A$2:$XFC$10000,MATCH(E$1,'Mediana Anual IPCA TOP 5 LP'!$A$2:$XDF$2,0),FALSE))</f>
        <v>3.25</v>
      </c>
    </row>
    <row r="150" spans="1:5" x14ac:dyDescent="0.3">
      <c r="A150" s="20">
        <v>44777</v>
      </c>
      <c r="B150" s="21">
        <f>IF(VLOOKUP(A150,'Mediana Anual IPCA TOP 5 LP'!$A$2:$XFC$10000,MATCH(B$1,'Mediana Anual IPCA TOP 5 LP'!$A$2:$XDF$2,0),FALSE)=0,NA(),VLOOKUP(A150,'Mediana Anual IPCA TOP 5 LP'!$A$2:$XFC$10000,MATCH(B$1,'Mediana Anual IPCA TOP 5 LP'!$A$2:$XDF$2,0),FALSE))</f>
        <v>5.8601000000000001</v>
      </c>
      <c r="C150" s="21">
        <f>IF(VLOOKUP(A150,'Mediana Anual IPCA TOP 5 LP'!$A$2:$XFC$10000,MATCH(C$1,'Mediana Anual IPCA TOP 5 LP'!$A$2:$XDF$2,0),FALSE)=0,NA(),VLOOKUP(A150,'Mediana Anual IPCA TOP 5 LP'!$A$2:$XFC$10000,MATCH(C$1,'Mediana Anual IPCA TOP 5 LP'!$A$2:$XDF$2,0),FALSE))</f>
        <v>3.61</v>
      </c>
      <c r="D150" s="21">
        <f>IF(VLOOKUP(A150,'Mediana Anual IPCA TOP 5 LP'!$A$2:$XFC$10000,MATCH(D$1,'Mediana Anual IPCA TOP 5 LP'!$A$2:$XDF$2,0),FALSE)=0,NA(),VLOOKUP(A150,'Mediana Anual IPCA TOP 5 LP'!$A$2:$XFC$10000,MATCH(D$1,'Mediana Anual IPCA TOP 5 LP'!$A$2:$XDF$2,0),FALSE))</f>
        <v>3.3</v>
      </c>
      <c r="E150" s="21">
        <f>IF(VLOOKUP(A150,'Mediana Anual IPCA TOP 5 LP'!$A$2:$XFC$10000,MATCH(E$1,'Mediana Anual IPCA TOP 5 LP'!$A$2:$XDF$2,0),FALSE)=0,NA(),VLOOKUP(A150,'Mediana Anual IPCA TOP 5 LP'!$A$2:$XFC$10000,MATCH(E$1,'Mediana Anual IPCA TOP 5 LP'!$A$2:$XDF$2,0),FALSE))</f>
        <v>3.25</v>
      </c>
    </row>
    <row r="151" spans="1:5" x14ac:dyDescent="0.3">
      <c r="A151" s="20">
        <v>44778</v>
      </c>
      <c r="B151" s="21">
        <f>IF(VLOOKUP(A151,'Mediana Anual IPCA TOP 5 LP'!$A$2:$XFC$10000,MATCH(B$1,'Mediana Anual IPCA TOP 5 LP'!$A$2:$XDF$2,0),FALSE)=0,NA(),VLOOKUP(A151,'Mediana Anual IPCA TOP 5 LP'!$A$2:$XFC$10000,MATCH(B$1,'Mediana Anual IPCA TOP 5 LP'!$A$2:$XDF$2,0),FALSE))</f>
        <v>5.8601000000000001</v>
      </c>
      <c r="C151" s="21">
        <f>IF(VLOOKUP(A151,'Mediana Anual IPCA TOP 5 LP'!$A$2:$XFC$10000,MATCH(C$1,'Mediana Anual IPCA TOP 5 LP'!$A$2:$XDF$2,0),FALSE)=0,NA(),VLOOKUP(A151,'Mediana Anual IPCA TOP 5 LP'!$A$2:$XFC$10000,MATCH(C$1,'Mediana Anual IPCA TOP 5 LP'!$A$2:$XDF$2,0),FALSE))</f>
        <v>3.61</v>
      </c>
      <c r="D151" s="21">
        <f>IF(VLOOKUP(A151,'Mediana Anual IPCA TOP 5 LP'!$A$2:$XFC$10000,MATCH(D$1,'Mediana Anual IPCA TOP 5 LP'!$A$2:$XDF$2,0),FALSE)=0,NA(),VLOOKUP(A151,'Mediana Anual IPCA TOP 5 LP'!$A$2:$XFC$10000,MATCH(D$1,'Mediana Anual IPCA TOP 5 LP'!$A$2:$XDF$2,0),FALSE))</f>
        <v>3.3</v>
      </c>
      <c r="E151" s="21">
        <f>IF(VLOOKUP(A151,'Mediana Anual IPCA TOP 5 LP'!$A$2:$XFC$10000,MATCH(E$1,'Mediana Anual IPCA TOP 5 LP'!$A$2:$XDF$2,0),FALSE)=0,NA(),VLOOKUP(A151,'Mediana Anual IPCA TOP 5 LP'!$A$2:$XFC$10000,MATCH(E$1,'Mediana Anual IPCA TOP 5 LP'!$A$2:$XDF$2,0),FALSE))</f>
        <v>3.25</v>
      </c>
    </row>
    <row r="152" spans="1:5" x14ac:dyDescent="0.3">
      <c r="A152" s="20">
        <v>44781</v>
      </c>
      <c r="B152" s="21">
        <f>IF(VLOOKUP(A152,'Mediana Anual IPCA TOP 5 LP'!$A$2:$XFC$10000,MATCH(B$1,'Mediana Anual IPCA TOP 5 LP'!$A$2:$XDF$2,0),FALSE)=0,NA(),VLOOKUP(A152,'Mediana Anual IPCA TOP 5 LP'!$A$2:$XFC$10000,MATCH(B$1,'Mediana Anual IPCA TOP 5 LP'!$A$2:$XDF$2,0),FALSE))</f>
        <v>5.8601000000000001</v>
      </c>
      <c r="C152" s="21">
        <f>IF(VLOOKUP(A152,'Mediana Anual IPCA TOP 5 LP'!$A$2:$XFC$10000,MATCH(C$1,'Mediana Anual IPCA TOP 5 LP'!$A$2:$XDF$2,0),FALSE)=0,NA(),VLOOKUP(A152,'Mediana Anual IPCA TOP 5 LP'!$A$2:$XFC$10000,MATCH(C$1,'Mediana Anual IPCA TOP 5 LP'!$A$2:$XDF$2,0),FALSE))</f>
        <v>3.61</v>
      </c>
      <c r="D152" s="21">
        <f>IF(VLOOKUP(A152,'Mediana Anual IPCA TOP 5 LP'!$A$2:$XFC$10000,MATCH(D$1,'Mediana Anual IPCA TOP 5 LP'!$A$2:$XDF$2,0),FALSE)=0,NA(),VLOOKUP(A152,'Mediana Anual IPCA TOP 5 LP'!$A$2:$XFC$10000,MATCH(D$1,'Mediana Anual IPCA TOP 5 LP'!$A$2:$XDF$2,0),FALSE))</f>
        <v>3.3</v>
      </c>
      <c r="E152" s="21">
        <f>IF(VLOOKUP(A152,'Mediana Anual IPCA TOP 5 LP'!$A$2:$XFC$10000,MATCH(E$1,'Mediana Anual IPCA TOP 5 LP'!$A$2:$XDF$2,0),FALSE)=0,NA(),VLOOKUP(A152,'Mediana Anual IPCA TOP 5 LP'!$A$2:$XFC$10000,MATCH(E$1,'Mediana Anual IPCA TOP 5 LP'!$A$2:$XDF$2,0),FALSE))</f>
        <v>3.25</v>
      </c>
    </row>
    <row r="153" spans="1:5" x14ac:dyDescent="0.3">
      <c r="A153" s="20">
        <v>44782</v>
      </c>
      <c r="B153" s="21">
        <f>IF(VLOOKUP(A153,'Mediana Anual IPCA TOP 5 LP'!$A$2:$XFC$10000,MATCH(B$1,'Mediana Anual IPCA TOP 5 LP'!$A$2:$XDF$2,0),FALSE)=0,NA(),VLOOKUP(A153,'Mediana Anual IPCA TOP 5 LP'!$A$2:$XFC$10000,MATCH(B$1,'Mediana Anual IPCA TOP 5 LP'!$A$2:$XDF$2,0),FALSE))</f>
        <v>5.8601000000000001</v>
      </c>
      <c r="C153" s="21">
        <f>IF(VLOOKUP(A153,'Mediana Anual IPCA TOP 5 LP'!$A$2:$XFC$10000,MATCH(C$1,'Mediana Anual IPCA TOP 5 LP'!$A$2:$XDF$2,0),FALSE)=0,NA(),VLOOKUP(A153,'Mediana Anual IPCA TOP 5 LP'!$A$2:$XFC$10000,MATCH(C$1,'Mediana Anual IPCA TOP 5 LP'!$A$2:$XDF$2,0),FALSE))</f>
        <v>3.61</v>
      </c>
      <c r="D153" s="21">
        <f>IF(VLOOKUP(A153,'Mediana Anual IPCA TOP 5 LP'!$A$2:$XFC$10000,MATCH(D$1,'Mediana Anual IPCA TOP 5 LP'!$A$2:$XDF$2,0),FALSE)=0,NA(),VLOOKUP(A153,'Mediana Anual IPCA TOP 5 LP'!$A$2:$XFC$10000,MATCH(D$1,'Mediana Anual IPCA TOP 5 LP'!$A$2:$XDF$2,0),FALSE))</f>
        <v>3.3</v>
      </c>
      <c r="E153" s="21">
        <f>IF(VLOOKUP(A153,'Mediana Anual IPCA TOP 5 LP'!$A$2:$XFC$10000,MATCH(E$1,'Mediana Anual IPCA TOP 5 LP'!$A$2:$XDF$2,0),FALSE)=0,NA(),VLOOKUP(A153,'Mediana Anual IPCA TOP 5 LP'!$A$2:$XFC$10000,MATCH(E$1,'Mediana Anual IPCA TOP 5 LP'!$A$2:$XDF$2,0),FALSE))</f>
        <v>3.25</v>
      </c>
    </row>
    <row r="154" spans="1:5" x14ac:dyDescent="0.3">
      <c r="A154" s="20">
        <v>44783</v>
      </c>
      <c r="B154" s="21">
        <f>IF(VLOOKUP(A154,'Mediana Anual IPCA TOP 5 LP'!$A$2:$XFC$10000,MATCH(B$1,'Mediana Anual IPCA TOP 5 LP'!$A$2:$XDF$2,0),FALSE)=0,NA(),VLOOKUP(A154,'Mediana Anual IPCA TOP 5 LP'!$A$2:$XFC$10000,MATCH(B$1,'Mediana Anual IPCA TOP 5 LP'!$A$2:$XDF$2,0),FALSE))</f>
        <v>5.8601000000000001</v>
      </c>
      <c r="C154" s="21">
        <f>IF(VLOOKUP(A154,'Mediana Anual IPCA TOP 5 LP'!$A$2:$XFC$10000,MATCH(C$1,'Mediana Anual IPCA TOP 5 LP'!$A$2:$XDF$2,0),FALSE)=0,NA(),VLOOKUP(A154,'Mediana Anual IPCA TOP 5 LP'!$A$2:$XFC$10000,MATCH(C$1,'Mediana Anual IPCA TOP 5 LP'!$A$2:$XDF$2,0),FALSE))</f>
        <v>3.61</v>
      </c>
      <c r="D154" s="21">
        <f>IF(VLOOKUP(A154,'Mediana Anual IPCA TOP 5 LP'!$A$2:$XFC$10000,MATCH(D$1,'Mediana Anual IPCA TOP 5 LP'!$A$2:$XDF$2,0),FALSE)=0,NA(),VLOOKUP(A154,'Mediana Anual IPCA TOP 5 LP'!$A$2:$XFC$10000,MATCH(D$1,'Mediana Anual IPCA TOP 5 LP'!$A$2:$XDF$2,0),FALSE))</f>
        <v>3.3</v>
      </c>
      <c r="E154" s="21">
        <f>IF(VLOOKUP(A154,'Mediana Anual IPCA TOP 5 LP'!$A$2:$XFC$10000,MATCH(E$1,'Mediana Anual IPCA TOP 5 LP'!$A$2:$XDF$2,0),FALSE)=0,NA(),VLOOKUP(A154,'Mediana Anual IPCA TOP 5 LP'!$A$2:$XFC$10000,MATCH(E$1,'Mediana Anual IPCA TOP 5 LP'!$A$2:$XDF$2,0),FALSE))</f>
        <v>3.25</v>
      </c>
    </row>
    <row r="155" spans="1:5" x14ac:dyDescent="0.3">
      <c r="A155" s="20">
        <v>44784</v>
      </c>
      <c r="B155" s="21">
        <f>IF(VLOOKUP(A155,'Mediana Anual IPCA TOP 5 LP'!$A$2:$XFC$10000,MATCH(B$1,'Mediana Anual IPCA TOP 5 LP'!$A$2:$XDF$2,0),FALSE)=0,NA(),VLOOKUP(A155,'Mediana Anual IPCA TOP 5 LP'!$A$2:$XFC$10000,MATCH(B$1,'Mediana Anual IPCA TOP 5 LP'!$A$2:$XDF$2,0),FALSE))</f>
        <v>5.8601000000000001</v>
      </c>
      <c r="C155" s="21">
        <f>IF(VLOOKUP(A155,'Mediana Anual IPCA TOP 5 LP'!$A$2:$XFC$10000,MATCH(C$1,'Mediana Anual IPCA TOP 5 LP'!$A$2:$XDF$2,0),FALSE)=0,NA(),VLOOKUP(A155,'Mediana Anual IPCA TOP 5 LP'!$A$2:$XFC$10000,MATCH(C$1,'Mediana Anual IPCA TOP 5 LP'!$A$2:$XDF$2,0),FALSE))</f>
        <v>3.61</v>
      </c>
      <c r="D155" s="21">
        <f>IF(VLOOKUP(A155,'Mediana Anual IPCA TOP 5 LP'!$A$2:$XFC$10000,MATCH(D$1,'Mediana Anual IPCA TOP 5 LP'!$A$2:$XDF$2,0),FALSE)=0,NA(),VLOOKUP(A155,'Mediana Anual IPCA TOP 5 LP'!$A$2:$XFC$10000,MATCH(D$1,'Mediana Anual IPCA TOP 5 LP'!$A$2:$XDF$2,0),FALSE))</f>
        <v>3.3</v>
      </c>
      <c r="E155" s="21">
        <f>IF(VLOOKUP(A155,'Mediana Anual IPCA TOP 5 LP'!$A$2:$XFC$10000,MATCH(E$1,'Mediana Anual IPCA TOP 5 LP'!$A$2:$XDF$2,0),FALSE)=0,NA(),VLOOKUP(A155,'Mediana Anual IPCA TOP 5 LP'!$A$2:$XFC$10000,MATCH(E$1,'Mediana Anual IPCA TOP 5 LP'!$A$2:$XDF$2,0),FALSE))</f>
        <v>3.25</v>
      </c>
    </row>
    <row r="156" spans="1:5" x14ac:dyDescent="0.3">
      <c r="A156" s="20">
        <v>44785</v>
      </c>
      <c r="B156" s="21">
        <f>IF(VLOOKUP(A156,'Mediana Anual IPCA TOP 5 LP'!$A$2:$XFC$10000,MATCH(B$1,'Mediana Anual IPCA TOP 5 LP'!$A$2:$XDF$2,0),FALSE)=0,NA(),VLOOKUP(A156,'Mediana Anual IPCA TOP 5 LP'!$A$2:$XFC$10000,MATCH(B$1,'Mediana Anual IPCA TOP 5 LP'!$A$2:$XDF$2,0),FALSE))</f>
        <v>5.8601000000000001</v>
      </c>
      <c r="C156" s="21">
        <f>IF(VLOOKUP(A156,'Mediana Anual IPCA TOP 5 LP'!$A$2:$XFC$10000,MATCH(C$1,'Mediana Anual IPCA TOP 5 LP'!$A$2:$XDF$2,0),FALSE)=0,NA(),VLOOKUP(A156,'Mediana Anual IPCA TOP 5 LP'!$A$2:$XFC$10000,MATCH(C$1,'Mediana Anual IPCA TOP 5 LP'!$A$2:$XDF$2,0),FALSE))</f>
        <v>3.61</v>
      </c>
      <c r="D156" s="21">
        <f>IF(VLOOKUP(A156,'Mediana Anual IPCA TOP 5 LP'!$A$2:$XFC$10000,MATCH(D$1,'Mediana Anual IPCA TOP 5 LP'!$A$2:$XDF$2,0),FALSE)=0,NA(),VLOOKUP(A156,'Mediana Anual IPCA TOP 5 LP'!$A$2:$XFC$10000,MATCH(D$1,'Mediana Anual IPCA TOP 5 LP'!$A$2:$XDF$2,0),FALSE))</f>
        <v>3.3</v>
      </c>
      <c r="E156" s="21">
        <f>IF(VLOOKUP(A156,'Mediana Anual IPCA TOP 5 LP'!$A$2:$XFC$10000,MATCH(E$1,'Mediana Anual IPCA TOP 5 LP'!$A$2:$XDF$2,0),FALSE)=0,NA(),VLOOKUP(A156,'Mediana Anual IPCA TOP 5 LP'!$A$2:$XFC$10000,MATCH(E$1,'Mediana Anual IPCA TOP 5 LP'!$A$2:$XDF$2,0),FALSE))</f>
        <v>3.25</v>
      </c>
    </row>
    <row r="157" spans="1:5" x14ac:dyDescent="0.3">
      <c r="A157" s="20">
        <v>44788</v>
      </c>
      <c r="B157" s="21">
        <f>IF(VLOOKUP(A157,'Mediana Anual IPCA TOP 5 LP'!$A$2:$XFC$10000,MATCH(B$1,'Mediana Anual IPCA TOP 5 LP'!$A$2:$XDF$2,0),FALSE)=0,NA(),VLOOKUP(A157,'Mediana Anual IPCA TOP 5 LP'!$A$2:$XFC$10000,MATCH(B$1,'Mediana Anual IPCA TOP 5 LP'!$A$2:$XDF$2,0),FALSE))</f>
        <v>5.7656000000000001</v>
      </c>
      <c r="C157" s="21">
        <f>IF(VLOOKUP(A157,'Mediana Anual IPCA TOP 5 LP'!$A$2:$XFC$10000,MATCH(C$1,'Mediana Anual IPCA TOP 5 LP'!$A$2:$XDF$2,0),FALSE)=0,NA(),VLOOKUP(A157,'Mediana Anual IPCA TOP 5 LP'!$A$2:$XFC$10000,MATCH(C$1,'Mediana Anual IPCA TOP 5 LP'!$A$2:$XDF$2,0),FALSE))</f>
        <v>3.61</v>
      </c>
      <c r="D157" s="21">
        <f>IF(VLOOKUP(A157,'Mediana Anual IPCA TOP 5 LP'!$A$2:$XFC$10000,MATCH(D$1,'Mediana Anual IPCA TOP 5 LP'!$A$2:$XDF$2,0),FALSE)=0,NA(),VLOOKUP(A157,'Mediana Anual IPCA TOP 5 LP'!$A$2:$XFC$10000,MATCH(D$1,'Mediana Anual IPCA TOP 5 LP'!$A$2:$XDF$2,0),FALSE))</f>
        <v>3.3</v>
      </c>
      <c r="E157" s="21">
        <f>IF(VLOOKUP(A157,'Mediana Anual IPCA TOP 5 LP'!$A$2:$XFC$10000,MATCH(E$1,'Mediana Anual IPCA TOP 5 LP'!$A$2:$XDF$2,0),FALSE)=0,NA(),VLOOKUP(A157,'Mediana Anual IPCA TOP 5 LP'!$A$2:$XFC$10000,MATCH(E$1,'Mediana Anual IPCA TOP 5 LP'!$A$2:$XDF$2,0),FALSE))</f>
        <v>3.25</v>
      </c>
    </row>
    <row r="158" spans="1:5" x14ac:dyDescent="0.3">
      <c r="A158" s="20">
        <v>44789</v>
      </c>
      <c r="B158" s="21">
        <f>IF(VLOOKUP(A158,'Mediana Anual IPCA TOP 5 LP'!$A$2:$XFC$10000,MATCH(B$1,'Mediana Anual IPCA TOP 5 LP'!$A$2:$XDF$2,0),FALSE)=0,NA(),VLOOKUP(A158,'Mediana Anual IPCA TOP 5 LP'!$A$2:$XFC$10000,MATCH(B$1,'Mediana Anual IPCA TOP 5 LP'!$A$2:$XDF$2,0),FALSE))</f>
        <v>5.7656000000000001</v>
      </c>
      <c r="C158" s="21">
        <f>IF(VLOOKUP(A158,'Mediana Anual IPCA TOP 5 LP'!$A$2:$XFC$10000,MATCH(C$1,'Mediana Anual IPCA TOP 5 LP'!$A$2:$XDF$2,0),FALSE)=0,NA(),VLOOKUP(A158,'Mediana Anual IPCA TOP 5 LP'!$A$2:$XFC$10000,MATCH(C$1,'Mediana Anual IPCA TOP 5 LP'!$A$2:$XDF$2,0),FALSE))</f>
        <v>3.61</v>
      </c>
      <c r="D158" s="21">
        <f>IF(VLOOKUP(A158,'Mediana Anual IPCA TOP 5 LP'!$A$2:$XFC$10000,MATCH(D$1,'Mediana Anual IPCA TOP 5 LP'!$A$2:$XDF$2,0),FALSE)=0,NA(),VLOOKUP(A158,'Mediana Anual IPCA TOP 5 LP'!$A$2:$XFC$10000,MATCH(D$1,'Mediana Anual IPCA TOP 5 LP'!$A$2:$XDF$2,0),FALSE))</f>
        <v>3.3</v>
      </c>
      <c r="E158" s="21">
        <f>IF(VLOOKUP(A158,'Mediana Anual IPCA TOP 5 LP'!$A$2:$XFC$10000,MATCH(E$1,'Mediana Anual IPCA TOP 5 LP'!$A$2:$XDF$2,0),FALSE)=0,NA(),VLOOKUP(A158,'Mediana Anual IPCA TOP 5 LP'!$A$2:$XFC$10000,MATCH(E$1,'Mediana Anual IPCA TOP 5 LP'!$A$2:$XDF$2,0),FALSE))</f>
        <v>3.25</v>
      </c>
    </row>
    <row r="159" spans="1:5" x14ac:dyDescent="0.3">
      <c r="A159" s="20">
        <v>44790</v>
      </c>
      <c r="B159" s="21">
        <f>IF(VLOOKUP(A159,'Mediana Anual IPCA TOP 5 LP'!$A$2:$XFC$10000,MATCH(B$1,'Mediana Anual IPCA TOP 5 LP'!$A$2:$XDF$2,0),FALSE)=0,NA(),VLOOKUP(A159,'Mediana Anual IPCA TOP 5 LP'!$A$2:$XFC$10000,MATCH(B$1,'Mediana Anual IPCA TOP 5 LP'!$A$2:$XDF$2,0),FALSE))</f>
        <v>5.7656000000000001</v>
      </c>
      <c r="C159" s="21">
        <f>IF(VLOOKUP(A159,'Mediana Anual IPCA TOP 5 LP'!$A$2:$XFC$10000,MATCH(C$1,'Mediana Anual IPCA TOP 5 LP'!$A$2:$XDF$2,0),FALSE)=0,NA(),VLOOKUP(A159,'Mediana Anual IPCA TOP 5 LP'!$A$2:$XFC$10000,MATCH(C$1,'Mediana Anual IPCA TOP 5 LP'!$A$2:$XDF$2,0),FALSE))</f>
        <v>3.61</v>
      </c>
      <c r="D159" s="21">
        <f>IF(VLOOKUP(A159,'Mediana Anual IPCA TOP 5 LP'!$A$2:$XFC$10000,MATCH(D$1,'Mediana Anual IPCA TOP 5 LP'!$A$2:$XDF$2,0),FALSE)=0,NA(),VLOOKUP(A159,'Mediana Anual IPCA TOP 5 LP'!$A$2:$XFC$10000,MATCH(D$1,'Mediana Anual IPCA TOP 5 LP'!$A$2:$XDF$2,0),FALSE))</f>
        <v>3.3</v>
      </c>
      <c r="E159" s="21">
        <f>IF(VLOOKUP(A159,'Mediana Anual IPCA TOP 5 LP'!$A$2:$XFC$10000,MATCH(E$1,'Mediana Anual IPCA TOP 5 LP'!$A$2:$XDF$2,0),FALSE)=0,NA(),VLOOKUP(A159,'Mediana Anual IPCA TOP 5 LP'!$A$2:$XFC$10000,MATCH(E$1,'Mediana Anual IPCA TOP 5 LP'!$A$2:$XDF$2,0),FALSE))</f>
        <v>3.25</v>
      </c>
    </row>
    <row r="160" spans="1:5" x14ac:dyDescent="0.3">
      <c r="A160" s="20">
        <v>44791</v>
      </c>
      <c r="B160" s="21">
        <f>IF(VLOOKUP(A160,'Mediana Anual IPCA TOP 5 LP'!$A$2:$XFC$10000,MATCH(B$1,'Mediana Anual IPCA TOP 5 LP'!$A$2:$XDF$2,0),FALSE)=0,NA(),VLOOKUP(A160,'Mediana Anual IPCA TOP 5 LP'!$A$2:$XFC$10000,MATCH(B$1,'Mediana Anual IPCA TOP 5 LP'!$A$2:$XDF$2,0),FALSE))</f>
        <v>5.7605000000000004</v>
      </c>
      <c r="C160" s="21">
        <f>IF(VLOOKUP(A160,'Mediana Anual IPCA TOP 5 LP'!$A$2:$XFC$10000,MATCH(C$1,'Mediana Anual IPCA TOP 5 LP'!$A$2:$XDF$2,0),FALSE)=0,NA(),VLOOKUP(A160,'Mediana Anual IPCA TOP 5 LP'!$A$2:$XFC$10000,MATCH(C$1,'Mediana Anual IPCA TOP 5 LP'!$A$2:$XDF$2,0),FALSE))</f>
        <v>4</v>
      </c>
      <c r="D160" s="21">
        <f>IF(VLOOKUP(A160,'Mediana Anual IPCA TOP 5 LP'!$A$2:$XFC$10000,MATCH(D$1,'Mediana Anual IPCA TOP 5 LP'!$A$2:$XDF$2,0),FALSE)=0,NA(),VLOOKUP(A160,'Mediana Anual IPCA TOP 5 LP'!$A$2:$XFC$10000,MATCH(D$1,'Mediana Anual IPCA TOP 5 LP'!$A$2:$XDF$2,0),FALSE))</f>
        <v>3.5</v>
      </c>
      <c r="E160" s="21">
        <f>IF(VLOOKUP(A160,'Mediana Anual IPCA TOP 5 LP'!$A$2:$XFC$10000,MATCH(E$1,'Mediana Anual IPCA TOP 5 LP'!$A$2:$XDF$2,0),FALSE)=0,NA(),VLOOKUP(A160,'Mediana Anual IPCA TOP 5 LP'!$A$2:$XFC$10000,MATCH(E$1,'Mediana Anual IPCA TOP 5 LP'!$A$2:$XDF$2,0),FALSE))</f>
        <v>3.5</v>
      </c>
    </row>
    <row r="161" spans="1:5" x14ac:dyDescent="0.3">
      <c r="A161" s="20">
        <v>44792</v>
      </c>
      <c r="B161" s="21">
        <f>IF(VLOOKUP(A161,'Mediana Anual IPCA TOP 5 LP'!$A$2:$XFC$10000,MATCH(B$1,'Mediana Anual IPCA TOP 5 LP'!$A$2:$XDF$2,0),FALSE)=0,NA(),VLOOKUP(A161,'Mediana Anual IPCA TOP 5 LP'!$A$2:$XFC$10000,MATCH(B$1,'Mediana Anual IPCA TOP 5 LP'!$A$2:$XDF$2,0),FALSE))</f>
        <v>5.2914000000000003</v>
      </c>
      <c r="C161" s="21">
        <f>IF(VLOOKUP(A161,'Mediana Anual IPCA TOP 5 LP'!$A$2:$XFC$10000,MATCH(C$1,'Mediana Anual IPCA TOP 5 LP'!$A$2:$XDF$2,0),FALSE)=0,NA(),VLOOKUP(A161,'Mediana Anual IPCA TOP 5 LP'!$A$2:$XFC$10000,MATCH(C$1,'Mediana Anual IPCA TOP 5 LP'!$A$2:$XDF$2,0),FALSE))</f>
        <v>4</v>
      </c>
      <c r="D161" s="21">
        <f>IF(VLOOKUP(A161,'Mediana Anual IPCA TOP 5 LP'!$A$2:$XFC$10000,MATCH(D$1,'Mediana Anual IPCA TOP 5 LP'!$A$2:$XDF$2,0),FALSE)=0,NA(),VLOOKUP(A161,'Mediana Anual IPCA TOP 5 LP'!$A$2:$XFC$10000,MATCH(D$1,'Mediana Anual IPCA TOP 5 LP'!$A$2:$XDF$2,0),FALSE))</f>
        <v>3.5</v>
      </c>
      <c r="E161" s="21">
        <f>IF(VLOOKUP(A161,'Mediana Anual IPCA TOP 5 LP'!$A$2:$XFC$10000,MATCH(E$1,'Mediana Anual IPCA TOP 5 LP'!$A$2:$XDF$2,0),FALSE)=0,NA(),VLOOKUP(A161,'Mediana Anual IPCA TOP 5 LP'!$A$2:$XFC$10000,MATCH(E$1,'Mediana Anual IPCA TOP 5 LP'!$A$2:$XDF$2,0),FALSE))</f>
        <v>3.5</v>
      </c>
    </row>
    <row r="162" spans="1:5" x14ac:dyDescent="0.3">
      <c r="A162" s="20">
        <v>44795</v>
      </c>
      <c r="B162" s="21">
        <f>IF(VLOOKUP(A162,'Mediana Anual IPCA TOP 5 LP'!$A$2:$XFC$10000,MATCH(B$1,'Mediana Anual IPCA TOP 5 LP'!$A$2:$XDF$2,0),FALSE)=0,NA(),VLOOKUP(A162,'Mediana Anual IPCA TOP 5 LP'!$A$2:$XFC$10000,MATCH(B$1,'Mediana Anual IPCA TOP 5 LP'!$A$2:$XDF$2,0),FALSE))</f>
        <v>5.2914000000000003</v>
      </c>
      <c r="C162" s="21">
        <f>IF(VLOOKUP(A162,'Mediana Anual IPCA TOP 5 LP'!$A$2:$XFC$10000,MATCH(C$1,'Mediana Anual IPCA TOP 5 LP'!$A$2:$XDF$2,0),FALSE)=0,NA(),VLOOKUP(A162,'Mediana Anual IPCA TOP 5 LP'!$A$2:$XFC$10000,MATCH(C$1,'Mediana Anual IPCA TOP 5 LP'!$A$2:$XDF$2,0),FALSE))</f>
        <v>4</v>
      </c>
      <c r="D162" s="21">
        <f>IF(VLOOKUP(A162,'Mediana Anual IPCA TOP 5 LP'!$A$2:$XFC$10000,MATCH(D$1,'Mediana Anual IPCA TOP 5 LP'!$A$2:$XDF$2,0),FALSE)=0,NA(),VLOOKUP(A162,'Mediana Anual IPCA TOP 5 LP'!$A$2:$XFC$10000,MATCH(D$1,'Mediana Anual IPCA TOP 5 LP'!$A$2:$XDF$2,0),FALSE))</f>
        <v>3.5</v>
      </c>
      <c r="E162" s="21">
        <f>IF(VLOOKUP(A162,'Mediana Anual IPCA TOP 5 LP'!$A$2:$XFC$10000,MATCH(E$1,'Mediana Anual IPCA TOP 5 LP'!$A$2:$XDF$2,0),FALSE)=0,NA(),VLOOKUP(A162,'Mediana Anual IPCA TOP 5 LP'!$A$2:$XFC$10000,MATCH(E$1,'Mediana Anual IPCA TOP 5 LP'!$A$2:$XDF$2,0),FALSE))</f>
        <v>3.5</v>
      </c>
    </row>
    <row r="163" spans="1:5" x14ac:dyDescent="0.3">
      <c r="A163" s="20">
        <v>44796</v>
      </c>
      <c r="B163" s="21">
        <f>IF(VLOOKUP(A163,'Mediana Anual IPCA TOP 5 LP'!$A$2:$XFC$10000,MATCH(B$1,'Mediana Anual IPCA TOP 5 LP'!$A$2:$XDF$2,0),FALSE)=0,NA(),VLOOKUP(A163,'Mediana Anual IPCA TOP 5 LP'!$A$2:$XFC$10000,MATCH(B$1,'Mediana Anual IPCA TOP 5 LP'!$A$2:$XDF$2,0),FALSE))</f>
        <v>5.2914000000000003</v>
      </c>
      <c r="C163" s="21">
        <f>IF(VLOOKUP(A163,'Mediana Anual IPCA TOP 5 LP'!$A$2:$XFC$10000,MATCH(C$1,'Mediana Anual IPCA TOP 5 LP'!$A$2:$XDF$2,0),FALSE)=0,NA(),VLOOKUP(A163,'Mediana Anual IPCA TOP 5 LP'!$A$2:$XFC$10000,MATCH(C$1,'Mediana Anual IPCA TOP 5 LP'!$A$2:$XDF$2,0),FALSE))</f>
        <v>4</v>
      </c>
      <c r="D163" s="21">
        <f>IF(VLOOKUP(A163,'Mediana Anual IPCA TOP 5 LP'!$A$2:$XFC$10000,MATCH(D$1,'Mediana Anual IPCA TOP 5 LP'!$A$2:$XDF$2,0),FALSE)=0,NA(),VLOOKUP(A163,'Mediana Anual IPCA TOP 5 LP'!$A$2:$XFC$10000,MATCH(D$1,'Mediana Anual IPCA TOP 5 LP'!$A$2:$XDF$2,0),FALSE))</f>
        <v>3.5</v>
      </c>
      <c r="E163" s="21">
        <f>IF(VLOOKUP(A163,'Mediana Anual IPCA TOP 5 LP'!$A$2:$XFC$10000,MATCH(E$1,'Mediana Anual IPCA TOP 5 LP'!$A$2:$XDF$2,0),FALSE)=0,NA(),VLOOKUP(A163,'Mediana Anual IPCA TOP 5 LP'!$A$2:$XFC$10000,MATCH(E$1,'Mediana Anual IPCA TOP 5 LP'!$A$2:$XDF$2,0),FALSE))</f>
        <v>3.5</v>
      </c>
    </row>
    <row r="164" spans="1:5" x14ac:dyDescent="0.3">
      <c r="A164" s="20">
        <v>44797</v>
      </c>
      <c r="B164" s="21">
        <f>IF(VLOOKUP(A164,'Mediana Anual IPCA TOP 5 LP'!$A$2:$XFC$10000,MATCH(B$1,'Mediana Anual IPCA TOP 5 LP'!$A$2:$XDF$2,0),FALSE)=0,NA(),VLOOKUP(A164,'Mediana Anual IPCA TOP 5 LP'!$A$2:$XFC$10000,MATCH(B$1,'Mediana Anual IPCA TOP 5 LP'!$A$2:$XDF$2,0),FALSE))</f>
        <v>5.2914000000000003</v>
      </c>
      <c r="C164" s="21">
        <f>IF(VLOOKUP(A164,'Mediana Anual IPCA TOP 5 LP'!$A$2:$XFC$10000,MATCH(C$1,'Mediana Anual IPCA TOP 5 LP'!$A$2:$XDF$2,0),FALSE)=0,NA(),VLOOKUP(A164,'Mediana Anual IPCA TOP 5 LP'!$A$2:$XFC$10000,MATCH(C$1,'Mediana Anual IPCA TOP 5 LP'!$A$2:$XDF$2,0),FALSE))</f>
        <v>4</v>
      </c>
      <c r="D164" s="21">
        <f>IF(VLOOKUP(A164,'Mediana Anual IPCA TOP 5 LP'!$A$2:$XFC$10000,MATCH(D$1,'Mediana Anual IPCA TOP 5 LP'!$A$2:$XDF$2,0),FALSE)=0,NA(),VLOOKUP(A164,'Mediana Anual IPCA TOP 5 LP'!$A$2:$XFC$10000,MATCH(D$1,'Mediana Anual IPCA TOP 5 LP'!$A$2:$XDF$2,0),FALSE))</f>
        <v>3.5</v>
      </c>
      <c r="E164" s="21">
        <f>IF(VLOOKUP(A164,'Mediana Anual IPCA TOP 5 LP'!$A$2:$XFC$10000,MATCH(E$1,'Mediana Anual IPCA TOP 5 LP'!$A$2:$XDF$2,0),FALSE)=0,NA(),VLOOKUP(A164,'Mediana Anual IPCA TOP 5 LP'!$A$2:$XFC$10000,MATCH(E$1,'Mediana Anual IPCA TOP 5 LP'!$A$2:$XDF$2,0),FALSE))</f>
        <v>3.5</v>
      </c>
    </row>
    <row r="165" spans="1:5" x14ac:dyDescent="0.3">
      <c r="A165" s="20">
        <v>44798</v>
      </c>
      <c r="B165" s="21">
        <f>IF(VLOOKUP(A165,'Mediana Anual IPCA TOP 5 LP'!$A$2:$XFC$10000,MATCH(B$1,'Mediana Anual IPCA TOP 5 LP'!$A$2:$XDF$2,0),FALSE)=0,NA(),VLOOKUP(A165,'Mediana Anual IPCA TOP 5 LP'!$A$2:$XFC$10000,MATCH(B$1,'Mediana Anual IPCA TOP 5 LP'!$A$2:$XDF$2,0),FALSE))</f>
        <v>5.2914000000000003</v>
      </c>
      <c r="C165" s="21">
        <f>IF(VLOOKUP(A165,'Mediana Anual IPCA TOP 5 LP'!$A$2:$XFC$10000,MATCH(C$1,'Mediana Anual IPCA TOP 5 LP'!$A$2:$XDF$2,0),FALSE)=0,NA(),VLOOKUP(A165,'Mediana Anual IPCA TOP 5 LP'!$A$2:$XFC$10000,MATCH(C$1,'Mediana Anual IPCA TOP 5 LP'!$A$2:$XDF$2,0),FALSE))</f>
        <v>4</v>
      </c>
      <c r="D165" s="21">
        <f>IF(VLOOKUP(A165,'Mediana Anual IPCA TOP 5 LP'!$A$2:$XFC$10000,MATCH(D$1,'Mediana Anual IPCA TOP 5 LP'!$A$2:$XDF$2,0),FALSE)=0,NA(),VLOOKUP(A165,'Mediana Anual IPCA TOP 5 LP'!$A$2:$XFC$10000,MATCH(D$1,'Mediana Anual IPCA TOP 5 LP'!$A$2:$XDF$2,0),FALSE))</f>
        <v>3.5</v>
      </c>
      <c r="E165" s="21">
        <f>IF(VLOOKUP(A165,'Mediana Anual IPCA TOP 5 LP'!$A$2:$XFC$10000,MATCH(E$1,'Mediana Anual IPCA TOP 5 LP'!$A$2:$XDF$2,0),FALSE)=0,NA(),VLOOKUP(A165,'Mediana Anual IPCA TOP 5 LP'!$A$2:$XFC$10000,MATCH(E$1,'Mediana Anual IPCA TOP 5 LP'!$A$2:$XDF$2,0),FALSE))</f>
        <v>3.5</v>
      </c>
    </row>
    <row r="166" spans="1:5" x14ac:dyDescent="0.3">
      <c r="A166" s="20">
        <v>44799</v>
      </c>
      <c r="B166" s="21">
        <f>IF(VLOOKUP(A166,'Mediana Anual IPCA TOP 5 LP'!$A$2:$XFC$10000,MATCH(B$1,'Mediana Anual IPCA TOP 5 LP'!$A$2:$XDF$2,0),FALSE)=0,NA(),VLOOKUP(A166,'Mediana Anual IPCA TOP 5 LP'!$A$2:$XFC$10000,MATCH(B$1,'Mediana Anual IPCA TOP 5 LP'!$A$2:$XDF$2,0),FALSE))</f>
        <v>5.2914000000000003</v>
      </c>
      <c r="C166" s="21">
        <f>IF(VLOOKUP(A166,'Mediana Anual IPCA TOP 5 LP'!$A$2:$XFC$10000,MATCH(C$1,'Mediana Anual IPCA TOP 5 LP'!$A$2:$XDF$2,0),FALSE)=0,NA(),VLOOKUP(A166,'Mediana Anual IPCA TOP 5 LP'!$A$2:$XFC$10000,MATCH(C$1,'Mediana Anual IPCA TOP 5 LP'!$A$2:$XDF$2,0),FALSE))</f>
        <v>4</v>
      </c>
      <c r="D166" s="21">
        <f>IF(VLOOKUP(A166,'Mediana Anual IPCA TOP 5 LP'!$A$2:$XFC$10000,MATCH(D$1,'Mediana Anual IPCA TOP 5 LP'!$A$2:$XDF$2,0),FALSE)=0,NA(),VLOOKUP(A166,'Mediana Anual IPCA TOP 5 LP'!$A$2:$XFC$10000,MATCH(D$1,'Mediana Anual IPCA TOP 5 LP'!$A$2:$XDF$2,0),FALSE))</f>
        <v>3.5</v>
      </c>
      <c r="E166" s="21">
        <f>IF(VLOOKUP(A166,'Mediana Anual IPCA TOP 5 LP'!$A$2:$XFC$10000,MATCH(E$1,'Mediana Anual IPCA TOP 5 LP'!$A$2:$XDF$2,0),FALSE)=0,NA(),VLOOKUP(A166,'Mediana Anual IPCA TOP 5 LP'!$A$2:$XFC$10000,MATCH(E$1,'Mediana Anual IPCA TOP 5 LP'!$A$2:$XDF$2,0),FALSE))</f>
        <v>3.5</v>
      </c>
    </row>
    <row r="167" spans="1:5" x14ac:dyDescent="0.3">
      <c r="A167" s="20">
        <v>44802</v>
      </c>
      <c r="B167" s="21">
        <f>IF(VLOOKUP(A167,'Mediana Anual IPCA TOP 5 LP'!$A$2:$XFC$10000,MATCH(B$1,'Mediana Anual IPCA TOP 5 LP'!$A$2:$XDF$2,0),FALSE)=0,NA(),VLOOKUP(A167,'Mediana Anual IPCA TOP 5 LP'!$A$2:$XFC$10000,MATCH(B$1,'Mediana Anual IPCA TOP 5 LP'!$A$2:$XDF$2,0),FALSE))</f>
        <v>5.1882000000000001</v>
      </c>
      <c r="C167" s="21">
        <f>IF(VLOOKUP(A167,'Mediana Anual IPCA TOP 5 LP'!$A$2:$XFC$10000,MATCH(C$1,'Mediana Anual IPCA TOP 5 LP'!$A$2:$XDF$2,0),FALSE)=0,NA(),VLOOKUP(A167,'Mediana Anual IPCA TOP 5 LP'!$A$2:$XFC$10000,MATCH(C$1,'Mediana Anual IPCA TOP 5 LP'!$A$2:$XDF$2,0),FALSE))</f>
        <v>4</v>
      </c>
      <c r="D167" s="21">
        <f>IF(VLOOKUP(A167,'Mediana Anual IPCA TOP 5 LP'!$A$2:$XFC$10000,MATCH(D$1,'Mediana Anual IPCA TOP 5 LP'!$A$2:$XDF$2,0),FALSE)=0,NA(),VLOOKUP(A167,'Mediana Anual IPCA TOP 5 LP'!$A$2:$XFC$10000,MATCH(D$1,'Mediana Anual IPCA TOP 5 LP'!$A$2:$XDF$2,0),FALSE))</f>
        <v>3.5</v>
      </c>
      <c r="E167" s="21">
        <f>IF(VLOOKUP(A167,'Mediana Anual IPCA TOP 5 LP'!$A$2:$XFC$10000,MATCH(E$1,'Mediana Anual IPCA TOP 5 LP'!$A$2:$XDF$2,0),FALSE)=0,NA(),VLOOKUP(A167,'Mediana Anual IPCA TOP 5 LP'!$A$2:$XFC$10000,MATCH(E$1,'Mediana Anual IPCA TOP 5 LP'!$A$2:$XDF$2,0),FALSE))</f>
        <v>3.5</v>
      </c>
    </row>
    <row r="168" spans="1:5" x14ac:dyDescent="0.3">
      <c r="A168" s="20">
        <v>44803</v>
      </c>
      <c r="B168" s="21">
        <f>IF(VLOOKUP(A168,'Mediana Anual IPCA TOP 5 LP'!$A$2:$XFC$10000,MATCH(B$1,'Mediana Anual IPCA TOP 5 LP'!$A$2:$XDF$2,0),FALSE)=0,NA(),VLOOKUP(A168,'Mediana Anual IPCA TOP 5 LP'!$A$2:$XFC$10000,MATCH(B$1,'Mediana Anual IPCA TOP 5 LP'!$A$2:$XDF$2,0),FALSE))</f>
        <v>5.1882000000000001</v>
      </c>
      <c r="C168" s="21">
        <f>IF(VLOOKUP(A168,'Mediana Anual IPCA TOP 5 LP'!$A$2:$XFC$10000,MATCH(C$1,'Mediana Anual IPCA TOP 5 LP'!$A$2:$XDF$2,0),FALSE)=0,NA(),VLOOKUP(A168,'Mediana Anual IPCA TOP 5 LP'!$A$2:$XFC$10000,MATCH(C$1,'Mediana Anual IPCA TOP 5 LP'!$A$2:$XDF$2,0),FALSE))</f>
        <v>4</v>
      </c>
      <c r="D168" s="21">
        <f>IF(VLOOKUP(A168,'Mediana Anual IPCA TOP 5 LP'!$A$2:$XFC$10000,MATCH(D$1,'Mediana Anual IPCA TOP 5 LP'!$A$2:$XDF$2,0),FALSE)=0,NA(),VLOOKUP(A168,'Mediana Anual IPCA TOP 5 LP'!$A$2:$XFC$10000,MATCH(D$1,'Mediana Anual IPCA TOP 5 LP'!$A$2:$XDF$2,0),FALSE))</f>
        <v>3.5</v>
      </c>
      <c r="E168" s="21">
        <f>IF(VLOOKUP(A168,'Mediana Anual IPCA TOP 5 LP'!$A$2:$XFC$10000,MATCH(E$1,'Mediana Anual IPCA TOP 5 LP'!$A$2:$XDF$2,0),FALSE)=0,NA(),VLOOKUP(A168,'Mediana Anual IPCA TOP 5 LP'!$A$2:$XFC$10000,MATCH(E$1,'Mediana Anual IPCA TOP 5 LP'!$A$2:$XDF$2,0),FALSE))</f>
        <v>3.5</v>
      </c>
    </row>
    <row r="169" spans="1:5" x14ac:dyDescent="0.3">
      <c r="A169" s="20">
        <v>44804</v>
      </c>
      <c r="B169" s="21">
        <f>IF(VLOOKUP(A169,'Mediana Anual IPCA TOP 5 LP'!$A$2:$XFC$10000,MATCH(B$1,'Mediana Anual IPCA TOP 5 LP'!$A$2:$XDF$2,0),FALSE)=0,NA(),VLOOKUP(A169,'Mediana Anual IPCA TOP 5 LP'!$A$2:$XFC$10000,MATCH(B$1,'Mediana Anual IPCA TOP 5 LP'!$A$2:$XDF$2,0),FALSE))</f>
        <v>5.1882000000000001</v>
      </c>
      <c r="C169" s="21">
        <f>IF(VLOOKUP(A169,'Mediana Anual IPCA TOP 5 LP'!$A$2:$XFC$10000,MATCH(C$1,'Mediana Anual IPCA TOP 5 LP'!$A$2:$XDF$2,0),FALSE)=0,NA(),VLOOKUP(A169,'Mediana Anual IPCA TOP 5 LP'!$A$2:$XFC$10000,MATCH(C$1,'Mediana Anual IPCA TOP 5 LP'!$A$2:$XDF$2,0),FALSE))</f>
        <v>4</v>
      </c>
      <c r="D169" s="21">
        <f>IF(VLOOKUP(A169,'Mediana Anual IPCA TOP 5 LP'!$A$2:$XFC$10000,MATCH(D$1,'Mediana Anual IPCA TOP 5 LP'!$A$2:$XDF$2,0),FALSE)=0,NA(),VLOOKUP(A169,'Mediana Anual IPCA TOP 5 LP'!$A$2:$XFC$10000,MATCH(D$1,'Mediana Anual IPCA TOP 5 LP'!$A$2:$XDF$2,0),FALSE))</f>
        <v>3.5</v>
      </c>
      <c r="E169" s="21">
        <f>IF(VLOOKUP(A169,'Mediana Anual IPCA TOP 5 LP'!$A$2:$XFC$10000,MATCH(E$1,'Mediana Anual IPCA TOP 5 LP'!$A$2:$XDF$2,0),FALSE)=0,NA(),VLOOKUP(A169,'Mediana Anual IPCA TOP 5 LP'!$A$2:$XFC$10000,MATCH(E$1,'Mediana Anual IPCA TOP 5 LP'!$A$2:$XDF$2,0),FALSE))</f>
        <v>3.5</v>
      </c>
    </row>
    <row r="170" spans="1:5" x14ac:dyDescent="0.3">
      <c r="A170" s="20">
        <v>44805</v>
      </c>
      <c r="B170" s="21">
        <f>IF(VLOOKUP(A170,'Mediana Anual IPCA TOP 5 LP'!$A$2:$XFC$10000,MATCH(B$1,'Mediana Anual IPCA TOP 5 LP'!$A$2:$XDF$2,0),FALSE)=0,NA(),VLOOKUP(A170,'Mediana Anual IPCA TOP 5 LP'!$A$2:$XFC$10000,MATCH(B$1,'Mediana Anual IPCA TOP 5 LP'!$A$2:$XDF$2,0),FALSE))</f>
        <v>5.1882000000000001</v>
      </c>
      <c r="C170" s="21">
        <f>IF(VLOOKUP(A170,'Mediana Anual IPCA TOP 5 LP'!$A$2:$XFC$10000,MATCH(C$1,'Mediana Anual IPCA TOP 5 LP'!$A$2:$XDF$2,0),FALSE)=0,NA(),VLOOKUP(A170,'Mediana Anual IPCA TOP 5 LP'!$A$2:$XFC$10000,MATCH(C$1,'Mediana Anual IPCA TOP 5 LP'!$A$2:$XDF$2,0),FALSE))</f>
        <v>4</v>
      </c>
      <c r="D170" s="21">
        <f>IF(VLOOKUP(A170,'Mediana Anual IPCA TOP 5 LP'!$A$2:$XFC$10000,MATCH(D$1,'Mediana Anual IPCA TOP 5 LP'!$A$2:$XDF$2,0),FALSE)=0,NA(),VLOOKUP(A170,'Mediana Anual IPCA TOP 5 LP'!$A$2:$XFC$10000,MATCH(D$1,'Mediana Anual IPCA TOP 5 LP'!$A$2:$XDF$2,0),FALSE))</f>
        <v>3.5</v>
      </c>
      <c r="E170" s="21">
        <f>IF(VLOOKUP(A170,'Mediana Anual IPCA TOP 5 LP'!$A$2:$XFC$10000,MATCH(E$1,'Mediana Anual IPCA TOP 5 LP'!$A$2:$XDF$2,0),FALSE)=0,NA(),VLOOKUP(A170,'Mediana Anual IPCA TOP 5 LP'!$A$2:$XFC$10000,MATCH(E$1,'Mediana Anual IPCA TOP 5 LP'!$A$2:$XDF$2,0),FALSE))</f>
        <v>3.5</v>
      </c>
    </row>
    <row r="171" spans="1:5" x14ac:dyDescent="0.3">
      <c r="A171" s="20">
        <v>44806</v>
      </c>
      <c r="B171" s="21">
        <f>IF(VLOOKUP(A171,'Mediana Anual IPCA TOP 5 LP'!$A$2:$XFC$10000,MATCH(B$1,'Mediana Anual IPCA TOP 5 LP'!$A$2:$XDF$2,0),FALSE)=0,NA(),VLOOKUP(A171,'Mediana Anual IPCA TOP 5 LP'!$A$2:$XFC$10000,MATCH(B$1,'Mediana Anual IPCA TOP 5 LP'!$A$2:$XDF$2,0),FALSE))</f>
        <v>5</v>
      </c>
      <c r="C171" s="21">
        <f>IF(VLOOKUP(A171,'Mediana Anual IPCA TOP 5 LP'!$A$2:$XFC$10000,MATCH(C$1,'Mediana Anual IPCA TOP 5 LP'!$A$2:$XDF$2,0),FALSE)=0,NA(),VLOOKUP(A171,'Mediana Anual IPCA TOP 5 LP'!$A$2:$XFC$10000,MATCH(C$1,'Mediana Anual IPCA TOP 5 LP'!$A$2:$XDF$2,0),FALSE))</f>
        <v>4</v>
      </c>
      <c r="D171" s="21">
        <f>IF(VLOOKUP(A171,'Mediana Anual IPCA TOP 5 LP'!$A$2:$XFC$10000,MATCH(D$1,'Mediana Anual IPCA TOP 5 LP'!$A$2:$XDF$2,0),FALSE)=0,NA(),VLOOKUP(A171,'Mediana Anual IPCA TOP 5 LP'!$A$2:$XFC$10000,MATCH(D$1,'Mediana Anual IPCA TOP 5 LP'!$A$2:$XDF$2,0),FALSE))</f>
        <v>3.5</v>
      </c>
      <c r="E171" s="21">
        <f>IF(VLOOKUP(A171,'Mediana Anual IPCA TOP 5 LP'!$A$2:$XFC$10000,MATCH(E$1,'Mediana Anual IPCA TOP 5 LP'!$A$2:$XDF$2,0),FALSE)=0,NA(),VLOOKUP(A171,'Mediana Anual IPCA TOP 5 LP'!$A$2:$XFC$10000,MATCH(E$1,'Mediana Anual IPCA TOP 5 LP'!$A$2:$XDF$2,0),FALSE))</f>
        <v>3.5</v>
      </c>
    </row>
    <row r="172" spans="1:5" x14ac:dyDescent="0.3">
      <c r="A172" s="20">
        <v>44809</v>
      </c>
      <c r="B172" s="21">
        <f>IF(VLOOKUP(A172,'Mediana Anual IPCA TOP 5 LP'!$A$2:$XFC$10000,MATCH(B$1,'Mediana Anual IPCA TOP 5 LP'!$A$2:$XDF$2,0),FALSE)=0,NA(),VLOOKUP(A172,'Mediana Anual IPCA TOP 5 LP'!$A$2:$XFC$10000,MATCH(B$1,'Mediana Anual IPCA TOP 5 LP'!$A$2:$XDF$2,0),FALSE))</f>
        <v>5.0716000000000001</v>
      </c>
      <c r="C172" s="21">
        <f>IF(VLOOKUP(A172,'Mediana Anual IPCA TOP 5 LP'!$A$2:$XFC$10000,MATCH(C$1,'Mediana Anual IPCA TOP 5 LP'!$A$2:$XDF$2,0),FALSE)=0,NA(),VLOOKUP(A172,'Mediana Anual IPCA TOP 5 LP'!$A$2:$XFC$10000,MATCH(C$1,'Mediana Anual IPCA TOP 5 LP'!$A$2:$XDF$2,0),FALSE))</f>
        <v>4</v>
      </c>
      <c r="D172" s="21">
        <f>IF(VLOOKUP(A172,'Mediana Anual IPCA TOP 5 LP'!$A$2:$XFC$10000,MATCH(D$1,'Mediana Anual IPCA TOP 5 LP'!$A$2:$XDF$2,0),FALSE)=0,NA(),VLOOKUP(A172,'Mediana Anual IPCA TOP 5 LP'!$A$2:$XFC$10000,MATCH(D$1,'Mediana Anual IPCA TOP 5 LP'!$A$2:$XDF$2,0),FALSE))</f>
        <v>3.5</v>
      </c>
      <c r="E172" s="21">
        <f>IF(VLOOKUP(A172,'Mediana Anual IPCA TOP 5 LP'!$A$2:$XFC$10000,MATCH(E$1,'Mediana Anual IPCA TOP 5 LP'!$A$2:$XDF$2,0),FALSE)=0,NA(),VLOOKUP(A172,'Mediana Anual IPCA TOP 5 LP'!$A$2:$XFC$10000,MATCH(E$1,'Mediana Anual IPCA TOP 5 LP'!$A$2:$XDF$2,0),FALSE))</f>
        <v>3.5</v>
      </c>
    </row>
    <row r="173" spans="1:5" x14ac:dyDescent="0.3">
      <c r="A173" s="20">
        <v>44810</v>
      </c>
      <c r="B173" s="21">
        <f>IF(VLOOKUP(A173,'Mediana Anual IPCA TOP 5 LP'!$A$2:$XFC$10000,MATCH(B$1,'Mediana Anual IPCA TOP 5 LP'!$A$2:$XDF$2,0),FALSE)=0,NA(),VLOOKUP(A173,'Mediana Anual IPCA TOP 5 LP'!$A$2:$XFC$10000,MATCH(B$1,'Mediana Anual IPCA TOP 5 LP'!$A$2:$XDF$2,0),FALSE))</f>
        <v>5.0716000000000001</v>
      </c>
      <c r="C173" s="21">
        <f>IF(VLOOKUP(A173,'Mediana Anual IPCA TOP 5 LP'!$A$2:$XFC$10000,MATCH(C$1,'Mediana Anual IPCA TOP 5 LP'!$A$2:$XDF$2,0),FALSE)=0,NA(),VLOOKUP(A173,'Mediana Anual IPCA TOP 5 LP'!$A$2:$XFC$10000,MATCH(C$1,'Mediana Anual IPCA TOP 5 LP'!$A$2:$XDF$2,0),FALSE))</f>
        <v>4</v>
      </c>
      <c r="D173" s="21">
        <f>IF(VLOOKUP(A173,'Mediana Anual IPCA TOP 5 LP'!$A$2:$XFC$10000,MATCH(D$1,'Mediana Anual IPCA TOP 5 LP'!$A$2:$XDF$2,0),FALSE)=0,NA(),VLOOKUP(A173,'Mediana Anual IPCA TOP 5 LP'!$A$2:$XFC$10000,MATCH(D$1,'Mediana Anual IPCA TOP 5 LP'!$A$2:$XDF$2,0),FALSE))</f>
        <v>3.5</v>
      </c>
      <c r="E173" s="21">
        <f>IF(VLOOKUP(A173,'Mediana Anual IPCA TOP 5 LP'!$A$2:$XFC$10000,MATCH(E$1,'Mediana Anual IPCA TOP 5 LP'!$A$2:$XDF$2,0),FALSE)=0,NA(),VLOOKUP(A173,'Mediana Anual IPCA TOP 5 LP'!$A$2:$XFC$10000,MATCH(E$1,'Mediana Anual IPCA TOP 5 LP'!$A$2:$XDF$2,0),FALSE))</f>
        <v>3.5</v>
      </c>
    </row>
    <row r="174" spans="1:5" x14ac:dyDescent="0.3">
      <c r="A174" s="20">
        <v>44812</v>
      </c>
      <c r="B174" s="21">
        <f>IF(VLOOKUP(A174,'Mediana Anual IPCA TOP 5 LP'!$A$2:$XFC$10000,MATCH(B$1,'Mediana Anual IPCA TOP 5 LP'!$A$2:$XDF$2,0),FALSE)=0,NA(),VLOOKUP(A174,'Mediana Anual IPCA TOP 5 LP'!$A$2:$XFC$10000,MATCH(B$1,'Mediana Anual IPCA TOP 5 LP'!$A$2:$XDF$2,0),FALSE))</f>
        <v>5.0716000000000001</v>
      </c>
      <c r="C174" s="21">
        <f>IF(VLOOKUP(A174,'Mediana Anual IPCA TOP 5 LP'!$A$2:$XFC$10000,MATCH(C$1,'Mediana Anual IPCA TOP 5 LP'!$A$2:$XDF$2,0),FALSE)=0,NA(),VLOOKUP(A174,'Mediana Anual IPCA TOP 5 LP'!$A$2:$XFC$10000,MATCH(C$1,'Mediana Anual IPCA TOP 5 LP'!$A$2:$XDF$2,0),FALSE))</f>
        <v>4</v>
      </c>
      <c r="D174" s="21">
        <f>IF(VLOOKUP(A174,'Mediana Anual IPCA TOP 5 LP'!$A$2:$XFC$10000,MATCH(D$1,'Mediana Anual IPCA TOP 5 LP'!$A$2:$XDF$2,0),FALSE)=0,NA(),VLOOKUP(A174,'Mediana Anual IPCA TOP 5 LP'!$A$2:$XFC$10000,MATCH(D$1,'Mediana Anual IPCA TOP 5 LP'!$A$2:$XDF$2,0),FALSE))</f>
        <v>3.5</v>
      </c>
      <c r="E174" s="21">
        <f>IF(VLOOKUP(A174,'Mediana Anual IPCA TOP 5 LP'!$A$2:$XFC$10000,MATCH(E$1,'Mediana Anual IPCA TOP 5 LP'!$A$2:$XDF$2,0),FALSE)=0,NA(),VLOOKUP(A174,'Mediana Anual IPCA TOP 5 LP'!$A$2:$XFC$10000,MATCH(E$1,'Mediana Anual IPCA TOP 5 LP'!$A$2:$XDF$2,0),FALSE))</f>
        <v>3.5</v>
      </c>
    </row>
    <row r="175" spans="1:5" x14ac:dyDescent="0.3">
      <c r="A175" s="20">
        <v>44813</v>
      </c>
      <c r="B175" s="21">
        <f>IF(VLOOKUP(A175,'Mediana Anual IPCA TOP 5 LP'!$A$2:$XFC$10000,MATCH(B$1,'Mediana Anual IPCA TOP 5 LP'!$A$2:$XDF$2,0),FALSE)=0,NA(),VLOOKUP(A175,'Mediana Anual IPCA TOP 5 LP'!$A$2:$XFC$10000,MATCH(B$1,'Mediana Anual IPCA TOP 5 LP'!$A$2:$XDF$2,0),FALSE))</f>
        <v>5.0820999999999996</v>
      </c>
      <c r="C175" s="21">
        <f>IF(VLOOKUP(A175,'Mediana Anual IPCA TOP 5 LP'!$A$2:$XFC$10000,MATCH(C$1,'Mediana Anual IPCA TOP 5 LP'!$A$2:$XDF$2,0),FALSE)=0,NA(),VLOOKUP(A175,'Mediana Anual IPCA TOP 5 LP'!$A$2:$XFC$10000,MATCH(C$1,'Mediana Anual IPCA TOP 5 LP'!$A$2:$XDF$2,0),FALSE))</f>
        <v>4</v>
      </c>
      <c r="D175" s="21">
        <f>IF(VLOOKUP(A175,'Mediana Anual IPCA TOP 5 LP'!$A$2:$XFC$10000,MATCH(D$1,'Mediana Anual IPCA TOP 5 LP'!$A$2:$XDF$2,0),FALSE)=0,NA(),VLOOKUP(A175,'Mediana Anual IPCA TOP 5 LP'!$A$2:$XFC$10000,MATCH(D$1,'Mediana Anual IPCA TOP 5 LP'!$A$2:$XDF$2,0),FALSE))</f>
        <v>3.5</v>
      </c>
      <c r="E175" s="21">
        <f>IF(VLOOKUP(A175,'Mediana Anual IPCA TOP 5 LP'!$A$2:$XFC$10000,MATCH(E$1,'Mediana Anual IPCA TOP 5 LP'!$A$2:$XDF$2,0),FALSE)=0,NA(),VLOOKUP(A175,'Mediana Anual IPCA TOP 5 LP'!$A$2:$XFC$10000,MATCH(E$1,'Mediana Anual IPCA TOP 5 LP'!$A$2:$XDF$2,0),FALSE))</f>
        <v>3.5</v>
      </c>
    </row>
    <row r="176" spans="1:5" x14ac:dyDescent="0.3">
      <c r="A176" s="20">
        <v>44816</v>
      </c>
      <c r="B176" s="21">
        <f>IF(VLOOKUP(A176,'Mediana Anual IPCA TOP 5 LP'!$A$2:$XFC$10000,MATCH(B$1,'Mediana Anual IPCA TOP 5 LP'!$A$2:$XDF$2,0),FALSE)=0,NA(),VLOOKUP(A176,'Mediana Anual IPCA TOP 5 LP'!$A$2:$XFC$10000,MATCH(B$1,'Mediana Anual IPCA TOP 5 LP'!$A$2:$XDF$2,0),FALSE))</f>
        <v>5.0820999999999996</v>
      </c>
      <c r="C176" s="21">
        <f>IF(VLOOKUP(A176,'Mediana Anual IPCA TOP 5 LP'!$A$2:$XFC$10000,MATCH(C$1,'Mediana Anual IPCA TOP 5 LP'!$A$2:$XDF$2,0),FALSE)=0,NA(),VLOOKUP(A176,'Mediana Anual IPCA TOP 5 LP'!$A$2:$XFC$10000,MATCH(C$1,'Mediana Anual IPCA TOP 5 LP'!$A$2:$XDF$2,0),FALSE))</f>
        <v>4</v>
      </c>
      <c r="D176" s="21">
        <f>IF(VLOOKUP(A176,'Mediana Anual IPCA TOP 5 LP'!$A$2:$XFC$10000,MATCH(D$1,'Mediana Anual IPCA TOP 5 LP'!$A$2:$XDF$2,0),FALSE)=0,NA(),VLOOKUP(A176,'Mediana Anual IPCA TOP 5 LP'!$A$2:$XFC$10000,MATCH(D$1,'Mediana Anual IPCA TOP 5 LP'!$A$2:$XDF$2,0),FALSE))</f>
        <v>3.5</v>
      </c>
      <c r="E176" s="21">
        <f>IF(VLOOKUP(A176,'Mediana Anual IPCA TOP 5 LP'!$A$2:$XFC$10000,MATCH(E$1,'Mediana Anual IPCA TOP 5 LP'!$A$2:$XDF$2,0),FALSE)=0,NA(),VLOOKUP(A176,'Mediana Anual IPCA TOP 5 LP'!$A$2:$XFC$10000,MATCH(E$1,'Mediana Anual IPCA TOP 5 LP'!$A$2:$XDF$2,0),FALSE))</f>
        <v>3.5</v>
      </c>
    </row>
    <row r="177" spans="1:5" x14ac:dyDescent="0.3">
      <c r="A177" s="20">
        <v>44817</v>
      </c>
      <c r="B177" s="21">
        <f>IF(VLOOKUP(A177,'Mediana Anual IPCA TOP 5 LP'!$A$2:$XFC$10000,MATCH(B$1,'Mediana Anual IPCA TOP 5 LP'!$A$2:$XDF$2,0),FALSE)=0,NA(),VLOOKUP(A177,'Mediana Anual IPCA TOP 5 LP'!$A$2:$XFC$10000,MATCH(B$1,'Mediana Anual IPCA TOP 5 LP'!$A$2:$XDF$2,0),FALSE))</f>
        <v>5.0820999999999996</v>
      </c>
      <c r="C177" s="21">
        <f>IF(VLOOKUP(A177,'Mediana Anual IPCA TOP 5 LP'!$A$2:$XFC$10000,MATCH(C$1,'Mediana Anual IPCA TOP 5 LP'!$A$2:$XDF$2,0),FALSE)=0,NA(),VLOOKUP(A177,'Mediana Anual IPCA TOP 5 LP'!$A$2:$XFC$10000,MATCH(C$1,'Mediana Anual IPCA TOP 5 LP'!$A$2:$XDF$2,0),FALSE))</f>
        <v>4</v>
      </c>
      <c r="D177" s="21">
        <f>IF(VLOOKUP(A177,'Mediana Anual IPCA TOP 5 LP'!$A$2:$XFC$10000,MATCH(D$1,'Mediana Anual IPCA TOP 5 LP'!$A$2:$XDF$2,0),FALSE)=0,NA(),VLOOKUP(A177,'Mediana Anual IPCA TOP 5 LP'!$A$2:$XFC$10000,MATCH(D$1,'Mediana Anual IPCA TOP 5 LP'!$A$2:$XDF$2,0),FALSE))</f>
        <v>3.5</v>
      </c>
      <c r="E177" s="21">
        <f>IF(VLOOKUP(A177,'Mediana Anual IPCA TOP 5 LP'!$A$2:$XFC$10000,MATCH(E$1,'Mediana Anual IPCA TOP 5 LP'!$A$2:$XDF$2,0),FALSE)=0,NA(),VLOOKUP(A177,'Mediana Anual IPCA TOP 5 LP'!$A$2:$XFC$10000,MATCH(E$1,'Mediana Anual IPCA TOP 5 LP'!$A$2:$XDF$2,0),FALSE))</f>
        <v>3.5</v>
      </c>
    </row>
    <row r="178" spans="1:5" x14ac:dyDescent="0.3">
      <c r="A178" s="20">
        <v>44818</v>
      </c>
      <c r="B178" s="21">
        <f>IF(VLOOKUP(A178,'Mediana Anual IPCA TOP 5 LP'!$A$2:$XFC$10000,MATCH(B$1,'Mediana Anual IPCA TOP 5 LP'!$A$2:$XDF$2,0),FALSE)=0,NA(),VLOOKUP(A178,'Mediana Anual IPCA TOP 5 LP'!$A$2:$XFC$10000,MATCH(B$1,'Mediana Anual IPCA TOP 5 LP'!$A$2:$XDF$2,0),FALSE))</f>
        <v>5.0820999999999996</v>
      </c>
      <c r="C178" s="21">
        <f>IF(VLOOKUP(A178,'Mediana Anual IPCA TOP 5 LP'!$A$2:$XFC$10000,MATCH(C$1,'Mediana Anual IPCA TOP 5 LP'!$A$2:$XDF$2,0),FALSE)=0,NA(),VLOOKUP(A178,'Mediana Anual IPCA TOP 5 LP'!$A$2:$XFC$10000,MATCH(C$1,'Mediana Anual IPCA TOP 5 LP'!$A$2:$XDF$2,0),FALSE))</f>
        <v>4</v>
      </c>
      <c r="D178" s="21">
        <f>IF(VLOOKUP(A178,'Mediana Anual IPCA TOP 5 LP'!$A$2:$XFC$10000,MATCH(D$1,'Mediana Anual IPCA TOP 5 LP'!$A$2:$XDF$2,0),FALSE)=0,NA(),VLOOKUP(A178,'Mediana Anual IPCA TOP 5 LP'!$A$2:$XFC$10000,MATCH(D$1,'Mediana Anual IPCA TOP 5 LP'!$A$2:$XDF$2,0),FALSE))</f>
        <v>3.5</v>
      </c>
      <c r="E178" s="21">
        <f>IF(VLOOKUP(A178,'Mediana Anual IPCA TOP 5 LP'!$A$2:$XFC$10000,MATCH(E$1,'Mediana Anual IPCA TOP 5 LP'!$A$2:$XDF$2,0),FALSE)=0,NA(),VLOOKUP(A178,'Mediana Anual IPCA TOP 5 LP'!$A$2:$XFC$10000,MATCH(E$1,'Mediana Anual IPCA TOP 5 LP'!$A$2:$XDF$2,0),FALSE))</f>
        <v>3.5</v>
      </c>
    </row>
    <row r="179" spans="1:5" x14ac:dyDescent="0.3">
      <c r="A179" s="20">
        <v>44819</v>
      </c>
      <c r="B179" s="21">
        <f>IF(VLOOKUP(A179,'Mediana Anual IPCA TOP 5 LP'!$A$2:$XFC$10000,MATCH(B$1,'Mediana Anual IPCA TOP 5 LP'!$A$2:$XDF$2,0),FALSE)=0,NA(),VLOOKUP(A179,'Mediana Anual IPCA TOP 5 LP'!$A$2:$XFC$10000,MATCH(B$1,'Mediana Anual IPCA TOP 5 LP'!$A$2:$XDF$2,0),FALSE))</f>
        <v>5.0820999999999996</v>
      </c>
      <c r="C179" s="21">
        <f>IF(VLOOKUP(A179,'Mediana Anual IPCA TOP 5 LP'!$A$2:$XFC$10000,MATCH(C$1,'Mediana Anual IPCA TOP 5 LP'!$A$2:$XDF$2,0),FALSE)=0,NA(),VLOOKUP(A179,'Mediana Anual IPCA TOP 5 LP'!$A$2:$XFC$10000,MATCH(C$1,'Mediana Anual IPCA TOP 5 LP'!$A$2:$XDF$2,0),FALSE))</f>
        <v>4</v>
      </c>
      <c r="D179" s="21">
        <f>IF(VLOOKUP(A179,'Mediana Anual IPCA TOP 5 LP'!$A$2:$XFC$10000,MATCH(D$1,'Mediana Anual IPCA TOP 5 LP'!$A$2:$XDF$2,0),FALSE)=0,NA(),VLOOKUP(A179,'Mediana Anual IPCA TOP 5 LP'!$A$2:$XFC$10000,MATCH(D$1,'Mediana Anual IPCA TOP 5 LP'!$A$2:$XDF$2,0),FALSE))</f>
        <v>3.5</v>
      </c>
      <c r="E179" s="21">
        <f>IF(VLOOKUP(A179,'Mediana Anual IPCA TOP 5 LP'!$A$2:$XFC$10000,MATCH(E$1,'Mediana Anual IPCA TOP 5 LP'!$A$2:$XDF$2,0),FALSE)=0,NA(),VLOOKUP(A179,'Mediana Anual IPCA TOP 5 LP'!$A$2:$XFC$10000,MATCH(E$1,'Mediana Anual IPCA TOP 5 LP'!$A$2:$XDF$2,0),FALSE))</f>
        <v>3.5</v>
      </c>
    </row>
    <row r="180" spans="1:5" x14ac:dyDescent="0.3">
      <c r="A180" s="20">
        <v>44820</v>
      </c>
      <c r="B180" s="21">
        <f>IF(VLOOKUP(A180,'Mediana Anual IPCA TOP 5 LP'!$A$2:$XFC$10000,MATCH(B$1,'Mediana Anual IPCA TOP 5 LP'!$A$2:$XDF$2,0),FALSE)=0,NA(),VLOOKUP(A180,'Mediana Anual IPCA TOP 5 LP'!$A$2:$XFC$10000,MATCH(B$1,'Mediana Anual IPCA TOP 5 LP'!$A$2:$XDF$2,0),FALSE))</f>
        <v>5</v>
      </c>
      <c r="C180" s="21">
        <f>IF(VLOOKUP(A180,'Mediana Anual IPCA TOP 5 LP'!$A$2:$XFC$10000,MATCH(C$1,'Mediana Anual IPCA TOP 5 LP'!$A$2:$XDF$2,0),FALSE)=0,NA(),VLOOKUP(A180,'Mediana Anual IPCA TOP 5 LP'!$A$2:$XFC$10000,MATCH(C$1,'Mediana Anual IPCA TOP 5 LP'!$A$2:$XDF$2,0),FALSE))</f>
        <v>3.61</v>
      </c>
      <c r="D180" s="21">
        <f>IF(VLOOKUP(A180,'Mediana Anual IPCA TOP 5 LP'!$A$2:$XFC$10000,MATCH(D$1,'Mediana Anual IPCA TOP 5 LP'!$A$2:$XDF$2,0),FALSE)=0,NA(),VLOOKUP(A180,'Mediana Anual IPCA TOP 5 LP'!$A$2:$XFC$10000,MATCH(D$1,'Mediana Anual IPCA TOP 5 LP'!$A$2:$XDF$2,0),FALSE))</f>
        <v>3.5</v>
      </c>
      <c r="E180" s="21">
        <f>IF(VLOOKUP(A180,'Mediana Anual IPCA TOP 5 LP'!$A$2:$XFC$10000,MATCH(E$1,'Mediana Anual IPCA TOP 5 LP'!$A$2:$XDF$2,0),FALSE)=0,NA(),VLOOKUP(A180,'Mediana Anual IPCA TOP 5 LP'!$A$2:$XFC$10000,MATCH(E$1,'Mediana Anual IPCA TOP 5 LP'!$A$2:$XDF$2,0),FALSE))</f>
        <v>3.5</v>
      </c>
    </row>
    <row r="181" spans="1:5" x14ac:dyDescent="0.3">
      <c r="A181" s="20">
        <v>44823</v>
      </c>
      <c r="B181" s="21">
        <f>IF(VLOOKUP(A181,'Mediana Anual IPCA TOP 5 LP'!$A$2:$XFC$10000,MATCH(B$1,'Mediana Anual IPCA TOP 5 LP'!$A$2:$XDF$2,0),FALSE)=0,NA(),VLOOKUP(A181,'Mediana Anual IPCA TOP 5 LP'!$A$2:$XFC$10000,MATCH(B$1,'Mediana Anual IPCA TOP 5 LP'!$A$2:$XDF$2,0),FALSE))</f>
        <v>5</v>
      </c>
      <c r="C181" s="21">
        <f>IF(VLOOKUP(A181,'Mediana Anual IPCA TOP 5 LP'!$A$2:$XFC$10000,MATCH(C$1,'Mediana Anual IPCA TOP 5 LP'!$A$2:$XDF$2,0),FALSE)=0,NA(),VLOOKUP(A181,'Mediana Anual IPCA TOP 5 LP'!$A$2:$XFC$10000,MATCH(C$1,'Mediana Anual IPCA TOP 5 LP'!$A$2:$XDF$2,0),FALSE))</f>
        <v>3.61</v>
      </c>
      <c r="D181" s="21">
        <f>IF(VLOOKUP(A181,'Mediana Anual IPCA TOP 5 LP'!$A$2:$XFC$10000,MATCH(D$1,'Mediana Anual IPCA TOP 5 LP'!$A$2:$XDF$2,0),FALSE)=0,NA(),VLOOKUP(A181,'Mediana Anual IPCA TOP 5 LP'!$A$2:$XFC$10000,MATCH(D$1,'Mediana Anual IPCA TOP 5 LP'!$A$2:$XDF$2,0),FALSE))</f>
        <v>3.5</v>
      </c>
      <c r="E181" s="21">
        <f>IF(VLOOKUP(A181,'Mediana Anual IPCA TOP 5 LP'!$A$2:$XFC$10000,MATCH(E$1,'Mediana Anual IPCA TOP 5 LP'!$A$2:$XDF$2,0),FALSE)=0,NA(),VLOOKUP(A181,'Mediana Anual IPCA TOP 5 LP'!$A$2:$XFC$10000,MATCH(E$1,'Mediana Anual IPCA TOP 5 LP'!$A$2:$XDF$2,0),FALSE))</f>
        <v>3.5</v>
      </c>
    </row>
    <row r="182" spans="1:5" x14ac:dyDescent="0.3">
      <c r="A182" s="20">
        <v>44824</v>
      </c>
      <c r="B182" s="21">
        <f>IF(VLOOKUP(A182,'Mediana Anual IPCA TOP 5 LP'!$A$2:$XFC$10000,MATCH(B$1,'Mediana Anual IPCA TOP 5 LP'!$A$2:$XDF$2,0),FALSE)=0,NA(),VLOOKUP(A182,'Mediana Anual IPCA TOP 5 LP'!$A$2:$XFC$10000,MATCH(B$1,'Mediana Anual IPCA TOP 5 LP'!$A$2:$XDF$2,0),FALSE))</f>
        <v>5</v>
      </c>
      <c r="C182" s="21">
        <f>IF(VLOOKUP(A182,'Mediana Anual IPCA TOP 5 LP'!$A$2:$XFC$10000,MATCH(C$1,'Mediana Anual IPCA TOP 5 LP'!$A$2:$XDF$2,0),FALSE)=0,NA(),VLOOKUP(A182,'Mediana Anual IPCA TOP 5 LP'!$A$2:$XFC$10000,MATCH(C$1,'Mediana Anual IPCA TOP 5 LP'!$A$2:$XDF$2,0),FALSE))</f>
        <v>3.61</v>
      </c>
      <c r="D182" s="21">
        <f>IF(VLOOKUP(A182,'Mediana Anual IPCA TOP 5 LP'!$A$2:$XFC$10000,MATCH(D$1,'Mediana Anual IPCA TOP 5 LP'!$A$2:$XDF$2,0),FALSE)=0,NA(),VLOOKUP(A182,'Mediana Anual IPCA TOP 5 LP'!$A$2:$XFC$10000,MATCH(D$1,'Mediana Anual IPCA TOP 5 LP'!$A$2:$XDF$2,0),FALSE))</f>
        <v>3.5</v>
      </c>
      <c r="E182" s="21">
        <f>IF(VLOOKUP(A182,'Mediana Anual IPCA TOP 5 LP'!$A$2:$XFC$10000,MATCH(E$1,'Mediana Anual IPCA TOP 5 LP'!$A$2:$XDF$2,0),FALSE)=0,NA(),VLOOKUP(A182,'Mediana Anual IPCA TOP 5 LP'!$A$2:$XFC$10000,MATCH(E$1,'Mediana Anual IPCA TOP 5 LP'!$A$2:$XDF$2,0),FALSE))</f>
        <v>3.5</v>
      </c>
    </row>
    <row r="183" spans="1:5" x14ac:dyDescent="0.3">
      <c r="A183" s="20">
        <v>44825</v>
      </c>
      <c r="B183" s="21">
        <f>IF(VLOOKUP(A183,'Mediana Anual IPCA TOP 5 LP'!$A$2:$XFC$10000,MATCH(B$1,'Mediana Anual IPCA TOP 5 LP'!$A$2:$XDF$2,0),FALSE)=0,NA(),VLOOKUP(A183,'Mediana Anual IPCA TOP 5 LP'!$A$2:$XFC$10000,MATCH(B$1,'Mediana Anual IPCA TOP 5 LP'!$A$2:$XDF$2,0),FALSE))</f>
        <v>5</v>
      </c>
      <c r="C183" s="21">
        <f>IF(VLOOKUP(A183,'Mediana Anual IPCA TOP 5 LP'!$A$2:$XFC$10000,MATCH(C$1,'Mediana Anual IPCA TOP 5 LP'!$A$2:$XDF$2,0),FALSE)=0,NA(),VLOOKUP(A183,'Mediana Anual IPCA TOP 5 LP'!$A$2:$XFC$10000,MATCH(C$1,'Mediana Anual IPCA TOP 5 LP'!$A$2:$XDF$2,0),FALSE))</f>
        <v>3.61</v>
      </c>
      <c r="D183" s="21">
        <f>IF(VLOOKUP(A183,'Mediana Anual IPCA TOP 5 LP'!$A$2:$XFC$10000,MATCH(D$1,'Mediana Anual IPCA TOP 5 LP'!$A$2:$XDF$2,0),FALSE)=0,NA(),VLOOKUP(A183,'Mediana Anual IPCA TOP 5 LP'!$A$2:$XFC$10000,MATCH(D$1,'Mediana Anual IPCA TOP 5 LP'!$A$2:$XDF$2,0),FALSE))</f>
        <v>3.5</v>
      </c>
      <c r="E183" s="21">
        <f>IF(VLOOKUP(A183,'Mediana Anual IPCA TOP 5 LP'!$A$2:$XFC$10000,MATCH(E$1,'Mediana Anual IPCA TOP 5 LP'!$A$2:$XDF$2,0),FALSE)=0,NA(),VLOOKUP(A183,'Mediana Anual IPCA TOP 5 LP'!$A$2:$XFC$10000,MATCH(E$1,'Mediana Anual IPCA TOP 5 LP'!$A$2:$XDF$2,0),FALSE))</f>
        <v>3.5</v>
      </c>
    </row>
    <row r="184" spans="1:5" x14ac:dyDescent="0.3">
      <c r="A184" s="20">
        <v>44826</v>
      </c>
      <c r="B184" s="21">
        <f>IF(VLOOKUP(A184,'Mediana Anual IPCA TOP 5 LP'!$A$2:$XFC$10000,MATCH(B$1,'Mediana Anual IPCA TOP 5 LP'!$A$2:$XDF$2,0),FALSE)=0,NA(),VLOOKUP(A184,'Mediana Anual IPCA TOP 5 LP'!$A$2:$XFC$10000,MATCH(B$1,'Mediana Anual IPCA TOP 5 LP'!$A$2:$XDF$2,0),FALSE))</f>
        <v>5</v>
      </c>
      <c r="C184" s="21">
        <f>IF(VLOOKUP(A184,'Mediana Anual IPCA TOP 5 LP'!$A$2:$XFC$10000,MATCH(C$1,'Mediana Anual IPCA TOP 5 LP'!$A$2:$XDF$2,0),FALSE)=0,NA(),VLOOKUP(A184,'Mediana Anual IPCA TOP 5 LP'!$A$2:$XFC$10000,MATCH(C$1,'Mediana Anual IPCA TOP 5 LP'!$A$2:$XDF$2,0),FALSE))</f>
        <v>3.61</v>
      </c>
      <c r="D184" s="21">
        <f>IF(VLOOKUP(A184,'Mediana Anual IPCA TOP 5 LP'!$A$2:$XFC$10000,MATCH(D$1,'Mediana Anual IPCA TOP 5 LP'!$A$2:$XDF$2,0),FALSE)=0,NA(),VLOOKUP(A184,'Mediana Anual IPCA TOP 5 LP'!$A$2:$XFC$10000,MATCH(D$1,'Mediana Anual IPCA TOP 5 LP'!$A$2:$XDF$2,0),FALSE))</f>
        <v>3.5</v>
      </c>
      <c r="E184" s="21">
        <f>IF(VLOOKUP(A184,'Mediana Anual IPCA TOP 5 LP'!$A$2:$XFC$10000,MATCH(E$1,'Mediana Anual IPCA TOP 5 LP'!$A$2:$XDF$2,0),FALSE)=0,NA(),VLOOKUP(A184,'Mediana Anual IPCA TOP 5 LP'!$A$2:$XFC$10000,MATCH(E$1,'Mediana Anual IPCA TOP 5 LP'!$A$2:$XDF$2,0),FALSE))</f>
        <v>3.5</v>
      </c>
    </row>
    <row r="185" spans="1:5" x14ac:dyDescent="0.3">
      <c r="A185" s="20">
        <v>44827</v>
      </c>
      <c r="B185" s="21">
        <f>IF(VLOOKUP(A185,'Mediana Anual IPCA TOP 5 LP'!$A$2:$XFC$10000,MATCH(B$1,'Mediana Anual IPCA TOP 5 LP'!$A$2:$XDF$2,0),FALSE)=0,NA(),VLOOKUP(A185,'Mediana Anual IPCA TOP 5 LP'!$A$2:$XFC$10000,MATCH(B$1,'Mediana Anual IPCA TOP 5 LP'!$A$2:$XDF$2,0),FALSE))</f>
        <v>4.9569000000000001</v>
      </c>
      <c r="C185" s="21">
        <f>IF(VLOOKUP(A185,'Mediana Anual IPCA TOP 5 LP'!$A$2:$XFC$10000,MATCH(C$1,'Mediana Anual IPCA TOP 5 LP'!$A$2:$XDF$2,0),FALSE)=0,NA(),VLOOKUP(A185,'Mediana Anual IPCA TOP 5 LP'!$A$2:$XFC$10000,MATCH(C$1,'Mediana Anual IPCA TOP 5 LP'!$A$2:$XDF$2,0),FALSE))</f>
        <v>3.61</v>
      </c>
      <c r="D185" s="21">
        <f>IF(VLOOKUP(A185,'Mediana Anual IPCA TOP 5 LP'!$A$2:$XFC$10000,MATCH(D$1,'Mediana Anual IPCA TOP 5 LP'!$A$2:$XDF$2,0),FALSE)=0,NA(),VLOOKUP(A185,'Mediana Anual IPCA TOP 5 LP'!$A$2:$XFC$10000,MATCH(D$1,'Mediana Anual IPCA TOP 5 LP'!$A$2:$XDF$2,0),FALSE))</f>
        <v>3.5</v>
      </c>
      <c r="E185" s="21">
        <f>IF(VLOOKUP(A185,'Mediana Anual IPCA TOP 5 LP'!$A$2:$XFC$10000,MATCH(E$1,'Mediana Anual IPCA TOP 5 LP'!$A$2:$XDF$2,0),FALSE)=0,NA(),VLOOKUP(A185,'Mediana Anual IPCA TOP 5 LP'!$A$2:$XFC$10000,MATCH(E$1,'Mediana Anual IPCA TOP 5 LP'!$A$2:$XDF$2,0),FALSE))</f>
        <v>3.5</v>
      </c>
    </row>
    <row r="186" spans="1:5" x14ac:dyDescent="0.3">
      <c r="A186" s="20">
        <v>44830</v>
      </c>
      <c r="B186" s="21">
        <f>IF(VLOOKUP(A186,'Mediana Anual IPCA TOP 5 LP'!$A$2:$XFC$10000,MATCH(B$1,'Mediana Anual IPCA TOP 5 LP'!$A$2:$XDF$2,0),FALSE)=0,NA(),VLOOKUP(A186,'Mediana Anual IPCA TOP 5 LP'!$A$2:$XFC$10000,MATCH(B$1,'Mediana Anual IPCA TOP 5 LP'!$A$2:$XDF$2,0),FALSE))</f>
        <v>4.9569000000000001</v>
      </c>
      <c r="C186" s="21">
        <f>IF(VLOOKUP(A186,'Mediana Anual IPCA TOP 5 LP'!$A$2:$XFC$10000,MATCH(C$1,'Mediana Anual IPCA TOP 5 LP'!$A$2:$XDF$2,0),FALSE)=0,NA(),VLOOKUP(A186,'Mediana Anual IPCA TOP 5 LP'!$A$2:$XFC$10000,MATCH(C$1,'Mediana Anual IPCA TOP 5 LP'!$A$2:$XDF$2,0),FALSE))</f>
        <v>3.61</v>
      </c>
      <c r="D186" s="21">
        <f>IF(VLOOKUP(A186,'Mediana Anual IPCA TOP 5 LP'!$A$2:$XFC$10000,MATCH(D$1,'Mediana Anual IPCA TOP 5 LP'!$A$2:$XDF$2,0),FALSE)=0,NA(),VLOOKUP(A186,'Mediana Anual IPCA TOP 5 LP'!$A$2:$XFC$10000,MATCH(D$1,'Mediana Anual IPCA TOP 5 LP'!$A$2:$XDF$2,0),FALSE))</f>
        <v>3.5</v>
      </c>
      <c r="E186" s="21">
        <f>IF(VLOOKUP(A186,'Mediana Anual IPCA TOP 5 LP'!$A$2:$XFC$10000,MATCH(E$1,'Mediana Anual IPCA TOP 5 LP'!$A$2:$XDF$2,0),FALSE)=0,NA(),VLOOKUP(A186,'Mediana Anual IPCA TOP 5 LP'!$A$2:$XFC$10000,MATCH(E$1,'Mediana Anual IPCA TOP 5 LP'!$A$2:$XDF$2,0),FALSE))</f>
        <v>3.5</v>
      </c>
    </row>
    <row r="187" spans="1:5" x14ac:dyDescent="0.3">
      <c r="A187" s="20">
        <v>44831</v>
      </c>
      <c r="B187" s="21">
        <f>IF(VLOOKUP(A187,'Mediana Anual IPCA TOP 5 LP'!$A$2:$XFC$10000,MATCH(B$1,'Mediana Anual IPCA TOP 5 LP'!$A$2:$XDF$2,0),FALSE)=0,NA(),VLOOKUP(A187,'Mediana Anual IPCA TOP 5 LP'!$A$2:$XFC$10000,MATCH(B$1,'Mediana Anual IPCA TOP 5 LP'!$A$2:$XDF$2,0),FALSE))</f>
        <v>4.9569000000000001</v>
      </c>
      <c r="C187" s="21">
        <f>IF(VLOOKUP(A187,'Mediana Anual IPCA TOP 5 LP'!$A$2:$XFC$10000,MATCH(C$1,'Mediana Anual IPCA TOP 5 LP'!$A$2:$XDF$2,0),FALSE)=0,NA(),VLOOKUP(A187,'Mediana Anual IPCA TOP 5 LP'!$A$2:$XFC$10000,MATCH(C$1,'Mediana Anual IPCA TOP 5 LP'!$A$2:$XDF$2,0),FALSE))</f>
        <v>3.61</v>
      </c>
      <c r="D187" s="21">
        <f>IF(VLOOKUP(A187,'Mediana Anual IPCA TOP 5 LP'!$A$2:$XFC$10000,MATCH(D$1,'Mediana Anual IPCA TOP 5 LP'!$A$2:$XDF$2,0),FALSE)=0,NA(),VLOOKUP(A187,'Mediana Anual IPCA TOP 5 LP'!$A$2:$XFC$10000,MATCH(D$1,'Mediana Anual IPCA TOP 5 LP'!$A$2:$XDF$2,0),FALSE))</f>
        <v>3.5</v>
      </c>
      <c r="E187" s="21">
        <f>IF(VLOOKUP(A187,'Mediana Anual IPCA TOP 5 LP'!$A$2:$XFC$10000,MATCH(E$1,'Mediana Anual IPCA TOP 5 LP'!$A$2:$XDF$2,0),FALSE)=0,NA(),VLOOKUP(A187,'Mediana Anual IPCA TOP 5 LP'!$A$2:$XFC$10000,MATCH(E$1,'Mediana Anual IPCA TOP 5 LP'!$A$2:$XDF$2,0),FALSE))</f>
        <v>3.5</v>
      </c>
    </row>
    <row r="188" spans="1:5" x14ac:dyDescent="0.3">
      <c r="A188" s="20">
        <v>44832</v>
      </c>
      <c r="B188" s="21">
        <f>IF(VLOOKUP(A188,'Mediana Anual IPCA TOP 5 LP'!$A$2:$XFC$10000,MATCH(B$1,'Mediana Anual IPCA TOP 5 LP'!$A$2:$XDF$2,0),FALSE)=0,NA(),VLOOKUP(A188,'Mediana Anual IPCA TOP 5 LP'!$A$2:$XFC$10000,MATCH(B$1,'Mediana Anual IPCA TOP 5 LP'!$A$2:$XDF$2,0),FALSE))</f>
        <v>4.9569000000000001</v>
      </c>
      <c r="C188" s="21">
        <f>IF(VLOOKUP(A188,'Mediana Anual IPCA TOP 5 LP'!$A$2:$XFC$10000,MATCH(C$1,'Mediana Anual IPCA TOP 5 LP'!$A$2:$XDF$2,0),FALSE)=0,NA(),VLOOKUP(A188,'Mediana Anual IPCA TOP 5 LP'!$A$2:$XFC$10000,MATCH(C$1,'Mediana Anual IPCA TOP 5 LP'!$A$2:$XDF$2,0),FALSE))</f>
        <v>3.61</v>
      </c>
      <c r="D188" s="21">
        <f>IF(VLOOKUP(A188,'Mediana Anual IPCA TOP 5 LP'!$A$2:$XFC$10000,MATCH(D$1,'Mediana Anual IPCA TOP 5 LP'!$A$2:$XDF$2,0),FALSE)=0,NA(),VLOOKUP(A188,'Mediana Anual IPCA TOP 5 LP'!$A$2:$XFC$10000,MATCH(D$1,'Mediana Anual IPCA TOP 5 LP'!$A$2:$XDF$2,0),FALSE))</f>
        <v>3.5</v>
      </c>
      <c r="E188" s="21">
        <f>IF(VLOOKUP(A188,'Mediana Anual IPCA TOP 5 LP'!$A$2:$XFC$10000,MATCH(E$1,'Mediana Anual IPCA TOP 5 LP'!$A$2:$XDF$2,0),FALSE)=0,NA(),VLOOKUP(A188,'Mediana Anual IPCA TOP 5 LP'!$A$2:$XFC$10000,MATCH(E$1,'Mediana Anual IPCA TOP 5 LP'!$A$2:$XDF$2,0),FALSE))</f>
        <v>3.5</v>
      </c>
    </row>
    <row r="189" spans="1:5" x14ac:dyDescent="0.3">
      <c r="A189" s="20">
        <v>44833</v>
      </c>
      <c r="B189" s="21">
        <f>IF(VLOOKUP(A189,'Mediana Anual IPCA TOP 5 LP'!$A$2:$XFC$10000,MATCH(B$1,'Mediana Anual IPCA TOP 5 LP'!$A$2:$XDF$2,0),FALSE)=0,NA(),VLOOKUP(A189,'Mediana Anual IPCA TOP 5 LP'!$A$2:$XFC$10000,MATCH(B$1,'Mediana Anual IPCA TOP 5 LP'!$A$2:$XDF$2,0),FALSE))</f>
        <v>4.9569000000000001</v>
      </c>
      <c r="C189" s="21">
        <f>IF(VLOOKUP(A189,'Mediana Anual IPCA TOP 5 LP'!$A$2:$XFC$10000,MATCH(C$1,'Mediana Anual IPCA TOP 5 LP'!$A$2:$XDF$2,0),FALSE)=0,NA(),VLOOKUP(A189,'Mediana Anual IPCA TOP 5 LP'!$A$2:$XFC$10000,MATCH(C$1,'Mediana Anual IPCA TOP 5 LP'!$A$2:$XDF$2,0),FALSE))</f>
        <v>3.61</v>
      </c>
      <c r="D189" s="21">
        <f>IF(VLOOKUP(A189,'Mediana Anual IPCA TOP 5 LP'!$A$2:$XFC$10000,MATCH(D$1,'Mediana Anual IPCA TOP 5 LP'!$A$2:$XDF$2,0),FALSE)=0,NA(),VLOOKUP(A189,'Mediana Anual IPCA TOP 5 LP'!$A$2:$XFC$10000,MATCH(D$1,'Mediana Anual IPCA TOP 5 LP'!$A$2:$XDF$2,0),FALSE))</f>
        <v>3.5</v>
      </c>
      <c r="E189" s="21">
        <f>IF(VLOOKUP(A189,'Mediana Anual IPCA TOP 5 LP'!$A$2:$XFC$10000,MATCH(E$1,'Mediana Anual IPCA TOP 5 LP'!$A$2:$XDF$2,0),FALSE)=0,NA(),VLOOKUP(A189,'Mediana Anual IPCA TOP 5 LP'!$A$2:$XFC$10000,MATCH(E$1,'Mediana Anual IPCA TOP 5 LP'!$A$2:$XDF$2,0),FALSE))</f>
        <v>3.5</v>
      </c>
    </row>
    <row r="190" spans="1:5" x14ac:dyDescent="0.3">
      <c r="A190" s="20">
        <v>44834</v>
      </c>
      <c r="B190" s="21">
        <f>IF(VLOOKUP(A190,'Mediana Anual IPCA TOP 5 LP'!$A$2:$XFC$10000,MATCH(B$1,'Mediana Anual IPCA TOP 5 LP'!$A$2:$XDF$2,0),FALSE)=0,NA(),VLOOKUP(A190,'Mediana Anual IPCA TOP 5 LP'!$A$2:$XFC$10000,MATCH(B$1,'Mediana Anual IPCA TOP 5 LP'!$A$2:$XDF$2,0),FALSE))</f>
        <v>4.9362000000000004</v>
      </c>
      <c r="C190" s="21">
        <f>IF(VLOOKUP(A190,'Mediana Anual IPCA TOP 5 LP'!$A$2:$XFC$10000,MATCH(C$1,'Mediana Anual IPCA TOP 5 LP'!$A$2:$XDF$2,0),FALSE)=0,NA(),VLOOKUP(A190,'Mediana Anual IPCA TOP 5 LP'!$A$2:$XFC$10000,MATCH(C$1,'Mediana Anual IPCA TOP 5 LP'!$A$2:$XDF$2,0),FALSE))</f>
        <v>3.61</v>
      </c>
      <c r="D190" s="21">
        <f>IF(VLOOKUP(A190,'Mediana Anual IPCA TOP 5 LP'!$A$2:$XFC$10000,MATCH(D$1,'Mediana Anual IPCA TOP 5 LP'!$A$2:$XDF$2,0),FALSE)=0,NA(),VLOOKUP(A190,'Mediana Anual IPCA TOP 5 LP'!$A$2:$XFC$10000,MATCH(D$1,'Mediana Anual IPCA TOP 5 LP'!$A$2:$XDF$2,0),FALSE))</f>
        <v>3.5</v>
      </c>
      <c r="E190" s="21">
        <f>IF(VLOOKUP(A190,'Mediana Anual IPCA TOP 5 LP'!$A$2:$XFC$10000,MATCH(E$1,'Mediana Anual IPCA TOP 5 LP'!$A$2:$XDF$2,0),FALSE)=0,NA(),VLOOKUP(A190,'Mediana Anual IPCA TOP 5 LP'!$A$2:$XFC$10000,MATCH(E$1,'Mediana Anual IPCA TOP 5 LP'!$A$2:$XDF$2,0),FALSE))</f>
        <v>3.5</v>
      </c>
    </row>
    <row r="191" spans="1:5" x14ac:dyDescent="0.3">
      <c r="A191" s="20">
        <v>44837</v>
      </c>
      <c r="B191" s="21">
        <f>IF(VLOOKUP(A191,'Mediana Anual IPCA TOP 5 LP'!$A$2:$XFC$10000,MATCH(B$1,'Mediana Anual IPCA TOP 5 LP'!$A$2:$XDF$2,0),FALSE)=0,NA(),VLOOKUP(A191,'Mediana Anual IPCA TOP 5 LP'!$A$2:$XFC$10000,MATCH(B$1,'Mediana Anual IPCA TOP 5 LP'!$A$2:$XDF$2,0),FALSE))</f>
        <v>4.9362000000000004</v>
      </c>
      <c r="C191" s="21">
        <f>IF(VLOOKUP(A191,'Mediana Anual IPCA TOP 5 LP'!$A$2:$XFC$10000,MATCH(C$1,'Mediana Anual IPCA TOP 5 LP'!$A$2:$XDF$2,0),FALSE)=0,NA(),VLOOKUP(A191,'Mediana Anual IPCA TOP 5 LP'!$A$2:$XFC$10000,MATCH(C$1,'Mediana Anual IPCA TOP 5 LP'!$A$2:$XDF$2,0),FALSE))</f>
        <v>3.61</v>
      </c>
      <c r="D191" s="21">
        <f>IF(VLOOKUP(A191,'Mediana Anual IPCA TOP 5 LP'!$A$2:$XFC$10000,MATCH(D$1,'Mediana Anual IPCA TOP 5 LP'!$A$2:$XDF$2,0),FALSE)=0,NA(),VLOOKUP(A191,'Mediana Anual IPCA TOP 5 LP'!$A$2:$XFC$10000,MATCH(D$1,'Mediana Anual IPCA TOP 5 LP'!$A$2:$XDF$2,0),FALSE))</f>
        <v>3.5</v>
      </c>
      <c r="E191" s="21">
        <f>IF(VLOOKUP(A191,'Mediana Anual IPCA TOP 5 LP'!$A$2:$XFC$10000,MATCH(E$1,'Mediana Anual IPCA TOP 5 LP'!$A$2:$XDF$2,0),FALSE)=0,NA(),VLOOKUP(A191,'Mediana Anual IPCA TOP 5 LP'!$A$2:$XFC$10000,MATCH(E$1,'Mediana Anual IPCA TOP 5 LP'!$A$2:$XDF$2,0),FALSE))</f>
        <v>3.5</v>
      </c>
    </row>
    <row r="192" spans="1:5" x14ac:dyDescent="0.3">
      <c r="A192" s="20">
        <v>44838</v>
      </c>
      <c r="B192" s="21">
        <f>IF(VLOOKUP(A192,'Mediana Anual IPCA TOP 5 LP'!$A$2:$XFC$10000,MATCH(B$1,'Mediana Anual IPCA TOP 5 LP'!$A$2:$XDF$2,0),FALSE)=0,NA(),VLOOKUP(A192,'Mediana Anual IPCA TOP 5 LP'!$A$2:$XFC$10000,MATCH(B$1,'Mediana Anual IPCA TOP 5 LP'!$A$2:$XDF$2,0),FALSE))</f>
        <v>4.9362000000000004</v>
      </c>
      <c r="C192" s="21">
        <f>IF(VLOOKUP(A192,'Mediana Anual IPCA TOP 5 LP'!$A$2:$XFC$10000,MATCH(C$1,'Mediana Anual IPCA TOP 5 LP'!$A$2:$XDF$2,0),FALSE)=0,NA(),VLOOKUP(A192,'Mediana Anual IPCA TOP 5 LP'!$A$2:$XFC$10000,MATCH(C$1,'Mediana Anual IPCA TOP 5 LP'!$A$2:$XDF$2,0),FALSE))</f>
        <v>3.61</v>
      </c>
      <c r="D192" s="21">
        <f>IF(VLOOKUP(A192,'Mediana Anual IPCA TOP 5 LP'!$A$2:$XFC$10000,MATCH(D$1,'Mediana Anual IPCA TOP 5 LP'!$A$2:$XDF$2,0),FALSE)=0,NA(),VLOOKUP(A192,'Mediana Anual IPCA TOP 5 LP'!$A$2:$XFC$10000,MATCH(D$1,'Mediana Anual IPCA TOP 5 LP'!$A$2:$XDF$2,0),FALSE))</f>
        <v>3.5</v>
      </c>
      <c r="E192" s="21">
        <f>IF(VLOOKUP(A192,'Mediana Anual IPCA TOP 5 LP'!$A$2:$XFC$10000,MATCH(E$1,'Mediana Anual IPCA TOP 5 LP'!$A$2:$XDF$2,0),FALSE)=0,NA(),VLOOKUP(A192,'Mediana Anual IPCA TOP 5 LP'!$A$2:$XFC$10000,MATCH(E$1,'Mediana Anual IPCA TOP 5 LP'!$A$2:$XDF$2,0),FALSE))</f>
        <v>3.5</v>
      </c>
    </row>
    <row r="193" spans="1:5" x14ac:dyDescent="0.3">
      <c r="A193" s="20">
        <v>44839</v>
      </c>
      <c r="B193" s="21">
        <f>IF(VLOOKUP(A193,'Mediana Anual IPCA TOP 5 LP'!$A$2:$XFC$10000,MATCH(B$1,'Mediana Anual IPCA TOP 5 LP'!$A$2:$XDF$2,0),FALSE)=0,NA(),VLOOKUP(A193,'Mediana Anual IPCA TOP 5 LP'!$A$2:$XFC$10000,MATCH(B$1,'Mediana Anual IPCA TOP 5 LP'!$A$2:$XDF$2,0),FALSE))</f>
        <v>4.9362000000000004</v>
      </c>
      <c r="C193" s="21">
        <f>IF(VLOOKUP(A193,'Mediana Anual IPCA TOP 5 LP'!$A$2:$XFC$10000,MATCH(C$1,'Mediana Anual IPCA TOP 5 LP'!$A$2:$XDF$2,0),FALSE)=0,NA(),VLOOKUP(A193,'Mediana Anual IPCA TOP 5 LP'!$A$2:$XFC$10000,MATCH(C$1,'Mediana Anual IPCA TOP 5 LP'!$A$2:$XDF$2,0),FALSE))</f>
        <v>3.61</v>
      </c>
      <c r="D193" s="21">
        <f>IF(VLOOKUP(A193,'Mediana Anual IPCA TOP 5 LP'!$A$2:$XFC$10000,MATCH(D$1,'Mediana Anual IPCA TOP 5 LP'!$A$2:$XDF$2,0),FALSE)=0,NA(),VLOOKUP(A193,'Mediana Anual IPCA TOP 5 LP'!$A$2:$XFC$10000,MATCH(D$1,'Mediana Anual IPCA TOP 5 LP'!$A$2:$XDF$2,0),FALSE))</f>
        <v>3.5</v>
      </c>
      <c r="E193" s="21">
        <f>IF(VLOOKUP(A193,'Mediana Anual IPCA TOP 5 LP'!$A$2:$XFC$10000,MATCH(E$1,'Mediana Anual IPCA TOP 5 LP'!$A$2:$XDF$2,0),FALSE)=0,NA(),VLOOKUP(A193,'Mediana Anual IPCA TOP 5 LP'!$A$2:$XFC$10000,MATCH(E$1,'Mediana Anual IPCA TOP 5 LP'!$A$2:$XDF$2,0),FALSE))</f>
        <v>3.5</v>
      </c>
    </row>
    <row r="194" spans="1:5" x14ac:dyDescent="0.3">
      <c r="A194" s="20">
        <v>44840</v>
      </c>
      <c r="B194" s="21">
        <f>IF(VLOOKUP(A194,'Mediana Anual IPCA TOP 5 LP'!$A$2:$XFC$10000,MATCH(B$1,'Mediana Anual IPCA TOP 5 LP'!$A$2:$XDF$2,0),FALSE)=0,NA(),VLOOKUP(A194,'Mediana Anual IPCA TOP 5 LP'!$A$2:$XFC$10000,MATCH(B$1,'Mediana Anual IPCA TOP 5 LP'!$A$2:$XDF$2,0),FALSE))</f>
        <v>4.9362000000000004</v>
      </c>
      <c r="C194" s="21">
        <f>IF(VLOOKUP(A194,'Mediana Anual IPCA TOP 5 LP'!$A$2:$XFC$10000,MATCH(C$1,'Mediana Anual IPCA TOP 5 LP'!$A$2:$XDF$2,0),FALSE)=0,NA(),VLOOKUP(A194,'Mediana Anual IPCA TOP 5 LP'!$A$2:$XFC$10000,MATCH(C$1,'Mediana Anual IPCA TOP 5 LP'!$A$2:$XDF$2,0),FALSE))</f>
        <v>3.61</v>
      </c>
      <c r="D194" s="21">
        <f>IF(VLOOKUP(A194,'Mediana Anual IPCA TOP 5 LP'!$A$2:$XFC$10000,MATCH(D$1,'Mediana Anual IPCA TOP 5 LP'!$A$2:$XDF$2,0),FALSE)=0,NA(),VLOOKUP(A194,'Mediana Anual IPCA TOP 5 LP'!$A$2:$XFC$10000,MATCH(D$1,'Mediana Anual IPCA TOP 5 LP'!$A$2:$XDF$2,0),FALSE))</f>
        <v>3.5</v>
      </c>
      <c r="E194" s="21">
        <f>IF(VLOOKUP(A194,'Mediana Anual IPCA TOP 5 LP'!$A$2:$XFC$10000,MATCH(E$1,'Mediana Anual IPCA TOP 5 LP'!$A$2:$XDF$2,0),FALSE)=0,NA(),VLOOKUP(A194,'Mediana Anual IPCA TOP 5 LP'!$A$2:$XFC$10000,MATCH(E$1,'Mediana Anual IPCA TOP 5 LP'!$A$2:$XDF$2,0),FALSE))</f>
        <v>3.5</v>
      </c>
    </row>
    <row r="195" spans="1:5" x14ac:dyDescent="0.3">
      <c r="A195" s="20">
        <v>44841</v>
      </c>
      <c r="B195" s="21">
        <f>IF(VLOOKUP(A195,'Mediana Anual IPCA TOP 5 LP'!$A$2:$XFC$10000,MATCH(B$1,'Mediana Anual IPCA TOP 5 LP'!$A$2:$XDF$2,0),FALSE)=0,NA(),VLOOKUP(A195,'Mediana Anual IPCA TOP 5 LP'!$A$2:$XFC$10000,MATCH(B$1,'Mediana Anual IPCA TOP 5 LP'!$A$2:$XDF$2,0),FALSE))</f>
        <v>4.9362000000000004</v>
      </c>
      <c r="C195" s="21">
        <f>IF(VLOOKUP(A195,'Mediana Anual IPCA TOP 5 LP'!$A$2:$XFC$10000,MATCH(C$1,'Mediana Anual IPCA TOP 5 LP'!$A$2:$XDF$2,0),FALSE)=0,NA(),VLOOKUP(A195,'Mediana Anual IPCA TOP 5 LP'!$A$2:$XFC$10000,MATCH(C$1,'Mediana Anual IPCA TOP 5 LP'!$A$2:$XDF$2,0),FALSE))</f>
        <v>3.61</v>
      </c>
      <c r="D195" s="21">
        <f>IF(VLOOKUP(A195,'Mediana Anual IPCA TOP 5 LP'!$A$2:$XFC$10000,MATCH(D$1,'Mediana Anual IPCA TOP 5 LP'!$A$2:$XDF$2,0),FALSE)=0,NA(),VLOOKUP(A195,'Mediana Anual IPCA TOP 5 LP'!$A$2:$XFC$10000,MATCH(D$1,'Mediana Anual IPCA TOP 5 LP'!$A$2:$XDF$2,0),FALSE))</f>
        <v>3.5</v>
      </c>
      <c r="E195" s="21">
        <f>IF(VLOOKUP(A195,'Mediana Anual IPCA TOP 5 LP'!$A$2:$XFC$10000,MATCH(E$1,'Mediana Anual IPCA TOP 5 LP'!$A$2:$XDF$2,0),FALSE)=0,NA(),VLOOKUP(A195,'Mediana Anual IPCA TOP 5 LP'!$A$2:$XFC$10000,MATCH(E$1,'Mediana Anual IPCA TOP 5 LP'!$A$2:$XDF$2,0),FALSE))</f>
        <v>3.5</v>
      </c>
    </row>
    <row r="196" spans="1:5" x14ac:dyDescent="0.3">
      <c r="A196" s="20">
        <v>44844</v>
      </c>
      <c r="B196" s="21">
        <f>IF(VLOOKUP(A196,'Mediana Anual IPCA TOP 5 LP'!$A$2:$XFC$10000,MATCH(B$1,'Mediana Anual IPCA TOP 5 LP'!$A$2:$XDF$2,0),FALSE)=0,NA(),VLOOKUP(A196,'Mediana Anual IPCA TOP 5 LP'!$A$2:$XFC$10000,MATCH(B$1,'Mediana Anual IPCA TOP 5 LP'!$A$2:$XDF$2,0),FALSE))</f>
        <v>4.7483000000000004</v>
      </c>
      <c r="C196" s="21">
        <f>IF(VLOOKUP(A196,'Mediana Anual IPCA TOP 5 LP'!$A$2:$XFC$10000,MATCH(C$1,'Mediana Anual IPCA TOP 5 LP'!$A$2:$XDF$2,0),FALSE)=0,NA(),VLOOKUP(A196,'Mediana Anual IPCA TOP 5 LP'!$A$2:$XFC$10000,MATCH(C$1,'Mediana Anual IPCA TOP 5 LP'!$A$2:$XDF$2,0),FALSE))</f>
        <v>3.61</v>
      </c>
      <c r="D196" s="21">
        <f>IF(VLOOKUP(A196,'Mediana Anual IPCA TOP 5 LP'!$A$2:$XFC$10000,MATCH(D$1,'Mediana Anual IPCA TOP 5 LP'!$A$2:$XDF$2,0),FALSE)=0,NA(),VLOOKUP(A196,'Mediana Anual IPCA TOP 5 LP'!$A$2:$XFC$10000,MATCH(D$1,'Mediana Anual IPCA TOP 5 LP'!$A$2:$XDF$2,0),FALSE))</f>
        <v>3.5</v>
      </c>
      <c r="E196" s="21">
        <f>IF(VLOOKUP(A196,'Mediana Anual IPCA TOP 5 LP'!$A$2:$XFC$10000,MATCH(E$1,'Mediana Anual IPCA TOP 5 LP'!$A$2:$XDF$2,0),FALSE)=0,NA(),VLOOKUP(A196,'Mediana Anual IPCA TOP 5 LP'!$A$2:$XFC$10000,MATCH(E$1,'Mediana Anual IPCA TOP 5 LP'!$A$2:$XDF$2,0),FALSE))</f>
        <v>3.5</v>
      </c>
    </row>
    <row r="197" spans="1:5" x14ac:dyDescent="0.3">
      <c r="A197" s="20">
        <v>44845</v>
      </c>
      <c r="B197" s="21">
        <f>IF(VLOOKUP(A197,'Mediana Anual IPCA TOP 5 LP'!$A$2:$XFC$10000,MATCH(B$1,'Mediana Anual IPCA TOP 5 LP'!$A$2:$XDF$2,0),FALSE)=0,NA(),VLOOKUP(A197,'Mediana Anual IPCA TOP 5 LP'!$A$2:$XFC$10000,MATCH(B$1,'Mediana Anual IPCA TOP 5 LP'!$A$2:$XDF$2,0),FALSE))</f>
        <v>4.7483000000000004</v>
      </c>
      <c r="C197" s="21">
        <f>IF(VLOOKUP(A197,'Mediana Anual IPCA TOP 5 LP'!$A$2:$XFC$10000,MATCH(C$1,'Mediana Anual IPCA TOP 5 LP'!$A$2:$XDF$2,0),FALSE)=0,NA(),VLOOKUP(A197,'Mediana Anual IPCA TOP 5 LP'!$A$2:$XFC$10000,MATCH(C$1,'Mediana Anual IPCA TOP 5 LP'!$A$2:$XDF$2,0),FALSE))</f>
        <v>3.61</v>
      </c>
      <c r="D197" s="21">
        <f>IF(VLOOKUP(A197,'Mediana Anual IPCA TOP 5 LP'!$A$2:$XFC$10000,MATCH(D$1,'Mediana Anual IPCA TOP 5 LP'!$A$2:$XDF$2,0),FALSE)=0,NA(),VLOOKUP(A197,'Mediana Anual IPCA TOP 5 LP'!$A$2:$XFC$10000,MATCH(D$1,'Mediana Anual IPCA TOP 5 LP'!$A$2:$XDF$2,0),FALSE))</f>
        <v>3.5</v>
      </c>
      <c r="E197" s="21">
        <f>IF(VLOOKUP(A197,'Mediana Anual IPCA TOP 5 LP'!$A$2:$XFC$10000,MATCH(E$1,'Mediana Anual IPCA TOP 5 LP'!$A$2:$XDF$2,0),FALSE)=0,NA(),VLOOKUP(A197,'Mediana Anual IPCA TOP 5 LP'!$A$2:$XFC$10000,MATCH(E$1,'Mediana Anual IPCA TOP 5 LP'!$A$2:$XDF$2,0),FALSE))</f>
        <v>3.5</v>
      </c>
    </row>
    <row r="198" spans="1:5" x14ac:dyDescent="0.3">
      <c r="A198" s="20">
        <v>44847</v>
      </c>
      <c r="B198" s="21">
        <f>IF(VLOOKUP(A198,'Mediana Anual IPCA TOP 5 LP'!$A$2:$XFC$10000,MATCH(B$1,'Mediana Anual IPCA TOP 5 LP'!$A$2:$XDF$2,0),FALSE)=0,NA(),VLOOKUP(A198,'Mediana Anual IPCA TOP 5 LP'!$A$2:$XFC$10000,MATCH(B$1,'Mediana Anual IPCA TOP 5 LP'!$A$2:$XDF$2,0),FALSE))</f>
        <v>4.7483000000000004</v>
      </c>
      <c r="C198" s="21">
        <f>IF(VLOOKUP(A198,'Mediana Anual IPCA TOP 5 LP'!$A$2:$XFC$10000,MATCH(C$1,'Mediana Anual IPCA TOP 5 LP'!$A$2:$XDF$2,0),FALSE)=0,NA(),VLOOKUP(A198,'Mediana Anual IPCA TOP 5 LP'!$A$2:$XFC$10000,MATCH(C$1,'Mediana Anual IPCA TOP 5 LP'!$A$2:$XDF$2,0),FALSE))</f>
        <v>3.61</v>
      </c>
      <c r="D198" s="21">
        <f>IF(VLOOKUP(A198,'Mediana Anual IPCA TOP 5 LP'!$A$2:$XFC$10000,MATCH(D$1,'Mediana Anual IPCA TOP 5 LP'!$A$2:$XDF$2,0),FALSE)=0,NA(),VLOOKUP(A198,'Mediana Anual IPCA TOP 5 LP'!$A$2:$XFC$10000,MATCH(D$1,'Mediana Anual IPCA TOP 5 LP'!$A$2:$XDF$2,0),FALSE))</f>
        <v>3.5</v>
      </c>
      <c r="E198" s="21">
        <f>IF(VLOOKUP(A198,'Mediana Anual IPCA TOP 5 LP'!$A$2:$XFC$10000,MATCH(E$1,'Mediana Anual IPCA TOP 5 LP'!$A$2:$XDF$2,0),FALSE)=0,NA(),VLOOKUP(A198,'Mediana Anual IPCA TOP 5 LP'!$A$2:$XFC$10000,MATCH(E$1,'Mediana Anual IPCA TOP 5 LP'!$A$2:$XDF$2,0),FALSE))</f>
        <v>3.5</v>
      </c>
    </row>
    <row r="199" spans="1:5" x14ac:dyDescent="0.3">
      <c r="A199" s="20">
        <v>44848</v>
      </c>
      <c r="B199" s="21">
        <f>IF(VLOOKUP(A199,'Mediana Anual IPCA TOP 5 LP'!$A$2:$XFC$10000,MATCH(B$1,'Mediana Anual IPCA TOP 5 LP'!$A$2:$XDF$2,0),FALSE)=0,NA(),VLOOKUP(A199,'Mediana Anual IPCA TOP 5 LP'!$A$2:$XFC$10000,MATCH(B$1,'Mediana Anual IPCA TOP 5 LP'!$A$2:$XDF$2,0),FALSE))</f>
        <v>4.7483000000000004</v>
      </c>
      <c r="C199" s="21">
        <f>IF(VLOOKUP(A199,'Mediana Anual IPCA TOP 5 LP'!$A$2:$XFC$10000,MATCH(C$1,'Mediana Anual IPCA TOP 5 LP'!$A$2:$XDF$2,0),FALSE)=0,NA(),VLOOKUP(A199,'Mediana Anual IPCA TOP 5 LP'!$A$2:$XFC$10000,MATCH(C$1,'Mediana Anual IPCA TOP 5 LP'!$A$2:$XDF$2,0),FALSE))</f>
        <v>3.61</v>
      </c>
      <c r="D199" s="21">
        <f>IF(VLOOKUP(A199,'Mediana Anual IPCA TOP 5 LP'!$A$2:$XFC$10000,MATCH(D$1,'Mediana Anual IPCA TOP 5 LP'!$A$2:$XDF$2,0),FALSE)=0,NA(),VLOOKUP(A199,'Mediana Anual IPCA TOP 5 LP'!$A$2:$XFC$10000,MATCH(D$1,'Mediana Anual IPCA TOP 5 LP'!$A$2:$XDF$2,0),FALSE))</f>
        <v>3.5</v>
      </c>
      <c r="E199" s="21">
        <f>IF(VLOOKUP(A199,'Mediana Anual IPCA TOP 5 LP'!$A$2:$XFC$10000,MATCH(E$1,'Mediana Anual IPCA TOP 5 LP'!$A$2:$XDF$2,0),FALSE)=0,NA(),VLOOKUP(A199,'Mediana Anual IPCA TOP 5 LP'!$A$2:$XFC$10000,MATCH(E$1,'Mediana Anual IPCA TOP 5 LP'!$A$2:$XDF$2,0),FALSE))</f>
        <v>3.5</v>
      </c>
    </row>
    <row r="200" spans="1:5" x14ac:dyDescent="0.3">
      <c r="A200" s="20">
        <v>44851</v>
      </c>
      <c r="B200" s="21">
        <f>IF(VLOOKUP(A200,'Mediana Anual IPCA TOP 5 LP'!$A$2:$XFC$10000,MATCH(B$1,'Mediana Anual IPCA TOP 5 LP'!$A$2:$XDF$2,0),FALSE)=0,NA(),VLOOKUP(A200,'Mediana Anual IPCA TOP 5 LP'!$A$2:$XFC$10000,MATCH(B$1,'Mediana Anual IPCA TOP 5 LP'!$A$2:$XDF$2,0),FALSE))</f>
        <v>4.8213999999999997</v>
      </c>
      <c r="C200" s="21">
        <f>IF(VLOOKUP(A200,'Mediana Anual IPCA TOP 5 LP'!$A$2:$XFC$10000,MATCH(C$1,'Mediana Anual IPCA TOP 5 LP'!$A$2:$XDF$2,0),FALSE)=0,NA(),VLOOKUP(A200,'Mediana Anual IPCA TOP 5 LP'!$A$2:$XFC$10000,MATCH(C$1,'Mediana Anual IPCA TOP 5 LP'!$A$2:$XDF$2,0),FALSE))</f>
        <v>3.61</v>
      </c>
      <c r="D200" s="21">
        <f>IF(VLOOKUP(A200,'Mediana Anual IPCA TOP 5 LP'!$A$2:$XFC$10000,MATCH(D$1,'Mediana Anual IPCA TOP 5 LP'!$A$2:$XDF$2,0),FALSE)=0,NA(),VLOOKUP(A200,'Mediana Anual IPCA TOP 5 LP'!$A$2:$XFC$10000,MATCH(D$1,'Mediana Anual IPCA TOP 5 LP'!$A$2:$XDF$2,0),FALSE))</f>
        <v>3.5</v>
      </c>
      <c r="E200" s="21">
        <f>IF(VLOOKUP(A200,'Mediana Anual IPCA TOP 5 LP'!$A$2:$XFC$10000,MATCH(E$1,'Mediana Anual IPCA TOP 5 LP'!$A$2:$XDF$2,0),FALSE)=0,NA(),VLOOKUP(A200,'Mediana Anual IPCA TOP 5 LP'!$A$2:$XFC$10000,MATCH(E$1,'Mediana Anual IPCA TOP 5 LP'!$A$2:$XDF$2,0),FALSE))</f>
        <v>3.5</v>
      </c>
    </row>
    <row r="201" spans="1:5" x14ac:dyDescent="0.3">
      <c r="A201" s="20">
        <v>44852</v>
      </c>
      <c r="B201" s="21">
        <f>IF(VLOOKUP(A201,'Mediana Anual IPCA TOP 5 LP'!$A$2:$XFC$10000,MATCH(B$1,'Mediana Anual IPCA TOP 5 LP'!$A$2:$XDF$2,0),FALSE)=0,NA(),VLOOKUP(A201,'Mediana Anual IPCA TOP 5 LP'!$A$2:$XFC$10000,MATCH(B$1,'Mediana Anual IPCA TOP 5 LP'!$A$2:$XDF$2,0),FALSE))</f>
        <v>4.8213999999999997</v>
      </c>
      <c r="C201" s="21">
        <f>IF(VLOOKUP(A201,'Mediana Anual IPCA TOP 5 LP'!$A$2:$XFC$10000,MATCH(C$1,'Mediana Anual IPCA TOP 5 LP'!$A$2:$XDF$2,0),FALSE)=0,NA(),VLOOKUP(A201,'Mediana Anual IPCA TOP 5 LP'!$A$2:$XFC$10000,MATCH(C$1,'Mediana Anual IPCA TOP 5 LP'!$A$2:$XDF$2,0),FALSE))</f>
        <v>3.61</v>
      </c>
      <c r="D201" s="21">
        <f>IF(VLOOKUP(A201,'Mediana Anual IPCA TOP 5 LP'!$A$2:$XFC$10000,MATCH(D$1,'Mediana Anual IPCA TOP 5 LP'!$A$2:$XDF$2,0),FALSE)=0,NA(),VLOOKUP(A201,'Mediana Anual IPCA TOP 5 LP'!$A$2:$XFC$10000,MATCH(D$1,'Mediana Anual IPCA TOP 5 LP'!$A$2:$XDF$2,0),FALSE))</f>
        <v>3.5</v>
      </c>
      <c r="E201" s="21">
        <f>IF(VLOOKUP(A201,'Mediana Anual IPCA TOP 5 LP'!$A$2:$XFC$10000,MATCH(E$1,'Mediana Anual IPCA TOP 5 LP'!$A$2:$XDF$2,0),FALSE)=0,NA(),VLOOKUP(A201,'Mediana Anual IPCA TOP 5 LP'!$A$2:$XFC$10000,MATCH(E$1,'Mediana Anual IPCA TOP 5 LP'!$A$2:$XDF$2,0),FALSE))</f>
        <v>3.5</v>
      </c>
    </row>
    <row r="202" spans="1:5" x14ac:dyDescent="0.3">
      <c r="A202" s="20">
        <v>44853</v>
      </c>
      <c r="B202" s="21">
        <f>IF(VLOOKUP(A202,'Mediana Anual IPCA TOP 5 LP'!$A$2:$XFC$10000,MATCH(B$1,'Mediana Anual IPCA TOP 5 LP'!$A$2:$XDF$2,0),FALSE)=0,NA(),VLOOKUP(A202,'Mediana Anual IPCA TOP 5 LP'!$A$2:$XFC$10000,MATCH(B$1,'Mediana Anual IPCA TOP 5 LP'!$A$2:$XDF$2,0),FALSE))</f>
        <v>4.8213999999999997</v>
      </c>
      <c r="C202" s="21">
        <f>IF(VLOOKUP(A202,'Mediana Anual IPCA TOP 5 LP'!$A$2:$XFC$10000,MATCH(C$1,'Mediana Anual IPCA TOP 5 LP'!$A$2:$XDF$2,0),FALSE)=0,NA(),VLOOKUP(A202,'Mediana Anual IPCA TOP 5 LP'!$A$2:$XFC$10000,MATCH(C$1,'Mediana Anual IPCA TOP 5 LP'!$A$2:$XDF$2,0),FALSE))</f>
        <v>3.61</v>
      </c>
      <c r="D202" s="21">
        <f>IF(VLOOKUP(A202,'Mediana Anual IPCA TOP 5 LP'!$A$2:$XFC$10000,MATCH(D$1,'Mediana Anual IPCA TOP 5 LP'!$A$2:$XDF$2,0),FALSE)=0,NA(),VLOOKUP(A202,'Mediana Anual IPCA TOP 5 LP'!$A$2:$XFC$10000,MATCH(D$1,'Mediana Anual IPCA TOP 5 LP'!$A$2:$XDF$2,0),FALSE))</f>
        <v>3.5</v>
      </c>
      <c r="E202" s="21">
        <f>IF(VLOOKUP(A202,'Mediana Anual IPCA TOP 5 LP'!$A$2:$XFC$10000,MATCH(E$1,'Mediana Anual IPCA TOP 5 LP'!$A$2:$XDF$2,0),FALSE)=0,NA(),VLOOKUP(A202,'Mediana Anual IPCA TOP 5 LP'!$A$2:$XFC$10000,MATCH(E$1,'Mediana Anual IPCA TOP 5 LP'!$A$2:$XDF$2,0),FALSE))</f>
        <v>3.5</v>
      </c>
    </row>
    <row r="203" spans="1:5" x14ac:dyDescent="0.3">
      <c r="A203" s="20">
        <v>44854</v>
      </c>
      <c r="B203" s="21">
        <f>IF(VLOOKUP(A203,'Mediana Anual IPCA TOP 5 LP'!$A$2:$XFC$10000,MATCH(B$1,'Mediana Anual IPCA TOP 5 LP'!$A$2:$XDF$2,0),FALSE)=0,NA(),VLOOKUP(A203,'Mediana Anual IPCA TOP 5 LP'!$A$2:$XFC$10000,MATCH(B$1,'Mediana Anual IPCA TOP 5 LP'!$A$2:$XDF$2,0),FALSE))</f>
        <v>4.8213999999999997</v>
      </c>
      <c r="C203" s="21">
        <f>IF(VLOOKUP(A203,'Mediana Anual IPCA TOP 5 LP'!$A$2:$XFC$10000,MATCH(C$1,'Mediana Anual IPCA TOP 5 LP'!$A$2:$XDF$2,0),FALSE)=0,NA(),VLOOKUP(A203,'Mediana Anual IPCA TOP 5 LP'!$A$2:$XFC$10000,MATCH(C$1,'Mediana Anual IPCA TOP 5 LP'!$A$2:$XDF$2,0),FALSE))</f>
        <v>3.61</v>
      </c>
      <c r="D203" s="21">
        <f>IF(VLOOKUP(A203,'Mediana Anual IPCA TOP 5 LP'!$A$2:$XFC$10000,MATCH(D$1,'Mediana Anual IPCA TOP 5 LP'!$A$2:$XDF$2,0),FALSE)=0,NA(),VLOOKUP(A203,'Mediana Anual IPCA TOP 5 LP'!$A$2:$XFC$10000,MATCH(D$1,'Mediana Anual IPCA TOP 5 LP'!$A$2:$XDF$2,0),FALSE))</f>
        <v>3.5</v>
      </c>
      <c r="E203" s="21">
        <f>IF(VLOOKUP(A203,'Mediana Anual IPCA TOP 5 LP'!$A$2:$XFC$10000,MATCH(E$1,'Mediana Anual IPCA TOP 5 LP'!$A$2:$XDF$2,0),FALSE)=0,NA(),VLOOKUP(A203,'Mediana Anual IPCA TOP 5 LP'!$A$2:$XFC$10000,MATCH(E$1,'Mediana Anual IPCA TOP 5 LP'!$A$2:$XDF$2,0),FALSE))</f>
        <v>3.5</v>
      </c>
    </row>
    <row r="204" spans="1:5" x14ac:dyDescent="0.3">
      <c r="A204" s="20">
        <v>44855</v>
      </c>
      <c r="B204" s="21">
        <f>IF(VLOOKUP(A204,'Mediana Anual IPCA TOP 5 LP'!$A$2:$XFC$10000,MATCH(B$1,'Mediana Anual IPCA TOP 5 LP'!$A$2:$XDF$2,0),FALSE)=0,NA(),VLOOKUP(A204,'Mediana Anual IPCA TOP 5 LP'!$A$2:$XFC$10000,MATCH(B$1,'Mediana Anual IPCA TOP 5 LP'!$A$2:$XDF$2,0),FALSE))</f>
        <v>4.7694000000000001</v>
      </c>
      <c r="C204" s="21">
        <f>IF(VLOOKUP(A204,'Mediana Anual IPCA TOP 5 LP'!$A$2:$XFC$10000,MATCH(C$1,'Mediana Anual IPCA TOP 5 LP'!$A$2:$XDF$2,0),FALSE)=0,NA(),VLOOKUP(A204,'Mediana Anual IPCA TOP 5 LP'!$A$2:$XFC$10000,MATCH(C$1,'Mediana Anual IPCA TOP 5 LP'!$A$2:$XDF$2,0),FALSE))</f>
        <v>3.61</v>
      </c>
      <c r="D204" s="21">
        <f>IF(VLOOKUP(A204,'Mediana Anual IPCA TOP 5 LP'!$A$2:$XFC$10000,MATCH(D$1,'Mediana Anual IPCA TOP 5 LP'!$A$2:$XDF$2,0),FALSE)=0,NA(),VLOOKUP(A204,'Mediana Anual IPCA TOP 5 LP'!$A$2:$XFC$10000,MATCH(D$1,'Mediana Anual IPCA TOP 5 LP'!$A$2:$XDF$2,0),FALSE))</f>
        <v>3.5</v>
      </c>
      <c r="E204" s="21">
        <f>IF(VLOOKUP(A204,'Mediana Anual IPCA TOP 5 LP'!$A$2:$XFC$10000,MATCH(E$1,'Mediana Anual IPCA TOP 5 LP'!$A$2:$XDF$2,0),FALSE)=0,NA(),VLOOKUP(A204,'Mediana Anual IPCA TOP 5 LP'!$A$2:$XFC$10000,MATCH(E$1,'Mediana Anual IPCA TOP 5 LP'!$A$2:$XDF$2,0),FALSE))</f>
        <v>3.5</v>
      </c>
    </row>
    <row r="205" spans="1:5" x14ac:dyDescent="0.3">
      <c r="A205" s="20">
        <v>44858</v>
      </c>
      <c r="B205" s="21">
        <f>IF(VLOOKUP(A205,'Mediana Anual IPCA TOP 5 LP'!$A$2:$XFC$10000,MATCH(B$1,'Mediana Anual IPCA TOP 5 LP'!$A$2:$XDF$2,0),FALSE)=0,NA(),VLOOKUP(A205,'Mediana Anual IPCA TOP 5 LP'!$A$2:$XFC$10000,MATCH(B$1,'Mediana Anual IPCA TOP 5 LP'!$A$2:$XDF$2,0),FALSE))</f>
        <v>4.7694000000000001</v>
      </c>
      <c r="C205" s="21">
        <f>IF(VLOOKUP(A205,'Mediana Anual IPCA TOP 5 LP'!$A$2:$XFC$10000,MATCH(C$1,'Mediana Anual IPCA TOP 5 LP'!$A$2:$XDF$2,0),FALSE)=0,NA(),VLOOKUP(A205,'Mediana Anual IPCA TOP 5 LP'!$A$2:$XFC$10000,MATCH(C$1,'Mediana Anual IPCA TOP 5 LP'!$A$2:$XDF$2,0),FALSE))</f>
        <v>3.61</v>
      </c>
      <c r="D205" s="21">
        <f>IF(VLOOKUP(A205,'Mediana Anual IPCA TOP 5 LP'!$A$2:$XFC$10000,MATCH(D$1,'Mediana Anual IPCA TOP 5 LP'!$A$2:$XDF$2,0),FALSE)=0,NA(),VLOOKUP(A205,'Mediana Anual IPCA TOP 5 LP'!$A$2:$XFC$10000,MATCH(D$1,'Mediana Anual IPCA TOP 5 LP'!$A$2:$XDF$2,0),FALSE))</f>
        <v>3.5</v>
      </c>
      <c r="E205" s="21">
        <f>IF(VLOOKUP(A205,'Mediana Anual IPCA TOP 5 LP'!$A$2:$XFC$10000,MATCH(E$1,'Mediana Anual IPCA TOP 5 LP'!$A$2:$XDF$2,0),FALSE)=0,NA(),VLOOKUP(A205,'Mediana Anual IPCA TOP 5 LP'!$A$2:$XFC$10000,MATCH(E$1,'Mediana Anual IPCA TOP 5 LP'!$A$2:$XDF$2,0),FALSE))</f>
        <v>3.5</v>
      </c>
    </row>
    <row r="206" spans="1:5" x14ac:dyDescent="0.3">
      <c r="A206" s="20">
        <v>44859</v>
      </c>
      <c r="B206" s="21">
        <f>IF(VLOOKUP(A206,'Mediana Anual IPCA TOP 5 LP'!$A$2:$XFC$10000,MATCH(B$1,'Mediana Anual IPCA TOP 5 LP'!$A$2:$XDF$2,0),FALSE)=0,NA(),VLOOKUP(A206,'Mediana Anual IPCA TOP 5 LP'!$A$2:$XFC$10000,MATCH(B$1,'Mediana Anual IPCA TOP 5 LP'!$A$2:$XDF$2,0),FALSE))</f>
        <v>4.7694000000000001</v>
      </c>
      <c r="C206" s="21">
        <f>IF(VLOOKUP(A206,'Mediana Anual IPCA TOP 5 LP'!$A$2:$XFC$10000,MATCH(C$1,'Mediana Anual IPCA TOP 5 LP'!$A$2:$XDF$2,0),FALSE)=0,NA(),VLOOKUP(A206,'Mediana Anual IPCA TOP 5 LP'!$A$2:$XFC$10000,MATCH(C$1,'Mediana Anual IPCA TOP 5 LP'!$A$2:$XDF$2,0),FALSE))</f>
        <v>3.61</v>
      </c>
      <c r="D206" s="21">
        <f>IF(VLOOKUP(A206,'Mediana Anual IPCA TOP 5 LP'!$A$2:$XFC$10000,MATCH(D$1,'Mediana Anual IPCA TOP 5 LP'!$A$2:$XDF$2,0),FALSE)=0,NA(),VLOOKUP(A206,'Mediana Anual IPCA TOP 5 LP'!$A$2:$XFC$10000,MATCH(D$1,'Mediana Anual IPCA TOP 5 LP'!$A$2:$XDF$2,0),FALSE))</f>
        <v>3.5</v>
      </c>
      <c r="E206" s="21">
        <f>IF(VLOOKUP(A206,'Mediana Anual IPCA TOP 5 LP'!$A$2:$XFC$10000,MATCH(E$1,'Mediana Anual IPCA TOP 5 LP'!$A$2:$XDF$2,0),FALSE)=0,NA(),VLOOKUP(A206,'Mediana Anual IPCA TOP 5 LP'!$A$2:$XFC$10000,MATCH(E$1,'Mediana Anual IPCA TOP 5 LP'!$A$2:$XDF$2,0),FALSE))</f>
        <v>3.5</v>
      </c>
    </row>
    <row r="207" spans="1:5" x14ac:dyDescent="0.3">
      <c r="A207" s="20">
        <v>44860</v>
      </c>
      <c r="B207" s="21">
        <f>IF(VLOOKUP(A207,'Mediana Anual IPCA TOP 5 LP'!$A$2:$XFC$10000,MATCH(B$1,'Mediana Anual IPCA TOP 5 LP'!$A$2:$XDF$2,0),FALSE)=0,NA(),VLOOKUP(A207,'Mediana Anual IPCA TOP 5 LP'!$A$2:$XFC$10000,MATCH(B$1,'Mediana Anual IPCA TOP 5 LP'!$A$2:$XDF$2,0),FALSE))</f>
        <v>4.7694000000000001</v>
      </c>
      <c r="C207" s="21">
        <f>IF(VLOOKUP(A207,'Mediana Anual IPCA TOP 5 LP'!$A$2:$XFC$10000,MATCH(C$1,'Mediana Anual IPCA TOP 5 LP'!$A$2:$XDF$2,0),FALSE)=0,NA(),VLOOKUP(A207,'Mediana Anual IPCA TOP 5 LP'!$A$2:$XFC$10000,MATCH(C$1,'Mediana Anual IPCA TOP 5 LP'!$A$2:$XDF$2,0),FALSE))</f>
        <v>3.61</v>
      </c>
      <c r="D207" s="21">
        <f>IF(VLOOKUP(A207,'Mediana Anual IPCA TOP 5 LP'!$A$2:$XFC$10000,MATCH(D$1,'Mediana Anual IPCA TOP 5 LP'!$A$2:$XDF$2,0),FALSE)=0,NA(),VLOOKUP(A207,'Mediana Anual IPCA TOP 5 LP'!$A$2:$XFC$10000,MATCH(D$1,'Mediana Anual IPCA TOP 5 LP'!$A$2:$XDF$2,0),FALSE))</f>
        <v>3.5</v>
      </c>
      <c r="E207" s="21">
        <f>IF(VLOOKUP(A207,'Mediana Anual IPCA TOP 5 LP'!$A$2:$XFC$10000,MATCH(E$1,'Mediana Anual IPCA TOP 5 LP'!$A$2:$XDF$2,0),FALSE)=0,NA(),VLOOKUP(A207,'Mediana Anual IPCA TOP 5 LP'!$A$2:$XFC$10000,MATCH(E$1,'Mediana Anual IPCA TOP 5 LP'!$A$2:$XDF$2,0),FALSE))</f>
        <v>3.5</v>
      </c>
    </row>
    <row r="208" spans="1:5" x14ac:dyDescent="0.3">
      <c r="A208" s="20">
        <v>44861</v>
      </c>
      <c r="B208" s="21">
        <f>IF(VLOOKUP(A208,'Mediana Anual IPCA TOP 5 LP'!$A$2:$XFC$10000,MATCH(B$1,'Mediana Anual IPCA TOP 5 LP'!$A$2:$XDF$2,0),FALSE)=0,NA(),VLOOKUP(A208,'Mediana Anual IPCA TOP 5 LP'!$A$2:$XFC$10000,MATCH(B$1,'Mediana Anual IPCA TOP 5 LP'!$A$2:$XDF$2,0),FALSE))</f>
        <v>4.7694000000000001</v>
      </c>
      <c r="C208" s="21">
        <f>IF(VLOOKUP(A208,'Mediana Anual IPCA TOP 5 LP'!$A$2:$XFC$10000,MATCH(C$1,'Mediana Anual IPCA TOP 5 LP'!$A$2:$XDF$2,0),FALSE)=0,NA(),VLOOKUP(A208,'Mediana Anual IPCA TOP 5 LP'!$A$2:$XFC$10000,MATCH(C$1,'Mediana Anual IPCA TOP 5 LP'!$A$2:$XDF$2,0),FALSE))</f>
        <v>3.61</v>
      </c>
      <c r="D208" s="21">
        <f>IF(VLOOKUP(A208,'Mediana Anual IPCA TOP 5 LP'!$A$2:$XFC$10000,MATCH(D$1,'Mediana Anual IPCA TOP 5 LP'!$A$2:$XDF$2,0),FALSE)=0,NA(),VLOOKUP(A208,'Mediana Anual IPCA TOP 5 LP'!$A$2:$XFC$10000,MATCH(D$1,'Mediana Anual IPCA TOP 5 LP'!$A$2:$XDF$2,0),FALSE))</f>
        <v>3.5</v>
      </c>
      <c r="E208" s="21">
        <f>IF(VLOOKUP(A208,'Mediana Anual IPCA TOP 5 LP'!$A$2:$XFC$10000,MATCH(E$1,'Mediana Anual IPCA TOP 5 LP'!$A$2:$XDF$2,0),FALSE)=0,NA(),VLOOKUP(A208,'Mediana Anual IPCA TOP 5 LP'!$A$2:$XFC$10000,MATCH(E$1,'Mediana Anual IPCA TOP 5 LP'!$A$2:$XDF$2,0),FALSE))</f>
        <v>3.5</v>
      </c>
    </row>
    <row r="209" spans="1:5" x14ac:dyDescent="0.3">
      <c r="A209" s="20">
        <v>44862</v>
      </c>
      <c r="B209" s="21">
        <f>IF(VLOOKUP(A209,'Mediana Anual IPCA TOP 5 LP'!$A$2:$XFC$10000,MATCH(B$1,'Mediana Anual IPCA TOP 5 LP'!$A$2:$XDF$2,0),FALSE)=0,NA(),VLOOKUP(A209,'Mediana Anual IPCA TOP 5 LP'!$A$2:$XFC$10000,MATCH(B$1,'Mediana Anual IPCA TOP 5 LP'!$A$2:$XDF$2,0),FALSE))</f>
        <v>4.7694000000000001</v>
      </c>
      <c r="C209" s="21">
        <f>IF(VLOOKUP(A209,'Mediana Anual IPCA TOP 5 LP'!$A$2:$XFC$10000,MATCH(C$1,'Mediana Anual IPCA TOP 5 LP'!$A$2:$XDF$2,0),FALSE)=0,NA(),VLOOKUP(A209,'Mediana Anual IPCA TOP 5 LP'!$A$2:$XFC$10000,MATCH(C$1,'Mediana Anual IPCA TOP 5 LP'!$A$2:$XDF$2,0),FALSE))</f>
        <v>3.61</v>
      </c>
      <c r="D209" s="21">
        <f>IF(VLOOKUP(A209,'Mediana Anual IPCA TOP 5 LP'!$A$2:$XFC$10000,MATCH(D$1,'Mediana Anual IPCA TOP 5 LP'!$A$2:$XDF$2,0),FALSE)=0,NA(),VLOOKUP(A209,'Mediana Anual IPCA TOP 5 LP'!$A$2:$XFC$10000,MATCH(D$1,'Mediana Anual IPCA TOP 5 LP'!$A$2:$XDF$2,0),FALSE))</f>
        <v>3.5</v>
      </c>
      <c r="E209" s="21">
        <f>IF(VLOOKUP(A209,'Mediana Anual IPCA TOP 5 LP'!$A$2:$XFC$10000,MATCH(E$1,'Mediana Anual IPCA TOP 5 LP'!$A$2:$XDF$2,0),FALSE)=0,NA(),VLOOKUP(A209,'Mediana Anual IPCA TOP 5 LP'!$A$2:$XFC$10000,MATCH(E$1,'Mediana Anual IPCA TOP 5 LP'!$A$2:$XDF$2,0),FALSE))</f>
        <v>3.5</v>
      </c>
    </row>
    <row r="210" spans="1:5" x14ac:dyDescent="0.3">
      <c r="A210" s="20">
        <v>44865</v>
      </c>
      <c r="B210" s="21">
        <f>IF(VLOOKUP(A210,'Mediana Anual IPCA TOP 5 LP'!$A$2:$XFC$10000,MATCH(B$1,'Mediana Anual IPCA TOP 5 LP'!$A$2:$XDF$2,0),FALSE)=0,NA(),VLOOKUP(A210,'Mediana Anual IPCA TOP 5 LP'!$A$2:$XFC$10000,MATCH(B$1,'Mediana Anual IPCA TOP 5 LP'!$A$2:$XDF$2,0),FALSE))</f>
        <v>4.9686000000000003</v>
      </c>
      <c r="C210" s="21">
        <f>IF(VLOOKUP(A210,'Mediana Anual IPCA TOP 5 LP'!$A$2:$XFC$10000,MATCH(C$1,'Mediana Anual IPCA TOP 5 LP'!$A$2:$XDF$2,0),FALSE)=0,NA(),VLOOKUP(A210,'Mediana Anual IPCA TOP 5 LP'!$A$2:$XFC$10000,MATCH(C$1,'Mediana Anual IPCA TOP 5 LP'!$A$2:$XDF$2,0),FALSE))</f>
        <v>3.61</v>
      </c>
      <c r="D210" s="21">
        <f>IF(VLOOKUP(A210,'Mediana Anual IPCA TOP 5 LP'!$A$2:$XFC$10000,MATCH(D$1,'Mediana Anual IPCA TOP 5 LP'!$A$2:$XDF$2,0),FALSE)=0,NA(),VLOOKUP(A210,'Mediana Anual IPCA TOP 5 LP'!$A$2:$XFC$10000,MATCH(D$1,'Mediana Anual IPCA TOP 5 LP'!$A$2:$XDF$2,0),FALSE))</f>
        <v>3.5</v>
      </c>
      <c r="E210" s="21">
        <f>IF(VLOOKUP(A210,'Mediana Anual IPCA TOP 5 LP'!$A$2:$XFC$10000,MATCH(E$1,'Mediana Anual IPCA TOP 5 LP'!$A$2:$XDF$2,0),FALSE)=0,NA(),VLOOKUP(A210,'Mediana Anual IPCA TOP 5 LP'!$A$2:$XFC$10000,MATCH(E$1,'Mediana Anual IPCA TOP 5 LP'!$A$2:$XDF$2,0),FALSE))</f>
        <v>3.5</v>
      </c>
    </row>
    <row r="211" spans="1:5" x14ac:dyDescent="0.3">
      <c r="A211" s="20">
        <v>44866</v>
      </c>
      <c r="B211" s="21">
        <f>IF(VLOOKUP(A211,'Mediana Anual IPCA TOP 5 LP'!$A$2:$XFC$10000,MATCH(B$1,'Mediana Anual IPCA TOP 5 LP'!$A$2:$XDF$2,0),FALSE)=0,NA(),VLOOKUP(A211,'Mediana Anual IPCA TOP 5 LP'!$A$2:$XFC$10000,MATCH(B$1,'Mediana Anual IPCA TOP 5 LP'!$A$2:$XDF$2,0),FALSE))</f>
        <v>4.9686000000000003</v>
      </c>
      <c r="C211" s="21">
        <f>IF(VLOOKUP(A211,'Mediana Anual IPCA TOP 5 LP'!$A$2:$XFC$10000,MATCH(C$1,'Mediana Anual IPCA TOP 5 LP'!$A$2:$XDF$2,0),FALSE)=0,NA(),VLOOKUP(A211,'Mediana Anual IPCA TOP 5 LP'!$A$2:$XFC$10000,MATCH(C$1,'Mediana Anual IPCA TOP 5 LP'!$A$2:$XDF$2,0),FALSE))</f>
        <v>3.61</v>
      </c>
      <c r="D211" s="21">
        <f>IF(VLOOKUP(A211,'Mediana Anual IPCA TOP 5 LP'!$A$2:$XFC$10000,MATCH(D$1,'Mediana Anual IPCA TOP 5 LP'!$A$2:$XDF$2,0),FALSE)=0,NA(),VLOOKUP(A211,'Mediana Anual IPCA TOP 5 LP'!$A$2:$XFC$10000,MATCH(D$1,'Mediana Anual IPCA TOP 5 LP'!$A$2:$XDF$2,0),FALSE))</f>
        <v>3.5</v>
      </c>
      <c r="E211" s="21">
        <f>IF(VLOOKUP(A211,'Mediana Anual IPCA TOP 5 LP'!$A$2:$XFC$10000,MATCH(E$1,'Mediana Anual IPCA TOP 5 LP'!$A$2:$XDF$2,0),FALSE)=0,NA(),VLOOKUP(A211,'Mediana Anual IPCA TOP 5 LP'!$A$2:$XFC$10000,MATCH(E$1,'Mediana Anual IPCA TOP 5 LP'!$A$2:$XDF$2,0),FALSE))</f>
        <v>3.5</v>
      </c>
    </row>
    <row r="212" spans="1:5" x14ac:dyDescent="0.3">
      <c r="A212" s="20">
        <v>44868</v>
      </c>
      <c r="B212" s="21">
        <f>IF(VLOOKUP(A212,'Mediana Anual IPCA TOP 5 LP'!$A$2:$XFC$10000,MATCH(B$1,'Mediana Anual IPCA TOP 5 LP'!$A$2:$XDF$2,0),FALSE)=0,NA(),VLOOKUP(A212,'Mediana Anual IPCA TOP 5 LP'!$A$2:$XFC$10000,MATCH(B$1,'Mediana Anual IPCA TOP 5 LP'!$A$2:$XDF$2,0),FALSE))</f>
        <v>4.9686000000000003</v>
      </c>
      <c r="C212" s="21">
        <f>IF(VLOOKUP(A212,'Mediana Anual IPCA TOP 5 LP'!$A$2:$XFC$10000,MATCH(C$1,'Mediana Anual IPCA TOP 5 LP'!$A$2:$XDF$2,0),FALSE)=0,NA(),VLOOKUP(A212,'Mediana Anual IPCA TOP 5 LP'!$A$2:$XFC$10000,MATCH(C$1,'Mediana Anual IPCA TOP 5 LP'!$A$2:$XDF$2,0),FALSE))</f>
        <v>3.61</v>
      </c>
      <c r="D212" s="21">
        <f>IF(VLOOKUP(A212,'Mediana Anual IPCA TOP 5 LP'!$A$2:$XFC$10000,MATCH(D$1,'Mediana Anual IPCA TOP 5 LP'!$A$2:$XDF$2,0),FALSE)=0,NA(),VLOOKUP(A212,'Mediana Anual IPCA TOP 5 LP'!$A$2:$XFC$10000,MATCH(D$1,'Mediana Anual IPCA TOP 5 LP'!$A$2:$XDF$2,0),FALSE))</f>
        <v>3.5</v>
      </c>
      <c r="E212" s="21">
        <f>IF(VLOOKUP(A212,'Mediana Anual IPCA TOP 5 LP'!$A$2:$XFC$10000,MATCH(E$1,'Mediana Anual IPCA TOP 5 LP'!$A$2:$XDF$2,0),FALSE)=0,NA(),VLOOKUP(A212,'Mediana Anual IPCA TOP 5 LP'!$A$2:$XFC$10000,MATCH(E$1,'Mediana Anual IPCA TOP 5 LP'!$A$2:$XDF$2,0),FALSE))</f>
        <v>3.5</v>
      </c>
    </row>
    <row r="213" spans="1:5" x14ac:dyDescent="0.3">
      <c r="A213" s="20">
        <v>44869</v>
      </c>
      <c r="B213" s="21">
        <f>IF(VLOOKUP(A213,'Mediana Anual IPCA TOP 5 LP'!$A$2:$XFC$10000,MATCH(B$1,'Mediana Anual IPCA TOP 5 LP'!$A$2:$XDF$2,0),FALSE)=0,NA(),VLOOKUP(A213,'Mediana Anual IPCA TOP 5 LP'!$A$2:$XFC$10000,MATCH(B$1,'Mediana Anual IPCA TOP 5 LP'!$A$2:$XDF$2,0),FALSE))</f>
        <v>4.9353999999999996</v>
      </c>
      <c r="C213" s="21">
        <f>IF(VLOOKUP(A213,'Mediana Anual IPCA TOP 5 LP'!$A$2:$XFC$10000,MATCH(C$1,'Mediana Anual IPCA TOP 5 LP'!$A$2:$XDF$2,0),FALSE)=0,NA(),VLOOKUP(A213,'Mediana Anual IPCA TOP 5 LP'!$A$2:$XFC$10000,MATCH(C$1,'Mediana Anual IPCA TOP 5 LP'!$A$2:$XDF$2,0),FALSE))</f>
        <v>3.61</v>
      </c>
      <c r="D213" s="21">
        <f>IF(VLOOKUP(A213,'Mediana Anual IPCA TOP 5 LP'!$A$2:$XFC$10000,MATCH(D$1,'Mediana Anual IPCA TOP 5 LP'!$A$2:$XDF$2,0),FALSE)=0,NA(),VLOOKUP(A213,'Mediana Anual IPCA TOP 5 LP'!$A$2:$XFC$10000,MATCH(D$1,'Mediana Anual IPCA TOP 5 LP'!$A$2:$XDF$2,0),FALSE))</f>
        <v>3.5</v>
      </c>
      <c r="E213" s="21">
        <f>IF(VLOOKUP(A213,'Mediana Anual IPCA TOP 5 LP'!$A$2:$XFC$10000,MATCH(E$1,'Mediana Anual IPCA TOP 5 LP'!$A$2:$XDF$2,0),FALSE)=0,NA(),VLOOKUP(A213,'Mediana Anual IPCA TOP 5 LP'!$A$2:$XFC$10000,MATCH(E$1,'Mediana Anual IPCA TOP 5 LP'!$A$2:$XDF$2,0),FALSE))</f>
        <v>3.5</v>
      </c>
    </row>
    <row r="214" spans="1:5" x14ac:dyDescent="0.3">
      <c r="A214" s="20">
        <v>44872</v>
      </c>
      <c r="B214" s="21">
        <f>IF(VLOOKUP(A214,'Mediana Anual IPCA TOP 5 LP'!$A$2:$XFC$10000,MATCH(B$1,'Mediana Anual IPCA TOP 5 LP'!$A$2:$XDF$2,0),FALSE)=0,NA(),VLOOKUP(A214,'Mediana Anual IPCA TOP 5 LP'!$A$2:$XFC$10000,MATCH(B$1,'Mediana Anual IPCA TOP 5 LP'!$A$2:$XDF$2,0),FALSE))</f>
        <v>4.9353999999999996</v>
      </c>
      <c r="C214" s="21">
        <f>IF(VLOOKUP(A214,'Mediana Anual IPCA TOP 5 LP'!$A$2:$XFC$10000,MATCH(C$1,'Mediana Anual IPCA TOP 5 LP'!$A$2:$XDF$2,0),FALSE)=0,NA(),VLOOKUP(A214,'Mediana Anual IPCA TOP 5 LP'!$A$2:$XFC$10000,MATCH(C$1,'Mediana Anual IPCA TOP 5 LP'!$A$2:$XDF$2,0),FALSE))</f>
        <v>3.61</v>
      </c>
      <c r="D214" s="21">
        <f>IF(VLOOKUP(A214,'Mediana Anual IPCA TOP 5 LP'!$A$2:$XFC$10000,MATCH(D$1,'Mediana Anual IPCA TOP 5 LP'!$A$2:$XDF$2,0),FALSE)=0,NA(),VLOOKUP(A214,'Mediana Anual IPCA TOP 5 LP'!$A$2:$XFC$10000,MATCH(D$1,'Mediana Anual IPCA TOP 5 LP'!$A$2:$XDF$2,0),FALSE))</f>
        <v>3.5</v>
      </c>
      <c r="E214" s="21">
        <f>IF(VLOOKUP(A214,'Mediana Anual IPCA TOP 5 LP'!$A$2:$XFC$10000,MATCH(E$1,'Mediana Anual IPCA TOP 5 LP'!$A$2:$XDF$2,0),FALSE)=0,NA(),VLOOKUP(A214,'Mediana Anual IPCA TOP 5 LP'!$A$2:$XFC$10000,MATCH(E$1,'Mediana Anual IPCA TOP 5 LP'!$A$2:$XDF$2,0),FALSE))</f>
        <v>3.5</v>
      </c>
    </row>
    <row r="215" spans="1:5" x14ac:dyDescent="0.3">
      <c r="A215" s="20">
        <v>44873</v>
      </c>
      <c r="B215" s="21">
        <f>IF(VLOOKUP(A215,'Mediana Anual IPCA TOP 5 LP'!$A$2:$XFC$10000,MATCH(B$1,'Mediana Anual IPCA TOP 5 LP'!$A$2:$XDF$2,0),FALSE)=0,NA(),VLOOKUP(A215,'Mediana Anual IPCA TOP 5 LP'!$A$2:$XFC$10000,MATCH(B$1,'Mediana Anual IPCA TOP 5 LP'!$A$2:$XDF$2,0),FALSE))</f>
        <v>4.9353999999999996</v>
      </c>
      <c r="C215" s="21">
        <f>IF(VLOOKUP(A215,'Mediana Anual IPCA TOP 5 LP'!$A$2:$XFC$10000,MATCH(C$1,'Mediana Anual IPCA TOP 5 LP'!$A$2:$XDF$2,0),FALSE)=0,NA(),VLOOKUP(A215,'Mediana Anual IPCA TOP 5 LP'!$A$2:$XFC$10000,MATCH(C$1,'Mediana Anual IPCA TOP 5 LP'!$A$2:$XDF$2,0),FALSE))</f>
        <v>3.61</v>
      </c>
      <c r="D215" s="21">
        <f>IF(VLOOKUP(A215,'Mediana Anual IPCA TOP 5 LP'!$A$2:$XFC$10000,MATCH(D$1,'Mediana Anual IPCA TOP 5 LP'!$A$2:$XDF$2,0),FALSE)=0,NA(),VLOOKUP(A215,'Mediana Anual IPCA TOP 5 LP'!$A$2:$XFC$10000,MATCH(D$1,'Mediana Anual IPCA TOP 5 LP'!$A$2:$XDF$2,0),FALSE))</f>
        <v>3.5</v>
      </c>
      <c r="E215" s="21">
        <f>IF(VLOOKUP(A215,'Mediana Anual IPCA TOP 5 LP'!$A$2:$XFC$10000,MATCH(E$1,'Mediana Anual IPCA TOP 5 LP'!$A$2:$XDF$2,0),FALSE)=0,NA(),VLOOKUP(A215,'Mediana Anual IPCA TOP 5 LP'!$A$2:$XFC$10000,MATCH(E$1,'Mediana Anual IPCA TOP 5 LP'!$A$2:$XDF$2,0),FALSE))</f>
        <v>3.5</v>
      </c>
    </row>
    <row r="216" spans="1:5" x14ac:dyDescent="0.3">
      <c r="A216" s="20">
        <v>44874</v>
      </c>
      <c r="B216" s="21">
        <f>IF(VLOOKUP(A216,'Mediana Anual IPCA TOP 5 LP'!$A$2:$XFC$10000,MATCH(B$1,'Mediana Anual IPCA TOP 5 LP'!$A$2:$XDF$2,0),FALSE)=0,NA(),VLOOKUP(A216,'Mediana Anual IPCA TOP 5 LP'!$A$2:$XFC$10000,MATCH(B$1,'Mediana Anual IPCA TOP 5 LP'!$A$2:$XDF$2,0),FALSE))</f>
        <v>4.9353999999999996</v>
      </c>
      <c r="C216" s="21">
        <f>IF(VLOOKUP(A216,'Mediana Anual IPCA TOP 5 LP'!$A$2:$XFC$10000,MATCH(C$1,'Mediana Anual IPCA TOP 5 LP'!$A$2:$XDF$2,0),FALSE)=0,NA(),VLOOKUP(A216,'Mediana Anual IPCA TOP 5 LP'!$A$2:$XFC$10000,MATCH(C$1,'Mediana Anual IPCA TOP 5 LP'!$A$2:$XDF$2,0),FALSE))</f>
        <v>3.61</v>
      </c>
      <c r="D216" s="21">
        <f>IF(VLOOKUP(A216,'Mediana Anual IPCA TOP 5 LP'!$A$2:$XFC$10000,MATCH(D$1,'Mediana Anual IPCA TOP 5 LP'!$A$2:$XDF$2,0),FALSE)=0,NA(),VLOOKUP(A216,'Mediana Anual IPCA TOP 5 LP'!$A$2:$XFC$10000,MATCH(D$1,'Mediana Anual IPCA TOP 5 LP'!$A$2:$XDF$2,0),FALSE))</f>
        <v>3.5</v>
      </c>
      <c r="E216" s="21">
        <f>IF(VLOOKUP(A216,'Mediana Anual IPCA TOP 5 LP'!$A$2:$XFC$10000,MATCH(E$1,'Mediana Anual IPCA TOP 5 LP'!$A$2:$XDF$2,0),FALSE)=0,NA(),VLOOKUP(A216,'Mediana Anual IPCA TOP 5 LP'!$A$2:$XFC$10000,MATCH(E$1,'Mediana Anual IPCA TOP 5 LP'!$A$2:$XDF$2,0),FALSE))</f>
        <v>3.5</v>
      </c>
    </row>
    <row r="217" spans="1:5" x14ac:dyDescent="0.3">
      <c r="A217" s="20">
        <v>44875</v>
      </c>
      <c r="B217" s="21">
        <f>IF(VLOOKUP(A217,'Mediana Anual IPCA TOP 5 LP'!$A$2:$XFC$10000,MATCH(B$1,'Mediana Anual IPCA TOP 5 LP'!$A$2:$XDF$2,0),FALSE)=0,NA(),VLOOKUP(A217,'Mediana Anual IPCA TOP 5 LP'!$A$2:$XFC$10000,MATCH(B$1,'Mediana Anual IPCA TOP 5 LP'!$A$2:$XDF$2,0),FALSE))</f>
        <v>4.9353999999999996</v>
      </c>
      <c r="C217" s="21">
        <f>IF(VLOOKUP(A217,'Mediana Anual IPCA TOP 5 LP'!$A$2:$XFC$10000,MATCH(C$1,'Mediana Anual IPCA TOP 5 LP'!$A$2:$XDF$2,0),FALSE)=0,NA(),VLOOKUP(A217,'Mediana Anual IPCA TOP 5 LP'!$A$2:$XFC$10000,MATCH(C$1,'Mediana Anual IPCA TOP 5 LP'!$A$2:$XDF$2,0),FALSE))</f>
        <v>3.61</v>
      </c>
      <c r="D217" s="21">
        <f>IF(VLOOKUP(A217,'Mediana Anual IPCA TOP 5 LP'!$A$2:$XFC$10000,MATCH(D$1,'Mediana Anual IPCA TOP 5 LP'!$A$2:$XDF$2,0),FALSE)=0,NA(),VLOOKUP(A217,'Mediana Anual IPCA TOP 5 LP'!$A$2:$XFC$10000,MATCH(D$1,'Mediana Anual IPCA TOP 5 LP'!$A$2:$XDF$2,0),FALSE))</f>
        <v>3.5</v>
      </c>
      <c r="E217" s="21">
        <f>IF(VLOOKUP(A217,'Mediana Anual IPCA TOP 5 LP'!$A$2:$XFC$10000,MATCH(E$1,'Mediana Anual IPCA TOP 5 LP'!$A$2:$XDF$2,0),FALSE)=0,NA(),VLOOKUP(A217,'Mediana Anual IPCA TOP 5 LP'!$A$2:$XFC$10000,MATCH(E$1,'Mediana Anual IPCA TOP 5 LP'!$A$2:$XDF$2,0),FALSE))</f>
        <v>3.5</v>
      </c>
    </row>
    <row r="218" spans="1:5" x14ac:dyDescent="0.3">
      <c r="A218" s="20">
        <v>44876</v>
      </c>
      <c r="B218" s="21">
        <f>IF(VLOOKUP(A218,'Mediana Anual IPCA TOP 5 LP'!$A$2:$XFC$10000,MATCH(B$1,'Mediana Anual IPCA TOP 5 LP'!$A$2:$XDF$2,0),FALSE)=0,NA(),VLOOKUP(A218,'Mediana Anual IPCA TOP 5 LP'!$A$2:$XFC$10000,MATCH(B$1,'Mediana Anual IPCA TOP 5 LP'!$A$2:$XDF$2,0),FALSE))</f>
        <v>4.9686000000000003</v>
      </c>
      <c r="C218" s="21">
        <f>IF(VLOOKUP(A218,'Mediana Anual IPCA TOP 5 LP'!$A$2:$XFC$10000,MATCH(C$1,'Mediana Anual IPCA TOP 5 LP'!$A$2:$XDF$2,0),FALSE)=0,NA(),VLOOKUP(A218,'Mediana Anual IPCA TOP 5 LP'!$A$2:$XFC$10000,MATCH(C$1,'Mediana Anual IPCA TOP 5 LP'!$A$2:$XDF$2,0),FALSE))</f>
        <v>3.61</v>
      </c>
      <c r="D218" s="21">
        <f>IF(VLOOKUP(A218,'Mediana Anual IPCA TOP 5 LP'!$A$2:$XFC$10000,MATCH(D$1,'Mediana Anual IPCA TOP 5 LP'!$A$2:$XDF$2,0),FALSE)=0,NA(),VLOOKUP(A218,'Mediana Anual IPCA TOP 5 LP'!$A$2:$XFC$10000,MATCH(D$1,'Mediana Anual IPCA TOP 5 LP'!$A$2:$XDF$2,0),FALSE))</f>
        <v>3.5</v>
      </c>
      <c r="E218" s="21">
        <f>IF(VLOOKUP(A218,'Mediana Anual IPCA TOP 5 LP'!$A$2:$XFC$10000,MATCH(E$1,'Mediana Anual IPCA TOP 5 LP'!$A$2:$XDF$2,0),FALSE)=0,NA(),VLOOKUP(A218,'Mediana Anual IPCA TOP 5 LP'!$A$2:$XFC$10000,MATCH(E$1,'Mediana Anual IPCA TOP 5 LP'!$A$2:$XDF$2,0),FALSE))</f>
        <v>3.5</v>
      </c>
    </row>
    <row r="219" spans="1:5" x14ac:dyDescent="0.3">
      <c r="A219" s="20">
        <v>44879</v>
      </c>
      <c r="B219" s="21">
        <f>IF(VLOOKUP(A219,'Mediana Anual IPCA TOP 5 LP'!$A$2:$XFC$10000,MATCH(B$1,'Mediana Anual IPCA TOP 5 LP'!$A$2:$XDF$2,0),FALSE)=0,NA(),VLOOKUP(A219,'Mediana Anual IPCA TOP 5 LP'!$A$2:$XFC$10000,MATCH(B$1,'Mediana Anual IPCA TOP 5 LP'!$A$2:$XDF$2,0),FALSE))</f>
        <v>4.9686000000000003</v>
      </c>
      <c r="C219" s="21">
        <f>IF(VLOOKUP(A219,'Mediana Anual IPCA TOP 5 LP'!$A$2:$XFC$10000,MATCH(C$1,'Mediana Anual IPCA TOP 5 LP'!$A$2:$XDF$2,0),FALSE)=0,NA(),VLOOKUP(A219,'Mediana Anual IPCA TOP 5 LP'!$A$2:$XFC$10000,MATCH(C$1,'Mediana Anual IPCA TOP 5 LP'!$A$2:$XDF$2,0),FALSE))</f>
        <v>3.61</v>
      </c>
      <c r="D219" s="21">
        <f>IF(VLOOKUP(A219,'Mediana Anual IPCA TOP 5 LP'!$A$2:$XFC$10000,MATCH(D$1,'Mediana Anual IPCA TOP 5 LP'!$A$2:$XDF$2,0),FALSE)=0,NA(),VLOOKUP(A219,'Mediana Anual IPCA TOP 5 LP'!$A$2:$XFC$10000,MATCH(D$1,'Mediana Anual IPCA TOP 5 LP'!$A$2:$XDF$2,0),FALSE))</f>
        <v>3.5</v>
      </c>
      <c r="E219" s="21">
        <f>IF(VLOOKUP(A219,'Mediana Anual IPCA TOP 5 LP'!$A$2:$XFC$10000,MATCH(E$1,'Mediana Anual IPCA TOP 5 LP'!$A$2:$XDF$2,0),FALSE)=0,NA(),VLOOKUP(A219,'Mediana Anual IPCA TOP 5 LP'!$A$2:$XFC$10000,MATCH(E$1,'Mediana Anual IPCA TOP 5 LP'!$A$2:$XDF$2,0),FALSE))</f>
        <v>3.5</v>
      </c>
    </row>
    <row r="220" spans="1:5" x14ac:dyDescent="0.3">
      <c r="A220" s="20">
        <v>44881</v>
      </c>
      <c r="B220" s="21">
        <f>IF(VLOOKUP(A220,'Mediana Anual IPCA TOP 5 LP'!$A$2:$XFC$10000,MATCH(B$1,'Mediana Anual IPCA TOP 5 LP'!$A$2:$XDF$2,0),FALSE)=0,NA(),VLOOKUP(A220,'Mediana Anual IPCA TOP 5 LP'!$A$2:$XFC$10000,MATCH(B$1,'Mediana Anual IPCA TOP 5 LP'!$A$2:$XDF$2,0),FALSE))</f>
        <v>4.9686000000000003</v>
      </c>
      <c r="C220" s="21">
        <f>IF(VLOOKUP(A220,'Mediana Anual IPCA TOP 5 LP'!$A$2:$XFC$10000,MATCH(C$1,'Mediana Anual IPCA TOP 5 LP'!$A$2:$XDF$2,0),FALSE)=0,NA(),VLOOKUP(A220,'Mediana Anual IPCA TOP 5 LP'!$A$2:$XFC$10000,MATCH(C$1,'Mediana Anual IPCA TOP 5 LP'!$A$2:$XDF$2,0),FALSE))</f>
        <v>3.61</v>
      </c>
      <c r="D220" s="21">
        <f>IF(VLOOKUP(A220,'Mediana Anual IPCA TOP 5 LP'!$A$2:$XFC$10000,MATCH(D$1,'Mediana Anual IPCA TOP 5 LP'!$A$2:$XDF$2,0),FALSE)=0,NA(),VLOOKUP(A220,'Mediana Anual IPCA TOP 5 LP'!$A$2:$XFC$10000,MATCH(D$1,'Mediana Anual IPCA TOP 5 LP'!$A$2:$XDF$2,0),FALSE))</f>
        <v>3.5</v>
      </c>
      <c r="E220" s="21">
        <f>IF(VLOOKUP(A220,'Mediana Anual IPCA TOP 5 LP'!$A$2:$XFC$10000,MATCH(E$1,'Mediana Anual IPCA TOP 5 LP'!$A$2:$XDF$2,0),FALSE)=0,NA(),VLOOKUP(A220,'Mediana Anual IPCA TOP 5 LP'!$A$2:$XFC$10000,MATCH(E$1,'Mediana Anual IPCA TOP 5 LP'!$A$2:$XDF$2,0),FALSE))</f>
        <v>3.5</v>
      </c>
    </row>
    <row r="221" spans="1:5" x14ac:dyDescent="0.3">
      <c r="A221" s="20">
        <v>44882</v>
      </c>
      <c r="B221" s="21">
        <f>IF(VLOOKUP(A221,'Mediana Anual IPCA TOP 5 LP'!$A$2:$XFC$10000,MATCH(B$1,'Mediana Anual IPCA TOP 5 LP'!$A$2:$XDF$2,0),FALSE)=0,NA(),VLOOKUP(A221,'Mediana Anual IPCA TOP 5 LP'!$A$2:$XFC$10000,MATCH(B$1,'Mediana Anual IPCA TOP 5 LP'!$A$2:$XDF$2,0),FALSE))</f>
        <v>4.9686000000000003</v>
      </c>
      <c r="C221" s="21">
        <f>IF(VLOOKUP(A221,'Mediana Anual IPCA TOP 5 LP'!$A$2:$XFC$10000,MATCH(C$1,'Mediana Anual IPCA TOP 5 LP'!$A$2:$XDF$2,0),FALSE)=0,NA(),VLOOKUP(A221,'Mediana Anual IPCA TOP 5 LP'!$A$2:$XFC$10000,MATCH(C$1,'Mediana Anual IPCA TOP 5 LP'!$A$2:$XDF$2,0),FALSE))</f>
        <v>3.61</v>
      </c>
      <c r="D221" s="21">
        <f>IF(VLOOKUP(A221,'Mediana Anual IPCA TOP 5 LP'!$A$2:$XFC$10000,MATCH(D$1,'Mediana Anual IPCA TOP 5 LP'!$A$2:$XDF$2,0),FALSE)=0,NA(),VLOOKUP(A221,'Mediana Anual IPCA TOP 5 LP'!$A$2:$XFC$10000,MATCH(D$1,'Mediana Anual IPCA TOP 5 LP'!$A$2:$XDF$2,0),FALSE))</f>
        <v>3.5</v>
      </c>
      <c r="E221" s="21">
        <f>IF(VLOOKUP(A221,'Mediana Anual IPCA TOP 5 LP'!$A$2:$XFC$10000,MATCH(E$1,'Mediana Anual IPCA TOP 5 LP'!$A$2:$XDF$2,0),FALSE)=0,NA(),VLOOKUP(A221,'Mediana Anual IPCA TOP 5 LP'!$A$2:$XFC$10000,MATCH(E$1,'Mediana Anual IPCA TOP 5 LP'!$A$2:$XDF$2,0),FALSE))</f>
        <v>3.5</v>
      </c>
    </row>
    <row r="222" spans="1:5" x14ac:dyDescent="0.3">
      <c r="A222" s="20">
        <v>44883</v>
      </c>
      <c r="B222" s="21">
        <f>IF(VLOOKUP(A222,'Mediana Anual IPCA TOP 5 LP'!$A$2:$XFC$10000,MATCH(B$1,'Mediana Anual IPCA TOP 5 LP'!$A$2:$XDF$2,0),FALSE)=0,NA(),VLOOKUP(A222,'Mediana Anual IPCA TOP 5 LP'!$A$2:$XFC$10000,MATCH(B$1,'Mediana Anual IPCA TOP 5 LP'!$A$2:$XDF$2,0),FALSE))</f>
        <v>5.3448000000000002</v>
      </c>
      <c r="C222" s="21">
        <f>IF(VLOOKUP(A222,'Mediana Anual IPCA TOP 5 LP'!$A$2:$XFC$10000,MATCH(C$1,'Mediana Anual IPCA TOP 5 LP'!$A$2:$XDF$2,0),FALSE)=0,NA(),VLOOKUP(A222,'Mediana Anual IPCA TOP 5 LP'!$A$2:$XFC$10000,MATCH(C$1,'Mediana Anual IPCA TOP 5 LP'!$A$2:$XDF$2,0),FALSE))</f>
        <v>4.05</v>
      </c>
      <c r="D222" s="21">
        <f>IF(VLOOKUP(A222,'Mediana Anual IPCA TOP 5 LP'!$A$2:$XFC$10000,MATCH(D$1,'Mediana Anual IPCA TOP 5 LP'!$A$2:$XDF$2,0),FALSE)=0,NA(),VLOOKUP(A222,'Mediana Anual IPCA TOP 5 LP'!$A$2:$XFC$10000,MATCH(D$1,'Mediana Anual IPCA TOP 5 LP'!$A$2:$XDF$2,0),FALSE))</f>
        <v>3.5</v>
      </c>
      <c r="E222" s="21">
        <f>IF(VLOOKUP(A222,'Mediana Anual IPCA TOP 5 LP'!$A$2:$XFC$10000,MATCH(E$1,'Mediana Anual IPCA TOP 5 LP'!$A$2:$XDF$2,0),FALSE)=0,NA(),VLOOKUP(A222,'Mediana Anual IPCA TOP 5 LP'!$A$2:$XFC$10000,MATCH(E$1,'Mediana Anual IPCA TOP 5 LP'!$A$2:$XDF$2,0),FALSE))</f>
        <v>3.5</v>
      </c>
    </row>
    <row r="223" spans="1:5" x14ac:dyDescent="0.3">
      <c r="A223" s="20">
        <v>44886</v>
      </c>
      <c r="B223" s="21">
        <f>IF(VLOOKUP(A223,'Mediana Anual IPCA TOP 5 LP'!$A$2:$XFC$10000,MATCH(B$1,'Mediana Anual IPCA TOP 5 LP'!$A$2:$XDF$2,0),FALSE)=0,NA(),VLOOKUP(A223,'Mediana Anual IPCA TOP 5 LP'!$A$2:$XFC$10000,MATCH(B$1,'Mediana Anual IPCA TOP 5 LP'!$A$2:$XDF$2,0),FALSE))</f>
        <v>5.3448000000000002</v>
      </c>
      <c r="C223" s="21">
        <f>IF(VLOOKUP(A223,'Mediana Anual IPCA TOP 5 LP'!$A$2:$XFC$10000,MATCH(C$1,'Mediana Anual IPCA TOP 5 LP'!$A$2:$XDF$2,0),FALSE)=0,NA(),VLOOKUP(A223,'Mediana Anual IPCA TOP 5 LP'!$A$2:$XFC$10000,MATCH(C$1,'Mediana Anual IPCA TOP 5 LP'!$A$2:$XDF$2,0),FALSE))</f>
        <v>4.05</v>
      </c>
      <c r="D223" s="21">
        <f>IF(VLOOKUP(A223,'Mediana Anual IPCA TOP 5 LP'!$A$2:$XFC$10000,MATCH(D$1,'Mediana Anual IPCA TOP 5 LP'!$A$2:$XDF$2,0),FALSE)=0,NA(),VLOOKUP(A223,'Mediana Anual IPCA TOP 5 LP'!$A$2:$XFC$10000,MATCH(D$1,'Mediana Anual IPCA TOP 5 LP'!$A$2:$XDF$2,0),FALSE))</f>
        <v>3.5</v>
      </c>
      <c r="E223" s="21">
        <f>IF(VLOOKUP(A223,'Mediana Anual IPCA TOP 5 LP'!$A$2:$XFC$10000,MATCH(E$1,'Mediana Anual IPCA TOP 5 LP'!$A$2:$XDF$2,0),FALSE)=0,NA(),VLOOKUP(A223,'Mediana Anual IPCA TOP 5 LP'!$A$2:$XFC$10000,MATCH(E$1,'Mediana Anual IPCA TOP 5 LP'!$A$2:$XDF$2,0),FALSE))</f>
        <v>3.5</v>
      </c>
    </row>
    <row r="224" spans="1:5" x14ac:dyDescent="0.3">
      <c r="A224" s="20">
        <v>44887</v>
      </c>
      <c r="B224" s="21">
        <f>IF(VLOOKUP(A224,'Mediana Anual IPCA TOP 5 LP'!$A$2:$XFC$10000,MATCH(B$1,'Mediana Anual IPCA TOP 5 LP'!$A$2:$XDF$2,0),FALSE)=0,NA(),VLOOKUP(A224,'Mediana Anual IPCA TOP 5 LP'!$A$2:$XFC$10000,MATCH(B$1,'Mediana Anual IPCA TOP 5 LP'!$A$2:$XDF$2,0),FALSE))</f>
        <v>5.3448000000000002</v>
      </c>
      <c r="C224" s="21">
        <f>IF(VLOOKUP(A224,'Mediana Anual IPCA TOP 5 LP'!$A$2:$XFC$10000,MATCH(C$1,'Mediana Anual IPCA TOP 5 LP'!$A$2:$XDF$2,0),FALSE)=0,NA(),VLOOKUP(A224,'Mediana Anual IPCA TOP 5 LP'!$A$2:$XFC$10000,MATCH(C$1,'Mediana Anual IPCA TOP 5 LP'!$A$2:$XDF$2,0),FALSE))</f>
        <v>4.05</v>
      </c>
      <c r="D224" s="21">
        <f>IF(VLOOKUP(A224,'Mediana Anual IPCA TOP 5 LP'!$A$2:$XFC$10000,MATCH(D$1,'Mediana Anual IPCA TOP 5 LP'!$A$2:$XDF$2,0),FALSE)=0,NA(),VLOOKUP(A224,'Mediana Anual IPCA TOP 5 LP'!$A$2:$XFC$10000,MATCH(D$1,'Mediana Anual IPCA TOP 5 LP'!$A$2:$XDF$2,0),FALSE))</f>
        <v>3.5</v>
      </c>
      <c r="E224" s="21">
        <f>IF(VLOOKUP(A224,'Mediana Anual IPCA TOP 5 LP'!$A$2:$XFC$10000,MATCH(E$1,'Mediana Anual IPCA TOP 5 LP'!$A$2:$XDF$2,0),FALSE)=0,NA(),VLOOKUP(A224,'Mediana Anual IPCA TOP 5 LP'!$A$2:$XFC$10000,MATCH(E$1,'Mediana Anual IPCA TOP 5 LP'!$A$2:$XDF$2,0),FALSE))</f>
        <v>3.5</v>
      </c>
    </row>
    <row r="225" spans="1:5" x14ac:dyDescent="0.3">
      <c r="A225" s="20">
        <v>44888</v>
      </c>
      <c r="B225" s="21">
        <f>IF(VLOOKUP(A225,'Mediana Anual IPCA TOP 5 LP'!$A$2:$XFC$10000,MATCH(B$1,'Mediana Anual IPCA TOP 5 LP'!$A$2:$XDF$2,0),FALSE)=0,NA(),VLOOKUP(A225,'Mediana Anual IPCA TOP 5 LP'!$A$2:$XFC$10000,MATCH(B$1,'Mediana Anual IPCA TOP 5 LP'!$A$2:$XDF$2,0),FALSE))</f>
        <v>5.3448000000000002</v>
      </c>
      <c r="C225" s="21">
        <f>IF(VLOOKUP(A225,'Mediana Anual IPCA TOP 5 LP'!$A$2:$XFC$10000,MATCH(C$1,'Mediana Anual IPCA TOP 5 LP'!$A$2:$XDF$2,0),FALSE)=0,NA(),VLOOKUP(A225,'Mediana Anual IPCA TOP 5 LP'!$A$2:$XFC$10000,MATCH(C$1,'Mediana Anual IPCA TOP 5 LP'!$A$2:$XDF$2,0),FALSE))</f>
        <v>4.05</v>
      </c>
      <c r="D225" s="21">
        <f>IF(VLOOKUP(A225,'Mediana Anual IPCA TOP 5 LP'!$A$2:$XFC$10000,MATCH(D$1,'Mediana Anual IPCA TOP 5 LP'!$A$2:$XDF$2,0),FALSE)=0,NA(),VLOOKUP(A225,'Mediana Anual IPCA TOP 5 LP'!$A$2:$XFC$10000,MATCH(D$1,'Mediana Anual IPCA TOP 5 LP'!$A$2:$XDF$2,0),FALSE))</f>
        <v>3.5</v>
      </c>
      <c r="E225" s="21">
        <f>IF(VLOOKUP(A225,'Mediana Anual IPCA TOP 5 LP'!$A$2:$XFC$10000,MATCH(E$1,'Mediana Anual IPCA TOP 5 LP'!$A$2:$XDF$2,0),FALSE)=0,NA(),VLOOKUP(A225,'Mediana Anual IPCA TOP 5 LP'!$A$2:$XFC$10000,MATCH(E$1,'Mediana Anual IPCA TOP 5 LP'!$A$2:$XDF$2,0),FALSE))</f>
        <v>3.5</v>
      </c>
    </row>
    <row r="226" spans="1:5" x14ac:dyDescent="0.3">
      <c r="A226" s="20">
        <v>44889</v>
      </c>
      <c r="B226" s="21">
        <f>IF(VLOOKUP(A226,'Mediana Anual IPCA TOP 5 LP'!$A$2:$XFC$10000,MATCH(B$1,'Mediana Anual IPCA TOP 5 LP'!$A$2:$XDF$2,0),FALSE)=0,NA(),VLOOKUP(A226,'Mediana Anual IPCA TOP 5 LP'!$A$2:$XFC$10000,MATCH(B$1,'Mediana Anual IPCA TOP 5 LP'!$A$2:$XDF$2,0),FALSE))</f>
        <v>5.3448000000000002</v>
      </c>
      <c r="C226" s="21">
        <f>IF(VLOOKUP(A226,'Mediana Anual IPCA TOP 5 LP'!$A$2:$XFC$10000,MATCH(C$1,'Mediana Anual IPCA TOP 5 LP'!$A$2:$XDF$2,0),FALSE)=0,NA(),VLOOKUP(A226,'Mediana Anual IPCA TOP 5 LP'!$A$2:$XFC$10000,MATCH(C$1,'Mediana Anual IPCA TOP 5 LP'!$A$2:$XDF$2,0),FALSE))</f>
        <v>4.05</v>
      </c>
      <c r="D226" s="21">
        <f>IF(VLOOKUP(A226,'Mediana Anual IPCA TOP 5 LP'!$A$2:$XFC$10000,MATCH(D$1,'Mediana Anual IPCA TOP 5 LP'!$A$2:$XDF$2,0),FALSE)=0,NA(),VLOOKUP(A226,'Mediana Anual IPCA TOP 5 LP'!$A$2:$XFC$10000,MATCH(D$1,'Mediana Anual IPCA TOP 5 LP'!$A$2:$XDF$2,0),FALSE))</f>
        <v>3.5</v>
      </c>
      <c r="E226" s="21">
        <f>IF(VLOOKUP(A226,'Mediana Anual IPCA TOP 5 LP'!$A$2:$XFC$10000,MATCH(E$1,'Mediana Anual IPCA TOP 5 LP'!$A$2:$XDF$2,0),FALSE)=0,NA(),VLOOKUP(A226,'Mediana Anual IPCA TOP 5 LP'!$A$2:$XFC$10000,MATCH(E$1,'Mediana Anual IPCA TOP 5 LP'!$A$2:$XDF$2,0),FALSE))</f>
        <v>3.5</v>
      </c>
    </row>
    <row r="227" spans="1:5" x14ac:dyDescent="0.3">
      <c r="A227" s="20">
        <v>44890</v>
      </c>
      <c r="B227" s="21">
        <f>IF(VLOOKUP(A227,'Mediana Anual IPCA TOP 5 LP'!$A$2:$XFC$10000,MATCH(B$1,'Mediana Anual IPCA TOP 5 LP'!$A$2:$XDF$2,0),FALSE)=0,NA(),VLOOKUP(A227,'Mediana Anual IPCA TOP 5 LP'!$A$2:$XFC$10000,MATCH(B$1,'Mediana Anual IPCA TOP 5 LP'!$A$2:$XDF$2,0),FALSE))</f>
        <v>5.3448000000000002</v>
      </c>
      <c r="C227" s="21">
        <f>IF(VLOOKUP(A227,'Mediana Anual IPCA TOP 5 LP'!$A$2:$XFC$10000,MATCH(C$1,'Mediana Anual IPCA TOP 5 LP'!$A$2:$XDF$2,0),FALSE)=0,NA(),VLOOKUP(A227,'Mediana Anual IPCA TOP 5 LP'!$A$2:$XFC$10000,MATCH(C$1,'Mediana Anual IPCA TOP 5 LP'!$A$2:$XDF$2,0),FALSE))</f>
        <v>4.05</v>
      </c>
      <c r="D227" s="21">
        <f>IF(VLOOKUP(A227,'Mediana Anual IPCA TOP 5 LP'!$A$2:$XFC$10000,MATCH(D$1,'Mediana Anual IPCA TOP 5 LP'!$A$2:$XDF$2,0),FALSE)=0,NA(),VLOOKUP(A227,'Mediana Anual IPCA TOP 5 LP'!$A$2:$XFC$10000,MATCH(D$1,'Mediana Anual IPCA TOP 5 LP'!$A$2:$XDF$2,0),FALSE))</f>
        <v>3.5</v>
      </c>
      <c r="E227" s="21">
        <f>IF(VLOOKUP(A227,'Mediana Anual IPCA TOP 5 LP'!$A$2:$XFC$10000,MATCH(E$1,'Mediana Anual IPCA TOP 5 LP'!$A$2:$XDF$2,0),FALSE)=0,NA(),VLOOKUP(A227,'Mediana Anual IPCA TOP 5 LP'!$A$2:$XFC$10000,MATCH(E$1,'Mediana Anual IPCA TOP 5 LP'!$A$2:$XDF$2,0),FALSE))</f>
        <v>3.5</v>
      </c>
    </row>
    <row r="228" spans="1:5" x14ac:dyDescent="0.3">
      <c r="A228" s="20">
        <v>44893</v>
      </c>
      <c r="B228" s="21">
        <f>IF(VLOOKUP(A228,'Mediana Anual IPCA TOP 5 LP'!$A$2:$XFC$10000,MATCH(B$1,'Mediana Anual IPCA TOP 5 LP'!$A$2:$XDF$2,0),FALSE)=0,NA(),VLOOKUP(A228,'Mediana Anual IPCA TOP 5 LP'!$A$2:$XFC$10000,MATCH(B$1,'Mediana Anual IPCA TOP 5 LP'!$A$2:$XDF$2,0),FALSE))</f>
        <v>5.3448000000000002</v>
      </c>
      <c r="C228" s="21">
        <f>IF(VLOOKUP(A228,'Mediana Anual IPCA TOP 5 LP'!$A$2:$XFC$10000,MATCH(C$1,'Mediana Anual IPCA TOP 5 LP'!$A$2:$XDF$2,0),FALSE)=0,NA(),VLOOKUP(A228,'Mediana Anual IPCA TOP 5 LP'!$A$2:$XFC$10000,MATCH(C$1,'Mediana Anual IPCA TOP 5 LP'!$A$2:$XDF$2,0),FALSE))</f>
        <v>4.05</v>
      </c>
      <c r="D228" s="21">
        <f>IF(VLOOKUP(A228,'Mediana Anual IPCA TOP 5 LP'!$A$2:$XFC$10000,MATCH(D$1,'Mediana Anual IPCA TOP 5 LP'!$A$2:$XDF$2,0),FALSE)=0,NA(),VLOOKUP(A228,'Mediana Anual IPCA TOP 5 LP'!$A$2:$XFC$10000,MATCH(D$1,'Mediana Anual IPCA TOP 5 LP'!$A$2:$XDF$2,0),FALSE))</f>
        <v>3.5</v>
      </c>
      <c r="E228" s="21">
        <f>IF(VLOOKUP(A228,'Mediana Anual IPCA TOP 5 LP'!$A$2:$XFC$10000,MATCH(E$1,'Mediana Anual IPCA TOP 5 LP'!$A$2:$XDF$2,0),FALSE)=0,NA(),VLOOKUP(A228,'Mediana Anual IPCA TOP 5 LP'!$A$2:$XFC$10000,MATCH(E$1,'Mediana Anual IPCA TOP 5 LP'!$A$2:$XDF$2,0),FALSE))</f>
        <v>3.5</v>
      </c>
    </row>
    <row r="229" spans="1:5" x14ac:dyDescent="0.3">
      <c r="A229" s="20">
        <v>44894</v>
      </c>
      <c r="B229" s="21">
        <f>IF(VLOOKUP(A229,'Mediana Anual IPCA TOP 5 LP'!$A$2:$XFC$10000,MATCH(B$1,'Mediana Anual IPCA TOP 5 LP'!$A$2:$XDF$2,0),FALSE)=0,NA(),VLOOKUP(A229,'Mediana Anual IPCA TOP 5 LP'!$A$2:$XFC$10000,MATCH(B$1,'Mediana Anual IPCA TOP 5 LP'!$A$2:$XDF$2,0),FALSE))</f>
        <v>5.3448000000000002</v>
      </c>
      <c r="C229" s="21">
        <f>IF(VLOOKUP(A229,'Mediana Anual IPCA TOP 5 LP'!$A$2:$XFC$10000,MATCH(C$1,'Mediana Anual IPCA TOP 5 LP'!$A$2:$XDF$2,0),FALSE)=0,NA(),VLOOKUP(A229,'Mediana Anual IPCA TOP 5 LP'!$A$2:$XFC$10000,MATCH(C$1,'Mediana Anual IPCA TOP 5 LP'!$A$2:$XDF$2,0),FALSE))</f>
        <v>4.05</v>
      </c>
      <c r="D229" s="21">
        <f>IF(VLOOKUP(A229,'Mediana Anual IPCA TOP 5 LP'!$A$2:$XFC$10000,MATCH(D$1,'Mediana Anual IPCA TOP 5 LP'!$A$2:$XDF$2,0),FALSE)=0,NA(),VLOOKUP(A229,'Mediana Anual IPCA TOP 5 LP'!$A$2:$XFC$10000,MATCH(D$1,'Mediana Anual IPCA TOP 5 LP'!$A$2:$XDF$2,0),FALSE))</f>
        <v>3.5</v>
      </c>
      <c r="E229" s="21">
        <f>IF(VLOOKUP(A229,'Mediana Anual IPCA TOP 5 LP'!$A$2:$XFC$10000,MATCH(E$1,'Mediana Anual IPCA TOP 5 LP'!$A$2:$XDF$2,0),FALSE)=0,NA(),VLOOKUP(A229,'Mediana Anual IPCA TOP 5 LP'!$A$2:$XFC$10000,MATCH(E$1,'Mediana Anual IPCA TOP 5 LP'!$A$2:$XDF$2,0),FALSE))</f>
        <v>3.5</v>
      </c>
    </row>
    <row r="230" spans="1:5" x14ac:dyDescent="0.3">
      <c r="A230" s="20">
        <v>44895</v>
      </c>
      <c r="B230" s="21">
        <f>IF(VLOOKUP(A230,'Mediana Anual IPCA TOP 5 LP'!$A$2:$XFC$10000,MATCH(B$1,'Mediana Anual IPCA TOP 5 LP'!$A$2:$XDF$2,0),FALSE)=0,NA(),VLOOKUP(A230,'Mediana Anual IPCA TOP 5 LP'!$A$2:$XFC$10000,MATCH(B$1,'Mediana Anual IPCA TOP 5 LP'!$A$2:$XDF$2,0),FALSE))</f>
        <v>5.3448000000000002</v>
      </c>
      <c r="C230" s="21">
        <f>IF(VLOOKUP(A230,'Mediana Anual IPCA TOP 5 LP'!$A$2:$XFC$10000,MATCH(C$1,'Mediana Anual IPCA TOP 5 LP'!$A$2:$XDF$2,0),FALSE)=0,NA(),VLOOKUP(A230,'Mediana Anual IPCA TOP 5 LP'!$A$2:$XFC$10000,MATCH(C$1,'Mediana Anual IPCA TOP 5 LP'!$A$2:$XDF$2,0),FALSE))</f>
        <v>4.05</v>
      </c>
      <c r="D230" s="21">
        <f>IF(VLOOKUP(A230,'Mediana Anual IPCA TOP 5 LP'!$A$2:$XFC$10000,MATCH(D$1,'Mediana Anual IPCA TOP 5 LP'!$A$2:$XDF$2,0),FALSE)=0,NA(),VLOOKUP(A230,'Mediana Anual IPCA TOP 5 LP'!$A$2:$XFC$10000,MATCH(D$1,'Mediana Anual IPCA TOP 5 LP'!$A$2:$XDF$2,0),FALSE))</f>
        <v>3.5</v>
      </c>
      <c r="E230" s="21">
        <f>IF(VLOOKUP(A230,'Mediana Anual IPCA TOP 5 LP'!$A$2:$XFC$10000,MATCH(E$1,'Mediana Anual IPCA TOP 5 LP'!$A$2:$XDF$2,0),FALSE)=0,NA(),VLOOKUP(A230,'Mediana Anual IPCA TOP 5 LP'!$A$2:$XFC$10000,MATCH(E$1,'Mediana Anual IPCA TOP 5 LP'!$A$2:$XDF$2,0),FALSE))</f>
        <v>3.5</v>
      </c>
    </row>
    <row r="231" spans="1:5" x14ac:dyDescent="0.3">
      <c r="A231" s="20">
        <v>44896</v>
      </c>
      <c r="B231" s="21">
        <f>IF(VLOOKUP(A231,'Mediana Anual IPCA TOP 5 LP'!$A$2:$XFC$10000,MATCH(B$1,'Mediana Anual IPCA TOP 5 LP'!$A$2:$XDF$2,0),FALSE)=0,NA(),VLOOKUP(A231,'Mediana Anual IPCA TOP 5 LP'!$A$2:$XFC$10000,MATCH(B$1,'Mediana Anual IPCA TOP 5 LP'!$A$2:$XDF$2,0),FALSE))</f>
        <v>5.3448000000000002</v>
      </c>
      <c r="C231" s="21">
        <f>IF(VLOOKUP(A231,'Mediana Anual IPCA TOP 5 LP'!$A$2:$XFC$10000,MATCH(C$1,'Mediana Anual IPCA TOP 5 LP'!$A$2:$XDF$2,0),FALSE)=0,NA(),VLOOKUP(A231,'Mediana Anual IPCA TOP 5 LP'!$A$2:$XFC$10000,MATCH(C$1,'Mediana Anual IPCA TOP 5 LP'!$A$2:$XDF$2,0),FALSE))</f>
        <v>4.05</v>
      </c>
      <c r="D231" s="21">
        <f>IF(VLOOKUP(A231,'Mediana Anual IPCA TOP 5 LP'!$A$2:$XFC$10000,MATCH(D$1,'Mediana Anual IPCA TOP 5 LP'!$A$2:$XDF$2,0),FALSE)=0,NA(),VLOOKUP(A231,'Mediana Anual IPCA TOP 5 LP'!$A$2:$XFC$10000,MATCH(D$1,'Mediana Anual IPCA TOP 5 LP'!$A$2:$XDF$2,0),FALSE))</f>
        <v>3.5</v>
      </c>
      <c r="E231" s="21">
        <f>IF(VLOOKUP(A231,'Mediana Anual IPCA TOP 5 LP'!$A$2:$XFC$10000,MATCH(E$1,'Mediana Anual IPCA TOP 5 LP'!$A$2:$XDF$2,0),FALSE)=0,NA(),VLOOKUP(A231,'Mediana Anual IPCA TOP 5 LP'!$A$2:$XFC$10000,MATCH(E$1,'Mediana Anual IPCA TOP 5 LP'!$A$2:$XDF$2,0),FALSE))</f>
        <v>3.5</v>
      </c>
    </row>
    <row r="232" spans="1:5" x14ac:dyDescent="0.3">
      <c r="A232" s="20">
        <v>44897</v>
      </c>
      <c r="B232" s="21">
        <f>IF(VLOOKUP(A232,'Mediana Anual IPCA TOP 5 LP'!$A$2:$XFC$10000,MATCH(B$1,'Mediana Anual IPCA TOP 5 LP'!$A$2:$XDF$2,0),FALSE)=0,NA(),VLOOKUP(A232,'Mediana Anual IPCA TOP 5 LP'!$A$2:$XFC$10000,MATCH(B$1,'Mediana Anual IPCA TOP 5 LP'!$A$2:$XDF$2,0),FALSE))</f>
        <v>5.3657000000000004</v>
      </c>
      <c r="C232" s="21">
        <f>IF(VLOOKUP(A232,'Mediana Anual IPCA TOP 5 LP'!$A$2:$XFC$10000,MATCH(C$1,'Mediana Anual IPCA TOP 5 LP'!$A$2:$XDF$2,0),FALSE)=0,NA(),VLOOKUP(A232,'Mediana Anual IPCA TOP 5 LP'!$A$2:$XFC$10000,MATCH(C$1,'Mediana Anual IPCA TOP 5 LP'!$A$2:$XDF$2,0),FALSE))</f>
        <v>4.1500000000000004</v>
      </c>
      <c r="D232" s="21">
        <f>IF(VLOOKUP(A232,'Mediana Anual IPCA TOP 5 LP'!$A$2:$XFC$10000,MATCH(D$1,'Mediana Anual IPCA TOP 5 LP'!$A$2:$XDF$2,0),FALSE)=0,NA(),VLOOKUP(A232,'Mediana Anual IPCA TOP 5 LP'!$A$2:$XFC$10000,MATCH(D$1,'Mediana Anual IPCA TOP 5 LP'!$A$2:$XDF$2,0),FALSE))</f>
        <v>3.5</v>
      </c>
      <c r="E232" s="21">
        <f>IF(VLOOKUP(A232,'Mediana Anual IPCA TOP 5 LP'!$A$2:$XFC$10000,MATCH(E$1,'Mediana Anual IPCA TOP 5 LP'!$A$2:$XDF$2,0),FALSE)=0,NA(),VLOOKUP(A232,'Mediana Anual IPCA TOP 5 LP'!$A$2:$XFC$10000,MATCH(E$1,'Mediana Anual IPCA TOP 5 LP'!$A$2:$XDF$2,0),FALSE))</f>
        <v>3.5</v>
      </c>
    </row>
    <row r="233" spans="1:5" x14ac:dyDescent="0.3">
      <c r="A233" s="20">
        <v>44900</v>
      </c>
      <c r="B233" s="21">
        <f>IF(VLOOKUP(A233,'Mediana Anual IPCA TOP 5 LP'!$A$2:$XFC$10000,MATCH(B$1,'Mediana Anual IPCA TOP 5 LP'!$A$2:$XDF$2,0),FALSE)=0,NA(),VLOOKUP(A233,'Mediana Anual IPCA TOP 5 LP'!$A$2:$XFC$10000,MATCH(B$1,'Mediana Anual IPCA TOP 5 LP'!$A$2:$XDF$2,0),FALSE))</f>
        <v>5.3657000000000004</v>
      </c>
      <c r="C233" s="21">
        <f>IF(VLOOKUP(A233,'Mediana Anual IPCA TOP 5 LP'!$A$2:$XFC$10000,MATCH(C$1,'Mediana Anual IPCA TOP 5 LP'!$A$2:$XDF$2,0),FALSE)=0,NA(),VLOOKUP(A233,'Mediana Anual IPCA TOP 5 LP'!$A$2:$XFC$10000,MATCH(C$1,'Mediana Anual IPCA TOP 5 LP'!$A$2:$XDF$2,0),FALSE))</f>
        <v>4.1500000000000004</v>
      </c>
      <c r="D233" s="21">
        <f>IF(VLOOKUP(A233,'Mediana Anual IPCA TOP 5 LP'!$A$2:$XFC$10000,MATCH(D$1,'Mediana Anual IPCA TOP 5 LP'!$A$2:$XDF$2,0),FALSE)=0,NA(),VLOOKUP(A233,'Mediana Anual IPCA TOP 5 LP'!$A$2:$XFC$10000,MATCH(D$1,'Mediana Anual IPCA TOP 5 LP'!$A$2:$XDF$2,0),FALSE))</f>
        <v>3.5</v>
      </c>
      <c r="E233" s="21">
        <f>IF(VLOOKUP(A233,'Mediana Anual IPCA TOP 5 LP'!$A$2:$XFC$10000,MATCH(E$1,'Mediana Anual IPCA TOP 5 LP'!$A$2:$XDF$2,0),FALSE)=0,NA(),VLOOKUP(A233,'Mediana Anual IPCA TOP 5 LP'!$A$2:$XFC$10000,MATCH(E$1,'Mediana Anual IPCA TOP 5 LP'!$A$2:$XDF$2,0),FALSE))</f>
        <v>3.5</v>
      </c>
    </row>
    <row r="234" spans="1:5" x14ac:dyDescent="0.3">
      <c r="A234" s="20">
        <v>44901</v>
      </c>
      <c r="B234" s="21">
        <f>IF(VLOOKUP(A234,'Mediana Anual IPCA TOP 5 LP'!$A$2:$XFC$10000,MATCH(B$1,'Mediana Anual IPCA TOP 5 LP'!$A$2:$XDF$2,0),FALSE)=0,NA(),VLOOKUP(A234,'Mediana Anual IPCA TOP 5 LP'!$A$2:$XFC$10000,MATCH(B$1,'Mediana Anual IPCA TOP 5 LP'!$A$2:$XDF$2,0),FALSE))</f>
        <v>5.3657000000000004</v>
      </c>
      <c r="C234" s="21">
        <f>IF(VLOOKUP(A234,'Mediana Anual IPCA TOP 5 LP'!$A$2:$XFC$10000,MATCH(C$1,'Mediana Anual IPCA TOP 5 LP'!$A$2:$XDF$2,0),FALSE)=0,NA(),VLOOKUP(A234,'Mediana Anual IPCA TOP 5 LP'!$A$2:$XFC$10000,MATCH(C$1,'Mediana Anual IPCA TOP 5 LP'!$A$2:$XDF$2,0),FALSE))</f>
        <v>4.1500000000000004</v>
      </c>
      <c r="D234" s="21">
        <f>IF(VLOOKUP(A234,'Mediana Anual IPCA TOP 5 LP'!$A$2:$XFC$10000,MATCH(D$1,'Mediana Anual IPCA TOP 5 LP'!$A$2:$XDF$2,0),FALSE)=0,NA(),VLOOKUP(A234,'Mediana Anual IPCA TOP 5 LP'!$A$2:$XFC$10000,MATCH(D$1,'Mediana Anual IPCA TOP 5 LP'!$A$2:$XDF$2,0),FALSE))</f>
        <v>3.5</v>
      </c>
      <c r="E234" s="21">
        <f>IF(VLOOKUP(A234,'Mediana Anual IPCA TOP 5 LP'!$A$2:$XFC$10000,MATCH(E$1,'Mediana Anual IPCA TOP 5 LP'!$A$2:$XDF$2,0),FALSE)=0,NA(),VLOOKUP(A234,'Mediana Anual IPCA TOP 5 LP'!$A$2:$XFC$10000,MATCH(E$1,'Mediana Anual IPCA TOP 5 LP'!$A$2:$XDF$2,0),FALSE))</f>
        <v>3.5</v>
      </c>
    </row>
    <row r="235" spans="1:5" x14ac:dyDescent="0.3">
      <c r="A235" s="20">
        <v>44902</v>
      </c>
      <c r="B235" s="21">
        <f>IF(VLOOKUP(A235,'Mediana Anual IPCA TOP 5 LP'!$A$2:$XFC$10000,MATCH(B$1,'Mediana Anual IPCA TOP 5 LP'!$A$2:$XDF$2,0),FALSE)=0,NA(),VLOOKUP(A235,'Mediana Anual IPCA TOP 5 LP'!$A$2:$XFC$10000,MATCH(B$1,'Mediana Anual IPCA TOP 5 LP'!$A$2:$XDF$2,0),FALSE))</f>
        <v>5.3657000000000004</v>
      </c>
      <c r="C235" s="21">
        <f>IF(VLOOKUP(A235,'Mediana Anual IPCA TOP 5 LP'!$A$2:$XFC$10000,MATCH(C$1,'Mediana Anual IPCA TOP 5 LP'!$A$2:$XDF$2,0),FALSE)=0,NA(),VLOOKUP(A235,'Mediana Anual IPCA TOP 5 LP'!$A$2:$XFC$10000,MATCH(C$1,'Mediana Anual IPCA TOP 5 LP'!$A$2:$XDF$2,0),FALSE))</f>
        <v>4.1500000000000004</v>
      </c>
      <c r="D235" s="21">
        <f>IF(VLOOKUP(A235,'Mediana Anual IPCA TOP 5 LP'!$A$2:$XFC$10000,MATCH(D$1,'Mediana Anual IPCA TOP 5 LP'!$A$2:$XDF$2,0),FALSE)=0,NA(),VLOOKUP(A235,'Mediana Anual IPCA TOP 5 LP'!$A$2:$XFC$10000,MATCH(D$1,'Mediana Anual IPCA TOP 5 LP'!$A$2:$XDF$2,0),FALSE))</f>
        <v>3.5</v>
      </c>
      <c r="E235" s="21">
        <f>IF(VLOOKUP(A235,'Mediana Anual IPCA TOP 5 LP'!$A$2:$XFC$10000,MATCH(E$1,'Mediana Anual IPCA TOP 5 LP'!$A$2:$XDF$2,0),FALSE)=0,NA(),VLOOKUP(A235,'Mediana Anual IPCA TOP 5 LP'!$A$2:$XFC$10000,MATCH(E$1,'Mediana Anual IPCA TOP 5 LP'!$A$2:$XDF$2,0),FALSE))</f>
        <v>3.5</v>
      </c>
    </row>
    <row r="236" spans="1:5" x14ac:dyDescent="0.3">
      <c r="A236" s="20">
        <v>44903</v>
      </c>
      <c r="B236" s="21">
        <f>IF(VLOOKUP(A236,'Mediana Anual IPCA TOP 5 LP'!$A$2:$XFC$10000,MATCH(B$1,'Mediana Anual IPCA TOP 5 LP'!$A$2:$XDF$2,0),FALSE)=0,NA(),VLOOKUP(A236,'Mediana Anual IPCA TOP 5 LP'!$A$2:$XFC$10000,MATCH(B$1,'Mediana Anual IPCA TOP 5 LP'!$A$2:$XDF$2,0),FALSE))</f>
        <v>5.3657000000000004</v>
      </c>
      <c r="C236" s="21">
        <f>IF(VLOOKUP(A236,'Mediana Anual IPCA TOP 5 LP'!$A$2:$XFC$10000,MATCH(C$1,'Mediana Anual IPCA TOP 5 LP'!$A$2:$XDF$2,0),FALSE)=0,NA(),VLOOKUP(A236,'Mediana Anual IPCA TOP 5 LP'!$A$2:$XFC$10000,MATCH(C$1,'Mediana Anual IPCA TOP 5 LP'!$A$2:$XDF$2,0),FALSE))</f>
        <v>4.1500000000000004</v>
      </c>
      <c r="D236" s="21">
        <f>IF(VLOOKUP(A236,'Mediana Anual IPCA TOP 5 LP'!$A$2:$XFC$10000,MATCH(D$1,'Mediana Anual IPCA TOP 5 LP'!$A$2:$XDF$2,0),FALSE)=0,NA(),VLOOKUP(A236,'Mediana Anual IPCA TOP 5 LP'!$A$2:$XFC$10000,MATCH(D$1,'Mediana Anual IPCA TOP 5 LP'!$A$2:$XDF$2,0),FALSE))</f>
        <v>3.5</v>
      </c>
      <c r="E236" s="21">
        <f>IF(VLOOKUP(A236,'Mediana Anual IPCA TOP 5 LP'!$A$2:$XFC$10000,MATCH(E$1,'Mediana Anual IPCA TOP 5 LP'!$A$2:$XDF$2,0),FALSE)=0,NA(),VLOOKUP(A236,'Mediana Anual IPCA TOP 5 LP'!$A$2:$XFC$10000,MATCH(E$1,'Mediana Anual IPCA TOP 5 LP'!$A$2:$XDF$2,0),FALSE))</f>
        <v>3.5</v>
      </c>
    </row>
    <row r="237" spans="1:5" x14ac:dyDescent="0.3">
      <c r="A237" s="20">
        <v>44904</v>
      </c>
      <c r="B237" s="21">
        <f>IF(VLOOKUP(A237,'Mediana Anual IPCA TOP 5 LP'!$A$2:$XFC$10000,MATCH(B$1,'Mediana Anual IPCA TOP 5 LP'!$A$2:$XDF$2,0),FALSE)=0,NA(),VLOOKUP(A237,'Mediana Anual IPCA TOP 5 LP'!$A$2:$XFC$10000,MATCH(B$1,'Mediana Anual IPCA TOP 5 LP'!$A$2:$XDF$2,0),FALSE))</f>
        <v>5.3657000000000004</v>
      </c>
      <c r="C237" s="21">
        <f>IF(VLOOKUP(A237,'Mediana Anual IPCA TOP 5 LP'!$A$2:$XFC$10000,MATCH(C$1,'Mediana Anual IPCA TOP 5 LP'!$A$2:$XDF$2,0),FALSE)=0,NA(),VLOOKUP(A237,'Mediana Anual IPCA TOP 5 LP'!$A$2:$XFC$10000,MATCH(C$1,'Mediana Anual IPCA TOP 5 LP'!$A$2:$XDF$2,0),FALSE))</f>
        <v>4.1500000000000004</v>
      </c>
      <c r="D237" s="21">
        <f>IF(VLOOKUP(A237,'Mediana Anual IPCA TOP 5 LP'!$A$2:$XFC$10000,MATCH(D$1,'Mediana Anual IPCA TOP 5 LP'!$A$2:$XDF$2,0),FALSE)=0,NA(),VLOOKUP(A237,'Mediana Anual IPCA TOP 5 LP'!$A$2:$XFC$10000,MATCH(D$1,'Mediana Anual IPCA TOP 5 LP'!$A$2:$XDF$2,0),FALSE))</f>
        <v>3.5</v>
      </c>
      <c r="E237" s="21">
        <f>IF(VLOOKUP(A237,'Mediana Anual IPCA TOP 5 LP'!$A$2:$XFC$10000,MATCH(E$1,'Mediana Anual IPCA TOP 5 LP'!$A$2:$XDF$2,0),FALSE)=0,NA(),VLOOKUP(A237,'Mediana Anual IPCA TOP 5 LP'!$A$2:$XFC$10000,MATCH(E$1,'Mediana Anual IPCA TOP 5 LP'!$A$2:$XDF$2,0),FALSE))</f>
        <v>3.5</v>
      </c>
    </row>
    <row r="238" spans="1:5" x14ac:dyDescent="0.3">
      <c r="A238" s="20">
        <v>44907</v>
      </c>
      <c r="B238" s="21">
        <f>IF(VLOOKUP(A238,'Mediana Anual IPCA TOP 5 LP'!$A$2:$XFC$10000,MATCH(B$1,'Mediana Anual IPCA TOP 5 LP'!$A$2:$XDF$2,0),FALSE)=0,NA(),VLOOKUP(A238,'Mediana Anual IPCA TOP 5 LP'!$A$2:$XFC$10000,MATCH(B$1,'Mediana Anual IPCA TOP 5 LP'!$A$2:$XDF$2,0),FALSE))</f>
        <v>5.3657000000000004</v>
      </c>
      <c r="C238" s="21">
        <f>IF(VLOOKUP(A238,'Mediana Anual IPCA TOP 5 LP'!$A$2:$XFC$10000,MATCH(C$1,'Mediana Anual IPCA TOP 5 LP'!$A$2:$XDF$2,0),FALSE)=0,NA(),VLOOKUP(A238,'Mediana Anual IPCA TOP 5 LP'!$A$2:$XFC$10000,MATCH(C$1,'Mediana Anual IPCA TOP 5 LP'!$A$2:$XDF$2,0),FALSE))</f>
        <v>4.1500000000000004</v>
      </c>
      <c r="D238" s="21">
        <f>IF(VLOOKUP(A238,'Mediana Anual IPCA TOP 5 LP'!$A$2:$XFC$10000,MATCH(D$1,'Mediana Anual IPCA TOP 5 LP'!$A$2:$XDF$2,0),FALSE)=0,NA(),VLOOKUP(A238,'Mediana Anual IPCA TOP 5 LP'!$A$2:$XFC$10000,MATCH(D$1,'Mediana Anual IPCA TOP 5 LP'!$A$2:$XDF$2,0),FALSE))</f>
        <v>3.5</v>
      </c>
      <c r="E238" s="21">
        <f>IF(VLOOKUP(A238,'Mediana Anual IPCA TOP 5 LP'!$A$2:$XFC$10000,MATCH(E$1,'Mediana Anual IPCA TOP 5 LP'!$A$2:$XDF$2,0),FALSE)=0,NA(),VLOOKUP(A238,'Mediana Anual IPCA TOP 5 LP'!$A$2:$XFC$10000,MATCH(E$1,'Mediana Anual IPCA TOP 5 LP'!$A$2:$XDF$2,0),FALSE))</f>
        <v>3.5</v>
      </c>
    </row>
    <row r="239" spans="1:5" x14ac:dyDescent="0.3">
      <c r="A239" s="20">
        <v>44908</v>
      </c>
      <c r="B239" s="21">
        <f>IF(VLOOKUP(A239,'Mediana Anual IPCA TOP 5 LP'!$A$2:$XFC$10000,MATCH(B$1,'Mediana Anual IPCA TOP 5 LP'!$A$2:$XDF$2,0),FALSE)=0,NA(),VLOOKUP(A239,'Mediana Anual IPCA TOP 5 LP'!$A$2:$XFC$10000,MATCH(B$1,'Mediana Anual IPCA TOP 5 LP'!$A$2:$XDF$2,0),FALSE))</f>
        <v>5.3657000000000004</v>
      </c>
      <c r="C239" s="21">
        <f>IF(VLOOKUP(A239,'Mediana Anual IPCA TOP 5 LP'!$A$2:$XFC$10000,MATCH(C$1,'Mediana Anual IPCA TOP 5 LP'!$A$2:$XDF$2,0),FALSE)=0,NA(),VLOOKUP(A239,'Mediana Anual IPCA TOP 5 LP'!$A$2:$XFC$10000,MATCH(C$1,'Mediana Anual IPCA TOP 5 LP'!$A$2:$XDF$2,0),FALSE))</f>
        <v>4.1500000000000004</v>
      </c>
      <c r="D239" s="21">
        <f>IF(VLOOKUP(A239,'Mediana Anual IPCA TOP 5 LP'!$A$2:$XFC$10000,MATCH(D$1,'Mediana Anual IPCA TOP 5 LP'!$A$2:$XDF$2,0),FALSE)=0,NA(),VLOOKUP(A239,'Mediana Anual IPCA TOP 5 LP'!$A$2:$XFC$10000,MATCH(D$1,'Mediana Anual IPCA TOP 5 LP'!$A$2:$XDF$2,0),FALSE))</f>
        <v>3.5</v>
      </c>
      <c r="E239" s="21">
        <f>IF(VLOOKUP(A239,'Mediana Anual IPCA TOP 5 LP'!$A$2:$XFC$10000,MATCH(E$1,'Mediana Anual IPCA TOP 5 LP'!$A$2:$XDF$2,0),FALSE)=0,NA(),VLOOKUP(A239,'Mediana Anual IPCA TOP 5 LP'!$A$2:$XFC$10000,MATCH(E$1,'Mediana Anual IPCA TOP 5 LP'!$A$2:$XDF$2,0),FALSE))</f>
        <v>3.5</v>
      </c>
    </row>
    <row r="240" spans="1:5" x14ac:dyDescent="0.3">
      <c r="A240" s="20">
        <v>44909</v>
      </c>
      <c r="B240" s="21">
        <f>IF(VLOOKUP(A240,'Mediana Anual IPCA TOP 5 LP'!$A$2:$XFC$10000,MATCH(B$1,'Mediana Anual IPCA TOP 5 LP'!$A$2:$XDF$2,0),FALSE)=0,NA(),VLOOKUP(A240,'Mediana Anual IPCA TOP 5 LP'!$A$2:$XFC$10000,MATCH(B$1,'Mediana Anual IPCA TOP 5 LP'!$A$2:$XDF$2,0),FALSE))</f>
        <v>5.3657000000000004</v>
      </c>
      <c r="C240" s="21">
        <f>IF(VLOOKUP(A240,'Mediana Anual IPCA TOP 5 LP'!$A$2:$XFC$10000,MATCH(C$1,'Mediana Anual IPCA TOP 5 LP'!$A$2:$XDF$2,0),FALSE)=0,NA(),VLOOKUP(A240,'Mediana Anual IPCA TOP 5 LP'!$A$2:$XFC$10000,MATCH(C$1,'Mediana Anual IPCA TOP 5 LP'!$A$2:$XDF$2,0),FALSE))</f>
        <v>4.1500000000000004</v>
      </c>
      <c r="D240" s="21">
        <f>IF(VLOOKUP(A240,'Mediana Anual IPCA TOP 5 LP'!$A$2:$XFC$10000,MATCH(D$1,'Mediana Anual IPCA TOP 5 LP'!$A$2:$XDF$2,0),FALSE)=0,NA(),VLOOKUP(A240,'Mediana Anual IPCA TOP 5 LP'!$A$2:$XFC$10000,MATCH(D$1,'Mediana Anual IPCA TOP 5 LP'!$A$2:$XDF$2,0),FALSE))</f>
        <v>3.5</v>
      </c>
      <c r="E240" s="21">
        <f>IF(VLOOKUP(A240,'Mediana Anual IPCA TOP 5 LP'!$A$2:$XFC$10000,MATCH(E$1,'Mediana Anual IPCA TOP 5 LP'!$A$2:$XDF$2,0),FALSE)=0,NA(),VLOOKUP(A240,'Mediana Anual IPCA TOP 5 LP'!$A$2:$XFC$10000,MATCH(E$1,'Mediana Anual IPCA TOP 5 LP'!$A$2:$XDF$2,0),FALSE))</f>
        <v>3.5</v>
      </c>
    </row>
    <row r="241" spans="1:5" x14ac:dyDescent="0.3">
      <c r="A241" s="20">
        <v>44910</v>
      </c>
      <c r="B241" s="21">
        <f>IF(VLOOKUP(A241,'Mediana Anual IPCA TOP 5 LP'!$A$2:$XFC$10000,MATCH(B$1,'Mediana Anual IPCA TOP 5 LP'!$A$2:$XDF$2,0),FALSE)=0,NA(),VLOOKUP(A241,'Mediana Anual IPCA TOP 5 LP'!$A$2:$XFC$10000,MATCH(B$1,'Mediana Anual IPCA TOP 5 LP'!$A$2:$XDF$2,0),FALSE))</f>
        <v>5.3657000000000004</v>
      </c>
      <c r="C241" s="21">
        <f>IF(VLOOKUP(A241,'Mediana Anual IPCA TOP 5 LP'!$A$2:$XFC$10000,MATCH(C$1,'Mediana Anual IPCA TOP 5 LP'!$A$2:$XDF$2,0),FALSE)=0,NA(),VLOOKUP(A241,'Mediana Anual IPCA TOP 5 LP'!$A$2:$XFC$10000,MATCH(C$1,'Mediana Anual IPCA TOP 5 LP'!$A$2:$XDF$2,0),FALSE))</f>
        <v>4.1500000000000004</v>
      </c>
      <c r="D241" s="21">
        <f>IF(VLOOKUP(A241,'Mediana Anual IPCA TOP 5 LP'!$A$2:$XFC$10000,MATCH(D$1,'Mediana Anual IPCA TOP 5 LP'!$A$2:$XDF$2,0),FALSE)=0,NA(),VLOOKUP(A241,'Mediana Anual IPCA TOP 5 LP'!$A$2:$XFC$10000,MATCH(D$1,'Mediana Anual IPCA TOP 5 LP'!$A$2:$XDF$2,0),FALSE))</f>
        <v>3.5</v>
      </c>
      <c r="E241" s="21">
        <f>IF(VLOOKUP(A241,'Mediana Anual IPCA TOP 5 LP'!$A$2:$XFC$10000,MATCH(E$1,'Mediana Anual IPCA TOP 5 LP'!$A$2:$XDF$2,0),FALSE)=0,NA(),VLOOKUP(A241,'Mediana Anual IPCA TOP 5 LP'!$A$2:$XFC$10000,MATCH(E$1,'Mediana Anual IPCA TOP 5 LP'!$A$2:$XDF$2,0),FALSE))</f>
        <v>3.5</v>
      </c>
    </row>
    <row r="242" spans="1:5" x14ac:dyDescent="0.3">
      <c r="A242" s="20">
        <v>44911</v>
      </c>
      <c r="B242" s="21">
        <f>IF(VLOOKUP(A242,'Mediana Anual IPCA TOP 5 LP'!$A$2:$XFC$10000,MATCH(B$1,'Mediana Anual IPCA TOP 5 LP'!$A$2:$XDF$2,0),FALSE)=0,NA(),VLOOKUP(A242,'Mediana Anual IPCA TOP 5 LP'!$A$2:$XFC$10000,MATCH(B$1,'Mediana Anual IPCA TOP 5 LP'!$A$2:$XDF$2,0),FALSE))</f>
        <v>5.3657000000000004</v>
      </c>
      <c r="C242" s="21">
        <f>IF(VLOOKUP(A242,'Mediana Anual IPCA TOP 5 LP'!$A$2:$XFC$10000,MATCH(C$1,'Mediana Anual IPCA TOP 5 LP'!$A$2:$XDF$2,0),FALSE)=0,NA(),VLOOKUP(A242,'Mediana Anual IPCA TOP 5 LP'!$A$2:$XFC$10000,MATCH(C$1,'Mediana Anual IPCA TOP 5 LP'!$A$2:$XDF$2,0),FALSE))</f>
        <v>4.1500000000000004</v>
      </c>
      <c r="D242" s="21">
        <f>IF(VLOOKUP(A242,'Mediana Anual IPCA TOP 5 LP'!$A$2:$XFC$10000,MATCH(D$1,'Mediana Anual IPCA TOP 5 LP'!$A$2:$XDF$2,0),FALSE)=0,NA(),VLOOKUP(A242,'Mediana Anual IPCA TOP 5 LP'!$A$2:$XFC$10000,MATCH(D$1,'Mediana Anual IPCA TOP 5 LP'!$A$2:$XDF$2,0),FALSE))</f>
        <v>3.5</v>
      </c>
      <c r="E242" s="21">
        <f>IF(VLOOKUP(A242,'Mediana Anual IPCA TOP 5 LP'!$A$2:$XFC$10000,MATCH(E$1,'Mediana Anual IPCA TOP 5 LP'!$A$2:$XDF$2,0),FALSE)=0,NA(),VLOOKUP(A242,'Mediana Anual IPCA TOP 5 LP'!$A$2:$XFC$10000,MATCH(E$1,'Mediana Anual IPCA TOP 5 LP'!$A$2:$XDF$2,0),FALSE))</f>
        <v>3.5</v>
      </c>
    </row>
    <row r="243" spans="1:5" x14ac:dyDescent="0.3">
      <c r="A243" s="20">
        <v>44914</v>
      </c>
      <c r="B243" s="21">
        <f>IF(VLOOKUP(A243,'Mediana Anual IPCA TOP 5 LP'!$A$2:$XFC$10000,MATCH(B$1,'Mediana Anual IPCA TOP 5 LP'!$A$2:$XDF$2,0),FALSE)=0,NA(),VLOOKUP(A243,'Mediana Anual IPCA TOP 5 LP'!$A$2:$XFC$10000,MATCH(B$1,'Mediana Anual IPCA TOP 5 LP'!$A$2:$XDF$2,0),FALSE))</f>
        <v>5.3657000000000004</v>
      </c>
      <c r="C243" s="21">
        <f>IF(VLOOKUP(A243,'Mediana Anual IPCA TOP 5 LP'!$A$2:$XFC$10000,MATCH(C$1,'Mediana Anual IPCA TOP 5 LP'!$A$2:$XDF$2,0),FALSE)=0,NA(),VLOOKUP(A243,'Mediana Anual IPCA TOP 5 LP'!$A$2:$XFC$10000,MATCH(C$1,'Mediana Anual IPCA TOP 5 LP'!$A$2:$XDF$2,0),FALSE))</f>
        <v>4.0999999999999996</v>
      </c>
      <c r="D243" s="21">
        <f>IF(VLOOKUP(A243,'Mediana Anual IPCA TOP 5 LP'!$A$2:$XFC$10000,MATCH(D$1,'Mediana Anual IPCA TOP 5 LP'!$A$2:$XDF$2,0),FALSE)=0,NA(),VLOOKUP(A243,'Mediana Anual IPCA TOP 5 LP'!$A$2:$XFC$10000,MATCH(D$1,'Mediana Anual IPCA TOP 5 LP'!$A$2:$XDF$2,0),FALSE))</f>
        <v>3.5</v>
      </c>
      <c r="E243" s="21">
        <f>IF(VLOOKUP(A243,'Mediana Anual IPCA TOP 5 LP'!$A$2:$XFC$10000,MATCH(E$1,'Mediana Anual IPCA TOP 5 LP'!$A$2:$XDF$2,0),FALSE)=0,NA(),VLOOKUP(A243,'Mediana Anual IPCA TOP 5 LP'!$A$2:$XFC$10000,MATCH(E$1,'Mediana Anual IPCA TOP 5 LP'!$A$2:$XDF$2,0),FALSE))</f>
        <v>3.5</v>
      </c>
    </row>
    <row r="244" spans="1:5" x14ac:dyDescent="0.3">
      <c r="A244" s="20">
        <v>44915</v>
      </c>
      <c r="B244" s="21">
        <f>IF(VLOOKUP(A244,'Mediana Anual IPCA TOP 5 LP'!$A$2:$XFC$10000,MATCH(B$1,'Mediana Anual IPCA TOP 5 LP'!$A$2:$XDF$2,0),FALSE)=0,NA(),VLOOKUP(A244,'Mediana Anual IPCA TOP 5 LP'!$A$2:$XFC$10000,MATCH(B$1,'Mediana Anual IPCA TOP 5 LP'!$A$2:$XDF$2,0),FALSE))</f>
        <v>5.3657000000000004</v>
      </c>
      <c r="C244" s="21">
        <f>IF(VLOOKUP(A244,'Mediana Anual IPCA TOP 5 LP'!$A$2:$XFC$10000,MATCH(C$1,'Mediana Anual IPCA TOP 5 LP'!$A$2:$XDF$2,0),FALSE)=0,NA(),VLOOKUP(A244,'Mediana Anual IPCA TOP 5 LP'!$A$2:$XFC$10000,MATCH(C$1,'Mediana Anual IPCA TOP 5 LP'!$A$2:$XDF$2,0),FALSE))</f>
        <v>4.0999999999999996</v>
      </c>
      <c r="D244" s="21">
        <f>IF(VLOOKUP(A244,'Mediana Anual IPCA TOP 5 LP'!$A$2:$XFC$10000,MATCH(D$1,'Mediana Anual IPCA TOP 5 LP'!$A$2:$XDF$2,0),FALSE)=0,NA(),VLOOKUP(A244,'Mediana Anual IPCA TOP 5 LP'!$A$2:$XFC$10000,MATCH(D$1,'Mediana Anual IPCA TOP 5 LP'!$A$2:$XDF$2,0),FALSE))</f>
        <v>3.5</v>
      </c>
      <c r="E244" s="21">
        <f>IF(VLOOKUP(A244,'Mediana Anual IPCA TOP 5 LP'!$A$2:$XFC$10000,MATCH(E$1,'Mediana Anual IPCA TOP 5 LP'!$A$2:$XDF$2,0),FALSE)=0,NA(),VLOOKUP(A244,'Mediana Anual IPCA TOP 5 LP'!$A$2:$XFC$10000,MATCH(E$1,'Mediana Anual IPCA TOP 5 LP'!$A$2:$XDF$2,0),FALSE))</f>
        <v>3.5</v>
      </c>
    </row>
    <row r="245" spans="1:5" x14ac:dyDescent="0.3">
      <c r="A245" s="20">
        <v>44916</v>
      </c>
      <c r="B245" s="21">
        <f>IF(VLOOKUP(A245,'Mediana Anual IPCA TOP 5 LP'!$A$2:$XFC$10000,MATCH(B$1,'Mediana Anual IPCA TOP 5 LP'!$A$2:$XDF$2,0),FALSE)=0,NA(),VLOOKUP(A245,'Mediana Anual IPCA TOP 5 LP'!$A$2:$XFC$10000,MATCH(B$1,'Mediana Anual IPCA TOP 5 LP'!$A$2:$XDF$2,0),FALSE))</f>
        <v>5.3657000000000004</v>
      </c>
      <c r="C245" s="21">
        <f>IF(VLOOKUP(A245,'Mediana Anual IPCA TOP 5 LP'!$A$2:$XFC$10000,MATCH(C$1,'Mediana Anual IPCA TOP 5 LP'!$A$2:$XDF$2,0),FALSE)=0,NA(),VLOOKUP(A245,'Mediana Anual IPCA TOP 5 LP'!$A$2:$XFC$10000,MATCH(C$1,'Mediana Anual IPCA TOP 5 LP'!$A$2:$XDF$2,0),FALSE))</f>
        <v>4.0999999999999996</v>
      </c>
      <c r="D245" s="21">
        <f>IF(VLOOKUP(A245,'Mediana Anual IPCA TOP 5 LP'!$A$2:$XFC$10000,MATCH(D$1,'Mediana Anual IPCA TOP 5 LP'!$A$2:$XDF$2,0),FALSE)=0,NA(),VLOOKUP(A245,'Mediana Anual IPCA TOP 5 LP'!$A$2:$XFC$10000,MATCH(D$1,'Mediana Anual IPCA TOP 5 LP'!$A$2:$XDF$2,0),FALSE))</f>
        <v>3.5</v>
      </c>
      <c r="E245" s="21">
        <f>IF(VLOOKUP(A245,'Mediana Anual IPCA TOP 5 LP'!$A$2:$XFC$10000,MATCH(E$1,'Mediana Anual IPCA TOP 5 LP'!$A$2:$XDF$2,0),FALSE)=0,NA(),VLOOKUP(A245,'Mediana Anual IPCA TOP 5 LP'!$A$2:$XFC$10000,MATCH(E$1,'Mediana Anual IPCA TOP 5 LP'!$A$2:$XDF$2,0),FALSE))</f>
        <v>3.5</v>
      </c>
    </row>
    <row r="246" spans="1:5" x14ac:dyDescent="0.3">
      <c r="A246" s="20">
        <v>44917</v>
      </c>
      <c r="B246" s="21">
        <f>IF(VLOOKUP(A246,'Mediana Anual IPCA TOP 5 LP'!$A$2:$XFC$10000,MATCH(B$1,'Mediana Anual IPCA TOP 5 LP'!$A$2:$XDF$2,0),FALSE)=0,NA(),VLOOKUP(A246,'Mediana Anual IPCA TOP 5 LP'!$A$2:$XFC$10000,MATCH(B$1,'Mediana Anual IPCA TOP 5 LP'!$A$2:$XDF$2,0),FALSE))</f>
        <v>5.3657000000000004</v>
      </c>
      <c r="C246" s="21">
        <f>IF(VLOOKUP(A246,'Mediana Anual IPCA TOP 5 LP'!$A$2:$XFC$10000,MATCH(C$1,'Mediana Anual IPCA TOP 5 LP'!$A$2:$XDF$2,0),FALSE)=0,NA(),VLOOKUP(A246,'Mediana Anual IPCA TOP 5 LP'!$A$2:$XFC$10000,MATCH(C$1,'Mediana Anual IPCA TOP 5 LP'!$A$2:$XDF$2,0),FALSE))</f>
        <v>4.0999999999999996</v>
      </c>
      <c r="D246" s="21">
        <f>IF(VLOOKUP(A246,'Mediana Anual IPCA TOP 5 LP'!$A$2:$XFC$10000,MATCH(D$1,'Mediana Anual IPCA TOP 5 LP'!$A$2:$XDF$2,0),FALSE)=0,NA(),VLOOKUP(A246,'Mediana Anual IPCA TOP 5 LP'!$A$2:$XFC$10000,MATCH(D$1,'Mediana Anual IPCA TOP 5 LP'!$A$2:$XDF$2,0),FALSE))</f>
        <v>3.5</v>
      </c>
      <c r="E246" s="21">
        <f>IF(VLOOKUP(A246,'Mediana Anual IPCA TOP 5 LP'!$A$2:$XFC$10000,MATCH(E$1,'Mediana Anual IPCA TOP 5 LP'!$A$2:$XDF$2,0),FALSE)=0,NA(),VLOOKUP(A246,'Mediana Anual IPCA TOP 5 LP'!$A$2:$XFC$10000,MATCH(E$1,'Mediana Anual IPCA TOP 5 LP'!$A$2:$XDF$2,0),FALSE))</f>
        <v>3.5</v>
      </c>
    </row>
    <row r="247" spans="1:5" x14ac:dyDescent="0.3">
      <c r="A247" s="20">
        <v>44918</v>
      </c>
      <c r="B247" s="21">
        <f>IF(VLOOKUP(A247,'Mediana Anual IPCA TOP 5 LP'!$A$2:$XFC$10000,MATCH(B$1,'Mediana Anual IPCA TOP 5 LP'!$A$2:$XDF$2,0),FALSE)=0,NA(),VLOOKUP(A247,'Mediana Anual IPCA TOP 5 LP'!$A$2:$XFC$10000,MATCH(B$1,'Mediana Anual IPCA TOP 5 LP'!$A$2:$XDF$2,0),FALSE))</f>
        <v>5.4383999999999997</v>
      </c>
      <c r="C247" s="21">
        <f>IF(VLOOKUP(A247,'Mediana Anual IPCA TOP 5 LP'!$A$2:$XFC$10000,MATCH(C$1,'Mediana Anual IPCA TOP 5 LP'!$A$2:$XDF$2,0),FALSE)=0,NA(),VLOOKUP(A247,'Mediana Anual IPCA TOP 5 LP'!$A$2:$XFC$10000,MATCH(C$1,'Mediana Anual IPCA TOP 5 LP'!$A$2:$XDF$2,0),FALSE))</f>
        <v>4.0999999999999996</v>
      </c>
      <c r="D247" s="21">
        <f>IF(VLOOKUP(A247,'Mediana Anual IPCA TOP 5 LP'!$A$2:$XFC$10000,MATCH(D$1,'Mediana Anual IPCA TOP 5 LP'!$A$2:$XDF$2,0),FALSE)=0,NA(),VLOOKUP(A247,'Mediana Anual IPCA TOP 5 LP'!$A$2:$XFC$10000,MATCH(D$1,'Mediana Anual IPCA TOP 5 LP'!$A$2:$XDF$2,0),FALSE))</f>
        <v>4</v>
      </c>
      <c r="E247" s="21">
        <f>IF(VLOOKUP(A247,'Mediana Anual IPCA TOP 5 LP'!$A$2:$XFC$10000,MATCH(E$1,'Mediana Anual IPCA TOP 5 LP'!$A$2:$XDF$2,0),FALSE)=0,NA(),VLOOKUP(A247,'Mediana Anual IPCA TOP 5 LP'!$A$2:$XFC$10000,MATCH(E$1,'Mediana Anual IPCA TOP 5 LP'!$A$2:$XDF$2,0),FALSE))</f>
        <v>4</v>
      </c>
    </row>
    <row r="248" spans="1:5" x14ac:dyDescent="0.3">
      <c r="A248" s="20">
        <v>44921</v>
      </c>
      <c r="B248" s="21">
        <f>IF(VLOOKUP(A248,'Mediana Anual IPCA TOP 5 LP'!$A$2:$XFC$10000,MATCH(B$1,'Mediana Anual IPCA TOP 5 LP'!$A$2:$XDF$2,0),FALSE)=0,NA(),VLOOKUP(A248,'Mediana Anual IPCA TOP 5 LP'!$A$2:$XFC$10000,MATCH(B$1,'Mediana Anual IPCA TOP 5 LP'!$A$2:$XDF$2,0),FALSE))</f>
        <v>5.4383999999999997</v>
      </c>
      <c r="C248" s="21">
        <f>IF(VLOOKUP(A248,'Mediana Anual IPCA TOP 5 LP'!$A$2:$XFC$10000,MATCH(C$1,'Mediana Anual IPCA TOP 5 LP'!$A$2:$XDF$2,0),FALSE)=0,NA(),VLOOKUP(A248,'Mediana Anual IPCA TOP 5 LP'!$A$2:$XFC$10000,MATCH(C$1,'Mediana Anual IPCA TOP 5 LP'!$A$2:$XDF$2,0),FALSE))</f>
        <v>4.0999999999999996</v>
      </c>
      <c r="D248" s="21">
        <f>IF(VLOOKUP(A248,'Mediana Anual IPCA TOP 5 LP'!$A$2:$XFC$10000,MATCH(D$1,'Mediana Anual IPCA TOP 5 LP'!$A$2:$XDF$2,0),FALSE)=0,NA(),VLOOKUP(A248,'Mediana Anual IPCA TOP 5 LP'!$A$2:$XFC$10000,MATCH(D$1,'Mediana Anual IPCA TOP 5 LP'!$A$2:$XDF$2,0),FALSE))</f>
        <v>4</v>
      </c>
      <c r="E248" s="21">
        <f>IF(VLOOKUP(A248,'Mediana Anual IPCA TOP 5 LP'!$A$2:$XFC$10000,MATCH(E$1,'Mediana Anual IPCA TOP 5 LP'!$A$2:$XDF$2,0),FALSE)=0,NA(),VLOOKUP(A248,'Mediana Anual IPCA TOP 5 LP'!$A$2:$XFC$10000,MATCH(E$1,'Mediana Anual IPCA TOP 5 LP'!$A$2:$XDF$2,0),FALSE))</f>
        <v>4</v>
      </c>
    </row>
    <row r="249" spans="1:5" x14ac:dyDescent="0.3">
      <c r="A249" s="20">
        <v>44922</v>
      </c>
      <c r="B249" s="21">
        <f>IF(VLOOKUP(A249,'Mediana Anual IPCA TOP 5 LP'!$A$2:$XFC$10000,MATCH(B$1,'Mediana Anual IPCA TOP 5 LP'!$A$2:$XDF$2,0),FALSE)=0,NA(),VLOOKUP(A249,'Mediana Anual IPCA TOP 5 LP'!$A$2:$XFC$10000,MATCH(B$1,'Mediana Anual IPCA TOP 5 LP'!$A$2:$XDF$2,0),FALSE))</f>
        <v>5.4383999999999997</v>
      </c>
      <c r="C249" s="21">
        <f>IF(VLOOKUP(A249,'Mediana Anual IPCA TOP 5 LP'!$A$2:$XFC$10000,MATCH(C$1,'Mediana Anual IPCA TOP 5 LP'!$A$2:$XDF$2,0),FALSE)=0,NA(),VLOOKUP(A249,'Mediana Anual IPCA TOP 5 LP'!$A$2:$XFC$10000,MATCH(C$1,'Mediana Anual IPCA TOP 5 LP'!$A$2:$XDF$2,0),FALSE))</f>
        <v>4.0999999999999996</v>
      </c>
      <c r="D249" s="21">
        <f>IF(VLOOKUP(A249,'Mediana Anual IPCA TOP 5 LP'!$A$2:$XFC$10000,MATCH(D$1,'Mediana Anual IPCA TOP 5 LP'!$A$2:$XDF$2,0),FALSE)=0,NA(),VLOOKUP(A249,'Mediana Anual IPCA TOP 5 LP'!$A$2:$XFC$10000,MATCH(D$1,'Mediana Anual IPCA TOP 5 LP'!$A$2:$XDF$2,0),FALSE))</f>
        <v>4</v>
      </c>
      <c r="E249" s="21">
        <f>IF(VLOOKUP(A249,'Mediana Anual IPCA TOP 5 LP'!$A$2:$XFC$10000,MATCH(E$1,'Mediana Anual IPCA TOP 5 LP'!$A$2:$XDF$2,0),FALSE)=0,NA(),VLOOKUP(A249,'Mediana Anual IPCA TOP 5 LP'!$A$2:$XFC$10000,MATCH(E$1,'Mediana Anual IPCA TOP 5 LP'!$A$2:$XDF$2,0),FALSE))</f>
        <v>4</v>
      </c>
    </row>
    <row r="250" spans="1:5" x14ac:dyDescent="0.3">
      <c r="A250" s="20">
        <v>44923</v>
      </c>
      <c r="B250" s="21">
        <f>IF(VLOOKUP(A250,'Mediana Anual IPCA TOP 5 LP'!$A$2:$XFC$10000,MATCH(B$1,'Mediana Anual IPCA TOP 5 LP'!$A$2:$XDF$2,0),FALSE)=0,NA(),VLOOKUP(A250,'Mediana Anual IPCA TOP 5 LP'!$A$2:$XFC$10000,MATCH(B$1,'Mediana Anual IPCA TOP 5 LP'!$A$2:$XDF$2,0),FALSE))</f>
        <v>5.4383999999999997</v>
      </c>
      <c r="C250" s="21">
        <f>IF(VLOOKUP(A250,'Mediana Anual IPCA TOP 5 LP'!$A$2:$XFC$10000,MATCH(C$1,'Mediana Anual IPCA TOP 5 LP'!$A$2:$XDF$2,0),FALSE)=0,NA(),VLOOKUP(A250,'Mediana Anual IPCA TOP 5 LP'!$A$2:$XFC$10000,MATCH(C$1,'Mediana Anual IPCA TOP 5 LP'!$A$2:$XDF$2,0),FALSE))</f>
        <v>4.0999999999999996</v>
      </c>
      <c r="D250" s="21">
        <f>IF(VLOOKUP(A250,'Mediana Anual IPCA TOP 5 LP'!$A$2:$XFC$10000,MATCH(D$1,'Mediana Anual IPCA TOP 5 LP'!$A$2:$XDF$2,0),FALSE)=0,NA(),VLOOKUP(A250,'Mediana Anual IPCA TOP 5 LP'!$A$2:$XFC$10000,MATCH(D$1,'Mediana Anual IPCA TOP 5 LP'!$A$2:$XDF$2,0),FALSE))</f>
        <v>4</v>
      </c>
      <c r="E250" s="21">
        <f>IF(VLOOKUP(A250,'Mediana Anual IPCA TOP 5 LP'!$A$2:$XFC$10000,MATCH(E$1,'Mediana Anual IPCA TOP 5 LP'!$A$2:$XDF$2,0),FALSE)=0,NA(),VLOOKUP(A250,'Mediana Anual IPCA TOP 5 LP'!$A$2:$XFC$10000,MATCH(E$1,'Mediana Anual IPCA TOP 5 LP'!$A$2:$XDF$2,0),FALSE))</f>
        <v>4</v>
      </c>
    </row>
    <row r="251" spans="1:5" x14ac:dyDescent="0.3">
      <c r="A251" s="20">
        <v>44924</v>
      </c>
      <c r="B251" s="21">
        <f>IF(VLOOKUP(A251,'Mediana Anual IPCA TOP 5 LP'!$A$2:$XFC$10000,MATCH(B$1,'Mediana Anual IPCA TOP 5 LP'!$A$2:$XDF$2,0),FALSE)=0,NA(),VLOOKUP(A251,'Mediana Anual IPCA TOP 5 LP'!$A$2:$XFC$10000,MATCH(B$1,'Mediana Anual IPCA TOP 5 LP'!$A$2:$XDF$2,0),FALSE))</f>
        <v>5.4383999999999997</v>
      </c>
      <c r="C251" s="21">
        <f>IF(VLOOKUP(A251,'Mediana Anual IPCA TOP 5 LP'!$A$2:$XFC$10000,MATCH(C$1,'Mediana Anual IPCA TOP 5 LP'!$A$2:$XDF$2,0),FALSE)=0,NA(),VLOOKUP(A251,'Mediana Anual IPCA TOP 5 LP'!$A$2:$XFC$10000,MATCH(C$1,'Mediana Anual IPCA TOP 5 LP'!$A$2:$XDF$2,0),FALSE))</f>
        <v>4.0999999999999996</v>
      </c>
      <c r="D251" s="21">
        <f>IF(VLOOKUP(A251,'Mediana Anual IPCA TOP 5 LP'!$A$2:$XFC$10000,MATCH(D$1,'Mediana Anual IPCA TOP 5 LP'!$A$2:$XDF$2,0),FALSE)=0,NA(),VLOOKUP(A251,'Mediana Anual IPCA TOP 5 LP'!$A$2:$XFC$10000,MATCH(D$1,'Mediana Anual IPCA TOP 5 LP'!$A$2:$XDF$2,0),FALSE))</f>
        <v>4</v>
      </c>
      <c r="E251" s="21">
        <f>IF(VLOOKUP(A251,'Mediana Anual IPCA TOP 5 LP'!$A$2:$XFC$10000,MATCH(E$1,'Mediana Anual IPCA TOP 5 LP'!$A$2:$XDF$2,0),FALSE)=0,NA(),VLOOKUP(A251,'Mediana Anual IPCA TOP 5 LP'!$A$2:$XFC$10000,MATCH(E$1,'Mediana Anual IPCA TOP 5 LP'!$A$2:$XDF$2,0),FALSE))</f>
        <v>4</v>
      </c>
    </row>
    <row r="252" spans="1:5" x14ac:dyDescent="0.3">
      <c r="A252" s="20">
        <v>44925</v>
      </c>
      <c r="B252" s="21">
        <f>IF(VLOOKUP(A252,'Mediana Anual IPCA TOP 5 LP'!$A$2:$XFC$10000,MATCH(B$1,'Mediana Anual IPCA TOP 5 LP'!$A$2:$XDF$2,0),FALSE)=0,NA(),VLOOKUP(A252,'Mediana Anual IPCA TOP 5 LP'!$A$2:$XFC$10000,MATCH(B$1,'Mediana Anual IPCA TOP 5 LP'!$A$2:$XDF$2,0),FALSE))</f>
        <v>5.4383999999999997</v>
      </c>
      <c r="C252" s="21">
        <f>IF(VLOOKUP(A252,'Mediana Anual IPCA TOP 5 LP'!$A$2:$XFC$10000,MATCH(C$1,'Mediana Anual IPCA TOP 5 LP'!$A$2:$XDF$2,0),FALSE)=0,NA(),VLOOKUP(A252,'Mediana Anual IPCA TOP 5 LP'!$A$2:$XFC$10000,MATCH(C$1,'Mediana Anual IPCA TOP 5 LP'!$A$2:$XDF$2,0),FALSE))</f>
        <v>4.0999999999999996</v>
      </c>
      <c r="D252" s="21">
        <f>IF(VLOOKUP(A252,'Mediana Anual IPCA TOP 5 LP'!$A$2:$XFC$10000,MATCH(D$1,'Mediana Anual IPCA TOP 5 LP'!$A$2:$XDF$2,0),FALSE)=0,NA(),VLOOKUP(A252,'Mediana Anual IPCA TOP 5 LP'!$A$2:$XFC$10000,MATCH(D$1,'Mediana Anual IPCA TOP 5 LP'!$A$2:$XDF$2,0),FALSE))</f>
        <v>4</v>
      </c>
      <c r="E252" s="21">
        <f>IF(VLOOKUP(A252,'Mediana Anual IPCA TOP 5 LP'!$A$2:$XFC$10000,MATCH(E$1,'Mediana Anual IPCA TOP 5 LP'!$A$2:$XDF$2,0),FALSE)=0,NA(),VLOOKUP(A252,'Mediana Anual IPCA TOP 5 LP'!$A$2:$XFC$10000,MATCH(E$1,'Mediana Anual IPCA TOP 5 LP'!$A$2:$XDF$2,0),FALSE))</f>
        <v>4</v>
      </c>
    </row>
    <row r="253" spans="1:5" x14ac:dyDescent="0.3">
      <c r="A253" s="20">
        <v>44928</v>
      </c>
      <c r="B253" s="21">
        <f>IF(VLOOKUP(A253,'Mediana Anual IPCA TOP 5 LP'!$A$2:$XFC$10000,MATCH(B$1,'Mediana Anual IPCA TOP 5 LP'!$A$2:$XDF$2,0),FALSE)=0,NA(),VLOOKUP(A253,'Mediana Anual IPCA TOP 5 LP'!$A$2:$XFC$10000,MATCH(B$1,'Mediana Anual IPCA TOP 5 LP'!$A$2:$XDF$2,0),FALSE))</f>
        <v>5.4383999999999997</v>
      </c>
      <c r="C253" s="21">
        <f>IF(VLOOKUP(A253,'Mediana Anual IPCA TOP 5 LP'!$A$2:$XFC$10000,MATCH(C$1,'Mediana Anual IPCA TOP 5 LP'!$A$2:$XDF$2,0),FALSE)=0,NA(),VLOOKUP(A253,'Mediana Anual IPCA TOP 5 LP'!$A$2:$XFC$10000,MATCH(C$1,'Mediana Anual IPCA TOP 5 LP'!$A$2:$XDF$2,0),FALSE))</f>
        <v>4.0999999999999996</v>
      </c>
      <c r="D253" s="21">
        <f>IF(VLOOKUP(A253,'Mediana Anual IPCA TOP 5 LP'!$A$2:$XFC$10000,MATCH(D$1,'Mediana Anual IPCA TOP 5 LP'!$A$2:$XDF$2,0),FALSE)=0,NA(),VLOOKUP(A253,'Mediana Anual IPCA TOP 5 LP'!$A$2:$XFC$10000,MATCH(D$1,'Mediana Anual IPCA TOP 5 LP'!$A$2:$XDF$2,0),FALSE))</f>
        <v>4</v>
      </c>
      <c r="E253" s="21">
        <f>IF(VLOOKUP(A253,'Mediana Anual IPCA TOP 5 LP'!$A$2:$XFC$10000,MATCH(E$1,'Mediana Anual IPCA TOP 5 LP'!$A$2:$XDF$2,0),FALSE)=0,NA(),VLOOKUP(A253,'Mediana Anual IPCA TOP 5 LP'!$A$2:$XFC$10000,MATCH(E$1,'Mediana Anual IPCA TOP 5 LP'!$A$2:$XDF$2,0),FALSE))</f>
        <v>4</v>
      </c>
    </row>
    <row r="254" spans="1:5" x14ac:dyDescent="0.3">
      <c r="A254" s="20">
        <v>44929</v>
      </c>
      <c r="B254" s="21">
        <f>IF(VLOOKUP(A254,'Mediana Anual IPCA TOP 5 LP'!$A$2:$XFC$10000,MATCH(B$1,'Mediana Anual IPCA TOP 5 LP'!$A$2:$XDF$2,0),FALSE)=0,NA(),VLOOKUP(A254,'Mediana Anual IPCA TOP 5 LP'!$A$2:$XFC$10000,MATCH(B$1,'Mediana Anual IPCA TOP 5 LP'!$A$2:$XDF$2,0),FALSE))</f>
        <v>5.4383999999999997</v>
      </c>
      <c r="C254" s="21">
        <f>IF(VLOOKUP(A254,'Mediana Anual IPCA TOP 5 LP'!$A$2:$XFC$10000,MATCH(C$1,'Mediana Anual IPCA TOP 5 LP'!$A$2:$XDF$2,0),FALSE)=0,NA(),VLOOKUP(A254,'Mediana Anual IPCA TOP 5 LP'!$A$2:$XFC$10000,MATCH(C$1,'Mediana Anual IPCA TOP 5 LP'!$A$2:$XDF$2,0),FALSE))</f>
        <v>4.0999999999999996</v>
      </c>
      <c r="D254" s="21">
        <f>IF(VLOOKUP(A254,'Mediana Anual IPCA TOP 5 LP'!$A$2:$XFC$10000,MATCH(D$1,'Mediana Anual IPCA TOP 5 LP'!$A$2:$XDF$2,0),FALSE)=0,NA(),VLOOKUP(A254,'Mediana Anual IPCA TOP 5 LP'!$A$2:$XFC$10000,MATCH(D$1,'Mediana Anual IPCA TOP 5 LP'!$A$2:$XDF$2,0),FALSE))</f>
        <v>4</v>
      </c>
      <c r="E254" s="21">
        <f>IF(VLOOKUP(A254,'Mediana Anual IPCA TOP 5 LP'!$A$2:$XFC$10000,MATCH(E$1,'Mediana Anual IPCA TOP 5 LP'!$A$2:$XDF$2,0),FALSE)=0,NA(),VLOOKUP(A254,'Mediana Anual IPCA TOP 5 LP'!$A$2:$XFC$10000,MATCH(E$1,'Mediana Anual IPCA TOP 5 LP'!$A$2:$XDF$2,0),FALSE))</f>
        <v>4</v>
      </c>
    </row>
    <row r="255" spans="1:5" x14ac:dyDescent="0.3">
      <c r="A255" s="20">
        <v>44930</v>
      </c>
      <c r="B255" s="21">
        <f>IF(VLOOKUP(A255,'Mediana Anual IPCA TOP 5 LP'!$A$2:$XFC$10000,MATCH(B$1,'Mediana Anual IPCA TOP 5 LP'!$A$2:$XDF$2,0),FALSE)=0,NA(),VLOOKUP(A255,'Mediana Anual IPCA TOP 5 LP'!$A$2:$XFC$10000,MATCH(B$1,'Mediana Anual IPCA TOP 5 LP'!$A$2:$XDF$2,0),FALSE))</f>
        <v>5.4383999999999997</v>
      </c>
      <c r="C255" s="21">
        <f>IF(VLOOKUP(A255,'Mediana Anual IPCA TOP 5 LP'!$A$2:$XFC$10000,MATCH(C$1,'Mediana Anual IPCA TOP 5 LP'!$A$2:$XDF$2,0),FALSE)=0,NA(),VLOOKUP(A255,'Mediana Anual IPCA TOP 5 LP'!$A$2:$XFC$10000,MATCH(C$1,'Mediana Anual IPCA TOP 5 LP'!$A$2:$XDF$2,0),FALSE))</f>
        <v>4.0999999999999996</v>
      </c>
      <c r="D255" s="21">
        <f>IF(VLOOKUP(A255,'Mediana Anual IPCA TOP 5 LP'!$A$2:$XFC$10000,MATCH(D$1,'Mediana Anual IPCA TOP 5 LP'!$A$2:$XDF$2,0),FALSE)=0,NA(),VLOOKUP(A255,'Mediana Anual IPCA TOP 5 LP'!$A$2:$XFC$10000,MATCH(D$1,'Mediana Anual IPCA TOP 5 LP'!$A$2:$XDF$2,0),FALSE))</f>
        <v>4</v>
      </c>
      <c r="E255" s="21">
        <f>IF(VLOOKUP(A255,'Mediana Anual IPCA TOP 5 LP'!$A$2:$XFC$10000,MATCH(E$1,'Mediana Anual IPCA TOP 5 LP'!$A$2:$XDF$2,0),FALSE)=0,NA(),VLOOKUP(A255,'Mediana Anual IPCA TOP 5 LP'!$A$2:$XFC$10000,MATCH(E$1,'Mediana Anual IPCA TOP 5 LP'!$A$2:$XDF$2,0),FALSE))</f>
        <v>4</v>
      </c>
    </row>
    <row r="256" spans="1:5" x14ac:dyDescent="0.3">
      <c r="A256" s="20">
        <v>44931</v>
      </c>
      <c r="B256" s="21">
        <f>IF(VLOOKUP(A256,'Mediana Anual IPCA TOP 5 LP'!$A$2:$XFC$10000,MATCH(B$1,'Mediana Anual IPCA TOP 5 LP'!$A$2:$XDF$2,0),FALSE)=0,NA(),VLOOKUP(A256,'Mediana Anual IPCA TOP 5 LP'!$A$2:$XFC$10000,MATCH(B$1,'Mediana Anual IPCA TOP 5 LP'!$A$2:$XDF$2,0),FALSE))</f>
        <v>5.4383999999999997</v>
      </c>
      <c r="C256" s="21">
        <f>IF(VLOOKUP(A256,'Mediana Anual IPCA TOP 5 LP'!$A$2:$XFC$10000,MATCH(C$1,'Mediana Anual IPCA TOP 5 LP'!$A$2:$XDF$2,0),FALSE)=0,NA(),VLOOKUP(A256,'Mediana Anual IPCA TOP 5 LP'!$A$2:$XFC$10000,MATCH(C$1,'Mediana Anual IPCA TOP 5 LP'!$A$2:$XDF$2,0),FALSE))</f>
        <v>4.0999999999999996</v>
      </c>
      <c r="D256" s="21">
        <f>IF(VLOOKUP(A256,'Mediana Anual IPCA TOP 5 LP'!$A$2:$XFC$10000,MATCH(D$1,'Mediana Anual IPCA TOP 5 LP'!$A$2:$XDF$2,0),FALSE)=0,NA(),VLOOKUP(A256,'Mediana Anual IPCA TOP 5 LP'!$A$2:$XFC$10000,MATCH(D$1,'Mediana Anual IPCA TOP 5 LP'!$A$2:$XDF$2,0),FALSE))</f>
        <v>4</v>
      </c>
      <c r="E256" s="21">
        <f>IF(VLOOKUP(A256,'Mediana Anual IPCA TOP 5 LP'!$A$2:$XFC$10000,MATCH(E$1,'Mediana Anual IPCA TOP 5 LP'!$A$2:$XDF$2,0),FALSE)=0,NA(),VLOOKUP(A256,'Mediana Anual IPCA TOP 5 LP'!$A$2:$XFC$10000,MATCH(E$1,'Mediana Anual IPCA TOP 5 LP'!$A$2:$XDF$2,0),FALSE))</f>
        <v>4</v>
      </c>
    </row>
    <row r="257" spans="1:5" x14ac:dyDescent="0.3">
      <c r="A257" s="20">
        <v>44932</v>
      </c>
      <c r="B257" s="21">
        <f>IF(VLOOKUP(A257,'Mediana Anual IPCA TOP 5 LP'!$A$2:$XFC$10000,MATCH(B$1,'Mediana Anual IPCA TOP 5 LP'!$A$2:$XDF$2,0),FALSE)=0,NA(),VLOOKUP(A257,'Mediana Anual IPCA TOP 5 LP'!$A$2:$XFC$10000,MATCH(B$1,'Mediana Anual IPCA TOP 5 LP'!$A$2:$XDF$2,0),FALSE))</f>
        <v>5.4383999999999997</v>
      </c>
      <c r="C257" s="21">
        <f>IF(VLOOKUP(A257,'Mediana Anual IPCA TOP 5 LP'!$A$2:$XFC$10000,MATCH(C$1,'Mediana Anual IPCA TOP 5 LP'!$A$2:$XDF$2,0),FALSE)=0,NA(),VLOOKUP(A257,'Mediana Anual IPCA TOP 5 LP'!$A$2:$XFC$10000,MATCH(C$1,'Mediana Anual IPCA TOP 5 LP'!$A$2:$XDF$2,0),FALSE))</f>
        <v>4.0999999999999996</v>
      </c>
      <c r="D257" s="21">
        <f>IF(VLOOKUP(A257,'Mediana Anual IPCA TOP 5 LP'!$A$2:$XFC$10000,MATCH(D$1,'Mediana Anual IPCA TOP 5 LP'!$A$2:$XDF$2,0),FALSE)=0,NA(),VLOOKUP(A257,'Mediana Anual IPCA TOP 5 LP'!$A$2:$XFC$10000,MATCH(D$1,'Mediana Anual IPCA TOP 5 LP'!$A$2:$XDF$2,0),FALSE))</f>
        <v>4</v>
      </c>
      <c r="E257" s="21">
        <f>IF(VLOOKUP(A257,'Mediana Anual IPCA TOP 5 LP'!$A$2:$XFC$10000,MATCH(E$1,'Mediana Anual IPCA TOP 5 LP'!$A$2:$XDF$2,0),FALSE)=0,NA(),VLOOKUP(A257,'Mediana Anual IPCA TOP 5 LP'!$A$2:$XFC$10000,MATCH(E$1,'Mediana Anual IPCA TOP 5 LP'!$A$2:$XDF$2,0),FALSE))</f>
        <v>4</v>
      </c>
    </row>
    <row r="258" spans="1:5" x14ac:dyDescent="0.3">
      <c r="A258" s="20">
        <v>44935</v>
      </c>
      <c r="B258" s="21">
        <f>IF(VLOOKUP(A258,'Mediana Anual IPCA TOP 5 LP'!$A$2:$XFC$10000,MATCH(B$1,'Mediana Anual IPCA TOP 5 LP'!$A$2:$XDF$2,0),FALSE)=0,NA(),VLOOKUP(A258,'Mediana Anual IPCA TOP 5 LP'!$A$2:$XFC$10000,MATCH(B$1,'Mediana Anual IPCA TOP 5 LP'!$A$2:$XDF$2,0),FALSE))</f>
        <v>5.4383999999999997</v>
      </c>
      <c r="C258" s="21">
        <f>IF(VLOOKUP(A258,'Mediana Anual IPCA TOP 5 LP'!$A$2:$XFC$10000,MATCH(C$1,'Mediana Anual IPCA TOP 5 LP'!$A$2:$XDF$2,0),FALSE)=0,NA(),VLOOKUP(A258,'Mediana Anual IPCA TOP 5 LP'!$A$2:$XFC$10000,MATCH(C$1,'Mediana Anual IPCA TOP 5 LP'!$A$2:$XDF$2,0),FALSE))</f>
        <v>4.0999999999999996</v>
      </c>
      <c r="D258" s="21">
        <f>IF(VLOOKUP(A258,'Mediana Anual IPCA TOP 5 LP'!$A$2:$XFC$10000,MATCH(D$1,'Mediana Anual IPCA TOP 5 LP'!$A$2:$XDF$2,0),FALSE)=0,NA(),VLOOKUP(A258,'Mediana Anual IPCA TOP 5 LP'!$A$2:$XFC$10000,MATCH(D$1,'Mediana Anual IPCA TOP 5 LP'!$A$2:$XDF$2,0),FALSE))</f>
        <v>4</v>
      </c>
      <c r="E258" s="21">
        <f>IF(VLOOKUP(A258,'Mediana Anual IPCA TOP 5 LP'!$A$2:$XFC$10000,MATCH(E$1,'Mediana Anual IPCA TOP 5 LP'!$A$2:$XDF$2,0),FALSE)=0,NA(),VLOOKUP(A258,'Mediana Anual IPCA TOP 5 LP'!$A$2:$XFC$10000,MATCH(E$1,'Mediana Anual IPCA TOP 5 LP'!$A$2:$XDF$2,0),FALSE))</f>
        <v>4</v>
      </c>
    </row>
    <row r="259" spans="1:5" x14ac:dyDescent="0.3">
      <c r="A259" s="20">
        <v>44936</v>
      </c>
      <c r="B259" s="21">
        <f>IF(VLOOKUP(A259,'Mediana Anual IPCA TOP 5 LP'!$A$2:$XFC$10000,MATCH(B$1,'Mediana Anual IPCA TOP 5 LP'!$A$2:$XDF$2,0),FALSE)=0,NA(),VLOOKUP(A259,'Mediana Anual IPCA TOP 5 LP'!$A$2:$XFC$10000,MATCH(B$1,'Mediana Anual IPCA TOP 5 LP'!$A$2:$XDF$2,0),FALSE))</f>
        <v>5.4383999999999997</v>
      </c>
      <c r="C259" s="21">
        <f>IF(VLOOKUP(A259,'Mediana Anual IPCA TOP 5 LP'!$A$2:$XFC$10000,MATCH(C$1,'Mediana Anual IPCA TOP 5 LP'!$A$2:$XDF$2,0),FALSE)=0,NA(),VLOOKUP(A259,'Mediana Anual IPCA TOP 5 LP'!$A$2:$XFC$10000,MATCH(C$1,'Mediana Anual IPCA TOP 5 LP'!$A$2:$XDF$2,0),FALSE))</f>
        <v>4.0999999999999996</v>
      </c>
      <c r="D259" s="21">
        <f>IF(VLOOKUP(A259,'Mediana Anual IPCA TOP 5 LP'!$A$2:$XFC$10000,MATCH(D$1,'Mediana Anual IPCA TOP 5 LP'!$A$2:$XDF$2,0),FALSE)=0,NA(),VLOOKUP(A259,'Mediana Anual IPCA TOP 5 LP'!$A$2:$XFC$10000,MATCH(D$1,'Mediana Anual IPCA TOP 5 LP'!$A$2:$XDF$2,0),FALSE))</f>
        <v>4</v>
      </c>
      <c r="E259" s="21">
        <f>IF(VLOOKUP(A259,'Mediana Anual IPCA TOP 5 LP'!$A$2:$XFC$10000,MATCH(E$1,'Mediana Anual IPCA TOP 5 LP'!$A$2:$XDF$2,0),FALSE)=0,NA(),VLOOKUP(A259,'Mediana Anual IPCA TOP 5 LP'!$A$2:$XFC$10000,MATCH(E$1,'Mediana Anual IPCA TOP 5 LP'!$A$2:$XDF$2,0),FALSE))</f>
        <v>4</v>
      </c>
    </row>
    <row r="260" spans="1:5" x14ac:dyDescent="0.3">
      <c r="A260" s="20">
        <v>44937</v>
      </c>
      <c r="B260" s="21">
        <f>IF(VLOOKUP(A260,'Mediana Anual IPCA TOP 5 LP'!$A$2:$XFC$10000,MATCH(B$1,'Mediana Anual IPCA TOP 5 LP'!$A$2:$XDF$2,0),FALSE)=0,NA(),VLOOKUP(A260,'Mediana Anual IPCA TOP 5 LP'!$A$2:$XFC$10000,MATCH(B$1,'Mediana Anual IPCA TOP 5 LP'!$A$2:$XDF$2,0),FALSE))</f>
        <v>5.4383999999999997</v>
      </c>
      <c r="C260" s="21">
        <f>IF(VLOOKUP(A260,'Mediana Anual IPCA TOP 5 LP'!$A$2:$XFC$10000,MATCH(C$1,'Mediana Anual IPCA TOP 5 LP'!$A$2:$XDF$2,0),FALSE)=0,NA(),VLOOKUP(A260,'Mediana Anual IPCA TOP 5 LP'!$A$2:$XFC$10000,MATCH(C$1,'Mediana Anual IPCA TOP 5 LP'!$A$2:$XDF$2,0),FALSE))</f>
        <v>4.0999999999999996</v>
      </c>
      <c r="D260" s="21">
        <f>IF(VLOOKUP(A260,'Mediana Anual IPCA TOP 5 LP'!$A$2:$XFC$10000,MATCH(D$1,'Mediana Anual IPCA TOP 5 LP'!$A$2:$XDF$2,0),FALSE)=0,NA(),VLOOKUP(A260,'Mediana Anual IPCA TOP 5 LP'!$A$2:$XFC$10000,MATCH(D$1,'Mediana Anual IPCA TOP 5 LP'!$A$2:$XDF$2,0),FALSE))</f>
        <v>4</v>
      </c>
      <c r="E260" s="21">
        <f>IF(VLOOKUP(A260,'Mediana Anual IPCA TOP 5 LP'!$A$2:$XFC$10000,MATCH(E$1,'Mediana Anual IPCA TOP 5 LP'!$A$2:$XDF$2,0),FALSE)=0,NA(),VLOOKUP(A260,'Mediana Anual IPCA TOP 5 LP'!$A$2:$XFC$10000,MATCH(E$1,'Mediana Anual IPCA TOP 5 LP'!$A$2:$XDF$2,0),FALSE))</f>
        <v>4</v>
      </c>
    </row>
    <row r="261" spans="1:5" x14ac:dyDescent="0.3">
      <c r="A261" s="20">
        <v>44938</v>
      </c>
      <c r="B261" s="21">
        <f>IF(VLOOKUP(A261,'Mediana Anual IPCA TOP 5 LP'!$A$2:$XFC$10000,MATCH(B$1,'Mediana Anual IPCA TOP 5 LP'!$A$2:$XDF$2,0),FALSE)=0,NA(),VLOOKUP(A261,'Mediana Anual IPCA TOP 5 LP'!$A$2:$XFC$10000,MATCH(B$1,'Mediana Anual IPCA TOP 5 LP'!$A$2:$XDF$2,0),FALSE))</f>
        <v>5.4383999999999997</v>
      </c>
      <c r="C261" s="21">
        <f>IF(VLOOKUP(A261,'Mediana Anual IPCA TOP 5 LP'!$A$2:$XFC$10000,MATCH(C$1,'Mediana Anual IPCA TOP 5 LP'!$A$2:$XDF$2,0),FALSE)=0,NA(),VLOOKUP(A261,'Mediana Anual IPCA TOP 5 LP'!$A$2:$XFC$10000,MATCH(C$1,'Mediana Anual IPCA TOP 5 LP'!$A$2:$XDF$2,0),FALSE))</f>
        <v>4.0999999999999996</v>
      </c>
      <c r="D261" s="21">
        <f>IF(VLOOKUP(A261,'Mediana Anual IPCA TOP 5 LP'!$A$2:$XFC$10000,MATCH(D$1,'Mediana Anual IPCA TOP 5 LP'!$A$2:$XDF$2,0),FALSE)=0,NA(),VLOOKUP(A261,'Mediana Anual IPCA TOP 5 LP'!$A$2:$XFC$10000,MATCH(D$1,'Mediana Anual IPCA TOP 5 LP'!$A$2:$XDF$2,0),FALSE))</f>
        <v>4</v>
      </c>
      <c r="E261" s="21">
        <f>IF(VLOOKUP(A261,'Mediana Anual IPCA TOP 5 LP'!$A$2:$XFC$10000,MATCH(E$1,'Mediana Anual IPCA TOP 5 LP'!$A$2:$XDF$2,0),FALSE)=0,NA(),VLOOKUP(A261,'Mediana Anual IPCA TOP 5 LP'!$A$2:$XFC$10000,MATCH(E$1,'Mediana Anual IPCA TOP 5 LP'!$A$2:$XDF$2,0),FALSE))</f>
        <v>4</v>
      </c>
    </row>
    <row r="262" spans="1:5" x14ac:dyDescent="0.3">
      <c r="A262" s="20">
        <v>44939</v>
      </c>
      <c r="B262" s="21">
        <f>IF(VLOOKUP(A262,'Mediana Anual IPCA TOP 5 LP'!$A$2:$XFC$10000,MATCH(B$1,'Mediana Anual IPCA TOP 5 LP'!$A$2:$XDF$2,0),FALSE)=0,NA(),VLOOKUP(A262,'Mediana Anual IPCA TOP 5 LP'!$A$2:$XFC$10000,MATCH(B$1,'Mediana Anual IPCA TOP 5 LP'!$A$2:$XDF$2,0),FALSE))</f>
        <v>5.4383999999999997</v>
      </c>
      <c r="C262" s="21">
        <f>IF(VLOOKUP(A262,'Mediana Anual IPCA TOP 5 LP'!$A$2:$XFC$10000,MATCH(C$1,'Mediana Anual IPCA TOP 5 LP'!$A$2:$XDF$2,0),FALSE)=0,NA(),VLOOKUP(A262,'Mediana Anual IPCA TOP 5 LP'!$A$2:$XFC$10000,MATCH(C$1,'Mediana Anual IPCA TOP 5 LP'!$A$2:$XDF$2,0),FALSE))</f>
        <v>4.0999999999999996</v>
      </c>
      <c r="D262" s="21">
        <f>IF(VLOOKUP(A262,'Mediana Anual IPCA TOP 5 LP'!$A$2:$XFC$10000,MATCH(D$1,'Mediana Anual IPCA TOP 5 LP'!$A$2:$XDF$2,0),FALSE)=0,NA(),VLOOKUP(A262,'Mediana Anual IPCA TOP 5 LP'!$A$2:$XFC$10000,MATCH(D$1,'Mediana Anual IPCA TOP 5 LP'!$A$2:$XDF$2,0),FALSE))</f>
        <v>4</v>
      </c>
      <c r="E262" s="21">
        <f>IF(VLOOKUP(A262,'Mediana Anual IPCA TOP 5 LP'!$A$2:$XFC$10000,MATCH(E$1,'Mediana Anual IPCA TOP 5 LP'!$A$2:$XDF$2,0),FALSE)=0,NA(),VLOOKUP(A262,'Mediana Anual IPCA TOP 5 LP'!$A$2:$XFC$10000,MATCH(E$1,'Mediana Anual IPCA TOP 5 LP'!$A$2:$XDF$2,0),FALSE))</f>
        <v>4</v>
      </c>
    </row>
    <row r="263" spans="1:5" x14ac:dyDescent="0.3">
      <c r="A263" s="20">
        <v>44942</v>
      </c>
      <c r="B263" s="21">
        <f>IF(VLOOKUP(A263,'Mediana Anual IPCA TOP 5 LP'!$A$2:$XFC$10000,MATCH(B$1,'Mediana Anual IPCA TOP 5 LP'!$A$2:$XDF$2,0),FALSE)=0,NA(),VLOOKUP(A263,'Mediana Anual IPCA TOP 5 LP'!$A$2:$XFC$10000,MATCH(B$1,'Mediana Anual IPCA TOP 5 LP'!$A$2:$XDF$2,0),FALSE))</f>
        <v>5.4383999999999997</v>
      </c>
      <c r="C263" s="21">
        <f>IF(VLOOKUP(A263,'Mediana Anual IPCA TOP 5 LP'!$A$2:$XFC$10000,MATCH(C$1,'Mediana Anual IPCA TOP 5 LP'!$A$2:$XDF$2,0),FALSE)=0,NA(),VLOOKUP(A263,'Mediana Anual IPCA TOP 5 LP'!$A$2:$XFC$10000,MATCH(C$1,'Mediana Anual IPCA TOP 5 LP'!$A$2:$XDF$2,0),FALSE))</f>
        <v>4.0999999999999996</v>
      </c>
      <c r="D263" s="21">
        <f>IF(VLOOKUP(A263,'Mediana Anual IPCA TOP 5 LP'!$A$2:$XFC$10000,MATCH(D$1,'Mediana Anual IPCA TOP 5 LP'!$A$2:$XDF$2,0),FALSE)=0,NA(),VLOOKUP(A263,'Mediana Anual IPCA TOP 5 LP'!$A$2:$XFC$10000,MATCH(D$1,'Mediana Anual IPCA TOP 5 LP'!$A$2:$XDF$2,0),FALSE))</f>
        <v>4</v>
      </c>
      <c r="E263" s="21">
        <f>IF(VLOOKUP(A263,'Mediana Anual IPCA TOP 5 LP'!$A$2:$XFC$10000,MATCH(E$1,'Mediana Anual IPCA TOP 5 LP'!$A$2:$XDF$2,0),FALSE)=0,NA(),VLOOKUP(A263,'Mediana Anual IPCA TOP 5 LP'!$A$2:$XFC$10000,MATCH(E$1,'Mediana Anual IPCA TOP 5 LP'!$A$2:$XDF$2,0),FALSE))</f>
        <v>4</v>
      </c>
    </row>
    <row r="264" spans="1:5" x14ac:dyDescent="0.3">
      <c r="A264" s="20">
        <v>44943</v>
      </c>
      <c r="B264" s="21">
        <f>IF(VLOOKUP(A264,'Mediana Anual IPCA TOP 5 LP'!$A$2:$XFC$10000,MATCH(B$1,'Mediana Anual IPCA TOP 5 LP'!$A$2:$XDF$2,0),FALSE)=0,NA(),VLOOKUP(A264,'Mediana Anual IPCA TOP 5 LP'!$A$2:$XFC$10000,MATCH(B$1,'Mediana Anual IPCA TOP 5 LP'!$A$2:$XDF$2,0),FALSE))</f>
        <v>5.4383999999999997</v>
      </c>
      <c r="C264" s="21">
        <f>IF(VLOOKUP(A264,'Mediana Anual IPCA TOP 5 LP'!$A$2:$XFC$10000,MATCH(C$1,'Mediana Anual IPCA TOP 5 LP'!$A$2:$XDF$2,0),FALSE)=0,NA(),VLOOKUP(A264,'Mediana Anual IPCA TOP 5 LP'!$A$2:$XFC$10000,MATCH(C$1,'Mediana Anual IPCA TOP 5 LP'!$A$2:$XDF$2,0),FALSE))</f>
        <v>4.0999999999999996</v>
      </c>
      <c r="D264" s="21">
        <f>IF(VLOOKUP(A264,'Mediana Anual IPCA TOP 5 LP'!$A$2:$XFC$10000,MATCH(D$1,'Mediana Anual IPCA TOP 5 LP'!$A$2:$XDF$2,0),FALSE)=0,NA(),VLOOKUP(A264,'Mediana Anual IPCA TOP 5 LP'!$A$2:$XFC$10000,MATCH(D$1,'Mediana Anual IPCA TOP 5 LP'!$A$2:$XDF$2,0),FALSE))</f>
        <v>4</v>
      </c>
      <c r="E264" s="21">
        <f>IF(VLOOKUP(A264,'Mediana Anual IPCA TOP 5 LP'!$A$2:$XFC$10000,MATCH(E$1,'Mediana Anual IPCA TOP 5 LP'!$A$2:$XDF$2,0),FALSE)=0,NA(),VLOOKUP(A264,'Mediana Anual IPCA TOP 5 LP'!$A$2:$XFC$10000,MATCH(E$1,'Mediana Anual IPCA TOP 5 LP'!$A$2:$XDF$2,0),FALSE))</f>
        <v>4</v>
      </c>
    </row>
    <row r="265" spans="1:5" x14ac:dyDescent="0.3">
      <c r="A265" s="20">
        <v>44944</v>
      </c>
      <c r="B265" s="21">
        <f>IF(VLOOKUP(A265,'Mediana Anual IPCA TOP 5 LP'!$A$2:$XFC$10000,MATCH(B$1,'Mediana Anual IPCA TOP 5 LP'!$A$2:$XDF$2,0),FALSE)=0,NA(),VLOOKUP(A265,'Mediana Anual IPCA TOP 5 LP'!$A$2:$XFC$10000,MATCH(B$1,'Mediana Anual IPCA TOP 5 LP'!$A$2:$XDF$2,0),FALSE))</f>
        <v>5.4383999999999997</v>
      </c>
      <c r="C265" s="21">
        <f>IF(VLOOKUP(A265,'Mediana Anual IPCA TOP 5 LP'!$A$2:$XFC$10000,MATCH(C$1,'Mediana Anual IPCA TOP 5 LP'!$A$2:$XDF$2,0),FALSE)=0,NA(),VLOOKUP(A265,'Mediana Anual IPCA TOP 5 LP'!$A$2:$XFC$10000,MATCH(C$1,'Mediana Anual IPCA TOP 5 LP'!$A$2:$XDF$2,0),FALSE))</f>
        <v>4.0999999999999996</v>
      </c>
      <c r="D265" s="21">
        <f>IF(VLOOKUP(A265,'Mediana Anual IPCA TOP 5 LP'!$A$2:$XFC$10000,MATCH(D$1,'Mediana Anual IPCA TOP 5 LP'!$A$2:$XDF$2,0),FALSE)=0,NA(),VLOOKUP(A265,'Mediana Anual IPCA TOP 5 LP'!$A$2:$XFC$10000,MATCH(D$1,'Mediana Anual IPCA TOP 5 LP'!$A$2:$XDF$2,0),FALSE))</f>
        <v>4</v>
      </c>
      <c r="E265" s="21">
        <f>IF(VLOOKUP(A265,'Mediana Anual IPCA TOP 5 LP'!$A$2:$XFC$10000,MATCH(E$1,'Mediana Anual IPCA TOP 5 LP'!$A$2:$XDF$2,0),FALSE)=0,NA(),VLOOKUP(A265,'Mediana Anual IPCA TOP 5 LP'!$A$2:$XFC$10000,MATCH(E$1,'Mediana Anual IPCA TOP 5 LP'!$A$2:$XDF$2,0),FALSE))</f>
        <v>4</v>
      </c>
    </row>
    <row r="266" spans="1:5" x14ac:dyDescent="0.3">
      <c r="A266" s="20">
        <v>44945</v>
      </c>
      <c r="B266" s="21">
        <f>IF(VLOOKUP(A266,'Mediana Anual IPCA TOP 5 LP'!$A$2:$XFC$10000,MATCH(B$1,'Mediana Anual IPCA TOP 5 LP'!$A$2:$XDF$2,0),FALSE)=0,NA(),VLOOKUP(A266,'Mediana Anual IPCA TOP 5 LP'!$A$2:$XFC$10000,MATCH(B$1,'Mediana Anual IPCA TOP 5 LP'!$A$2:$XDF$2,0),FALSE))</f>
        <v>5.4383999999999997</v>
      </c>
      <c r="C266" s="21">
        <f>IF(VLOOKUP(A266,'Mediana Anual IPCA TOP 5 LP'!$A$2:$XFC$10000,MATCH(C$1,'Mediana Anual IPCA TOP 5 LP'!$A$2:$XDF$2,0),FALSE)=0,NA(),VLOOKUP(A266,'Mediana Anual IPCA TOP 5 LP'!$A$2:$XFC$10000,MATCH(C$1,'Mediana Anual IPCA TOP 5 LP'!$A$2:$XDF$2,0),FALSE))</f>
        <v>4.0999999999999996</v>
      </c>
      <c r="D266" s="21">
        <f>IF(VLOOKUP(A266,'Mediana Anual IPCA TOP 5 LP'!$A$2:$XFC$10000,MATCH(D$1,'Mediana Anual IPCA TOP 5 LP'!$A$2:$XDF$2,0),FALSE)=0,NA(),VLOOKUP(A266,'Mediana Anual IPCA TOP 5 LP'!$A$2:$XFC$10000,MATCH(D$1,'Mediana Anual IPCA TOP 5 LP'!$A$2:$XDF$2,0),FALSE))</f>
        <v>4.2</v>
      </c>
      <c r="E266" s="21">
        <f>IF(VLOOKUP(A266,'Mediana Anual IPCA TOP 5 LP'!$A$2:$XFC$10000,MATCH(E$1,'Mediana Anual IPCA TOP 5 LP'!$A$2:$XDF$2,0),FALSE)=0,NA(),VLOOKUP(A266,'Mediana Anual IPCA TOP 5 LP'!$A$2:$XFC$10000,MATCH(E$1,'Mediana Anual IPCA TOP 5 LP'!$A$2:$XDF$2,0),FALSE))</f>
        <v>4.3</v>
      </c>
    </row>
    <row r="267" spans="1:5" x14ac:dyDescent="0.3">
      <c r="A267" s="20">
        <v>44946</v>
      </c>
      <c r="B267" s="21">
        <f>IF(VLOOKUP(A267,'Mediana Anual IPCA TOP 5 LP'!$A$2:$XFC$10000,MATCH(B$1,'Mediana Anual IPCA TOP 5 LP'!$A$2:$XDF$2,0),FALSE)=0,NA(),VLOOKUP(A267,'Mediana Anual IPCA TOP 5 LP'!$A$2:$XFC$10000,MATCH(B$1,'Mediana Anual IPCA TOP 5 LP'!$A$2:$XDF$2,0),FALSE))</f>
        <v>5.6897000000000002</v>
      </c>
      <c r="C267" s="21">
        <f>IF(VLOOKUP(A267,'Mediana Anual IPCA TOP 5 LP'!$A$2:$XFC$10000,MATCH(C$1,'Mediana Anual IPCA TOP 5 LP'!$A$2:$XDF$2,0),FALSE)=0,NA(),VLOOKUP(A267,'Mediana Anual IPCA TOP 5 LP'!$A$2:$XFC$10000,MATCH(C$1,'Mediana Anual IPCA TOP 5 LP'!$A$2:$XDF$2,0),FALSE))</f>
        <v>4.0999999999999996</v>
      </c>
      <c r="D267" s="21">
        <f>IF(VLOOKUP(A267,'Mediana Anual IPCA TOP 5 LP'!$A$2:$XFC$10000,MATCH(D$1,'Mediana Anual IPCA TOP 5 LP'!$A$2:$XDF$2,0),FALSE)=0,NA(),VLOOKUP(A267,'Mediana Anual IPCA TOP 5 LP'!$A$2:$XFC$10000,MATCH(D$1,'Mediana Anual IPCA TOP 5 LP'!$A$2:$XDF$2,0),FALSE))</f>
        <v>4.2</v>
      </c>
      <c r="E267" s="21">
        <f>IF(VLOOKUP(A267,'Mediana Anual IPCA TOP 5 LP'!$A$2:$XFC$10000,MATCH(E$1,'Mediana Anual IPCA TOP 5 LP'!$A$2:$XDF$2,0),FALSE)=0,NA(),VLOOKUP(A267,'Mediana Anual IPCA TOP 5 LP'!$A$2:$XFC$10000,MATCH(E$1,'Mediana Anual IPCA TOP 5 LP'!$A$2:$XDF$2,0),FALSE))</f>
        <v>4.3</v>
      </c>
    </row>
    <row r="268" spans="1:5" x14ac:dyDescent="0.3">
      <c r="A268" s="20">
        <v>44949</v>
      </c>
      <c r="B268" s="21">
        <f>IF(VLOOKUP(A268,'Mediana Anual IPCA TOP 5 LP'!$A$2:$XFC$10000,MATCH(B$1,'Mediana Anual IPCA TOP 5 LP'!$A$2:$XDF$2,0),FALSE)=0,NA(),VLOOKUP(A268,'Mediana Anual IPCA TOP 5 LP'!$A$2:$XFC$10000,MATCH(B$1,'Mediana Anual IPCA TOP 5 LP'!$A$2:$XDF$2,0),FALSE))</f>
        <v>5.6897000000000002</v>
      </c>
      <c r="C268" s="21">
        <f>IF(VLOOKUP(A268,'Mediana Anual IPCA TOP 5 LP'!$A$2:$XFC$10000,MATCH(C$1,'Mediana Anual IPCA TOP 5 LP'!$A$2:$XDF$2,0),FALSE)=0,NA(),VLOOKUP(A268,'Mediana Anual IPCA TOP 5 LP'!$A$2:$XFC$10000,MATCH(C$1,'Mediana Anual IPCA TOP 5 LP'!$A$2:$XDF$2,0),FALSE))</f>
        <v>4.0999999999999996</v>
      </c>
      <c r="D268" s="21">
        <f>IF(VLOOKUP(A268,'Mediana Anual IPCA TOP 5 LP'!$A$2:$XFC$10000,MATCH(D$1,'Mediana Anual IPCA TOP 5 LP'!$A$2:$XDF$2,0),FALSE)=0,NA(),VLOOKUP(A268,'Mediana Anual IPCA TOP 5 LP'!$A$2:$XFC$10000,MATCH(D$1,'Mediana Anual IPCA TOP 5 LP'!$A$2:$XDF$2,0),FALSE))</f>
        <v>4.2</v>
      </c>
      <c r="E268" s="21">
        <f>IF(VLOOKUP(A268,'Mediana Anual IPCA TOP 5 LP'!$A$2:$XFC$10000,MATCH(E$1,'Mediana Anual IPCA TOP 5 LP'!$A$2:$XDF$2,0),FALSE)=0,NA(),VLOOKUP(A268,'Mediana Anual IPCA TOP 5 LP'!$A$2:$XFC$10000,MATCH(E$1,'Mediana Anual IPCA TOP 5 LP'!$A$2:$XDF$2,0),FALSE))</f>
        <v>4.3</v>
      </c>
    </row>
    <row r="269" spans="1:5" x14ac:dyDescent="0.3">
      <c r="A269" s="20">
        <v>44950</v>
      </c>
      <c r="B269" s="21">
        <f>IF(VLOOKUP(A269,'Mediana Anual IPCA TOP 5 LP'!$A$2:$XFC$10000,MATCH(B$1,'Mediana Anual IPCA TOP 5 LP'!$A$2:$XDF$2,0),FALSE)=0,NA(),VLOOKUP(A269,'Mediana Anual IPCA TOP 5 LP'!$A$2:$XFC$10000,MATCH(B$1,'Mediana Anual IPCA TOP 5 LP'!$A$2:$XDF$2,0),FALSE))</f>
        <v>5.6897000000000002</v>
      </c>
      <c r="C269" s="21">
        <f>IF(VLOOKUP(A269,'Mediana Anual IPCA TOP 5 LP'!$A$2:$XFC$10000,MATCH(C$1,'Mediana Anual IPCA TOP 5 LP'!$A$2:$XDF$2,0),FALSE)=0,NA(),VLOOKUP(A269,'Mediana Anual IPCA TOP 5 LP'!$A$2:$XFC$10000,MATCH(C$1,'Mediana Anual IPCA TOP 5 LP'!$A$2:$XDF$2,0),FALSE))</f>
        <v>4.0999999999999996</v>
      </c>
      <c r="D269" s="21">
        <f>IF(VLOOKUP(A269,'Mediana Anual IPCA TOP 5 LP'!$A$2:$XFC$10000,MATCH(D$1,'Mediana Anual IPCA TOP 5 LP'!$A$2:$XDF$2,0),FALSE)=0,NA(),VLOOKUP(A269,'Mediana Anual IPCA TOP 5 LP'!$A$2:$XFC$10000,MATCH(D$1,'Mediana Anual IPCA TOP 5 LP'!$A$2:$XDF$2,0),FALSE))</f>
        <v>4.2</v>
      </c>
      <c r="E269" s="21">
        <f>IF(VLOOKUP(A269,'Mediana Anual IPCA TOP 5 LP'!$A$2:$XFC$10000,MATCH(E$1,'Mediana Anual IPCA TOP 5 LP'!$A$2:$XDF$2,0),FALSE)=0,NA(),VLOOKUP(A269,'Mediana Anual IPCA TOP 5 LP'!$A$2:$XFC$10000,MATCH(E$1,'Mediana Anual IPCA TOP 5 LP'!$A$2:$XDF$2,0),FALSE))</f>
        <v>4.3</v>
      </c>
    </row>
    <row r="270" spans="1:5" x14ac:dyDescent="0.3">
      <c r="A270" s="20">
        <v>44951</v>
      </c>
      <c r="B270" s="21">
        <f>IF(VLOOKUP(A270,'Mediana Anual IPCA TOP 5 LP'!$A$2:$XFC$10000,MATCH(B$1,'Mediana Anual IPCA TOP 5 LP'!$A$2:$XDF$2,0),FALSE)=0,NA(),VLOOKUP(A270,'Mediana Anual IPCA TOP 5 LP'!$A$2:$XFC$10000,MATCH(B$1,'Mediana Anual IPCA TOP 5 LP'!$A$2:$XDF$2,0),FALSE))</f>
        <v>5.6897000000000002</v>
      </c>
      <c r="C270" s="21">
        <f>IF(VLOOKUP(A270,'Mediana Anual IPCA TOP 5 LP'!$A$2:$XFC$10000,MATCH(C$1,'Mediana Anual IPCA TOP 5 LP'!$A$2:$XDF$2,0),FALSE)=0,NA(),VLOOKUP(A270,'Mediana Anual IPCA TOP 5 LP'!$A$2:$XFC$10000,MATCH(C$1,'Mediana Anual IPCA TOP 5 LP'!$A$2:$XDF$2,0),FALSE))</f>
        <v>4.0999999999999996</v>
      </c>
      <c r="D270" s="21">
        <f>IF(VLOOKUP(A270,'Mediana Anual IPCA TOP 5 LP'!$A$2:$XFC$10000,MATCH(D$1,'Mediana Anual IPCA TOP 5 LP'!$A$2:$XDF$2,0),FALSE)=0,NA(),VLOOKUP(A270,'Mediana Anual IPCA TOP 5 LP'!$A$2:$XFC$10000,MATCH(D$1,'Mediana Anual IPCA TOP 5 LP'!$A$2:$XDF$2,0),FALSE))</f>
        <v>4.2</v>
      </c>
      <c r="E270" s="21">
        <f>IF(VLOOKUP(A270,'Mediana Anual IPCA TOP 5 LP'!$A$2:$XFC$10000,MATCH(E$1,'Mediana Anual IPCA TOP 5 LP'!$A$2:$XDF$2,0),FALSE)=0,NA(),VLOOKUP(A270,'Mediana Anual IPCA TOP 5 LP'!$A$2:$XFC$10000,MATCH(E$1,'Mediana Anual IPCA TOP 5 LP'!$A$2:$XDF$2,0),FALSE))</f>
        <v>4.3</v>
      </c>
    </row>
    <row r="271" spans="1:5" x14ac:dyDescent="0.3">
      <c r="A271" s="20">
        <v>44952</v>
      </c>
      <c r="B271" s="21">
        <f>IF(VLOOKUP(A271,'Mediana Anual IPCA TOP 5 LP'!$A$2:$XFC$10000,MATCH(B$1,'Mediana Anual IPCA TOP 5 LP'!$A$2:$XDF$2,0),FALSE)=0,NA(),VLOOKUP(A271,'Mediana Anual IPCA TOP 5 LP'!$A$2:$XFC$10000,MATCH(B$1,'Mediana Anual IPCA TOP 5 LP'!$A$2:$XDF$2,0),FALSE))</f>
        <v>5.6897000000000002</v>
      </c>
      <c r="C271" s="21">
        <f>IF(VLOOKUP(A271,'Mediana Anual IPCA TOP 5 LP'!$A$2:$XFC$10000,MATCH(C$1,'Mediana Anual IPCA TOP 5 LP'!$A$2:$XDF$2,0),FALSE)=0,NA(),VLOOKUP(A271,'Mediana Anual IPCA TOP 5 LP'!$A$2:$XFC$10000,MATCH(C$1,'Mediana Anual IPCA TOP 5 LP'!$A$2:$XDF$2,0),FALSE))</f>
        <v>4.0999999999999996</v>
      </c>
      <c r="D271" s="21">
        <f>IF(VLOOKUP(A271,'Mediana Anual IPCA TOP 5 LP'!$A$2:$XFC$10000,MATCH(D$1,'Mediana Anual IPCA TOP 5 LP'!$A$2:$XDF$2,0),FALSE)=0,NA(),VLOOKUP(A271,'Mediana Anual IPCA TOP 5 LP'!$A$2:$XFC$10000,MATCH(D$1,'Mediana Anual IPCA TOP 5 LP'!$A$2:$XDF$2,0),FALSE))</f>
        <v>4.2</v>
      </c>
      <c r="E271" s="21">
        <f>IF(VLOOKUP(A271,'Mediana Anual IPCA TOP 5 LP'!$A$2:$XFC$10000,MATCH(E$1,'Mediana Anual IPCA TOP 5 LP'!$A$2:$XDF$2,0),FALSE)=0,NA(),VLOOKUP(A271,'Mediana Anual IPCA TOP 5 LP'!$A$2:$XFC$10000,MATCH(E$1,'Mediana Anual IPCA TOP 5 LP'!$A$2:$XDF$2,0),FALSE))</f>
        <v>4.3</v>
      </c>
    </row>
    <row r="272" spans="1:5" x14ac:dyDescent="0.3">
      <c r="A272" s="20">
        <v>44953</v>
      </c>
      <c r="B272" s="21">
        <f>IF(VLOOKUP(A272,'Mediana Anual IPCA TOP 5 LP'!$A$2:$XFC$10000,MATCH(B$1,'Mediana Anual IPCA TOP 5 LP'!$A$2:$XDF$2,0),FALSE)=0,NA(),VLOOKUP(A272,'Mediana Anual IPCA TOP 5 LP'!$A$2:$XFC$10000,MATCH(B$1,'Mediana Anual IPCA TOP 5 LP'!$A$2:$XDF$2,0),FALSE))</f>
        <v>6.0393999999999997</v>
      </c>
      <c r="C272" s="21">
        <f>IF(VLOOKUP(A272,'Mediana Anual IPCA TOP 5 LP'!$A$2:$XFC$10000,MATCH(C$1,'Mediana Anual IPCA TOP 5 LP'!$A$2:$XDF$2,0),FALSE)=0,NA(),VLOOKUP(A272,'Mediana Anual IPCA TOP 5 LP'!$A$2:$XFC$10000,MATCH(C$1,'Mediana Anual IPCA TOP 5 LP'!$A$2:$XDF$2,0),FALSE))</f>
        <v>4.0999999999999996</v>
      </c>
      <c r="D272" s="21">
        <f>IF(VLOOKUP(A272,'Mediana Anual IPCA TOP 5 LP'!$A$2:$XFC$10000,MATCH(D$1,'Mediana Anual IPCA TOP 5 LP'!$A$2:$XDF$2,0),FALSE)=0,NA(),VLOOKUP(A272,'Mediana Anual IPCA TOP 5 LP'!$A$2:$XFC$10000,MATCH(D$1,'Mediana Anual IPCA TOP 5 LP'!$A$2:$XDF$2,0),FALSE))</f>
        <v>4.45</v>
      </c>
      <c r="E272" s="21">
        <f>IF(VLOOKUP(A272,'Mediana Anual IPCA TOP 5 LP'!$A$2:$XFC$10000,MATCH(E$1,'Mediana Anual IPCA TOP 5 LP'!$A$2:$XDF$2,0),FALSE)=0,NA(),VLOOKUP(A272,'Mediana Anual IPCA TOP 5 LP'!$A$2:$XFC$10000,MATCH(E$1,'Mediana Anual IPCA TOP 5 LP'!$A$2:$XDF$2,0),FALSE))</f>
        <v>4.55</v>
      </c>
    </row>
    <row r="273" spans="1:5" x14ac:dyDescent="0.3">
      <c r="A273" s="20">
        <v>44956</v>
      </c>
      <c r="B273" s="21">
        <f>IF(VLOOKUP(A273,'Mediana Anual IPCA TOP 5 LP'!$A$2:$XFC$10000,MATCH(B$1,'Mediana Anual IPCA TOP 5 LP'!$A$2:$XDF$2,0),FALSE)=0,NA(),VLOOKUP(A273,'Mediana Anual IPCA TOP 5 LP'!$A$2:$XFC$10000,MATCH(B$1,'Mediana Anual IPCA TOP 5 LP'!$A$2:$XDF$2,0),FALSE))</f>
        <v>6.0393999999999997</v>
      </c>
      <c r="C273" s="21">
        <f>IF(VLOOKUP(A273,'Mediana Anual IPCA TOP 5 LP'!$A$2:$XFC$10000,MATCH(C$1,'Mediana Anual IPCA TOP 5 LP'!$A$2:$XDF$2,0),FALSE)=0,NA(),VLOOKUP(A273,'Mediana Anual IPCA TOP 5 LP'!$A$2:$XFC$10000,MATCH(C$1,'Mediana Anual IPCA TOP 5 LP'!$A$2:$XDF$2,0),FALSE))</f>
        <v>4.0999999999999996</v>
      </c>
      <c r="D273" s="21">
        <f>IF(VLOOKUP(A273,'Mediana Anual IPCA TOP 5 LP'!$A$2:$XFC$10000,MATCH(D$1,'Mediana Anual IPCA TOP 5 LP'!$A$2:$XDF$2,0),FALSE)=0,NA(),VLOOKUP(A273,'Mediana Anual IPCA TOP 5 LP'!$A$2:$XFC$10000,MATCH(D$1,'Mediana Anual IPCA TOP 5 LP'!$A$2:$XDF$2,0),FALSE))</f>
        <v>4.45</v>
      </c>
      <c r="E273" s="21">
        <f>IF(VLOOKUP(A273,'Mediana Anual IPCA TOP 5 LP'!$A$2:$XFC$10000,MATCH(E$1,'Mediana Anual IPCA TOP 5 LP'!$A$2:$XDF$2,0),FALSE)=0,NA(),VLOOKUP(A273,'Mediana Anual IPCA TOP 5 LP'!$A$2:$XFC$10000,MATCH(E$1,'Mediana Anual IPCA TOP 5 LP'!$A$2:$XDF$2,0),FALSE))</f>
        <v>4.55</v>
      </c>
    </row>
    <row r="274" spans="1:5" x14ac:dyDescent="0.3">
      <c r="A274" s="20">
        <v>44957</v>
      </c>
      <c r="B274" s="21">
        <f>IF(VLOOKUP(A274,'Mediana Anual IPCA TOP 5 LP'!$A$2:$XFC$10000,MATCH(B$1,'Mediana Anual IPCA TOP 5 LP'!$A$2:$XDF$2,0),FALSE)=0,NA(),VLOOKUP(A274,'Mediana Anual IPCA TOP 5 LP'!$A$2:$XFC$10000,MATCH(B$1,'Mediana Anual IPCA TOP 5 LP'!$A$2:$XDF$2,0),FALSE))</f>
        <v>6.0084</v>
      </c>
      <c r="C274" s="21">
        <f>IF(VLOOKUP(A274,'Mediana Anual IPCA TOP 5 LP'!$A$2:$XFC$10000,MATCH(C$1,'Mediana Anual IPCA TOP 5 LP'!$A$2:$XDF$2,0),FALSE)=0,NA(),VLOOKUP(A274,'Mediana Anual IPCA TOP 5 LP'!$A$2:$XFC$10000,MATCH(C$1,'Mediana Anual IPCA TOP 5 LP'!$A$2:$XDF$2,0),FALSE))</f>
        <v>4.26</v>
      </c>
      <c r="D274" s="21">
        <f>IF(VLOOKUP(A274,'Mediana Anual IPCA TOP 5 LP'!$A$2:$XFC$10000,MATCH(D$1,'Mediana Anual IPCA TOP 5 LP'!$A$2:$XDF$2,0),FALSE)=0,NA(),VLOOKUP(A274,'Mediana Anual IPCA TOP 5 LP'!$A$2:$XFC$10000,MATCH(D$1,'Mediana Anual IPCA TOP 5 LP'!$A$2:$XDF$2,0),FALSE))</f>
        <v>3.45</v>
      </c>
      <c r="E274" s="21">
        <f>IF(VLOOKUP(A274,'Mediana Anual IPCA TOP 5 LP'!$A$2:$XFC$10000,MATCH(E$1,'Mediana Anual IPCA TOP 5 LP'!$A$2:$XDF$2,0),FALSE)=0,NA(),VLOOKUP(A274,'Mediana Anual IPCA TOP 5 LP'!$A$2:$XFC$10000,MATCH(E$1,'Mediana Anual IPCA TOP 5 LP'!$A$2:$XDF$2,0),FALSE))</f>
        <v>3.25</v>
      </c>
    </row>
    <row r="275" spans="1:5" x14ac:dyDescent="0.3">
      <c r="A275" s="20">
        <v>44958</v>
      </c>
      <c r="B275" s="21">
        <f>IF(VLOOKUP(A275,'Mediana Anual IPCA TOP 5 LP'!$A$2:$XFC$10000,MATCH(B$1,'Mediana Anual IPCA TOP 5 LP'!$A$2:$XDF$2,0),FALSE)=0,NA(),VLOOKUP(A275,'Mediana Anual IPCA TOP 5 LP'!$A$2:$XFC$10000,MATCH(B$1,'Mediana Anual IPCA TOP 5 LP'!$A$2:$XDF$2,0),FALSE))</f>
        <v>6.0084</v>
      </c>
      <c r="C275" s="21">
        <f>IF(VLOOKUP(A275,'Mediana Anual IPCA TOP 5 LP'!$A$2:$XFC$10000,MATCH(C$1,'Mediana Anual IPCA TOP 5 LP'!$A$2:$XDF$2,0),FALSE)=0,NA(),VLOOKUP(A275,'Mediana Anual IPCA TOP 5 LP'!$A$2:$XFC$10000,MATCH(C$1,'Mediana Anual IPCA TOP 5 LP'!$A$2:$XDF$2,0),FALSE))</f>
        <v>4.26</v>
      </c>
      <c r="D275" s="21">
        <f>IF(VLOOKUP(A275,'Mediana Anual IPCA TOP 5 LP'!$A$2:$XFC$10000,MATCH(D$1,'Mediana Anual IPCA TOP 5 LP'!$A$2:$XDF$2,0),FALSE)=0,NA(),VLOOKUP(A275,'Mediana Anual IPCA TOP 5 LP'!$A$2:$XFC$10000,MATCH(D$1,'Mediana Anual IPCA TOP 5 LP'!$A$2:$XDF$2,0),FALSE))</f>
        <v>3.45</v>
      </c>
      <c r="E275" s="21">
        <f>IF(VLOOKUP(A275,'Mediana Anual IPCA TOP 5 LP'!$A$2:$XFC$10000,MATCH(E$1,'Mediana Anual IPCA TOP 5 LP'!$A$2:$XDF$2,0),FALSE)=0,NA(),VLOOKUP(A275,'Mediana Anual IPCA TOP 5 LP'!$A$2:$XFC$10000,MATCH(E$1,'Mediana Anual IPCA TOP 5 LP'!$A$2:$XDF$2,0),FALSE))</f>
        <v>3.25</v>
      </c>
    </row>
    <row r="276" spans="1:5" x14ac:dyDescent="0.3">
      <c r="A276" s="20">
        <v>44959</v>
      </c>
      <c r="B276" s="21">
        <f>IF(VLOOKUP(A276,'Mediana Anual IPCA TOP 5 LP'!$A$2:$XFC$10000,MATCH(B$1,'Mediana Anual IPCA TOP 5 LP'!$A$2:$XDF$2,0),FALSE)=0,NA(),VLOOKUP(A276,'Mediana Anual IPCA TOP 5 LP'!$A$2:$XFC$10000,MATCH(B$1,'Mediana Anual IPCA TOP 5 LP'!$A$2:$XDF$2,0),FALSE))</f>
        <v>6.0084</v>
      </c>
      <c r="C276" s="21">
        <f>IF(VLOOKUP(A276,'Mediana Anual IPCA TOP 5 LP'!$A$2:$XFC$10000,MATCH(C$1,'Mediana Anual IPCA TOP 5 LP'!$A$2:$XDF$2,0),FALSE)=0,NA(),VLOOKUP(A276,'Mediana Anual IPCA TOP 5 LP'!$A$2:$XFC$10000,MATCH(C$1,'Mediana Anual IPCA TOP 5 LP'!$A$2:$XDF$2,0),FALSE))</f>
        <v>4.26</v>
      </c>
      <c r="D276" s="21">
        <f>IF(VLOOKUP(A276,'Mediana Anual IPCA TOP 5 LP'!$A$2:$XFC$10000,MATCH(D$1,'Mediana Anual IPCA TOP 5 LP'!$A$2:$XDF$2,0),FALSE)=0,NA(),VLOOKUP(A276,'Mediana Anual IPCA TOP 5 LP'!$A$2:$XFC$10000,MATCH(D$1,'Mediana Anual IPCA TOP 5 LP'!$A$2:$XDF$2,0),FALSE))</f>
        <v>3.45</v>
      </c>
      <c r="E276" s="21">
        <f>IF(VLOOKUP(A276,'Mediana Anual IPCA TOP 5 LP'!$A$2:$XFC$10000,MATCH(E$1,'Mediana Anual IPCA TOP 5 LP'!$A$2:$XDF$2,0),FALSE)=0,NA(),VLOOKUP(A276,'Mediana Anual IPCA TOP 5 LP'!$A$2:$XFC$10000,MATCH(E$1,'Mediana Anual IPCA TOP 5 LP'!$A$2:$XDF$2,0),FALSE))</f>
        <v>3.25</v>
      </c>
    </row>
    <row r="277" spans="1:5" x14ac:dyDescent="0.3">
      <c r="A277" s="20">
        <v>44960</v>
      </c>
      <c r="B277" s="21">
        <f>IF(VLOOKUP(A277,'Mediana Anual IPCA TOP 5 LP'!$A$2:$XFC$10000,MATCH(B$1,'Mediana Anual IPCA TOP 5 LP'!$A$2:$XDF$2,0),FALSE)=0,NA(),VLOOKUP(A277,'Mediana Anual IPCA TOP 5 LP'!$A$2:$XFC$10000,MATCH(B$1,'Mediana Anual IPCA TOP 5 LP'!$A$2:$XDF$2,0),FALSE))</f>
        <v>6.0378999999999996</v>
      </c>
      <c r="C277" s="21">
        <f>IF(VLOOKUP(A277,'Mediana Anual IPCA TOP 5 LP'!$A$2:$XFC$10000,MATCH(C$1,'Mediana Anual IPCA TOP 5 LP'!$A$2:$XDF$2,0),FALSE)=0,NA(),VLOOKUP(A277,'Mediana Anual IPCA TOP 5 LP'!$A$2:$XFC$10000,MATCH(C$1,'Mediana Anual IPCA TOP 5 LP'!$A$2:$XDF$2,0),FALSE))</f>
        <v>4.26</v>
      </c>
      <c r="D277" s="21">
        <f>IF(VLOOKUP(A277,'Mediana Anual IPCA TOP 5 LP'!$A$2:$XFC$10000,MATCH(D$1,'Mediana Anual IPCA TOP 5 LP'!$A$2:$XDF$2,0),FALSE)=0,NA(),VLOOKUP(A277,'Mediana Anual IPCA TOP 5 LP'!$A$2:$XFC$10000,MATCH(D$1,'Mediana Anual IPCA TOP 5 LP'!$A$2:$XDF$2,0),FALSE))</f>
        <v>3.45</v>
      </c>
      <c r="E277" s="21">
        <f>IF(VLOOKUP(A277,'Mediana Anual IPCA TOP 5 LP'!$A$2:$XFC$10000,MATCH(E$1,'Mediana Anual IPCA TOP 5 LP'!$A$2:$XDF$2,0),FALSE)=0,NA(),VLOOKUP(A277,'Mediana Anual IPCA TOP 5 LP'!$A$2:$XFC$10000,MATCH(E$1,'Mediana Anual IPCA TOP 5 LP'!$A$2:$XDF$2,0),FALSE))</f>
        <v>3.25</v>
      </c>
    </row>
    <row r="278" spans="1:5" x14ac:dyDescent="0.3">
      <c r="A278" s="20">
        <v>44963</v>
      </c>
      <c r="B278" s="21">
        <f>IF(VLOOKUP(A278,'Mediana Anual IPCA TOP 5 LP'!$A$2:$XFC$10000,MATCH(B$1,'Mediana Anual IPCA TOP 5 LP'!$A$2:$XDF$2,0),FALSE)=0,NA(),VLOOKUP(A278,'Mediana Anual IPCA TOP 5 LP'!$A$2:$XFC$10000,MATCH(B$1,'Mediana Anual IPCA TOP 5 LP'!$A$2:$XDF$2,0),FALSE))</f>
        <v>6.0378999999999996</v>
      </c>
      <c r="C278" s="21">
        <f>IF(VLOOKUP(A278,'Mediana Anual IPCA TOP 5 LP'!$A$2:$XFC$10000,MATCH(C$1,'Mediana Anual IPCA TOP 5 LP'!$A$2:$XDF$2,0),FALSE)=0,NA(),VLOOKUP(A278,'Mediana Anual IPCA TOP 5 LP'!$A$2:$XFC$10000,MATCH(C$1,'Mediana Anual IPCA TOP 5 LP'!$A$2:$XDF$2,0),FALSE))</f>
        <v>4.26</v>
      </c>
      <c r="D278" s="21">
        <f>IF(VLOOKUP(A278,'Mediana Anual IPCA TOP 5 LP'!$A$2:$XFC$10000,MATCH(D$1,'Mediana Anual IPCA TOP 5 LP'!$A$2:$XDF$2,0),FALSE)=0,NA(),VLOOKUP(A278,'Mediana Anual IPCA TOP 5 LP'!$A$2:$XFC$10000,MATCH(D$1,'Mediana Anual IPCA TOP 5 LP'!$A$2:$XDF$2,0),FALSE))</f>
        <v>3.45</v>
      </c>
      <c r="E278" s="21">
        <f>IF(VLOOKUP(A278,'Mediana Anual IPCA TOP 5 LP'!$A$2:$XFC$10000,MATCH(E$1,'Mediana Anual IPCA TOP 5 LP'!$A$2:$XDF$2,0),FALSE)=0,NA(),VLOOKUP(A278,'Mediana Anual IPCA TOP 5 LP'!$A$2:$XFC$10000,MATCH(E$1,'Mediana Anual IPCA TOP 5 LP'!$A$2:$XDF$2,0),FALSE))</f>
        <v>3.25</v>
      </c>
    </row>
    <row r="279" spans="1:5" x14ac:dyDescent="0.3">
      <c r="A279" s="20">
        <v>44964</v>
      </c>
      <c r="B279" s="21">
        <f>IF(VLOOKUP(A279,'Mediana Anual IPCA TOP 5 LP'!$A$2:$XFC$10000,MATCH(B$1,'Mediana Anual IPCA TOP 5 LP'!$A$2:$XDF$2,0),FALSE)=0,NA(),VLOOKUP(A279,'Mediana Anual IPCA TOP 5 LP'!$A$2:$XFC$10000,MATCH(B$1,'Mediana Anual IPCA TOP 5 LP'!$A$2:$XDF$2,0),FALSE))</f>
        <v>6.0378999999999996</v>
      </c>
      <c r="C279" s="21">
        <f>IF(VLOOKUP(A279,'Mediana Anual IPCA TOP 5 LP'!$A$2:$XFC$10000,MATCH(C$1,'Mediana Anual IPCA TOP 5 LP'!$A$2:$XDF$2,0),FALSE)=0,NA(),VLOOKUP(A279,'Mediana Anual IPCA TOP 5 LP'!$A$2:$XFC$10000,MATCH(C$1,'Mediana Anual IPCA TOP 5 LP'!$A$2:$XDF$2,0),FALSE))</f>
        <v>4.26</v>
      </c>
      <c r="D279" s="21">
        <f>IF(VLOOKUP(A279,'Mediana Anual IPCA TOP 5 LP'!$A$2:$XFC$10000,MATCH(D$1,'Mediana Anual IPCA TOP 5 LP'!$A$2:$XDF$2,0),FALSE)=0,NA(),VLOOKUP(A279,'Mediana Anual IPCA TOP 5 LP'!$A$2:$XFC$10000,MATCH(D$1,'Mediana Anual IPCA TOP 5 LP'!$A$2:$XDF$2,0),FALSE))</f>
        <v>3.45</v>
      </c>
      <c r="E279" s="21">
        <f>IF(VLOOKUP(A279,'Mediana Anual IPCA TOP 5 LP'!$A$2:$XFC$10000,MATCH(E$1,'Mediana Anual IPCA TOP 5 LP'!$A$2:$XDF$2,0),FALSE)=0,NA(),VLOOKUP(A279,'Mediana Anual IPCA TOP 5 LP'!$A$2:$XFC$10000,MATCH(E$1,'Mediana Anual IPCA TOP 5 LP'!$A$2:$XDF$2,0),FALSE))</f>
        <v>3.25</v>
      </c>
    </row>
    <row r="280" spans="1:5" x14ac:dyDescent="0.3">
      <c r="A280" s="20">
        <v>44965</v>
      </c>
      <c r="B280" s="21">
        <f>IF(VLOOKUP(A280,'Mediana Anual IPCA TOP 5 LP'!$A$2:$XFC$10000,MATCH(B$1,'Mediana Anual IPCA TOP 5 LP'!$A$2:$XDF$2,0),FALSE)=0,NA(),VLOOKUP(A280,'Mediana Anual IPCA TOP 5 LP'!$A$2:$XFC$10000,MATCH(B$1,'Mediana Anual IPCA TOP 5 LP'!$A$2:$XDF$2,0),FALSE))</f>
        <v>6.0378999999999996</v>
      </c>
      <c r="C280" s="21">
        <f>IF(VLOOKUP(A280,'Mediana Anual IPCA TOP 5 LP'!$A$2:$XFC$10000,MATCH(C$1,'Mediana Anual IPCA TOP 5 LP'!$A$2:$XDF$2,0),FALSE)=0,NA(),VLOOKUP(A280,'Mediana Anual IPCA TOP 5 LP'!$A$2:$XFC$10000,MATCH(C$1,'Mediana Anual IPCA TOP 5 LP'!$A$2:$XDF$2,0),FALSE))</f>
        <v>4.26</v>
      </c>
      <c r="D280" s="21">
        <f>IF(VLOOKUP(A280,'Mediana Anual IPCA TOP 5 LP'!$A$2:$XFC$10000,MATCH(D$1,'Mediana Anual IPCA TOP 5 LP'!$A$2:$XDF$2,0),FALSE)=0,NA(),VLOOKUP(A280,'Mediana Anual IPCA TOP 5 LP'!$A$2:$XFC$10000,MATCH(D$1,'Mediana Anual IPCA TOP 5 LP'!$A$2:$XDF$2,0),FALSE))</f>
        <v>3.45</v>
      </c>
      <c r="E280" s="21">
        <f>IF(VLOOKUP(A280,'Mediana Anual IPCA TOP 5 LP'!$A$2:$XFC$10000,MATCH(E$1,'Mediana Anual IPCA TOP 5 LP'!$A$2:$XDF$2,0),FALSE)=0,NA(),VLOOKUP(A280,'Mediana Anual IPCA TOP 5 LP'!$A$2:$XFC$10000,MATCH(E$1,'Mediana Anual IPCA TOP 5 LP'!$A$2:$XDF$2,0),FALSE))</f>
        <v>3.25</v>
      </c>
    </row>
    <row r="281" spans="1:5" x14ac:dyDescent="0.3">
      <c r="A281" s="20">
        <v>44966</v>
      </c>
      <c r="B281" s="21">
        <f>IF(VLOOKUP(A281,'Mediana Anual IPCA TOP 5 LP'!$A$2:$XFC$10000,MATCH(B$1,'Mediana Anual IPCA TOP 5 LP'!$A$2:$XDF$2,0),FALSE)=0,NA(),VLOOKUP(A281,'Mediana Anual IPCA TOP 5 LP'!$A$2:$XFC$10000,MATCH(B$1,'Mediana Anual IPCA TOP 5 LP'!$A$2:$XDF$2,0),FALSE))</f>
        <v>6.0928000000000004</v>
      </c>
      <c r="C281" s="21">
        <f>IF(VLOOKUP(A281,'Mediana Anual IPCA TOP 5 LP'!$A$2:$XFC$10000,MATCH(C$1,'Mediana Anual IPCA TOP 5 LP'!$A$2:$XDF$2,0),FALSE)=0,NA(),VLOOKUP(A281,'Mediana Anual IPCA TOP 5 LP'!$A$2:$XFC$10000,MATCH(C$1,'Mediana Anual IPCA TOP 5 LP'!$A$2:$XDF$2,0),FALSE))</f>
        <v>4.26</v>
      </c>
      <c r="D281" s="21">
        <f>IF(VLOOKUP(A281,'Mediana Anual IPCA TOP 5 LP'!$A$2:$XFC$10000,MATCH(D$1,'Mediana Anual IPCA TOP 5 LP'!$A$2:$XDF$2,0),FALSE)=0,NA(),VLOOKUP(A281,'Mediana Anual IPCA TOP 5 LP'!$A$2:$XFC$10000,MATCH(D$1,'Mediana Anual IPCA TOP 5 LP'!$A$2:$XDF$2,0),FALSE))</f>
        <v>3.45</v>
      </c>
      <c r="E281" s="21">
        <f>IF(VLOOKUP(A281,'Mediana Anual IPCA TOP 5 LP'!$A$2:$XFC$10000,MATCH(E$1,'Mediana Anual IPCA TOP 5 LP'!$A$2:$XDF$2,0),FALSE)=0,NA(),VLOOKUP(A281,'Mediana Anual IPCA TOP 5 LP'!$A$2:$XFC$10000,MATCH(E$1,'Mediana Anual IPCA TOP 5 LP'!$A$2:$XDF$2,0),FALSE))</f>
        <v>3.25</v>
      </c>
    </row>
    <row r="282" spans="1:5" x14ac:dyDescent="0.3">
      <c r="A282" s="20">
        <v>44967</v>
      </c>
      <c r="B282" s="21">
        <f>IF(VLOOKUP(A282,'Mediana Anual IPCA TOP 5 LP'!$A$2:$XFC$10000,MATCH(B$1,'Mediana Anual IPCA TOP 5 LP'!$A$2:$XDF$2,0),FALSE)=0,NA(),VLOOKUP(A282,'Mediana Anual IPCA TOP 5 LP'!$A$2:$XFC$10000,MATCH(B$1,'Mediana Anual IPCA TOP 5 LP'!$A$2:$XDF$2,0),FALSE))</f>
        <v>6.0928000000000004</v>
      </c>
      <c r="C282" s="21">
        <f>IF(VLOOKUP(A282,'Mediana Anual IPCA TOP 5 LP'!$A$2:$XFC$10000,MATCH(C$1,'Mediana Anual IPCA TOP 5 LP'!$A$2:$XDF$2,0),FALSE)=0,NA(),VLOOKUP(A282,'Mediana Anual IPCA TOP 5 LP'!$A$2:$XFC$10000,MATCH(C$1,'Mediana Anual IPCA TOP 5 LP'!$A$2:$XDF$2,0),FALSE))</f>
        <v>4.26</v>
      </c>
      <c r="D282" s="21">
        <f>IF(VLOOKUP(A282,'Mediana Anual IPCA TOP 5 LP'!$A$2:$XFC$10000,MATCH(D$1,'Mediana Anual IPCA TOP 5 LP'!$A$2:$XDF$2,0),FALSE)=0,NA(),VLOOKUP(A282,'Mediana Anual IPCA TOP 5 LP'!$A$2:$XFC$10000,MATCH(D$1,'Mediana Anual IPCA TOP 5 LP'!$A$2:$XDF$2,0),FALSE))</f>
        <v>3.45</v>
      </c>
      <c r="E282" s="21">
        <f>IF(VLOOKUP(A282,'Mediana Anual IPCA TOP 5 LP'!$A$2:$XFC$10000,MATCH(E$1,'Mediana Anual IPCA TOP 5 LP'!$A$2:$XDF$2,0),FALSE)=0,NA(),VLOOKUP(A282,'Mediana Anual IPCA TOP 5 LP'!$A$2:$XFC$10000,MATCH(E$1,'Mediana Anual IPCA TOP 5 LP'!$A$2:$XDF$2,0),FALSE))</f>
        <v>3.25</v>
      </c>
    </row>
    <row r="283" spans="1:5" x14ac:dyDescent="0.3">
      <c r="A283" s="20">
        <v>44970</v>
      </c>
      <c r="B283" s="21">
        <f>IF(VLOOKUP(A283,'Mediana Anual IPCA TOP 5 LP'!$A$2:$XFC$10000,MATCH(B$1,'Mediana Anual IPCA TOP 5 LP'!$A$2:$XDF$2,0),FALSE)=0,NA(),VLOOKUP(A283,'Mediana Anual IPCA TOP 5 LP'!$A$2:$XFC$10000,MATCH(B$1,'Mediana Anual IPCA TOP 5 LP'!$A$2:$XDF$2,0),FALSE))</f>
        <v>6.0928000000000004</v>
      </c>
      <c r="C283" s="21">
        <f>IF(VLOOKUP(A283,'Mediana Anual IPCA TOP 5 LP'!$A$2:$XFC$10000,MATCH(C$1,'Mediana Anual IPCA TOP 5 LP'!$A$2:$XDF$2,0),FALSE)=0,NA(),VLOOKUP(A283,'Mediana Anual IPCA TOP 5 LP'!$A$2:$XFC$10000,MATCH(C$1,'Mediana Anual IPCA TOP 5 LP'!$A$2:$XDF$2,0),FALSE))</f>
        <v>4.26</v>
      </c>
      <c r="D283" s="21">
        <f>IF(VLOOKUP(A283,'Mediana Anual IPCA TOP 5 LP'!$A$2:$XFC$10000,MATCH(D$1,'Mediana Anual IPCA TOP 5 LP'!$A$2:$XDF$2,0),FALSE)=0,NA(),VLOOKUP(A283,'Mediana Anual IPCA TOP 5 LP'!$A$2:$XFC$10000,MATCH(D$1,'Mediana Anual IPCA TOP 5 LP'!$A$2:$XDF$2,0),FALSE))</f>
        <v>3.45</v>
      </c>
      <c r="E283" s="21">
        <f>IF(VLOOKUP(A283,'Mediana Anual IPCA TOP 5 LP'!$A$2:$XFC$10000,MATCH(E$1,'Mediana Anual IPCA TOP 5 LP'!$A$2:$XDF$2,0),FALSE)=0,NA(),VLOOKUP(A283,'Mediana Anual IPCA TOP 5 LP'!$A$2:$XFC$10000,MATCH(E$1,'Mediana Anual IPCA TOP 5 LP'!$A$2:$XDF$2,0),FALSE))</f>
        <v>3.25</v>
      </c>
    </row>
    <row r="284" spans="1:5" x14ac:dyDescent="0.3">
      <c r="A284" s="20">
        <v>44971</v>
      </c>
      <c r="B284" s="21">
        <f>IF(VLOOKUP(A284,'Mediana Anual IPCA TOP 5 LP'!$A$2:$XFC$10000,MATCH(B$1,'Mediana Anual IPCA TOP 5 LP'!$A$2:$XDF$2,0),FALSE)=0,NA(),VLOOKUP(A284,'Mediana Anual IPCA TOP 5 LP'!$A$2:$XFC$10000,MATCH(B$1,'Mediana Anual IPCA TOP 5 LP'!$A$2:$XDF$2,0),FALSE))</f>
        <v>6.0928000000000004</v>
      </c>
      <c r="C284" s="21">
        <f>IF(VLOOKUP(A284,'Mediana Anual IPCA TOP 5 LP'!$A$2:$XFC$10000,MATCH(C$1,'Mediana Anual IPCA TOP 5 LP'!$A$2:$XDF$2,0),FALSE)=0,NA(),VLOOKUP(A284,'Mediana Anual IPCA TOP 5 LP'!$A$2:$XFC$10000,MATCH(C$1,'Mediana Anual IPCA TOP 5 LP'!$A$2:$XDF$2,0),FALSE))</f>
        <v>4.26</v>
      </c>
      <c r="D284" s="21">
        <f>IF(VLOOKUP(A284,'Mediana Anual IPCA TOP 5 LP'!$A$2:$XFC$10000,MATCH(D$1,'Mediana Anual IPCA TOP 5 LP'!$A$2:$XDF$2,0),FALSE)=0,NA(),VLOOKUP(A284,'Mediana Anual IPCA TOP 5 LP'!$A$2:$XFC$10000,MATCH(D$1,'Mediana Anual IPCA TOP 5 LP'!$A$2:$XDF$2,0),FALSE))</f>
        <v>3.45</v>
      </c>
      <c r="E284" s="21">
        <f>IF(VLOOKUP(A284,'Mediana Anual IPCA TOP 5 LP'!$A$2:$XFC$10000,MATCH(E$1,'Mediana Anual IPCA TOP 5 LP'!$A$2:$XDF$2,0),FALSE)=0,NA(),VLOOKUP(A284,'Mediana Anual IPCA TOP 5 LP'!$A$2:$XFC$10000,MATCH(E$1,'Mediana Anual IPCA TOP 5 LP'!$A$2:$XDF$2,0),FALSE))</f>
        <v>3.25</v>
      </c>
    </row>
    <row r="285" spans="1:5" x14ac:dyDescent="0.3">
      <c r="A285" s="20">
        <v>44972</v>
      </c>
      <c r="B285" s="21">
        <f>IF(VLOOKUP(A285,'Mediana Anual IPCA TOP 5 LP'!$A$2:$XFC$10000,MATCH(B$1,'Mediana Anual IPCA TOP 5 LP'!$A$2:$XDF$2,0),FALSE)=0,NA(),VLOOKUP(A285,'Mediana Anual IPCA TOP 5 LP'!$A$2:$XFC$10000,MATCH(B$1,'Mediana Anual IPCA TOP 5 LP'!$A$2:$XDF$2,0),FALSE))</f>
        <v>6.0928000000000004</v>
      </c>
      <c r="C285" s="21">
        <f>IF(VLOOKUP(A285,'Mediana Anual IPCA TOP 5 LP'!$A$2:$XFC$10000,MATCH(C$1,'Mediana Anual IPCA TOP 5 LP'!$A$2:$XDF$2,0),FALSE)=0,NA(),VLOOKUP(A285,'Mediana Anual IPCA TOP 5 LP'!$A$2:$XFC$10000,MATCH(C$1,'Mediana Anual IPCA TOP 5 LP'!$A$2:$XDF$2,0),FALSE))</f>
        <v>4.26</v>
      </c>
      <c r="D285" s="21">
        <f>IF(VLOOKUP(A285,'Mediana Anual IPCA TOP 5 LP'!$A$2:$XFC$10000,MATCH(D$1,'Mediana Anual IPCA TOP 5 LP'!$A$2:$XDF$2,0),FALSE)=0,NA(),VLOOKUP(A285,'Mediana Anual IPCA TOP 5 LP'!$A$2:$XFC$10000,MATCH(D$1,'Mediana Anual IPCA TOP 5 LP'!$A$2:$XDF$2,0),FALSE))</f>
        <v>3.45</v>
      </c>
      <c r="E285" s="21">
        <f>IF(VLOOKUP(A285,'Mediana Anual IPCA TOP 5 LP'!$A$2:$XFC$10000,MATCH(E$1,'Mediana Anual IPCA TOP 5 LP'!$A$2:$XDF$2,0),FALSE)=0,NA(),VLOOKUP(A285,'Mediana Anual IPCA TOP 5 LP'!$A$2:$XFC$10000,MATCH(E$1,'Mediana Anual IPCA TOP 5 LP'!$A$2:$XDF$2,0),FALSE))</f>
        <v>3.25</v>
      </c>
    </row>
    <row r="286" spans="1:5" x14ac:dyDescent="0.3">
      <c r="A286" s="20">
        <v>44973</v>
      </c>
      <c r="B286" s="21">
        <f>IF(VLOOKUP(A286,'Mediana Anual IPCA TOP 5 LP'!$A$2:$XFC$10000,MATCH(B$1,'Mediana Anual IPCA TOP 5 LP'!$A$2:$XDF$2,0),FALSE)=0,NA(),VLOOKUP(A286,'Mediana Anual IPCA TOP 5 LP'!$A$2:$XFC$10000,MATCH(B$1,'Mediana Anual IPCA TOP 5 LP'!$A$2:$XDF$2,0),FALSE))</f>
        <v>6.0928000000000004</v>
      </c>
      <c r="C286" s="21">
        <f>IF(VLOOKUP(A286,'Mediana Anual IPCA TOP 5 LP'!$A$2:$XFC$10000,MATCH(C$1,'Mediana Anual IPCA TOP 5 LP'!$A$2:$XDF$2,0),FALSE)=0,NA(),VLOOKUP(A286,'Mediana Anual IPCA TOP 5 LP'!$A$2:$XFC$10000,MATCH(C$1,'Mediana Anual IPCA TOP 5 LP'!$A$2:$XDF$2,0),FALSE))</f>
        <v>4.26</v>
      </c>
      <c r="D286" s="21">
        <f>IF(VLOOKUP(A286,'Mediana Anual IPCA TOP 5 LP'!$A$2:$XFC$10000,MATCH(D$1,'Mediana Anual IPCA TOP 5 LP'!$A$2:$XDF$2,0),FALSE)=0,NA(),VLOOKUP(A286,'Mediana Anual IPCA TOP 5 LP'!$A$2:$XFC$10000,MATCH(D$1,'Mediana Anual IPCA TOP 5 LP'!$A$2:$XDF$2,0),FALSE))</f>
        <v>3.45</v>
      </c>
      <c r="E286" s="21">
        <f>IF(VLOOKUP(A286,'Mediana Anual IPCA TOP 5 LP'!$A$2:$XFC$10000,MATCH(E$1,'Mediana Anual IPCA TOP 5 LP'!$A$2:$XDF$2,0),FALSE)=0,NA(),VLOOKUP(A286,'Mediana Anual IPCA TOP 5 LP'!$A$2:$XFC$10000,MATCH(E$1,'Mediana Anual IPCA TOP 5 LP'!$A$2:$XDF$2,0),FALSE))</f>
        <v>3.25</v>
      </c>
    </row>
    <row r="287" spans="1:5" x14ac:dyDescent="0.3">
      <c r="A287" s="20">
        <v>44974</v>
      </c>
      <c r="B287" s="21">
        <f>IF(VLOOKUP(A287,'Mediana Anual IPCA TOP 5 LP'!$A$2:$XFC$10000,MATCH(B$1,'Mediana Anual IPCA TOP 5 LP'!$A$2:$XDF$2,0),FALSE)=0,NA(),VLOOKUP(A287,'Mediana Anual IPCA TOP 5 LP'!$A$2:$XFC$10000,MATCH(B$1,'Mediana Anual IPCA TOP 5 LP'!$A$2:$XDF$2,0),FALSE))</f>
        <v>5.9119000000000002</v>
      </c>
      <c r="C287" s="21">
        <f>IF(VLOOKUP(A287,'Mediana Anual IPCA TOP 5 LP'!$A$2:$XFC$10000,MATCH(C$1,'Mediana Anual IPCA TOP 5 LP'!$A$2:$XDF$2,0),FALSE)=0,NA(),VLOOKUP(A287,'Mediana Anual IPCA TOP 5 LP'!$A$2:$XFC$10000,MATCH(C$1,'Mediana Anual IPCA TOP 5 LP'!$A$2:$XDF$2,0),FALSE))</f>
        <v>4.83</v>
      </c>
      <c r="D287" s="21">
        <f>IF(VLOOKUP(A287,'Mediana Anual IPCA TOP 5 LP'!$A$2:$XFC$10000,MATCH(D$1,'Mediana Anual IPCA TOP 5 LP'!$A$2:$XDF$2,0),FALSE)=0,NA(),VLOOKUP(A287,'Mediana Anual IPCA TOP 5 LP'!$A$2:$XFC$10000,MATCH(D$1,'Mediana Anual IPCA TOP 5 LP'!$A$2:$XDF$2,0),FALSE))</f>
        <v>3.75</v>
      </c>
      <c r="E287" s="21">
        <f>IF(VLOOKUP(A287,'Mediana Anual IPCA TOP 5 LP'!$A$2:$XFC$10000,MATCH(E$1,'Mediana Anual IPCA TOP 5 LP'!$A$2:$XDF$2,0),FALSE)=0,NA(),VLOOKUP(A287,'Mediana Anual IPCA TOP 5 LP'!$A$2:$XFC$10000,MATCH(E$1,'Mediana Anual IPCA TOP 5 LP'!$A$2:$XDF$2,0),FALSE))</f>
        <v>3.75</v>
      </c>
    </row>
    <row r="288" spans="1:5" x14ac:dyDescent="0.3">
      <c r="A288" s="20">
        <v>44979</v>
      </c>
      <c r="B288" s="21">
        <f>IF(VLOOKUP(A288,'Mediana Anual IPCA TOP 5 LP'!$A$2:$XFC$10000,MATCH(B$1,'Mediana Anual IPCA TOP 5 LP'!$A$2:$XDF$2,0),FALSE)=0,NA(),VLOOKUP(A288,'Mediana Anual IPCA TOP 5 LP'!$A$2:$XFC$10000,MATCH(B$1,'Mediana Anual IPCA TOP 5 LP'!$A$2:$XDF$2,0),FALSE))</f>
        <v>5.9119000000000002</v>
      </c>
      <c r="C288" s="21">
        <f>IF(VLOOKUP(A288,'Mediana Anual IPCA TOP 5 LP'!$A$2:$XFC$10000,MATCH(C$1,'Mediana Anual IPCA TOP 5 LP'!$A$2:$XDF$2,0),FALSE)=0,NA(),VLOOKUP(A288,'Mediana Anual IPCA TOP 5 LP'!$A$2:$XFC$10000,MATCH(C$1,'Mediana Anual IPCA TOP 5 LP'!$A$2:$XDF$2,0),FALSE))</f>
        <v>4.83</v>
      </c>
      <c r="D288" s="21">
        <f>IF(VLOOKUP(A288,'Mediana Anual IPCA TOP 5 LP'!$A$2:$XFC$10000,MATCH(D$1,'Mediana Anual IPCA TOP 5 LP'!$A$2:$XDF$2,0),FALSE)=0,NA(),VLOOKUP(A288,'Mediana Anual IPCA TOP 5 LP'!$A$2:$XFC$10000,MATCH(D$1,'Mediana Anual IPCA TOP 5 LP'!$A$2:$XDF$2,0),FALSE))</f>
        <v>3.75</v>
      </c>
      <c r="E288" s="21">
        <f>IF(VLOOKUP(A288,'Mediana Anual IPCA TOP 5 LP'!$A$2:$XFC$10000,MATCH(E$1,'Mediana Anual IPCA TOP 5 LP'!$A$2:$XDF$2,0),FALSE)=0,NA(),VLOOKUP(A288,'Mediana Anual IPCA TOP 5 LP'!$A$2:$XFC$10000,MATCH(E$1,'Mediana Anual IPCA TOP 5 LP'!$A$2:$XDF$2,0),FALSE))</f>
        <v>3.75</v>
      </c>
    </row>
    <row r="289" spans="1:5" x14ac:dyDescent="0.3">
      <c r="A289" s="20">
        <v>44980</v>
      </c>
      <c r="B289" s="21">
        <f>IF(VLOOKUP(A289,'Mediana Anual IPCA TOP 5 LP'!$A$2:$XFC$10000,MATCH(B$1,'Mediana Anual IPCA TOP 5 LP'!$A$2:$XDF$2,0),FALSE)=0,NA(),VLOOKUP(A289,'Mediana Anual IPCA TOP 5 LP'!$A$2:$XFC$10000,MATCH(B$1,'Mediana Anual IPCA TOP 5 LP'!$A$2:$XDF$2,0),FALSE))</f>
        <v>5.9119000000000002</v>
      </c>
      <c r="C289" s="21">
        <f>IF(VLOOKUP(A289,'Mediana Anual IPCA TOP 5 LP'!$A$2:$XFC$10000,MATCH(C$1,'Mediana Anual IPCA TOP 5 LP'!$A$2:$XDF$2,0),FALSE)=0,NA(),VLOOKUP(A289,'Mediana Anual IPCA TOP 5 LP'!$A$2:$XFC$10000,MATCH(C$1,'Mediana Anual IPCA TOP 5 LP'!$A$2:$XDF$2,0),FALSE))</f>
        <v>4.83</v>
      </c>
      <c r="D289" s="21">
        <f>IF(VLOOKUP(A289,'Mediana Anual IPCA TOP 5 LP'!$A$2:$XFC$10000,MATCH(D$1,'Mediana Anual IPCA TOP 5 LP'!$A$2:$XDF$2,0),FALSE)=0,NA(),VLOOKUP(A289,'Mediana Anual IPCA TOP 5 LP'!$A$2:$XFC$10000,MATCH(D$1,'Mediana Anual IPCA TOP 5 LP'!$A$2:$XDF$2,0),FALSE))</f>
        <v>3.75</v>
      </c>
      <c r="E289" s="21">
        <f>IF(VLOOKUP(A289,'Mediana Anual IPCA TOP 5 LP'!$A$2:$XFC$10000,MATCH(E$1,'Mediana Anual IPCA TOP 5 LP'!$A$2:$XDF$2,0),FALSE)=0,NA(),VLOOKUP(A289,'Mediana Anual IPCA TOP 5 LP'!$A$2:$XFC$10000,MATCH(E$1,'Mediana Anual IPCA TOP 5 LP'!$A$2:$XDF$2,0),FALSE))</f>
        <v>3.75</v>
      </c>
    </row>
    <row r="290" spans="1:5" x14ac:dyDescent="0.3">
      <c r="A290" s="20">
        <v>44981</v>
      </c>
      <c r="B290" s="21">
        <f>IF(VLOOKUP(A290,'Mediana Anual IPCA TOP 5 LP'!$A$2:$XFC$10000,MATCH(B$1,'Mediana Anual IPCA TOP 5 LP'!$A$2:$XDF$2,0),FALSE)=0,NA(),VLOOKUP(A290,'Mediana Anual IPCA TOP 5 LP'!$A$2:$XFC$10000,MATCH(B$1,'Mediana Anual IPCA TOP 5 LP'!$A$2:$XDF$2,0),FALSE))</f>
        <v>5.9119000000000002</v>
      </c>
      <c r="C290" s="21">
        <f>IF(VLOOKUP(A290,'Mediana Anual IPCA TOP 5 LP'!$A$2:$XFC$10000,MATCH(C$1,'Mediana Anual IPCA TOP 5 LP'!$A$2:$XDF$2,0),FALSE)=0,NA(),VLOOKUP(A290,'Mediana Anual IPCA TOP 5 LP'!$A$2:$XFC$10000,MATCH(C$1,'Mediana Anual IPCA TOP 5 LP'!$A$2:$XDF$2,0),FALSE))</f>
        <v>4.83</v>
      </c>
      <c r="D290" s="21">
        <f>IF(VLOOKUP(A290,'Mediana Anual IPCA TOP 5 LP'!$A$2:$XFC$10000,MATCH(D$1,'Mediana Anual IPCA TOP 5 LP'!$A$2:$XDF$2,0),FALSE)=0,NA(),VLOOKUP(A290,'Mediana Anual IPCA TOP 5 LP'!$A$2:$XFC$10000,MATCH(D$1,'Mediana Anual IPCA TOP 5 LP'!$A$2:$XDF$2,0),FALSE))</f>
        <v>3.75</v>
      </c>
      <c r="E290" s="21">
        <f>IF(VLOOKUP(A290,'Mediana Anual IPCA TOP 5 LP'!$A$2:$XFC$10000,MATCH(E$1,'Mediana Anual IPCA TOP 5 LP'!$A$2:$XDF$2,0),FALSE)=0,NA(),VLOOKUP(A290,'Mediana Anual IPCA TOP 5 LP'!$A$2:$XFC$10000,MATCH(E$1,'Mediana Anual IPCA TOP 5 LP'!$A$2:$XDF$2,0),FALSE))</f>
        <v>3.75</v>
      </c>
    </row>
    <row r="291" spans="1:5" x14ac:dyDescent="0.3">
      <c r="A291" s="20">
        <v>44984</v>
      </c>
      <c r="B291" s="21">
        <f>IF(VLOOKUP(A291,'Mediana Anual IPCA TOP 5 LP'!$A$2:$XFC$10000,MATCH(B$1,'Mediana Anual IPCA TOP 5 LP'!$A$2:$XDF$2,0),FALSE)=0,NA(),VLOOKUP(A291,'Mediana Anual IPCA TOP 5 LP'!$A$2:$XFC$10000,MATCH(B$1,'Mediana Anual IPCA TOP 5 LP'!$A$2:$XDF$2,0),FALSE))</f>
        <v>5.9119000000000002</v>
      </c>
      <c r="C291" s="21">
        <f>IF(VLOOKUP(A291,'Mediana Anual IPCA TOP 5 LP'!$A$2:$XFC$10000,MATCH(C$1,'Mediana Anual IPCA TOP 5 LP'!$A$2:$XDF$2,0),FALSE)=0,NA(),VLOOKUP(A291,'Mediana Anual IPCA TOP 5 LP'!$A$2:$XFC$10000,MATCH(C$1,'Mediana Anual IPCA TOP 5 LP'!$A$2:$XDF$2,0),FALSE))</f>
        <v>4.83</v>
      </c>
      <c r="D291" s="21">
        <f>IF(VLOOKUP(A291,'Mediana Anual IPCA TOP 5 LP'!$A$2:$XFC$10000,MATCH(D$1,'Mediana Anual IPCA TOP 5 LP'!$A$2:$XDF$2,0),FALSE)=0,NA(),VLOOKUP(A291,'Mediana Anual IPCA TOP 5 LP'!$A$2:$XFC$10000,MATCH(D$1,'Mediana Anual IPCA TOP 5 LP'!$A$2:$XDF$2,0),FALSE))</f>
        <v>3.75</v>
      </c>
      <c r="E291" s="21">
        <f>IF(VLOOKUP(A291,'Mediana Anual IPCA TOP 5 LP'!$A$2:$XFC$10000,MATCH(E$1,'Mediana Anual IPCA TOP 5 LP'!$A$2:$XDF$2,0),FALSE)=0,NA(),VLOOKUP(A291,'Mediana Anual IPCA TOP 5 LP'!$A$2:$XFC$10000,MATCH(E$1,'Mediana Anual IPCA TOP 5 LP'!$A$2:$XDF$2,0),FALSE))</f>
        <v>3.75</v>
      </c>
    </row>
    <row r="292" spans="1:5" x14ac:dyDescent="0.3">
      <c r="A292" s="20">
        <v>44985</v>
      </c>
      <c r="B292" s="21">
        <f>IF(VLOOKUP(A292,'Mediana Anual IPCA TOP 5 LP'!$A$2:$XFC$10000,MATCH(B$1,'Mediana Anual IPCA TOP 5 LP'!$A$2:$XDF$2,0),FALSE)=0,NA(),VLOOKUP(A292,'Mediana Anual IPCA TOP 5 LP'!$A$2:$XFC$10000,MATCH(B$1,'Mediana Anual IPCA TOP 5 LP'!$A$2:$XDF$2,0),FALSE))</f>
        <v>5.9119000000000002</v>
      </c>
      <c r="C292" s="21">
        <f>IF(VLOOKUP(A292,'Mediana Anual IPCA TOP 5 LP'!$A$2:$XFC$10000,MATCH(C$1,'Mediana Anual IPCA TOP 5 LP'!$A$2:$XDF$2,0),FALSE)=0,NA(),VLOOKUP(A292,'Mediana Anual IPCA TOP 5 LP'!$A$2:$XFC$10000,MATCH(C$1,'Mediana Anual IPCA TOP 5 LP'!$A$2:$XDF$2,0),FALSE))</f>
        <v>4.83</v>
      </c>
      <c r="D292" s="21">
        <f>IF(VLOOKUP(A292,'Mediana Anual IPCA TOP 5 LP'!$A$2:$XFC$10000,MATCH(D$1,'Mediana Anual IPCA TOP 5 LP'!$A$2:$XDF$2,0),FALSE)=0,NA(),VLOOKUP(A292,'Mediana Anual IPCA TOP 5 LP'!$A$2:$XFC$10000,MATCH(D$1,'Mediana Anual IPCA TOP 5 LP'!$A$2:$XDF$2,0),FALSE))</f>
        <v>3.75</v>
      </c>
      <c r="E292" s="21">
        <f>IF(VLOOKUP(A292,'Mediana Anual IPCA TOP 5 LP'!$A$2:$XFC$10000,MATCH(E$1,'Mediana Anual IPCA TOP 5 LP'!$A$2:$XDF$2,0),FALSE)=0,NA(),VLOOKUP(A292,'Mediana Anual IPCA TOP 5 LP'!$A$2:$XFC$10000,MATCH(E$1,'Mediana Anual IPCA TOP 5 LP'!$A$2:$XDF$2,0),FALSE))</f>
        <v>3.75</v>
      </c>
    </row>
    <row r="293" spans="1:5" x14ac:dyDescent="0.3">
      <c r="A293" s="20">
        <v>44986</v>
      </c>
      <c r="B293" s="21">
        <f>IF(VLOOKUP(A293,'Mediana Anual IPCA TOP 5 LP'!$A$2:$XFC$10000,MATCH(B$1,'Mediana Anual IPCA TOP 5 LP'!$A$2:$XDF$2,0),FALSE)=0,NA(),VLOOKUP(A293,'Mediana Anual IPCA TOP 5 LP'!$A$2:$XFC$10000,MATCH(B$1,'Mediana Anual IPCA TOP 5 LP'!$A$2:$XDF$2,0),FALSE))</f>
        <v>5.9119000000000002</v>
      </c>
      <c r="C293" s="21">
        <f>IF(VLOOKUP(A293,'Mediana Anual IPCA TOP 5 LP'!$A$2:$XFC$10000,MATCH(C$1,'Mediana Anual IPCA TOP 5 LP'!$A$2:$XDF$2,0),FALSE)=0,NA(),VLOOKUP(A293,'Mediana Anual IPCA TOP 5 LP'!$A$2:$XFC$10000,MATCH(C$1,'Mediana Anual IPCA TOP 5 LP'!$A$2:$XDF$2,0),FALSE))</f>
        <v>4.83</v>
      </c>
      <c r="D293" s="21">
        <f>IF(VLOOKUP(A293,'Mediana Anual IPCA TOP 5 LP'!$A$2:$XFC$10000,MATCH(D$1,'Mediana Anual IPCA TOP 5 LP'!$A$2:$XDF$2,0),FALSE)=0,NA(),VLOOKUP(A293,'Mediana Anual IPCA TOP 5 LP'!$A$2:$XFC$10000,MATCH(D$1,'Mediana Anual IPCA TOP 5 LP'!$A$2:$XDF$2,0),FALSE))</f>
        <v>3.75</v>
      </c>
      <c r="E293" s="21">
        <f>IF(VLOOKUP(A293,'Mediana Anual IPCA TOP 5 LP'!$A$2:$XFC$10000,MATCH(E$1,'Mediana Anual IPCA TOP 5 LP'!$A$2:$XDF$2,0),FALSE)=0,NA(),VLOOKUP(A293,'Mediana Anual IPCA TOP 5 LP'!$A$2:$XFC$10000,MATCH(E$1,'Mediana Anual IPCA TOP 5 LP'!$A$2:$XDF$2,0),FALSE))</f>
        <v>3.75</v>
      </c>
    </row>
    <row r="294" spans="1:5" x14ac:dyDescent="0.3">
      <c r="A294" s="20">
        <v>44987</v>
      </c>
      <c r="B294" s="21">
        <f>IF(VLOOKUP(A294,'Mediana Anual IPCA TOP 5 LP'!$A$2:$XFC$10000,MATCH(B$1,'Mediana Anual IPCA TOP 5 LP'!$A$2:$XDF$2,0),FALSE)=0,NA(),VLOOKUP(A294,'Mediana Anual IPCA TOP 5 LP'!$A$2:$XFC$10000,MATCH(B$1,'Mediana Anual IPCA TOP 5 LP'!$A$2:$XDF$2,0),FALSE))</f>
        <v>5.9119000000000002</v>
      </c>
      <c r="C294" s="21">
        <f>IF(VLOOKUP(A294,'Mediana Anual IPCA TOP 5 LP'!$A$2:$XFC$10000,MATCH(C$1,'Mediana Anual IPCA TOP 5 LP'!$A$2:$XDF$2,0),FALSE)=0,NA(),VLOOKUP(A294,'Mediana Anual IPCA TOP 5 LP'!$A$2:$XFC$10000,MATCH(C$1,'Mediana Anual IPCA TOP 5 LP'!$A$2:$XDF$2,0),FALSE))</f>
        <v>4.83</v>
      </c>
      <c r="D294" s="21">
        <f>IF(VLOOKUP(A294,'Mediana Anual IPCA TOP 5 LP'!$A$2:$XFC$10000,MATCH(D$1,'Mediana Anual IPCA TOP 5 LP'!$A$2:$XDF$2,0),FALSE)=0,NA(),VLOOKUP(A294,'Mediana Anual IPCA TOP 5 LP'!$A$2:$XFC$10000,MATCH(D$1,'Mediana Anual IPCA TOP 5 LP'!$A$2:$XDF$2,0),FALSE))</f>
        <v>3.75</v>
      </c>
      <c r="E294" s="21">
        <f>IF(VLOOKUP(A294,'Mediana Anual IPCA TOP 5 LP'!$A$2:$XFC$10000,MATCH(E$1,'Mediana Anual IPCA TOP 5 LP'!$A$2:$XDF$2,0),FALSE)=0,NA(),VLOOKUP(A294,'Mediana Anual IPCA TOP 5 LP'!$A$2:$XFC$10000,MATCH(E$1,'Mediana Anual IPCA TOP 5 LP'!$A$2:$XDF$2,0),FALSE))</f>
        <v>3.75</v>
      </c>
    </row>
    <row r="295" spans="1:5" x14ac:dyDescent="0.3">
      <c r="A295" s="20">
        <v>44988</v>
      </c>
      <c r="B295" s="21">
        <f>IF(VLOOKUP(A295,'Mediana Anual IPCA TOP 5 LP'!$A$2:$XFC$10000,MATCH(B$1,'Mediana Anual IPCA TOP 5 LP'!$A$2:$XDF$2,0),FALSE)=0,NA(),VLOOKUP(A295,'Mediana Anual IPCA TOP 5 LP'!$A$2:$XFC$10000,MATCH(B$1,'Mediana Anual IPCA TOP 5 LP'!$A$2:$XDF$2,0),FALSE))</f>
        <v>5.9119000000000002</v>
      </c>
      <c r="C295" s="21">
        <f>IF(VLOOKUP(A295,'Mediana Anual IPCA TOP 5 LP'!$A$2:$XFC$10000,MATCH(C$1,'Mediana Anual IPCA TOP 5 LP'!$A$2:$XDF$2,0),FALSE)=0,NA(),VLOOKUP(A295,'Mediana Anual IPCA TOP 5 LP'!$A$2:$XFC$10000,MATCH(C$1,'Mediana Anual IPCA TOP 5 LP'!$A$2:$XDF$2,0),FALSE))</f>
        <v>4.83</v>
      </c>
      <c r="D295" s="21">
        <f>IF(VLOOKUP(A295,'Mediana Anual IPCA TOP 5 LP'!$A$2:$XFC$10000,MATCH(D$1,'Mediana Anual IPCA TOP 5 LP'!$A$2:$XDF$2,0),FALSE)=0,NA(),VLOOKUP(A295,'Mediana Anual IPCA TOP 5 LP'!$A$2:$XFC$10000,MATCH(D$1,'Mediana Anual IPCA TOP 5 LP'!$A$2:$XDF$2,0),FALSE))</f>
        <v>3.75</v>
      </c>
      <c r="E295" s="21">
        <f>IF(VLOOKUP(A295,'Mediana Anual IPCA TOP 5 LP'!$A$2:$XFC$10000,MATCH(E$1,'Mediana Anual IPCA TOP 5 LP'!$A$2:$XDF$2,0),FALSE)=0,NA(),VLOOKUP(A295,'Mediana Anual IPCA TOP 5 LP'!$A$2:$XFC$10000,MATCH(E$1,'Mediana Anual IPCA TOP 5 LP'!$A$2:$XDF$2,0),FALSE))</f>
        <v>3.75</v>
      </c>
    </row>
    <row r="296" spans="1:5" x14ac:dyDescent="0.3">
      <c r="A296" s="20">
        <v>44991</v>
      </c>
      <c r="B296" s="21">
        <f>IF(VLOOKUP(A296,'Mediana Anual IPCA TOP 5 LP'!$A$2:$XFC$10000,MATCH(B$1,'Mediana Anual IPCA TOP 5 LP'!$A$2:$XDF$2,0),FALSE)=0,NA(),VLOOKUP(A296,'Mediana Anual IPCA TOP 5 LP'!$A$2:$XFC$10000,MATCH(B$1,'Mediana Anual IPCA TOP 5 LP'!$A$2:$XDF$2,0),FALSE))</f>
        <v>5.9119000000000002</v>
      </c>
      <c r="C296" s="21">
        <f>IF(VLOOKUP(A296,'Mediana Anual IPCA TOP 5 LP'!$A$2:$XFC$10000,MATCH(C$1,'Mediana Anual IPCA TOP 5 LP'!$A$2:$XDF$2,0),FALSE)=0,NA(),VLOOKUP(A296,'Mediana Anual IPCA TOP 5 LP'!$A$2:$XFC$10000,MATCH(C$1,'Mediana Anual IPCA TOP 5 LP'!$A$2:$XDF$2,0),FALSE))</f>
        <v>4.83</v>
      </c>
      <c r="D296" s="21">
        <f>IF(VLOOKUP(A296,'Mediana Anual IPCA TOP 5 LP'!$A$2:$XFC$10000,MATCH(D$1,'Mediana Anual IPCA TOP 5 LP'!$A$2:$XDF$2,0),FALSE)=0,NA(),VLOOKUP(A296,'Mediana Anual IPCA TOP 5 LP'!$A$2:$XFC$10000,MATCH(D$1,'Mediana Anual IPCA TOP 5 LP'!$A$2:$XDF$2,0),FALSE))</f>
        <v>3.75</v>
      </c>
      <c r="E296" s="21">
        <f>IF(VLOOKUP(A296,'Mediana Anual IPCA TOP 5 LP'!$A$2:$XFC$10000,MATCH(E$1,'Mediana Anual IPCA TOP 5 LP'!$A$2:$XDF$2,0),FALSE)=0,NA(),VLOOKUP(A296,'Mediana Anual IPCA TOP 5 LP'!$A$2:$XFC$10000,MATCH(E$1,'Mediana Anual IPCA TOP 5 LP'!$A$2:$XDF$2,0),FALSE))</f>
        <v>3.75</v>
      </c>
    </row>
    <row r="297" spans="1:5" x14ac:dyDescent="0.3">
      <c r="A297" s="20">
        <v>44992</v>
      </c>
      <c r="B297" s="21">
        <f>IF(VLOOKUP(A297,'Mediana Anual IPCA TOP 5 LP'!$A$2:$XFC$10000,MATCH(B$1,'Mediana Anual IPCA TOP 5 LP'!$A$2:$XDF$2,0),FALSE)=0,NA(),VLOOKUP(A297,'Mediana Anual IPCA TOP 5 LP'!$A$2:$XFC$10000,MATCH(B$1,'Mediana Anual IPCA TOP 5 LP'!$A$2:$XDF$2,0),FALSE))</f>
        <v>5.9119000000000002</v>
      </c>
      <c r="C297" s="21">
        <f>IF(VLOOKUP(A297,'Mediana Anual IPCA TOP 5 LP'!$A$2:$XFC$10000,MATCH(C$1,'Mediana Anual IPCA TOP 5 LP'!$A$2:$XDF$2,0),FALSE)=0,NA(),VLOOKUP(A297,'Mediana Anual IPCA TOP 5 LP'!$A$2:$XFC$10000,MATCH(C$1,'Mediana Anual IPCA TOP 5 LP'!$A$2:$XDF$2,0),FALSE))</f>
        <v>4.83</v>
      </c>
      <c r="D297" s="21">
        <f>IF(VLOOKUP(A297,'Mediana Anual IPCA TOP 5 LP'!$A$2:$XFC$10000,MATCH(D$1,'Mediana Anual IPCA TOP 5 LP'!$A$2:$XDF$2,0),FALSE)=0,NA(),VLOOKUP(A297,'Mediana Anual IPCA TOP 5 LP'!$A$2:$XFC$10000,MATCH(D$1,'Mediana Anual IPCA TOP 5 LP'!$A$2:$XDF$2,0),FALSE))</f>
        <v>3.75</v>
      </c>
      <c r="E297" s="21">
        <f>IF(VLOOKUP(A297,'Mediana Anual IPCA TOP 5 LP'!$A$2:$XFC$10000,MATCH(E$1,'Mediana Anual IPCA TOP 5 LP'!$A$2:$XDF$2,0),FALSE)=0,NA(),VLOOKUP(A297,'Mediana Anual IPCA TOP 5 LP'!$A$2:$XFC$10000,MATCH(E$1,'Mediana Anual IPCA TOP 5 LP'!$A$2:$XDF$2,0),FALSE))</f>
        <v>3.75</v>
      </c>
    </row>
    <row r="298" spans="1:5" x14ac:dyDescent="0.3">
      <c r="A298" s="20">
        <v>44993</v>
      </c>
      <c r="B298" s="21">
        <f>IF(VLOOKUP(A298,'Mediana Anual IPCA TOP 5 LP'!$A$2:$XFC$10000,MATCH(B$1,'Mediana Anual IPCA TOP 5 LP'!$A$2:$XDF$2,0),FALSE)=0,NA(),VLOOKUP(A298,'Mediana Anual IPCA TOP 5 LP'!$A$2:$XFC$10000,MATCH(B$1,'Mediana Anual IPCA TOP 5 LP'!$A$2:$XDF$2,0),FALSE))</f>
        <v>5.9119000000000002</v>
      </c>
      <c r="C298" s="21">
        <f>IF(VLOOKUP(A298,'Mediana Anual IPCA TOP 5 LP'!$A$2:$XFC$10000,MATCH(C$1,'Mediana Anual IPCA TOP 5 LP'!$A$2:$XDF$2,0),FALSE)=0,NA(),VLOOKUP(A298,'Mediana Anual IPCA TOP 5 LP'!$A$2:$XFC$10000,MATCH(C$1,'Mediana Anual IPCA TOP 5 LP'!$A$2:$XDF$2,0),FALSE))</f>
        <v>4.83</v>
      </c>
      <c r="D298" s="21">
        <f>IF(VLOOKUP(A298,'Mediana Anual IPCA TOP 5 LP'!$A$2:$XFC$10000,MATCH(D$1,'Mediana Anual IPCA TOP 5 LP'!$A$2:$XDF$2,0),FALSE)=0,NA(),VLOOKUP(A298,'Mediana Anual IPCA TOP 5 LP'!$A$2:$XFC$10000,MATCH(D$1,'Mediana Anual IPCA TOP 5 LP'!$A$2:$XDF$2,0),FALSE))</f>
        <v>3.75</v>
      </c>
      <c r="E298" s="21">
        <f>IF(VLOOKUP(A298,'Mediana Anual IPCA TOP 5 LP'!$A$2:$XFC$10000,MATCH(E$1,'Mediana Anual IPCA TOP 5 LP'!$A$2:$XDF$2,0),FALSE)=0,NA(),VLOOKUP(A298,'Mediana Anual IPCA TOP 5 LP'!$A$2:$XFC$10000,MATCH(E$1,'Mediana Anual IPCA TOP 5 LP'!$A$2:$XDF$2,0),FALSE))</f>
        <v>3.75</v>
      </c>
    </row>
    <row r="299" spans="1:5" x14ac:dyDescent="0.3">
      <c r="A299" s="20">
        <v>44994</v>
      </c>
      <c r="B299" s="21">
        <f>IF(VLOOKUP(A299,'Mediana Anual IPCA TOP 5 LP'!$A$2:$XFC$10000,MATCH(B$1,'Mediana Anual IPCA TOP 5 LP'!$A$2:$XDF$2,0),FALSE)=0,NA(),VLOOKUP(A299,'Mediana Anual IPCA TOP 5 LP'!$A$2:$XFC$10000,MATCH(B$1,'Mediana Anual IPCA TOP 5 LP'!$A$2:$XDF$2,0),FALSE))</f>
        <v>5.9119000000000002</v>
      </c>
      <c r="C299" s="21">
        <f>IF(VLOOKUP(A299,'Mediana Anual IPCA TOP 5 LP'!$A$2:$XFC$10000,MATCH(C$1,'Mediana Anual IPCA TOP 5 LP'!$A$2:$XDF$2,0),FALSE)=0,NA(),VLOOKUP(A299,'Mediana Anual IPCA TOP 5 LP'!$A$2:$XFC$10000,MATCH(C$1,'Mediana Anual IPCA TOP 5 LP'!$A$2:$XDF$2,0),FALSE))</f>
        <v>4.83</v>
      </c>
      <c r="D299" s="21">
        <f>IF(VLOOKUP(A299,'Mediana Anual IPCA TOP 5 LP'!$A$2:$XFC$10000,MATCH(D$1,'Mediana Anual IPCA TOP 5 LP'!$A$2:$XDF$2,0),FALSE)=0,NA(),VLOOKUP(A299,'Mediana Anual IPCA TOP 5 LP'!$A$2:$XFC$10000,MATCH(D$1,'Mediana Anual IPCA TOP 5 LP'!$A$2:$XDF$2,0),FALSE))</f>
        <v>3.75</v>
      </c>
      <c r="E299" s="21">
        <f>IF(VLOOKUP(A299,'Mediana Anual IPCA TOP 5 LP'!$A$2:$XFC$10000,MATCH(E$1,'Mediana Anual IPCA TOP 5 LP'!$A$2:$XDF$2,0),FALSE)=0,NA(),VLOOKUP(A299,'Mediana Anual IPCA TOP 5 LP'!$A$2:$XFC$10000,MATCH(E$1,'Mediana Anual IPCA TOP 5 LP'!$A$2:$XDF$2,0),FALSE))</f>
        <v>3.75</v>
      </c>
    </row>
    <row r="300" spans="1:5" x14ac:dyDescent="0.3">
      <c r="A300" s="20">
        <v>44995</v>
      </c>
      <c r="B300" s="21">
        <f>IF(VLOOKUP(A300,'Mediana Anual IPCA TOP 5 LP'!$A$2:$XFC$10000,MATCH(B$1,'Mediana Anual IPCA TOP 5 LP'!$A$2:$XDF$2,0),FALSE)=0,NA(),VLOOKUP(A300,'Mediana Anual IPCA TOP 5 LP'!$A$2:$XFC$10000,MATCH(B$1,'Mediana Anual IPCA TOP 5 LP'!$A$2:$XDF$2,0),FALSE))</f>
        <v>6.0913000000000004</v>
      </c>
      <c r="C300" s="21">
        <f>IF(VLOOKUP(A300,'Mediana Anual IPCA TOP 5 LP'!$A$2:$XFC$10000,MATCH(C$1,'Mediana Anual IPCA TOP 5 LP'!$A$2:$XDF$2,0),FALSE)=0,NA(),VLOOKUP(A300,'Mediana Anual IPCA TOP 5 LP'!$A$2:$XFC$10000,MATCH(C$1,'Mediana Anual IPCA TOP 5 LP'!$A$2:$XDF$2,0),FALSE))</f>
        <v>4.83</v>
      </c>
      <c r="D300" s="21">
        <f>IF(VLOOKUP(A300,'Mediana Anual IPCA TOP 5 LP'!$A$2:$XFC$10000,MATCH(D$1,'Mediana Anual IPCA TOP 5 LP'!$A$2:$XDF$2,0),FALSE)=0,NA(),VLOOKUP(A300,'Mediana Anual IPCA TOP 5 LP'!$A$2:$XFC$10000,MATCH(D$1,'Mediana Anual IPCA TOP 5 LP'!$A$2:$XDF$2,0),FALSE))</f>
        <v>3.75</v>
      </c>
      <c r="E300" s="21">
        <f>IF(VLOOKUP(A300,'Mediana Anual IPCA TOP 5 LP'!$A$2:$XFC$10000,MATCH(E$1,'Mediana Anual IPCA TOP 5 LP'!$A$2:$XDF$2,0),FALSE)=0,NA(),VLOOKUP(A300,'Mediana Anual IPCA TOP 5 LP'!$A$2:$XFC$10000,MATCH(E$1,'Mediana Anual IPCA TOP 5 LP'!$A$2:$XDF$2,0),FALSE))</f>
        <v>3.75</v>
      </c>
    </row>
    <row r="301" spans="1:5" x14ac:dyDescent="0.3">
      <c r="A301" s="20">
        <v>44998</v>
      </c>
      <c r="B301" s="21">
        <f>IF(VLOOKUP(A301,'Mediana Anual IPCA TOP 5 LP'!$A$2:$XFC$10000,MATCH(B$1,'Mediana Anual IPCA TOP 5 LP'!$A$2:$XDF$2,0),FALSE)=0,NA(),VLOOKUP(A301,'Mediana Anual IPCA TOP 5 LP'!$A$2:$XFC$10000,MATCH(B$1,'Mediana Anual IPCA TOP 5 LP'!$A$2:$XDF$2,0),FALSE))</f>
        <v>6.0913000000000004</v>
      </c>
      <c r="C301" s="21">
        <f>IF(VLOOKUP(A301,'Mediana Anual IPCA TOP 5 LP'!$A$2:$XFC$10000,MATCH(C$1,'Mediana Anual IPCA TOP 5 LP'!$A$2:$XDF$2,0),FALSE)=0,NA(),VLOOKUP(A301,'Mediana Anual IPCA TOP 5 LP'!$A$2:$XFC$10000,MATCH(C$1,'Mediana Anual IPCA TOP 5 LP'!$A$2:$XDF$2,0),FALSE))</f>
        <v>4.83</v>
      </c>
      <c r="D301" s="21">
        <f>IF(VLOOKUP(A301,'Mediana Anual IPCA TOP 5 LP'!$A$2:$XFC$10000,MATCH(D$1,'Mediana Anual IPCA TOP 5 LP'!$A$2:$XDF$2,0),FALSE)=0,NA(),VLOOKUP(A301,'Mediana Anual IPCA TOP 5 LP'!$A$2:$XFC$10000,MATCH(D$1,'Mediana Anual IPCA TOP 5 LP'!$A$2:$XDF$2,0),FALSE))</f>
        <v>3.75</v>
      </c>
      <c r="E301" s="21">
        <f>IF(VLOOKUP(A301,'Mediana Anual IPCA TOP 5 LP'!$A$2:$XFC$10000,MATCH(E$1,'Mediana Anual IPCA TOP 5 LP'!$A$2:$XDF$2,0),FALSE)=0,NA(),VLOOKUP(A301,'Mediana Anual IPCA TOP 5 LP'!$A$2:$XFC$10000,MATCH(E$1,'Mediana Anual IPCA TOP 5 LP'!$A$2:$XDF$2,0),FALSE))</f>
        <v>3.75</v>
      </c>
    </row>
    <row r="302" spans="1:5" x14ac:dyDescent="0.3">
      <c r="A302" s="20">
        <v>44999</v>
      </c>
      <c r="B302" s="21">
        <f>IF(VLOOKUP(A302,'Mediana Anual IPCA TOP 5 LP'!$A$2:$XFC$10000,MATCH(B$1,'Mediana Anual IPCA TOP 5 LP'!$A$2:$XDF$2,0),FALSE)=0,NA(),VLOOKUP(A302,'Mediana Anual IPCA TOP 5 LP'!$A$2:$XFC$10000,MATCH(B$1,'Mediana Anual IPCA TOP 5 LP'!$A$2:$XDF$2,0),FALSE))</f>
        <v>6.0913000000000004</v>
      </c>
      <c r="C302" s="21">
        <f>IF(VLOOKUP(A302,'Mediana Anual IPCA TOP 5 LP'!$A$2:$XFC$10000,MATCH(C$1,'Mediana Anual IPCA TOP 5 LP'!$A$2:$XDF$2,0),FALSE)=0,NA(),VLOOKUP(A302,'Mediana Anual IPCA TOP 5 LP'!$A$2:$XFC$10000,MATCH(C$1,'Mediana Anual IPCA TOP 5 LP'!$A$2:$XDF$2,0),FALSE))</f>
        <v>4.83</v>
      </c>
      <c r="D302" s="21">
        <f>IF(VLOOKUP(A302,'Mediana Anual IPCA TOP 5 LP'!$A$2:$XFC$10000,MATCH(D$1,'Mediana Anual IPCA TOP 5 LP'!$A$2:$XDF$2,0),FALSE)=0,NA(),VLOOKUP(A302,'Mediana Anual IPCA TOP 5 LP'!$A$2:$XFC$10000,MATCH(D$1,'Mediana Anual IPCA TOP 5 LP'!$A$2:$XDF$2,0),FALSE))</f>
        <v>3.75</v>
      </c>
      <c r="E302" s="21">
        <f>IF(VLOOKUP(A302,'Mediana Anual IPCA TOP 5 LP'!$A$2:$XFC$10000,MATCH(E$1,'Mediana Anual IPCA TOP 5 LP'!$A$2:$XDF$2,0),FALSE)=0,NA(),VLOOKUP(A302,'Mediana Anual IPCA TOP 5 LP'!$A$2:$XFC$10000,MATCH(E$1,'Mediana Anual IPCA TOP 5 LP'!$A$2:$XDF$2,0),FALSE))</f>
        <v>3.75</v>
      </c>
    </row>
    <row r="303" spans="1:5" x14ac:dyDescent="0.3">
      <c r="A303" s="20">
        <v>45000</v>
      </c>
      <c r="B303" s="21">
        <f>IF(VLOOKUP(A303,'Mediana Anual IPCA TOP 5 LP'!$A$2:$XFC$10000,MATCH(B$1,'Mediana Anual IPCA TOP 5 LP'!$A$2:$XDF$2,0),FALSE)=0,NA(),VLOOKUP(A303,'Mediana Anual IPCA TOP 5 LP'!$A$2:$XFC$10000,MATCH(B$1,'Mediana Anual IPCA TOP 5 LP'!$A$2:$XDF$2,0),FALSE))</f>
        <v>6.0913000000000004</v>
      </c>
      <c r="C303" s="21">
        <f>IF(VLOOKUP(A303,'Mediana Anual IPCA TOP 5 LP'!$A$2:$XFC$10000,MATCH(C$1,'Mediana Anual IPCA TOP 5 LP'!$A$2:$XDF$2,0),FALSE)=0,NA(),VLOOKUP(A303,'Mediana Anual IPCA TOP 5 LP'!$A$2:$XFC$10000,MATCH(C$1,'Mediana Anual IPCA TOP 5 LP'!$A$2:$XDF$2,0),FALSE))</f>
        <v>4.83</v>
      </c>
      <c r="D303" s="21">
        <f>IF(VLOOKUP(A303,'Mediana Anual IPCA TOP 5 LP'!$A$2:$XFC$10000,MATCH(D$1,'Mediana Anual IPCA TOP 5 LP'!$A$2:$XDF$2,0),FALSE)=0,NA(),VLOOKUP(A303,'Mediana Anual IPCA TOP 5 LP'!$A$2:$XFC$10000,MATCH(D$1,'Mediana Anual IPCA TOP 5 LP'!$A$2:$XDF$2,0),FALSE))</f>
        <v>3.75</v>
      </c>
      <c r="E303" s="21">
        <f>IF(VLOOKUP(A303,'Mediana Anual IPCA TOP 5 LP'!$A$2:$XFC$10000,MATCH(E$1,'Mediana Anual IPCA TOP 5 LP'!$A$2:$XDF$2,0),FALSE)=0,NA(),VLOOKUP(A303,'Mediana Anual IPCA TOP 5 LP'!$A$2:$XFC$10000,MATCH(E$1,'Mediana Anual IPCA TOP 5 LP'!$A$2:$XDF$2,0),FALSE))</f>
        <v>3.75</v>
      </c>
    </row>
    <row r="304" spans="1:5" x14ac:dyDescent="0.3">
      <c r="A304" s="20">
        <v>45001</v>
      </c>
      <c r="B304" s="21">
        <f>IF(VLOOKUP(A304,'Mediana Anual IPCA TOP 5 LP'!$A$2:$XFC$10000,MATCH(B$1,'Mediana Anual IPCA TOP 5 LP'!$A$2:$XDF$2,0),FALSE)=0,NA(),VLOOKUP(A304,'Mediana Anual IPCA TOP 5 LP'!$A$2:$XFC$10000,MATCH(B$1,'Mediana Anual IPCA TOP 5 LP'!$A$2:$XDF$2,0),FALSE))</f>
        <v>6.0913000000000004</v>
      </c>
      <c r="C304" s="21">
        <f>IF(VLOOKUP(A304,'Mediana Anual IPCA TOP 5 LP'!$A$2:$XFC$10000,MATCH(C$1,'Mediana Anual IPCA TOP 5 LP'!$A$2:$XDF$2,0),FALSE)=0,NA(),VLOOKUP(A304,'Mediana Anual IPCA TOP 5 LP'!$A$2:$XFC$10000,MATCH(C$1,'Mediana Anual IPCA TOP 5 LP'!$A$2:$XDF$2,0),FALSE))</f>
        <v>4.83</v>
      </c>
      <c r="D304" s="21">
        <f>IF(VLOOKUP(A304,'Mediana Anual IPCA TOP 5 LP'!$A$2:$XFC$10000,MATCH(D$1,'Mediana Anual IPCA TOP 5 LP'!$A$2:$XDF$2,0),FALSE)=0,NA(),VLOOKUP(A304,'Mediana Anual IPCA TOP 5 LP'!$A$2:$XFC$10000,MATCH(D$1,'Mediana Anual IPCA TOP 5 LP'!$A$2:$XDF$2,0),FALSE))</f>
        <v>3.75</v>
      </c>
      <c r="E304" s="21">
        <f>IF(VLOOKUP(A304,'Mediana Anual IPCA TOP 5 LP'!$A$2:$XFC$10000,MATCH(E$1,'Mediana Anual IPCA TOP 5 LP'!$A$2:$XDF$2,0),FALSE)=0,NA(),VLOOKUP(A304,'Mediana Anual IPCA TOP 5 LP'!$A$2:$XFC$10000,MATCH(E$1,'Mediana Anual IPCA TOP 5 LP'!$A$2:$XDF$2,0),FALSE))</f>
        <v>3.75</v>
      </c>
    </row>
    <row r="305" spans="1:5" x14ac:dyDescent="0.3">
      <c r="A305" s="20">
        <v>45002</v>
      </c>
      <c r="B305" s="21">
        <f>IF(VLOOKUP(A305,'Mediana Anual IPCA TOP 5 LP'!$A$2:$XFC$10000,MATCH(B$1,'Mediana Anual IPCA TOP 5 LP'!$A$2:$XDF$2,0),FALSE)=0,NA(),VLOOKUP(A305,'Mediana Anual IPCA TOP 5 LP'!$A$2:$XFC$10000,MATCH(B$1,'Mediana Anual IPCA TOP 5 LP'!$A$2:$XDF$2,0),FALSE))</f>
        <v>5.9015000000000004</v>
      </c>
      <c r="C305" s="21">
        <f>IF(VLOOKUP(A305,'Mediana Anual IPCA TOP 5 LP'!$A$2:$XFC$10000,MATCH(C$1,'Mediana Anual IPCA TOP 5 LP'!$A$2:$XDF$2,0),FALSE)=0,NA(),VLOOKUP(A305,'Mediana Anual IPCA TOP 5 LP'!$A$2:$XFC$10000,MATCH(C$1,'Mediana Anual IPCA TOP 5 LP'!$A$2:$XDF$2,0),FALSE))</f>
        <v>4.88</v>
      </c>
      <c r="D305" s="21">
        <f>IF(VLOOKUP(A305,'Mediana Anual IPCA TOP 5 LP'!$A$2:$XFC$10000,MATCH(D$1,'Mediana Anual IPCA TOP 5 LP'!$A$2:$XDF$2,0),FALSE)=0,NA(),VLOOKUP(A305,'Mediana Anual IPCA TOP 5 LP'!$A$2:$XFC$10000,MATCH(D$1,'Mediana Anual IPCA TOP 5 LP'!$A$2:$XDF$2,0),FALSE))</f>
        <v>4.1500000000000004</v>
      </c>
      <c r="E305" s="21">
        <f>IF(VLOOKUP(A305,'Mediana Anual IPCA TOP 5 LP'!$A$2:$XFC$10000,MATCH(E$1,'Mediana Anual IPCA TOP 5 LP'!$A$2:$XDF$2,0),FALSE)=0,NA(),VLOOKUP(A305,'Mediana Anual IPCA TOP 5 LP'!$A$2:$XFC$10000,MATCH(E$1,'Mediana Anual IPCA TOP 5 LP'!$A$2:$XDF$2,0),FALSE))</f>
        <v>4.25</v>
      </c>
    </row>
    <row r="306" spans="1:5" x14ac:dyDescent="0.3">
      <c r="A306" s="20">
        <v>45005</v>
      </c>
      <c r="B306" s="21">
        <f>IF(VLOOKUP(A306,'Mediana Anual IPCA TOP 5 LP'!$A$2:$XFC$10000,MATCH(B$1,'Mediana Anual IPCA TOP 5 LP'!$A$2:$XDF$2,0),FALSE)=0,NA(),VLOOKUP(A306,'Mediana Anual IPCA TOP 5 LP'!$A$2:$XFC$10000,MATCH(B$1,'Mediana Anual IPCA TOP 5 LP'!$A$2:$XDF$2,0),FALSE))</f>
        <v>5.9015000000000004</v>
      </c>
      <c r="C306" s="21">
        <f>IF(VLOOKUP(A306,'Mediana Anual IPCA TOP 5 LP'!$A$2:$XFC$10000,MATCH(C$1,'Mediana Anual IPCA TOP 5 LP'!$A$2:$XDF$2,0),FALSE)=0,NA(),VLOOKUP(A306,'Mediana Anual IPCA TOP 5 LP'!$A$2:$XFC$10000,MATCH(C$1,'Mediana Anual IPCA TOP 5 LP'!$A$2:$XDF$2,0),FALSE))</f>
        <v>4.88</v>
      </c>
      <c r="D306" s="21">
        <f>IF(VLOOKUP(A306,'Mediana Anual IPCA TOP 5 LP'!$A$2:$XFC$10000,MATCH(D$1,'Mediana Anual IPCA TOP 5 LP'!$A$2:$XDF$2,0),FALSE)=0,NA(),VLOOKUP(A306,'Mediana Anual IPCA TOP 5 LP'!$A$2:$XFC$10000,MATCH(D$1,'Mediana Anual IPCA TOP 5 LP'!$A$2:$XDF$2,0),FALSE))</f>
        <v>4.1500000000000004</v>
      </c>
      <c r="E306" s="21">
        <f>IF(VLOOKUP(A306,'Mediana Anual IPCA TOP 5 LP'!$A$2:$XFC$10000,MATCH(E$1,'Mediana Anual IPCA TOP 5 LP'!$A$2:$XDF$2,0),FALSE)=0,NA(),VLOOKUP(A306,'Mediana Anual IPCA TOP 5 LP'!$A$2:$XFC$10000,MATCH(E$1,'Mediana Anual IPCA TOP 5 LP'!$A$2:$XDF$2,0),FALSE))</f>
        <v>4.25</v>
      </c>
    </row>
    <row r="307" spans="1:5" x14ac:dyDescent="0.3">
      <c r="A307" s="20">
        <v>45006</v>
      </c>
      <c r="B307" s="21">
        <f>IF(VLOOKUP(A307,'Mediana Anual IPCA TOP 5 LP'!$A$2:$XFC$10000,MATCH(B$1,'Mediana Anual IPCA TOP 5 LP'!$A$2:$XDF$2,0),FALSE)=0,NA(),VLOOKUP(A307,'Mediana Anual IPCA TOP 5 LP'!$A$2:$XFC$10000,MATCH(B$1,'Mediana Anual IPCA TOP 5 LP'!$A$2:$XDF$2,0),FALSE))</f>
        <v>5.9015000000000004</v>
      </c>
      <c r="C307" s="21">
        <f>IF(VLOOKUP(A307,'Mediana Anual IPCA TOP 5 LP'!$A$2:$XFC$10000,MATCH(C$1,'Mediana Anual IPCA TOP 5 LP'!$A$2:$XDF$2,0),FALSE)=0,NA(),VLOOKUP(A307,'Mediana Anual IPCA TOP 5 LP'!$A$2:$XFC$10000,MATCH(C$1,'Mediana Anual IPCA TOP 5 LP'!$A$2:$XDF$2,0),FALSE))</f>
        <v>4.88</v>
      </c>
      <c r="D307" s="21">
        <f>IF(VLOOKUP(A307,'Mediana Anual IPCA TOP 5 LP'!$A$2:$XFC$10000,MATCH(D$1,'Mediana Anual IPCA TOP 5 LP'!$A$2:$XDF$2,0),FALSE)=0,NA(),VLOOKUP(A307,'Mediana Anual IPCA TOP 5 LP'!$A$2:$XFC$10000,MATCH(D$1,'Mediana Anual IPCA TOP 5 LP'!$A$2:$XDF$2,0),FALSE))</f>
        <v>4.1500000000000004</v>
      </c>
      <c r="E307" s="21">
        <f>IF(VLOOKUP(A307,'Mediana Anual IPCA TOP 5 LP'!$A$2:$XFC$10000,MATCH(E$1,'Mediana Anual IPCA TOP 5 LP'!$A$2:$XDF$2,0),FALSE)=0,NA(),VLOOKUP(A307,'Mediana Anual IPCA TOP 5 LP'!$A$2:$XFC$10000,MATCH(E$1,'Mediana Anual IPCA TOP 5 LP'!$A$2:$XDF$2,0),FALSE))</f>
        <v>4.25</v>
      </c>
    </row>
    <row r="308" spans="1:5" x14ac:dyDescent="0.3">
      <c r="A308" s="20">
        <v>45007</v>
      </c>
      <c r="B308" s="21">
        <f>IF(VLOOKUP(A308,'Mediana Anual IPCA TOP 5 LP'!$A$2:$XFC$10000,MATCH(B$1,'Mediana Anual IPCA TOP 5 LP'!$A$2:$XDF$2,0),FALSE)=0,NA(),VLOOKUP(A308,'Mediana Anual IPCA TOP 5 LP'!$A$2:$XFC$10000,MATCH(B$1,'Mediana Anual IPCA TOP 5 LP'!$A$2:$XDF$2,0),FALSE))</f>
        <v>5.9015000000000004</v>
      </c>
      <c r="C308" s="21">
        <f>IF(VLOOKUP(A308,'Mediana Anual IPCA TOP 5 LP'!$A$2:$XFC$10000,MATCH(C$1,'Mediana Anual IPCA TOP 5 LP'!$A$2:$XDF$2,0),FALSE)=0,NA(),VLOOKUP(A308,'Mediana Anual IPCA TOP 5 LP'!$A$2:$XFC$10000,MATCH(C$1,'Mediana Anual IPCA TOP 5 LP'!$A$2:$XDF$2,0),FALSE))</f>
        <v>4.88</v>
      </c>
      <c r="D308" s="21">
        <f>IF(VLOOKUP(A308,'Mediana Anual IPCA TOP 5 LP'!$A$2:$XFC$10000,MATCH(D$1,'Mediana Anual IPCA TOP 5 LP'!$A$2:$XDF$2,0),FALSE)=0,NA(),VLOOKUP(A308,'Mediana Anual IPCA TOP 5 LP'!$A$2:$XFC$10000,MATCH(D$1,'Mediana Anual IPCA TOP 5 LP'!$A$2:$XDF$2,0),FALSE))</f>
        <v>4.1500000000000004</v>
      </c>
      <c r="E308" s="21">
        <f>IF(VLOOKUP(A308,'Mediana Anual IPCA TOP 5 LP'!$A$2:$XFC$10000,MATCH(E$1,'Mediana Anual IPCA TOP 5 LP'!$A$2:$XDF$2,0),FALSE)=0,NA(),VLOOKUP(A308,'Mediana Anual IPCA TOP 5 LP'!$A$2:$XFC$10000,MATCH(E$1,'Mediana Anual IPCA TOP 5 LP'!$A$2:$XDF$2,0),FALSE))</f>
        <v>4.25</v>
      </c>
    </row>
    <row r="309" spans="1:5" x14ac:dyDescent="0.3">
      <c r="A309" s="20">
        <v>45008</v>
      </c>
      <c r="B309" s="21">
        <f>IF(VLOOKUP(A309,'Mediana Anual IPCA TOP 5 LP'!$A$2:$XFC$10000,MATCH(B$1,'Mediana Anual IPCA TOP 5 LP'!$A$2:$XDF$2,0),FALSE)=0,NA(),VLOOKUP(A309,'Mediana Anual IPCA TOP 5 LP'!$A$2:$XFC$10000,MATCH(B$1,'Mediana Anual IPCA TOP 5 LP'!$A$2:$XDF$2,0),FALSE))</f>
        <v>5.9015000000000004</v>
      </c>
      <c r="C309" s="21">
        <f>IF(VLOOKUP(A309,'Mediana Anual IPCA TOP 5 LP'!$A$2:$XFC$10000,MATCH(C$1,'Mediana Anual IPCA TOP 5 LP'!$A$2:$XDF$2,0),FALSE)=0,NA(),VLOOKUP(A309,'Mediana Anual IPCA TOP 5 LP'!$A$2:$XFC$10000,MATCH(C$1,'Mediana Anual IPCA TOP 5 LP'!$A$2:$XDF$2,0),FALSE))</f>
        <v>4.88</v>
      </c>
      <c r="D309" s="21">
        <f>IF(VLOOKUP(A309,'Mediana Anual IPCA TOP 5 LP'!$A$2:$XFC$10000,MATCH(D$1,'Mediana Anual IPCA TOP 5 LP'!$A$2:$XDF$2,0),FALSE)=0,NA(),VLOOKUP(A309,'Mediana Anual IPCA TOP 5 LP'!$A$2:$XFC$10000,MATCH(D$1,'Mediana Anual IPCA TOP 5 LP'!$A$2:$XDF$2,0),FALSE))</f>
        <v>4.1500000000000004</v>
      </c>
      <c r="E309" s="21">
        <f>IF(VLOOKUP(A309,'Mediana Anual IPCA TOP 5 LP'!$A$2:$XFC$10000,MATCH(E$1,'Mediana Anual IPCA TOP 5 LP'!$A$2:$XDF$2,0),FALSE)=0,NA(),VLOOKUP(A309,'Mediana Anual IPCA TOP 5 LP'!$A$2:$XFC$10000,MATCH(E$1,'Mediana Anual IPCA TOP 5 LP'!$A$2:$XDF$2,0),FALSE))</f>
        <v>4.25</v>
      </c>
    </row>
    <row r="310" spans="1:5" x14ac:dyDescent="0.3">
      <c r="A310" s="20">
        <v>45009</v>
      </c>
      <c r="B310" s="21">
        <f>IF(VLOOKUP(A310,'Mediana Anual IPCA TOP 5 LP'!$A$2:$XFC$10000,MATCH(B$1,'Mediana Anual IPCA TOP 5 LP'!$A$2:$XDF$2,0),FALSE)=0,NA(),VLOOKUP(A310,'Mediana Anual IPCA TOP 5 LP'!$A$2:$XFC$10000,MATCH(B$1,'Mediana Anual IPCA TOP 5 LP'!$A$2:$XDF$2,0),FALSE))</f>
        <v>5.9558999999999997</v>
      </c>
      <c r="C310" s="21">
        <f>IF(VLOOKUP(A310,'Mediana Anual IPCA TOP 5 LP'!$A$2:$XFC$10000,MATCH(C$1,'Mediana Anual IPCA TOP 5 LP'!$A$2:$XDF$2,0),FALSE)=0,NA(),VLOOKUP(A310,'Mediana Anual IPCA TOP 5 LP'!$A$2:$XFC$10000,MATCH(C$1,'Mediana Anual IPCA TOP 5 LP'!$A$2:$XDF$2,0),FALSE))</f>
        <v>4.8899999999999997</v>
      </c>
      <c r="D310" s="21">
        <f>IF(VLOOKUP(A310,'Mediana Anual IPCA TOP 5 LP'!$A$2:$XFC$10000,MATCH(D$1,'Mediana Anual IPCA TOP 5 LP'!$A$2:$XDF$2,0),FALSE)=0,NA(),VLOOKUP(A310,'Mediana Anual IPCA TOP 5 LP'!$A$2:$XFC$10000,MATCH(D$1,'Mediana Anual IPCA TOP 5 LP'!$A$2:$XDF$2,0),FALSE))</f>
        <v>4.1500000000000004</v>
      </c>
      <c r="E310" s="21">
        <f>IF(VLOOKUP(A310,'Mediana Anual IPCA TOP 5 LP'!$A$2:$XFC$10000,MATCH(E$1,'Mediana Anual IPCA TOP 5 LP'!$A$2:$XDF$2,0),FALSE)=0,NA(),VLOOKUP(A310,'Mediana Anual IPCA TOP 5 LP'!$A$2:$XFC$10000,MATCH(E$1,'Mediana Anual IPCA TOP 5 LP'!$A$2:$XDF$2,0),FALSE))</f>
        <v>4.25</v>
      </c>
    </row>
    <row r="311" spans="1:5" x14ac:dyDescent="0.3">
      <c r="A311" s="20">
        <v>45012</v>
      </c>
      <c r="B311" s="21">
        <f>IF(VLOOKUP(A311,'Mediana Anual IPCA TOP 5 LP'!$A$2:$XFC$10000,MATCH(B$1,'Mediana Anual IPCA TOP 5 LP'!$A$2:$XDF$2,0),FALSE)=0,NA(),VLOOKUP(A311,'Mediana Anual IPCA TOP 5 LP'!$A$2:$XFC$10000,MATCH(B$1,'Mediana Anual IPCA TOP 5 LP'!$A$2:$XDF$2,0),FALSE))</f>
        <v>5.9558999999999997</v>
      </c>
      <c r="C311" s="21">
        <f>IF(VLOOKUP(A311,'Mediana Anual IPCA TOP 5 LP'!$A$2:$XFC$10000,MATCH(C$1,'Mediana Anual IPCA TOP 5 LP'!$A$2:$XDF$2,0),FALSE)=0,NA(),VLOOKUP(A311,'Mediana Anual IPCA TOP 5 LP'!$A$2:$XFC$10000,MATCH(C$1,'Mediana Anual IPCA TOP 5 LP'!$A$2:$XDF$2,0),FALSE))</f>
        <v>4.8899999999999997</v>
      </c>
      <c r="D311" s="21">
        <f>IF(VLOOKUP(A311,'Mediana Anual IPCA TOP 5 LP'!$A$2:$XFC$10000,MATCH(D$1,'Mediana Anual IPCA TOP 5 LP'!$A$2:$XDF$2,0),FALSE)=0,NA(),VLOOKUP(A311,'Mediana Anual IPCA TOP 5 LP'!$A$2:$XFC$10000,MATCH(D$1,'Mediana Anual IPCA TOP 5 LP'!$A$2:$XDF$2,0),FALSE))</f>
        <v>4.1500000000000004</v>
      </c>
      <c r="E311" s="21">
        <f>IF(VLOOKUP(A311,'Mediana Anual IPCA TOP 5 LP'!$A$2:$XFC$10000,MATCH(E$1,'Mediana Anual IPCA TOP 5 LP'!$A$2:$XDF$2,0),FALSE)=0,NA(),VLOOKUP(A311,'Mediana Anual IPCA TOP 5 LP'!$A$2:$XFC$10000,MATCH(E$1,'Mediana Anual IPCA TOP 5 LP'!$A$2:$XDF$2,0),FALSE))</f>
        <v>4.25</v>
      </c>
    </row>
    <row r="312" spans="1:5" x14ac:dyDescent="0.3">
      <c r="A312" s="20">
        <v>45013</v>
      </c>
      <c r="B312" s="21">
        <f>IF(VLOOKUP(A312,'Mediana Anual IPCA TOP 5 LP'!$A$2:$XFC$10000,MATCH(B$1,'Mediana Anual IPCA TOP 5 LP'!$A$2:$XDF$2,0),FALSE)=0,NA(),VLOOKUP(A312,'Mediana Anual IPCA TOP 5 LP'!$A$2:$XFC$10000,MATCH(B$1,'Mediana Anual IPCA TOP 5 LP'!$A$2:$XDF$2,0),FALSE))</f>
        <v>5.9558999999999997</v>
      </c>
      <c r="C312" s="21">
        <f>IF(VLOOKUP(A312,'Mediana Anual IPCA TOP 5 LP'!$A$2:$XFC$10000,MATCH(C$1,'Mediana Anual IPCA TOP 5 LP'!$A$2:$XDF$2,0),FALSE)=0,NA(),VLOOKUP(A312,'Mediana Anual IPCA TOP 5 LP'!$A$2:$XFC$10000,MATCH(C$1,'Mediana Anual IPCA TOP 5 LP'!$A$2:$XDF$2,0),FALSE))</f>
        <v>4.8899999999999997</v>
      </c>
      <c r="D312" s="21">
        <f>IF(VLOOKUP(A312,'Mediana Anual IPCA TOP 5 LP'!$A$2:$XFC$10000,MATCH(D$1,'Mediana Anual IPCA TOP 5 LP'!$A$2:$XDF$2,0),FALSE)=0,NA(),VLOOKUP(A312,'Mediana Anual IPCA TOP 5 LP'!$A$2:$XFC$10000,MATCH(D$1,'Mediana Anual IPCA TOP 5 LP'!$A$2:$XDF$2,0),FALSE))</f>
        <v>4.1500000000000004</v>
      </c>
      <c r="E312" s="21">
        <f>IF(VLOOKUP(A312,'Mediana Anual IPCA TOP 5 LP'!$A$2:$XFC$10000,MATCH(E$1,'Mediana Anual IPCA TOP 5 LP'!$A$2:$XDF$2,0),FALSE)=0,NA(),VLOOKUP(A312,'Mediana Anual IPCA TOP 5 LP'!$A$2:$XFC$10000,MATCH(E$1,'Mediana Anual IPCA TOP 5 LP'!$A$2:$XDF$2,0),FALSE))</f>
        <v>4.25</v>
      </c>
    </row>
    <row r="313" spans="1:5" x14ac:dyDescent="0.3">
      <c r="A313" s="20">
        <v>45014</v>
      </c>
      <c r="B313" s="21">
        <f>IF(VLOOKUP(A313,'Mediana Anual IPCA TOP 5 LP'!$A$2:$XFC$10000,MATCH(B$1,'Mediana Anual IPCA TOP 5 LP'!$A$2:$XDF$2,0),FALSE)=0,NA(),VLOOKUP(A313,'Mediana Anual IPCA TOP 5 LP'!$A$2:$XFC$10000,MATCH(B$1,'Mediana Anual IPCA TOP 5 LP'!$A$2:$XDF$2,0),FALSE))</f>
        <v>5.9558999999999997</v>
      </c>
      <c r="C313" s="21">
        <f>IF(VLOOKUP(A313,'Mediana Anual IPCA TOP 5 LP'!$A$2:$XFC$10000,MATCH(C$1,'Mediana Anual IPCA TOP 5 LP'!$A$2:$XDF$2,0),FALSE)=0,NA(),VLOOKUP(A313,'Mediana Anual IPCA TOP 5 LP'!$A$2:$XFC$10000,MATCH(C$1,'Mediana Anual IPCA TOP 5 LP'!$A$2:$XDF$2,0),FALSE))</f>
        <v>4.8899999999999997</v>
      </c>
      <c r="D313" s="21">
        <f>IF(VLOOKUP(A313,'Mediana Anual IPCA TOP 5 LP'!$A$2:$XFC$10000,MATCH(D$1,'Mediana Anual IPCA TOP 5 LP'!$A$2:$XDF$2,0),FALSE)=0,NA(),VLOOKUP(A313,'Mediana Anual IPCA TOP 5 LP'!$A$2:$XFC$10000,MATCH(D$1,'Mediana Anual IPCA TOP 5 LP'!$A$2:$XDF$2,0),FALSE))</f>
        <v>4.1500000000000004</v>
      </c>
      <c r="E313" s="21">
        <f>IF(VLOOKUP(A313,'Mediana Anual IPCA TOP 5 LP'!$A$2:$XFC$10000,MATCH(E$1,'Mediana Anual IPCA TOP 5 LP'!$A$2:$XDF$2,0),FALSE)=0,NA(),VLOOKUP(A313,'Mediana Anual IPCA TOP 5 LP'!$A$2:$XFC$10000,MATCH(E$1,'Mediana Anual IPCA TOP 5 LP'!$A$2:$XDF$2,0),FALSE))</f>
        <v>4.25</v>
      </c>
    </row>
    <row r="314" spans="1:5" x14ac:dyDescent="0.3">
      <c r="A314" s="20">
        <v>45015</v>
      </c>
      <c r="B314" s="21">
        <f>IF(VLOOKUP(A314,'Mediana Anual IPCA TOP 5 LP'!$A$2:$XFC$10000,MATCH(B$1,'Mediana Anual IPCA TOP 5 LP'!$A$2:$XDF$2,0),FALSE)=0,NA(),VLOOKUP(A314,'Mediana Anual IPCA TOP 5 LP'!$A$2:$XFC$10000,MATCH(B$1,'Mediana Anual IPCA TOP 5 LP'!$A$2:$XDF$2,0),FALSE))</f>
        <v>5.9558999999999997</v>
      </c>
      <c r="C314" s="21">
        <f>IF(VLOOKUP(A314,'Mediana Anual IPCA TOP 5 LP'!$A$2:$XFC$10000,MATCH(C$1,'Mediana Anual IPCA TOP 5 LP'!$A$2:$XDF$2,0),FALSE)=0,NA(),VLOOKUP(A314,'Mediana Anual IPCA TOP 5 LP'!$A$2:$XFC$10000,MATCH(C$1,'Mediana Anual IPCA TOP 5 LP'!$A$2:$XDF$2,0),FALSE))</f>
        <v>4.8899999999999997</v>
      </c>
      <c r="D314" s="21">
        <f>IF(VLOOKUP(A314,'Mediana Anual IPCA TOP 5 LP'!$A$2:$XFC$10000,MATCH(D$1,'Mediana Anual IPCA TOP 5 LP'!$A$2:$XDF$2,0),FALSE)=0,NA(),VLOOKUP(A314,'Mediana Anual IPCA TOP 5 LP'!$A$2:$XFC$10000,MATCH(D$1,'Mediana Anual IPCA TOP 5 LP'!$A$2:$XDF$2,0),FALSE))</f>
        <v>4.1500000000000004</v>
      </c>
      <c r="E314" s="21">
        <f>IF(VLOOKUP(A314,'Mediana Anual IPCA TOP 5 LP'!$A$2:$XFC$10000,MATCH(E$1,'Mediana Anual IPCA TOP 5 LP'!$A$2:$XDF$2,0),FALSE)=0,NA(),VLOOKUP(A314,'Mediana Anual IPCA TOP 5 LP'!$A$2:$XFC$10000,MATCH(E$1,'Mediana Anual IPCA TOP 5 LP'!$A$2:$XDF$2,0),FALSE))</f>
        <v>4.25</v>
      </c>
    </row>
    <row r="315" spans="1:5" x14ac:dyDescent="0.3">
      <c r="A315" s="20">
        <v>45016</v>
      </c>
      <c r="B315" s="21">
        <f>IF(VLOOKUP(A315,'Mediana Anual IPCA TOP 5 LP'!$A$2:$XFC$10000,MATCH(B$1,'Mediana Anual IPCA TOP 5 LP'!$A$2:$XDF$2,0),FALSE)=0,NA(),VLOOKUP(A315,'Mediana Anual IPCA TOP 5 LP'!$A$2:$XFC$10000,MATCH(B$1,'Mediana Anual IPCA TOP 5 LP'!$A$2:$XDF$2,0),FALSE))</f>
        <v>5.9558999999999997</v>
      </c>
      <c r="C315" s="21">
        <f>IF(VLOOKUP(A315,'Mediana Anual IPCA TOP 5 LP'!$A$2:$XFC$10000,MATCH(C$1,'Mediana Anual IPCA TOP 5 LP'!$A$2:$XDF$2,0),FALSE)=0,NA(),VLOOKUP(A315,'Mediana Anual IPCA TOP 5 LP'!$A$2:$XFC$10000,MATCH(C$1,'Mediana Anual IPCA TOP 5 LP'!$A$2:$XDF$2,0),FALSE))</f>
        <v>4.8899999999999997</v>
      </c>
      <c r="D315" s="21">
        <f>IF(VLOOKUP(A315,'Mediana Anual IPCA TOP 5 LP'!$A$2:$XFC$10000,MATCH(D$1,'Mediana Anual IPCA TOP 5 LP'!$A$2:$XDF$2,0),FALSE)=0,NA(),VLOOKUP(A315,'Mediana Anual IPCA TOP 5 LP'!$A$2:$XFC$10000,MATCH(D$1,'Mediana Anual IPCA TOP 5 LP'!$A$2:$XDF$2,0),FALSE))</f>
        <v>4.1500000000000004</v>
      </c>
      <c r="E315" s="21">
        <f>IF(VLOOKUP(A315,'Mediana Anual IPCA TOP 5 LP'!$A$2:$XFC$10000,MATCH(E$1,'Mediana Anual IPCA TOP 5 LP'!$A$2:$XDF$2,0),FALSE)=0,NA(),VLOOKUP(A315,'Mediana Anual IPCA TOP 5 LP'!$A$2:$XFC$10000,MATCH(E$1,'Mediana Anual IPCA TOP 5 LP'!$A$2:$XDF$2,0),FALSE))</f>
        <v>4.25</v>
      </c>
    </row>
    <row r="316" spans="1:5" x14ac:dyDescent="0.3">
      <c r="A316" s="20">
        <v>45019</v>
      </c>
      <c r="B316" s="21">
        <f>IF(VLOOKUP(A316,'Mediana Anual IPCA TOP 5 LP'!$A$2:$XFC$10000,MATCH(B$1,'Mediana Anual IPCA TOP 5 LP'!$A$2:$XDF$2,0),FALSE)=0,NA(),VLOOKUP(A316,'Mediana Anual IPCA TOP 5 LP'!$A$2:$XFC$10000,MATCH(B$1,'Mediana Anual IPCA TOP 5 LP'!$A$2:$XDF$2,0),FALSE))</f>
        <v>5.9558999999999997</v>
      </c>
      <c r="C316" s="21">
        <f>IF(VLOOKUP(A316,'Mediana Anual IPCA TOP 5 LP'!$A$2:$XFC$10000,MATCH(C$1,'Mediana Anual IPCA TOP 5 LP'!$A$2:$XDF$2,0),FALSE)=0,NA(),VLOOKUP(A316,'Mediana Anual IPCA TOP 5 LP'!$A$2:$XFC$10000,MATCH(C$1,'Mediana Anual IPCA TOP 5 LP'!$A$2:$XDF$2,0),FALSE))</f>
        <v>4.8899999999999997</v>
      </c>
      <c r="D316" s="21">
        <f>IF(VLOOKUP(A316,'Mediana Anual IPCA TOP 5 LP'!$A$2:$XFC$10000,MATCH(D$1,'Mediana Anual IPCA TOP 5 LP'!$A$2:$XDF$2,0),FALSE)=0,NA(),VLOOKUP(A316,'Mediana Anual IPCA TOP 5 LP'!$A$2:$XFC$10000,MATCH(D$1,'Mediana Anual IPCA TOP 5 LP'!$A$2:$XDF$2,0),FALSE))</f>
        <v>4.1500000000000004</v>
      </c>
      <c r="E316" s="21">
        <f>IF(VLOOKUP(A316,'Mediana Anual IPCA TOP 5 LP'!$A$2:$XFC$10000,MATCH(E$1,'Mediana Anual IPCA TOP 5 LP'!$A$2:$XDF$2,0),FALSE)=0,NA(),VLOOKUP(A316,'Mediana Anual IPCA TOP 5 LP'!$A$2:$XFC$10000,MATCH(E$1,'Mediana Anual IPCA TOP 5 LP'!$A$2:$XDF$2,0),FALSE))</f>
        <v>4.25</v>
      </c>
    </row>
    <row r="317" spans="1:5" x14ac:dyDescent="0.3">
      <c r="A317" s="20">
        <v>45020</v>
      </c>
      <c r="B317" s="21">
        <f>IF(VLOOKUP(A317,'Mediana Anual IPCA TOP 5 LP'!$A$2:$XFC$10000,MATCH(B$1,'Mediana Anual IPCA TOP 5 LP'!$A$2:$XDF$2,0),FALSE)=0,NA(),VLOOKUP(A317,'Mediana Anual IPCA TOP 5 LP'!$A$2:$XFC$10000,MATCH(B$1,'Mediana Anual IPCA TOP 5 LP'!$A$2:$XDF$2,0),FALSE))</f>
        <v>5.9558999999999997</v>
      </c>
      <c r="C317" s="21">
        <f>IF(VLOOKUP(A317,'Mediana Anual IPCA TOP 5 LP'!$A$2:$XFC$10000,MATCH(C$1,'Mediana Anual IPCA TOP 5 LP'!$A$2:$XDF$2,0),FALSE)=0,NA(),VLOOKUP(A317,'Mediana Anual IPCA TOP 5 LP'!$A$2:$XFC$10000,MATCH(C$1,'Mediana Anual IPCA TOP 5 LP'!$A$2:$XDF$2,0),FALSE))</f>
        <v>4.8899999999999997</v>
      </c>
      <c r="D317" s="21">
        <f>IF(VLOOKUP(A317,'Mediana Anual IPCA TOP 5 LP'!$A$2:$XFC$10000,MATCH(D$1,'Mediana Anual IPCA TOP 5 LP'!$A$2:$XDF$2,0),FALSE)=0,NA(),VLOOKUP(A317,'Mediana Anual IPCA TOP 5 LP'!$A$2:$XFC$10000,MATCH(D$1,'Mediana Anual IPCA TOP 5 LP'!$A$2:$XDF$2,0),FALSE))</f>
        <v>4.1500000000000004</v>
      </c>
      <c r="E317" s="21">
        <f>IF(VLOOKUP(A317,'Mediana Anual IPCA TOP 5 LP'!$A$2:$XFC$10000,MATCH(E$1,'Mediana Anual IPCA TOP 5 LP'!$A$2:$XDF$2,0),FALSE)=0,NA(),VLOOKUP(A317,'Mediana Anual IPCA TOP 5 LP'!$A$2:$XFC$10000,MATCH(E$1,'Mediana Anual IPCA TOP 5 LP'!$A$2:$XDF$2,0),FALSE))</f>
        <v>4.25</v>
      </c>
    </row>
    <row r="318" spans="1:5" x14ac:dyDescent="0.3">
      <c r="A318" s="20">
        <v>45021</v>
      </c>
      <c r="B318" s="21">
        <f>IF(VLOOKUP(A318,'Mediana Anual IPCA TOP 5 LP'!$A$2:$XFC$10000,MATCH(B$1,'Mediana Anual IPCA TOP 5 LP'!$A$2:$XDF$2,0),FALSE)=0,NA(),VLOOKUP(A318,'Mediana Anual IPCA TOP 5 LP'!$A$2:$XFC$10000,MATCH(B$1,'Mediana Anual IPCA TOP 5 LP'!$A$2:$XDF$2,0),FALSE))</f>
        <v>5.9558999999999997</v>
      </c>
      <c r="C318" s="21">
        <f>IF(VLOOKUP(A318,'Mediana Anual IPCA TOP 5 LP'!$A$2:$XFC$10000,MATCH(C$1,'Mediana Anual IPCA TOP 5 LP'!$A$2:$XDF$2,0),FALSE)=0,NA(),VLOOKUP(A318,'Mediana Anual IPCA TOP 5 LP'!$A$2:$XFC$10000,MATCH(C$1,'Mediana Anual IPCA TOP 5 LP'!$A$2:$XDF$2,0),FALSE))</f>
        <v>4.8899999999999997</v>
      </c>
      <c r="D318" s="21">
        <f>IF(VLOOKUP(A318,'Mediana Anual IPCA TOP 5 LP'!$A$2:$XFC$10000,MATCH(D$1,'Mediana Anual IPCA TOP 5 LP'!$A$2:$XDF$2,0),FALSE)=0,NA(),VLOOKUP(A318,'Mediana Anual IPCA TOP 5 LP'!$A$2:$XFC$10000,MATCH(D$1,'Mediana Anual IPCA TOP 5 LP'!$A$2:$XDF$2,0),FALSE))</f>
        <v>4.1500000000000004</v>
      </c>
      <c r="E318" s="21">
        <f>IF(VLOOKUP(A318,'Mediana Anual IPCA TOP 5 LP'!$A$2:$XFC$10000,MATCH(E$1,'Mediana Anual IPCA TOP 5 LP'!$A$2:$XDF$2,0),FALSE)=0,NA(),VLOOKUP(A318,'Mediana Anual IPCA TOP 5 LP'!$A$2:$XFC$10000,MATCH(E$1,'Mediana Anual IPCA TOP 5 LP'!$A$2:$XDF$2,0),FALSE))</f>
        <v>4.25</v>
      </c>
    </row>
    <row r="319" spans="1:5" x14ac:dyDescent="0.3">
      <c r="A319" s="20">
        <v>45022</v>
      </c>
      <c r="B319" s="21">
        <f>IF(VLOOKUP(A319,'Mediana Anual IPCA TOP 5 LP'!$A$2:$XFC$10000,MATCH(B$1,'Mediana Anual IPCA TOP 5 LP'!$A$2:$XDF$2,0),FALSE)=0,NA(),VLOOKUP(A319,'Mediana Anual IPCA TOP 5 LP'!$A$2:$XFC$10000,MATCH(B$1,'Mediana Anual IPCA TOP 5 LP'!$A$2:$XDF$2,0),FALSE))</f>
        <v>5.9863</v>
      </c>
      <c r="C319" s="21">
        <f>IF(VLOOKUP(A319,'Mediana Anual IPCA TOP 5 LP'!$A$2:$XFC$10000,MATCH(C$1,'Mediana Anual IPCA TOP 5 LP'!$A$2:$XDF$2,0),FALSE)=0,NA(),VLOOKUP(A319,'Mediana Anual IPCA TOP 5 LP'!$A$2:$XFC$10000,MATCH(C$1,'Mediana Anual IPCA TOP 5 LP'!$A$2:$XDF$2,0),FALSE))</f>
        <v>4.8899999999999997</v>
      </c>
      <c r="D319" s="21">
        <f>IF(VLOOKUP(A319,'Mediana Anual IPCA TOP 5 LP'!$A$2:$XFC$10000,MATCH(D$1,'Mediana Anual IPCA TOP 5 LP'!$A$2:$XDF$2,0),FALSE)=0,NA(),VLOOKUP(A319,'Mediana Anual IPCA TOP 5 LP'!$A$2:$XFC$10000,MATCH(D$1,'Mediana Anual IPCA TOP 5 LP'!$A$2:$XDF$2,0),FALSE))</f>
        <v>4.1500000000000004</v>
      </c>
      <c r="E319" s="21">
        <f>IF(VLOOKUP(A319,'Mediana Anual IPCA TOP 5 LP'!$A$2:$XFC$10000,MATCH(E$1,'Mediana Anual IPCA TOP 5 LP'!$A$2:$XDF$2,0),FALSE)=0,NA(),VLOOKUP(A319,'Mediana Anual IPCA TOP 5 LP'!$A$2:$XFC$10000,MATCH(E$1,'Mediana Anual IPCA TOP 5 LP'!$A$2:$XDF$2,0),FALSE))</f>
        <v>4.25</v>
      </c>
    </row>
    <row r="320" spans="1:5" x14ac:dyDescent="0.3">
      <c r="A320" s="20">
        <v>45026</v>
      </c>
      <c r="B320" s="21">
        <f>IF(VLOOKUP(A320,'Mediana Anual IPCA TOP 5 LP'!$A$2:$XFC$10000,MATCH(B$1,'Mediana Anual IPCA TOP 5 LP'!$A$2:$XDF$2,0),FALSE)=0,NA(),VLOOKUP(A320,'Mediana Anual IPCA TOP 5 LP'!$A$2:$XFC$10000,MATCH(B$1,'Mediana Anual IPCA TOP 5 LP'!$A$2:$XDF$2,0),FALSE))</f>
        <v>6.1761999999999997</v>
      </c>
      <c r="C320" s="21">
        <f>IF(VLOOKUP(A320,'Mediana Anual IPCA TOP 5 LP'!$A$2:$XFC$10000,MATCH(C$1,'Mediana Anual IPCA TOP 5 LP'!$A$2:$XDF$2,0),FALSE)=0,NA(),VLOOKUP(A320,'Mediana Anual IPCA TOP 5 LP'!$A$2:$XFC$10000,MATCH(C$1,'Mediana Anual IPCA TOP 5 LP'!$A$2:$XDF$2,0),FALSE))</f>
        <v>4.8899999999999997</v>
      </c>
      <c r="D320" s="21">
        <f>IF(VLOOKUP(A320,'Mediana Anual IPCA TOP 5 LP'!$A$2:$XFC$10000,MATCH(D$1,'Mediana Anual IPCA TOP 5 LP'!$A$2:$XDF$2,0),FALSE)=0,NA(),VLOOKUP(A320,'Mediana Anual IPCA TOP 5 LP'!$A$2:$XFC$10000,MATCH(D$1,'Mediana Anual IPCA TOP 5 LP'!$A$2:$XDF$2,0),FALSE))</f>
        <v>4.1500000000000004</v>
      </c>
      <c r="E320" s="21">
        <f>IF(VLOOKUP(A320,'Mediana Anual IPCA TOP 5 LP'!$A$2:$XFC$10000,MATCH(E$1,'Mediana Anual IPCA TOP 5 LP'!$A$2:$XDF$2,0),FALSE)=0,NA(),VLOOKUP(A320,'Mediana Anual IPCA TOP 5 LP'!$A$2:$XFC$10000,MATCH(E$1,'Mediana Anual IPCA TOP 5 LP'!$A$2:$XDF$2,0),FALSE))</f>
        <v>4.25</v>
      </c>
    </row>
    <row r="321" spans="1:5" x14ac:dyDescent="0.3">
      <c r="A321" s="20">
        <v>45027</v>
      </c>
      <c r="B321" s="21">
        <f>IF(VLOOKUP(A321,'Mediana Anual IPCA TOP 5 LP'!$A$2:$XFC$10000,MATCH(B$1,'Mediana Anual IPCA TOP 5 LP'!$A$2:$XDF$2,0),FALSE)=0,NA(),VLOOKUP(A321,'Mediana Anual IPCA TOP 5 LP'!$A$2:$XFC$10000,MATCH(B$1,'Mediana Anual IPCA TOP 5 LP'!$A$2:$XDF$2,0),FALSE))</f>
        <v>6.1235999999999997</v>
      </c>
      <c r="C321" s="21">
        <f>IF(VLOOKUP(A321,'Mediana Anual IPCA TOP 5 LP'!$A$2:$XFC$10000,MATCH(C$1,'Mediana Anual IPCA TOP 5 LP'!$A$2:$XDF$2,0),FALSE)=0,NA(),VLOOKUP(A321,'Mediana Anual IPCA TOP 5 LP'!$A$2:$XFC$10000,MATCH(C$1,'Mediana Anual IPCA TOP 5 LP'!$A$2:$XDF$2,0),FALSE))</f>
        <v>4.8899999999999997</v>
      </c>
      <c r="D321" s="21">
        <f>IF(VLOOKUP(A321,'Mediana Anual IPCA TOP 5 LP'!$A$2:$XFC$10000,MATCH(D$1,'Mediana Anual IPCA TOP 5 LP'!$A$2:$XDF$2,0),FALSE)=0,NA(),VLOOKUP(A321,'Mediana Anual IPCA TOP 5 LP'!$A$2:$XFC$10000,MATCH(D$1,'Mediana Anual IPCA TOP 5 LP'!$A$2:$XDF$2,0),FALSE))</f>
        <v>4.1500000000000004</v>
      </c>
      <c r="E321" s="21">
        <f>IF(VLOOKUP(A321,'Mediana Anual IPCA TOP 5 LP'!$A$2:$XFC$10000,MATCH(E$1,'Mediana Anual IPCA TOP 5 LP'!$A$2:$XDF$2,0),FALSE)=0,NA(),VLOOKUP(A321,'Mediana Anual IPCA TOP 5 LP'!$A$2:$XFC$10000,MATCH(E$1,'Mediana Anual IPCA TOP 5 LP'!$A$2:$XDF$2,0),FALSE))</f>
        <v>4.25</v>
      </c>
    </row>
    <row r="322" spans="1:5" x14ac:dyDescent="0.3">
      <c r="A322" s="20">
        <v>45028</v>
      </c>
      <c r="B322" s="21">
        <f>IF(VLOOKUP(A322,'Mediana Anual IPCA TOP 5 LP'!$A$2:$XFC$10000,MATCH(B$1,'Mediana Anual IPCA TOP 5 LP'!$A$2:$XDF$2,0),FALSE)=0,NA(),VLOOKUP(A322,'Mediana Anual IPCA TOP 5 LP'!$A$2:$XFC$10000,MATCH(B$1,'Mediana Anual IPCA TOP 5 LP'!$A$2:$XDF$2,0),FALSE))</f>
        <v>6.1235999999999997</v>
      </c>
      <c r="C322" s="21">
        <f>IF(VLOOKUP(A322,'Mediana Anual IPCA TOP 5 LP'!$A$2:$XFC$10000,MATCH(C$1,'Mediana Anual IPCA TOP 5 LP'!$A$2:$XDF$2,0),FALSE)=0,NA(),VLOOKUP(A322,'Mediana Anual IPCA TOP 5 LP'!$A$2:$XFC$10000,MATCH(C$1,'Mediana Anual IPCA TOP 5 LP'!$A$2:$XDF$2,0),FALSE))</f>
        <v>4.8899999999999997</v>
      </c>
      <c r="D322" s="21">
        <f>IF(VLOOKUP(A322,'Mediana Anual IPCA TOP 5 LP'!$A$2:$XFC$10000,MATCH(D$1,'Mediana Anual IPCA TOP 5 LP'!$A$2:$XDF$2,0),FALSE)=0,NA(),VLOOKUP(A322,'Mediana Anual IPCA TOP 5 LP'!$A$2:$XFC$10000,MATCH(D$1,'Mediana Anual IPCA TOP 5 LP'!$A$2:$XDF$2,0),FALSE))</f>
        <v>4.1500000000000004</v>
      </c>
      <c r="E322" s="21">
        <f>IF(VLOOKUP(A322,'Mediana Anual IPCA TOP 5 LP'!$A$2:$XFC$10000,MATCH(E$1,'Mediana Anual IPCA TOP 5 LP'!$A$2:$XDF$2,0),FALSE)=0,NA(),VLOOKUP(A322,'Mediana Anual IPCA TOP 5 LP'!$A$2:$XFC$10000,MATCH(E$1,'Mediana Anual IPCA TOP 5 LP'!$A$2:$XDF$2,0),FALSE))</f>
        <v>4.25</v>
      </c>
    </row>
    <row r="323" spans="1:5" x14ac:dyDescent="0.3">
      <c r="A323" s="20">
        <v>45029</v>
      </c>
      <c r="B323" s="21">
        <f>IF(VLOOKUP(A323,'Mediana Anual IPCA TOP 5 LP'!$A$2:$XFC$10000,MATCH(B$1,'Mediana Anual IPCA TOP 5 LP'!$A$2:$XDF$2,0),FALSE)=0,NA(),VLOOKUP(A323,'Mediana Anual IPCA TOP 5 LP'!$A$2:$XFC$10000,MATCH(B$1,'Mediana Anual IPCA TOP 5 LP'!$A$2:$XDF$2,0),FALSE))</f>
        <v>6.1235999999999997</v>
      </c>
      <c r="C323" s="21">
        <f>IF(VLOOKUP(A323,'Mediana Anual IPCA TOP 5 LP'!$A$2:$XFC$10000,MATCH(C$1,'Mediana Anual IPCA TOP 5 LP'!$A$2:$XDF$2,0),FALSE)=0,NA(),VLOOKUP(A323,'Mediana Anual IPCA TOP 5 LP'!$A$2:$XFC$10000,MATCH(C$1,'Mediana Anual IPCA TOP 5 LP'!$A$2:$XDF$2,0),FALSE))</f>
        <v>4.8899999999999997</v>
      </c>
      <c r="D323" s="21">
        <f>IF(VLOOKUP(A323,'Mediana Anual IPCA TOP 5 LP'!$A$2:$XFC$10000,MATCH(D$1,'Mediana Anual IPCA TOP 5 LP'!$A$2:$XDF$2,0),FALSE)=0,NA(),VLOOKUP(A323,'Mediana Anual IPCA TOP 5 LP'!$A$2:$XFC$10000,MATCH(D$1,'Mediana Anual IPCA TOP 5 LP'!$A$2:$XDF$2,0),FALSE))</f>
        <v>4.1500000000000004</v>
      </c>
      <c r="E323" s="21">
        <f>IF(VLOOKUP(A323,'Mediana Anual IPCA TOP 5 LP'!$A$2:$XFC$10000,MATCH(E$1,'Mediana Anual IPCA TOP 5 LP'!$A$2:$XDF$2,0),FALSE)=0,NA(),VLOOKUP(A323,'Mediana Anual IPCA TOP 5 LP'!$A$2:$XFC$10000,MATCH(E$1,'Mediana Anual IPCA TOP 5 LP'!$A$2:$XDF$2,0),FALSE))</f>
        <v>4.25</v>
      </c>
    </row>
    <row r="324" spans="1:5" x14ac:dyDescent="0.3">
      <c r="A324" s="20">
        <v>45030</v>
      </c>
      <c r="B324" s="21">
        <f>IF(VLOOKUP(A324,'Mediana Anual IPCA TOP 5 LP'!$A$2:$XFC$10000,MATCH(B$1,'Mediana Anual IPCA TOP 5 LP'!$A$2:$XDF$2,0),FALSE)=0,NA(),VLOOKUP(A324,'Mediana Anual IPCA TOP 5 LP'!$A$2:$XFC$10000,MATCH(B$1,'Mediana Anual IPCA TOP 5 LP'!$A$2:$XDF$2,0),FALSE))</f>
        <v>6.1459999999999999</v>
      </c>
      <c r="C324" s="21">
        <f>IF(VLOOKUP(A324,'Mediana Anual IPCA TOP 5 LP'!$A$2:$XFC$10000,MATCH(C$1,'Mediana Anual IPCA TOP 5 LP'!$A$2:$XDF$2,0),FALSE)=0,NA(),VLOOKUP(A324,'Mediana Anual IPCA TOP 5 LP'!$A$2:$XFC$10000,MATCH(C$1,'Mediana Anual IPCA TOP 5 LP'!$A$2:$XDF$2,0),FALSE))</f>
        <v>4.8899999999999997</v>
      </c>
      <c r="D324" s="21">
        <f>IF(VLOOKUP(A324,'Mediana Anual IPCA TOP 5 LP'!$A$2:$XFC$10000,MATCH(D$1,'Mediana Anual IPCA TOP 5 LP'!$A$2:$XDF$2,0),FALSE)=0,NA(),VLOOKUP(A324,'Mediana Anual IPCA TOP 5 LP'!$A$2:$XFC$10000,MATCH(D$1,'Mediana Anual IPCA TOP 5 LP'!$A$2:$XDF$2,0),FALSE))</f>
        <v>4.1500000000000004</v>
      </c>
      <c r="E324" s="21">
        <f>IF(VLOOKUP(A324,'Mediana Anual IPCA TOP 5 LP'!$A$2:$XFC$10000,MATCH(E$1,'Mediana Anual IPCA TOP 5 LP'!$A$2:$XDF$2,0),FALSE)=0,NA(),VLOOKUP(A324,'Mediana Anual IPCA TOP 5 LP'!$A$2:$XFC$10000,MATCH(E$1,'Mediana Anual IPCA TOP 5 LP'!$A$2:$XDF$2,0),FALSE))</f>
        <v>4.25</v>
      </c>
    </row>
    <row r="325" spans="1:5" x14ac:dyDescent="0.3">
      <c r="A325" s="20">
        <v>45033</v>
      </c>
      <c r="B325" s="21">
        <f>IF(VLOOKUP(A325,'Mediana Anual IPCA TOP 5 LP'!$A$2:$XFC$10000,MATCH(B$1,'Mediana Anual IPCA TOP 5 LP'!$A$2:$XDF$2,0),FALSE)=0,NA(),VLOOKUP(A325,'Mediana Anual IPCA TOP 5 LP'!$A$2:$XFC$10000,MATCH(B$1,'Mediana Anual IPCA TOP 5 LP'!$A$2:$XDF$2,0),FALSE))</f>
        <v>6.1459999999999999</v>
      </c>
      <c r="C325" s="21">
        <f>IF(VLOOKUP(A325,'Mediana Anual IPCA TOP 5 LP'!$A$2:$XFC$10000,MATCH(C$1,'Mediana Anual IPCA TOP 5 LP'!$A$2:$XDF$2,0),FALSE)=0,NA(),VLOOKUP(A325,'Mediana Anual IPCA TOP 5 LP'!$A$2:$XFC$10000,MATCH(C$1,'Mediana Anual IPCA TOP 5 LP'!$A$2:$XDF$2,0),FALSE))</f>
        <v>4.8899999999999997</v>
      </c>
      <c r="D325" s="21">
        <f>IF(VLOOKUP(A325,'Mediana Anual IPCA TOP 5 LP'!$A$2:$XFC$10000,MATCH(D$1,'Mediana Anual IPCA TOP 5 LP'!$A$2:$XDF$2,0),FALSE)=0,NA(),VLOOKUP(A325,'Mediana Anual IPCA TOP 5 LP'!$A$2:$XFC$10000,MATCH(D$1,'Mediana Anual IPCA TOP 5 LP'!$A$2:$XDF$2,0),FALSE))</f>
        <v>4.1500000000000004</v>
      </c>
      <c r="E325" s="21">
        <f>IF(VLOOKUP(A325,'Mediana Anual IPCA TOP 5 LP'!$A$2:$XFC$10000,MATCH(E$1,'Mediana Anual IPCA TOP 5 LP'!$A$2:$XDF$2,0),FALSE)=0,NA(),VLOOKUP(A325,'Mediana Anual IPCA TOP 5 LP'!$A$2:$XFC$10000,MATCH(E$1,'Mediana Anual IPCA TOP 5 LP'!$A$2:$XDF$2,0),FALSE))</f>
        <v>4.25</v>
      </c>
    </row>
    <row r="326" spans="1:5" x14ac:dyDescent="0.3">
      <c r="A326" s="20">
        <v>45034</v>
      </c>
      <c r="B326" s="21">
        <f>IF(VLOOKUP(A326,'Mediana Anual IPCA TOP 5 LP'!$A$2:$XFC$10000,MATCH(B$1,'Mediana Anual IPCA TOP 5 LP'!$A$2:$XDF$2,0),FALSE)=0,NA(),VLOOKUP(A326,'Mediana Anual IPCA TOP 5 LP'!$A$2:$XFC$10000,MATCH(B$1,'Mediana Anual IPCA TOP 5 LP'!$A$2:$XDF$2,0),FALSE))</f>
        <v>6.1459999999999999</v>
      </c>
      <c r="C326" s="21">
        <f>IF(VLOOKUP(A326,'Mediana Anual IPCA TOP 5 LP'!$A$2:$XFC$10000,MATCH(C$1,'Mediana Anual IPCA TOP 5 LP'!$A$2:$XDF$2,0),FALSE)=0,NA(),VLOOKUP(A326,'Mediana Anual IPCA TOP 5 LP'!$A$2:$XFC$10000,MATCH(C$1,'Mediana Anual IPCA TOP 5 LP'!$A$2:$XDF$2,0),FALSE))</f>
        <v>4.8899999999999997</v>
      </c>
      <c r="D326" s="21">
        <f>IF(VLOOKUP(A326,'Mediana Anual IPCA TOP 5 LP'!$A$2:$XFC$10000,MATCH(D$1,'Mediana Anual IPCA TOP 5 LP'!$A$2:$XDF$2,0),FALSE)=0,NA(),VLOOKUP(A326,'Mediana Anual IPCA TOP 5 LP'!$A$2:$XFC$10000,MATCH(D$1,'Mediana Anual IPCA TOP 5 LP'!$A$2:$XDF$2,0),FALSE))</f>
        <v>4.1500000000000004</v>
      </c>
      <c r="E326" s="21">
        <f>IF(VLOOKUP(A326,'Mediana Anual IPCA TOP 5 LP'!$A$2:$XFC$10000,MATCH(E$1,'Mediana Anual IPCA TOP 5 LP'!$A$2:$XDF$2,0),FALSE)=0,NA(),VLOOKUP(A326,'Mediana Anual IPCA TOP 5 LP'!$A$2:$XFC$10000,MATCH(E$1,'Mediana Anual IPCA TOP 5 LP'!$A$2:$XDF$2,0),FALSE))</f>
        <v>4.25</v>
      </c>
    </row>
    <row r="327" spans="1:5" x14ac:dyDescent="0.3">
      <c r="A327" s="20">
        <v>45035</v>
      </c>
      <c r="B327" s="21">
        <f>IF(VLOOKUP(A327,'Mediana Anual IPCA TOP 5 LP'!$A$2:$XFC$10000,MATCH(B$1,'Mediana Anual IPCA TOP 5 LP'!$A$2:$XDF$2,0),FALSE)=0,NA(),VLOOKUP(A327,'Mediana Anual IPCA TOP 5 LP'!$A$2:$XFC$10000,MATCH(B$1,'Mediana Anual IPCA TOP 5 LP'!$A$2:$XDF$2,0),FALSE))</f>
        <v>6.1459999999999999</v>
      </c>
      <c r="C327" s="21">
        <f>IF(VLOOKUP(A327,'Mediana Anual IPCA TOP 5 LP'!$A$2:$XFC$10000,MATCH(C$1,'Mediana Anual IPCA TOP 5 LP'!$A$2:$XDF$2,0),FALSE)=0,NA(),VLOOKUP(A327,'Mediana Anual IPCA TOP 5 LP'!$A$2:$XFC$10000,MATCH(C$1,'Mediana Anual IPCA TOP 5 LP'!$A$2:$XDF$2,0),FALSE))</f>
        <v>4.8899999999999997</v>
      </c>
      <c r="D327" s="21">
        <f>IF(VLOOKUP(A327,'Mediana Anual IPCA TOP 5 LP'!$A$2:$XFC$10000,MATCH(D$1,'Mediana Anual IPCA TOP 5 LP'!$A$2:$XDF$2,0),FALSE)=0,NA(),VLOOKUP(A327,'Mediana Anual IPCA TOP 5 LP'!$A$2:$XFC$10000,MATCH(D$1,'Mediana Anual IPCA TOP 5 LP'!$A$2:$XDF$2,0),FALSE))</f>
        <v>4.1500000000000004</v>
      </c>
      <c r="E327" s="21">
        <f>IF(VLOOKUP(A327,'Mediana Anual IPCA TOP 5 LP'!$A$2:$XFC$10000,MATCH(E$1,'Mediana Anual IPCA TOP 5 LP'!$A$2:$XDF$2,0),FALSE)=0,NA(),VLOOKUP(A327,'Mediana Anual IPCA TOP 5 LP'!$A$2:$XFC$10000,MATCH(E$1,'Mediana Anual IPCA TOP 5 LP'!$A$2:$XDF$2,0),FALSE))</f>
        <v>4.25</v>
      </c>
    </row>
    <row r="328" spans="1:5" x14ac:dyDescent="0.3">
      <c r="A328" s="20">
        <v>45036</v>
      </c>
      <c r="B328" s="21">
        <f>IF(VLOOKUP(A328,'Mediana Anual IPCA TOP 5 LP'!$A$2:$XFC$10000,MATCH(B$1,'Mediana Anual IPCA TOP 5 LP'!$A$2:$XDF$2,0),FALSE)=0,NA(),VLOOKUP(A328,'Mediana Anual IPCA TOP 5 LP'!$A$2:$XFC$10000,MATCH(B$1,'Mediana Anual IPCA TOP 5 LP'!$A$2:$XDF$2,0),FALSE))</f>
        <v>6.0807000000000002</v>
      </c>
      <c r="C328" s="21">
        <f>IF(VLOOKUP(A328,'Mediana Anual IPCA TOP 5 LP'!$A$2:$XFC$10000,MATCH(C$1,'Mediana Anual IPCA TOP 5 LP'!$A$2:$XDF$2,0),FALSE)=0,NA(),VLOOKUP(A328,'Mediana Anual IPCA TOP 5 LP'!$A$2:$XFC$10000,MATCH(C$1,'Mediana Anual IPCA TOP 5 LP'!$A$2:$XDF$2,0),FALSE))</f>
        <v>4.59</v>
      </c>
      <c r="D328" s="21">
        <f>IF(VLOOKUP(A328,'Mediana Anual IPCA TOP 5 LP'!$A$2:$XFC$10000,MATCH(D$1,'Mediana Anual IPCA TOP 5 LP'!$A$2:$XDF$2,0),FALSE)=0,NA(),VLOOKUP(A328,'Mediana Anual IPCA TOP 5 LP'!$A$2:$XFC$10000,MATCH(D$1,'Mediana Anual IPCA TOP 5 LP'!$A$2:$XDF$2,0),FALSE))</f>
        <v>4.1950000000000003</v>
      </c>
      <c r="E328" s="21">
        <f>IF(VLOOKUP(A328,'Mediana Anual IPCA TOP 5 LP'!$A$2:$XFC$10000,MATCH(E$1,'Mediana Anual IPCA TOP 5 LP'!$A$2:$XDF$2,0),FALSE)=0,NA(),VLOOKUP(A328,'Mediana Anual IPCA TOP 5 LP'!$A$2:$XFC$10000,MATCH(E$1,'Mediana Anual IPCA TOP 5 LP'!$A$2:$XDF$2,0),FALSE))</f>
        <v>4.25</v>
      </c>
    </row>
    <row r="329" spans="1:5" x14ac:dyDescent="0.3">
      <c r="A329" s="20">
        <v>45040</v>
      </c>
      <c r="B329" s="21">
        <f>IF(VLOOKUP(A329,'Mediana Anual IPCA TOP 5 LP'!$A$2:$XFC$10000,MATCH(B$1,'Mediana Anual IPCA TOP 5 LP'!$A$2:$XDF$2,0),FALSE)=0,NA(),VLOOKUP(A329,'Mediana Anual IPCA TOP 5 LP'!$A$2:$XFC$10000,MATCH(B$1,'Mediana Anual IPCA TOP 5 LP'!$A$2:$XDF$2,0),FALSE))</f>
        <v>6.0807000000000002</v>
      </c>
      <c r="C329" s="21">
        <f>IF(VLOOKUP(A329,'Mediana Anual IPCA TOP 5 LP'!$A$2:$XFC$10000,MATCH(C$1,'Mediana Anual IPCA TOP 5 LP'!$A$2:$XDF$2,0),FALSE)=0,NA(),VLOOKUP(A329,'Mediana Anual IPCA TOP 5 LP'!$A$2:$XFC$10000,MATCH(C$1,'Mediana Anual IPCA TOP 5 LP'!$A$2:$XDF$2,0),FALSE))</f>
        <v>4.59</v>
      </c>
      <c r="D329" s="21">
        <f>IF(VLOOKUP(A329,'Mediana Anual IPCA TOP 5 LP'!$A$2:$XFC$10000,MATCH(D$1,'Mediana Anual IPCA TOP 5 LP'!$A$2:$XDF$2,0),FALSE)=0,NA(),VLOOKUP(A329,'Mediana Anual IPCA TOP 5 LP'!$A$2:$XFC$10000,MATCH(D$1,'Mediana Anual IPCA TOP 5 LP'!$A$2:$XDF$2,0),FALSE))</f>
        <v>4.1950000000000003</v>
      </c>
      <c r="E329" s="21">
        <f>IF(VLOOKUP(A329,'Mediana Anual IPCA TOP 5 LP'!$A$2:$XFC$10000,MATCH(E$1,'Mediana Anual IPCA TOP 5 LP'!$A$2:$XDF$2,0),FALSE)=0,NA(),VLOOKUP(A329,'Mediana Anual IPCA TOP 5 LP'!$A$2:$XFC$10000,MATCH(E$1,'Mediana Anual IPCA TOP 5 LP'!$A$2:$XDF$2,0),FALSE))</f>
        <v>4.25</v>
      </c>
    </row>
    <row r="330" spans="1:5" x14ac:dyDescent="0.3">
      <c r="A330" s="20">
        <v>45041</v>
      </c>
      <c r="B330" s="21">
        <f>IF(VLOOKUP(A330,'Mediana Anual IPCA TOP 5 LP'!$A$2:$XFC$10000,MATCH(B$1,'Mediana Anual IPCA TOP 5 LP'!$A$2:$XDF$2,0),FALSE)=0,NA(),VLOOKUP(A330,'Mediana Anual IPCA TOP 5 LP'!$A$2:$XFC$10000,MATCH(B$1,'Mediana Anual IPCA TOP 5 LP'!$A$2:$XDF$2,0),FALSE))</f>
        <v>5.9981999999999998</v>
      </c>
      <c r="C330" s="21">
        <f>IF(VLOOKUP(A330,'Mediana Anual IPCA TOP 5 LP'!$A$2:$XFC$10000,MATCH(C$1,'Mediana Anual IPCA TOP 5 LP'!$A$2:$XDF$2,0),FALSE)=0,NA(),VLOOKUP(A330,'Mediana Anual IPCA TOP 5 LP'!$A$2:$XFC$10000,MATCH(C$1,'Mediana Anual IPCA TOP 5 LP'!$A$2:$XDF$2,0),FALSE))</f>
        <v>4.59</v>
      </c>
      <c r="D330" s="21">
        <f>IF(VLOOKUP(A330,'Mediana Anual IPCA TOP 5 LP'!$A$2:$XFC$10000,MATCH(D$1,'Mediana Anual IPCA TOP 5 LP'!$A$2:$XDF$2,0),FALSE)=0,NA(),VLOOKUP(A330,'Mediana Anual IPCA TOP 5 LP'!$A$2:$XFC$10000,MATCH(D$1,'Mediana Anual IPCA TOP 5 LP'!$A$2:$XDF$2,0),FALSE))</f>
        <v>4.1950000000000003</v>
      </c>
      <c r="E330" s="21">
        <f>IF(VLOOKUP(A330,'Mediana Anual IPCA TOP 5 LP'!$A$2:$XFC$10000,MATCH(E$1,'Mediana Anual IPCA TOP 5 LP'!$A$2:$XDF$2,0),FALSE)=0,NA(),VLOOKUP(A330,'Mediana Anual IPCA TOP 5 LP'!$A$2:$XFC$10000,MATCH(E$1,'Mediana Anual IPCA TOP 5 LP'!$A$2:$XDF$2,0),FALSE))</f>
        <v>4.25</v>
      </c>
    </row>
    <row r="331" spans="1:5" x14ac:dyDescent="0.3">
      <c r="A331" s="20">
        <v>45042</v>
      </c>
      <c r="B331" s="21">
        <f>IF(VLOOKUP(A331,'Mediana Anual IPCA TOP 5 LP'!$A$2:$XFC$10000,MATCH(B$1,'Mediana Anual IPCA TOP 5 LP'!$A$2:$XDF$2,0),FALSE)=0,NA(),VLOOKUP(A331,'Mediana Anual IPCA TOP 5 LP'!$A$2:$XFC$10000,MATCH(B$1,'Mediana Anual IPCA TOP 5 LP'!$A$2:$XDF$2,0),FALSE))</f>
        <v>5.9654999999999996</v>
      </c>
      <c r="C331" s="21">
        <f>IF(VLOOKUP(A331,'Mediana Anual IPCA TOP 5 LP'!$A$2:$XFC$10000,MATCH(C$1,'Mediana Anual IPCA TOP 5 LP'!$A$2:$XDF$2,0),FALSE)=0,NA(),VLOOKUP(A331,'Mediana Anual IPCA TOP 5 LP'!$A$2:$XFC$10000,MATCH(C$1,'Mediana Anual IPCA TOP 5 LP'!$A$2:$XDF$2,0),FALSE))</f>
        <v>4.59</v>
      </c>
      <c r="D331" s="21">
        <f>IF(VLOOKUP(A331,'Mediana Anual IPCA TOP 5 LP'!$A$2:$XFC$10000,MATCH(D$1,'Mediana Anual IPCA TOP 5 LP'!$A$2:$XDF$2,0),FALSE)=0,NA(),VLOOKUP(A331,'Mediana Anual IPCA TOP 5 LP'!$A$2:$XFC$10000,MATCH(D$1,'Mediana Anual IPCA TOP 5 LP'!$A$2:$XDF$2,0),FALSE))</f>
        <v>4.1950000000000003</v>
      </c>
      <c r="E331" s="21">
        <f>IF(VLOOKUP(A331,'Mediana Anual IPCA TOP 5 LP'!$A$2:$XFC$10000,MATCH(E$1,'Mediana Anual IPCA TOP 5 LP'!$A$2:$XDF$2,0),FALSE)=0,NA(),VLOOKUP(A331,'Mediana Anual IPCA TOP 5 LP'!$A$2:$XFC$10000,MATCH(E$1,'Mediana Anual IPCA TOP 5 LP'!$A$2:$XDF$2,0),FALSE))</f>
        <v>4.25</v>
      </c>
    </row>
    <row r="332" spans="1:5" x14ac:dyDescent="0.3">
      <c r="A332" s="20">
        <v>45043</v>
      </c>
      <c r="B332" s="21">
        <f>IF(VLOOKUP(A332,'Mediana Anual IPCA TOP 5 LP'!$A$2:$XFC$10000,MATCH(B$1,'Mediana Anual IPCA TOP 5 LP'!$A$2:$XDF$2,0),FALSE)=0,NA(),VLOOKUP(A332,'Mediana Anual IPCA TOP 5 LP'!$A$2:$XFC$10000,MATCH(B$1,'Mediana Anual IPCA TOP 5 LP'!$A$2:$XDF$2,0),FALSE))</f>
        <v>5.9654999999999996</v>
      </c>
      <c r="C332" s="21">
        <f>IF(VLOOKUP(A332,'Mediana Anual IPCA TOP 5 LP'!$A$2:$XFC$10000,MATCH(C$1,'Mediana Anual IPCA TOP 5 LP'!$A$2:$XDF$2,0),FALSE)=0,NA(),VLOOKUP(A332,'Mediana Anual IPCA TOP 5 LP'!$A$2:$XFC$10000,MATCH(C$1,'Mediana Anual IPCA TOP 5 LP'!$A$2:$XDF$2,0),FALSE))</f>
        <v>4.59</v>
      </c>
      <c r="D332" s="21">
        <f>IF(VLOOKUP(A332,'Mediana Anual IPCA TOP 5 LP'!$A$2:$XFC$10000,MATCH(D$1,'Mediana Anual IPCA TOP 5 LP'!$A$2:$XDF$2,0),FALSE)=0,NA(),VLOOKUP(A332,'Mediana Anual IPCA TOP 5 LP'!$A$2:$XFC$10000,MATCH(D$1,'Mediana Anual IPCA TOP 5 LP'!$A$2:$XDF$2,0),FALSE))</f>
        <v>4.1950000000000003</v>
      </c>
      <c r="E332" s="21">
        <f>IF(VLOOKUP(A332,'Mediana Anual IPCA TOP 5 LP'!$A$2:$XFC$10000,MATCH(E$1,'Mediana Anual IPCA TOP 5 LP'!$A$2:$XDF$2,0),FALSE)=0,NA(),VLOOKUP(A332,'Mediana Anual IPCA TOP 5 LP'!$A$2:$XFC$10000,MATCH(E$1,'Mediana Anual IPCA TOP 5 LP'!$A$2:$XDF$2,0),FALSE))</f>
        <v>4.25</v>
      </c>
    </row>
    <row r="333" spans="1:5" x14ac:dyDescent="0.3">
      <c r="A333" s="20">
        <v>45044</v>
      </c>
      <c r="B333" s="21">
        <f>IF(VLOOKUP(A333,'Mediana Anual IPCA TOP 5 LP'!$A$2:$XFC$10000,MATCH(B$1,'Mediana Anual IPCA TOP 5 LP'!$A$2:$XDF$2,0),FALSE)=0,NA(),VLOOKUP(A333,'Mediana Anual IPCA TOP 5 LP'!$A$2:$XFC$10000,MATCH(B$1,'Mediana Anual IPCA TOP 5 LP'!$A$2:$XDF$2,0),FALSE))</f>
        <v>6.0087000000000002</v>
      </c>
      <c r="C333" s="21">
        <f>IF(VLOOKUP(A333,'Mediana Anual IPCA TOP 5 LP'!$A$2:$XFC$10000,MATCH(C$1,'Mediana Anual IPCA TOP 5 LP'!$A$2:$XDF$2,0),FALSE)=0,NA(),VLOOKUP(A333,'Mediana Anual IPCA TOP 5 LP'!$A$2:$XFC$10000,MATCH(C$1,'Mediana Anual IPCA TOP 5 LP'!$A$2:$XDF$2,0),FALSE))</f>
        <v>4.5999999999999996</v>
      </c>
      <c r="D333" s="21">
        <f>IF(VLOOKUP(A333,'Mediana Anual IPCA TOP 5 LP'!$A$2:$XFC$10000,MATCH(D$1,'Mediana Anual IPCA TOP 5 LP'!$A$2:$XDF$2,0),FALSE)=0,NA(),VLOOKUP(A333,'Mediana Anual IPCA TOP 5 LP'!$A$2:$XFC$10000,MATCH(D$1,'Mediana Anual IPCA TOP 5 LP'!$A$2:$XDF$2,0),FALSE))</f>
        <v>4.28</v>
      </c>
      <c r="E333" s="21">
        <f>IF(VLOOKUP(A333,'Mediana Anual IPCA TOP 5 LP'!$A$2:$XFC$10000,MATCH(E$1,'Mediana Anual IPCA TOP 5 LP'!$A$2:$XDF$2,0),FALSE)=0,NA(),VLOOKUP(A333,'Mediana Anual IPCA TOP 5 LP'!$A$2:$XFC$10000,MATCH(E$1,'Mediana Anual IPCA TOP 5 LP'!$A$2:$XDF$2,0),FALSE))</f>
        <v>4.25</v>
      </c>
    </row>
    <row r="334" spans="1:5" x14ac:dyDescent="0.3">
      <c r="A334" s="20">
        <v>45048</v>
      </c>
      <c r="B334" s="21">
        <f>IF(VLOOKUP(A334,'Mediana Anual IPCA TOP 5 LP'!$A$2:$XFC$10000,MATCH(B$1,'Mediana Anual IPCA TOP 5 LP'!$A$2:$XDF$2,0),FALSE)=0,NA(),VLOOKUP(A334,'Mediana Anual IPCA TOP 5 LP'!$A$2:$XFC$10000,MATCH(B$1,'Mediana Anual IPCA TOP 5 LP'!$A$2:$XDF$2,0),FALSE))</f>
        <v>6.0183</v>
      </c>
      <c r="C334" s="21">
        <f>IF(VLOOKUP(A334,'Mediana Anual IPCA TOP 5 LP'!$A$2:$XFC$10000,MATCH(C$1,'Mediana Anual IPCA TOP 5 LP'!$A$2:$XDF$2,0),FALSE)=0,NA(),VLOOKUP(A334,'Mediana Anual IPCA TOP 5 LP'!$A$2:$XFC$10000,MATCH(C$1,'Mediana Anual IPCA TOP 5 LP'!$A$2:$XDF$2,0),FALSE))</f>
        <v>4.5999999999999996</v>
      </c>
      <c r="D334" s="21">
        <f>IF(VLOOKUP(A334,'Mediana Anual IPCA TOP 5 LP'!$A$2:$XFC$10000,MATCH(D$1,'Mediana Anual IPCA TOP 5 LP'!$A$2:$XDF$2,0),FALSE)=0,NA(),VLOOKUP(A334,'Mediana Anual IPCA TOP 5 LP'!$A$2:$XFC$10000,MATCH(D$1,'Mediana Anual IPCA TOP 5 LP'!$A$2:$XDF$2,0),FALSE))</f>
        <v>4.28</v>
      </c>
      <c r="E334" s="21">
        <f>IF(VLOOKUP(A334,'Mediana Anual IPCA TOP 5 LP'!$A$2:$XFC$10000,MATCH(E$1,'Mediana Anual IPCA TOP 5 LP'!$A$2:$XDF$2,0),FALSE)=0,NA(),VLOOKUP(A334,'Mediana Anual IPCA TOP 5 LP'!$A$2:$XFC$10000,MATCH(E$1,'Mediana Anual IPCA TOP 5 LP'!$A$2:$XDF$2,0),FALSE))</f>
        <v>4.25</v>
      </c>
    </row>
    <row r="335" spans="1:5" x14ac:dyDescent="0.3">
      <c r="A335" s="20">
        <v>45049</v>
      </c>
      <c r="B335" s="21">
        <f>IF(VLOOKUP(A335,'Mediana Anual IPCA TOP 5 LP'!$A$2:$XFC$10000,MATCH(B$1,'Mediana Anual IPCA TOP 5 LP'!$A$2:$XDF$2,0),FALSE)=0,NA(),VLOOKUP(A335,'Mediana Anual IPCA TOP 5 LP'!$A$2:$XFC$10000,MATCH(B$1,'Mediana Anual IPCA TOP 5 LP'!$A$2:$XDF$2,0),FALSE))</f>
        <v>6.0183</v>
      </c>
      <c r="C335" s="21">
        <f>IF(VLOOKUP(A335,'Mediana Anual IPCA TOP 5 LP'!$A$2:$XFC$10000,MATCH(C$1,'Mediana Anual IPCA TOP 5 LP'!$A$2:$XDF$2,0),FALSE)=0,NA(),VLOOKUP(A335,'Mediana Anual IPCA TOP 5 LP'!$A$2:$XFC$10000,MATCH(C$1,'Mediana Anual IPCA TOP 5 LP'!$A$2:$XDF$2,0),FALSE))</f>
        <v>4.5999999999999996</v>
      </c>
      <c r="D335" s="21">
        <f>IF(VLOOKUP(A335,'Mediana Anual IPCA TOP 5 LP'!$A$2:$XFC$10000,MATCH(D$1,'Mediana Anual IPCA TOP 5 LP'!$A$2:$XDF$2,0),FALSE)=0,NA(),VLOOKUP(A335,'Mediana Anual IPCA TOP 5 LP'!$A$2:$XFC$10000,MATCH(D$1,'Mediana Anual IPCA TOP 5 LP'!$A$2:$XDF$2,0),FALSE))</f>
        <v>4.28</v>
      </c>
      <c r="E335" s="21">
        <f>IF(VLOOKUP(A335,'Mediana Anual IPCA TOP 5 LP'!$A$2:$XFC$10000,MATCH(E$1,'Mediana Anual IPCA TOP 5 LP'!$A$2:$XDF$2,0),FALSE)=0,NA(),VLOOKUP(A335,'Mediana Anual IPCA TOP 5 LP'!$A$2:$XFC$10000,MATCH(E$1,'Mediana Anual IPCA TOP 5 LP'!$A$2:$XDF$2,0),FALSE))</f>
        <v>4.25</v>
      </c>
    </row>
    <row r="336" spans="1:5" x14ac:dyDescent="0.3">
      <c r="A336" s="20">
        <v>45050</v>
      </c>
      <c r="B336" s="21">
        <f>IF(VLOOKUP(A336,'Mediana Anual IPCA TOP 5 LP'!$A$2:$XFC$10000,MATCH(B$1,'Mediana Anual IPCA TOP 5 LP'!$A$2:$XDF$2,0),FALSE)=0,NA(),VLOOKUP(A336,'Mediana Anual IPCA TOP 5 LP'!$A$2:$XFC$10000,MATCH(B$1,'Mediana Anual IPCA TOP 5 LP'!$A$2:$XDF$2,0),FALSE))</f>
        <v>6.0183</v>
      </c>
      <c r="C336" s="21">
        <f>IF(VLOOKUP(A336,'Mediana Anual IPCA TOP 5 LP'!$A$2:$XFC$10000,MATCH(C$1,'Mediana Anual IPCA TOP 5 LP'!$A$2:$XDF$2,0),FALSE)=0,NA(),VLOOKUP(A336,'Mediana Anual IPCA TOP 5 LP'!$A$2:$XFC$10000,MATCH(C$1,'Mediana Anual IPCA TOP 5 LP'!$A$2:$XDF$2,0),FALSE))</f>
        <v>4.5999999999999996</v>
      </c>
      <c r="D336" s="21">
        <f>IF(VLOOKUP(A336,'Mediana Anual IPCA TOP 5 LP'!$A$2:$XFC$10000,MATCH(D$1,'Mediana Anual IPCA TOP 5 LP'!$A$2:$XDF$2,0),FALSE)=0,NA(),VLOOKUP(A336,'Mediana Anual IPCA TOP 5 LP'!$A$2:$XFC$10000,MATCH(D$1,'Mediana Anual IPCA TOP 5 LP'!$A$2:$XDF$2,0),FALSE))</f>
        <v>4.28</v>
      </c>
      <c r="E336" s="21">
        <f>IF(VLOOKUP(A336,'Mediana Anual IPCA TOP 5 LP'!$A$2:$XFC$10000,MATCH(E$1,'Mediana Anual IPCA TOP 5 LP'!$A$2:$XDF$2,0),FALSE)=0,NA(),VLOOKUP(A336,'Mediana Anual IPCA TOP 5 LP'!$A$2:$XFC$10000,MATCH(E$1,'Mediana Anual IPCA TOP 5 LP'!$A$2:$XDF$2,0),FALSE))</f>
        <v>4.25</v>
      </c>
    </row>
    <row r="337" spans="1:5" x14ac:dyDescent="0.3">
      <c r="A337" s="20">
        <v>45051</v>
      </c>
      <c r="B337" s="21">
        <f>IF(VLOOKUP(A337,'Mediana Anual IPCA TOP 5 LP'!$A$2:$XFC$10000,MATCH(B$1,'Mediana Anual IPCA TOP 5 LP'!$A$2:$XDF$2,0),FALSE)=0,NA(),VLOOKUP(A337,'Mediana Anual IPCA TOP 5 LP'!$A$2:$XFC$10000,MATCH(B$1,'Mediana Anual IPCA TOP 5 LP'!$A$2:$XDF$2,0),FALSE))</f>
        <v>6.0087000000000002</v>
      </c>
      <c r="C337" s="21">
        <f>IF(VLOOKUP(A337,'Mediana Anual IPCA TOP 5 LP'!$A$2:$XFC$10000,MATCH(C$1,'Mediana Anual IPCA TOP 5 LP'!$A$2:$XDF$2,0),FALSE)=0,NA(),VLOOKUP(A337,'Mediana Anual IPCA TOP 5 LP'!$A$2:$XFC$10000,MATCH(C$1,'Mediana Anual IPCA TOP 5 LP'!$A$2:$XDF$2,0),FALSE))</f>
        <v>4.5999999999999996</v>
      </c>
      <c r="D337" s="21">
        <f>IF(VLOOKUP(A337,'Mediana Anual IPCA TOP 5 LP'!$A$2:$XFC$10000,MATCH(D$1,'Mediana Anual IPCA TOP 5 LP'!$A$2:$XDF$2,0),FALSE)=0,NA(),VLOOKUP(A337,'Mediana Anual IPCA TOP 5 LP'!$A$2:$XFC$10000,MATCH(D$1,'Mediana Anual IPCA TOP 5 LP'!$A$2:$XDF$2,0),FALSE))</f>
        <v>4.28</v>
      </c>
      <c r="E337" s="21">
        <f>IF(VLOOKUP(A337,'Mediana Anual IPCA TOP 5 LP'!$A$2:$XFC$10000,MATCH(E$1,'Mediana Anual IPCA TOP 5 LP'!$A$2:$XDF$2,0),FALSE)=0,NA(),VLOOKUP(A337,'Mediana Anual IPCA TOP 5 LP'!$A$2:$XFC$10000,MATCH(E$1,'Mediana Anual IPCA TOP 5 LP'!$A$2:$XDF$2,0),FALSE))</f>
        <v>4.25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 tint="0.79998168889431442"/>
  </sheetPr>
  <dimension ref="A1:E338"/>
  <sheetViews>
    <sheetView zoomScaleNormal="100" workbookViewId="0">
      <selection activeCell="E11" sqref="E11"/>
    </sheetView>
  </sheetViews>
  <sheetFormatPr defaultRowHeight="14.4" x14ac:dyDescent="0.3"/>
  <cols>
    <col min="1" max="1" width="19.88671875" customWidth="1"/>
    <col min="3" max="3" width="14.33203125" bestFit="1" customWidth="1"/>
    <col min="4" max="4" width="16" bestFit="1" customWidth="1"/>
    <col min="5" max="5" width="21.109375" bestFit="1" customWidth="1"/>
    <col min="257" max="257" width="23.44140625" customWidth="1"/>
    <col min="513" max="513" width="23.44140625" customWidth="1"/>
    <col min="769" max="769" width="23.44140625" customWidth="1"/>
    <col min="1025" max="1025" width="23.44140625" customWidth="1"/>
    <col min="1281" max="1281" width="23.44140625" customWidth="1"/>
    <col min="1537" max="1537" width="23.44140625" customWidth="1"/>
    <col min="1793" max="1793" width="23.44140625" customWidth="1"/>
    <col min="2049" max="2049" width="23.44140625" customWidth="1"/>
    <col min="2305" max="2305" width="23.44140625" customWidth="1"/>
    <col min="2561" max="2561" width="23.44140625" customWidth="1"/>
    <col min="2817" max="2817" width="23.44140625" customWidth="1"/>
    <col min="3073" max="3073" width="23.44140625" customWidth="1"/>
    <col min="3329" max="3329" width="23.44140625" customWidth="1"/>
    <col min="3585" max="3585" width="23.44140625" customWidth="1"/>
    <col min="3841" max="3841" width="23.44140625" customWidth="1"/>
    <col min="4097" max="4097" width="23.44140625" customWidth="1"/>
    <col min="4353" max="4353" width="23.44140625" customWidth="1"/>
    <col min="4609" max="4609" width="23.44140625" customWidth="1"/>
    <col min="4865" max="4865" width="23.44140625" customWidth="1"/>
    <col min="5121" max="5121" width="23.44140625" customWidth="1"/>
    <col min="5377" max="5377" width="23.44140625" customWidth="1"/>
    <col min="5633" max="5633" width="23.44140625" customWidth="1"/>
    <col min="5889" max="5889" width="23.44140625" customWidth="1"/>
    <col min="6145" max="6145" width="23.44140625" customWidth="1"/>
    <col min="6401" max="6401" width="23.44140625" customWidth="1"/>
    <col min="6657" max="6657" width="23.44140625" customWidth="1"/>
    <col min="6913" max="6913" width="23.44140625" customWidth="1"/>
    <col min="7169" max="7169" width="23.44140625" customWidth="1"/>
    <col min="7425" max="7425" width="23.44140625" customWidth="1"/>
    <col min="7681" max="7681" width="23.44140625" customWidth="1"/>
    <col min="7937" max="7937" width="23.44140625" customWidth="1"/>
    <col min="8193" max="8193" width="23.44140625" customWidth="1"/>
    <col min="8449" max="8449" width="23.44140625" customWidth="1"/>
    <col min="8705" max="8705" width="23.44140625" customWidth="1"/>
    <col min="8961" max="8961" width="23.44140625" customWidth="1"/>
    <col min="9217" max="9217" width="23.44140625" customWidth="1"/>
    <col min="9473" max="9473" width="23.44140625" customWidth="1"/>
    <col min="9729" max="9729" width="23.44140625" customWidth="1"/>
    <col min="9985" max="9985" width="23.44140625" customWidth="1"/>
    <col min="10241" max="10241" width="23.44140625" customWidth="1"/>
    <col min="10497" max="10497" width="23.44140625" customWidth="1"/>
    <col min="10753" max="10753" width="23.44140625" customWidth="1"/>
    <col min="11009" max="11009" width="23.44140625" customWidth="1"/>
    <col min="11265" max="11265" width="23.44140625" customWidth="1"/>
    <col min="11521" max="11521" width="23.44140625" customWidth="1"/>
    <col min="11777" max="11777" width="23.44140625" customWidth="1"/>
    <col min="12033" max="12033" width="23.44140625" customWidth="1"/>
    <col min="12289" max="12289" width="23.44140625" customWidth="1"/>
    <col min="12545" max="12545" width="23.44140625" customWidth="1"/>
    <col min="12801" max="12801" width="23.44140625" customWidth="1"/>
    <col min="13057" max="13057" width="23.44140625" customWidth="1"/>
    <col min="13313" max="13313" width="23.44140625" customWidth="1"/>
    <col min="13569" max="13569" width="23.44140625" customWidth="1"/>
    <col min="13825" max="13825" width="23.44140625" customWidth="1"/>
    <col min="14081" max="14081" width="23.44140625" customWidth="1"/>
    <col min="14337" max="14337" width="23.44140625" customWidth="1"/>
    <col min="14593" max="14593" width="23.44140625" customWidth="1"/>
    <col min="14849" max="14849" width="23.44140625" customWidth="1"/>
    <col min="15105" max="15105" width="23.44140625" customWidth="1"/>
    <col min="15361" max="15361" width="23.44140625" customWidth="1"/>
    <col min="15617" max="15617" width="23.44140625" customWidth="1"/>
    <col min="15873" max="15873" width="23.44140625" customWidth="1"/>
    <col min="16129" max="16129" width="23.44140625" customWidth="1"/>
  </cols>
  <sheetData>
    <row r="1" spans="1:5" x14ac:dyDescent="0.3">
      <c r="A1" s="5" t="s">
        <v>0</v>
      </c>
    </row>
    <row r="2" spans="1:5" x14ac:dyDescent="0.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pans="1:5" x14ac:dyDescent="0.3">
      <c r="A3" s="3">
        <v>44564</v>
      </c>
      <c r="B3" s="4">
        <v>5.2831999999999999</v>
      </c>
      <c r="C3" s="4">
        <v>5.0244999999999997</v>
      </c>
      <c r="D3" s="4">
        <v>3.8542999999999998</v>
      </c>
      <c r="E3" s="4">
        <v>3.6991999999999998</v>
      </c>
    </row>
    <row r="4" spans="1:5" x14ac:dyDescent="0.3">
      <c r="A4" s="3">
        <v>44565</v>
      </c>
      <c r="B4" s="4">
        <v>5.2831999999999999</v>
      </c>
      <c r="C4" s="4">
        <v>5.0140000000000002</v>
      </c>
      <c r="D4" s="4">
        <v>3.8542999999999998</v>
      </c>
      <c r="E4" s="4">
        <v>3.7136</v>
      </c>
    </row>
    <row r="5" spans="1:5" x14ac:dyDescent="0.3">
      <c r="A5" s="3">
        <v>44566</v>
      </c>
      <c r="B5" s="4">
        <v>5.2831999999999999</v>
      </c>
      <c r="C5" s="4">
        <v>5.0035999999999996</v>
      </c>
      <c r="D5" s="4">
        <v>3.8542999999999998</v>
      </c>
      <c r="E5" s="4">
        <v>3.7280000000000002</v>
      </c>
    </row>
    <row r="6" spans="1:5" x14ac:dyDescent="0.3">
      <c r="A6" s="3">
        <v>44567</v>
      </c>
      <c r="B6" s="4">
        <v>5.2831999999999999</v>
      </c>
      <c r="C6" s="4">
        <v>4.9931000000000001</v>
      </c>
      <c r="D6" s="4">
        <v>3.8542999999999998</v>
      </c>
      <c r="E6" s="4">
        <v>3.7423999999999999</v>
      </c>
    </row>
    <row r="7" spans="1:5" x14ac:dyDescent="0.3">
      <c r="A7" s="3">
        <v>44568</v>
      </c>
      <c r="B7" s="4">
        <v>5.2319000000000004</v>
      </c>
      <c r="C7" s="4">
        <v>5.0442999999999998</v>
      </c>
      <c r="D7" s="4">
        <v>3.8542999999999998</v>
      </c>
      <c r="E7" s="4">
        <v>3.7568000000000001</v>
      </c>
    </row>
    <row r="8" spans="1:5" x14ac:dyDescent="0.3">
      <c r="A8" s="3">
        <v>44571</v>
      </c>
      <c r="B8" s="4">
        <v>5.2319000000000004</v>
      </c>
      <c r="C8" s="4">
        <v>5.0248999999999997</v>
      </c>
      <c r="D8" s="4">
        <v>3.8542999999999998</v>
      </c>
      <c r="E8" s="4">
        <v>3.8</v>
      </c>
    </row>
    <row r="9" spans="1:5" x14ac:dyDescent="0.3">
      <c r="A9" s="3">
        <v>44572</v>
      </c>
      <c r="B9" s="4">
        <v>5.0248999999999997</v>
      </c>
      <c r="C9" s="4">
        <v>5.0166000000000004</v>
      </c>
      <c r="D9" s="4">
        <v>3.8</v>
      </c>
    </row>
    <row r="10" spans="1:5" x14ac:dyDescent="0.3">
      <c r="A10" s="3">
        <v>44573</v>
      </c>
      <c r="B10" s="4">
        <v>5.0248999999999997</v>
      </c>
      <c r="C10" s="4">
        <v>5.0083000000000002</v>
      </c>
      <c r="D10" s="4">
        <v>3.8</v>
      </c>
    </row>
    <row r="11" spans="1:5" x14ac:dyDescent="0.3">
      <c r="A11" s="3">
        <v>44574</v>
      </c>
      <c r="B11" s="4">
        <v>4.8468999999999998</v>
      </c>
      <c r="C11" s="4">
        <v>4.8353999999999999</v>
      </c>
      <c r="D11" s="4">
        <v>3.835</v>
      </c>
    </row>
    <row r="12" spans="1:5" x14ac:dyDescent="0.3">
      <c r="A12" s="3">
        <v>44575</v>
      </c>
      <c r="B12" s="4">
        <v>5.0277000000000003</v>
      </c>
      <c r="C12" s="4">
        <v>5.0072999999999999</v>
      </c>
      <c r="D12" s="4">
        <v>3.835</v>
      </c>
      <c r="E12" s="4">
        <v>4.0937999999999999</v>
      </c>
    </row>
    <row r="13" spans="1:5" x14ac:dyDescent="0.3">
      <c r="A13" s="3">
        <v>44578</v>
      </c>
      <c r="B13" s="4">
        <v>5.0277000000000003</v>
      </c>
      <c r="C13" s="4">
        <v>4.9920999999999998</v>
      </c>
      <c r="D13" s="4">
        <v>3.835</v>
      </c>
      <c r="E13" s="4">
        <v>4.0937999999999999</v>
      </c>
    </row>
    <row r="14" spans="1:5" x14ac:dyDescent="0.3">
      <c r="A14" s="3">
        <v>44579</v>
      </c>
      <c r="B14" s="4">
        <v>5.1277999999999997</v>
      </c>
      <c r="C14" s="4">
        <v>5.0955000000000004</v>
      </c>
      <c r="D14" s="4">
        <v>3.8</v>
      </c>
      <c r="E14" s="4">
        <v>3.496</v>
      </c>
    </row>
    <row r="15" spans="1:5" x14ac:dyDescent="0.3">
      <c r="A15" s="3">
        <v>44580</v>
      </c>
      <c r="B15" s="4">
        <v>5.1971999999999996</v>
      </c>
      <c r="C15" s="4">
        <v>5.1711999999999998</v>
      </c>
      <c r="D15" s="4">
        <v>3.8</v>
      </c>
      <c r="E15" s="4">
        <v>3.4944999999999999</v>
      </c>
    </row>
    <row r="16" spans="1:5" x14ac:dyDescent="0.3">
      <c r="A16" s="3">
        <v>44581</v>
      </c>
      <c r="B16" s="4">
        <v>5.1971999999999996</v>
      </c>
      <c r="C16" s="4">
        <v>5.1683000000000003</v>
      </c>
      <c r="D16" s="4">
        <v>3.8</v>
      </c>
      <c r="E16" s="4">
        <v>3.4931000000000001</v>
      </c>
    </row>
    <row r="17" spans="1:5" x14ac:dyDescent="0.3">
      <c r="A17" s="3">
        <v>44582</v>
      </c>
      <c r="B17" s="4">
        <v>5.1971999999999996</v>
      </c>
      <c r="C17" s="4">
        <v>5.1654</v>
      </c>
      <c r="D17" s="4">
        <v>3.8</v>
      </c>
      <c r="E17" s="4">
        <v>3.7746</v>
      </c>
    </row>
    <row r="18" spans="1:5" x14ac:dyDescent="0.3">
      <c r="A18" s="3">
        <v>44585</v>
      </c>
      <c r="B18" s="4">
        <v>5.1971999999999996</v>
      </c>
      <c r="C18" s="4">
        <v>5.1566999999999998</v>
      </c>
      <c r="D18" s="4">
        <v>3.8</v>
      </c>
      <c r="E18" s="4">
        <v>3.7486000000000002</v>
      </c>
    </row>
    <row r="19" spans="1:5" x14ac:dyDescent="0.3">
      <c r="A19" s="3">
        <v>44586</v>
      </c>
      <c r="B19" s="4">
        <v>5.1971999999999996</v>
      </c>
      <c r="C19" s="4">
        <v>5.1538000000000004</v>
      </c>
      <c r="D19" s="4">
        <v>3.8</v>
      </c>
      <c r="E19" s="4">
        <v>3.74</v>
      </c>
    </row>
    <row r="20" spans="1:5" x14ac:dyDescent="0.3">
      <c r="A20" s="3">
        <v>44587</v>
      </c>
      <c r="B20" s="4">
        <v>5.1971999999999996</v>
      </c>
      <c r="C20" s="4">
        <v>5.1509</v>
      </c>
      <c r="D20" s="4">
        <v>3.8</v>
      </c>
      <c r="E20" s="4">
        <v>3.7313000000000001</v>
      </c>
    </row>
    <row r="21" spans="1:5" x14ac:dyDescent="0.3">
      <c r="A21" s="3">
        <v>44588</v>
      </c>
      <c r="B21" s="4">
        <v>5.1971999999999996</v>
      </c>
      <c r="C21" s="4">
        <v>5.1479999999999997</v>
      </c>
      <c r="D21" s="4">
        <v>3.8</v>
      </c>
      <c r="E21" s="4">
        <v>3.7225999999999999</v>
      </c>
    </row>
    <row r="22" spans="1:5" x14ac:dyDescent="0.3">
      <c r="A22" s="3">
        <v>44589</v>
      </c>
      <c r="B22" s="4">
        <v>5.4173999999999998</v>
      </c>
      <c r="C22" s="4">
        <v>5.4173999999999998</v>
      </c>
      <c r="D22" s="4">
        <v>3.87</v>
      </c>
      <c r="E22" s="4">
        <v>3.8</v>
      </c>
    </row>
    <row r="23" spans="1:5" x14ac:dyDescent="0.3">
      <c r="A23" s="3">
        <v>44592</v>
      </c>
      <c r="B23" s="4">
        <v>5.7827000000000002</v>
      </c>
      <c r="C23" s="4">
        <v>5.7359999999999998</v>
      </c>
      <c r="D23" s="4">
        <v>3.84</v>
      </c>
      <c r="E23" s="4">
        <v>4.2058</v>
      </c>
    </row>
    <row r="24" spans="1:5" x14ac:dyDescent="0.3">
      <c r="A24" s="3">
        <v>44593</v>
      </c>
      <c r="B24" s="4">
        <v>5.7827000000000002</v>
      </c>
      <c r="C24" s="4">
        <v>5.7316000000000003</v>
      </c>
      <c r="D24" s="4">
        <v>3.84</v>
      </c>
      <c r="E24" s="4">
        <v>4.2077</v>
      </c>
    </row>
    <row r="25" spans="1:5" x14ac:dyDescent="0.3">
      <c r="A25" s="3">
        <v>44594</v>
      </c>
      <c r="B25" s="4">
        <v>5.7827000000000002</v>
      </c>
      <c r="C25" s="4">
        <v>5.7272999999999996</v>
      </c>
      <c r="D25" s="4">
        <v>3.84</v>
      </c>
      <c r="E25" s="4">
        <v>4.2096999999999998</v>
      </c>
    </row>
    <row r="26" spans="1:5" x14ac:dyDescent="0.3">
      <c r="A26" s="3">
        <v>44595</v>
      </c>
      <c r="B26" s="4">
        <v>5.7827000000000002</v>
      </c>
      <c r="C26" s="4">
        <v>5.7229000000000001</v>
      </c>
      <c r="D26" s="4">
        <v>3.84</v>
      </c>
      <c r="E26" s="4">
        <v>4.2117000000000004</v>
      </c>
    </row>
    <row r="27" spans="1:5" x14ac:dyDescent="0.3">
      <c r="A27" s="3">
        <v>44596</v>
      </c>
      <c r="B27" s="4">
        <v>5.7827000000000002</v>
      </c>
      <c r="C27" s="4">
        <v>5.7186000000000003</v>
      </c>
      <c r="D27" s="4">
        <v>3.84</v>
      </c>
      <c r="E27" s="4">
        <v>4.2137000000000002</v>
      </c>
    </row>
    <row r="28" spans="1:5" x14ac:dyDescent="0.3">
      <c r="A28" s="3">
        <v>44599</v>
      </c>
      <c r="B28" s="4">
        <v>5.7827000000000002</v>
      </c>
      <c r="C28" s="4">
        <v>5.7054999999999998</v>
      </c>
      <c r="D28" s="4">
        <v>3.84</v>
      </c>
      <c r="E28" s="4">
        <v>4.2195999999999998</v>
      </c>
    </row>
    <row r="29" spans="1:5" x14ac:dyDescent="0.3">
      <c r="A29" s="3">
        <v>44600</v>
      </c>
      <c r="B29" s="4">
        <v>5.7827000000000002</v>
      </c>
      <c r="C29" s="4">
        <v>5.7012</v>
      </c>
      <c r="D29" s="4">
        <v>3.84</v>
      </c>
      <c r="E29" s="4">
        <v>4.2214999999999998</v>
      </c>
    </row>
    <row r="30" spans="1:5" x14ac:dyDescent="0.3">
      <c r="A30" s="3">
        <v>44601</v>
      </c>
      <c r="B30" s="4">
        <v>5.7012</v>
      </c>
      <c r="C30" s="4">
        <v>5.6858000000000004</v>
      </c>
      <c r="D30" s="4">
        <v>4.2214999999999998</v>
      </c>
    </row>
    <row r="31" spans="1:5" x14ac:dyDescent="0.3">
      <c r="A31" s="3">
        <v>44602</v>
      </c>
      <c r="B31" s="4">
        <v>5.7012</v>
      </c>
      <c r="C31" s="4">
        <v>5.6703999999999999</v>
      </c>
      <c r="D31" s="4">
        <v>4.2214999999999998</v>
      </c>
    </row>
    <row r="32" spans="1:5" x14ac:dyDescent="0.3">
      <c r="A32" s="3">
        <v>44603</v>
      </c>
      <c r="B32" s="4">
        <v>5.6557000000000004</v>
      </c>
      <c r="C32" s="4">
        <v>5.6085000000000003</v>
      </c>
      <c r="D32" s="4">
        <v>4.2214999999999998</v>
      </c>
    </row>
    <row r="33" spans="1:5" x14ac:dyDescent="0.3">
      <c r="A33" s="3">
        <v>44606</v>
      </c>
      <c r="B33" s="4">
        <v>5.6557000000000004</v>
      </c>
      <c r="C33" s="4">
        <v>5.5613000000000001</v>
      </c>
      <c r="D33" s="4">
        <v>4.2214999999999998</v>
      </c>
    </row>
    <row r="34" spans="1:5" x14ac:dyDescent="0.3">
      <c r="A34" s="3">
        <v>44607</v>
      </c>
      <c r="B34" s="4">
        <v>5.6557000000000004</v>
      </c>
      <c r="C34" s="4">
        <v>5.5456000000000003</v>
      </c>
      <c r="D34" s="4">
        <v>4.2214999999999998</v>
      </c>
    </row>
    <row r="35" spans="1:5" x14ac:dyDescent="0.3">
      <c r="A35" s="3">
        <v>44608</v>
      </c>
      <c r="B35" s="4">
        <v>5.6557000000000004</v>
      </c>
      <c r="C35" s="4">
        <v>5.5298999999999996</v>
      </c>
      <c r="D35" s="4">
        <v>4.2214999999999998</v>
      </c>
    </row>
    <row r="36" spans="1:5" x14ac:dyDescent="0.3">
      <c r="A36" s="3">
        <v>44609</v>
      </c>
      <c r="B36" s="4">
        <v>5.6557000000000004</v>
      </c>
      <c r="C36" s="4">
        <v>5.5141999999999998</v>
      </c>
      <c r="D36" s="4">
        <v>4.2214999999999998</v>
      </c>
    </row>
    <row r="37" spans="1:5" x14ac:dyDescent="0.3">
      <c r="A37" s="3">
        <v>44610</v>
      </c>
      <c r="B37" s="4">
        <v>5.9085999999999999</v>
      </c>
      <c r="C37" s="4">
        <v>5.7438000000000002</v>
      </c>
      <c r="D37" s="4">
        <v>3.9788999999999999</v>
      </c>
      <c r="E37" s="4">
        <v>3.9922</v>
      </c>
    </row>
    <row r="38" spans="1:5" x14ac:dyDescent="0.3">
      <c r="A38" s="3">
        <v>44613</v>
      </c>
      <c r="B38" s="4">
        <v>5.9085999999999999</v>
      </c>
      <c r="C38" s="4">
        <v>5.6944999999999997</v>
      </c>
      <c r="D38" s="4">
        <v>3.9788999999999999</v>
      </c>
      <c r="E38" s="4">
        <v>3.9988999999999999</v>
      </c>
    </row>
    <row r="39" spans="1:5" x14ac:dyDescent="0.3">
      <c r="A39" s="3">
        <v>44614</v>
      </c>
      <c r="B39" s="4">
        <v>5.9085999999999999</v>
      </c>
      <c r="C39" s="4">
        <v>5.6779999999999999</v>
      </c>
      <c r="D39" s="4">
        <v>3.9788999999999999</v>
      </c>
      <c r="E39" s="4">
        <v>4.0011999999999999</v>
      </c>
    </row>
    <row r="40" spans="1:5" x14ac:dyDescent="0.3">
      <c r="A40" s="3">
        <v>44615</v>
      </c>
      <c r="B40" s="4">
        <v>5.9085999999999999</v>
      </c>
      <c r="C40" s="4">
        <v>5.6616</v>
      </c>
      <c r="D40" s="4">
        <v>3.9788999999999999</v>
      </c>
      <c r="E40" s="4">
        <v>4.0034000000000001</v>
      </c>
    </row>
    <row r="41" spans="1:5" x14ac:dyDescent="0.3">
      <c r="A41" s="3">
        <v>44616</v>
      </c>
      <c r="B41" s="4">
        <v>5.9085999999999999</v>
      </c>
      <c r="C41" s="4">
        <v>5.6451000000000002</v>
      </c>
      <c r="D41" s="4">
        <v>3.9788999999999999</v>
      </c>
      <c r="E41" s="4">
        <v>4.0057</v>
      </c>
    </row>
    <row r="42" spans="1:5" x14ac:dyDescent="0.3">
      <c r="A42" s="3">
        <v>44617</v>
      </c>
      <c r="B42" s="4">
        <v>5.9085999999999999</v>
      </c>
      <c r="C42" s="4">
        <v>5.6287000000000003</v>
      </c>
      <c r="D42" s="4">
        <v>3.9788999999999999</v>
      </c>
      <c r="E42" s="4">
        <v>4.008</v>
      </c>
    </row>
    <row r="43" spans="1:5" x14ac:dyDescent="0.3">
      <c r="A43" s="3">
        <v>44622</v>
      </c>
      <c r="B43" s="4">
        <v>5.9085999999999999</v>
      </c>
      <c r="C43" s="4">
        <v>5.5465</v>
      </c>
      <c r="D43" s="4">
        <v>3.9788999999999999</v>
      </c>
      <c r="E43" s="4">
        <v>4.0191999999999997</v>
      </c>
    </row>
    <row r="44" spans="1:5" x14ac:dyDescent="0.3">
      <c r="A44" s="3">
        <v>44623</v>
      </c>
      <c r="B44" s="4">
        <v>5.9085999999999999</v>
      </c>
      <c r="C44" s="4">
        <v>5.5301</v>
      </c>
      <c r="D44" s="4">
        <v>3.9788999999999999</v>
      </c>
      <c r="E44" s="4">
        <v>4.0213999999999999</v>
      </c>
    </row>
    <row r="45" spans="1:5" x14ac:dyDescent="0.3">
      <c r="A45" s="3">
        <v>44624</v>
      </c>
      <c r="B45" s="4">
        <v>5.9085999999999999</v>
      </c>
      <c r="C45" s="4">
        <v>5.5136000000000003</v>
      </c>
      <c r="D45" s="4">
        <v>3.9788999999999999</v>
      </c>
      <c r="E45" s="4">
        <v>4.0236000000000001</v>
      </c>
    </row>
    <row r="46" spans="1:5" x14ac:dyDescent="0.3">
      <c r="A46" s="3">
        <v>44627</v>
      </c>
      <c r="B46" s="4">
        <v>5.9085999999999999</v>
      </c>
      <c r="C46" s="4">
        <v>5.4644000000000004</v>
      </c>
      <c r="D46" s="4">
        <v>3.9788999999999999</v>
      </c>
      <c r="E46" s="4">
        <v>4.0304000000000002</v>
      </c>
    </row>
    <row r="47" spans="1:5" x14ac:dyDescent="0.3">
      <c r="A47" s="3">
        <v>44628</v>
      </c>
      <c r="B47" s="4">
        <v>5.9085999999999999</v>
      </c>
      <c r="C47" s="4">
        <v>5.4480000000000004</v>
      </c>
      <c r="D47" s="4">
        <v>3.9788999999999999</v>
      </c>
      <c r="E47" s="4">
        <v>4.0326000000000004</v>
      </c>
    </row>
    <row r="48" spans="1:5" x14ac:dyDescent="0.3">
      <c r="A48" s="3">
        <v>44629</v>
      </c>
      <c r="B48" s="4">
        <v>5.9085999999999999</v>
      </c>
      <c r="C48" s="4">
        <v>5.4316000000000004</v>
      </c>
      <c r="D48" s="4">
        <v>3.9788999999999999</v>
      </c>
      <c r="E48" s="4">
        <v>4.0347999999999997</v>
      </c>
    </row>
    <row r="49" spans="1:5" x14ac:dyDescent="0.3">
      <c r="A49" s="3">
        <v>44630</v>
      </c>
      <c r="B49" s="4">
        <v>5.9085999999999999</v>
      </c>
      <c r="C49" s="4">
        <v>5.4150999999999998</v>
      </c>
      <c r="D49" s="4">
        <v>3.9788999999999999</v>
      </c>
      <c r="E49" s="4">
        <v>4.0370999999999997</v>
      </c>
    </row>
    <row r="50" spans="1:5" x14ac:dyDescent="0.3">
      <c r="A50" s="3">
        <v>44631</v>
      </c>
      <c r="B50" s="4">
        <v>6.3944999999999999</v>
      </c>
      <c r="C50" s="4">
        <v>6.37</v>
      </c>
      <c r="D50" s="4">
        <v>4.3493000000000004</v>
      </c>
      <c r="E50" s="4">
        <v>4.0194999999999999</v>
      </c>
    </row>
    <row r="51" spans="1:5" x14ac:dyDescent="0.3">
      <c r="A51" s="3">
        <v>44634</v>
      </c>
      <c r="B51" s="4">
        <v>6.3944999999999999</v>
      </c>
      <c r="C51" s="4">
        <v>6.2964000000000002</v>
      </c>
      <c r="D51" s="4">
        <v>4.3493000000000004</v>
      </c>
      <c r="E51" s="4">
        <v>4.0095000000000001</v>
      </c>
    </row>
    <row r="52" spans="1:5" x14ac:dyDescent="0.3">
      <c r="A52" s="3">
        <v>44635</v>
      </c>
      <c r="B52" s="4">
        <v>6.3944999999999999</v>
      </c>
      <c r="C52" s="4">
        <v>6.2718999999999996</v>
      </c>
      <c r="D52" s="4">
        <v>4.3493000000000004</v>
      </c>
      <c r="E52" s="4">
        <v>4.0061999999999998</v>
      </c>
    </row>
    <row r="53" spans="1:5" x14ac:dyDescent="0.3">
      <c r="A53" s="3">
        <v>44636</v>
      </c>
      <c r="B53" s="4">
        <v>6.3944999999999999</v>
      </c>
      <c r="C53" s="4">
        <v>6.2473999999999998</v>
      </c>
      <c r="D53" s="4">
        <v>4.3493000000000004</v>
      </c>
      <c r="E53" s="4">
        <v>4.0027999999999997</v>
      </c>
    </row>
    <row r="54" spans="1:5" x14ac:dyDescent="0.3">
      <c r="A54" s="3">
        <v>44637</v>
      </c>
      <c r="B54" s="4">
        <v>6.3944999999999999</v>
      </c>
      <c r="C54" s="4">
        <v>6.2229000000000001</v>
      </c>
      <c r="D54" s="4">
        <v>4.3742999999999999</v>
      </c>
      <c r="E54" s="4">
        <v>4.1738999999999997</v>
      </c>
    </row>
    <row r="55" spans="1:5" x14ac:dyDescent="0.3">
      <c r="A55" s="3">
        <v>44638</v>
      </c>
      <c r="B55" s="4">
        <v>6.6791</v>
      </c>
      <c r="C55" s="4">
        <v>6.4523999999999999</v>
      </c>
      <c r="D55" s="4">
        <v>4.3742999999999999</v>
      </c>
      <c r="E55" s="4">
        <v>4.3445999999999998</v>
      </c>
    </row>
    <row r="56" spans="1:5" x14ac:dyDescent="0.3">
      <c r="A56" s="3">
        <v>44641</v>
      </c>
      <c r="B56" s="4">
        <v>6.6791</v>
      </c>
      <c r="C56" s="4">
        <v>6.3674999999999997</v>
      </c>
      <c r="D56" s="4">
        <v>4.3742999999999999</v>
      </c>
      <c r="E56" s="4">
        <v>4.3334000000000001</v>
      </c>
    </row>
    <row r="57" spans="1:5" x14ac:dyDescent="0.3">
      <c r="A57" s="3">
        <v>44642</v>
      </c>
      <c r="B57" s="4">
        <v>6.6791</v>
      </c>
      <c r="C57" s="4">
        <v>6.3392999999999997</v>
      </c>
      <c r="D57" s="4">
        <v>4.3742999999999999</v>
      </c>
      <c r="E57" s="4">
        <v>4.3296999999999999</v>
      </c>
    </row>
    <row r="58" spans="1:5" x14ac:dyDescent="0.3">
      <c r="A58" s="3">
        <v>44643</v>
      </c>
      <c r="B58" s="4">
        <v>6.6791</v>
      </c>
      <c r="C58" s="4">
        <v>6.3109999999999999</v>
      </c>
      <c r="D58" s="4">
        <v>4.3742999999999999</v>
      </c>
      <c r="E58" s="4">
        <v>4.3259999999999996</v>
      </c>
    </row>
    <row r="59" spans="1:5" x14ac:dyDescent="0.3">
      <c r="A59" s="3">
        <v>44644</v>
      </c>
      <c r="B59" s="4">
        <v>6.7655000000000003</v>
      </c>
      <c r="C59" s="4">
        <v>6.4215</v>
      </c>
      <c r="D59" s="4">
        <v>4.3742999999999999</v>
      </c>
      <c r="E59" s="4">
        <v>4.3223000000000003</v>
      </c>
    </row>
    <row r="60" spans="1:5" x14ac:dyDescent="0.3">
      <c r="A60" s="3">
        <v>44645</v>
      </c>
      <c r="B60" s="4">
        <v>7.0170000000000003</v>
      </c>
      <c r="C60" s="4">
        <v>6.4953000000000003</v>
      </c>
      <c r="D60" s="4">
        <v>4.2237999999999998</v>
      </c>
      <c r="E60" s="4">
        <v>4.1737000000000002</v>
      </c>
    </row>
    <row r="61" spans="1:5" x14ac:dyDescent="0.3">
      <c r="A61" s="3">
        <v>44648</v>
      </c>
      <c r="B61" s="4">
        <v>7.0170000000000003</v>
      </c>
      <c r="C61" s="4">
        <v>6.3912000000000004</v>
      </c>
      <c r="D61" s="4">
        <v>4.2237999999999998</v>
      </c>
      <c r="E61" s="4">
        <v>4.1638000000000002</v>
      </c>
    </row>
    <row r="62" spans="1:5" x14ac:dyDescent="0.3">
      <c r="A62" s="3">
        <v>44649</v>
      </c>
      <c r="B62" s="4">
        <v>7.0170000000000003</v>
      </c>
      <c r="C62" s="4">
        <v>6.3564999999999996</v>
      </c>
      <c r="D62" s="4">
        <v>4.2237999999999998</v>
      </c>
      <c r="E62" s="4">
        <v>4.1604000000000001</v>
      </c>
    </row>
    <row r="63" spans="1:5" x14ac:dyDescent="0.3">
      <c r="A63" s="3">
        <v>44650</v>
      </c>
      <c r="B63" s="4">
        <v>7.0170000000000003</v>
      </c>
      <c r="C63" s="4">
        <v>6.3219000000000003</v>
      </c>
      <c r="D63" s="4">
        <v>4.2237999999999998</v>
      </c>
      <c r="E63" s="4">
        <v>4.157</v>
      </c>
    </row>
    <row r="64" spans="1:5" x14ac:dyDescent="0.3">
      <c r="A64" s="3">
        <v>44651</v>
      </c>
      <c r="B64" s="4">
        <v>7.0170000000000003</v>
      </c>
      <c r="C64" s="4">
        <v>6.2873000000000001</v>
      </c>
      <c r="D64" s="4">
        <v>4.2237999999999998</v>
      </c>
      <c r="E64" s="4">
        <v>4.1536999999999997</v>
      </c>
    </row>
    <row r="65" spans="1:5" x14ac:dyDescent="0.3">
      <c r="A65" s="3">
        <v>44652</v>
      </c>
      <c r="B65" s="4">
        <v>7.0170000000000003</v>
      </c>
      <c r="C65" s="4">
        <v>6.2526000000000002</v>
      </c>
      <c r="D65" s="4">
        <v>4.2237999999999998</v>
      </c>
      <c r="E65" s="4">
        <v>4.1504000000000003</v>
      </c>
    </row>
    <row r="66" spans="1:5" x14ac:dyDescent="0.3">
      <c r="A66" s="3">
        <v>44655</v>
      </c>
      <c r="B66" s="4">
        <v>6.2797999999999998</v>
      </c>
      <c r="C66" s="4">
        <v>5.3120000000000003</v>
      </c>
      <c r="D66" s="4">
        <v>4.3272000000000004</v>
      </c>
      <c r="E66" s="4">
        <v>4.2808000000000002</v>
      </c>
    </row>
    <row r="67" spans="1:5" x14ac:dyDescent="0.3">
      <c r="A67" s="3">
        <v>44656</v>
      </c>
      <c r="B67" s="4">
        <v>6.2797999999999998</v>
      </c>
      <c r="C67" s="4">
        <v>5.2769000000000004</v>
      </c>
      <c r="D67" s="4">
        <v>4.3272000000000004</v>
      </c>
      <c r="E67" s="4">
        <v>4.2789000000000001</v>
      </c>
    </row>
    <row r="68" spans="1:5" x14ac:dyDescent="0.3">
      <c r="A68" s="3">
        <v>44657</v>
      </c>
      <c r="B68" s="4">
        <v>6.2797999999999998</v>
      </c>
      <c r="C68" s="4">
        <v>5.2419000000000002</v>
      </c>
      <c r="D68" s="4">
        <v>4.3272000000000004</v>
      </c>
      <c r="E68" s="4">
        <v>4.2770999999999999</v>
      </c>
    </row>
    <row r="69" spans="1:5" x14ac:dyDescent="0.3">
      <c r="A69" s="3">
        <v>44658</v>
      </c>
      <c r="B69" s="4">
        <v>6.2797999999999998</v>
      </c>
      <c r="C69" s="4">
        <v>5.2069000000000001</v>
      </c>
      <c r="D69" s="4">
        <v>4.3272000000000004</v>
      </c>
      <c r="E69" s="4">
        <v>4.2751999999999999</v>
      </c>
    </row>
    <row r="70" spans="1:5" x14ac:dyDescent="0.3">
      <c r="A70" s="3">
        <v>44659</v>
      </c>
      <c r="B70" s="4">
        <v>6.0450999999999997</v>
      </c>
      <c r="C70" s="4">
        <v>6.0221999999999998</v>
      </c>
      <c r="D70" s="4">
        <v>4.2751999999999999</v>
      </c>
    </row>
    <row r="71" spans="1:5" x14ac:dyDescent="0.3">
      <c r="A71" s="3">
        <v>44662</v>
      </c>
      <c r="B71" s="4">
        <v>6.0450999999999997</v>
      </c>
      <c r="C71" s="4">
        <v>5.9534000000000002</v>
      </c>
      <c r="D71" s="4">
        <v>4.2803000000000004</v>
      </c>
      <c r="E71" s="4">
        <v>4.2901999999999996</v>
      </c>
    </row>
    <row r="72" spans="1:5" x14ac:dyDescent="0.3">
      <c r="A72" s="3">
        <v>44663</v>
      </c>
      <c r="B72" s="4">
        <v>6.0450999999999997</v>
      </c>
      <c r="C72" s="4">
        <v>5.9303999999999997</v>
      </c>
      <c r="D72" s="4">
        <v>4.2803000000000004</v>
      </c>
      <c r="E72" s="4">
        <v>4.2901999999999996</v>
      </c>
    </row>
    <row r="73" spans="1:5" x14ac:dyDescent="0.3">
      <c r="A73" s="3">
        <v>44664</v>
      </c>
      <c r="B73" s="4">
        <v>6.0450999999999997</v>
      </c>
      <c r="C73" s="4">
        <v>5.9074999999999998</v>
      </c>
      <c r="D73" s="4">
        <v>4.2803000000000004</v>
      </c>
      <c r="E73" s="4">
        <v>4.2901999999999996</v>
      </c>
    </row>
    <row r="74" spans="1:5" x14ac:dyDescent="0.3">
      <c r="A74" s="3">
        <v>44665</v>
      </c>
      <c r="B74" s="4">
        <v>6.0450999999999997</v>
      </c>
      <c r="C74" s="4">
        <v>5.8845999999999998</v>
      </c>
      <c r="D74" s="4">
        <v>4.2803000000000004</v>
      </c>
      <c r="E74" s="4">
        <v>4.2901999999999996</v>
      </c>
    </row>
    <row r="75" spans="1:5" x14ac:dyDescent="0.3">
      <c r="A75" s="3">
        <v>44669</v>
      </c>
      <c r="B75" s="4">
        <v>6.0450999999999997</v>
      </c>
      <c r="C75" s="4">
        <v>5.7930000000000001</v>
      </c>
      <c r="D75" s="4">
        <v>4.2751000000000001</v>
      </c>
      <c r="E75" s="4">
        <v>4.2798999999999996</v>
      </c>
    </row>
    <row r="76" spans="1:5" x14ac:dyDescent="0.3">
      <c r="A76" s="3">
        <v>44670</v>
      </c>
      <c r="B76" s="4">
        <v>6.0450999999999997</v>
      </c>
      <c r="C76" s="4">
        <v>5.7701000000000002</v>
      </c>
      <c r="D76" s="4">
        <v>4.2751000000000001</v>
      </c>
      <c r="E76" s="4">
        <v>4.2798999999999996</v>
      </c>
    </row>
    <row r="77" spans="1:5" x14ac:dyDescent="0.3">
      <c r="A77" s="3">
        <v>44671</v>
      </c>
      <c r="B77" s="4">
        <v>6.0450999999999997</v>
      </c>
      <c r="C77" s="4">
        <v>5.7472000000000003</v>
      </c>
      <c r="D77" s="4">
        <v>4.2958999999999996</v>
      </c>
      <c r="E77" s="4">
        <v>4.3213999999999997</v>
      </c>
    </row>
    <row r="78" spans="1:5" x14ac:dyDescent="0.3">
      <c r="A78" s="3">
        <v>44673</v>
      </c>
      <c r="B78" s="4">
        <v>6.3513000000000002</v>
      </c>
      <c r="C78" s="4">
        <v>6.1116000000000001</v>
      </c>
      <c r="D78" s="4">
        <v>4.4101999999999997</v>
      </c>
      <c r="E78" s="4">
        <v>4.3117999999999999</v>
      </c>
    </row>
    <row r="79" spans="1:5" x14ac:dyDescent="0.3">
      <c r="A79" s="3">
        <v>44676</v>
      </c>
      <c r="B79" s="4">
        <v>6.4095000000000004</v>
      </c>
      <c r="C79" s="4">
        <v>6.1963999999999997</v>
      </c>
      <c r="D79" s="4">
        <v>4.4101999999999997</v>
      </c>
      <c r="E79" s="4">
        <v>4.3422000000000001</v>
      </c>
    </row>
    <row r="80" spans="1:5" x14ac:dyDescent="0.3">
      <c r="A80" s="3">
        <v>44677</v>
      </c>
      <c r="B80" s="4">
        <v>6.4095000000000004</v>
      </c>
      <c r="C80" s="4">
        <v>6.1844999999999999</v>
      </c>
      <c r="D80" s="4">
        <v>4.4101999999999997</v>
      </c>
      <c r="E80" s="4">
        <v>4.3422000000000001</v>
      </c>
    </row>
    <row r="81" spans="1:5" x14ac:dyDescent="0.3">
      <c r="A81" s="3">
        <v>44678</v>
      </c>
      <c r="B81" s="4">
        <v>6.4095000000000004</v>
      </c>
      <c r="C81" s="4">
        <v>6.1726999999999999</v>
      </c>
      <c r="D81" s="4">
        <v>4.4101999999999997</v>
      </c>
      <c r="E81" s="4">
        <v>4.3422000000000001</v>
      </c>
    </row>
    <row r="82" spans="1:5" x14ac:dyDescent="0.3">
      <c r="A82" s="3">
        <v>44679</v>
      </c>
      <c r="B82" s="4">
        <v>6.4095000000000004</v>
      </c>
      <c r="C82" s="4">
        <v>6.1608999999999998</v>
      </c>
      <c r="D82" s="4">
        <v>4.4101999999999997</v>
      </c>
      <c r="E82" s="4">
        <v>4.3422000000000001</v>
      </c>
    </row>
    <row r="83" spans="1:5" x14ac:dyDescent="0.3">
      <c r="A83" s="3">
        <v>44680</v>
      </c>
      <c r="B83" s="4">
        <v>6.9390000000000001</v>
      </c>
      <c r="C83" s="4">
        <v>6.6390000000000002</v>
      </c>
      <c r="D83" s="4">
        <v>4.6028000000000002</v>
      </c>
      <c r="E83" s="4">
        <v>4.4356</v>
      </c>
    </row>
    <row r="84" spans="1:5" x14ac:dyDescent="0.3">
      <c r="A84" s="3">
        <v>44683</v>
      </c>
      <c r="B84" s="4">
        <v>6.9390000000000001</v>
      </c>
      <c r="C84" s="4">
        <v>6.5909000000000004</v>
      </c>
      <c r="D84" s="4">
        <v>4.6028000000000002</v>
      </c>
      <c r="E84" s="4">
        <v>4.4356</v>
      </c>
    </row>
    <row r="85" spans="1:5" x14ac:dyDescent="0.3">
      <c r="A85" s="3">
        <v>44684</v>
      </c>
      <c r="B85" s="4">
        <v>6.9390000000000001</v>
      </c>
      <c r="C85" s="4">
        <v>6.5749000000000004</v>
      </c>
      <c r="D85" s="4">
        <v>4.6028000000000002</v>
      </c>
      <c r="E85" s="4">
        <v>4.4356</v>
      </c>
    </row>
    <row r="86" spans="1:5" x14ac:dyDescent="0.3">
      <c r="A86" s="3">
        <v>44685</v>
      </c>
      <c r="B86" s="4">
        <v>6.9390000000000001</v>
      </c>
      <c r="C86" s="4">
        <v>6.5587999999999997</v>
      </c>
      <c r="D86" s="4">
        <v>4.6028000000000002</v>
      </c>
      <c r="E86" s="4">
        <v>4.4356</v>
      </c>
    </row>
    <row r="87" spans="1:5" x14ac:dyDescent="0.3">
      <c r="A87" s="3">
        <v>44686</v>
      </c>
      <c r="B87" s="4">
        <v>6.9390000000000001</v>
      </c>
      <c r="C87" s="4">
        <v>6.5427999999999997</v>
      </c>
      <c r="D87" s="4">
        <v>4.6028000000000002</v>
      </c>
      <c r="E87" s="4">
        <v>4.4356</v>
      </c>
    </row>
    <row r="88" spans="1:5" x14ac:dyDescent="0.3">
      <c r="A88" s="3">
        <v>44687</v>
      </c>
      <c r="B88" s="4">
        <v>6.9924999999999997</v>
      </c>
      <c r="C88" s="4">
        <v>6.5267999999999997</v>
      </c>
      <c r="D88" s="4">
        <v>4.6028000000000002</v>
      </c>
      <c r="E88" s="4">
        <v>4.4356</v>
      </c>
    </row>
    <row r="89" spans="1:5" x14ac:dyDescent="0.3">
      <c r="A89" s="3">
        <v>44690</v>
      </c>
      <c r="B89" s="4">
        <v>7.3651999999999997</v>
      </c>
      <c r="C89" s="4">
        <v>6.6235999999999997</v>
      </c>
      <c r="D89" s="4">
        <v>4.6859999999999999</v>
      </c>
      <c r="E89" s="4">
        <v>4.6021000000000001</v>
      </c>
    </row>
    <row r="90" spans="1:5" x14ac:dyDescent="0.3">
      <c r="A90" s="3">
        <v>44691</v>
      </c>
      <c r="B90" s="4">
        <v>7.3651999999999997</v>
      </c>
      <c r="C90" s="4">
        <v>6.6005000000000003</v>
      </c>
      <c r="D90" s="4">
        <v>4.6859999999999999</v>
      </c>
      <c r="E90" s="4">
        <v>4.6021000000000001</v>
      </c>
    </row>
    <row r="91" spans="1:5" x14ac:dyDescent="0.3">
      <c r="A91" s="3">
        <v>44692</v>
      </c>
      <c r="B91" s="4">
        <v>6.6005000000000003</v>
      </c>
      <c r="C91" s="4">
        <v>6.5997000000000003</v>
      </c>
      <c r="D91" s="4">
        <v>4.6021000000000001</v>
      </c>
    </row>
    <row r="92" spans="1:5" x14ac:dyDescent="0.3">
      <c r="A92" s="3">
        <v>44693</v>
      </c>
      <c r="B92" s="4">
        <v>6.6005000000000003</v>
      </c>
      <c r="C92" s="4">
        <v>6.5990000000000002</v>
      </c>
      <c r="D92" s="4">
        <v>4.6021000000000001</v>
      </c>
    </row>
    <row r="93" spans="1:5" x14ac:dyDescent="0.3">
      <c r="A93" s="3">
        <v>44694</v>
      </c>
      <c r="B93" s="4">
        <v>6.9504999999999999</v>
      </c>
      <c r="C93" s="4">
        <v>6.9207000000000001</v>
      </c>
      <c r="D93" s="4">
        <v>4.6021000000000001</v>
      </c>
    </row>
    <row r="94" spans="1:5" x14ac:dyDescent="0.3">
      <c r="A94" s="3">
        <v>44697</v>
      </c>
      <c r="B94" s="4">
        <v>7.1638999999999999</v>
      </c>
      <c r="C94" s="4">
        <v>7.1174999999999997</v>
      </c>
      <c r="D94" s="4">
        <v>4.7793999999999999</v>
      </c>
      <c r="E94" s="4">
        <v>4.8944000000000001</v>
      </c>
    </row>
    <row r="95" spans="1:5" x14ac:dyDescent="0.3">
      <c r="A95" s="3">
        <v>44698</v>
      </c>
      <c r="B95" s="4">
        <v>7.1638999999999999</v>
      </c>
      <c r="C95" s="4">
        <v>7.1097999999999999</v>
      </c>
      <c r="D95" s="4">
        <v>4.7793999999999999</v>
      </c>
      <c r="E95" s="4">
        <v>4.8925999999999998</v>
      </c>
    </row>
    <row r="96" spans="1:5" x14ac:dyDescent="0.3">
      <c r="A96" s="3">
        <v>44699</v>
      </c>
      <c r="B96" s="4">
        <v>7.1638999999999999</v>
      </c>
      <c r="C96" s="4">
        <v>7.1020000000000003</v>
      </c>
      <c r="D96" s="4">
        <v>4.7793999999999999</v>
      </c>
      <c r="E96" s="4">
        <v>4.8907999999999996</v>
      </c>
    </row>
    <row r="97" spans="1:5" x14ac:dyDescent="0.3">
      <c r="A97" s="3">
        <v>44700</v>
      </c>
      <c r="B97" s="4">
        <v>7.1638999999999999</v>
      </c>
      <c r="C97" s="4">
        <v>7.0942999999999996</v>
      </c>
      <c r="D97" s="4">
        <v>4.7793999999999999</v>
      </c>
      <c r="E97" s="4">
        <v>4.8890000000000002</v>
      </c>
    </row>
    <row r="98" spans="1:5" x14ac:dyDescent="0.3">
      <c r="A98" s="3">
        <v>44701</v>
      </c>
      <c r="B98" s="4">
        <v>6.9085000000000001</v>
      </c>
      <c r="C98" s="4">
        <v>6.8315000000000001</v>
      </c>
      <c r="D98" s="4">
        <v>4.9885999999999999</v>
      </c>
      <c r="E98" s="4">
        <v>4.9885999999999999</v>
      </c>
    </row>
    <row r="99" spans="1:5" x14ac:dyDescent="0.3">
      <c r="A99" s="3">
        <v>44704</v>
      </c>
      <c r="B99" s="4">
        <v>6.9085000000000001</v>
      </c>
      <c r="C99" s="4">
        <v>6.8083999999999998</v>
      </c>
      <c r="D99" s="4">
        <v>4.9885999999999999</v>
      </c>
      <c r="E99" s="4">
        <v>4.9842000000000004</v>
      </c>
    </row>
    <row r="100" spans="1:5" x14ac:dyDescent="0.3">
      <c r="A100" s="3">
        <v>44705</v>
      </c>
      <c r="B100" s="4">
        <v>6.9085000000000001</v>
      </c>
      <c r="C100" s="4">
        <v>6.8007</v>
      </c>
      <c r="D100" s="4">
        <v>4.9885999999999999</v>
      </c>
      <c r="E100" s="4">
        <v>4.9805999999999999</v>
      </c>
    </row>
    <row r="101" spans="1:5" x14ac:dyDescent="0.3">
      <c r="A101" s="3">
        <v>44706</v>
      </c>
      <c r="B101" s="4">
        <v>6.9085000000000001</v>
      </c>
      <c r="C101" s="4">
        <v>6.7930000000000001</v>
      </c>
      <c r="D101" s="4">
        <v>4.9885999999999999</v>
      </c>
      <c r="E101" s="4">
        <v>4.9770000000000003</v>
      </c>
    </row>
    <row r="102" spans="1:5" x14ac:dyDescent="0.3">
      <c r="A102" s="3">
        <v>44707</v>
      </c>
      <c r="B102" s="4">
        <v>6.9085000000000001</v>
      </c>
      <c r="C102" s="4">
        <v>6.7853000000000003</v>
      </c>
      <c r="D102" s="4">
        <v>4.9885999999999999</v>
      </c>
      <c r="E102" s="4">
        <v>4.9733999999999998</v>
      </c>
    </row>
    <row r="103" spans="1:5" x14ac:dyDescent="0.3">
      <c r="A103" s="3">
        <v>44708</v>
      </c>
      <c r="B103" s="4">
        <v>6.9085000000000001</v>
      </c>
      <c r="C103" s="4">
        <v>6.7775999999999996</v>
      </c>
      <c r="D103" s="4">
        <v>5.0309999999999997</v>
      </c>
      <c r="E103" s="4">
        <v>4.9698000000000002</v>
      </c>
    </row>
    <row r="104" spans="1:5" x14ac:dyDescent="0.3">
      <c r="A104" s="3">
        <v>44711</v>
      </c>
      <c r="B104" s="4">
        <v>6.9085000000000001</v>
      </c>
      <c r="C104" s="4">
        <v>6.7545999999999999</v>
      </c>
      <c r="D104" s="4">
        <v>4.9570999999999996</v>
      </c>
      <c r="E104" s="4">
        <v>4.9570999999999996</v>
      </c>
    </row>
    <row r="105" spans="1:5" x14ac:dyDescent="0.3">
      <c r="A105" s="3">
        <v>44712</v>
      </c>
      <c r="B105" s="4">
        <v>6.9085000000000001</v>
      </c>
      <c r="C105" s="4">
        <v>6.7469000000000001</v>
      </c>
      <c r="D105" s="4">
        <v>4.9570999999999996</v>
      </c>
      <c r="E105" s="4">
        <v>4.9553000000000003</v>
      </c>
    </row>
    <row r="106" spans="1:5" x14ac:dyDescent="0.3">
      <c r="A106" s="3">
        <v>44713</v>
      </c>
      <c r="B106" s="4">
        <v>6.9085000000000001</v>
      </c>
      <c r="C106" s="4">
        <v>6.7392000000000003</v>
      </c>
      <c r="D106" s="4">
        <v>4.9570999999999996</v>
      </c>
      <c r="E106" s="4">
        <v>4.9516999999999998</v>
      </c>
    </row>
    <row r="107" spans="1:5" x14ac:dyDescent="0.3">
      <c r="A107" s="3">
        <v>44714</v>
      </c>
      <c r="B107" s="4">
        <v>6.9085000000000001</v>
      </c>
      <c r="C107" s="4">
        <v>6.7314999999999996</v>
      </c>
      <c r="D107" s="4">
        <v>4.9570999999999996</v>
      </c>
      <c r="E107" s="4">
        <v>4.9481000000000002</v>
      </c>
    </row>
    <row r="108" spans="1:5" x14ac:dyDescent="0.3">
      <c r="A108" s="3">
        <v>44715</v>
      </c>
      <c r="B108" s="4">
        <v>6.9085000000000001</v>
      </c>
      <c r="C108" s="4">
        <v>6.7237999999999998</v>
      </c>
      <c r="D108" s="4">
        <v>4.9570999999999996</v>
      </c>
      <c r="E108" s="4">
        <v>4.9444999999999997</v>
      </c>
    </row>
    <row r="109" spans="1:5" x14ac:dyDescent="0.3">
      <c r="A109" s="3">
        <v>44718</v>
      </c>
      <c r="B109" s="4">
        <v>6.9085000000000001</v>
      </c>
      <c r="C109" s="4">
        <v>6.7007000000000003</v>
      </c>
      <c r="D109" s="4">
        <v>5.0309999999999997</v>
      </c>
      <c r="E109" s="4">
        <v>4.9337</v>
      </c>
    </row>
    <row r="110" spans="1:5" x14ac:dyDescent="0.3">
      <c r="A110" s="3">
        <v>44719</v>
      </c>
      <c r="B110" s="4">
        <v>6.9085000000000001</v>
      </c>
      <c r="C110" s="4">
        <v>6.6929999999999996</v>
      </c>
      <c r="D110" s="4">
        <v>5.0309999999999997</v>
      </c>
      <c r="E110" s="4">
        <v>4.9301000000000004</v>
      </c>
    </row>
    <row r="111" spans="1:5" x14ac:dyDescent="0.3">
      <c r="A111" s="3">
        <v>44720</v>
      </c>
      <c r="B111" s="4">
        <v>6.9085000000000001</v>
      </c>
      <c r="C111" s="4">
        <v>6.6852999999999998</v>
      </c>
      <c r="D111" s="4">
        <v>5.0309999999999997</v>
      </c>
      <c r="E111" s="4">
        <v>4.9264999999999999</v>
      </c>
    </row>
    <row r="112" spans="1:5" x14ac:dyDescent="0.3">
      <c r="A112" s="3">
        <v>44721</v>
      </c>
      <c r="B112" s="4">
        <v>6.6852999999999998</v>
      </c>
      <c r="C112" s="4">
        <v>6.6710000000000003</v>
      </c>
      <c r="D112" s="4">
        <v>4.9264999999999999</v>
      </c>
    </row>
    <row r="113" spans="1:5" x14ac:dyDescent="0.3">
      <c r="A113" s="3">
        <v>44722</v>
      </c>
      <c r="B113" s="4">
        <v>5.8148999999999997</v>
      </c>
      <c r="C113" s="4">
        <v>5.7901999999999996</v>
      </c>
      <c r="D113" s="4">
        <v>4.9782000000000002</v>
      </c>
      <c r="E113" s="4">
        <v>4.7119999999999997</v>
      </c>
    </row>
    <row r="114" spans="1:5" x14ac:dyDescent="0.3">
      <c r="A114" s="3">
        <v>44725</v>
      </c>
      <c r="B114" s="4">
        <v>5.8148999999999997</v>
      </c>
      <c r="C114" s="4">
        <v>5.7531999999999996</v>
      </c>
      <c r="D114" s="4">
        <v>4.9782000000000002</v>
      </c>
      <c r="E114" s="4">
        <v>4.7027999999999999</v>
      </c>
    </row>
    <row r="115" spans="1:5" x14ac:dyDescent="0.3">
      <c r="A115" s="3">
        <v>44726</v>
      </c>
      <c r="B115" s="4">
        <v>5.8148999999999997</v>
      </c>
      <c r="C115" s="4">
        <v>5.7408000000000001</v>
      </c>
      <c r="D115" s="4">
        <v>4.9782000000000002</v>
      </c>
      <c r="E115" s="4">
        <v>4.6997</v>
      </c>
    </row>
    <row r="116" spans="1:5" x14ac:dyDescent="0.3">
      <c r="A116" s="3">
        <v>44727</v>
      </c>
      <c r="B116" s="4">
        <v>5.8148999999999997</v>
      </c>
      <c r="C116" s="4">
        <v>5.7285000000000004</v>
      </c>
      <c r="D116" s="4">
        <v>4.9782000000000002</v>
      </c>
      <c r="E116" s="4">
        <v>4.6966999999999999</v>
      </c>
    </row>
    <row r="117" spans="1:5" x14ac:dyDescent="0.3">
      <c r="A117" s="3">
        <v>44729</v>
      </c>
      <c r="B117" s="4">
        <v>5.8741000000000003</v>
      </c>
      <c r="C117" s="4">
        <v>5.7270000000000003</v>
      </c>
      <c r="D117" s="4">
        <v>4.4579000000000004</v>
      </c>
      <c r="E117" s="4">
        <v>4.2306999999999997</v>
      </c>
    </row>
    <row r="118" spans="1:5" x14ac:dyDescent="0.3">
      <c r="A118" s="3">
        <v>44732</v>
      </c>
      <c r="B118" s="4">
        <v>5.8741000000000003</v>
      </c>
      <c r="C118" s="4">
        <v>5.6780999999999997</v>
      </c>
      <c r="D118" s="4">
        <v>4.4579000000000004</v>
      </c>
      <c r="E118" s="4">
        <v>4.2070999999999996</v>
      </c>
    </row>
    <row r="119" spans="1:5" x14ac:dyDescent="0.3">
      <c r="A119" s="3">
        <v>44733</v>
      </c>
      <c r="B119" s="4">
        <v>5.8741000000000003</v>
      </c>
      <c r="C119" s="4">
        <v>5.6618000000000004</v>
      </c>
      <c r="D119" s="4">
        <v>4.4579000000000004</v>
      </c>
      <c r="E119" s="4">
        <v>4.1992000000000003</v>
      </c>
    </row>
    <row r="120" spans="1:5" x14ac:dyDescent="0.3">
      <c r="A120" s="3">
        <v>44734</v>
      </c>
      <c r="B120" s="4">
        <v>5.8741000000000003</v>
      </c>
      <c r="C120" s="4">
        <v>5.6455000000000002</v>
      </c>
      <c r="D120" s="4">
        <v>4.4579000000000004</v>
      </c>
      <c r="E120" s="4">
        <v>4.1913</v>
      </c>
    </row>
    <row r="121" spans="1:5" x14ac:dyDescent="0.3">
      <c r="A121" s="3">
        <v>44735</v>
      </c>
      <c r="B121" s="4">
        <v>5.8741000000000003</v>
      </c>
      <c r="C121" s="4">
        <v>5.6291000000000002</v>
      </c>
      <c r="D121" s="4">
        <v>4.4579000000000004</v>
      </c>
      <c r="E121" s="4">
        <v>4.1835000000000004</v>
      </c>
    </row>
    <row r="122" spans="1:5" x14ac:dyDescent="0.3">
      <c r="A122" s="3">
        <v>44736</v>
      </c>
      <c r="B122" s="4">
        <v>5.8741000000000003</v>
      </c>
      <c r="C122" s="4">
        <v>5.6128</v>
      </c>
      <c r="D122" s="4">
        <v>4.4579000000000004</v>
      </c>
      <c r="E122" s="4">
        <v>4.2222</v>
      </c>
    </row>
    <row r="123" spans="1:5" x14ac:dyDescent="0.3">
      <c r="A123" s="3">
        <v>44739</v>
      </c>
      <c r="B123" s="4">
        <v>5.8741000000000003</v>
      </c>
      <c r="C123" s="4">
        <v>5.5639000000000003</v>
      </c>
      <c r="D123" s="4">
        <v>4.4579000000000004</v>
      </c>
      <c r="E123" s="4">
        <v>4.1985999999999999</v>
      </c>
    </row>
    <row r="124" spans="1:5" x14ac:dyDescent="0.3">
      <c r="A124" s="3">
        <v>44740</v>
      </c>
      <c r="B124" s="4">
        <v>5.8741000000000003</v>
      </c>
      <c r="C124" s="4">
        <v>5.5476000000000001</v>
      </c>
      <c r="D124" s="4">
        <v>4.4579000000000004</v>
      </c>
      <c r="E124" s="4">
        <v>4.1906999999999996</v>
      </c>
    </row>
    <row r="125" spans="1:5" x14ac:dyDescent="0.3">
      <c r="A125" s="3">
        <v>44741</v>
      </c>
      <c r="B125" s="4">
        <v>5.8741000000000003</v>
      </c>
      <c r="C125" s="4">
        <v>5.5312999999999999</v>
      </c>
      <c r="D125" s="4">
        <v>4.4579000000000004</v>
      </c>
      <c r="E125" s="4">
        <v>4.1828000000000003</v>
      </c>
    </row>
    <row r="126" spans="1:5" x14ac:dyDescent="0.3">
      <c r="A126" s="3">
        <v>44742</v>
      </c>
      <c r="B126" s="4">
        <v>5.8741000000000003</v>
      </c>
      <c r="C126" s="4">
        <v>5.5149999999999997</v>
      </c>
      <c r="D126" s="4">
        <v>4.4579000000000004</v>
      </c>
      <c r="E126" s="4">
        <v>4.1749999999999998</v>
      </c>
    </row>
    <row r="127" spans="1:5" x14ac:dyDescent="0.3">
      <c r="A127" s="3">
        <v>44743</v>
      </c>
      <c r="B127" s="4">
        <v>5.8741000000000003</v>
      </c>
      <c r="C127" s="4">
        <v>5.4987000000000004</v>
      </c>
      <c r="D127" s="4">
        <v>4.4579000000000004</v>
      </c>
      <c r="E127" s="4">
        <v>4.1670999999999996</v>
      </c>
    </row>
    <row r="128" spans="1:5" x14ac:dyDescent="0.3">
      <c r="A128" s="3">
        <v>44746</v>
      </c>
      <c r="B128" s="4">
        <v>5.8741000000000003</v>
      </c>
      <c r="C128" s="4">
        <v>5.4499000000000004</v>
      </c>
      <c r="D128" s="4">
        <v>4.4579000000000004</v>
      </c>
      <c r="E128" s="4">
        <v>4.1952999999999996</v>
      </c>
    </row>
    <row r="129" spans="1:5" x14ac:dyDescent="0.3">
      <c r="A129" s="3">
        <v>44747</v>
      </c>
      <c r="B129" s="4">
        <v>5.8741000000000003</v>
      </c>
      <c r="C129" s="4">
        <v>5.4336000000000002</v>
      </c>
      <c r="D129" s="4">
        <v>4.4579000000000004</v>
      </c>
      <c r="E129" s="4">
        <v>4.1874000000000002</v>
      </c>
    </row>
    <row r="130" spans="1:5" x14ac:dyDescent="0.3">
      <c r="A130" s="3">
        <v>44748</v>
      </c>
      <c r="B130" s="4">
        <v>5.8741000000000003</v>
      </c>
      <c r="C130" s="4">
        <v>5.4173</v>
      </c>
      <c r="D130" s="4">
        <v>4.4579000000000004</v>
      </c>
      <c r="E130" s="4">
        <v>4.1795</v>
      </c>
    </row>
    <row r="131" spans="1:5" x14ac:dyDescent="0.3">
      <c r="A131" s="3">
        <v>44749</v>
      </c>
      <c r="B131" s="4">
        <v>5.8741000000000003</v>
      </c>
      <c r="C131" s="4">
        <v>5.4009999999999998</v>
      </c>
      <c r="D131" s="4">
        <v>4.4579000000000004</v>
      </c>
      <c r="E131" s="4">
        <v>4.1717000000000004</v>
      </c>
    </row>
    <row r="132" spans="1:5" x14ac:dyDescent="0.3">
      <c r="A132" s="3">
        <v>44750</v>
      </c>
      <c r="B132" s="4">
        <v>5.4009999999999998</v>
      </c>
      <c r="C132" s="4">
        <v>5.4039999999999999</v>
      </c>
      <c r="D132" s="4">
        <v>4.1717000000000004</v>
      </c>
    </row>
    <row r="133" spans="1:5" x14ac:dyDescent="0.3">
      <c r="A133" s="3">
        <v>44753</v>
      </c>
      <c r="B133" s="4">
        <v>5.4009999999999998</v>
      </c>
      <c r="C133" s="4">
        <v>5.4128999999999996</v>
      </c>
      <c r="D133" s="4">
        <v>4.1509</v>
      </c>
      <c r="E133" s="4">
        <v>3.9897999999999998</v>
      </c>
    </row>
    <row r="134" spans="1:5" x14ac:dyDescent="0.3">
      <c r="A134" s="3">
        <v>44754</v>
      </c>
      <c r="B134" s="4">
        <v>5.4009999999999998</v>
      </c>
      <c r="C134" s="4">
        <v>5.4157999999999999</v>
      </c>
      <c r="D134" s="4">
        <v>4.1509</v>
      </c>
      <c r="E134" s="4">
        <v>3.9820000000000002</v>
      </c>
    </row>
    <row r="135" spans="1:5" x14ac:dyDescent="0.3">
      <c r="A135" s="3">
        <v>44755</v>
      </c>
      <c r="B135" s="4">
        <v>5.4009999999999998</v>
      </c>
      <c r="C135" s="4">
        <v>5.4188000000000001</v>
      </c>
      <c r="D135" s="4">
        <v>4.1509</v>
      </c>
      <c r="E135" s="4">
        <v>3.9742000000000002</v>
      </c>
    </row>
    <row r="136" spans="1:5" x14ac:dyDescent="0.3">
      <c r="A136" s="3">
        <v>44756</v>
      </c>
      <c r="B136" s="4">
        <v>5.4009999999999998</v>
      </c>
      <c r="C136" s="4">
        <v>5.4217000000000004</v>
      </c>
      <c r="D136" s="4">
        <v>4.1509</v>
      </c>
      <c r="E136" s="4">
        <v>3.9664000000000001</v>
      </c>
    </row>
    <row r="137" spans="1:5" x14ac:dyDescent="0.3">
      <c r="A137" s="3">
        <v>44757</v>
      </c>
      <c r="B137" s="4">
        <v>5.4009999999999998</v>
      </c>
      <c r="C137" s="4">
        <v>5.4246999999999996</v>
      </c>
      <c r="D137" s="4">
        <v>4.1509</v>
      </c>
      <c r="E137" s="4">
        <v>3.9586999999999999</v>
      </c>
    </row>
    <row r="138" spans="1:5" x14ac:dyDescent="0.3">
      <c r="A138" s="3">
        <v>44760</v>
      </c>
      <c r="B138" s="4">
        <v>4.4165000000000001</v>
      </c>
      <c r="C138" s="4">
        <v>4.8343999999999996</v>
      </c>
      <c r="D138" s="4">
        <v>4.1509</v>
      </c>
      <c r="E138" s="4">
        <v>3.9352999999999998</v>
      </c>
    </row>
    <row r="139" spans="1:5" x14ac:dyDescent="0.3">
      <c r="A139" s="3">
        <v>44761</v>
      </c>
      <c r="B139" s="4">
        <v>4.4165000000000001</v>
      </c>
      <c r="C139" s="4">
        <v>4.8723999999999998</v>
      </c>
      <c r="D139" s="4">
        <v>4.1509</v>
      </c>
      <c r="E139" s="4">
        <v>3.9275000000000002</v>
      </c>
    </row>
    <row r="140" spans="1:5" x14ac:dyDescent="0.3">
      <c r="A140" s="3">
        <v>44762</v>
      </c>
      <c r="B140" s="4">
        <v>4.4165000000000001</v>
      </c>
      <c r="C140" s="4">
        <v>4.9104999999999999</v>
      </c>
      <c r="D140" s="4">
        <v>4.1509</v>
      </c>
      <c r="E140" s="4">
        <v>3.9198</v>
      </c>
    </row>
    <row r="141" spans="1:5" x14ac:dyDescent="0.3">
      <c r="A141" s="3">
        <v>44763</v>
      </c>
      <c r="B141" s="4">
        <v>4.3880999999999997</v>
      </c>
      <c r="C141" s="4">
        <v>4.9546000000000001</v>
      </c>
      <c r="D141" s="4">
        <v>4.1509</v>
      </c>
      <c r="E141" s="4">
        <v>3.9119999999999999</v>
      </c>
    </row>
    <row r="142" spans="1:5" x14ac:dyDescent="0.3">
      <c r="A142" s="3">
        <v>44764</v>
      </c>
      <c r="B142" s="4">
        <v>5.0632999999999999</v>
      </c>
      <c r="C142" s="4">
        <v>5.5274000000000001</v>
      </c>
      <c r="D142" s="4">
        <v>4.6974</v>
      </c>
      <c r="E142" s="4">
        <v>4.58</v>
      </c>
    </row>
    <row r="143" spans="1:5" x14ac:dyDescent="0.3">
      <c r="A143" s="3">
        <v>44767</v>
      </c>
      <c r="B143" s="4">
        <v>5.0632999999999999</v>
      </c>
      <c r="C143" s="4">
        <v>5.6204000000000001</v>
      </c>
      <c r="D143" s="4">
        <v>4.6974</v>
      </c>
      <c r="E143" s="4">
        <v>4.5566000000000004</v>
      </c>
    </row>
    <row r="144" spans="1:5" x14ac:dyDescent="0.3">
      <c r="A144" s="3">
        <v>44768</v>
      </c>
      <c r="B144" s="4">
        <v>5.0632999999999999</v>
      </c>
      <c r="C144" s="4">
        <v>5.6515000000000004</v>
      </c>
      <c r="D144" s="4">
        <v>4.6974</v>
      </c>
      <c r="E144" s="4">
        <v>4.5488</v>
      </c>
    </row>
    <row r="145" spans="1:5" x14ac:dyDescent="0.3">
      <c r="A145" s="3">
        <v>44769</v>
      </c>
      <c r="B145" s="4">
        <v>5.0632999999999999</v>
      </c>
      <c r="C145" s="4">
        <v>5.6825000000000001</v>
      </c>
      <c r="D145" s="4">
        <v>4.6974</v>
      </c>
      <c r="E145" s="4">
        <v>4.5410000000000004</v>
      </c>
    </row>
    <row r="146" spans="1:5" x14ac:dyDescent="0.3">
      <c r="A146" s="3">
        <v>44770</v>
      </c>
      <c r="B146" s="4">
        <v>5.0632999999999999</v>
      </c>
      <c r="C146" s="4">
        <v>5.7135999999999996</v>
      </c>
      <c r="D146" s="4">
        <v>4.6974</v>
      </c>
      <c r="E146" s="4">
        <v>4.5331000000000001</v>
      </c>
    </row>
    <row r="147" spans="1:5" x14ac:dyDescent="0.3">
      <c r="A147" s="3">
        <v>44771</v>
      </c>
      <c r="B147" s="4">
        <v>4.9808000000000003</v>
      </c>
      <c r="C147" s="4">
        <v>5.7786</v>
      </c>
      <c r="D147" s="4">
        <v>4.6764999999999999</v>
      </c>
      <c r="E147" s="4">
        <v>4.5117000000000003</v>
      </c>
    </row>
    <row r="148" spans="1:5" x14ac:dyDescent="0.3">
      <c r="A148" s="3">
        <v>44774</v>
      </c>
      <c r="B148" s="4">
        <v>4.9808000000000003</v>
      </c>
      <c r="C148" s="4">
        <v>5.8879000000000001</v>
      </c>
      <c r="D148" s="4">
        <v>4.6764999999999999</v>
      </c>
      <c r="E148" s="4">
        <v>4.4892000000000003</v>
      </c>
    </row>
    <row r="149" spans="1:5" x14ac:dyDescent="0.3">
      <c r="A149" s="3">
        <v>44775</v>
      </c>
      <c r="B149" s="4">
        <v>4.9808000000000003</v>
      </c>
      <c r="C149" s="4">
        <v>5.9244000000000003</v>
      </c>
      <c r="D149" s="4">
        <v>4.6764999999999999</v>
      </c>
      <c r="E149" s="4">
        <v>4.4817</v>
      </c>
    </row>
    <row r="150" spans="1:5" x14ac:dyDescent="0.3">
      <c r="A150" s="3">
        <v>44776</v>
      </c>
      <c r="B150" s="4">
        <v>4.9808000000000003</v>
      </c>
      <c r="C150" s="4">
        <v>5.9607999999999999</v>
      </c>
      <c r="D150" s="4">
        <v>4.6764999999999999</v>
      </c>
      <c r="E150" s="4">
        <v>4.4743000000000004</v>
      </c>
    </row>
    <row r="151" spans="1:5" x14ac:dyDescent="0.3">
      <c r="A151" s="3">
        <v>44777</v>
      </c>
      <c r="B151" s="4">
        <v>4.9808000000000003</v>
      </c>
      <c r="C151" s="4">
        <v>5.9973000000000001</v>
      </c>
      <c r="D151" s="4">
        <v>4.6764999999999999</v>
      </c>
      <c r="E151" s="4">
        <v>4.4668000000000001</v>
      </c>
    </row>
    <row r="152" spans="1:5" x14ac:dyDescent="0.3">
      <c r="A152" s="3">
        <v>44778</v>
      </c>
      <c r="B152" s="4">
        <v>4.9808000000000003</v>
      </c>
      <c r="C152" s="4">
        <v>6.0338000000000003</v>
      </c>
      <c r="D152" s="4">
        <v>4.6764999999999999</v>
      </c>
      <c r="E152" s="4">
        <v>4.4592999999999998</v>
      </c>
    </row>
    <row r="153" spans="1:5" x14ac:dyDescent="0.3">
      <c r="A153" s="3">
        <v>44781</v>
      </c>
      <c r="B153" s="4">
        <v>4.9808000000000003</v>
      </c>
      <c r="C153" s="4">
        <v>6.1433</v>
      </c>
      <c r="D153" s="4">
        <v>4.6764999999999999</v>
      </c>
      <c r="E153" s="4">
        <v>4.4367999999999999</v>
      </c>
    </row>
    <row r="154" spans="1:5" x14ac:dyDescent="0.3">
      <c r="A154" s="3">
        <v>44782</v>
      </c>
      <c r="B154" s="4">
        <v>6.1433</v>
      </c>
      <c r="C154" s="4">
        <v>6.1532</v>
      </c>
      <c r="D154" s="4">
        <v>4.4367999999999999</v>
      </c>
    </row>
    <row r="155" spans="1:5" x14ac:dyDescent="0.3">
      <c r="A155" s="3">
        <v>44783</v>
      </c>
      <c r="B155" s="4">
        <v>6.1433</v>
      </c>
      <c r="C155" s="4">
        <v>6.1631</v>
      </c>
      <c r="D155" s="4">
        <v>4.4367999999999999</v>
      </c>
    </row>
    <row r="156" spans="1:5" x14ac:dyDescent="0.3">
      <c r="A156" s="3">
        <v>44784</v>
      </c>
      <c r="B156" s="4">
        <v>6.1433</v>
      </c>
      <c r="C156" s="4">
        <v>6.1730999999999998</v>
      </c>
      <c r="D156" s="4">
        <v>4.4367999999999999</v>
      </c>
    </row>
    <row r="157" spans="1:5" x14ac:dyDescent="0.3">
      <c r="A157" s="3">
        <v>44785</v>
      </c>
      <c r="B157" s="4">
        <v>6.1433</v>
      </c>
      <c r="C157" s="4">
        <v>6.1829999999999998</v>
      </c>
      <c r="D157" s="4">
        <v>4.4367999999999999</v>
      </c>
    </row>
    <row r="158" spans="1:5" x14ac:dyDescent="0.3">
      <c r="A158" s="3">
        <v>44788</v>
      </c>
      <c r="B158" s="4">
        <v>6.1433</v>
      </c>
      <c r="C158" s="4">
        <v>6.2127999999999997</v>
      </c>
      <c r="D158" s="4">
        <v>4.4367999999999999</v>
      </c>
      <c r="E158" s="4">
        <v>3.7452999999999999</v>
      </c>
    </row>
    <row r="159" spans="1:5" x14ac:dyDescent="0.3">
      <c r="A159" s="3">
        <v>44789</v>
      </c>
      <c r="B159" s="4">
        <v>6.1433</v>
      </c>
      <c r="C159" s="4">
        <v>6.2255000000000003</v>
      </c>
      <c r="D159" s="4">
        <v>4.4367999999999999</v>
      </c>
      <c r="E159" s="4">
        <v>3.7429999999999999</v>
      </c>
    </row>
    <row r="160" spans="1:5" x14ac:dyDescent="0.3">
      <c r="A160" s="3">
        <v>44790</v>
      </c>
      <c r="B160" s="4">
        <v>6.1433</v>
      </c>
      <c r="C160" s="4">
        <v>6.2427000000000001</v>
      </c>
      <c r="D160" s="4">
        <v>4.4367999999999999</v>
      </c>
      <c r="E160" s="4">
        <v>3.7406000000000001</v>
      </c>
    </row>
    <row r="161" spans="1:5" x14ac:dyDescent="0.3">
      <c r="A161" s="3">
        <v>44791</v>
      </c>
      <c r="B161" s="4">
        <v>6.1433</v>
      </c>
      <c r="C161" s="4">
        <v>6.2426000000000004</v>
      </c>
      <c r="D161" s="4">
        <v>4.4314</v>
      </c>
      <c r="E161" s="4">
        <v>4.0888999999999998</v>
      </c>
    </row>
    <row r="162" spans="1:5" x14ac:dyDescent="0.3">
      <c r="A162" s="3">
        <v>44792</v>
      </c>
      <c r="B162" s="4">
        <v>5.2256</v>
      </c>
      <c r="C162" s="4">
        <v>5.4539</v>
      </c>
      <c r="D162" s="4">
        <v>4.4417999999999997</v>
      </c>
      <c r="E162" s="4">
        <v>4.4390999999999998</v>
      </c>
    </row>
    <row r="163" spans="1:5" x14ac:dyDescent="0.3">
      <c r="A163" s="3">
        <v>44795</v>
      </c>
      <c r="B163" s="4">
        <v>5.2256</v>
      </c>
      <c r="C163" s="4">
        <v>5.5162000000000004</v>
      </c>
      <c r="D163" s="4">
        <v>4.4417999999999997</v>
      </c>
      <c r="E163" s="4">
        <v>4.4340000000000002</v>
      </c>
    </row>
    <row r="164" spans="1:5" x14ac:dyDescent="0.3">
      <c r="A164" s="3">
        <v>44796</v>
      </c>
      <c r="B164" s="4">
        <v>5.2256</v>
      </c>
      <c r="C164" s="4">
        <v>5.5369999999999999</v>
      </c>
      <c r="D164" s="4">
        <v>4.4417999999999997</v>
      </c>
      <c r="E164" s="4">
        <v>4.4322999999999997</v>
      </c>
    </row>
    <row r="165" spans="1:5" x14ac:dyDescent="0.3">
      <c r="A165" s="3">
        <v>44797</v>
      </c>
      <c r="B165" s="4">
        <v>5.2256</v>
      </c>
      <c r="C165" s="4">
        <v>5.5578000000000003</v>
      </c>
      <c r="D165" s="4">
        <v>4.4417999999999997</v>
      </c>
      <c r="E165" s="4">
        <v>4.4306999999999999</v>
      </c>
    </row>
    <row r="166" spans="1:5" x14ac:dyDescent="0.3">
      <c r="A166" s="3">
        <v>44798</v>
      </c>
      <c r="B166" s="4">
        <v>5.2256</v>
      </c>
      <c r="C166" s="4">
        <v>5.5785999999999998</v>
      </c>
      <c r="D166" s="4">
        <v>4.4417999999999997</v>
      </c>
      <c r="E166" s="4">
        <v>4.4290000000000003</v>
      </c>
    </row>
    <row r="167" spans="1:5" x14ac:dyDescent="0.3">
      <c r="A167" s="3">
        <v>44799</v>
      </c>
      <c r="B167" s="4">
        <v>5.2256</v>
      </c>
      <c r="C167" s="4">
        <v>5.5994000000000002</v>
      </c>
      <c r="D167" s="4">
        <v>4.4417999999999997</v>
      </c>
      <c r="E167" s="4">
        <v>4.4272999999999998</v>
      </c>
    </row>
    <row r="168" spans="1:5" x14ac:dyDescent="0.3">
      <c r="A168" s="3">
        <v>44802</v>
      </c>
      <c r="B168" s="4">
        <v>5.0778999999999996</v>
      </c>
      <c r="C168" s="4">
        <v>5.4412000000000003</v>
      </c>
      <c r="D168" s="4">
        <v>4.4417999999999997</v>
      </c>
      <c r="E168" s="4">
        <v>4.4222999999999999</v>
      </c>
    </row>
    <row r="169" spans="1:5" x14ac:dyDescent="0.3">
      <c r="A169" s="3">
        <v>44803</v>
      </c>
      <c r="B169" s="4">
        <v>5.0778999999999996</v>
      </c>
      <c r="C169" s="4">
        <v>5.4608999999999996</v>
      </c>
      <c r="D169" s="4">
        <v>4.4417999999999997</v>
      </c>
      <c r="E169" s="4">
        <v>4.4206000000000003</v>
      </c>
    </row>
    <row r="170" spans="1:5" x14ac:dyDescent="0.3">
      <c r="A170" s="3">
        <v>44804</v>
      </c>
      <c r="B170" s="4">
        <v>5.0778999999999996</v>
      </c>
      <c r="C170" s="4">
        <v>5.4805999999999999</v>
      </c>
      <c r="D170" s="4">
        <v>4.4417999999999997</v>
      </c>
      <c r="E170" s="4">
        <v>4.4188999999999998</v>
      </c>
    </row>
    <row r="171" spans="1:5" x14ac:dyDescent="0.3">
      <c r="A171" s="3">
        <v>44805</v>
      </c>
      <c r="B171" s="4">
        <v>5.0778999999999996</v>
      </c>
      <c r="C171" s="4">
        <v>5.5003000000000002</v>
      </c>
      <c r="D171" s="4">
        <v>4.4417999999999997</v>
      </c>
      <c r="E171" s="4">
        <v>4.4172000000000002</v>
      </c>
    </row>
    <row r="172" spans="1:5" x14ac:dyDescent="0.3">
      <c r="A172" s="3">
        <v>44806</v>
      </c>
      <c r="B172" s="4">
        <v>5.0778999999999996</v>
      </c>
      <c r="C172" s="4">
        <v>5.4946000000000002</v>
      </c>
      <c r="D172" s="4">
        <v>4.4210000000000003</v>
      </c>
      <c r="E172" s="4">
        <v>4.4154999999999998</v>
      </c>
    </row>
    <row r="173" spans="1:5" x14ac:dyDescent="0.3">
      <c r="A173" s="3">
        <v>44809</v>
      </c>
      <c r="B173" s="4">
        <v>4.8360000000000003</v>
      </c>
      <c r="C173" s="4">
        <v>5.4112999999999998</v>
      </c>
      <c r="D173" s="4">
        <v>4.4210000000000003</v>
      </c>
      <c r="E173" s="4">
        <v>4.4104999999999999</v>
      </c>
    </row>
    <row r="174" spans="1:5" x14ac:dyDescent="0.3">
      <c r="A174" s="3">
        <v>44810</v>
      </c>
      <c r="B174" s="4">
        <v>4.8360000000000003</v>
      </c>
      <c r="C174" s="4">
        <v>5.4344000000000001</v>
      </c>
      <c r="D174" s="4">
        <v>4.4210000000000003</v>
      </c>
      <c r="E174" s="4">
        <v>4.4088000000000003</v>
      </c>
    </row>
    <row r="175" spans="1:5" x14ac:dyDescent="0.3">
      <c r="A175" s="3">
        <v>44812</v>
      </c>
      <c r="B175" s="4">
        <v>4.8360000000000003</v>
      </c>
      <c r="C175" s="4">
        <v>5.4806999999999997</v>
      </c>
      <c r="D175" s="4">
        <v>4.4210000000000003</v>
      </c>
      <c r="E175" s="4">
        <v>4.4054000000000002</v>
      </c>
    </row>
    <row r="176" spans="1:5" x14ac:dyDescent="0.3">
      <c r="A176" s="3">
        <v>44813</v>
      </c>
      <c r="B176" s="4">
        <v>5.4806999999999997</v>
      </c>
      <c r="C176" s="4">
        <v>5.4875999999999996</v>
      </c>
      <c r="D176" s="4">
        <v>4.4054000000000002</v>
      </c>
      <c r="E176" s="4">
        <v>3.6816</v>
      </c>
    </row>
    <row r="177" spans="1:5" x14ac:dyDescent="0.3">
      <c r="A177" s="3">
        <v>44816</v>
      </c>
      <c r="B177" s="4">
        <v>5.4806999999999997</v>
      </c>
      <c r="C177" s="4">
        <v>5.5083000000000002</v>
      </c>
      <c r="D177" s="4">
        <v>4.4054000000000002</v>
      </c>
      <c r="E177" s="4">
        <v>3.6583000000000001</v>
      </c>
    </row>
    <row r="178" spans="1:5" x14ac:dyDescent="0.3">
      <c r="A178" s="3">
        <v>44817</v>
      </c>
      <c r="B178" s="4">
        <v>5.4806999999999997</v>
      </c>
      <c r="C178" s="4">
        <v>5.5152000000000001</v>
      </c>
      <c r="D178" s="4">
        <v>4.4054000000000002</v>
      </c>
      <c r="E178" s="4">
        <v>3.6505000000000001</v>
      </c>
    </row>
    <row r="179" spans="1:5" x14ac:dyDescent="0.3">
      <c r="A179" s="3">
        <v>44818</v>
      </c>
      <c r="B179" s="4">
        <v>5.4806999999999997</v>
      </c>
      <c r="C179" s="4">
        <v>5.5221</v>
      </c>
      <c r="D179" s="4">
        <v>4.4054000000000002</v>
      </c>
      <c r="E179" s="4">
        <v>3.6427999999999998</v>
      </c>
    </row>
    <row r="180" spans="1:5" x14ac:dyDescent="0.3">
      <c r="A180" s="3">
        <v>44819</v>
      </c>
      <c r="B180" s="4">
        <v>5.4806999999999997</v>
      </c>
      <c r="C180" s="4">
        <v>5.5289999999999999</v>
      </c>
      <c r="D180" s="4">
        <v>4.4054000000000002</v>
      </c>
      <c r="E180" s="4">
        <v>3.6349999999999998</v>
      </c>
    </row>
    <row r="181" spans="1:5" x14ac:dyDescent="0.3">
      <c r="A181" s="3">
        <v>44820</v>
      </c>
      <c r="B181" s="4">
        <v>4.7572999999999999</v>
      </c>
      <c r="C181" s="4">
        <v>4.8909000000000002</v>
      </c>
      <c r="D181" s="4">
        <v>4.0890000000000004</v>
      </c>
      <c r="E181" s="4">
        <v>3.8841999999999999</v>
      </c>
    </row>
    <row r="182" spans="1:5" x14ac:dyDescent="0.3">
      <c r="A182" s="3">
        <v>44823</v>
      </c>
      <c r="B182" s="4">
        <v>4.7572999999999999</v>
      </c>
      <c r="C182" s="4">
        <v>4.9409999999999998</v>
      </c>
      <c r="D182" s="4">
        <v>4.0890000000000004</v>
      </c>
      <c r="E182" s="4">
        <v>3.8793000000000002</v>
      </c>
    </row>
    <row r="183" spans="1:5" x14ac:dyDescent="0.3">
      <c r="A183" s="3">
        <v>44824</v>
      </c>
      <c r="B183" s="4">
        <v>4.7572999999999999</v>
      </c>
      <c r="C183" s="4">
        <v>4.9577</v>
      </c>
      <c r="D183" s="4">
        <v>4.0890000000000004</v>
      </c>
      <c r="E183" s="4">
        <v>3.8776999999999999</v>
      </c>
    </row>
    <row r="184" spans="1:5" x14ac:dyDescent="0.3">
      <c r="A184" s="3">
        <v>44825</v>
      </c>
      <c r="B184" s="4">
        <v>4.7572999999999999</v>
      </c>
      <c r="C184" s="4">
        <v>4.9744000000000002</v>
      </c>
      <c r="D184" s="4">
        <v>4.0890000000000004</v>
      </c>
      <c r="E184" s="4">
        <v>3.8761000000000001</v>
      </c>
    </row>
    <row r="185" spans="1:5" x14ac:dyDescent="0.3">
      <c r="A185" s="3">
        <v>44826</v>
      </c>
      <c r="B185" s="4">
        <v>4.7572999999999999</v>
      </c>
      <c r="C185" s="4">
        <v>4.9912000000000001</v>
      </c>
      <c r="D185" s="4">
        <v>4.0890000000000004</v>
      </c>
      <c r="E185" s="4">
        <v>4.0686</v>
      </c>
    </row>
    <row r="186" spans="1:5" x14ac:dyDescent="0.3">
      <c r="A186" s="3">
        <v>44827</v>
      </c>
      <c r="B186" s="4">
        <v>4.6432000000000002</v>
      </c>
      <c r="C186" s="4">
        <v>4.9080000000000004</v>
      </c>
      <c r="D186" s="4">
        <v>4.0890000000000004</v>
      </c>
      <c r="E186" s="4">
        <v>4.0670999999999999</v>
      </c>
    </row>
    <row r="187" spans="1:5" x14ac:dyDescent="0.3">
      <c r="A187" s="3">
        <v>44830</v>
      </c>
      <c r="B187" s="4">
        <v>4.6432000000000002</v>
      </c>
      <c r="C187" s="4">
        <v>4.9610000000000003</v>
      </c>
      <c r="D187" s="4">
        <v>4.0890000000000004</v>
      </c>
      <c r="E187" s="4">
        <v>4.0627000000000004</v>
      </c>
    </row>
    <row r="188" spans="1:5" x14ac:dyDescent="0.3">
      <c r="A188" s="3">
        <v>44831</v>
      </c>
      <c r="B188" s="4">
        <v>4.6432000000000002</v>
      </c>
      <c r="C188" s="4">
        <v>4.9786999999999999</v>
      </c>
      <c r="D188" s="4">
        <v>4.0890000000000004</v>
      </c>
      <c r="E188" s="4">
        <v>4.0613000000000001</v>
      </c>
    </row>
    <row r="189" spans="1:5" x14ac:dyDescent="0.3">
      <c r="A189" s="3">
        <v>44832</v>
      </c>
      <c r="B189" s="4">
        <v>4.6432000000000002</v>
      </c>
      <c r="C189" s="4">
        <v>4.9964000000000004</v>
      </c>
      <c r="D189" s="4">
        <v>4.0890000000000004</v>
      </c>
      <c r="E189" s="4">
        <v>4.0598000000000001</v>
      </c>
    </row>
    <row r="190" spans="1:5" x14ac:dyDescent="0.3">
      <c r="A190" s="3">
        <v>44833</v>
      </c>
      <c r="B190" s="4">
        <v>4.6515000000000004</v>
      </c>
      <c r="C190" s="4">
        <v>5.0670000000000002</v>
      </c>
      <c r="D190" s="4">
        <v>4.0890000000000004</v>
      </c>
      <c r="E190" s="4">
        <v>4.0583999999999998</v>
      </c>
    </row>
    <row r="191" spans="1:5" x14ac:dyDescent="0.3">
      <c r="A191" s="3">
        <v>44834</v>
      </c>
      <c r="B191" s="4">
        <v>4.6006999999999998</v>
      </c>
      <c r="C191" s="4">
        <v>5.0567000000000002</v>
      </c>
      <c r="D191" s="4">
        <v>4.0890000000000004</v>
      </c>
      <c r="E191" s="4">
        <v>4.0568999999999997</v>
      </c>
    </row>
    <row r="192" spans="1:5" x14ac:dyDescent="0.3">
      <c r="A192" s="3">
        <v>44837</v>
      </c>
      <c r="B192" s="4">
        <v>4.6006999999999998</v>
      </c>
      <c r="C192" s="4">
        <v>5.1208</v>
      </c>
      <c r="D192" s="4">
        <v>4.0890000000000004</v>
      </c>
      <c r="E192" s="4">
        <v>4.0525000000000002</v>
      </c>
    </row>
    <row r="193" spans="1:5" x14ac:dyDescent="0.3">
      <c r="A193" s="3">
        <v>44838</v>
      </c>
      <c r="B193" s="4">
        <v>4.6006999999999998</v>
      </c>
      <c r="C193" s="4">
        <v>5.1409000000000002</v>
      </c>
      <c r="D193" s="4">
        <v>4.0890000000000004</v>
      </c>
      <c r="E193" s="4">
        <v>4.0510999999999999</v>
      </c>
    </row>
    <row r="194" spans="1:5" x14ac:dyDescent="0.3">
      <c r="A194" s="3">
        <v>44839</v>
      </c>
      <c r="B194" s="4">
        <v>4.6006999999999998</v>
      </c>
      <c r="C194" s="4">
        <v>5.1555999999999997</v>
      </c>
      <c r="D194" s="4">
        <v>4.0890000000000004</v>
      </c>
      <c r="E194" s="4">
        <v>4.0495999999999999</v>
      </c>
    </row>
    <row r="195" spans="1:5" x14ac:dyDescent="0.3">
      <c r="A195" s="3">
        <v>44840</v>
      </c>
      <c r="B195" s="4">
        <v>4.6006999999999998</v>
      </c>
      <c r="C195" s="4">
        <v>5.1703999999999999</v>
      </c>
      <c r="D195" s="4">
        <v>4.0890000000000004</v>
      </c>
      <c r="E195" s="4">
        <v>4.0480999999999998</v>
      </c>
    </row>
    <row r="196" spans="1:5" x14ac:dyDescent="0.3">
      <c r="A196" s="3">
        <v>44841</v>
      </c>
      <c r="B196" s="4">
        <v>4.6006999999999998</v>
      </c>
      <c r="C196" s="4">
        <v>5.1852</v>
      </c>
      <c r="D196" s="4">
        <v>4.0890000000000004</v>
      </c>
      <c r="E196" s="4">
        <v>4.0467000000000004</v>
      </c>
    </row>
    <row r="197" spans="1:5" x14ac:dyDescent="0.3">
      <c r="A197" s="3">
        <v>44844</v>
      </c>
      <c r="B197" s="4">
        <v>4.6006999999999998</v>
      </c>
      <c r="C197" s="4">
        <v>5.0932000000000004</v>
      </c>
      <c r="D197" s="4">
        <v>4.0890000000000004</v>
      </c>
      <c r="E197" s="4">
        <v>4.0423</v>
      </c>
    </row>
    <row r="198" spans="1:5" x14ac:dyDescent="0.3">
      <c r="A198" s="3">
        <v>44845</v>
      </c>
      <c r="B198" s="4">
        <v>5.0932000000000004</v>
      </c>
      <c r="C198" s="4">
        <v>5.0911</v>
      </c>
      <c r="D198" s="4">
        <v>4.0423</v>
      </c>
    </row>
    <row r="199" spans="1:5" x14ac:dyDescent="0.3">
      <c r="A199" s="3">
        <v>44847</v>
      </c>
      <c r="B199" s="4">
        <v>5.0932000000000004</v>
      </c>
      <c r="C199" s="4">
        <v>5.0869</v>
      </c>
      <c r="D199" s="4">
        <v>4.0423</v>
      </c>
      <c r="E199" s="4">
        <v>4.2606999999999999</v>
      </c>
    </row>
    <row r="200" spans="1:5" x14ac:dyDescent="0.3">
      <c r="A200" s="3">
        <v>44848</v>
      </c>
      <c r="B200" s="4">
        <v>5.0932000000000004</v>
      </c>
      <c r="C200" s="4">
        <v>5.0848000000000004</v>
      </c>
      <c r="D200" s="4">
        <v>4.0423</v>
      </c>
      <c r="E200" s="4">
        <v>4.2873000000000001</v>
      </c>
    </row>
    <row r="201" spans="1:5" x14ac:dyDescent="0.3">
      <c r="A201" s="3">
        <v>44851</v>
      </c>
      <c r="B201" s="4">
        <v>5.1239999999999997</v>
      </c>
      <c r="C201" s="4">
        <v>5.1020000000000003</v>
      </c>
      <c r="D201" s="4">
        <v>4.0423</v>
      </c>
      <c r="E201" s="4">
        <v>3.7608000000000001</v>
      </c>
    </row>
    <row r="202" spans="1:5" x14ac:dyDescent="0.3">
      <c r="A202" s="3">
        <v>44852</v>
      </c>
      <c r="B202" s="4">
        <v>5.1239999999999997</v>
      </c>
      <c r="C202" s="4">
        <v>5.0987999999999998</v>
      </c>
      <c r="D202" s="4">
        <v>4.0423</v>
      </c>
      <c r="E202" s="4">
        <v>3.7545999999999999</v>
      </c>
    </row>
    <row r="203" spans="1:5" x14ac:dyDescent="0.3">
      <c r="A203" s="3">
        <v>44853</v>
      </c>
      <c r="B203" s="4">
        <v>5.1239999999999997</v>
      </c>
      <c r="C203" s="4">
        <v>5.0956999999999999</v>
      </c>
      <c r="D203" s="4">
        <v>4.0423</v>
      </c>
      <c r="E203" s="4">
        <v>3.7484000000000002</v>
      </c>
    </row>
    <row r="204" spans="1:5" x14ac:dyDescent="0.3">
      <c r="A204" s="3">
        <v>44854</v>
      </c>
      <c r="B204" s="4">
        <v>5.1239999999999997</v>
      </c>
      <c r="C204" s="4">
        <v>5.0926</v>
      </c>
      <c r="D204" s="4">
        <v>4.0423</v>
      </c>
      <c r="E204" s="4">
        <v>3.7422</v>
      </c>
    </row>
    <row r="205" spans="1:5" x14ac:dyDescent="0.3">
      <c r="A205" s="3">
        <v>44855</v>
      </c>
      <c r="B205" s="4">
        <v>5.1045999999999996</v>
      </c>
      <c r="C205" s="4">
        <v>5.0698999999999996</v>
      </c>
      <c r="D205" s="4">
        <v>4.0060000000000002</v>
      </c>
      <c r="E205" s="4">
        <v>4.1513999999999998</v>
      </c>
    </row>
    <row r="206" spans="1:5" x14ac:dyDescent="0.3">
      <c r="A206" s="3">
        <v>44858</v>
      </c>
      <c r="B206" s="4">
        <v>5.1045999999999996</v>
      </c>
      <c r="C206" s="4">
        <v>5.0521000000000003</v>
      </c>
      <c r="D206" s="4">
        <v>4.0060000000000002</v>
      </c>
      <c r="E206" s="4">
        <v>4.1471999999999998</v>
      </c>
    </row>
    <row r="207" spans="1:5" x14ac:dyDescent="0.3">
      <c r="A207" s="3">
        <v>44859</v>
      </c>
      <c r="B207" s="4">
        <v>5.1045999999999996</v>
      </c>
      <c r="C207" s="4">
        <v>5.0461999999999998</v>
      </c>
      <c r="D207" s="4">
        <v>4.0060000000000002</v>
      </c>
      <c r="E207" s="4">
        <v>4.1458000000000004</v>
      </c>
    </row>
    <row r="208" spans="1:5" x14ac:dyDescent="0.3">
      <c r="A208" s="3">
        <v>44860</v>
      </c>
      <c r="B208" s="4">
        <v>5.1045999999999996</v>
      </c>
      <c r="C208" s="4">
        <v>5.0403000000000002</v>
      </c>
      <c r="D208" s="4">
        <v>4.0060000000000002</v>
      </c>
      <c r="E208" s="4">
        <v>4.1444000000000001</v>
      </c>
    </row>
    <row r="209" spans="1:5" x14ac:dyDescent="0.3">
      <c r="A209" s="3">
        <v>44861</v>
      </c>
      <c r="B209" s="4">
        <v>5.1045999999999996</v>
      </c>
      <c r="C209" s="4">
        <v>5.0343</v>
      </c>
      <c r="D209" s="4">
        <v>4.0060000000000002</v>
      </c>
      <c r="E209" s="4">
        <v>4.1430999999999996</v>
      </c>
    </row>
    <row r="210" spans="1:5" x14ac:dyDescent="0.3">
      <c r="A210" s="3">
        <v>44862</v>
      </c>
      <c r="B210" s="4">
        <v>5.1045999999999996</v>
      </c>
      <c r="C210" s="4">
        <v>5.0284000000000004</v>
      </c>
      <c r="D210" s="4">
        <v>4.0060000000000002</v>
      </c>
      <c r="E210" s="4">
        <v>4.1417000000000002</v>
      </c>
    </row>
    <row r="211" spans="1:5" x14ac:dyDescent="0.3">
      <c r="A211" s="3">
        <v>44865</v>
      </c>
      <c r="B211" s="4">
        <v>5.1235999999999997</v>
      </c>
      <c r="C211" s="4">
        <v>5.0106000000000002</v>
      </c>
      <c r="D211" s="4">
        <v>4.0060000000000002</v>
      </c>
      <c r="E211" s="4">
        <v>4.1375000000000002</v>
      </c>
    </row>
    <row r="212" spans="1:5" x14ac:dyDescent="0.3">
      <c r="A212" s="3">
        <v>44866</v>
      </c>
      <c r="B212" s="4">
        <v>5.1235999999999997</v>
      </c>
      <c r="C212" s="4">
        <v>5.0046999999999997</v>
      </c>
      <c r="D212" s="4">
        <v>4.0060000000000002</v>
      </c>
      <c r="E212" s="4">
        <v>4.1315</v>
      </c>
    </row>
    <row r="213" spans="1:5" x14ac:dyDescent="0.3">
      <c r="A213" s="3">
        <v>44868</v>
      </c>
      <c r="B213" s="4">
        <v>5.1235999999999997</v>
      </c>
      <c r="C213" s="4">
        <v>4.9927999999999999</v>
      </c>
      <c r="D213" s="4">
        <v>4.0060000000000002</v>
      </c>
      <c r="E213" s="4">
        <v>4.1142000000000003</v>
      </c>
    </row>
    <row r="214" spans="1:5" x14ac:dyDescent="0.3">
      <c r="A214" s="3">
        <v>44869</v>
      </c>
      <c r="B214" s="4">
        <v>5.1352000000000002</v>
      </c>
      <c r="C214" s="4">
        <v>5.0872000000000002</v>
      </c>
      <c r="D214" s="4">
        <v>4.0060000000000002</v>
      </c>
      <c r="E214" s="4">
        <v>4.1055000000000001</v>
      </c>
    </row>
    <row r="215" spans="1:5" x14ac:dyDescent="0.3">
      <c r="A215" s="3">
        <v>44872</v>
      </c>
      <c r="B215" s="4">
        <v>5.1352000000000002</v>
      </c>
      <c r="C215" s="4">
        <v>5.0850999999999997</v>
      </c>
      <c r="D215" s="4">
        <v>4.0060000000000002</v>
      </c>
      <c r="E215" s="4">
        <v>4.0796000000000001</v>
      </c>
    </row>
    <row r="216" spans="1:5" x14ac:dyDescent="0.3">
      <c r="A216" s="3">
        <v>44873</v>
      </c>
      <c r="B216" s="4">
        <v>5.1352000000000002</v>
      </c>
      <c r="C216" s="4">
        <v>5.0843999999999996</v>
      </c>
      <c r="D216" s="4">
        <v>4.0060000000000002</v>
      </c>
      <c r="E216" s="4">
        <v>4.0709</v>
      </c>
    </row>
    <row r="217" spans="1:5" x14ac:dyDescent="0.3">
      <c r="A217" s="3">
        <v>44874</v>
      </c>
      <c r="B217" s="4">
        <v>5.1352000000000002</v>
      </c>
      <c r="C217" s="4">
        <v>5.0837000000000003</v>
      </c>
      <c r="D217" s="4">
        <v>4.0060000000000002</v>
      </c>
      <c r="E217" s="4">
        <v>4.0622999999999996</v>
      </c>
    </row>
    <row r="218" spans="1:5" x14ac:dyDescent="0.3">
      <c r="A218" s="3">
        <v>44875</v>
      </c>
      <c r="B218" s="4">
        <v>5.0837000000000003</v>
      </c>
      <c r="C218" s="4">
        <v>5.0811999999999999</v>
      </c>
      <c r="D218" s="4">
        <v>4.0622999999999996</v>
      </c>
    </row>
    <row r="219" spans="1:5" x14ac:dyDescent="0.3">
      <c r="A219" s="3">
        <v>44876</v>
      </c>
      <c r="B219" s="4">
        <v>5.0837000000000003</v>
      </c>
      <c r="C219" s="4">
        <v>5.0785999999999998</v>
      </c>
      <c r="D219" s="4">
        <v>4.0622999999999996</v>
      </c>
      <c r="E219" s="4">
        <v>3.867</v>
      </c>
    </row>
    <row r="220" spans="1:5" x14ac:dyDescent="0.3">
      <c r="A220" s="3">
        <v>44879</v>
      </c>
      <c r="B220" s="4">
        <v>5.0837000000000003</v>
      </c>
      <c r="C220" s="4">
        <v>5.0709999999999997</v>
      </c>
      <c r="D220" s="4">
        <v>4.0622999999999996</v>
      </c>
      <c r="E220" s="4">
        <v>3.8553000000000002</v>
      </c>
    </row>
    <row r="221" spans="1:5" x14ac:dyDescent="0.3">
      <c r="A221" s="3">
        <v>44881</v>
      </c>
      <c r="B221" s="4">
        <v>5.0837000000000003</v>
      </c>
      <c r="C221" s="4">
        <v>5.0659999999999998</v>
      </c>
      <c r="D221" s="4">
        <v>4.0622999999999996</v>
      </c>
      <c r="E221" s="4">
        <v>3.8473999999999999</v>
      </c>
    </row>
    <row r="222" spans="1:5" x14ac:dyDescent="0.3">
      <c r="A222" s="3">
        <v>44882</v>
      </c>
      <c r="B222" s="4">
        <v>5.0837000000000003</v>
      </c>
      <c r="C222" s="4">
        <v>5.0635000000000003</v>
      </c>
      <c r="D222" s="4">
        <v>4.0622999999999996</v>
      </c>
      <c r="E222" s="4">
        <v>3.8435000000000001</v>
      </c>
    </row>
    <row r="223" spans="1:5" x14ac:dyDescent="0.3">
      <c r="A223" s="3">
        <v>44883</v>
      </c>
      <c r="B223" s="4">
        <v>5.6494</v>
      </c>
      <c r="C223" s="4">
        <v>5.5613000000000001</v>
      </c>
      <c r="D223" s="4">
        <v>4.1040000000000001</v>
      </c>
      <c r="E223" s="4">
        <v>4.0541</v>
      </c>
    </row>
    <row r="224" spans="1:5" x14ac:dyDescent="0.3">
      <c r="A224" s="3">
        <v>44886</v>
      </c>
      <c r="B224" s="4">
        <v>5.6494</v>
      </c>
      <c r="C224" s="4">
        <v>5.5319000000000003</v>
      </c>
      <c r="D224" s="4">
        <v>4.1040000000000001</v>
      </c>
      <c r="E224" s="4">
        <v>4.0374999999999996</v>
      </c>
    </row>
    <row r="225" spans="1:5" x14ac:dyDescent="0.3">
      <c r="A225" s="3">
        <v>44887</v>
      </c>
      <c r="B225" s="4">
        <v>5.6494</v>
      </c>
      <c r="C225" s="4">
        <v>5.5221</v>
      </c>
      <c r="D225" s="4">
        <v>4.1040000000000001</v>
      </c>
      <c r="E225" s="4">
        <v>4.032</v>
      </c>
    </row>
    <row r="226" spans="1:5" x14ac:dyDescent="0.3">
      <c r="A226" s="3">
        <v>44888</v>
      </c>
      <c r="B226" s="4">
        <v>5.6494</v>
      </c>
      <c r="C226" s="4">
        <v>5.5122999999999998</v>
      </c>
      <c r="D226" s="4">
        <v>4.1040000000000001</v>
      </c>
      <c r="E226" s="4">
        <v>4.0263999999999998</v>
      </c>
    </row>
    <row r="227" spans="1:5" x14ac:dyDescent="0.3">
      <c r="A227" s="3">
        <v>44889</v>
      </c>
      <c r="B227" s="4">
        <v>5.6494</v>
      </c>
      <c r="C227" s="4">
        <v>5.5026000000000002</v>
      </c>
      <c r="D227" s="4">
        <v>4.1040000000000001</v>
      </c>
      <c r="E227" s="4">
        <v>4.0209000000000001</v>
      </c>
    </row>
    <row r="228" spans="1:5" x14ac:dyDescent="0.3">
      <c r="A228" s="3">
        <v>44890</v>
      </c>
      <c r="B228" s="4">
        <v>5.6494</v>
      </c>
      <c r="C228" s="4">
        <v>5.4927999999999999</v>
      </c>
      <c r="D228" s="4">
        <v>4.1040000000000001</v>
      </c>
      <c r="E228" s="4">
        <v>4.0153999999999996</v>
      </c>
    </row>
    <row r="229" spans="1:5" x14ac:dyDescent="0.3">
      <c r="A229" s="3">
        <v>44893</v>
      </c>
      <c r="B229" s="4">
        <v>5.6494</v>
      </c>
      <c r="C229" s="4">
        <v>5.4634</v>
      </c>
      <c r="D229" s="4">
        <v>4.1040000000000001</v>
      </c>
      <c r="E229" s="4">
        <v>3.9986999999999999</v>
      </c>
    </row>
    <row r="230" spans="1:5" x14ac:dyDescent="0.3">
      <c r="A230" s="3">
        <v>44894</v>
      </c>
      <c r="B230" s="4">
        <v>5.6494</v>
      </c>
      <c r="C230" s="4">
        <v>5.4537000000000004</v>
      </c>
      <c r="D230" s="4">
        <v>4.1040000000000001</v>
      </c>
      <c r="E230" s="4">
        <v>3.9931999999999999</v>
      </c>
    </row>
    <row r="231" spans="1:5" x14ac:dyDescent="0.3">
      <c r="A231" s="3">
        <v>44895</v>
      </c>
      <c r="B231" s="4">
        <v>5.6494</v>
      </c>
      <c r="C231" s="4">
        <v>5.4439000000000002</v>
      </c>
      <c r="D231" s="4">
        <v>4.1040000000000001</v>
      </c>
      <c r="E231" s="4">
        <v>3.9876999999999998</v>
      </c>
    </row>
    <row r="232" spans="1:5" x14ac:dyDescent="0.3">
      <c r="A232" s="3">
        <v>44896</v>
      </c>
      <c r="B232" s="4">
        <v>5.6494</v>
      </c>
      <c r="C232" s="4">
        <v>5.4340999999999999</v>
      </c>
      <c r="D232" s="4">
        <v>4.1040000000000001</v>
      </c>
      <c r="E232" s="4">
        <v>3.9821</v>
      </c>
    </row>
    <row r="233" spans="1:5" x14ac:dyDescent="0.3">
      <c r="A233" s="3">
        <v>44897</v>
      </c>
      <c r="B233" s="4">
        <v>5.6706000000000003</v>
      </c>
      <c r="C233" s="4">
        <v>5.4706000000000001</v>
      </c>
      <c r="D233" s="4">
        <v>4.2602000000000002</v>
      </c>
      <c r="E233" s="4">
        <v>4.2560000000000002</v>
      </c>
    </row>
    <row r="234" spans="1:5" x14ac:dyDescent="0.3">
      <c r="A234" s="3">
        <v>44900</v>
      </c>
      <c r="B234" s="4">
        <v>5.6706000000000003</v>
      </c>
      <c r="C234" s="4">
        <v>5.4444999999999997</v>
      </c>
      <c r="D234" s="4">
        <v>4.2602000000000002</v>
      </c>
      <c r="E234" s="4">
        <v>4.2554999999999996</v>
      </c>
    </row>
    <row r="235" spans="1:5" x14ac:dyDescent="0.3">
      <c r="A235" s="3">
        <v>44901</v>
      </c>
      <c r="B235" s="4">
        <v>5.6706000000000003</v>
      </c>
      <c r="C235" s="4">
        <v>5.4358000000000004</v>
      </c>
      <c r="D235" s="4">
        <v>4.2602000000000002</v>
      </c>
      <c r="E235" s="4">
        <v>4.2553000000000001</v>
      </c>
    </row>
    <row r="236" spans="1:5" x14ac:dyDescent="0.3">
      <c r="A236" s="3">
        <v>44902</v>
      </c>
      <c r="B236" s="4">
        <v>5.6706000000000003</v>
      </c>
      <c r="C236" s="4">
        <v>5.4271000000000003</v>
      </c>
      <c r="D236" s="4">
        <v>4.2602000000000002</v>
      </c>
      <c r="E236" s="4">
        <v>4.2550999999999997</v>
      </c>
    </row>
    <row r="237" spans="1:5" x14ac:dyDescent="0.3">
      <c r="A237" s="3">
        <v>44903</v>
      </c>
      <c r="B237" s="4">
        <v>5.6706000000000003</v>
      </c>
      <c r="C237" s="4">
        <v>5.4184000000000001</v>
      </c>
      <c r="D237" s="4">
        <v>4.2602000000000002</v>
      </c>
      <c r="E237" s="4">
        <v>4.2549999999999999</v>
      </c>
    </row>
    <row r="238" spans="1:5" x14ac:dyDescent="0.3">
      <c r="A238" s="3">
        <v>44904</v>
      </c>
      <c r="B238" s="4">
        <v>5.4184000000000001</v>
      </c>
      <c r="C238" s="4">
        <v>5.4219999999999997</v>
      </c>
      <c r="D238" s="4">
        <v>4.2549999999999999</v>
      </c>
      <c r="E238" s="4">
        <v>4.3593000000000002</v>
      </c>
    </row>
    <row r="239" spans="1:5" x14ac:dyDescent="0.3">
      <c r="A239" s="3">
        <v>44907</v>
      </c>
      <c r="B239" s="4">
        <v>5.4184000000000001</v>
      </c>
      <c r="C239" s="4">
        <v>5.4298999999999999</v>
      </c>
      <c r="D239" s="4">
        <v>4.2549999999999999</v>
      </c>
      <c r="E239" s="4">
        <v>4.3438999999999997</v>
      </c>
    </row>
    <row r="240" spans="1:5" x14ac:dyDescent="0.3">
      <c r="A240" s="3">
        <v>44908</v>
      </c>
      <c r="B240" s="4">
        <v>5.4184000000000001</v>
      </c>
      <c r="C240" s="4">
        <v>5.4276</v>
      </c>
      <c r="D240" s="4">
        <v>4.2549999999999999</v>
      </c>
      <c r="E240" s="4">
        <v>4.3388</v>
      </c>
    </row>
    <row r="241" spans="1:5" x14ac:dyDescent="0.3">
      <c r="A241" s="3">
        <v>44909</v>
      </c>
      <c r="B241" s="4">
        <v>5.4184000000000001</v>
      </c>
      <c r="C241" s="4">
        <v>5.4253</v>
      </c>
      <c r="D241" s="4">
        <v>4.2549999999999999</v>
      </c>
      <c r="E241" s="4">
        <v>4.3335999999999997</v>
      </c>
    </row>
    <row r="242" spans="1:5" x14ac:dyDescent="0.3">
      <c r="A242" s="3">
        <v>44910</v>
      </c>
      <c r="B242" s="4">
        <v>5.4184000000000001</v>
      </c>
      <c r="C242" s="4">
        <v>5.423</v>
      </c>
      <c r="D242" s="4">
        <v>4.2549999999999999</v>
      </c>
      <c r="E242" s="4">
        <v>4.3285</v>
      </c>
    </row>
    <row r="243" spans="1:5" x14ac:dyDescent="0.3">
      <c r="A243" s="3">
        <v>44911</v>
      </c>
      <c r="B243" s="4">
        <v>5.4184000000000001</v>
      </c>
      <c r="C243" s="4">
        <v>5.4207000000000001</v>
      </c>
      <c r="D243" s="4">
        <v>4.2549999999999999</v>
      </c>
      <c r="E243" s="4">
        <v>4.3232999999999997</v>
      </c>
    </row>
    <row r="244" spans="1:5" x14ac:dyDescent="0.3">
      <c r="A244" s="3">
        <v>44914</v>
      </c>
      <c r="B244" s="4">
        <v>5.3441999999999998</v>
      </c>
      <c r="C244" s="4">
        <v>5.4138000000000002</v>
      </c>
      <c r="D244" s="4">
        <v>4.2549999999999999</v>
      </c>
      <c r="E244" s="4">
        <v>4.2188999999999997</v>
      </c>
    </row>
    <row r="245" spans="1:5" x14ac:dyDescent="0.3">
      <c r="A245" s="3">
        <v>44915</v>
      </c>
      <c r="B245" s="4">
        <v>5.3441999999999998</v>
      </c>
      <c r="C245" s="4">
        <v>5.4115000000000002</v>
      </c>
      <c r="D245" s="4">
        <v>4.2549999999999999</v>
      </c>
      <c r="E245" s="4">
        <v>4.2156000000000002</v>
      </c>
    </row>
    <row r="246" spans="1:5" x14ac:dyDescent="0.3">
      <c r="A246" s="3">
        <v>44916</v>
      </c>
      <c r="B246" s="4">
        <v>5.3441999999999998</v>
      </c>
      <c r="C246" s="4">
        <v>5.4092000000000002</v>
      </c>
      <c r="D246" s="4">
        <v>4.2549999999999999</v>
      </c>
      <c r="E246" s="4">
        <v>4.2122999999999999</v>
      </c>
    </row>
    <row r="247" spans="1:5" x14ac:dyDescent="0.3">
      <c r="A247" s="3">
        <v>44917</v>
      </c>
      <c r="B247" s="4">
        <v>5.3441999999999998</v>
      </c>
      <c r="C247" s="4">
        <v>5.407</v>
      </c>
      <c r="D247" s="4">
        <v>4.2549999999999999</v>
      </c>
      <c r="E247" s="4">
        <v>4.2089999999999996</v>
      </c>
    </row>
    <row r="248" spans="1:5" x14ac:dyDescent="0.3">
      <c r="A248" s="3">
        <v>44918</v>
      </c>
      <c r="B248" s="4">
        <v>5.3021000000000003</v>
      </c>
      <c r="C248" s="4">
        <v>5.3658999999999999</v>
      </c>
      <c r="D248" s="4">
        <v>4.1927000000000003</v>
      </c>
      <c r="E248" s="4">
        <v>4.1504000000000003</v>
      </c>
    </row>
    <row r="249" spans="1:5" x14ac:dyDescent="0.3">
      <c r="A249" s="3">
        <v>44921</v>
      </c>
      <c r="B249" s="4">
        <v>5.3021000000000003</v>
      </c>
      <c r="C249" s="4">
        <v>5.3787000000000003</v>
      </c>
      <c r="D249" s="4">
        <v>4.1927000000000003</v>
      </c>
      <c r="E249" s="4">
        <v>4.1418999999999997</v>
      </c>
    </row>
    <row r="250" spans="1:5" x14ac:dyDescent="0.3">
      <c r="A250" s="3">
        <v>44922</v>
      </c>
      <c r="B250" s="4">
        <v>5.3021000000000003</v>
      </c>
      <c r="C250" s="4">
        <v>5.383</v>
      </c>
      <c r="D250" s="4">
        <v>4.1927000000000003</v>
      </c>
      <c r="E250" s="4">
        <v>4.1391</v>
      </c>
    </row>
    <row r="251" spans="1:5" x14ac:dyDescent="0.3">
      <c r="A251" s="3">
        <v>44923</v>
      </c>
      <c r="B251" s="4">
        <v>5.3021000000000003</v>
      </c>
      <c r="C251" s="4">
        <v>5.3872</v>
      </c>
      <c r="D251" s="4">
        <v>4.1927000000000003</v>
      </c>
      <c r="E251" s="4">
        <v>4.1363000000000003</v>
      </c>
    </row>
    <row r="252" spans="1:5" x14ac:dyDescent="0.3">
      <c r="A252" s="3">
        <v>44924</v>
      </c>
      <c r="B252" s="4">
        <v>5.3021000000000003</v>
      </c>
      <c r="C252" s="4">
        <v>5.3914999999999997</v>
      </c>
      <c r="D252" s="4">
        <v>4.1927000000000003</v>
      </c>
      <c r="E252" s="4">
        <v>4.1334999999999997</v>
      </c>
    </row>
    <row r="253" spans="1:5" x14ac:dyDescent="0.3">
      <c r="A253" s="3">
        <v>44925</v>
      </c>
      <c r="B253" s="4">
        <v>5.3021000000000003</v>
      </c>
      <c r="C253" s="4">
        <v>5.3958000000000004</v>
      </c>
      <c r="D253" s="4">
        <v>4.1927000000000003</v>
      </c>
      <c r="E253" s="4">
        <v>4.1307</v>
      </c>
    </row>
    <row r="254" spans="1:5" x14ac:dyDescent="0.3">
      <c r="A254" s="3">
        <v>44928</v>
      </c>
      <c r="B254" s="4">
        <v>5.3021000000000003</v>
      </c>
      <c r="C254" s="4">
        <v>5.4085999999999999</v>
      </c>
      <c r="D254" s="4">
        <v>4.1927000000000003</v>
      </c>
      <c r="E254" s="4">
        <v>4.1222000000000003</v>
      </c>
    </row>
    <row r="255" spans="1:5" x14ac:dyDescent="0.3">
      <c r="A255" s="3">
        <v>44929</v>
      </c>
      <c r="B255" s="4">
        <v>5.3021000000000003</v>
      </c>
      <c r="C255" s="4">
        <v>5.4127999999999998</v>
      </c>
      <c r="D255" s="4">
        <v>4.1927000000000003</v>
      </c>
      <c r="E255" s="4">
        <v>4.1193999999999997</v>
      </c>
    </row>
    <row r="256" spans="1:5" x14ac:dyDescent="0.3">
      <c r="A256" s="3">
        <v>44930</v>
      </c>
      <c r="B256" s="4">
        <v>5.3021000000000003</v>
      </c>
      <c r="C256" s="4">
        <v>5.4170999999999996</v>
      </c>
      <c r="D256" s="4">
        <v>4.1927000000000003</v>
      </c>
      <c r="E256" s="4">
        <v>4.1166</v>
      </c>
    </row>
    <row r="257" spans="1:5" x14ac:dyDescent="0.3">
      <c r="A257" s="3">
        <v>44931</v>
      </c>
      <c r="B257" s="4">
        <v>5.3021000000000003</v>
      </c>
      <c r="C257" s="4">
        <v>5.4212999999999996</v>
      </c>
      <c r="D257" s="4">
        <v>4.1927000000000003</v>
      </c>
      <c r="E257" s="4">
        <v>4.1136999999999997</v>
      </c>
    </row>
    <row r="258" spans="1:5" x14ac:dyDescent="0.3">
      <c r="A258" s="3">
        <v>44932</v>
      </c>
      <c r="B258" s="4">
        <v>5.3021000000000003</v>
      </c>
      <c r="C258" s="4">
        <v>5.4256000000000002</v>
      </c>
      <c r="D258" s="4">
        <v>4.1927000000000003</v>
      </c>
      <c r="E258" s="4">
        <v>4.1109</v>
      </c>
    </row>
    <row r="259" spans="1:5" x14ac:dyDescent="0.3">
      <c r="A259" s="3">
        <v>44935</v>
      </c>
      <c r="B259" s="4">
        <v>5.3021000000000003</v>
      </c>
      <c r="C259" s="4">
        <v>5.4383999999999997</v>
      </c>
      <c r="D259" s="4">
        <v>4.1927000000000003</v>
      </c>
      <c r="E259" s="4">
        <v>4.1025</v>
      </c>
    </row>
    <row r="260" spans="1:5" x14ac:dyDescent="0.3">
      <c r="A260" s="3">
        <v>44936</v>
      </c>
      <c r="B260" s="4">
        <v>5.4383999999999997</v>
      </c>
      <c r="C260" s="4">
        <v>5.5406000000000004</v>
      </c>
      <c r="D260" s="4">
        <v>4.1025</v>
      </c>
    </row>
    <row r="261" spans="1:5" x14ac:dyDescent="0.3">
      <c r="A261" s="3">
        <v>44937</v>
      </c>
      <c r="B261" s="4">
        <v>5.4383999999999997</v>
      </c>
      <c r="C261" s="4">
        <v>5.5423999999999998</v>
      </c>
      <c r="D261" s="4">
        <v>4.1025</v>
      </c>
    </row>
    <row r="262" spans="1:5" x14ac:dyDescent="0.3">
      <c r="A262" s="3">
        <v>44938</v>
      </c>
      <c r="B262" s="4">
        <v>5.4383999999999997</v>
      </c>
      <c r="C262" s="4">
        <v>5.5441000000000003</v>
      </c>
      <c r="D262" s="4">
        <v>4.1025</v>
      </c>
    </row>
    <row r="263" spans="1:5" x14ac:dyDescent="0.3">
      <c r="A263" s="3">
        <v>44939</v>
      </c>
      <c r="B263" s="4">
        <v>5.4383999999999997</v>
      </c>
      <c r="C263" s="4">
        <v>5.5458999999999996</v>
      </c>
      <c r="D263" s="4">
        <v>4.1025</v>
      </c>
    </row>
    <row r="264" spans="1:5" x14ac:dyDescent="0.3">
      <c r="A264" s="3">
        <v>44942</v>
      </c>
      <c r="B264" s="4">
        <v>5.4383999999999997</v>
      </c>
      <c r="C264" s="4">
        <v>5.5510999999999999</v>
      </c>
      <c r="D264" s="4">
        <v>4.1025</v>
      </c>
    </row>
    <row r="265" spans="1:5" x14ac:dyDescent="0.3">
      <c r="A265" s="3">
        <v>44943</v>
      </c>
      <c r="B265" s="4">
        <v>5.4383999999999997</v>
      </c>
      <c r="C265" s="4">
        <v>5.5529000000000002</v>
      </c>
      <c r="D265" s="4">
        <v>4.1025</v>
      </c>
    </row>
    <row r="266" spans="1:5" x14ac:dyDescent="0.3">
      <c r="A266" s="3">
        <v>44944</v>
      </c>
      <c r="B266" s="4">
        <v>5.4383999999999997</v>
      </c>
      <c r="C266" s="4">
        <v>5.5545999999999998</v>
      </c>
      <c r="D266" s="4">
        <v>4.1025</v>
      </c>
    </row>
    <row r="267" spans="1:5" x14ac:dyDescent="0.3">
      <c r="A267" s="3">
        <v>44945</v>
      </c>
      <c r="B267" s="4">
        <v>5.4383999999999997</v>
      </c>
      <c r="C267" s="4">
        <v>5.5564</v>
      </c>
      <c r="D267" s="4">
        <v>4.1025</v>
      </c>
    </row>
    <row r="268" spans="1:5" x14ac:dyDescent="0.3">
      <c r="A268" s="3">
        <v>44946</v>
      </c>
      <c r="B268" s="4">
        <v>5.6897000000000002</v>
      </c>
      <c r="C268" s="4">
        <v>5.6737000000000002</v>
      </c>
      <c r="D268" s="4">
        <v>4.1025</v>
      </c>
      <c r="E268" s="4">
        <v>4.1353</v>
      </c>
    </row>
    <row r="269" spans="1:5" x14ac:dyDescent="0.3">
      <c r="A269" s="3">
        <v>44949</v>
      </c>
      <c r="B269" s="4">
        <v>5.6897000000000002</v>
      </c>
      <c r="C269" s="4">
        <v>5.6821000000000002</v>
      </c>
      <c r="D269" s="4">
        <v>4.1025</v>
      </c>
      <c r="E269" s="4">
        <v>4.1436000000000002</v>
      </c>
    </row>
    <row r="270" spans="1:5" x14ac:dyDescent="0.3">
      <c r="A270" s="3">
        <v>44950</v>
      </c>
      <c r="B270" s="4">
        <v>5.6897000000000002</v>
      </c>
      <c r="C270" s="4">
        <v>5.6848999999999998</v>
      </c>
      <c r="D270" s="4">
        <v>4.1025</v>
      </c>
      <c r="E270" s="4">
        <v>4.1463999999999999</v>
      </c>
    </row>
    <row r="271" spans="1:5" x14ac:dyDescent="0.3">
      <c r="A271" s="3">
        <v>44951</v>
      </c>
      <c r="B271" s="4">
        <v>5.6897000000000002</v>
      </c>
      <c r="C271" s="4">
        <v>5.6878000000000002</v>
      </c>
      <c r="D271" s="4">
        <v>4.1025</v>
      </c>
      <c r="E271" s="4">
        <v>4.1492000000000004</v>
      </c>
    </row>
    <row r="272" spans="1:5" x14ac:dyDescent="0.3">
      <c r="A272" s="3">
        <v>44952</v>
      </c>
      <c r="B272" s="4">
        <v>5.6897000000000002</v>
      </c>
      <c r="C272" s="4">
        <v>5.6905000000000001</v>
      </c>
      <c r="D272" s="4">
        <v>4.1025</v>
      </c>
      <c r="E272" s="4">
        <v>4.1519000000000004</v>
      </c>
    </row>
    <row r="273" spans="1:5" x14ac:dyDescent="0.3">
      <c r="A273" s="3">
        <v>44953</v>
      </c>
      <c r="B273" s="4">
        <v>6.0393999999999997</v>
      </c>
      <c r="C273" s="4">
        <v>6.0933000000000002</v>
      </c>
      <c r="D273" s="4">
        <v>4.1025</v>
      </c>
      <c r="E273" s="4">
        <v>4.1547000000000001</v>
      </c>
    </row>
    <row r="274" spans="1:5" x14ac:dyDescent="0.3">
      <c r="A274" s="3">
        <v>44956</v>
      </c>
      <c r="B274" s="4">
        <v>6.0393999999999997</v>
      </c>
      <c r="C274" s="4">
        <v>6.0902000000000003</v>
      </c>
      <c r="D274" s="4">
        <v>4.1025</v>
      </c>
      <c r="E274" s="4">
        <v>4.1630000000000003</v>
      </c>
    </row>
    <row r="275" spans="1:5" x14ac:dyDescent="0.3">
      <c r="A275" s="3">
        <v>44957</v>
      </c>
      <c r="B275" s="4">
        <v>6.0084</v>
      </c>
      <c r="C275" s="4">
        <v>6.0019999999999998</v>
      </c>
      <c r="D275" s="4">
        <v>4.2300000000000004</v>
      </c>
      <c r="E275" s="4">
        <v>4.26</v>
      </c>
    </row>
    <row r="276" spans="1:5" x14ac:dyDescent="0.3">
      <c r="A276" s="3">
        <v>44958</v>
      </c>
      <c r="B276" s="4">
        <v>6.0084</v>
      </c>
      <c r="C276" s="4">
        <v>5.9992000000000001</v>
      </c>
      <c r="D276" s="4">
        <v>4.2300000000000004</v>
      </c>
      <c r="E276" s="4">
        <v>4.26</v>
      </c>
    </row>
    <row r="277" spans="1:5" x14ac:dyDescent="0.3">
      <c r="A277" s="3">
        <v>44959</v>
      </c>
      <c r="B277" s="4">
        <v>6.0084</v>
      </c>
      <c r="C277" s="4">
        <v>5.9962999999999997</v>
      </c>
      <c r="D277" s="4">
        <v>4.2300000000000004</v>
      </c>
      <c r="E277" s="4">
        <v>4.26</v>
      </c>
    </row>
    <row r="278" spans="1:5" x14ac:dyDescent="0.3">
      <c r="A278" s="3">
        <v>44960</v>
      </c>
      <c r="B278" s="4">
        <v>6.0378999999999996</v>
      </c>
      <c r="C278" s="4">
        <v>5.9934000000000003</v>
      </c>
      <c r="D278" s="4">
        <v>4.2300000000000004</v>
      </c>
      <c r="E278" s="4">
        <v>4.26</v>
      </c>
    </row>
    <row r="279" spans="1:5" x14ac:dyDescent="0.3">
      <c r="A279" s="3">
        <v>44963</v>
      </c>
      <c r="B279" s="4">
        <v>6.0378999999999996</v>
      </c>
      <c r="C279" s="4">
        <v>5.9847000000000001</v>
      </c>
      <c r="D279" s="4">
        <v>4.2300000000000004</v>
      </c>
      <c r="E279" s="4">
        <v>4.26</v>
      </c>
    </row>
    <row r="280" spans="1:5" x14ac:dyDescent="0.3">
      <c r="A280" s="3">
        <v>44964</v>
      </c>
      <c r="B280" s="4">
        <v>6.0378999999999996</v>
      </c>
      <c r="C280" s="4">
        <v>5.9817999999999998</v>
      </c>
      <c r="D280" s="4">
        <v>4.2300000000000004</v>
      </c>
      <c r="E280" s="4">
        <v>4.26</v>
      </c>
    </row>
    <row r="281" spans="1:5" x14ac:dyDescent="0.3">
      <c r="A281" s="3">
        <v>44965</v>
      </c>
      <c r="B281" s="4">
        <v>6.0378999999999996</v>
      </c>
      <c r="C281" s="4">
        <v>5.9790000000000001</v>
      </c>
      <c r="D281" s="4">
        <v>4.2300000000000004</v>
      </c>
      <c r="E281" s="4">
        <v>4.26</v>
      </c>
    </row>
    <row r="282" spans="1:5" x14ac:dyDescent="0.3">
      <c r="A282" s="3">
        <v>44966</v>
      </c>
      <c r="B282" s="4">
        <v>5.9790000000000001</v>
      </c>
      <c r="C282" s="4">
        <v>5.9581</v>
      </c>
      <c r="D282" s="4">
        <v>4.26</v>
      </c>
    </row>
    <row r="283" spans="1:5" x14ac:dyDescent="0.3">
      <c r="A283" s="3">
        <v>44967</v>
      </c>
      <c r="B283" s="4">
        <v>5.9790000000000001</v>
      </c>
      <c r="C283" s="4">
        <v>5.9372999999999996</v>
      </c>
      <c r="D283" s="4">
        <v>4.26</v>
      </c>
    </row>
    <row r="284" spans="1:5" x14ac:dyDescent="0.3">
      <c r="A284" s="3">
        <v>44970</v>
      </c>
      <c r="B284" s="4">
        <v>5.9790000000000001</v>
      </c>
      <c r="C284" s="4">
        <v>5.8747999999999996</v>
      </c>
      <c r="D284" s="4">
        <v>4.26</v>
      </c>
    </row>
    <row r="285" spans="1:5" x14ac:dyDescent="0.3">
      <c r="A285" s="3">
        <v>44971</v>
      </c>
      <c r="B285" s="4">
        <v>5.9790000000000001</v>
      </c>
      <c r="C285" s="4">
        <v>5.8540000000000001</v>
      </c>
      <c r="D285" s="4">
        <v>4.26</v>
      </c>
    </row>
    <row r="286" spans="1:5" x14ac:dyDescent="0.3">
      <c r="A286" s="3">
        <v>44972</v>
      </c>
      <c r="B286" s="4">
        <v>5.9790000000000001</v>
      </c>
      <c r="C286" s="4">
        <v>5.8331999999999997</v>
      </c>
      <c r="D286" s="4">
        <v>4.26</v>
      </c>
    </row>
    <row r="287" spans="1:5" x14ac:dyDescent="0.3">
      <c r="A287" s="3">
        <v>44973</v>
      </c>
      <c r="B287" s="4">
        <v>5.9790000000000001</v>
      </c>
      <c r="C287" s="4">
        <v>5.8122999999999996</v>
      </c>
      <c r="D287" s="4">
        <v>4.26</v>
      </c>
    </row>
    <row r="288" spans="1:5" x14ac:dyDescent="0.3">
      <c r="A288" s="3">
        <v>44974</v>
      </c>
      <c r="B288" s="4">
        <v>5.8262</v>
      </c>
      <c r="C288" s="4">
        <v>5.7514000000000003</v>
      </c>
      <c r="D288" s="4">
        <v>4.83</v>
      </c>
      <c r="E288" s="4">
        <v>4.3266999999999998</v>
      </c>
    </row>
    <row r="289" spans="1:5" x14ac:dyDescent="0.3">
      <c r="A289" s="3">
        <v>44979</v>
      </c>
      <c r="B289" s="4">
        <v>5.8262</v>
      </c>
      <c r="C289" s="4">
        <v>5.7099000000000002</v>
      </c>
      <c r="D289" s="4">
        <v>4.83</v>
      </c>
      <c r="E289" s="4">
        <v>4.3667999999999996</v>
      </c>
    </row>
    <row r="290" spans="1:5" x14ac:dyDescent="0.3">
      <c r="A290" s="3">
        <v>44980</v>
      </c>
      <c r="B290" s="4">
        <v>5.8262</v>
      </c>
      <c r="C290" s="4">
        <v>5.7016</v>
      </c>
      <c r="D290" s="4">
        <v>4.83</v>
      </c>
      <c r="E290" s="4">
        <v>4.3747999999999996</v>
      </c>
    </row>
    <row r="291" spans="1:5" x14ac:dyDescent="0.3">
      <c r="A291" s="3">
        <v>44981</v>
      </c>
      <c r="B291" s="4">
        <v>5.8262</v>
      </c>
      <c r="C291" s="4">
        <v>5.6932999999999998</v>
      </c>
      <c r="D291" s="4">
        <v>4.83</v>
      </c>
      <c r="E291" s="4">
        <v>4.3827999999999996</v>
      </c>
    </row>
    <row r="292" spans="1:5" x14ac:dyDescent="0.3">
      <c r="A292" s="3">
        <v>44984</v>
      </c>
      <c r="B292" s="4">
        <v>5.8262</v>
      </c>
      <c r="C292" s="4">
        <v>5.6684000000000001</v>
      </c>
      <c r="D292" s="4">
        <v>4.83</v>
      </c>
      <c r="E292" s="4">
        <v>4.4069000000000003</v>
      </c>
    </row>
    <row r="293" spans="1:5" x14ac:dyDescent="0.3">
      <c r="A293" s="3">
        <v>44985</v>
      </c>
      <c r="B293" s="4">
        <v>5.8262</v>
      </c>
      <c r="C293" s="4">
        <v>5.6600999999999999</v>
      </c>
      <c r="D293" s="4">
        <v>4.83</v>
      </c>
      <c r="E293" s="4">
        <v>4.4149000000000003</v>
      </c>
    </row>
    <row r="294" spans="1:5" x14ac:dyDescent="0.3">
      <c r="A294" s="3">
        <v>44986</v>
      </c>
      <c r="B294" s="4">
        <v>5.8262</v>
      </c>
      <c r="C294" s="4">
        <v>5.6517999999999997</v>
      </c>
      <c r="D294" s="4">
        <v>4.83</v>
      </c>
      <c r="E294" s="4">
        <v>4.4229000000000003</v>
      </c>
    </row>
    <row r="295" spans="1:5" x14ac:dyDescent="0.3">
      <c r="A295" s="3">
        <v>44987</v>
      </c>
      <c r="B295" s="4">
        <v>5.8262</v>
      </c>
      <c r="C295" s="4">
        <v>5.6435000000000004</v>
      </c>
      <c r="D295" s="4">
        <v>4.83</v>
      </c>
      <c r="E295" s="4">
        <v>4.4309000000000003</v>
      </c>
    </row>
    <row r="296" spans="1:5" x14ac:dyDescent="0.3">
      <c r="A296" s="3">
        <v>44988</v>
      </c>
      <c r="B296" s="4">
        <v>5.8262</v>
      </c>
      <c r="C296" s="4">
        <v>5.6352000000000002</v>
      </c>
      <c r="D296" s="4">
        <v>4.83</v>
      </c>
      <c r="E296" s="4">
        <v>4.4390000000000001</v>
      </c>
    </row>
    <row r="297" spans="1:5" x14ac:dyDescent="0.3">
      <c r="A297" s="3">
        <v>44991</v>
      </c>
      <c r="B297" s="4">
        <v>5.8262</v>
      </c>
      <c r="C297" s="4">
        <v>5.6102999999999996</v>
      </c>
      <c r="D297" s="4">
        <v>4.83</v>
      </c>
      <c r="E297" s="4">
        <v>4.4630999999999998</v>
      </c>
    </row>
    <row r="298" spans="1:5" x14ac:dyDescent="0.3">
      <c r="A298" s="3">
        <v>44992</v>
      </c>
      <c r="B298" s="4">
        <v>5.8262</v>
      </c>
      <c r="C298" s="4">
        <v>5.6020000000000003</v>
      </c>
      <c r="D298" s="4">
        <v>4.83</v>
      </c>
      <c r="E298" s="4">
        <v>4.4710999999999999</v>
      </c>
    </row>
    <row r="299" spans="1:5" x14ac:dyDescent="0.3">
      <c r="A299" s="3">
        <v>44993</v>
      </c>
      <c r="B299" s="4">
        <v>5.8262</v>
      </c>
      <c r="C299" s="4">
        <v>5.5937999999999999</v>
      </c>
      <c r="D299" s="4">
        <v>4.83</v>
      </c>
      <c r="E299" s="4">
        <v>4.4790999999999999</v>
      </c>
    </row>
    <row r="300" spans="1:5" x14ac:dyDescent="0.3">
      <c r="A300" s="3">
        <v>44994</v>
      </c>
      <c r="B300" s="4">
        <v>5.8262</v>
      </c>
      <c r="C300" s="4">
        <v>5.5853999999999999</v>
      </c>
      <c r="D300" s="4">
        <v>4.83</v>
      </c>
      <c r="E300" s="4">
        <v>4.4871999999999996</v>
      </c>
    </row>
    <row r="301" spans="1:5" x14ac:dyDescent="0.3">
      <c r="A301" s="3">
        <v>44995</v>
      </c>
      <c r="B301" s="4">
        <v>5.5853999999999999</v>
      </c>
      <c r="C301" s="4">
        <v>5.5782999999999996</v>
      </c>
      <c r="D301" s="4">
        <v>4.4871999999999996</v>
      </c>
    </row>
    <row r="302" spans="1:5" x14ac:dyDescent="0.3">
      <c r="A302" s="3">
        <v>44998</v>
      </c>
      <c r="B302" s="4">
        <v>5.5853999999999999</v>
      </c>
      <c r="C302" s="4">
        <v>5.5567000000000002</v>
      </c>
      <c r="D302" s="4">
        <v>4.4871999999999996</v>
      </c>
    </row>
    <row r="303" spans="1:5" x14ac:dyDescent="0.3">
      <c r="A303" s="3">
        <v>44999</v>
      </c>
      <c r="B303" s="4">
        <v>5.5853999999999999</v>
      </c>
      <c r="C303" s="4">
        <v>5.5495000000000001</v>
      </c>
      <c r="D303" s="4">
        <v>4.4871999999999996</v>
      </c>
    </row>
    <row r="304" spans="1:5" x14ac:dyDescent="0.3">
      <c r="A304" s="3">
        <v>45000</v>
      </c>
      <c r="B304" s="4">
        <v>5.5853999999999999</v>
      </c>
      <c r="C304" s="4">
        <v>5.5423999999999998</v>
      </c>
      <c r="D304" s="4">
        <v>4.4871999999999996</v>
      </c>
    </row>
    <row r="305" spans="1:5" x14ac:dyDescent="0.3">
      <c r="A305" s="3">
        <v>45001</v>
      </c>
      <c r="B305" s="4">
        <v>5.5853999999999999</v>
      </c>
      <c r="C305" s="4">
        <v>5.5351999999999997</v>
      </c>
      <c r="D305" s="4">
        <v>4.4871999999999996</v>
      </c>
    </row>
    <row r="306" spans="1:5" x14ac:dyDescent="0.3">
      <c r="A306" s="3">
        <v>45002</v>
      </c>
      <c r="B306" s="4">
        <v>5.5248999999999997</v>
      </c>
      <c r="C306" s="4">
        <v>5.4619999999999997</v>
      </c>
      <c r="D306" s="4">
        <v>4.5624000000000002</v>
      </c>
      <c r="E306" s="4">
        <v>4.5559000000000003</v>
      </c>
    </row>
    <row r="307" spans="1:5" x14ac:dyDescent="0.3">
      <c r="A307" s="3">
        <v>45005</v>
      </c>
      <c r="B307" s="4">
        <v>5.5248999999999997</v>
      </c>
      <c r="C307" s="4">
        <v>5.4383999999999997</v>
      </c>
      <c r="D307" s="4">
        <v>4.5624000000000002</v>
      </c>
      <c r="E307" s="4">
        <v>4.5534999999999997</v>
      </c>
    </row>
    <row r="308" spans="1:5" x14ac:dyDescent="0.3">
      <c r="A308" s="3">
        <v>45006</v>
      </c>
      <c r="B308" s="4">
        <v>5.5248999999999997</v>
      </c>
      <c r="C308" s="4">
        <v>5.4306000000000001</v>
      </c>
      <c r="D308" s="4">
        <v>4.5624000000000002</v>
      </c>
      <c r="E308" s="4">
        <v>4.5526999999999997</v>
      </c>
    </row>
    <row r="309" spans="1:5" x14ac:dyDescent="0.3">
      <c r="A309" s="3">
        <v>45007</v>
      </c>
      <c r="B309" s="4">
        <v>5.5248999999999997</v>
      </c>
      <c r="C309" s="4">
        <v>5.4226999999999999</v>
      </c>
      <c r="D309" s="4">
        <v>4.5624000000000002</v>
      </c>
      <c r="E309" s="4">
        <v>4.5518000000000001</v>
      </c>
    </row>
    <row r="310" spans="1:5" x14ac:dyDescent="0.3">
      <c r="A310" s="3">
        <v>45008</v>
      </c>
      <c r="B310" s="4">
        <v>5.5248999999999997</v>
      </c>
      <c r="C310" s="4">
        <v>5.4149000000000003</v>
      </c>
      <c r="D310" s="4">
        <v>4.5624000000000002</v>
      </c>
      <c r="E310" s="4">
        <v>4.5510000000000002</v>
      </c>
    </row>
    <row r="311" spans="1:5" x14ac:dyDescent="0.3">
      <c r="A311" s="3">
        <v>45009</v>
      </c>
      <c r="B311" s="4">
        <v>5.4930000000000003</v>
      </c>
      <c r="C311" s="4">
        <v>5.3628999999999998</v>
      </c>
      <c r="D311" s="4">
        <v>4.5118</v>
      </c>
      <c r="E311" s="4">
        <v>4.5694999999999997</v>
      </c>
    </row>
    <row r="312" spans="1:5" x14ac:dyDescent="0.3">
      <c r="A312" s="3">
        <v>45012</v>
      </c>
      <c r="B312" s="4">
        <v>5.4930000000000003</v>
      </c>
      <c r="C312" s="4">
        <v>5.3369999999999997</v>
      </c>
      <c r="D312" s="4">
        <v>4.5118</v>
      </c>
      <c r="E312" s="4">
        <v>4.5811000000000002</v>
      </c>
    </row>
    <row r="313" spans="1:5" x14ac:dyDescent="0.3">
      <c r="A313" s="3">
        <v>45013</v>
      </c>
      <c r="B313" s="4">
        <v>5.4930000000000003</v>
      </c>
      <c r="C313" s="4">
        <v>5.3282999999999996</v>
      </c>
      <c r="D313" s="4">
        <v>4.5118</v>
      </c>
      <c r="E313" s="4">
        <v>4.5849000000000002</v>
      </c>
    </row>
    <row r="314" spans="1:5" x14ac:dyDescent="0.3">
      <c r="A314" s="3">
        <v>45014</v>
      </c>
      <c r="B314" s="4">
        <v>5.4930000000000003</v>
      </c>
      <c r="C314" s="4">
        <v>5.3197000000000001</v>
      </c>
      <c r="D314" s="4">
        <v>4.5118</v>
      </c>
      <c r="E314" s="4">
        <v>4.5887000000000002</v>
      </c>
    </row>
    <row r="315" spans="1:5" x14ac:dyDescent="0.3">
      <c r="A315" s="3">
        <v>45015</v>
      </c>
      <c r="B315" s="4">
        <v>5.4930000000000003</v>
      </c>
      <c r="C315" s="4">
        <v>5.3109999999999999</v>
      </c>
      <c r="D315" s="4">
        <v>4.5118</v>
      </c>
      <c r="E315" s="4">
        <v>4.5926</v>
      </c>
    </row>
    <row r="316" spans="1:5" x14ac:dyDescent="0.3">
      <c r="A316" s="3">
        <v>45016</v>
      </c>
      <c r="B316" s="4">
        <v>5.4930000000000003</v>
      </c>
      <c r="C316" s="4">
        <v>5.3022999999999998</v>
      </c>
      <c r="D316" s="4">
        <v>4.5118</v>
      </c>
      <c r="E316" s="4">
        <v>4.5964</v>
      </c>
    </row>
    <row r="317" spans="1:5" x14ac:dyDescent="0.3">
      <c r="A317" s="3">
        <v>45019</v>
      </c>
      <c r="B317" s="4">
        <v>5.4930000000000003</v>
      </c>
      <c r="C317" s="4">
        <v>5.2763</v>
      </c>
      <c r="D317" s="4">
        <v>4.5118</v>
      </c>
      <c r="E317" s="4">
        <v>4.6079999999999997</v>
      </c>
    </row>
    <row r="318" spans="1:5" x14ac:dyDescent="0.3">
      <c r="A318" s="3">
        <v>45020</v>
      </c>
      <c r="B318" s="4">
        <v>5.4930000000000003</v>
      </c>
      <c r="C318" s="4">
        <v>5.2676999999999996</v>
      </c>
      <c r="D318" s="4">
        <v>4.5118</v>
      </c>
      <c r="E318" s="4">
        <v>4.6117999999999997</v>
      </c>
    </row>
    <row r="319" spans="1:5" x14ac:dyDescent="0.3">
      <c r="A319" s="3">
        <v>45021</v>
      </c>
      <c r="B319" s="4">
        <v>5.4930000000000003</v>
      </c>
      <c r="C319" s="4">
        <v>5.2590000000000003</v>
      </c>
      <c r="D319" s="4">
        <v>4.5118</v>
      </c>
      <c r="E319" s="4">
        <v>4.6157000000000004</v>
      </c>
    </row>
    <row r="320" spans="1:5" x14ac:dyDescent="0.3">
      <c r="A320" s="3">
        <v>45022</v>
      </c>
      <c r="B320" s="4">
        <v>5.4930000000000003</v>
      </c>
      <c r="C320" s="4">
        <v>5.2504</v>
      </c>
      <c r="D320" s="4">
        <v>4.5118</v>
      </c>
      <c r="E320" s="4">
        <v>4.6195000000000004</v>
      </c>
    </row>
    <row r="321" spans="1:5" x14ac:dyDescent="0.3">
      <c r="A321" s="3">
        <v>45026</v>
      </c>
      <c r="B321" s="4">
        <v>6.0239000000000003</v>
      </c>
      <c r="C321" s="4">
        <v>5.7343999999999999</v>
      </c>
      <c r="D321" s="4">
        <v>4.2446999999999999</v>
      </c>
      <c r="E321" s="4">
        <v>4.1928000000000001</v>
      </c>
    </row>
    <row r="322" spans="1:5" x14ac:dyDescent="0.3">
      <c r="A322" s="3">
        <v>45027</v>
      </c>
      <c r="B322" s="4">
        <v>5.3464</v>
      </c>
      <c r="C322" s="4">
        <v>5.3388</v>
      </c>
      <c r="D322" s="4">
        <v>4.5496999999999996</v>
      </c>
      <c r="E322" s="4">
        <v>4.1947999999999999</v>
      </c>
    </row>
    <row r="323" spans="1:5" x14ac:dyDescent="0.3">
      <c r="A323" s="3">
        <v>45028</v>
      </c>
      <c r="B323" s="4">
        <v>5.3464</v>
      </c>
      <c r="C323" s="4">
        <v>5.3311999999999999</v>
      </c>
      <c r="D323" s="4">
        <v>4.5496999999999996</v>
      </c>
      <c r="E323" s="4">
        <v>4.1969000000000003</v>
      </c>
    </row>
    <row r="324" spans="1:5" x14ac:dyDescent="0.3">
      <c r="A324" s="3">
        <v>45029</v>
      </c>
      <c r="B324" s="4">
        <v>5.3464</v>
      </c>
      <c r="C324" s="4">
        <v>5.3235999999999999</v>
      </c>
      <c r="D324" s="4">
        <v>4.5496999999999996</v>
      </c>
      <c r="E324" s="4">
        <v>4.1989000000000001</v>
      </c>
    </row>
    <row r="325" spans="1:5" x14ac:dyDescent="0.3">
      <c r="A325" s="3">
        <v>45030</v>
      </c>
      <c r="B325" s="4">
        <v>5.6289999999999996</v>
      </c>
      <c r="C325" s="4">
        <v>5.6201999999999996</v>
      </c>
      <c r="D325" s="4">
        <v>4.1928000000000001</v>
      </c>
      <c r="E325" s="4">
        <v>4.2008999999999999</v>
      </c>
    </row>
    <row r="326" spans="1:5" x14ac:dyDescent="0.3">
      <c r="A326" s="3">
        <v>45033</v>
      </c>
      <c r="B326" s="4">
        <v>5.6289999999999996</v>
      </c>
      <c r="C326" s="4">
        <v>5.6135999999999999</v>
      </c>
      <c r="D326" s="4">
        <v>4.1928000000000001</v>
      </c>
      <c r="E326" s="4">
        <v>4.2069000000000001</v>
      </c>
    </row>
    <row r="327" spans="1:5" x14ac:dyDescent="0.3">
      <c r="A327" s="3">
        <v>45034</v>
      </c>
      <c r="B327" s="4">
        <v>5.6289999999999996</v>
      </c>
      <c r="C327" s="4">
        <v>5.6113999999999997</v>
      </c>
      <c r="D327" s="4">
        <v>4.1928000000000001</v>
      </c>
      <c r="E327" s="4">
        <v>4.0274999999999999</v>
      </c>
    </row>
    <row r="328" spans="1:5" x14ac:dyDescent="0.3">
      <c r="A328" s="3">
        <v>45035</v>
      </c>
      <c r="B328" s="4">
        <v>5.4974999999999996</v>
      </c>
      <c r="C328" s="4">
        <v>5.4381000000000004</v>
      </c>
      <c r="D328" s="4">
        <v>4.1928000000000001</v>
      </c>
      <c r="E328" s="4">
        <v>4.0129000000000001</v>
      </c>
    </row>
    <row r="329" spans="1:5" x14ac:dyDescent="0.3">
      <c r="A329" s="3">
        <v>45036</v>
      </c>
      <c r="B329" s="4">
        <v>5.3718000000000004</v>
      </c>
      <c r="C329" s="4">
        <v>5.2895000000000003</v>
      </c>
      <c r="D329" s="4">
        <v>4.1928000000000001</v>
      </c>
      <c r="E329" s="4">
        <v>4.2130000000000001</v>
      </c>
    </row>
    <row r="330" spans="1:5" x14ac:dyDescent="0.3">
      <c r="A330" s="3">
        <v>45040</v>
      </c>
      <c r="B330" s="4">
        <v>5.3718000000000004</v>
      </c>
      <c r="C330" s="4">
        <v>5.2565999999999997</v>
      </c>
      <c r="D330" s="4">
        <v>4.1928000000000001</v>
      </c>
      <c r="E330" s="4">
        <v>4.2210000000000001</v>
      </c>
    </row>
    <row r="331" spans="1:5" x14ac:dyDescent="0.3">
      <c r="A331" s="3">
        <v>45041</v>
      </c>
      <c r="B331" s="4">
        <v>5.3297999999999996</v>
      </c>
      <c r="C331" s="4">
        <v>5.2142999999999997</v>
      </c>
      <c r="D331" s="4">
        <v>4.1928000000000001</v>
      </c>
      <c r="E331" s="4">
        <v>4.2229999999999999</v>
      </c>
    </row>
    <row r="332" spans="1:5" x14ac:dyDescent="0.3">
      <c r="A332" s="3">
        <v>45042</v>
      </c>
      <c r="B332" s="4">
        <v>5.1837</v>
      </c>
      <c r="C332" s="4">
        <v>5.0350999999999999</v>
      </c>
      <c r="D332" s="4">
        <v>4.1928000000000001</v>
      </c>
      <c r="E332" s="4">
        <v>4.2249999999999996</v>
      </c>
    </row>
    <row r="333" spans="1:5" x14ac:dyDescent="0.3">
      <c r="A333" s="3">
        <v>45043</v>
      </c>
      <c r="B333" s="4">
        <v>5.1837</v>
      </c>
      <c r="C333" s="4">
        <v>5.0350000000000001</v>
      </c>
      <c r="D333" s="4">
        <v>4.1928000000000001</v>
      </c>
      <c r="E333" s="4">
        <v>4.2270000000000003</v>
      </c>
    </row>
    <row r="334" spans="1:5" x14ac:dyDescent="0.3">
      <c r="A334" s="3">
        <v>45044</v>
      </c>
      <c r="B334" s="4">
        <v>5.1622000000000003</v>
      </c>
      <c r="C334" s="4">
        <v>5.0076000000000001</v>
      </c>
      <c r="D334" s="4">
        <v>4.1928000000000001</v>
      </c>
      <c r="E334" s="4">
        <v>4.2290999999999999</v>
      </c>
    </row>
    <row r="335" spans="1:5" x14ac:dyDescent="0.3">
      <c r="A335" s="3">
        <v>45048</v>
      </c>
      <c r="B335" s="4">
        <v>5.1622000000000003</v>
      </c>
      <c r="C335" s="4">
        <v>4.9732000000000003</v>
      </c>
      <c r="D335" s="4">
        <v>4.1928000000000001</v>
      </c>
      <c r="E335" s="4">
        <v>4.2370999999999999</v>
      </c>
    </row>
    <row r="336" spans="1:5" x14ac:dyDescent="0.3">
      <c r="A336" s="3">
        <v>45049</v>
      </c>
      <c r="B336" s="4">
        <v>5.1622000000000003</v>
      </c>
      <c r="C336" s="4">
        <v>4.9645999999999999</v>
      </c>
      <c r="D336" s="4">
        <v>4.1928000000000001</v>
      </c>
      <c r="E336" s="4">
        <v>4.2390999999999996</v>
      </c>
    </row>
    <row r="337" spans="1:5" x14ac:dyDescent="0.3">
      <c r="A337" s="3">
        <v>45050</v>
      </c>
      <c r="B337" s="4">
        <v>5.1622000000000003</v>
      </c>
      <c r="C337" s="4">
        <v>4.9560000000000004</v>
      </c>
      <c r="D337" s="4">
        <v>4.1928000000000001</v>
      </c>
      <c r="E337" s="4">
        <v>4.2411000000000003</v>
      </c>
    </row>
    <row r="338" spans="1:5" x14ac:dyDescent="0.3">
      <c r="A338" s="3">
        <v>45051</v>
      </c>
      <c r="B338" s="4">
        <v>5.1622000000000003</v>
      </c>
      <c r="C338" s="4">
        <v>4.9474999999999998</v>
      </c>
      <c r="D338" s="4">
        <v>4.1928000000000001</v>
      </c>
      <c r="E338" s="4">
        <v>4.2431999999999999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C00000"/>
  </sheetPr>
  <dimension ref="A1:C337"/>
  <sheetViews>
    <sheetView zoomScaleNormal="100" workbookViewId="0">
      <selection activeCell="D8" sqref="D8"/>
    </sheetView>
  </sheetViews>
  <sheetFormatPr defaultRowHeight="14.4" x14ac:dyDescent="0.3"/>
  <cols>
    <col min="1" max="1" width="10.6640625" bestFit="1" customWidth="1"/>
    <col min="2" max="2" width="14.33203125" bestFit="1" customWidth="1"/>
    <col min="3" max="3" width="21.109375" bestFit="1" customWidth="1"/>
  </cols>
  <sheetData>
    <row r="1" spans="1:3" x14ac:dyDescent="0.3">
      <c r="A1" s="19" t="s">
        <v>1</v>
      </c>
      <c r="B1" s="24" t="s">
        <v>3</v>
      </c>
      <c r="C1" s="24" t="s">
        <v>5</v>
      </c>
    </row>
    <row r="2" spans="1:3" x14ac:dyDescent="0.3">
      <c r="A2" s="20">
        <v>44564</v>
      </c>
      <c r="B2" s="21">
        <f>IF(VLOOKUP(A2,'Mediana Hor Móv IPCA TOP 5 LP'!$A$2:$XFC$10000,MATCH(B$1,'Mediana Hor Móv IPCA TOP 5 LP'!$A$2:$XDF$2,0),FALSE)=0,NA(),VLOOKUP(A2,'Mediana Hor Móv IPCA TOP 5 LP'!$A$2:$XFC$10000,MATCH(B$1,'Mediana Hor Móv IPCA TOP 5 LP'!$A$2:$XDF$2,0),FALSE))</f>
        <v>5.0244999999999997</v>
      </c>
      <c r="C2" s="21">
        <f>IF(VLOOKUP(A2,'Mediana Hor Móv IPCA TOP 5 LP'!$A$2:$XFC$10000,MATCH(C$1,'Mediana Hor Móv IPCA TOP 5 LP'!$A$2:$XDF$2,0),FALSE)=0,NA(),VLOOKUP(A2,'Mediana Hor Móv IPCA TOP 5 LP'!$A$2:$XFC$10000,MATCH(C$1,'Mediana Hor Móv IPCA TOP 5 LP'!$A$2:$XDF$2,0),FALSE))</f>
        <v>3.6991999999999998</v>
      </c>
    </row>
    <row r="3" spans="1:3" x14ac:dyDescent="0.3">
      <c r="A3" s="20">
        <v>44565</v>
      </c>
      <c r="B3" s="21">
        <f>IF(VLOOKUP(A3,'Mediana Hor Móv IPCA TOP 5 LP'!$A$2:$XFC$10000,MATCH(B$1,'Mediana Hor Móv IPCA TOP 5 LP'!$A$2:$XDF$2,0),FALSE)=0,NA(),VLOOKUP(A3,'Mediana Hor Móv IPCA TOP 5 LP'!$A$2:$XFC$10000,MATCH(B$1,'Mediana Hor Móv IPCA TOP 5 LP'!$A$2:$XDF$2,0),FALSE))</f>
        <v>5.0140000000000002</v>
      </c>
      <c r="C3" s="21">
        <f>IF(VLOOKUP(A3,'Mediana Hor Móv IPCA TOP 5 LP'!$A$2:$XFC$10000,MATCH(C$1,'Mediana Hor Móv IPCA TOP 5 LP'!$A$2:$XDF$2,0),FALSE)=0,NA(),VLOOKUP(A3,'Mediana Hor Móv IPCA TOP 5 LP'!$A$2:$XFC$10000,MATCH(C$1,'Mediana Hor Móv IPCA TOP 5 LP'!$A$2:$XDF$2,0),FALSE))</f>
        <v>3.7136</v>
      </c>
    </row>
    <row r="4" spans="1:3" x14ac:dyDescent="0.3">
      <c r="A4" s="20">
        <v>44566</v>
      </c>
      <c r="B4" s="21">
        <f>IF(VLOOKUP(A4,'Mediana Hor Móv IPCA TOP 5 LP'!$A$2:$XFC$10000,MATCH(B$1,'Mediana Hor Móv IPCA TOP 5 LP'!$A$2:$XDF$2,0),FALSE)=0,NA(),VLOOKUP(A4,'Mediana Hor Móv IPCA TOP 5 LP'!$A$2:$XFC$10000,MATCH(B$1,'Mediana Hor Móv IPCA TOP 5 LP'!$A$2:$XDF$2,0),FALSE))</f>
        <v>5.0035999999999996</v>
      </c>
      <c r="C4" s="21">
        <f>IF(VLOOKUP(A4,'Mediana Hor Móv IPCA TOP 5 LP'!$A$2:$XFC$10000,MATCH(C$1,'Mediana Hor Móv IPCA TOP 5 LP'!$A$2:$XDF$2,0),FALSE)=0,NA(),VLOOKUP(A4,'Mediana Hor Móv IPCA TOP 5 LP'!$A$2:$XFC$10000,MATCH(C$1,'Mediana Hor Móv IPCA TOP 5 LP'!$A$2:$XDF$2,0),FALSE))</f>
        <v>3.7280000000000002</v>
      </c>
    </row>
    <row r="5" spans="1:3" x14ac:dyDescent="0.3">
      <c r="A5" s="20">
        <v>44567</v>
      </c>
      <c r="B5" s="21">
        <f>IF(VLOOKUP(A5,'Mediana Hor Móv IPCA TOP 5 LP'!$A$2:$XFC$10000,MATCH(B$1,'Mediana Hor Móv IPCA TOP 5 LP'!$A$2:$XDF$2,0),FALSE)=0,NA(),VLOOKUP(A5,'Mediana Hor Móv IPCA TOP 5 LP'!$A$2:$XFC$10000,MATCH(B$1,'Mediana Hor Móv IPCA TOP 5 LP'!$A$2:$XDF$2,0),FALSE))</f>
        <v>4.9931000000000001</v>
      </c>
      <c r="C5" s="21">
        <f>IF(VLOOKUP(A5,'Mediana Hor Móv IPCA TOP 5 LP'!$A$2:$XFC$10000,MATCH(C$1,'Mediana Hor Móv IPCA TOP 5 LP'!$A$2:$XDF$2,0),FALSE)=0,NA(),VLOOKUP(A5,'Mediana Hor Móv IPCA TOP 5 LP'!$A$2:$XFC$10000,MATCH(C$1,'Mediana Hor Móv IPCA TOP 5 LP'!$A$2:$XDF$2,0),FALSE))</f>
        <v>3.7423999999999999</v>
      </c>
    </row>
    <row r="6" spans="1:3" x14ac:dyDescent="0.3">
      <c r="A6" s="20">
        <v>44568</v>
      </c>
      <c r="B6" s="21">
        <f>IF(VLOOKUP(A6,'Mediana Hor Móv IPCA TOP 5 LP'!$A$2:$XFC$10000,MATCH(B$1,'Mediana Hor Móv IPCA TOP 5 LP'!$A$2:$XDF$2,0),FALSE)=0,NA(),VLOOKUP(A6,'Mediana Hor Móv IPCA TOP 5 LP'!$A$2:$XFC$10000,MATCH(B$1,'Mediana Hor Móv IPCA TOP 5 LP'!$A$2:$XDF$2,0),FALSE))</f>
        <v>5.0442999999999998</v>
      </c>
      <c r="C6" s="21">
        <f>IF(VLOOKUP(A6,'Mediana Hor Móv IPCA TOP 5 LP'!$A$2:$XFC$10000,MATCH(C$1,'Mediana Hor Móv IPCA TOP 5 LP'!$A$2:$XDF$2,0),FALSE)=0,NA(),VLOOKUP(A6,'Mediana Hor Móv IPCA TOP 5 LP'!$A$2:$XFC$10000,MATCH(C$1,'Mediana Hor Móv IPCA TOP 5 LP'!$A$2:$XDF$2,0),FALSE))</f>
        <v>3.7568000000000001</v>
      </c>
    </row>
    <row r="7" spans="1:3" x14ac:dyDescent="0.3">
      <c r="A7" s="20">
        <v>44571</v>
      </c>
      <c r="B7" s="21">
        <f>IF(VLOOKUP(A7,'Mediana Hor Móv IPCA TOP 5 LP'!$A$2:$XFC$10000,MATCH(B$1,'Mediana Hor Móv IPCA TOP 5 LP'!$A$2:$XDF$2,0),FALSE)=0,NA(),VLOOKUP(A7,'Mediana Hor Móv IPCA TOP 5 LP'!$A$2:$XFC$10000,MATCH(B$1,'Mediana Hor Móv IPCA TOP 5 LP'!$A$2:$XDF$2,0),FALSE))</f>
        <v>5.0248999999999997</v>
      </c>
      <c r="C7" s="21">
        <f>IF(VLOOKUP(A7,'Mediana Hor Móv IPCA TOP 5 LP'!$A$2:$XFC$10000,MATCH(C$1,'Mediana Hor Móv IPCA TOP 5 LP'!$A$2:$XDF$2,0),FALSE)=0,NA(),VLOOKUP(A7,'Mediana Hor Móv IPCA TOP 5 LP'!$A$2:$XFC$10000,MATCH(C$1,'Mediana Hor Móv IPCA TOP 5 LP'!$A$2:$XDF$2,0),FALSE))</f>
        <v>3.8</v>
      </c>
    </row>
    <row r="8" spans="1:3" x14ac:dyDescent="0.3">
      <c r="A8" s="20">
        <v>44572</v>
      </c>
      <c r="B8" s="21">
        <f>IF(VLOOKUP(A8,'Mediana Hor Móv IPCA TOP 5 LP'!$A$2:$XFC$10000,MATCH(B$1,'Mediana Hor Móv IPCA TOP 5 LP'!$A$2:$XDF$2,0),FALSE)=0,NA(),VLOOKUP(A8,'Mediana Hor Móv IPCA TOP 5 LP'!$A$2:$XFC$10000,MATCH(B$1,'Mediana Hor Móv IPCA TOP 5 LP'!$A$2:$XDF$2,0),FALSE))</f>
        <v>5.0166000000000004</v>
      </c>
      <c r="C8" s="21" t="e">
        <f>IF(VLOOKUP(A8,'Mediana Hor Móv IPCA TOP 5 LP'!$A$2:$XFC$10000,MATCH(C$1,'Mediana Hor Móv IPCA TOP 5 LP'!$A$2:$XDF$2,0),FALSE)=0,NA(),VLOOKUP(A8,'Mediana Hor Móv IPCA TOP 5 LP'!$A$2:$XFC$10000,MATCH(C$1,'Mediana Hor Móv IPCA TOP 5 LP'!$A$2:$XDF$2,0),FALSE))</f>
        <v>#N/A</v>
      </c>
    </row>
    <row r="9" spans="1:3" x14ac:dyDescent="0.3">
      <c r="A9" s="20">
        <v>44573</v>
      </c>
      <c r="B9" s="21">
        <f>IF(VLOOKUP(A9,'Mediana Hor Móv IPCA TOP 5 LP'!$A$2:$XFC$10000,MATCH(B$1,'Mediana Hor Móv IPCA TOP 5 LP'!$A$2:$XDF$2,0),FALSE)=0,NA(),VLOOKUP(A9,'Mediana Hor Móv IPCA TOP 5 LP'!$A$2:$XFC$10000,MATCH(B$1,'Mediana Hor Móv IPCA TOP 5 LP'!$A$2:$XDF$2,0),FALSE))</f>
        <v>5.0083000000000002</v>
      </c>
      <c r="C9" s="21" t="e">
        <f>IF(VLOOKUP(A9,'Mediana Hor Móv IPCA TOP 5 LP'!$A$2:$XFC$10000,MATCH(C$1,'Mediana Hor Móv IPCA TOP 5 LP'!$A$2:$XDF$2,0),FALSE)=0,NA(),VLOOKUP(A9,'Mediana Hor Móv IPCA TOP 5 LP'!$A$2:$XFC$10000,MATCH(C$1,'Mediana Hor Móv IPCA TOP 5 LP'!$A$2:$XDF$2,0),FALSE))</f>
        <v>#N/A</v>
      </c>
    </row>
    <row r="10" spans="1:3" x14ac:dyDescent="0.3">
      <c r="A10" s="20">
        <v>44574</v>
      </c>
      <c r="B10" s="21">
        <f>IF(VLOOKUP(A10,'Mediana Hor Móv IPCA TOP 5 LP'!$A$2:$XFC$10000,MATCH(B$1,'Mediana Hor Móv IPCA TOP 5 LP'!$A$2:$XDF$2,0),FALSE)=0,NA(),VLOOKUP(A10,'Mediana Hor Móv IPCA TOP 5 LP'!$A$2:$XFC$10000,MATCH(B$1,'Mediana Hor Móv IPCA TOP 5 LP'!$A$2:$XDF$2,0),FALSE))</f>
        <v>4.8353999999999999</v>
      </c>
      <c r="C10" s="21" t="e">
        <f>IF(VLOOKUP(A10,'Mediana Hor Móv IPCA TOP 5 LP'!$A$2:$XFC$10000,MATCH(C$1,'Mediana Hor Móv IPCA TOP 5 LP'!$A$2:$XDF$2,0),FALSE)=0,NA(),VLOOKUP(A10,'Mediana Hor Móv IPCA TOP 5 LP'!$A$2:$XFC$10000,MATCH(C$1,'Mediana Hor Móv IPCA TOP 5 LP'!$A$2:$XDF$2,0),FALSE))</f>
        <v>#N/A</v>
      </c>
    </row>
    <row r="11" spans="1:3" x14ac:dyDescent="0.3">
      <c r="A11" s="20">
        <v>44575</v>
      </c>
      <c r="B11" s="21">
        <f>IF(VLOOKUP(A11,'Mediana Hor Móv IPCA TOP 5 LP'!$A$2:$XFC$10000,MATCH(B$1,'Mediana Hor Móv IPCA TOP 5 LP'!$A$2:$XDF$2,0),FALSE)=0,NA(),VLOOKUP(A11,'Mediana Hor Móv IPCA TOP 5 LP'!$A$2:$XFC$10000,MATCH(B$1,'Mediana Hor Móv IPCA TOP 5 LP'!$A$2:$XDF$2,0),FALSE))</f>
        <v>5.0072999999999999</v>
      </c>
      <c r="C11" s="21">
        <f>IF(VLOOKUP(A11,'Mediana Hor Móv IPCA TOP 5 LP'!$A$2:$XFC$10000,MATCH(C$1,'Mediana Hor Móv IPCA TOP 5 LP'!$A$2:$XDF$2,0),FALSE)=0,NA(),VLOOKUP(A11,'Mediana Hor Móv IPCA TOP 5 LP'!$A$2:$XFC$10000,MATCH(C$1,'Mediana Hor Móv IPCA TOP 5 LP'!$A$2:$XDF$2,0),FALSE))</f>
        <v>4.0937999999999999</v>
      </c>
    </row>
    <row r="12" spans="1:3" x14ac:dyDescent="0.3">
      <c r="A12" s="20">
        <v>44578</v>
      </c>
      <c r="B12" s="21">
        <f>IF(VLOOKUP(A12,'Mediana Hor Móv IPCA TOP 5 LP'!$A$2:$XFC$10000,MATCH(B$1,'Mediana Hor Móv IPCA TOP 5 LP'!$A$2:$XDF$2,0),FALSE)=0,NA(),VLOOKUP(A12,'Mediana Hor Móv IPCA TOP 5 LP'!$A$2:$XFC$10000,MATCH(B$1,'Mediana Hor Móv IPCA TOP 5 LP'!$A$2:$XDF$2,0),FALSE))</f>
        <v>4.9920999999999998</v>
      </c>
      <c r="C12" s="21">
        <f>IF(VLOOKUP(A12,'Mediana Hor Móv IPCA TOP 5 LP'!$A$2:$XFC$10000,MATCH(C$1,'Mediana Hor Móv IPCA TOP 5 LP'!$A$2:$XDF$2,0),FALSE)=0,NA(),VLOOKUP(A12,'Mediana Hor Móv IPCA TOP 5 LP'!$A$2:$XFC$10000,MATCH(C$1,'Mediana Hor Móv IPCA TOP 5 LP'!$A$2:$XDF$2,0),FALSE))</f>
        <v>4.0937999999999999</v>
      </c>
    </row>
    <row r="13" spans="1:3" x14ac:dyDescent="0.3">
      <c r="A13" s="20">
        <v>44579</v>
      </c>
      <c r="B13" s="21">
        <f>IF(VLOOKUP(A13,'Mediana Hor Móv IPCA TOP 5 LP'!$A$2:$XFC$10000,MATCH(B$1,'Mediana Hor Móv IPCA TOP 5 LP'!$A$2:$XDF$2,0),FALSE)=0,NA(),VLOOKUP(A13,'Mediana Hor Móv IPCA TOP 5 LP'!$A$2:$XFC$10000,MATCH(B$1,'Mediana Hor Móv IPCA TOP 5 LP'!$A$2:$XDF$2,0),FALSE))</f>
        <v>5.0955000000000004</v>
      </c>
      <c r="C13" s="21">
        <f>IF(VLOOKUP(A13,'Mediana Hor Móv IPCA TOP 5 LP'!$A$2:$XFC$10000,MATCH(C$1,'Mediana Hor Móv IPCA TOP 5 LP'!$A$2:$XDF$2,0),FALSE)=0,NA(),VLOOKUP(A13,'Mediana Hor Móv IPCA TOP 5 LP'!$A$2:$XFC$10000,MATCH(C$1,'Mediana Hor Móv IPCA TOP 5 LP'!$A$2:$XDF$2,0),FALSE))</f>
        <v>3.496</v>
      </c>
    </row>
    <row r="14" spans="1:3" x14ac:dyDescent="0.3">
      <c r="A14" s="20">
        <v>44580</v>
      </c>
      <c r="B14" s="21">
        <f>IF(VLOOKUP(A14,'Mediana Hor Móv IPCA TOP 5 LP'!$A$2:$XFC$10000,MATCH(B$1,'Mediana Hor Móv IPCA TOP 5 LP'!$A$2:$XDF$2,0),FALSE)=0,NA(),VLOOKUP(A14,'Mediana Hor Móv IPCA TOP 5 LP'!$A$2:$XFC$10000,MATCH(B$1,'Mediana Hor Móv IPCA TOP 5 LP'!$A$2:$XDF$2,0),FALSE))</f>
        <v>5.1711999999999998</v>
      </c>
      <c r="C14" s="21">
        <f>IF(VLOOKUP(A14,'Mediana Hor Móv IPCA TOP 5 LP'!$A$2:$XFC$10000,MATCH(C$1,'Mediana Hor Móv IPCA TOP 5 LP'!$A$2:$XDF$2,0),FALSE)=0,NA(),VLOOKUP(A14,'Mediana Hor Móv IPCA TOP 5 LP'!$A$2:$XFC$10000,MATCH(C$1,'Mediana Hor Móv IPCA TOP 5 LP'!$A$2:$XDF$2,0),FALSE))</f>
        <v>3.4944999999999999</v>
      </c>
    </row>
    <row r="15" spans="1:3" x14ac:dyDescent="0.3">
      <c r="A15" s="20">
        <v>44581</v>
      </c>
      <c r="B15" s="21">
        <f>IF(VLOOKUP(A15,'Mediana Hor Móv IPCA TOP 5 LP'!$A$2:$XFC$10000,MATCH(B$1,'Mediana Hor Móv IPCA TOP 5 LP'!$A$2:$XDF$2,0),FALSE)=0,NA(),VLOOKUP(A15,'Mediana Hor Móv IPCA TOP 5 LP'!$A$2:$XFC$10000,MATCH(B$1,'Mediana Hor Móv IPCA TOP 5 LP'!$A$2:$XDF$2,0),FALSE))</f>
        <v>5.1683000000000003</v>
      </c>
      <c r="C15" s="21">
        <f>IF(VLOOKUP(A15,'Mediana Hor Móv IPCA TOP 5 LP'!$A$2:$XFC$10000,MATCH(C$1,'Mediana Hor Móv IPCA TOP 5 LP'!$A$2:$XDF$2,0),FALSE)=0,NA(),VLOOKUP(A15,'Mediana Hor Móv IPCA TOP 5 LP'!$A$2:$XFC$10000,MATCH(C$1,'Mediana Hor Móv IPCA TOP 5 LP'!$A$2:$XDF$2,0),FALSE))</f>
        <v>3.4931000000000001</v>
      </c>
    </row>
    <row r="16" spans="1:3" x14ac:dyDescent="0.3">
      <c r="A16" s="20">
        <v>44582</v>
      </c>
      <c r="B16" s="21">
        <f>IF(VLOOKUP(A16,'Mediana Hor Móv IPCA TOP 5 LP'!$A$2:$XFC$10000,MATCH(B$1,'Mediana Hor Móv IPCA TOP 5 LP'!$A$2:$XDF$2,0),FALSE)=0,NA(),VLOOKUP(A16,'Mediana Hor Móv IPCA TOP 5 LP'!$A$2:$XFC$10000,MATCH(B$1,'Mediana Hor Móv IPCA TOP 5 LP'!$A$2:$XDF$2,0),FALSE))</f>
        <v>5.1654</v>
      </c>
      <c r="C16" s="21">
        <f>IF(VLOOKUP(A16,'Mediana Hor Móv IPCA TOP 5 LP'!$A$2:$XFC$10000,MATCH(C$1,'Mediana Hor Móv IPCA TOP 5 LP'!$A$2:$XDF$2,0),FALSE)=0,NA(),VLOOKUP(A16,'Mediana Hor Móv IPCA TOP 5 LP'!$A$2:$XFC$10000,MATCH(C$1,'Mediana Hor Móv IPCA TOP 5 LP'!$A$2:$XDF$2,0),FALSE))</f>
        <v>3.7746</v>
      </c>
    </row>
    <row r="17" spans="1:3" x14ac:dyDescent="0.3">
      <c r="A17" s="20">
        <v>44585</v>
      </c>
      <c r="B17" s="21">
        <f>IF(VLOOKUP(A17,'Mediana Hor Móv IPCA TOP 5 LP'!$A$2:$XFC$10000,MATCH(B$1,'Mediana Hor Móv IPCA TOP 5 LP'!$A$2:$XDF$2,0),FALSE)=0,NA(),VLOOKUP(A17,'Mediana Hor Móv IPCA TOP 5 LP'!$A$2:$XFC$10000,MATCH(B$1,'Mediana Hor Móv IPCA TOP 5 LP'!$A$2:$XDF$2,0),FALSE))</f>
        <v>5.1566999999999998</v>
      </c>
      <c r="C17" s="21">
        <f>IF(VLOOKUP(A17,'Mediana Hor Móv IPCA TOP 5 LP'!$A$2:$XFC$10000,MATCH(C$1,'Mediana Hor Móv IPCA TOP 5 LP'!$A$2:$XDF$2,0),FALSE)=0,NA(),VLOOKUP(A17,'Mediana Hor Móv IPCA TOP 5 LP'!$A$2:$XFC$10000,MATCH(C$1,'Mediana Hor Móv IPCA TOP 5 LP'!$A$2:$XDF$2,0),FALSE))</f>
        <v>3.7486000000000002</v>
      </c>
    </row>
    <row r="18" spans="1:3" x14ac:dyDescent="0.3">
      <c r="A18" s="20">
        <v>44586</v>
      </c>
      <c r="B18" s="21">
        <f>IF(VLOOKUP(A18,'Mediana Hor Móv IPCA TOP 5 LP'!$A$2:$XFC$10000,MATCH(B$1,'Mediana Hor Móv IPCA TOP 5 LP'!$A$2:$XDF$2,0),FALSE)=0,NA(),VLOOKUP(A18,'Mediana Hor Móv IPCA TOP 5 LP'!$A$2:$XFC$10000,MATCH(B$1,'Mediana Hor Móv IPCA TOP 5 LP'!$A$2:$XDF$2,0),FALSE))</f>
        <v>5.1538000000000004</v>
      </c>
      <c r="C18" s="21">
        <f>IF(VLOOKUP(A18,'Mediana Hor Móv IPCA TOP 5 LP'!$A$2:$XFC$10000,MATCH(C$1,'Mediana Hor Móv IPCA TOP 5 LP'!$A$2:$XDF$2,0),FALSE)=0,NA(),VLOOKUP(A18,'Mediana Hor Móv IPCA TOP 5 LP'!$A$2:$XFC$10000,MATCH(C$1,'Mediana Hor Móv IPCA TOP 5 LP'!$A$2:$XDF$2,0),FALSE))</f>
        <v>3.74</v>
      </c>
    </row>
    <row r="19" spans="1:3" x14ac:dyDescent="0.3">
      <c r="A19" s="20">
        <v>44587</v>
      </c>
      <c r="B19" s="21">
        <f>IF(VLOOKUP(A19,'Mediana Hor Móv IPCA TOP 5 LP'!$A$2:$XFC$10000,MATCH(B$1,'Mediana Hor Móv IPCA TOP 5 LP'!$A$2:$XDF$2,0),FALSE)=0,NA(),VLOOKUP(A19,'Mediana Hor Móv IPCA TOP 5 LP'!$A$2:$XFC$10000,MATCH(B$1,'Mediana Hor Móv IPCA TOP 5 LP'!$A$2:$XDF$2,0),FALSE))</f>
        <v>5.1509</v>
      </c>
      <c r="C19" s="21">
        <f>IF(VLOOKUP(A19,'Mediana Hor Móv IPCA TOP 5 LP'!$A$2:$XFC$10000,MATCH(C$1,'Mediana Hor Móv IPCA TOP 5 LP'!$A$2:$XDF$2,0),FALSE)=0,NA(),VLOOKUP(A19,'Mediana Hor Móv IPCA TOP 5 LP'!$A$2:$XFC$10000,MATCH(C$1,'Mediana Hor Móv IPCA TOP 5 LP'!$A$2:$XDF$2,0),FALSE))</f>
        <v>3.7313000000000001</v>
      </c>
    </row>
    <row r="20" spans="1:3" x14ac:dyDescent="0.3">
      <c r="A20" s="20">
        <v>44588</v>
      </c>
      <c r="B20" s="21">
        <f>IF(VLOOKUP(A20,'Mediana Hor Móv IPCA TOP 5 LP'!$A$2:$XFC$10000,MATCH(B$1,'Mediana Hor Móv IPCA TOP 5 LP'!$A$2:$XDF$2,0),FALSE)=0,NA(),VLOOKUP(A20,'Mediana Hor Móv IPCA TOP 5 LP'!$A$2:$XFC$10000,MATCH(B$1,'Mediana Hor Móv IPCA TOP 5 LP'!$A$2:$XDF$2,0),FALSE))</f>
        <v>5.1479999999999997</v>
      </c>
      <c r="C20" s="21">
        <f>IF(VLOOKUP(A20,'Mediana Hor Móv IPCA TOP 5 LP'!$A$2:$XFC$10000,MATCH(C$1,'Mediana Hor Móv IPCA TOP 5 LP'!$A$2:$XDF$2,0),FALSE)=0,NA(),VLOOKUP(A20,'Mediana Hor Móv IPCA TOP 5 LP'!$A$2:$XFC$10000,MATCH(C$1,'Mediana Hor Móv IPCA TOP 5 LP'!$A$2:$XDF$2,0),FALSE))</f>
        <v>3.7225999999999999</v>
      </c>
    </row>
    <row r="21" spans="1:3" x14ac:dyDescent="0.3">
      <c r="A21" s="20">
        <v>44589</v>
      </c>
      <c r="B21" s="21">
        <f>IF(VLOOKUP(A21,'Mediana Hor Móv IPCA TOP 5 LP'!$A$2:$XFC$10000,MATCH(B$1,'Mediana Hor Móv IPCA TOP 5 LP'!$A$2:$XDF$2,0),FALSE)=0,NA(),VLOOKUP(A21,'Mediana Hor Móv IPCA TOP 5 LP'!$A$2:$XFC$10000,MATCH(B$1,'Mediana Hor Móv IPCA TOP 5 LP'!$A$2:$XDF$2,0),FALSE))</f>
        <v>5.4173999999999998</v>
      </c>
      <c r="C21" s="21">
        <f>IF(VLOOKUP(A21,'Mediana Hor Móv IPCA TOP 5 LP'!$A$2:$XFC$10000,MATCH(C$1,'Mediana Hor Móv IPCA TOP 5 LP'!$A$2:$XDF$2,0),FALSE)=0,NA(),VLOOKUP(A21,'Mediana Hor Móv IPCA TOP 5 LP'!$A$2:$XFC$10000,MATCH(C$1,'Mediana Hor Móv IPCA TOP 5 LP'!$A$2:$XDF$2,0),FALSE))</f>
        <v>3.8</v>
      </c>
    </row>
    <row r="22" spans="1:3" x14ac:dyDescent="0.3">
      <c r="A22" s="20">
        <v>44592</v>
      </c>
      <c r="B22" s="21">
        <f>IF(VLOOKUP(A22,'Mediana Hor Móv IPCA TOP 5 LP'!$A$2:$XFC$10000,MATCH(B$1,'Mediana Hor Móv IPCA TOP 5 LP'!$A$2:$XDF$2,0),FALSE)=0,NA(),VLOOKUP(A22,'Mediana Hor Móv IPCA TOP 5 LP'!$A$2:$XFC$10000,MATCH(B$1,'Mediana Hor Móv IPCA TOP 5 LP'!$A$2:$XDF$2,0),FALSE))</f>
        <v>5.7359999999999998</v>
      </c>
      <c r="C22" s="21">
        <f>IF(VLOOKUP(A22,'Mediana Hor Móv IPCA TOP 5 LP'!$A$2:$XFC$10000,MATCH(C$1,'Mediana Hor Móv IPCA TOP 5 LP'!$A$2:$XDF$2,0),FALSE)=0,NA(),VLOOKUP(A22,'Mediana Hor Móv IPCA TOP 5 LP'!$A$2:$XFC$10000,MATCH(C$1,'Mediana Hor Móv IPCA TOP 5 LP'!$A$2:$XDF$2,0),FALSE))</f>
        <v>4.2058</v>
      </c>
    </row>
    <row r="23" spans="1:3" x14ac:dyDescent="0.3">
      <c r="A23" s="20">
        <v>44593</v>
      </c>
      <c r="B23" s="21">
        <f>IF(VLOOKUP(A23,'Mediana Hor Móv IPCA TOP 5 LP'!$A$2:$XFC$10000,MATCH(B$1,'Mediana Hor Móv IPCA TOP 5 LP'!$A$2:$XDF$2,0),FALSE)=0,NA(),VLOOKUP(A23,'Mediana Hor Móv IPCA TOP 5 LP'!$A$2:$XFC$10000,MATCH(B$1,'Mediana Hor Móv IPCA TOP 5 LP'!$A$2:$XDF$2,0),FALSE))</f>
        <v>5.7316000000000003</v>
      </c>
      <c r="C23" s="21">
        <f>IF(VLOOKUP(A23,'Mediana Hor Móv IPCA TOP 5 LP'!$A$2:$XFC$10000,MATCH(C$1,'Mediana Hor Móv IPCA TOP 5 LP'!$A$2:$XDF$2,0),FALSE)=0,NA(),VLOOKUP(A23,'Mediana Hor Móv IPCA TOP 5 LP'!$A$2:$XFC$10000,MATCH(C$1,'Mediana Hor Móv IPCA TOP 5 LP'!$A$2:$XDF$2,0),FALSE))</f>
        <v>4.2077</v>
      </c>
    </row>
    <row r="24" spans="1:3" x14ac:dyDescent="0.3">
      <c r="A24" s="20">
        <v>44594</v>
      </c>
      <c r="B24" s="21">
        <f>IF(VLOOKUP(A24,'Mediana Hor Móv IPCA TOP 5 LP'!$A$2:$XFC$10000,MATCH(B$1,'Mediana Hor Móv IPCA TOP 5 LP'!$A$2:$XDF$2,0),FALSE)=0,NA(),VLOOKUP(A24,'Mediana Hor Móv IPCA TOP 5 LP'!$A$2:$XFC$10000,MATCH(B$1,'Mediana Hor Móv IPCA TOP 5 LP'!$A$2:$XDF$2,0),FALSE))</f>
        <v>5.7272999999999996</v>
      </c>
      <c r="C24" s="21">
        <f>IF(VLOOKUP(A24,'Mediana Hor Móv IPCA TOP 5 LP'!$A$2:$XFC$10000,MATCH(C$1,'Mediana Hor Móv IPCA TOP 5 LP'!$A$2:$XDF$2,0),FALSE)=0,NA(),VLOOKUP(A24,'Mediana Hor Móv IPCA TOP 5 LP'!$A$2:$XFC$10000,MATCH(C$1,'Mediana Hor Móv IPCA TOP 5 LP'!$A$2:$XDF$2,0),FALSE))</f>
        <v>4.2096999999999998</v>
      </c>
    </row>
    <row r="25" spans="1:3" x14ac:dyDescent="0.3">
      <c r="A25" s="20">
        <v>44595</v>
      </c>
      <c r="B25" s="21">
        <f>IF(VLOOKUP(A25,'Mediana Hor Móv IPCA TOP 5 LP'!$A$2:$XFC$10000,MATCH(B$1,'Mediana Hor Móv IPCA TOP 5 LP'!$A$2:$XDF$2,0),FALSE)=0,NA(),VLOOKUP(A25,'Mediana Hor Móv IPCA TOP 5 LP'!$A$2:$XFC$10000,MATCH(B$1,'Mediana Hor Móv IPCA TOP 5 LP'!$A$2:$XDF$2,0),FALSE))</f>
        <v>5.7229000000000001</v>
      </c>
      <c r="C25" s="21">
        <f>IF(VLOOKUP(A25,'Mediana Hor Móv IPCA TOP 5 LP'!$A$2:$XFC$10000,MATCH(C$1,'Mediana Hor Móv IPCA TOP 5 LP'!$A$2:$XDF$2,0),FALSE)=0,NA(),VLOOKUP(A25,'Mediana Hor Móv IPCA TOP 5 LP'!$A$2:$XFC$10000,MATCH(C$1,'Mediana Hor Móv IPCA TOP 5 LP'!$A$2:$XDF$2,0),FALSE))</f>
        <v>4.2117000000000004</v>
      </c>
    </row>
    <row r="26" spans="1:3" x14ac:dyDescent="0.3">
      <c r="A26" s="20">
        <v>44596</v>
      </c>
      <c r="B26" s="21">
        <f>IF(VLOOKUP(A26,'Mediana Hor Móv IPCA TOP 5 LP'!$A$2:$XFC$10000,MATCH(B$1,'Mediana Hor Móv IPCA TOP 5 LP'!$A$2:$XDF$2,0),FALSE)=0,NA(),VLOOKUP(A26,'Mediana Hor Móv IPCA TOP 5 LP'!$A$2:$XFC$10000,MATCH(B$1,'Mediana Hor Móv IPCA TOP 5 LP'!$A$2:$XDF$2,0),FALSE))</f>
        <v>5.7186000000000003</v>
      </c>
      <c r="C26" s="21">
        <f>IF(VLOOKUP(A26,'Mediana Hor Móv IPCA TOP 5 LP'!$A$2:$XFC$10000,MATCH(C$1,'Mediana Hor Móv IPCA TOP 5 LP'!$A$2:$XDF$2,0),FALSE)=0,NA(),VLOOKUP(A26,'Mediana Hor Móv IPCA TOP 5 LP'!$A$2:$XFC$10000,MATCH(C$1,'Mediana Hor Móv IPCA TOP 5 LP'!$A$2:$XDF$2,0),FALSE))</f>
        <v>4.2137000000000002</v>
      </c>
    </row>
    <row r="27" spans="1:3" x14ac:dyDescent="0.3">
      <c r="A27" s="20">
        <v>44599</v>
      </c>
      <c r="B27" s="21">
        <f>IF(VLOOKUP(A27,'Mediana Hor Móv IPCA TOP 5 LP'!$A$2:$XFC$10000,MATCH(B$1,'Mediana Hor Móv IPCA TOP 5 LP'!$A$2:$XDF$2,0),FALSE)=0,NA(),VLOOKUP(A27,'Mediana Hor Móv IPCA TOP 5 LP'!$A$2:$XFC$10000,MATCH(B$1,'Mediana Hor Móv IPCA TOP 5 LP'!$A$2:$XDF$2,0),FALSE))</f>
        <v>5.7054999999999998</v>
      </c>
      <c r="C27" s="21">
        <f>IF(VLOOKUP(A27,'Mediana Hor Móv IPCA TOP 5 LP'!$A$2:$XFC$10000,MATCH(C$1,'Mediana Hor Móv IPCA TOP 5 LP'!$A$2:$XDF$2,0),FALSE)=0,NA(),VLOOKUP(A27,'Mediana Hor Móv IPCA TOP 5 LP'!$A$2:$XFC$10000,MATCH(C$1,'Mediana Hor Móv IPCA TOP 5 LP'!$A$2:$XDF$2,0),FALSE))</f>
        <v>4.2195999999999998</v>
      </c>
    </row>
    <row r="28" spans="1:3" x14ac:dyDescent="0.3">
      <c r="A28" s="20">
        <v>44600</v>
      </c>
      <c r="B28" s="21">
        <f>IF(VLOOKUP(A28,'Mediana Hor Móv IPCA TOP 5 LP'!$A$2:$XFC$10000,MATCH(B$1,'Mediana Hor Móv IPCA TOP 5 LP'!$A$2:$XDF$2,0),FALSE)=0,NA(),VLOOKUP(A28,'Mediana Hor Móv IPCA TOP 5 LP'!$A$2:$XFC$10000,MATCH(B$1,'Mediana Hor Móv IPCA TOP 5 LP'!$A$2:$XDF$2,0),FALSE))</f>
        <v>5.7012</v>
      </c>
      <c r="C28" s="21">
        <f>IF(VLOOKUP(A28,'Mediana Hor Móv IPCA TOP 5 LP'!$A$2:$XFC$10000,MATCH(C$1,'Mediana Hor Móv IPCA TOP 5 LP'!$A$2:$XDF$2,0),FALSE)=0,NA(),VLOOKUP(A28,'Mediana Hor Móv IPCA TOP 5 LP'!$A$2:$XFC$10000,MATCH(C$1,'Mediana Hor Móv IPCA TOP 5 LP'!$A$2:$XDF$2,0),FALSE))</f>
        <v>4.2214999999999998</v>
      </c>
    </row>
    <row r="29" spans="1:3" x14ac:dyDescent="0.3">
      <c r="A29" s="20">
        <v>44601</v>
      </c>
      <c r="B29" s="21">
        <f>IF(VLOOKUP(A29,'Mediana Hor Móv IPCA TOP 5 LP'!$A$2:$XFC$10000,MATCH(B$1,'Mediana Hor Móv IPCA TOP 5 LP'!$A$2:$XDF$2,0),FALSE)=0,NA(),VLOOKUP(A29,'Mediana Hor Móv IPCA TOP 5 LP'!$A$2:$XFC$10000,MATCH(B$1,'Mediana Hor Móv IPCA TOP 5 LP'!$A$2:$XDF$2,0),FALSE))</f>
        <v>5.6858000000000004</v>
      </c>
      <c r="C29" s="21" t="e">
        <f>IF(VLOOKUP(A29,'Mediana Hor Móv IPCA TOP 5 LP'!$A$2:$XFC$10000,MATCH(C$1,'Mediana Hor Móv IPCA TOP 5 LP'!$A$2:$XDF$2,0),FALSE)=0,NA(),VLOOKUP(A29,'Mediana Hor Móv IPCA TOP 5 LP'!$A$2:$XFC$10000,MATCH(C$1,'Mediana Hor Móv IPCA TOP 5 LP'!$A$2:$XDF$2,0),FALSE))</f>
        <v>#N/A</v>
      </c>
    </row>
    <row r="30" spans="1:3" x14ac:dyDescent="0.3">
      <c r="A30" s="20">
        <v>44602</v>
      </c>
      <c r="B30" s="21">
        <f>IF(VLOOKUP(A30,'Mediana Hor Móv IPCA TOP 5 LP'!$A$2:$XFC$10000,MATCH(B$1,'Mediana Hor Móv IPCA TOP 5 LP'!$A$2:$XDF$2,0),FALSE)=0,NA(),VLOOKUP(A30,'Mediana Hor Móv IPCA TOP 5 LP'!$A$2:$XFC$10000,MATCH(B$1,'Mediana Hor Móv IPCA TOP 5 LP'!$A$2:$XDF$2,0),FALSE))</f>
        <v>5.6703999999999999</v>
      </c>
      <c r="C30" s="21" t="e">
        <f>IF(VLOOKUP(A30,'Mediana Hor Móv IPCA TOP 5 LP'!$A$2:$XFC$10000,MATCH(C$1,'Mediana Hor Móv IPCA TOP 5 LP'!$A$2:$XDF$2,0),FALSE)=0,NA(),VLOOKUP(A30,'Mediana Hor Móv IPCA TOP 5 LP'!$A$2:$XFC$10000,MATCH(C$1,'Mediana Hor Móv IPCA TOP 5 LP'!$A$2:$XDF$2,0),FALSE))</f>
        <v>#N/A</v>
      </c>
    </row>
    <row r="31" spans="1:3" x14ac:dyDescent="0.3">
      <c r="A31" s="20">
        <v>44603</v>
      </c>
      <c r="B31" s="21">
        <f>IF(VLOOKUP(A31,'Mediana Hor Móv IPCA TOP 5 LP'!$A$2:$XFC$10000,MATCH(B$1,'Mediana Hor Móv IPCA TOP 5 LP'!$A$2:$XDF$2,0),FALSE)=0,NA(),VLOOKUP(A31,'Mediana Hor Móv IPCA TOP 5 LP'!$A$2:$XFC$10000,MATCH(B$1,'Mediana Hor Móv IPCA TOP 5 LP'!$A$2:$XDF$2,0),FALSE))</f>
        <v>5.6085000000000003</v>
      </c>
      <c r="C31" s="21" t="e">
        <f>IF(VLOOKUP(A31,'Mediana Hor Móv IPCA TOP 5 LP'!$A$2:$XFC$10000,MATCH(C$1,'Mediana Hor Móv IPCA TOP 5 LP'!$A$2:$XDF$2,0),FALSE)=0,NA(),VLOOKUP(A31,'Mediana Hor Móv IPCA TOP 5 LP'!$A$2:$XFC$10000,MATCH(C$1,'Mediana Hor Móv IPCA TOP 5 LP'!$A$2:$XDF$2,0),FALSE))</f>
        <v>#N/A</v>
      </c>
    </row>
    <row r="32" spans="1:3" x14ac:dyDescent="0.3">
      <c r="A32" s="20">
        <v>44606</v>
      </c>
      <c r="B32" s="21">
        <f>IF(VLOOKUP(A32,'Mediana Hor Móv IPCA TOP 5 LP'!$A$2:$XFC$10000,MATCH(B$1,'Mediana Hor Móv IPCA TOP 5 LP'!$A$2:$XDF$2,0),FALSE)=0,NA(),VLOOKUP(A32,'Mediana Hor Móv IPCA TOP 5 LP'!$A$2:$XFC$10000,MATCH(B$1,'Mediana Hor Móv IPCA TOP 5 LP'!$A$2:$XDF$2,0),FALSE))</f>
        <v>5.5613000000000001</v>
      </c>
      <c r="C32" s="21" t="e">
        <f>IF(VLOOKUP(A32,'Mediana Hor Móv IPCA TOP 5 LP'!$A$2:$XFC$10000,MATCH(C$1,'Mediana Hor Móv IPCA TOP 5 LP'!$A$2:$XDF$2,0),FALSE)=0,NA(),VLOOKUP(A32,'Mediana Hor Móv IPCA TOP 5 LP'!$A$2:$XFC$10000,MATCH(C$1,'Mediana Hor Móv IPCA TOP 5 LP'!$A$2:$XDF$2,0),FALSE))</f>
        <v>#N/A</v>
      </c>
    </row>
    <row r="33" spans="1:3" x14ac:dyDescent="0.3">
      <c r="A33" s="20">
        <v>44607</v>
      </c>
      <c r="B33" s="21">
        <f>IF(VLOOKUP(A33,'Mediana Hor Móv IPCA TOP 5 LP'!$A$2:$XFC$10000,MATCH(B$1,'Mediana Hor Móv IPCA TOP 5 LP'!$A$2:$XDF$2,0),FALSE)=0,NA(),VLOOKUP(A33,'Mediana Hor Móv IPCA TOP 5 LP'!$A$2:$XFC$10000,MATCH(B$1,'Mediana Hor Móv IPCA TOP 5 LP'!$A$2:$XDF$2,0),FALSE))</f>
        <v>5.5456000000000003</v>
      </c>
      <c r="C33" s="21" t="e">
        <f>IF(VLOOKUP(A33,'Mediana Hor Móv IPCA TOP 5 LP'!$A$2:$XFC$10000,MATCH(C$1,'Mediana Hor Móv IPCA TOP 5 LP'!$A$2:$XDF$2,0),FALSE)=0,NA(),VLOOKUP(A33,'Mediana Hor Móv IPCA TOP 5 LP'!$A$2:$XFC$10000,MATCH(C$1,'Mediana Hor Móv IPCA TOP 5 LP'!$A$2:$XDF$2,0),FALSE))</f>
        <v>#N/A</v>
      </c>
    </row>
    <row r="34" spans="1:3" x14ac:dyDescent="0.3">
      <c r="A34" s="20">
        <v>44608</v>
      </c>
      <c r="B34" s="21">
        <f>IF(VLOOKUP(A34,'Mediana Hor Móv IPCA TOP 5 LP'!$A$2:$XFC$10000,MATCH(B$1,'Mediana Hor Móv IPCA TOP 5 LP'!$A$2:$XDF$2,0),FALSE)=0,NA(),VLOOKUP(A34,'Mediana Hor Móv IPCA TOP 5 LP'!$A$2:$XFC$10000,MATCH(B$1,'Mediana Hor Móv IPCA TOP 5 LP'!$A$2:$XDF$2,0),FALSE))</f>
        <v>5.5298999999999996</v>
      </c>
      <c r="C34" s="21" t="e">
        <f>IF(VLOOKUP(A34,'Mediana Hor Móv IPCA TOP 5 LP'!$A$2:$XFC$10000,MATCH(C$1,'Mediana Hor Móv IPCA TOP 5 LP'!$A$2:$XDF$2,0),FALSE)=0,NA(),VLOOKUP(A34,'Mediana Hor Móv IPCA TOP 5 LP'!$A$2:$XFC$10000,MATCH(C$1,'Mediana Hor Móv IPCA TOP 5 LP'!$A$2:$XDF$2,0),FALSE))</f>
        <v>#N/A</v>
      </c>
    </row>
    <row r="35" spans="1:3" x14ac:dyDescent="0.3">
      <c r="A35" s="20">
        <v>44609</v>
      </c>
      <c r="B35" s="21">
        <f>IF(VLOOKUP(A35,'Mediana Hor Móv IPCA TOP 5 LP'!$A$2:$XFC$10000,MATCH(B$1,'Mediana Hor Móv IPCA TOP 5 LP'!$A$2:$XDF$2,0),FALSE)=0,NA(),VLOOKUP(A35,'Mediana Hor Móv IPCA TOP 5 LP'!$A$2:$XFC$10000,MATCH(B$1,'Mediana Hor Móv IPCA TOP 5 LP'!$A$2:$XDF$2,0),FALSE))</f>
        <v>5.5141999999999998</v>
      </c>
      <c r="C35" s="21" t="e">
        <f>IF(VLOOKUP(A35,'Mediana Hor Móv IPCA TOP 5 LP'!$A$2:$XFC$10000,MATCH(C$1,'Mediana Hor Móv IPCA TOP 5 LP'!$A$2:$XDF$2,0),FALSE)=0,NA(),VLOOKUP(A35,'Mediana Hor Móv IPCA TOP 5 LP'!$A$2:$XFC$10000,MATCH(C$1,'Mediana Hor Móv IPCA TOP 5 LP'!$A$2:$XDF$2,0),FALSE))</f>
        <v>#N/A</v>
      </c>
    </row>
    <row r="36" spans="1:3" x14ac:dyDescent="0.3">
      <c r="A36" s="20">
        <v>44610</v>
      </c>
      <c r="B36" s="21">
        <f>IF(VLOOKUP(A36,'Mediana Hor Móv IPCA TOP 5 LP'!$A$2:$XFC$10000,MATCH(B$1,'Mediana Hor Móv IPCA TOP 5 LP'!$A$2:$XDF$2,0),FALSE)=0,NA(),VLOOKUP(A36,'Mediana Hor Móv IPCA TOP 5 LP'!$A$2:$XFC$10000,MATCH(B$1,'Mediana Hor Móv IPCA TOP 5 LP'!$A$2:$XDF$2,0),FALSE))</f>
        <v>5.7438000000000002</v>
      </c>
      <c r="C36" s="21">
        <f>IF(VLOOKUP(A36,'Mediana Hor Móv IPCA TOP 5 LP'!$A$2:$XFC$10000,MATCH(C$1,'Mediana Hor Móv IPCA TOP 5 LP'!$A$2:$XDF$2,0),FALSE)=0,NA(),VLOOKUP(A36,'Mediana Hor Móv IPCA TOP 5 LP'!$A$2:$XFC$10000,MATCH(C$1,'Mediana Hor Móv IPCA TOP 5 LP'!$A$2:$XDF$2,0),FALSE))</f>
        <v>3.9922</v>
      </c>
    </row>
    <row r="37" spans="1:3" x14ac:dyDescent="0.3">
      <c r="A37" s="20">
        <v>44613</v>
      </c>
      <c r="B37" s="21">
        <f>IF(VLOOKUP(A37,'Mediana Hor Móv IPCA TOP 5 LP'!$A$2:$XFC$10000,MATCH(B$1,'Mediana Hor Móv IPCA TOP 5 LP'!$A$2:$XDF$2,0),FALSE)=0,NA(),VLOOKUP(A37,'Mediana Hor Móv IPCA TOP 5 LP'!$A$2:$XFC$10000,MATCH(B$1,'Mediana Hor Móv IPCA TOP 5 LP'!$A$2:$XDF$2,0),FALSE))</f>
        <v>5.6944999999999997</v>
      </c>
      <c r="C37" s="21">
        <f>IF(VLOOKUP(A37,'Mediana Hor Móv IPCA TOP 5 LP'!$A$2:$XFC$10000,MATCH(C$1,'Mediana Hor Móv IPCA TOP 5 LP'!$A$2:$XDF$2,0),FALSE)=0,NA(),VLOOKUP(A37,'Mediana Hor Móv IPCA TOP 5 LP'!$A$2:$XFC$10000,MATCH(C$1,'Mediana Hor Móv IPCA TOP 5 LP'!$A$2:$XDF$2,0),FALSE))</f>
        <v>3.9988999999999999</v>
      </c>
    </row>
    <row r="38" spans="1:3" x14ac:dyDescent="0.3">
      <c r="A38" s="20">
        <v>44614</v>
      </c>
      <c r="B38" s="21">
        <f>IF(VLOOKUP(A38,'Mediana Hor Móv IPCA TOP 5 LP'!$A$2:$XFC$10000,MATCH(B$1,'Mediana Hor Móv IPCA TOP 5 LP'!$A$2:$XDF$2,0),FALSE)=0,NA(),VLOOKUP(A38,'Mediana Hor Móv IPCA TOP 5 LP'!$A$2:$XFC$10000,MATCH(B$1,'Mediana Hor Móv IPCA TOP 5 LP'!$A$2:$XDF$2,0),FALSE))</f>
        <v>5.6779999999999999</v>
      </c>
      <c r="C38" s="21">
        <f>IF(VLOOKUP(A38,'Mediana Hor Móv IPCA TOP 5 LP'!$A$2:$XFC$10000,MATCH(C$1,'Mediana Hor Móv IPCA TOP 5 LP'!$A$2:$XDF$2,0),FALSE)=0,NA(),VLOOKUP(A38,'Mediana Hor Móv IPCA TOP 5 LP'!$A$2:$XFC$10000,MATCH(C$1,'Mediana Hor Móv IPCA TOP 5 LP'!$A$2:$XDF$2,0),FALSE))</f>
        <v>4.0011999999999999</v>
      </c>
    </row>
    <row r="39" spans="1:3" x14ac:dyDescent="0.3">
      <c r="A39" s="20">
        <v>44615</v>
      </c>
      <c r="B39" s="21">
        <f>IF(VLOOKUP(A39,'Mediana Hor Móv IPCA TOP 5 LP'!$A$2:$XFC$10000,MATCH(B$1,'Mediana Hor Móv IPCA TOP 5 LP'!$A$2:$XDF$2,0),FALSE)=0,NA(),VLOOKUP(A39,'Mediana Hor Móv IPCA TOP 5 LP'!$A$2:$XFC$10000,MATCH(B$1,'Mediana Hor Móv IPCA TOP 5 LP'!$A$2:$XDF$2,0),FALSE))</f>
        <v>5.6616</v>
      </c>
      <c r="C39" s="21">
        <f>IF(VLOOKUP(A39,'Mediana Hor Móv IPCA TOP 5 LP'!$A$2:$XFC$10000,MATCH(C$1,'Mediana Hor Móv IPCA TOP 5 LP'!$A$2:$XDF$2,0),FALSE)=0,NA(),VLOOKUP(A39,'Mediana Hor Móv IPCA TOP 5 LP'!$A$2:$XFC$10000,MATCH(C$1,'Mediana Hor Móv IPCA TOP 5 LP'!$A$2:$XDF$2,0),FALSE))</f>
        <v>4.0034000000000001</v>
      </c>
    </row>
    <row r="40" spans="1:3" x14ac:dyDescent="0.3">
      <c r="A40" s="20">
        <v>44616</v>
      </c>
      <c r="B40" s="21">
        <f>IF(VLOOKUP(A40,'Mediana Hor Móv IPCA TOP 5 LP'!$A$2:$XFC$10000,MATCH(B$1,'Mediana Hor Móv IPCA TOP 5 LP'!$A$2:$XDF$2,0),FALSE)=0,NA(),VLOOKUP(A40,'Mediana Hor Móv IPCA TOP 5 LP'!$A$2:$XFC$10000,MATCH(B$1,'Mediana Hor Móv IPCA TOP 5 LP'!$A$2:$XDF$2,0),FALSE))</f>
        <v>5.6451000000000002</v>
      </c>
      <c r="C40" s="21">
        <f>IF(VLOOKUP(A40,'Mediana Hor Móv IPCA TOP 5 LP'!$A$2:$XFC$10000,MATCH(C$1,'Mediana Hor Móv IPCA TOP 5 LP'!$A$2:$XDF$2,0),FALSE)=0,NA(),VLOOKUP(A40,'Mediana Hor Móv IPCA TOP 5 LP'!$A$2:$XFC$10000,MATCH(C$1,'Mediana Hor Móv IPCA TOP 5 LP'!$A$2:$XDF$2,0),FALSE))</f>
        <v>4.0057</v>
      </c>
    </row>
    <row r="41" spans="1:3" x14ac:dyDescent="0.3">
      <c r="A41" s="20">
        <v>44617</v>
      </c>
      <c r="B41" s="21">
        <f>IF(VLOOKUP(A41,'Mediana Hor Móv IPCA TOP 5 LP'!$A$2:$XFC$10000,MATCH(B$1,'Mediana Hor Móv IPCA TOP 5 LP'!$A$2:$XDF$2,0),FALSE)=0,NA(),VLOOKUP(A41,'Mediana Hor Móv IPCA TOP 5 LP'!$A$2:$XFC$10000,MATCH(B$1,'Mediana Hor Móv IPCA TOP 5 LP'!$A$2:$XDF$2,0),FALSE))</f>
        <v>5.6287000000000003</v>
      </c>
      <c r="C41" s="21">
        <f>IF(VLOOKUP(A41,'Mediana Hor Móv IPCA TOP 5 LP'!$A$2:$XFC$10000,MATCH(C$1,'Mediana Hor Móv IPCA TOP 5 LP'!$A$2:$XDF$2,0),FALSE)=0,NA(),VLOOKUP(A41,'Mediana Hor Móv IPCA TOP 5 LP'!$A$2:$XFC$10000,MATCH(C$1,'Mediana Hor Móv IPCA TOP 5 LP'!$A$2:$XDF$2,0),FALSE))</f>
        <v>4.008</v>
      </c>
    </row>
    <row r="42" spans="1:3" x14ac:dyDescent="0.3">
      <c r="A42" s="20">
        <v>44622</v>
      </c>
      <c r="B42" s="21">
        <f>IF(VLOOKUP(A42,'Mediana Hor Móv IPCA TOP 5 LP'!$A$2:$XFC$10000,MATCH(B$1,'Mediana Hor Móv IPCA TOP 5 LP'!$A$2:$XDF$2,0),FALSE)=0,NA(),VLOOKUP(A42,'Mediana Hor Móv IPCA TOP 5 LP'!$A$2:$XFC$10000,MATCH(B$1,'Mediana Hor Móv IPCA TOP 5 LP'!$A$2:$XDF$2,0),FALSE))</f>
        <v>5.5465</v>
      </c>
      <c r="C42" s="21">
        <f>IF(VLOOKUP(A42,'Mediana Hor Móv IPCA TOP 5 LP'!$A$2:$XFC$10000,MATCH(C$1,'Mediana Hor Móv IPCA TOP 5 LP'!$A$2:$XDF$2,0),FALSE)=0,NA(),VLOOKUP(A42,'Mediana Hor Móv IPCA TOP 5 LP'!$A$2:$XFC$10000,MATCH(C$1,'Mediana Hor Móv IPCA TOP 5 LP'!$A$2:$XDF$2,0),FALSE))</f>
        <v>4.0191999999999997</v>
      </c>
    </row>
    <row r="43" spans="1:3" x14ac:dyDescent="0.3">
      <c r="A43" s="20">
        <v>44623</v>
      </c>
      <c r="B43" s="21">
        <f>IF(VLOOKUP(A43,'Mediana Hor Móv IPCA TOP 5 LP'!$A$2:$XFC$10000,MATCH(B$1,'Mediana Hor Móv IPCA TOP 5 LP'!$A$2:$XDF$2,0),FALSE)=0,NA(),VLOOKUP(A43,'Mediana Hor Móv IPCA TOP 5 LP'!$A$2:$XFC$10000,MATCH(B$1,'Mediana Hor Móv IPCA TOP 5 LP'!$A$2:$XDF$2,0),FALSE))</f>
        <v>5.5301</v>
      </c>
      <c r="C43" s="21">
        <f>IF(VLOOKUP(A43,'Mediana Hor Móv IPCA TOP 5 LP'!$A$2:$XFC$10000,MATCH(C$1,'Mediana Hor Móv IPCA TOP 5 LP'!$A$2:$XDF$2,0),FALSE)=0,NA(),VLOOKUP(A43,'Mediana Hor Móv IPCA TOP 5 LP'!$A$2:$XFC$10000,MATCH(C$1,'Mediana Hor Móv IPCA TOP 5 LP'!$A$2:$XDF$2,0),FALSE))</f>
        <v>4.0213999999999999</v>
      </c>
    </row>
    <row r="44" spans="1:3" x14ac:dyDescent="0.3">
      <c r="A44" s="20">
        <v>44624</v>
      </c>
      <c r="B44" s="21">
        <f>IF(VLOOKUP(A44,'Mediana Hor Móv IPCA TOP 5 LP'!$A$2:$XFC$10000,MATCH(B$1,'Mediana Hor Móv IPCA TOP 5 LP'!$A$2:$XDF$2,0),FALSE)=0,NA(),VLOOKUP(A44,'Mediana Hor Móv IPCA TOP 5 LP'!$A$2:$XFC$10000,MATCH(B$1,'Mediana Hor Móv IPCA TOP 5 LP'!$A$2:$XDF$2,0),FALSE))</f>
        <v>5.5136000000000003</v>
      </c>
      <c r="C44" s="21">
        <f>IF(VLOOKUP(A44,'Mediana Hor Móv IPCA TOP 5 LP'!$A$2:$XFC$10000,MATCH(C$1,'Mediana Hor Móv IPCA TOP 5 LP'!$A$2:$XDF$2,0),FALSE)=0,NA(),VLOOKUP(A44,'Mediana Hor Móv IPCA TOP 5 LP'!$A$2:$XFC$10000,MATCH(C$1,'Mediana Hor Móv IPCA TOP 5 LP'!$A$2:$XDF$2,0),FALSE))</f>
        <v>4.0236000000000001</v>
      </c>
    </row>
    <row r="45" spans="1:3" x14ac:dyDescent="0.3">
      <c r="A45" s="20">
        <v>44627</v>
      </c>
      <c r="B45" s="21">
        <f>IF(VLOOKUP(A45,'Mediana Hor Móv IPCA TOP 5 LP'!$A$2:$XFC$10000,MATCH(B$1,'Mediana Hor Móv IPCA TOP 5 LP'!$A$2:$XDF$2,0),FALSE)=0,NA(),VLOOKUP(A45,'Mediana Hor Móv IPCA TOP 5 LP'!$A$2:$XFC$10000,MATCH(B$1,'Mediana Hor Móv IPCA TOP 5 LP'!$A$2:$XDF$2,0),FALSE))</f>
        <v>5.4644000000000004</v>
      </c>
      <c r="C45" s="21">
        <f>IF(VLOOKUP(A45,'Mediana Hor Móv IPCA TOP 5 LP'!$A$2:$XFC$10000,MATCH(C$1,'Mediana Hor Móv IPCA TOP 5 LP'!$A$2:$XDF$2,0),FALSE)=0,NA(),VLOOKUP(A45,'Mediana Hor Móv IPCA TOP 5 LP'!$A$2:$XFC$10000,MATCH(C$1,'Mediana Hor Móv IPCA TOP 5 LP'!$A$2:$XDF$2,0),FALSE))</f>
        <v>4.0304000000000002</v>
      </c>
    </row>
    <row r="46" spans="1:3" x14ac:dyDescent="0.3">
      <c r="A46" s="20">
        <v>44628</v>
      </c>
      <c r="B46" s="21">
        <f>IF(VLOOKUP(A46,'Mediana Hor Móv IPCA TOP 5 LP'!$A$2:$XFC$10000,MATCH(B$1,'Mediana Hor Móv IPCA TOP 5 LP'!$A$2:$XDF$2,0),FALSE)=0,NA(),VLOOKUP(A46,'Mediana Hor Móv IPCA TOP 5 LP'!$A$2:$XFC$10000,MATCH(B$1,'Mediana Hor Móv IPCA TOP 5 LP'!$A$2:$XDF$2,0),FALSE))</f>
        <v>5.4480000000000004</v>
      </c>
      <c r="C46" s="21">
        <f>IF(VLOOKUP(A46,'Mediana Hor Móv IPCA TOP 5 LP'!$A$2:$XFC$10000,MATCH(C$1,'Mediana Hor Móv IPCA TOP 5 LP'!$A$2:$XDF$2,0),FALSE)=0,NA(),VLOOKUP(A46,'Mediana Hor Móv IPCA TOP 5 LP'!$A$2:$XFC$10000,MATCH(C$1,'Mediana Hor Móv IPCA TOP 5 LP'!$A$2:$XDF$2,0),FALSE))</f>
        <v>4.0326000000000004</v>
      </c>
    </row>
    <row r="47" spans="1:3" x14ac:dyDescent="0.3">
      <c r="A47" s="20">
        <v>44629</v>
      </c>
      <c r="B47" s="21">
        <f>IF(VLOOKUP(A47,'Mediana Hor Móv IPCA TOP 5 LP'!$A$2:$XFC$10000,MATCH(B$1,'Mediana Hor Móv IPCA TOP 5 LP'!$A$2:$XDF$2,0),FALSE)=0,NA(),VLOOKUP(A47,'Mediana Hor Móv IPCA TOP 5 LP'!$A$2:$XFC$10000,MATCH(B$1,'Mediana Hor Móv IPCA TOP 5 LP'!$A$2:$XDF$2,0),FALSE))</f>
        <v>5.4316000000000004</v>
      </c>
      <c r="C47" s="21">
        <f>IF(VLOOKUP(A47,'Mediana Hor Móv IPCA TOP 5 LP'!$A$2:$XFC$10000,MATCH(C$1,'Mediana Hor Móv IPCA TOP 5 LP'!$A$2:$XDF$2,0),FALSE)=0,NA(),VLOOKUP(A47,'Mediana Hor Móv IPCA TOP 5 LP'!$A$2:$XFC$10000,MATCH(C$1,'Mediana Hor Móv IPCA TOP 5 LP'!$A$2:$XDF$2,0),FALSE))</f>
        <v>4.0347999999999997</v>
      </c>
    </row>
    <row r="48" spans="1:3" x14ac:dyDescent="0.3">
      <c r="A48" s="20">
        <v>44630</v>
      </c>
      <c r="B48" s="21">
        <f>IF(VLOOKUP(A48,'Mediana Hor Móv IPCA TOP 5 LP'!$A$2:$XFC$10000,MATCH(B$1,'Mediana Hor Móv IPCA TOP 5 LP'!$A$2:$XDF$2,0),FALSE)=0,NA(),VLOOKUP(A48,'Mediana Hor Móv IPCA TOP 5 LP'!$A$2:$XFC$10000,MATCH(B$1,'Mediana Hor Móv IPCA TOP 5 LP'!$A$2:$XDF$2,0),FALSE))</f>
        <v>5.4150999999999998</v>
      </c>
      <c r="C48" s="21">
        <f>IF(VLOOKUP(A48,'Mediana Hor Móv IPCA TOP 5 LP'!$A$2:$XFC$10000,MATCH(C$1,'Mediana Hor Móv IPCA TOP 5 LP'!$A$2:$XDF$2,0),FALSE)=0,NA(),VLOOKUP(A48,'Mediana Hor Móv IPCA TOP 5 LP'!$A$2:$XFC$10000,MATCH(C$1,'Mediana Hor Móv IPCA TOP 5 LP'!$A$2:$XDF$2,0),FALSE))</f>
        <v>4.0370999999999997</v>
      </c>
    </row>
    <row r="49" spans="1:3" x14ac:dyDescent="0.3">
      <c r="A49" s="20">
        <v>44631</v>
      </c>
      <c r="B49" s="21">
        <f>IF(VLOOKUP(A49,'Mediana Hor Móv IPCA TOP 5 LP'!$A$2:$XFC$10000,MATCH(B$1,'Mediana Hor Móv IPCA TOP 5 LP'!$A$2:$XDF$2,0),FALSE)=0,NA(),VLOOKUP(A49,'Mediana Hor Móv IPCA TOP 5 LP'!$A$2:$XFC$10000,MATCH(B$1,'Mediana Hor Móv IPCA TOP 5 LP'!$A$2:$XDF$2,0),FALSE))</f>
        <v>6.37</v>
      </c>
      <c r="C49" s="21">
        <f>IF(VLOOKUP(A49,'Mediana Hor Móv IPCA TOP 5 LP'!$A$2:$XFC$10000,MATCH(C$1,'Mediana Hor Móv IPCA TOP 5 LP'!$A$2:$XDF$2,0),FALSE)=0,NA(),VLOOKUP(A49,'Mediana Hor Móv IPCA TOP 5 LP'!$A$2:$XFC$10000,MATCH(C$1,'Mediana Hor Móv IPCA TOP 5 LP'!$A$2:$XDF$2,0),FALSE))</f>
        <v>4.0194999999999999</v>
      </c>
    </row>
    <row r="50" spans="1:3" x14ac:dyDescent="0.3">
      <c r="A50" s="20">
        <v>44634</v>
      </c>
      <c r="B50" s="21">
        <f>IF(VLOOKUP(A50,'Mediana Hor Móv IPCA TOP 5 LP'!$A$2:$XFC$10000,MATCH(B$1,'Mediana Hor Móv IPCA TOP 5 LP'!$A$2:$XDF$2,0),FALSE)=0,NA(),VLOOKUP(A50,'Mediana Hor Móv IPCA TOP 5 LP'!$A$2:$XFC$10000,MATCH(B$1,'Mediana Hor Móv IPCA TOP 5 LP'!$A$2:$XDF$2,0),FALSE))</f>
        <v>6.2964000000000002</v>
      </c>
      <c r="C50" s="21">
        <f>IF(VLOOKUP(A50,'Mediana Hor Móv IPCA TOP 5 LP'!$A$2:$XFC$10000,MATCH(C$1,'Mediana Hor Móv IPCA TOP 5 LP'!$A$2:$XDF$2,0),FALSE)=0,NA(),VLOOKUP(A50,'Mediana Hor Móv IPCA TOP 5 LP'!$A$2:$XFC$10000,MATCH(C$1,'Mediana Hor Móv IPCA TOP 5 LP'!$A$2:$XDF$2,0),FALSE))</f>
        <v>4.0095000000000001</v>
      </c>
    </row>
    <row r="51" spans="1:3" x14ac:dyDescent="0.3">
      <c r="A51" s="20">
        <v>44635</v>
      </c>
      <c r="B51" s="21">
        <f>IF(VLOOKUP(A51,'Mediana Hor Móv IPCA TOP 5 LP'!$A$2:$XFC$10000,MATCH(B$1,'Mediana Hor Móv IPCA TOP 5 LP'!$A$2:$XDF$2,0),FALSE)=0,NA(),VLOOKUP(A51,'Mediana Hor Móv IPCA TOP 5 LP'!$A$2:$XFC$10000,MATCH(B$1,'Mediana Hor Móv IPCA TOP 5 LP'!$A$2:$XDF$2,0),FALSE))</f>
        <v>6.2718999999999996</v>
      </c>
      <c r="C51" s="21">
        <f>IF(VLOOKUP(A51,'Mediana Hor Móv IPCA TOP 5 LP'!$A$2:$XFC$10000,MATCH(C$1,'Mediana Hor Móv IPCA TOP 5 LP'!$A$2:$XDF$2,0),FALSE)=0,NA(),VLOOKUP(A51,'Mediana Hor Móv IPCA TOP 5 LP'!$A$2:$XFC$10000,MATCH(C$1,'Mediana Hor Móv IPCA TOP 5 LP'!$A$2:$XDF$2,0),FALSE))</f>
        <v>4.0061999999999998</v>
      </c>
    </row>
    <row r="52" spans="1:3" x14ac:dyDescent="0.3">
      <c r="A52" s="20">
        <v>44636</v>
      </c>
      <c r="B52" s="21">
        <f>IF(VLOOKUP(A52,'Mediana Hor Móv IPCA TOP 5 LP'!$A$2:$XFC$10000,MATCH(B$1,'Mediana Hor Móv IPCA TOP 5 LP'!$A$2:$XDF$2,0),FALSE)=0,NA(),VLOOKUP(A52,'Mediana Hor Móv IPCA TOP 5 LP'!$A$2:$XFC$10000,MATCH(B$1,'Mediana Hor Móv IPCA TOP 5 LP'!$A$2:$XDF$2,0),FALSE))</f>
        <v>6.2473999999999998</v>
      </c>
      <c r="C52" s="21">
        <f>IF(VLOOKUP(A52,'Mediana Hor Móv IPCA TOP 5 LP'!$A$2:$XFC$10000,MATCH(C$1,'Mediana Hor Móv IPCA TOP 5 LP'!$A$2:$XDF$2,0),FALSE)=0,NA(),VLOOKUP(A52,'Mediana Hor Móv IPCA TOP 5 LP'!$A$2:$XFC$10000,MATCH(C$1,'Mediana Hor Móv IPCA TOP 5 LP'!$A$2:$XDF$2,0),FALSE))</f>
        <v>4.0027999999999997</v>
      </c>
    </row>
    <row r="53" spans="1:3" x14ac:dyDescent="0.3">
      <c r="A53" s="20">
        <v>44637</v>
      </c>
      <c r="B53" s="21">
        <f>IF(VLOOKUP(A53,'Mediana Hor Móv IPCA TOP 5 LP'!$A$2:$XFC$10000,MATCH(B$1,'Mediana Hor Móv IPCA TOP 5 LP'!$A$2:$XDF$2,0),FALSE)=0,NA(),VLOOKUP(A53,'Mediana Hor Móv IPCA TOP 5 LP'!$A$2:$XFC$10000,MATCH(B$1,'Mediana Hor Móv IPCA TOP 5 LP'!$A$2:$XDF$2,0),FALSE))</f>
        <v>6.2229000000000001</v>
      </c>
      <c r="C53" s="21">
        <f>IF(VLOOKUP(A53,'Mediana Hor Móv IPCA TOP 5 LP'!$A$2:$XFC$10000,MATCH(C$1,'Mediana Hor Móv IPCA TOP 5 LP'!$A$2:$XDF$2,0),FALSE)=0,NA(),VLOOKUP(A53,'Mediana Hor Móv IPCA TOP 5 LP'!$A$2:$XFC$10000,MATCH(C$1,'Mediana Hor Móv IPCA TOP 5 LP'!$A$2:$XDF$2,0),FALSE))</f>
        <v>4.1738999999999997</v>
      </c>
    </row>
    <row r="54" spans="1:3" x14ac:dyDescent="0.3">
      <c r="A54" s="20">
        <v>44638</v>
      </c>
      <c r="B54" s="21">
        <f>IF(VLOOKUP(A54,'Mediana Hor Móv IPCA TOP 5 LP'!$A$2:$XFC$10000,MATCH(B$1,'Mediana Hor Móv IPCA TOP 5 LP'!$A$2:$XDF$2,0),FALSE)=0,NA(),VLOOKUP(A54,'Mediana Hor Móv IPCA TOP 5 LP'!$A$2:$XFC$10000,MATCH(B$1,'Mediana Hor Móv IPCA TOP 5 LP'!$A$2:$XDF$2,0),FALSE))</f>
        <v>6.4523999999999999</v>
      </c>
      <c r="C54" s="21">
        <f>IF(VLOOKUP(A54,'Mediana Hor Móv IPCA TOP 5 LP'!$A$2:$XFC$10000,MATCH(C$1,'Mediana Hor Móv IPCA TOP 5 LP'!$A$2:$XDF$2,0),FALSE)=0,NA(),VLOOKUP(A54,'Mediana Hor Móv IPCA TOP 5 LP'!$A$2:$XFC$10000,MATCH(C$1,'Mediana Hor Móv IPCA TOP 5 LP'!$A$2:$XDF$2,0),FALSE))</f>
        <v>4.3445999999999998</v>
      </c>
    </row>
    <row r="55" spans="1:3" x14ac:dyDescent="0.3">
      <c r="A55" s="20">
        <v>44641</v>
      </c>
      <c r="B55" s="21">
        <f>IF(VLOOKUP(A55,'Mediana Hor Móv IPCA TOP 5 LP'!$A$2:$XFC$10000,MATCH(B$1,'Mediana Hor Móv IPCA TOP 5 LP'!$A$2:$XDF$2,0),FALSE)=0,NA(),VLOOKUP(A55,'Mediana Hor Móv IPCA TOP 5 LP'!$A$2:$XFC$10000,MATCH(B$1,'Mediana Hor Móv IPCA TOP 5 LP'!$A$2:$XDF$2,0),FALSE))</f>
        <v>6.3674999999999997</v>
      </c>
      <c r="C55" s="21">
        <f>IF(VLOOKUP(A55,'Mediana Hor Móv IPCA TOP 5 LP'!$A$2:$XFC$10000,MATCH(C$1,'Mediana Hor Móv IPCA TOP 5 LP'!$A$2:$XDF$2,0),FALSE)=0,NA(),VLOOKUP(A55,'Mediana Hor Móv IPCA TOP 5 LP'!$A$2:$XFC$10000,MATCH(C$1,'Mediana Hor Móv IPCA TOP 5 LP'!$A$2:$XDF$2,0),FALSE))</f>
        <v>4.3334000000000001</v>
      </c>
    </row>
    <row r="56" spans="1:3" x14ac:dyDescent="0.3">
      <c r="A56" s="20">
        <v>44642</v>
      </c>
      <c r="B56" s="21">
        <f>IF(VLOOKUP(A56,'Mediana Hor Móv IPCA TOP 5 LP'!$A$2:$XFC$10000,MATCH(B$1,'Mediana Hor Móv IPCA TOP 5 LP'!$A$2:$XDF$2,0),FALSE)=0,NA(),VLOOKUP(A56,'Mediana Hor Móv IPCA TOP 5 LP'!$A$2:$XFC$10000,MATCH(B$1,'Mediana Hor Móv IPCA TOP 5 LP'!$A$2:$XDF$2,0),FALSE))</f>
        <v>6.3392999999999997</v>
      </c>
      <c r="C56" s="21">
        <f>IF(VLOOKUP(A56,'Mediana Hor Móv IPCA TOP 5 LP'!$A$2:$XFC$10000,MATCH(C$1,'Mediana Hor Móv IPCA TOP 5 LP'!$A$2:$XDF$2,0),FALSE)=0,NA(),VLOOKUP(A56,'Mediana Hor Móv IPCA TOP 5 LP'!$A$2:$XFC$10000,MATCH(C$1,'Mediana Hor Móv IPCA TOP 5 LP'!$A$2:$XDF$2,0),FALSE))</f>
        <v>4.3296999999999999</v>
      </c>
    </row>
    <row r="57" spans="1:3" x14ac:dyDescent="0.3">
      <c r="A57" s="20">
        <v>44643</v>
      </c>
      <c r="B57" s="21">
        <f>IF(VLOOKUP(A57,'Mediana Hor Móv IPCA TOP 5 LP'!$A$2:$XFC$10000,MATCH(B$1,'Mediana Hor Móv IPCA TOP 5 LP'!$A$2:$XDF$2,0),FALSE)=0,NA(),VLOOKUP(A57,'Mediana Hor Móv IPCA TOP 5 LP'!$A$2:$XFC$10000,MATCH(B$1,'Mediana Hor Móv IPCA TOP 5 LP'!$A$2:$XDF$2,0),FALSE))</f>
        <v>6.3109999999999999</v>
      </c>
      <c r="C57" s="21">
        <f>IF(VLOOKUP(A57,'Mediana Hor Móv IPCA TOP 5 LP'!$A$2:$XFC$10000,MATCH(C$1,'Mediana Hor Móv IPCA TOP 5 LP'!$A$2:$XDF$2,0),FALSE)=0,NA(),VLOOKUP(A57,'Mediana Hor Móv IPCA TOP 5 LP'!$A$2:$XFC$10000,MATCH(C$1,'Mediana Hor Móv IPCA TOP 5 LP'!$A$2:$XDF$2,0),FALSE))</f>
        <v>4.3259999999999996</v>
      </c>
    </row>
    <row r="58" spans="1:3" x14ac:dyDescent="0.3">
      <c r="A58" s="20">
        <v>44644</v>
      </c>
      <c r="B58" s="21">
        <f>IF(VLOOKUP(A58,'Mediana Hor Móv IPCA TOP 5 LP'!$A$2:$XFC$10000,MATCH(B$1,'Mediana Hor Móv IPCA TOP 5 LP'!$A$2:$XDF$2,0),FALSE)=0,NA(),VLOOKUP(A58,'Mediana Hor Móv IPCA TOP 5 LP'!$A$2:$XFC$10000,MATCH(B$1,'Mediana Hor Móv IPCA TOP 5 LP'!$A$2:$XDF$2,0),FALSE))</f>
        <v>6.4215</v>
      </c>
      <c r="C58" s="21">
        <f>IF(VLOOKUP(A58,'Mediana Hor Móv IPCA TOP 5 LP'!$A$2:$XFC$10000,MATCH(C$1,'Mediana Hor Móv IPCA TOP 5 LP'!$A$2:$XDF$2,0),FALSE)=0,NA(),VLOOKUP(A58,'Mediana Hor Móv IPCA TOP 5 LP'!$A$2:$XFC$10000,MATCH(C$1,'Mediana Hor Móv IPCA TOP 5 LP'!$A$2:$XDF$2,0),FALSE))</f>
        <v>4.3223000000000003</v>
      </c>
    </row>
    <row r="59" spans="1:3" x14ac:dyDescent="0.3">
      <c r="A59" s="20">
        <v>44645</v>
      </c>
      <c r="B59" s="21">
        <f>IF(VLOOKUP(A59,'Mediana Hor Móv IPCA TOP 5 LP'!$A$2:$XFC$10000,MATCH(B$1,'Mediana Hor Móv IPCA TOP 5 LP'!$A$2:$XDF$2,0),FALSE)=0,NA(),VLOOKUP(A59,'Mediana Hor Móv IPCA TOP 5 LP'!$A$2:$XFC$10000,MATCH(B$1,'Mediana Hor Móv IPCA TOP 5 LP'!$A$2:$XDF$2,0),FALSE))</f>
        <v>6.4953000000000003</v>
      </c>
      <c r="C59" s="21">
        <f>IF(VLOOKUP(A59,'Mediana Hor Móv IPCA TOP 5 LP'!$A$2:$XFC$10000,MATCH(C$1,'Mediana Hor Móv IPCA TOP 5 LP'!$A$2:$XDF$2,0),FALSE)=0,NA(),VLOOKUP(A59,'Mediana Hor Móv IPCA TOP 5 LP'!$A$2:$XFC$10000,MATCH(C$1,'Mediana Hor Móv IPCA TOP 5 LP'!$A$2:$XDF$2,0),FALSE))</f>
        <v>4.1737000000000002</v>
      </c>
    </row>
    <row r="60" spans="1:3" x14ac:dyDescent="0.3">
      <c r="A60" s="20">
        <v>44648</v>
      </c>
      <c r="B60" s="21">
        <f>IF(VLOOKUP(A60,'Mediana Hor Móv IPCA TOP 5 LP'!$A$2:$XFC$10000,MATCH(B$1,'Mediana Hor Móv IPCA TOP 5 LP'!$A$2:$XDF$2,0),FALSE)=0,NA(),VLOOKUP(A60,'Mediana Hor Móv IPCA TOP 5 LP'!$A$2:$XFC$10000,MATCH(B$1,'Mediana Hor Móv IPCA TOP 5 LP'!$A$2:$XDF$2,0),FALSE))</f>
        <v>6.3912000000000004</v>
      </c>
      <c r="C60" s="21">
        <f>IF(VLOOKUP(A60,'Mediana Hor Móv IPCA TOP 5 LP'!$A$2:$XFC$10000,MATCH(C$1,'Mediana Hor Móv IPCA TOP 5 LP'!$A$2:$XDF$2,0),FALSE)=0,NA(),VLOOKUP(A60,'Mediana Hor Móv IPCA TOP 5 LP'!$A$2:$XFC$10000,MATCH(C$1,'Mediana Hor Móv IPCA TOP 5 LP'!$A$2:$XDF$2,0),FALSE))</f>
        <v>4.1638000000000002</v>
      </c>
    </row>
    <row r="61" spans="1:3" x14ac:dyDescent="0.3">
      <c r="A61" s="20">
        <v>44649</v>
      </c>
      <c r="B61" s="21">
        <f>IF(VLOOKUP(A61,'Mediana Hor Móv IPCA TOP 5 LP'!$A$2:$XFC$10000,MATCH(B$1,'Mediana Hor Móv IPCA TOP 5 LP'!$A$2:$XDF$2,0),FALSE)=0,NA(),VLOOKUP(A61,'Mediana Hor Móv IPCA TOP 5 LP'!$A$2:$XFC$10000,MATCH(B$1,'Mediana Hor Móv IPCA TOP 5 LP'!$A$2:$XDF$2,0),FALSE))</f>
        <v>6.3564999999999996</v>
      </c>
      <c r="C61" s="21">
        <f>IF(VLOOKUP(A61,'Mediana Hor Móv IPCA TOP 5 LP'!$A$2:$XFC$10000,MATCH(C$1,'Mediana Hor Móv IPCA TOP 5 LP'!$A$2:$XDF$2,0),FALSE)=0,NA(),VLOOKUP(A61,'Mediana Hor Móv IPCA TOP 5 LP'!$A$2:$XFC$10000,MATCH(C$1,'Mediana Hor Móv IPCA TOP 5 LP'!$A$2:$XDF$2,0),FALSE))</f>
        <v>4.1604000000000001</v>
      </c>
    </row>
    <row r="62" spans="1:3" x14ac:dyDescent="0.3">
      <c r="A62" s="20">
        <v>44650</v>
      </c>
      <c r="B62" s="21">
        <f>IF(VLOOKUP(A62,'Mediana Hor Móv IPCA TOP 5 LP'!$A$2:$XFC$10000,MATCH(B$1,'Mediana Hor Móv IPCA TOP 5 LP'!$A$2:$XDF$2,0),FALSE)=0,NA(),VLOOKUP(A62,'Mediana Hor Móv IPCA TOP 5 LP'!$A$2:$XFC$10000,MATCH(B$1,'Mediana Hor Móv IPCA TOP 5 LP'!$A$2:$XDF$2,0),FALSE))</f>
        <v>6.3219000000000003</v>
      </c>
      <c r="C62" s="21">
        <f>IF(VLOOKUP(A62,'Mediana Hor Móv IPCA TOP 5 LP'!$A$2:$XFC$10000,MATCH(C$1,'Mediana Hor Móv IPCA TOP 5 LP'!$A$2:$XDF$2,0),FALSE)=0,NA(),VLOOKUP(A62,'Mediana Hor Móv IPCA TOP 5 LP'!$A$2:$XFC$10000,MATCH(C$1,'Mediana Hor Móv IPCA TOP 5 LP'!$A$2:$XDF$2,0),FALSE))</f>
        <v>4.157</v>
      </c>
    </row>
    <row r="63" spans="1:3" x14ac:dyDescent="0.3">
      <c r="A63" s="20">
        <v>44651</v>
      </c>
      <c r="B63" s="21">
        <f>IF(VLOOKUP(A63,'Mediana Hor Móv IPCA TOP 5 LP'!$A$2:$XFC$10000,MATCH(B$1,'Mediana Hor Móv IPCA TOP 5 LP'!$A$2:$XDF$2,0),FALSE)=0,NA(),VLOOKUP(A63,'Mediana Hor Móv IPCA TOP 5 LP'!$A$2:$XFC$10000,MATCH(B$1,'Mediana Hor Móv IPCA TOP 5 LP'!$A$2:$XDF$2,0),FALSE))</f>
        <v>6.2873000000000001</v>
      </c>
      <c r="C63" s="21">
        <f>IF(VLOOKUP(A63,'Mediana Hor Móv IPCA TOP 5 LP'!$A$2:$XFC$10000,MATCH(C$1,'Mediana Hor Móv IPCA TOP 5 LP'!$A$2:$XDF$2,0),FALSE)=0,NA(),VLOOKUP(A63,'Mediana Hor Móv IPCA TOP 5 LP'!$A$2:$XFC$10000,MATCH(C$1,'Mediana Hor Móv IPCA TOP 5 LP'!$A$2:$XDF$2,0),FALSE))</f>
        <v>4.1536999999999997</v>
      </c>
    </row>
    <row r="64" spans="1:3" x14ac:dyDescent="0.3">
      <c r="A64" s="20">
        <v>44652</v>
      </c>
      <c r="B64" s="21">
        <f>IF(VLOOKUP(A64,'Mediana Hor Móv IPCA TOP 5 LP'!$A$2:$XFC$10000,MATCH(B$1,'Mediana Hor Móv IPCA TOP 5 LP'!$A$2:$XDF$2,0),FALSE)=0,NA(),VLOOKUP(A64,'Mediana Hor Móv IPCA TOP 5 LP'!$A$2:$XFC$10000,MATCH(B$1,'Mediana Hor Móv IPCA TOP 5 LP'!$A$2:$XDF$2,0),FALSE))</f>
        <v>6.2526000000000002</v>
      </c>
      <c r="C64" s="21">
        <f>IF(VLOOKUP(A64,'Mediana Hor Móv IPCA TOP 5 LP'!$A$2:$XFC$10000,MATCH(C$1,'Mediana Hor Móv IPCA TOP 5 LP'!$A$2:$XDF$2,0),FALSE)=0,NA(),VLOOKUP(A64,'Mediana Hor Móv IPCA TOP 5 LP'!$A$2:$XFC$10000,MATCH(C$1,'Mediana Hor Móv IPCA TOP 5 LP'!$A$2:$XDF$2,0),FALSE))</f>
        <v>4.1504000000000003</v>
      </c>
    </row>
    <row r="65" spans="1:3" x14ac:dyDescent="0.3">
      <c r="A65" s="20">
        <v>44655</v>
      </c>
      <c r="B65" s="21">
        <f>IF(VLOOKUP(A65,'Mediana Hor Móv IPCA TOP 5 LP'!$A$2:$XFC$10000,MATCH(B$1,'Mediana Hor Móv IPCA TOP 5 LP'!$A$2:$XDF$2,0),FALSE)=0,NA(),VLOOKUP(A65,'Mediana Hor Móv IPCA TOP 5 LP'!$A$2:$XFC$10000,MATCH(B$1,'Mediana Hor Móv IPCA TOP 5 LP'!$A$2:$XDF$2,0),FALSE))</f>
        <v>5.3120000000000003</v>
      </c>
      <c r="C65" s="21">
        <f>IF(VLOOKUP(A65,'Mediana Hor Móv IPCA TOP 5 LP'!$A$2:$XFC$10000,MATCH(C$1,'Mediana Hor Móv IPCA TOP 5 LP'!$A$2:$XDF$2,0),FALSE)=0,NA(),VLOOKUP(A65,'Mediana Hor Móv IPCA TOP 5 LP'!$A$2:$XFC$10000,MATCH(C$1,'Mediana Hor Móv IPCA TOP 5 LP'!$A$2:$XDF$2,0),FALSE))</f>
        <v>4.2808000000000002</v>
      </c>
    </row>
    <row r="66" spans="1:3" x14ac:dyDescent="0.3">
      <c r="A66" s="20">
        <v>44656</v>
      </c>
      <c r="B66" s="21">
        <f>IF(VLOOKUP(A66,'Mediana Hor Móv IPCA TOP 5 LP'!$A$2:$XFC$10000,MATCH(B$1,'Mediana Hor Móv IPCA TOP 5 LP'!$A$2:$XDF$2,0),FALSE)=0,NA(),VLOOKUP(A66,'Mediana Hor Móv IPCA TOP 5 LP'!$A$2:$XFC$10000,MATCH(B$1,'Mediana Hor Móv IPCA TOP 5 LP'!$A$2:$XDF$2,0),FALSE))</f>
        <v>5.2769000000000004</v>
      </c>
      <c r="C66" s="21">
        <f>IF(VLOOKUP(A66,'Mediana Hor Móv IPCA TOP 5 LP'!$A$2:$XFC$10000,MATCH(C$1,'Mediana Hor Móv IPCA TOP 5 LP'!$A$2:$XDF$2,0),FALSE)=0,NA(),VLOOKUP(A66,'Mediana Hor Móv IPCA TOP 5 LP'!$A$2:$XFC$10000,MATCH(C$1,'Mediana Hor Móv IPCA TOP 5 LP'!$A$2:$XDF$2,0),FALSE))</f>
        <v>4.2789000000000001</v>
      </c>
    </row>
    <row r="67" spans="1:3" x14ac:dyDescent="0.3">
      <c r="A67" s="20">
        <v>44657</v>
      </c>
      <c r="B67" s="21">
        <f>IF(VLOOKUP(A67,'Mediana Hor Móv IPCA TOP 5 LP'!$A$2:$XFC$10000,MATCH(B$1,'Mediana Hor Móv IPCA TOP 5 LP'!$A$2:$XDF$2,0),FALSE)=0,NA(),VLOOKUP(A67,'Mediana Hor Móv IPCA TOP 5 LP'!$A$2:$XFC$10000,MATCH(B$1,'Mediana Hor Móv IPCA TOP 5 LP'!$A$2:$XDF$2,0),FALSE))</f>
        <v>5.2419000000000002</v>
      </c>
      <c r="C67" s="21">
        <f>IF(VLOOKUP(A67,'Mediana Hor Móv IPCA TOP 5 LP'!$A$2:$XFC$10000,MATCH(C$1,'Mediana Hor Móv IPCA TOP 5 LP'!$A$2:$XDF$2,0),FALSE)=0,NA(),VLOOKUP(A67,'Mediana Hor Móv IPCA TOP 5 LP'!$A$2:$XFC$10000,MATCH(C$1,'Mediana Hor Móv IPCA TOP 5 LP'!$A$2:$XDF$2,0),FALSE))</f>
        <v>4.2770999999999999</v>
      </c>
    </row>
    <row r="68" spans="1:3" x14ac:dyDescent="0.3">
      <c r="A68" s="20">
        <v>44658</v>
      </c>
      <c r="B68" s="21">
        <f>IF(VLOOKUP(A68,'Mediana Hor Móv IPCA TOP 5 LP'!$A$2:$XFC$10000,MATCH(B$1,'Mediana Hor Móv IPCA TOP 5 LP'!$A$2:$XDF$2,0),FALSE)=0,NA(),VLOOKUP(A68,'Mediana Hor Móv IPCA TOP 5 LP'!$A$2:$XFC$10000,MATCH(B$1,'Mediana Hor Móv IPCA TOP 5 LP'!$A$2:$XDF$2,0),FALSE))</f>
        <v>5.2069000000000001</v>
      </c>
      <c r="C68" s="21">
        <f>IF(VLOOKUP(A68,'Mediana Hor Móv IPCA TOP 5 LP'!$A$2:$XFC$10000,MATCH(C$1,'Mediana Hor Móv IPCA TOP 5 LP'!$A$2:$XDF$2,0),FALSE)=0,NA(),VLOOKUP(A68,'Mediana Hor Móv IPCA TOP 5 LP'!$A$2:$XFC$10000,MATCH(C$1,'Mediana Hor Móv IPCA TOP 5 LP'!$A$2:$XDF$2,0),FALSE))</f>
        <v>4.2751999999999999</v>
      </c>
    </row>
    <row r="69" spans="1:3" x14ac:dyDescent="0.3">
      <c r="A69" s="20">
        <v>44659</v>
      </c>
      <c r="B69" s="21">
        <f>IF(VLOOKUP(A69,'Mediana Hor Móv IPCA TOP 5 LP'!$A$2:$XFC$10000,MATCH(B$1,'Mediana Hor Móv IPCA TOP 5 LP'!$A$2:$XDF$2,0),FALSE)=0,NA(),VLOOKUP(A69,'Mediana Hor Móv IPCA TOP 5 LP'!$A$2:$XFC$10000,MATCH(B$1,'Mediana Hor Móv IPCA TOP 5 LP'!$A$2:$XDF$2,0),FALSE))</f>
        <v>6.0221999999999998</v>
      </c>
      <c r="C69" s="21" t="e">
        <f>IF(VLOOKUP(A69,'Mediana Hor Móv IPCA TOP 5 LP'!$A$2:$XFC$10000,MATCH(C$1,'Mediana Hor Móv IPCA TOP 5 LP'!$A$2:$XDF$2,0),FALSE)=0,NA(),VLOOKUP(A69,'Mediana Hor Móv IPCA TOP 5 LP'!$A$2:$XFC$10000,MATCH(C$1,'Mediana Hor Móv IPCA TOP 5 LP'!$A$2:$XDF$2,0),FALSE))</f>
        <v>#N/A</v>
      </c>
    </row>
    <row r="70" spans="1:3" x14ac:dyDescent="0.3">
      <c r="A70" s="20">
        <v>44662</v>
      </c>
      <c r="B70" s="21">
        <f>IF(VLOOKUP(A70,'Mediana Hor Móv IPCA TOP 5 LP'!$A$2:$XFC$10000,MATCH(B$1,'Mediana Hor Móv IPCA TOP 5 LP'!$A$2:$XDF$2,0),FALSE)=0,NA(),VLOOKUP(A70,'Mediana Hor Móv IPCA TOP 5 LP'!$A$2:$XFC$10000,MATCH(B$1,'Mediana Hor Móv IPCA TOP 5 LP'!$A$2:$XDF$2,0),FALSE))</f>
        <v>5.9534000000000002</v>
      </c>
      <c r="C70" s="21">
        <f>IF(VLOOKUP(A70,'Mediana Hor Móv IPCA TOP 5 LP'!$A$2:$XFC$10000,MATCH(C$1,'Mediana Hor Móv IPCA TOP 5 LP'!$A$2:$XDF$2,0),FALSE)=0,NA(),VLOOKUP(A70,'Mediana Hor Móv IPCA TOP 5 LP'!$A$2:$XFC$10000,MATCH(C$1,'Mediana Hor Móv IPCA TOP 5 LP'!$A$2:$XDF$2,0),FALSE))</f>
        <v>4.2901999999999996</v>
      </c>
    </row>
    <row r="71" spans="1:3" x14ac:dyDescent="0.3">
      <c r="A71" s="20">
        <v>44663</v>
      </c>
      <c r="B71" s="21">
        <f>IF(VLOOKUP(A71,'Mediana Hor Móv IPCA TOP 5 LP'!$A$2:$XFC$10000,MATCH(B$1,'Mediana Hor Móv IPCA TOP 5 LP'!$A$2:$XDF$2,0),FALSE)=0,NA(),VLOOKUP(A71,'Mediana Hor Móv IPCA TOP 5 LP'!$A$2:$XFC$10000,MATCH(B$1,'Mediana Hor Móv IPCA TOP 5 LP'!$A$2:$XDF$2,0),FALSE))</f>
        <v>5.9303999999999997</v>
      </c>
      <c r="C71" s="21">
        <f>IF(VLOOKUP(A71,'Mediana Hor Móv IPCA TOP 5 LP'!$A$2:$XFC$10000,MATCH(C$1,'Mediana Hor Móv IPCA TOP 5 LP'!$A$2:$XDF$2,0),FALSE)=0,NA(),VLOOKUP(A71,'Mediana Hor Móv IPCA TOP 5 LP'!$A$2:$XFC$10000,MATCH(C$1,'Mediana Hor Móv IPCA TOP 5 LP'!$A$2:$XDF$2,0),FALSE))</f>
        <v>4.2901999999999996</v>
      </c>
    </row>
    <row r="72" spans="1:3" x14ac:dyDescent="0.3">
      <c r="A72" s="20">
        <v>44664</v>
      </c>
      <c r="B72" s="21">
        <f>IF(VLOOKUP(A72,'Mediana Hor Móv IPCA TOP 5 LP'!$A$2:$XFC$10000,MATCH(B$1,'Mediana Hor Móv IPCA TOP 5 LP'!$A$2:$XDF$2,0),FALSE)=0,NA(),VLOOKUP(A72,'Mediana Hor Móv IPCA TOP 5 LP'!$A$2:$XFC$10000,MATCH(B$1,'Mediana Hor Móv IPCA TOP 5 LP'!$A$2:$XDF$2,0),FALSE))</f>
        <v>5.9074999999999998</v>
      </c>
      <c r="C72" s="21">
        <f>IF(VLOOKUP(A72,'Mediana Hor Móv IPCA TOP 5 LP'!$A$2:$XFC$10000,MATCH(C$1,'Mediana Hor Móv IPCA TOP 5 LP'!$A$2:$XDF$2,0),FALSE)=0,NA(),VLOOKUP(A72,'Mediana Hor Móv IPCA TOP 5 LP'!$A$2:$XFC$10000,MATCH(C$1,'Mediana Hor Móv IPCA TOP 5 LP'!$A$2:$XDF$2,0),FALSE))</f>
        <v>4.2901999999999996</v>
      </c>
    </row>
    <row r="73" spans="1:3" x14ac:dyDescent="0.3">
      <c r="A73" s="20">
        <v>44665</v>
      </c>
      <c r="B73" s="21">
        <f>IF(VLOOKUP(A73,'Mediana Hor Móv IPCA TOP 5 LP'!$A$2:$XFC$10000,MATCH(B$1,'Mediana Hor Móv IPCA TOP 5 LP'!$A$2:$XDF$2,0),FALSE)=0,NA(),VLOOKUP(A73,'Mediana Hor Móv IPCA TOP 5 LP'!$A$2:$XFC$10000,MATCH(B$1,'Mediana Hor Móv IPCA TOP 5 LP'!$A$2:$XDF$2,0),FALSE))</f>
        <v>5.8845999999999998</v>
      </c>
      <c r="C73" s="21">
        <f>IF(VLOOKUP(A73,'Mediana Hor Móv IPCA TOP 5 LP'!$A$2:$XFC$10000,MATCH(C$1,'Mediana Hor Móv IPCA TOP 5 LP'!$A$2:$XDF$2,0),FALSE)=0,NA(),VLOOKUP(A73,'Mediana Hor Móv IPCA TOP 5 LP'!$A$2:$XFC$10000,MATCH(C$1,'Mediana Hor Móv IPCA TOP 5 LP'!$A$2:$XDF$2,0),FALSE))</f>
        <v>4.2901999999999996</v>
      </c>
    </row>
    <row r="74" spans="1:3" x14ac:dyDescent="0.3">
      <c r="A74" s="20">
        <v>44669</v>
      </c>
      <c r="B74" s="21">
        <f>IF(VLOOKUP(A74,'Mediana Hor Móv IPCA TOP 5 LP'!$A$2:$XFC$10000,MATCH(B$1,'Mediana Hor Móv IPCA TOP 5 LP'!$A$2:$XDF$2,0),FALSE)=0,NA(),VLOOKUP(A74,'Mediana Hor Móv IPCA TOP 5 LP'!$A$2:$XFC$10000,MATCH(B$1,'Mediana Hor Móv IPCA TOP 5 LP'!$A$2:$XDF$2,0),FALSE))</f>
        <v>5.7930000000000001</v>
      </c>
      <c r="C74" s="21">
        <f>IF(VLOOKUP(A74,'Mediana Hor Móv IPCA TOP 5 LP'!$A$2:$XFC$10000,MATCH(C$1,'Mediana Hor Móv IPCA TOP 5 LP'!$A$2:$XDF$2,0),FALSE)=0,NA(),VLOOKUP(A74,'Mediana Hor Móv IPCA TOP 5 LP'!$A$2:$XFC$10000,MATCH(C$1,'Mediana Hor Móv IPCA TOP 5 LP'!$A$2:$XDF$2,0),FALSE))</f>
        <v>4.2798999999999996</v>
      </c>
    </row>
    <row r="75" spans="1:3" x14ac:dyDescent="0.3">
      <c r="A75" s="20">
        <v>44670</v>
      </c>
      <c r="B75" s="21">
        <f>IF(VLOOKUP(A75,'Mediana Hor Móv IPCA TOP 5 LP'!$A$2:$XFC$10000,MATCH(B$1,'Mediana Hor Móv IPCA TOP 5 LP'!$A$2:$XDF$2,0),FALSE)=0,NA(),VLOOKUP(A75,'Mediana Hor Móv IPCA TOP 5 LP'!$A$2:$XFC$10000,MATCH(B$1,'Mediana Hor Móv IPCA TOP 5 LP'!$A$2:$XDF$2,0),FALSE))</f>
        <v>5.7701000000000002</v>
      </c>
      <c r="C75" s="21">
        <f>IF(VLOOKUP(A75,'Mediana Hor Móv IPCA TOP 5 LP'!$A$2:$XFC$10000,MATCH(C$1,'Mediana Hor Móv IPCA TOP 5 LP'!$A$2:$XDF$2,0),FALSE)=0,NA(),VLOOKUP(A75,'Mediana Hor Móv IPCA TOP 5 LP'!$A$2:$XFC$10000,MATCH(C$1,'Mediana Hor Móv IPCA TOP 5 LP'!$A$2:$XDF$2,0),FALSE))</f>
        <v>4.2798999999999996</v>
      </c>
    </row>
    <row r="76" spans="1:3" x14ac:dyDescent="0.3">
      <c r="A76" s="20">
        <v>44671</v>
      </c>
      <c r="B76" s="21">
        <f>IF(VLOOKUP(A76,'Mediana Hor Móv IPCA TOP 5 LP'!$A$2:$XFC$10000,MATCH(B$1,'Mediana Hor Móv IPCA TOP 5 LP'!$A$2:$XDF$2,0),FALSE)=0,NA(),VLOOKUP(A76,'Mediana Hor Móv IPCA TOP 5 LP'!$A$2:$XFC$10000,MATCH(B$1,'Mediana Hor Móv IPCA TOP 5 LP'!$A$2:$XDF$2,0),FALSE))</f>
        <v>5.7472000000000003</v>
      </c>
      <c r="C76" s="21">
        <f>IF(VLOOKUP(A76,'Mediana Hor Móv IPCA TOP 5 LP'!$A$2:$XFC$10000,MATCH(C$1,'Mediana Hor Móv IPCA TOP 5 LP'!$A$2:$XDF$2,0),FALSE)=0,NA(),VLOOKUP(A76,'Mediana Hor Móv IPCA TOP 5 LP'!$A$2:$XFC$10000,MATCH(C$1,'Mediana Hor Móv IPCA TOP 5 LP'!$A$2:$XDF$2,0),FALSE))</f>
        <v>4.3213999999999997</v>
      </c>
    </row>
    <row r="77" spans="1:3" x14ac:dyDescent="0.3">
      <c r="A77" s="20">
        <v>44673</v>
      </c>
      <c r="B77" s="21">
        <f>IF(VLOOKUP(A77,'Mediana Hor Móv IPCA TOP 5 LP'!$A$2:$XFC$10000,MATCH(B$1,'Mediana Hor Móv IPCA TOP 5 LP'!$A$2:$XDF$2,0),FALSE)=0,NA(),VLOOKUP(A77,'Mediana Hor Móv IPCA TOP 5 LP'!$A$2:$XFC$10000,MATCH(B$1,'Mediana Hor Móv IPCA TOP 5 LP'!$A$2:$XDF$2,0),FALSE))</f>
        <v>6.1116000000000001</v>
      </c>
      <c r="C77" s="21">
        <f>IF(VLOOKUP(A77,'Mediana Hor Móv IPCA TOP 5 LP'!$A$2:$XFC$10000,MATCH(C$1,'Mediana Hor Móv IPCA TOP 5 LP'!$A$2:$XDF$2,0),FALSE)=0,NA(),VLOOKUP(A77,'Mediana Hor Móv IPCA TOP 5 LP'!$A$2:$XFC$10000,MATCH(C$1,'Mediana Hor Móv IPCA TOP 5 LP'!$A$2:$XDF$2,0),FALSE))</f>
        <v>4.3117999999999999</v>
      </c>
    </row>
    <row r="78" spans="1:3" x14ac:dyDescent="0.3">
      <c r="A78" s="20">
        <v>44676</v>
      </c>
      <c r="B78" s="21">
        <f>IF(VLOOKUP(A78,'Mediana Hor Móv IPCA TOP 5 LP'!$A$2:$XFC$10000,MATCH(B$1,'Mediana Hor Móv IPCA TOP 5 LP'!$A$2:$XDF$2,0),FALSE)=0,NA(),VLOOKUP(A78,'Mediana Hor Móv IPCA TOP 5 LP'!$A$2:$XFC$10000,MATCH(B$1,'Mediana Hor Móv IPCA TOP 5 LP'!$A$2:$XDF$2,0),FALSE))</f>
        <v>6.1963999999999997</v>
      </c>
      <c r="C78" s="21">
        <f>IF(VLOOKUP(A78,'Mediana Hor Móv IPCA TOP 5 LP'!$A$2:$XFC$10000,MATCH(C$1,'Mediana Hor Móv IPCA TOP 5 LP'!$A$2:$XDF$2,0),FALSE)=0,NA(),VLOOKUP(A78,'Mediana Hor Móv IPCA TOP 5 LP'!$A$2:$XFC$10000,MATCH(C$1,'Mediana Hor Móv IPCA TOP 5 LP'!$A$2:$XDF$2,0),FALSE))</f>
        <v>4.3422000000000001</v>
      </c>
    </row>
    <row r="79" spans="1:3" x14ac:dyDescent="0.3">
      <c r="A79" s="20">
        <v>44677</v>
      </c>
      <c r="B79" s="21">
        <f>IF(VLOOKUP(A79,'Mediana Hor Móv IPCA TOP 5 LP'!$A$2:$XFC$10000,MATCH(B$1,'Mediana Hor Móv IPCA TOP 5 LP'!$A$2:$XDF$2,0),FALSE)=0,NA(),VLOOKUP(A79,'Mediana Hor Móv IPCA TOP 5 LP'!$A$2:$XFC$10000,MATCH(B$1,'Mediana Hor Móv IPCA TOP 5 LP'!$A$2:$XDF$2,0),FALSE))</f>
        <v>6.1844999999999999</v>
      </c>
      <c r="C79" s="21">
        <f>IF(VLOOKUP(A79,'Mediana Hor Móv IPCA TOP 5 LP'!$A$2:$XFC$10000,MATCH(C$1,'Mediana Hor Móv IPCA TOP 5 LP'!$A$2:$XDF$2,0),FALSE)=0,NA(),VLOOKUP(A79,'Mediana Hor Móv IPCA TOP 5 LP'!$A$2:$XFC$10000,MATCH(C$1,'Mediana Hor Móv IPCA TOP 5 LP'!$A$2:$XDF$2,0),FALSE))</f>
        <v>4.3422000000000001</v>
      </c>
    </row>
    <row r="80" spans="1:3" x14ac:dyDescent="0.3">
      <c r="A80" s="20">
        <v>44678</v>
      </c>
      <c r="B80" s="21">
        <f>IF(VLOOKUP(A80,'Mediana Hor Móv IPCA TOP 5 LP'!$A$2:$XFC$10000,MATCH(B$1,'Mediana Hor Móv IPCA TOP 5 LP'!$A$2:$XDF$2,0),FALSE)=0,NA(),VLOOKUP(A80,'Mediana Hor Móv IPCA TOP 5 LP'!$A$2:$XFC$10000,MATCH(B$1,'Mediana Hor Móv IPCA TOP 5 LP'!$A$2:$XDF$2,0),FALSE))</f>
        <v>6.1726999999999999</v>
      </c>
      <c r="C80" s="21">
        <f>IF(VLOOKUP(A80,'Mediana Hor Móv IPCA TOP 5 LP'!$A$2:$XFC$10000,MATCH(C$1,'Mediana Hor Móv IPCA TOP 5 LP'!$A$2:$XDF$2,0),FALSE)=0,NA(),VLOOKUP(A80,'Mediana Hor Móv IPCA TOP 5 LP'!$A$2:$XFC$10000,MATCH(C$1,'Mediana Hor Móv IPCA TOP 5 LP'!$A$2:$XDF$2,0),FALSE))</f>
        <v>4.3422000000000001</v>
      </c>
    </row>
    <row r="81" spans="1:3" x14ac:dyDescent="0.3">
      <c r="A81" s="20">
        <v>44679</v>
      </c>
      <c r="B81" s="21">
        <f>IF(VLOOKUP(A81,'Mediana Hor Móv IPCA TOP 5 LP'!$A$2:$XFC$10000,MATCH(B$1,'Mediana Hor Móv IPCA TOP 5 LP'!$A$2:$XDF$2,0),FALSE)=0,NA(),VLOOKUP(A81,'Mediana Hor Móv IPCA TOP 5 LP'!$A$2:$XFC$10000,MATCH(B$1,'Mediana Hor Móv IPCA TOP 5 LP'!$A$2:$XDF$2,0),FALSE))</f>
        <v>6.1608999999999998</v>
      </c>
      <c r="C81" s="21">
        <f>IF(VLOOKUP(A81,'Mediana Hor Móv IPCA TOP 5 LP'!$A$2:$XFC$10000,MATCH(C$1,'Mediana Hor Móv IPCA TOP 5 LP'!$A$2:$XDF$2,0),FALSE)=0,NA(),VLOOKUP(A81,'Mediana Hor Móv IPCA TOP 5 LP'!$A$2:$XFC$10000,MATCH(C$1,'Mediana Hor Móv IPCA TOP 5 LP'!$A$2:$XDF$2,0),FALSE))</f>
        <v>4.3422000000000001</v>
      </c>
    </row>
    <row r="82" spans="1:3" x14ac:dyDescent="0.3">
      <c r="A82" s="20">
        <v>44680</v>
      </c>
      <c r="B82" s="21">
        <f>IF(VLOOKUP(A82,'Mediana Hor Móv IPCA TOP 5 LP'!$A$2:$XFC$10000,MATCH(B$1,'Mediana Hor Móv IPCA TOP 5 LP'!$A$2:$XDF$2,0),FALSE)=0,NA(),VLOOKUP(A82,'Mediana Hor Móv IPCA TOP 5 LP'!$A$2:$XFC$10000,MATCH(B$1,'Mediana Hor Móv IPCA TOP 5 LP'!$A$2:$XDF$2,0),FALSE))</f>
        <v>6.6390000000000002</v>
      </c>
      <c r="C82" s="21">
        <f>IF(VLOOKUP(A82,'Mediana Hor Móv IPCA TOP 5 LP'!$A$2:$XFC$10000,MATCH(C$1,'Mediana Hor Móv IPCA TOP 5 LP'!$A$2:$XDF$2,0),FALSE)=0,NA(),VLOOKUP(A82,'Mediana Hor Móv IPCA TOP 5 LP'!$A$2:$XFC$10000,MATCH(C$1,'Mediana Hor Móv IPCA TOP 5 LP'!$A$2:$XDF$2,0),FALSE))</f>
        <v>4.4356</v>
      </c>
    </row>
    <row r="83" spans="1:3" x14ac:dyDescent="0.3">
      <c r="A83" s="20">
        <v>44683</v>
      </c>
      <c r="B83" s="21">
        <f>IF(VLOOKUP(A83,'Mediana Hor Móv IPCA TOP 5 LP'!$A$2:$XFC$10000,MATCH(B$1,'Mediana Hor Móv IPCA TOP 5 LP'!$A$2:$XDF$2,0),FALSE)=0,NA(),VLOOKUP(A83,'Mediana Hor Móv IPCA TOP 5 LP'!$A$2:$XFC$10000,MATCH(B$1,'Mediana Hor Móv IPCA TOP 5 LP'!$A$2:$XDF$2,0),FALSE))</f>
        <v>6.5909000000000004</v>
      </c>
      <c r="C83" s="21">
        <f>IF(VLOOKUP(A83,'Mediana Hor Móv IPCA TOP 5 LP'!$A$2:$XFC$10000,MATCH(C$1,'Mediana Hor Móv IPCA TOP 5 LP'!$A$2:$XDF$2,0),FALSE)=0,NA(),VLOOKUP(A83,'Mediana Hor Móv IPCA TOP 5 LP'!$A$2:$XFC$10000,MATCH(C$1,'Mediana Hor Móv IPCA TOP 5 LP'!$A$2:$XDF$2,0),FALSE))</f>
        <v>4.4356</v>
      </c>
    </row>
    <row r="84" spans="1:3" x14ac:dyDescent="0.3">
      <c r="A84" s="20">
        <v>44684</v>
      </c>
      <c r="B84" s="21">
        <f>IF(VLOOKUP(A84,'Mediana Hor Móv IPCA TOP 5 LP'!$A$2:$XFC$10000,MATCH(B$1,'Mediana Hor Móv IPCA TOP 5 LP'!$A$2:$XDF$2,0),FALSE)=0,NA(),VLOOKUP(A84,'Mediana Hor Móv IPCA TOP 5 LP'!$A$2:$XFC$10000,MATCH(B$1,'Mediana Hor Móv IPCA TOP 5 LP'!$A$2:$XDF$2,0),FALSE))</f>
        <v>6.5749000000000004</v>
      </c>
      <c r="C84" s="21">
        <f>IF(VLOOKUP(A84,'Mediana Hor Móv IPCA TOP 5 LP'!$A$2:$XFC$10000,MATCH(C$1,'Mediana Hor Móv IPCA TOP 5 LP'!$A$2:$XDF$2,0),FALSE)=0,NA(),VLOOKUP(A84,'Mediana Hor Móv IPCA TOP 5 LP'!$A$2:$XFC$10000,MATCH(C$1,'Mediana Hor Móv IPCA TOP 5 LP'!$A$2:$XDF$2,0),FALSE))</f>
        <v>4.4356</v>
      </c>
    </row>
    <row r="85" spans="1:3" x14ac:dyDescent="0.3">
      <c r="A85" s="20">
        <v>44685</v>
      </c>
      <c r="B85" s="21">
        <f>IF(VLOOKUP(A85,'Mediana Hor Móv IPCA TOP 5 LP'!$A$2:$XFC$10000,MATCH(B$1,'Mediana Hor Móv IPCA TOP 5 LP'!$A$2:$XDF$2,0),FALSE)=0,NA(),VLOOKUP(A85,'Mediana Hor Móv IPCA TOP 5 LP'!$A$2:$XFC$10000,MATCH(B$1,'Mediana Hor Móv IPCA TOP 5 LP'!$A$2:$XDF$2,0),FALSE))</f>
        <v>6.5587999999999997</v>
      </c>
      <c r="C85" s="21">
        <f>IF(VLOOKUP(A85,'Mediana Hor Móv IPCA TOP 5 LP'!$A$2:$XFC$10000,MATCH(C$1,'Mediana Hor Móv IPCA TOP 5 LP'!$A$2:$XDF$2,0),FALSE)=0,NA(),VLOOKUP(A85,'Mediana Hor Móv IPCA TOP 5 LP'!$A$2:$XFC$10000,MATCH(C$1,'Mediana Hor Móv IPCA TOP 5 LP'!$A$2:$XDF$2,0),FALSE))</f>
        <v>4.4356</v>
      </c>
    </row>
    <row r="86" spans="1:3" x14ac:dyDescent="0.3">
      <c r="A86" s="20">
        <v>44686</v>
      </c>
      <c r="B86" s="21">
        <f>IF(VLOOKUP(A86,'Mediana Hor Móv IPCA TOP 5 LP'!$A$2:$XFC$10000,MATCH(B$1,'Mediana Hor Móv IPCA TOP 5 LP'!$A$2:$XDF$2,0),FALSE)=0,NA(),VLOOKUP(A86,'Mediana Hor Móv IPCA TOP 5 LP'!$A$2:$XFC$10000,MATCH(B$1,'Mediana Hor Móv IPCA TOP 5 LP'!$A$2:$XDF$2,0),FALSE))</f>
        <v>6.5427999999999997</v>
      </c>
      <c r="C86" s="21">
        <f>IF(VLOOKUP(A86,'Mediana Hor Móv IPCA TOP 5 LP'!$A$2:$XFC$10000,MATCH(C$1,'Mediana Hor Móv IPCA TOP 5 LP'!$A$2:$XDF$2,0),FALSE)=0,NA(),VLOOKUP(A86,'Mediana Hor Móv IPCA TOP 5 LP'!$A$2:$XFC$10000,MATCH(C$1,'Mediana Hor Móv IPCA TOP 5 LP'!$A$2:$XDF$2,0),FALSE))</f>
        <v>4.4356</v>
      </c>
    </row>
    <row r="87" spans="1:3" x14ac:dyDescent="0.3">
      <c r="A87" s="20">
        <v>44687</v>
      </c>
      <c r="B87" s="21">
        <f>IF(VLOOKUP(A87,'Mediana Hor Móv IPCA TOP 5 LP'!$A$2:$XFC$10000,MATCH(B$1,'Mediana Hor Móv IPCA TOP 5 LP'!$A$2:$XDF$2,0),FALSE)=0,NA(),VLOOKUP(A87,'Mediana Hor Móv IPCA TOP 5 LP'!$A$2:$XFC$10000,MATCH(B$1,'Mediana Hor Móv IPCA TOP 5 LP'!$A$2:$XDF$2,0),FALSE))</f>
        <v>6.5267999999999997</v>
      </c>
      <c r="C87" s="21">
        <f>IF(VLOOKUP(A87,'Mediana Hor Móv IPCA TOP 5 LP'!$A$2:$XFC$10000,MATCH(C$1,'Mediana Hor Móv IPCA TOP 5 LP'!$A$2:$XDF$2,0),FALSE)=0,NA(),VLOOKUP(A87,'Mediana Hor Móv IPCA TOP 5 LP'!$A$2:$XFC$10000,MATCH(C$1,'Mediana Hor Móv IPCA TOP 5 LP'!$A$2:$XDF$2,0),FALSE))</f>
        <v>4.4356</v>
      </c>
    </row>
    <row r="88" spans="1:3" x14ac:dyDescent="0.3">
      <c r="A88" s="20">
        <v>44690</v>
      </c>
      <c r="B88" s="21">
        <f>IF(VLOOKUP(A88,'Mediana Hor Móv IPCA TOP 5 LP'!$A$2:$XFC$10000,MATCH(B$1,'Mediana Hor Móv IPCA TOP 5 LP'!$A$2:$XDF$2,0),FALSE)=0,NA(),VLOOKUP(A88,'Mediana Hor Móv IPCA TOP 5 LP'!$A$2:$XFC$10000,MATCH(B$1,'Mediana Hor Móv IPCA TOP 5 LP'!$A$2:$XDF$2,0),FALSE))</f>
        <v>6.6235999999999997</v>
      </c>
      <c r="C88" s="21">
        <f>IF(VLOOKUP(A88,'Mediana Hor Móv IPCA TOP 5 LP'!$A$2:$XFC$10000,MATCH(C$1,'Mediana Hor Móv IPCA TOP 5 LP'!$A$2:$XDF$2,0),FALSE)=0,NA(),VLOOKUP(A88,'Mediana Hor Móv IPCA TOP 5 LP'!$A$2:$XFC$10000,MATCH(C$1,'Mediana Hor Móv IPCA TOP 5 LP'!$A$2:$XDF$2,0),FALSE))</f>
        <v>4.6021000000000001</v>
      </c>
    </row>
    <row r="89" spans="1:3" x14ac:dyDescent="0.3">
      <c r="A89" s="20">
        <v>44691</v>
      </c>
      <c r="B89" s="21">
        <f>IF(VLOOKUP(A89,'Mediana Hor Móv IPCA TOP 5 LP'!$A$2:$XFC$10000,MATCH(B$1,'Mediana Hor Móv IPCA TOP 5 LP'!$A$2:$XDF$2,0),FALSE)=0,NA(),VLOOKUP(A89,'Mediana Hor Móv IPCA TOP 5 LP'!$A$2:$XFC$10000,MATCH(B$1,'Mediana Hor Móv IPCA TOP 5 LP'!$A$2:$XDF$2,0),FALSE))</f>
        <v>6.6005000000000003</v>
      </c>
      <c r="C89" s="21">
        <f>IF(VLOOKUP(A89,'Mediana Hor Móv IPCA TOP 5 LP'!$A$2:$XFC$10000,MATCH(C$1,'Mediana Hor Móv IPCA TOP 5 LP'!$A$2:$XDF$2,0),FALSE)=0,NA(),VLOOKUP(A89,'Mediana Hor Móv IPCA TOP 5 LP'!$A$2:$XFC$10000,MATCH(C$1,'Mediana Hor Móv IPCA TOP 5 LP'!$A$2:$XDF$2,0),FALSE))</f>
        <v>4.6021000000000001</v>
      </c>
    </row>
    <row r="90" spans="1:3" x14ac:dyDescent="0.3">
      <c r="A90" s="20">
        <v>44692</v>
      </c>
      <c r="B90" s="21">
        <f>IF(VLOOKUP(A90,'Mediana Hor Móv IPCA TOP 5 LP'!$A$2:$XFC$10000,MATCH(B$1,'Mediana Hor Móv IPCA TOP 5 LP'!$A$2:$XDF$2,0),FALSE)=0,NA(),VLOOKUP(A90,'Mediana Hor Móv IPCA TOP 5 LP'!$A$2:$XFC$10000,MATCH(B$1,'Mediana Hor Móv IPCA TOP 5 LP'!$A$2:$XDF$2,0),FALSE))</f>
        <v>6.5997000000000003</v>
      </c>
      <c r="C90" s="21" t="e">
        <f>IF(VLOOKUP(A90,'Mediana Hor Móv IPCA TOP 5 LP'!$A$2:$XFC$10000,MATCH(C$1,'Mediana Hor Móv IPCA TOP 5 LP'!$A$2:$XDF$2,0),FALSE)=0,NA(),VLOOKUP(A90,'Mediana Hor Móv IPCA TOP 5 LP'!$A$2:$XFC$10000,MATCH(C$1,'Mediana Hor Móv IPCA TOP 5 LP'!$A$2:$XDF$2,0),FALSE))</f>
        <v>#N/A</v>
      </c>
    </row>
    <row r="91" spans="1:3" x14ac:dyDescent="0.3">
      <c r="A91" s="20">
        <v>44693</v>
      </c>
      <c r="B91" s="21">
        <f>IF(VLOOKUP(A91,'Mediana Hor Móv IPCA TOP 5 LP'!$A$2:$XFC$10000,MATCH(B$1,'Mediana Hor Móv IPCA TOP 5 LP'!$A$2:$XDF$2,0),FALSE)=0,NA(),VLOOKUP(A91,'Mediana Hor Móv IPCA TOP 5 LP'!$A$2:$XFC$10000,MATCH(B$1,'Mediana Hor Móv IPCA TOP 5 LP'!$A$2:$XDF$2,0),FALSE))</f>
        <v>6.5990000000000002</v>
      </c>
      <c r="C91" s="21" t="e">
        <f>IF(VLOOKUP(A91,'Mediana Hor Móv IPCA TOP 5 LP'!$A$2:$XFC$10000,MATCH(C$1,'Mediana Hor Móv IPCA TOP 5 LP'!$A$2:$XDF$2,0),FALSE)=0,NA(),VLOOKUP(A91,'Mediana Hor Móv IPCA TOP 5 LP'!$A$2:$XFC$10000,MATCH(C$1,'Mediana Hor Móv IPCA TOP 5 LP'!$A$2:$XDF$2,0),FALSE))</f>
        <v>#N/A</v>
      </c>
    </row>
    <row r="92" spans="1:3" x14ac:dyDescent="0.3">
      <c r="A92" s="20">
        <v>44694</v>
      </c>
      <c r="B92" s="21">
        <f>IF(VLOOKUP(A92,'Mediana Hor Móv IPCA TOP 5 LP'!$A$2:$XFC$10000,MATCH(B$1,'Mediana Hor Móv IPCA TOP 5 LP'!$A$2:$XDF$2,0),FALSE)=0,NA(),VLOOKUP(A92,'Mediana Hor Móv IPCA TOP 5 LP'!$A$2:$XFC$10000,MATCH(B$1,'Mediana Hor Móv IPCA TOP 5 LP'!$A$2:$XDF$2,0),FALSE))</f>
        <v>6.9207000000000001</v>
      </c>
      <c r="C92" s="21" t="e">
        <f>IF(VLOOKUP(A92,'Mediana Hor Móv IPCA TOP 5 LP'!$A$2:$XFC$10000,MATCH(C$1,'Mediana Hor Móv IPCA TOP 5 LP'!$A$2:$XDF$2,0),FALSE)=0,NA(),VLOOKUP(A92,'Mediana Hor Móv IPCA TOP 5 LP'!$A$2:$XFC$10000,MATCH(C$1,'Mediana Hor Móv IPCA TOP 5 LP'!$A$2:$XDF$2,0),FALSE))</f>
        <v>#N/A</v>
      </c>
    </row>
    <row r="93" spans="1:3" x14ac:dyDescent="0.3">
      <c r="A93" s="20">
        <v>44697</v>
      </c>
      <c r="B93" s="21">
        <f>IF(VLOOKUP(A93,'Mediana Hor Móv IPCA TOP 5 LP'!$A$2:$XFC$10000,MATCH(B$1,'Mediana Hor Móv IPCA TOP 5 LP'!$A$2:$XDF$2,0),FALSE)=0,NA(),VLOOKUP(A93,'Mediana Hor Móv IPCA TOP 5 LP'!$A$2:$XFC$10000,MATCH(B$1,'Mediana Hor Móv IPCA TOP 5 LP'!$A$2:$XDF$2,0),FALSE))</f>
        <v>7.1174999999999997</v>
      </c>
      <c r="C93" s="21">
        <f>IF(VLOOKUP(A93,'Mediana Hor Móv IPCA TOP 5 LP'!$A$2:$XFC$10000,MATCH(C$1,'Mediana Hor Móv IPCA TOP 5 LP'!$A$2:$XDF$2,0),FALSE)=0,NA(),VLOOKUP(A93,'Mediana Hor Móv IPCA TOP 5 LP'!$A$2:$XFC$10000,MATCH(C$1,'Mediana Hor Móv IPCA TOP 5 LP'!$A$2:$XDF$2,0),FALSE))</f>
        <v>4.8944000000000001</v>
      </c>
    </row>
    <row r="94" spans="1:3" x14ac:dyDescent="0.3">
      <c r="A94" s="20">
        <v>44698</v>
      </c>
      <c r="B94" s="21">
        <f>IF(VLOOKUP(A94,'Mediana Hor Móv IPCA TOP 5 LP'!$A$2:$XFC$10000,MATCH(B$1,'Mediana Hor Móv IPCA TOP 5 LP'!$A$2:$XDF$2,0),FALSE)=0,NA(),VLOOKUP(A94,'Mediana Hor Móv IPCA TOP 5 LP'!$A$2:$XFC$10000,MATCH(B$1,'Mediana Hor Móv IPCA TOP 5 LP'!$A$2:$XDF$2,0),FALSE))</f>
        <v>7.1097999999999999</v>
      </c>
      <c r="C94" s="21">
        <f>IF(VLOOKUP(A94,'Mediana Hor Móv IPCA TOP 5 LP'!$A$2:$XFC$10000,MATCH(C$1,'Mediana Hor Móv IPCA TOP 5 LP'!$A$2:$XDF$2,0),FALSE)=0,NA(),VLOOKUP(A94,'Mediana Hor Móv IPCA TOP 5 LP'!$A$2:$XFC$10000,MATCH(C$1,'Mediana Hor Móv IPCA TOP 5 LP'!$A$2:$XDF$2,0),FALSE))</f>
        <v>4.8925999999999998</v>
      </c>
    </row>
    <row r="95" spans="1:3" x14ac:dyDescent="0.3">
      <c r="A95" s="20">
        <v>44699</v>
      </c>
      <c r="B95" s="21">
        <f>IF(VLOOKUP(A95,'Mediana Hor Móv IPCA TOP 5 LP'!$A$2:$XFC$10000,MATCH(B$1,'Mediana Hor Móv IPCA TOP 5 LP'!$A$2:$XDF$2,0),FALSE)=0,NA(),VLOOKUP(A95,'Mediana Hor Móv IPCA TOP 5 LP'!$A$2:$XFC$10000,MATCH(B$1,'Mediana Hor Móv IPCA TOP 5 LP'!$A$2:$XDF$2,0),FALSE))</f>
        <v>7.1020000000000003</v>
      </c>
      <c r="C95" s="21">
        <f>IF(VLOOKUP(A95,'Mediana Hor Móv IPCA TOP 5 LP'!$A$2:$XFC$10000,MATCH(C$1,'Mediana Hor Móv IPCA TOP 5 LP'!$A$2:$XDF$2,0),FALSE)=0,NA(),VLOOKUP(A95,'Mediana Hor Móv IPCA TOP 5 LP'!$A$2:$XFC$10000,MATCH(C$1,'Mediana Hor Móv IPCA TOP 5 LP'!$A$2:$XDF$2,0),FALSE))</f>
        <v>4.8907999999999996</v>
      </c>
    </row>
    <row r="96" spans="1:3" x14ac:dyDescent="0.3">
      <c r="A96" s="20">
        <v>44700</v>
      </c>
      <c r="B96" s="21">
        <f>IF(VLOOKUP(A96,'Mediana Hor Móv IPCA TOP 5 LP'!$A$2:$XFC$10000,MATCH(B$1,'Mediana Hor Móv IPCA TOP 5 LP'!$A$2:$XDF$2,0),FALSE)=0,NA(),VLOOKUP(A96,'Mediana Hor Móv IPCA TOP 5 LP'!$A$2:$XFC$10000,MATCH(B$1,'Mediana Hor Móv IPCA TOP 5 LP'!$A$2:$XDF$2,0),FALSE))</f>
        <v>7.0942999999999996</v>
      </c>
      <c r="C96" s="21">
        <f>IF(VLOOKUP(A96,'Mediana Hor Móv IPCA TOP 5 LP'!$A$2:$XFC$10000,MATCH(C$1,'Mediana Hor Móv IPCA TOP 5 LP'!$A$2:$XDF$2,0),FALSE)=0,NA(),VLOOKUP(A96,'Mediana Hor Móv IPCA TOP 5 LP'!$A$2:$XFC$10000,MATCH(C$1,'Mediana Hor Móv IPCA TOP 5 LP'!$A$2:$XDF$2,0),FALSE))</f>
        <v>4.8890000000000002</v>
      </c>
    </row>
    <row r="97" spans="1:3" x14ac:dyDescent="0.3">
      <c r="A97" s="20">
        <v>44701</v>
      </c>
      <c r="B97" s="21">
        <f>IF(VLOOKUP(A97,'Mediana Hor Móv IPCA TOP 5 LP'!$A$2:$XFC$10000,MATCH(B$1,'Mediana Hor Móv IPCA TOP 5 LP'!$A$2:$XDF$2,0),FALSE)=0,NA(),VLOOKUP(A97,'Mediana Hor Móv IPCA TOP 5 LP'!$A$2:$XFC$10000,MATCH(B$1,'Mediana Hor Móv IPCA TOP 5 LP'!$A$2:$XDF$2,0),FALSE))</f>
        <v>6.8315000000000001</v>
      </c>
      <c r="C97" s="21">
        <f>IF(VLOOKUP(A97,'Mediana Hor Móv IPCA TOP 5 LP'!$A$2:$XFC$10000,MATCH(C$1,'Mediana Hor Móv IPCA TOP 5 LP'!$A$2:$XDF$2,0),FALSE)=0,NA(),VLOOKUP(A97,'Mediana Hor Móv IPCA TOP 5 LP'!$A$2:$XFC$10000,MATCH(C$1,'Mediana Hor Móv IPCA TOP 5 LP'!$A$2:$XDF$2,0),FALSE))</f>
        <v>4.9885999999999999</v>
      </c>
    </row>
    <row r="98" spans="1:3" x14ac:dyDescent="0.3">
      <c r="A98" s="20">
        <v>44704</v>
      </c>
      <c r="B98" s="21">
        <f>IF(VLOOKUP(A98,'Mediana Hor Móv IPCA TOP 5 LP'!$A$2:$XFC$10000,MATCH(B$1,'Mediana Hor Móv IPCA TOP 5 LP'!$A$2:$XDF$2,0),FALSE)=0,NA(),VLOOKUP(A98,'Mediana Hor Móv IPCA TOP 5 LP'!$A$2:$XFC$10000,MATCH(B$1,'Mediana Hor Móv IPCA TOP 5 LP'!$A$2:$XDF$2,0),FALSE))</f>
        <v>6.8083999999999998</v>
      </c>
      <c r="C98" s="21">
        <f>IF(VLOOKUP(A98,'Mediana Hor Móv IPCA TOP 5 LP'!$A$2:$XFC$10000,MATCH(C$1,'Mediana Hor Móv IPCA TOP 5 LP'!$A$2:$XDF$2,0),FALSE)=0,NA(),VLOOKUP(A98,'Mediana Hor Móv IPCA TOP 5 LP'!$A$2:$XFC$10000,MATCH(C$1,'Mediana Hor Móv IPCA TOP 5 LP'!$A$2:$XDF$2,0),FALSE))</f>
        <v>4.9842000000000004</v>
      </c>
    </row>
    <row r="99" spans="1:3" x14ac:dyDescent="0.3">
      <c r="A99" s="20">
        <v>44705</v>
      </c>
      <c r="B99" s="21">
        <f>IF(VLOOKUP(A99,'Mediana Hor Móv IPCA TOP 5 LP'!$A$2:$XFC$10000,MATCH(B$1,'Mediana Hor Móv IPCA TOP 5 LP'!$A$2:$XDF$2,0),FALSE)=0,NA(),VLOOKUP(A99,'Mediana Hor Móv IPCA TOP 5 LP'!$A$2:$XFC$10000,MATCH(B$1,'Mediana Hor Móv IPCA TOP 5 LP'!$A$2:$XDF$2,0),FALSE))</f>
        <v>6.8007</v>
      </c>
      <c r="C99" s="21">
        <f>IF(VLOOKUP(A99,'Mediana Hor Móv IPCA TOP 5 LP'!$A$2:$XFC$10000,MATCH(C$1,'Mediana Hor Móv IPCA TOP 5 LP'!$A$2:$XDF$2,0),FALSE)=0,NA(),VLOOKUP(A99,'Mediana Hor Móv IPCA TOP 5 LP'!$A$2:$XFC$10000,MATCH(C$1,'Mediana Hor Móv IPCA TOP 5 LP'!$A$2:$XDF$2,0),FALSE))</f>
        <v>4.9805999999999999</v>
      </c>
    </row>
    <row r="100" spans="1:3" x14ac:dyDescent="0.3">
      <c r="A100" s="20">
        <v>44706</v>
      </c>
      <c r="B100" s="21">
        <f>IF(VLOOKUP(A100,'Mediana Hor Móv IPCA TOP 5 LP'!$A$2:$XFC$10000,MATCH(B$1,'Mediana Hor Móv IPCA TOP 5 LP'!$A$2:$XDF$2,0),FALSE)=0,NA(),VLOOKUP(A100,'Mediana Hor Móv IPCA TOP 5 LP'!$A$2:$XFC$10000,MATCH(B$1,'Mediana Hor Móv IPCA TOP 5 LP'!$A$2:$XDF$2,0),FALSE))</f>
        <v>6.7930000000000001</v>
      </c>
      <c r="C100" s="21">
        <f>IF(VLOOKUP(A100,'Mediana Hor Móv IPCA TOP 5 LP'!$A$2:$XFC$10000,MATCH(C$1,'Mediana Hor Móv IPCA TOP 5 LP'!$A$2:$XDF$2,0),FALSE)=0,NA(),VLOOKUP(A100,'Mediana Hor Móv IPCA TOP 5 LP'!$A$2:$XFC$10000,MATCH(C$1,'Mediana Hor Móv IPCA TOP 5 LP'!$A$2:$XDF$2,0),FALSE))</f>
        <v>4.9770000000000003</v>
      </c>
    </row>
    <row r="101" spans="1:3" x14ac:dyDescent="0.3">
      <c r="A101" s="20">
        <v>44707</v>
      </c>
      <c r="B101" s="21">
        <f>IF(VLOOKUP(A101,'Mediana Hor Móv IPCA TOP 5 LP'!$A$2:$XFC$10000,MATCH(B$1,'Mediana Hor Móv IPCA TOP 5 LP'!$A$2:$XDF$2,0),FALSE)=0,NA(),VLOOKUP(A101,'Mediana Hor Móv IPCA TOP 5 LP'!$A$2:$XFC$10000,MATCH(B$1,'Mediana Hor Móv IPCA TOP 5 LP'!$A$2:$XDF$2,0),FALSE))</f>
        <v>6.7853000000000003</v>
      </c>
      <c r="C101" s="21">
        <f>IF(VLOOKUP(A101,'Mediana Hor Móv IPCA TOP 5 LP'!$A$2:$XFC$10000,MATCH(C$1,'Mediana Hor Móv IPCA TOP 5 LP'!$A$2:$XDF$2,0),FALSE)=0,NA(),VLOOKUP(A101,'Mediana Hor Móv IPCA TOP 5 LP'!$A$2:$XFC$10000,MATCH(C$1,'Mediana Hor Móv IPCA TOP 5 LP'!$A$2:$XDF$2,0),FALSE))</f>
        <v>4.9733999999999998</v>
      </c>
    </row>
    <row r="102" spans="1:3" x14ac:dyDescent="0.3">
      <c r="A102" s="20">
        <v>44708</v>
      </c>
      <c r="B102" s="21">
        <f>IF(VLOOKUP(A102,'Mediana Hor Móv IPCA TOP 5 LP'!$A$2:$XFC$10000,MATCH(B$1,'Mediana Hor Móv IPCA TOP 5 LP'!$A$2:$XDF$2,0),FALSE)=0,NA(),VLOOKUP(A102,'Mediana Hor Móv IPCA TOP 5 LP'!$A$2:$XFC$10000,MATCH(B$1,'Mediana Hor Móv IPCA TOP 5 LP'!$A$2:$XDF$2,0),FALSE))</f>
        <v>6.7775999999999996</v>
      </c>
      <c r="C102" s="21">
        <f>IF(VLOOKUP(A102,'Mediana Hor Móv IPCA TOP 5 LP'!$A$2:$XFC$10000,MATCH(C$1,'Mediana Hor Móv IPCA TOP 5 LP'!$A$2:$XDF$2,0),FALSE)=0,NA(),VLOOKUP(A102,'Mediana Hor Móv IPCA TOP 5 LP'!$A$2:$XFC$10000,MATCH(C$1,'Mediana Hor Móv IPCA TOP 5 LP'!$A$2:$XDF$2,0),FALSE))</f>
        <v>4.9698000000000002</v>
      </c>
    </row>
    <row r="103" spans="1:3" x14ac:dyDescent="0.3">
      <c r="A103" s="20">
        <v>44711</v>
      </c>
      <c r="B103" s="21">
        <f>IF(VLOOKUP(A103,'Mediana Hor Móv IPCA TOP 5 LP'!$A$2:$XFC$10000,MATCH(B$1,'Mediana Hor Móv IPCA TOP 5 LP'!$A$2:$XDF$2,0),FALSE)=0,NA(),VLOOKUP(A103,'Mediana Hor Móv IPCA TOP 5 LP'!$A$2:$XFC$10000,MATCH(B$1,'Mediana Hor Móv IPCA TOP 5 LP'!$A$2:$XDF$2,0),FALSE))</f>
        <v>6.7545999999999999</v>
      </c>
      <c r="C103" s="21">
        <f>IF(VLOOKUP(A103,'Mediana Hor Móv IPCA TOP 5 LP'!$A$2:$XFC$10000,MATCH(C$1,'Mediana Hor Móv IPCA TOP 5 LP'!$A$2:$XDF$2,0),FALSE)=0,NA(),VLOOKUP(A103,'Mediana Hor Móv IPCA TOP 5 LP'!$A$2:$XFC$10000,MATCH(C$1,'Mediana Hor Móv IPCA TOP 5 LP'!$A$2:$XDF$2,0),FALSE))</f>
        <v>4.9570999999999996</v>
      </c>
    </row>
    <row r="104" spans="1:3" x14ac:dyDescent="0.3">
      <c r="A104" s="20">
        <v>44712</v>
      </c>
      <c r="B104" s="21">
        <f>IF(VLOOKUP(A104,'Mediana Hor Móv IPCA TOP 5 LP'!$A$2:$XFC$10000,MATCH(B$1,'Mediana Hor Móv IPCA TOP 5 LP'!$A$2:$XDF$2,0),FALSE)=0,NA(),VLOOKUP(A104,'Mediana Hor Móv IPCA TOP 5 LP'!$A$2:$XFC$10000,MATCH(B$1,'Mediana Hor Móv IPCA TOP 5 LP'!$A$2:$XDF$2,0),FALSE))</f>
        <v>6.7469000000000001</v>
      </c>
      <c r="C104" s="21">
        <f>IF(VLOOKUP(A104,'Mediana Hor Móv IPCA TOP 5 LP'!$A$2:$XFC$10000,MATCH(C$1,'Mediana Hor Móv IPCA TOP 5 LP'!$A$2:$XDF$2,0),FALSE)=0,NA(),VLOOKUP(A104,'Mediana Hor Móv IPCA TOP 5 LP'!$A$2:$XFC$10000,MATCH(C$1,'Mediana Hor Móv IPCA TOP 5 LP'!$A$2:$XDF$2,0),FALSE))</f>
        <v>4.9553000000000003</v>
      </c>
    </row>
    <row r="105" spans="1:3" x14ac:dyDescent="0.3">
      <c r="A105" s="20">
        <v>44713</v>
      </c>
      <c r="B105" s="21">
        <f>IF(VLOOKUP(A105,'Mediana Hor Móv IPCA TOP 5 LP'!$A$2:$XFC$10000,MATCH(B$1,'Mediana Hor Móv IPCA TOP 5 LP'!$A$2:$XDF$2,0),FALSE)=0,NA(),VLOOKUP(A105,'Mediana Hor Móv IPCA TOP 5 LP'!$A$2:$XFC$10000,MATCH(B$1,'Mediana Hor Móv IPCA TOP 5 LP'!$A$2:$XDF$2,0),FALSE))</f>
        <v>6.7392000000000003</v>
      </c>
      <c r="C105" s="21">
        <f>IF(VLOOKUP(A105,'Mediana Hor Móv IPCA TOP 5 LP'!$A$2:$XFC$10000,MATCH(C$1,'Mediana Hor Móv IPCA TOP 5 LP'!$A$2:$XDF$2,0),FALSE)=0,NA(),VLOOKUP(A105,'Mediana Hor Móv IPCA TOP 5 LP'!$A$2:$XFC$10000,MATCH(C$1,'Mediana Hor Móv IPCA TOP 5 LP'!$A$2:$XDF$2,0),FALSE))</f>
        <v>4.9516999999999998</v>
      </c>
    </row>
    <row r="106" spans="1:3" x14ac:dyDescent="0.3">
      <c r="A106" s="20">
        <v>44714</v>
      </c>
      <c r="B106" s="21">
        <f>IF(VLOOKUP(A106,'Mediana Hor Móv IPCA TOP 5 LP'!$A$2:$XFC$10000,MATCH(B$1,'Mediana Hor Móv IPCA TOP 5 LP'!$A$2:$XDF$2,0),FALSE)=0,NA(),VLOOKUP(A106,'Mediana Hor Móv IPCA TOP 5 LP'!$A$2:$XFC$10000,MATCH(B$1,'Mediana Hor Móv IPCA TOP 5 LP'!$A$2:$XDF$2,0),FALSE))</f>
        <v>6.7314999999999996</v>
      </c>
      <c r="C106" s="21">
        <f>IF(VLOOKUP(A106,'Mediana Hor Móv IPCA TOP 5 LP'!$A$2:$XFC$10000,MATCH(C$1,'Mediana Hor Móv IPCA TOP 5 LP'!$A$2:$XDF$2,0),FALSE)=0,NA(),VLOOKUP(A106,'Mediana Hor Móv IPCA TOP 5 LP'!$A$2:$XFC$10000,MATCH(C$1,'Mediana Hor Móv IPCA TOP 5 LP'!$A$2:$XDF$2,0),FALSE))</f>
        <v>4.9481000000000002</v>
      </c>
    </row>
    <row r="107" spans="1:3" x14ac:dyDescent="0.3">
      <c r="A107" s="20">
        <v>44715</v>
      </c>
      <c r="B107" s="21">
        <f>IF(VLOOKUP(A107,'Mediana Hor Móv IPCA TOP 5 LP'!$A$2:$XFC$10000,MATCH(B$1,'Mediana Hor Móv IPCA TOP 5 LP'!$A$2:$XDF$2,0),FALSE)=0,NA(),VLOOKUP(A107,'Mediana Hor Móv IPCA TOP 5 LP'!$A$2:$XFC$10000,MATCH(B$1,'Mediana Hor Móv IPCA TOP 5 LP'!$A$2:$XDF$2,0),FALSE))</f>
        <v>6.7237999999999998</v>
      </c>
      <c r="C107" s="21">
        <f>IF(VLOOKUP(A107,'Mediana Hor Móv IPCA TOP 5 LP'!$A$2:$XFC$10000,MATCH(C$1,'Mediana Hor Móv IPCA TOP 5 LP'!$A$2:$XDF$2,0),FALSE)=0,NA(),VLOOKUP(A107,'Mediana Hor Móv IPCA TOP 5 LP'!$A$2:$XFC$10000,MATCH(C$1,'Mediana Hor Móv IPCA TOP 5 LP'!$A$2:$XDF$2,0),FALSE))</f>
        <v>4.9444999999999997</v>
      </c>
    </row>
    <row r="108" spans="1:3" x14ac:dyDescent="0.3">
      <c r="A108" s="20">
        <v>44718</v>
      </c>
      <c r="B108" s="21">
        <f>IF(VLOOKUP(A108,'Mediana Hor Móv IPCA TOP 5 LP'!$A$2:$XFC$10000,MATCH(B$1,'Mediana Hor Móv IPCA TOP 5 LP'!$A$2:$XDF$2,0),FALSE)=0,NA(),VLOOKUP(A108,'Mediana Hor Móv IPCA TOP 5 LP'!$A$2:$XFC$10000,MATCH(B$1,'Mediana Hor Móv IPCA TOP 5 LP'!$A$2:$XDF$2,0),FALSE))</f>
        <v>6.7007000000000003</v>
      </c>
      <c r="C108" s="21">
        <f>IF(VLOOKUP(A108,'Mediana Hor Móv IPCA TOP 5 LP'!$A$2:$XFC$10000,MATCH(C$1,'Mediana Hor Móv IPCA TOP 5 LP'!$A$2:$XDF$2,0),FALSE)=0,NA(),VLOOKUP(A108,'Mediana Hor Móv IPCA TOP 5 LP'!$A$2:$XFC$10000,MATCH(C$1,'Mediana Hor Móv IPCA TOP 5 LP'!$A$2:$XDF$2,0),FALSE))</f>
        <v>4.9337</v>
      </c>
    </row>
    <row r="109" spans="1:3" x14ac:dyDescent="0.3">
      <c r="A109" s="20">
        <v>44719</v>
      </c>
      <c r="B109" s="21">
        <f>IF(VLOOKUP(A109,'Mediana Hor Móv IPCA TOP 5 LP'!$A$2:$XFC$10000,MATCH(B$1,'Mediana Hor Móv IPCA TOP 5 LP'!$A$2:$XDF$2,0),FALSE)=0,NA(),VLOOKUP(A109,'Mediana Hor Móv IPCA TOP 5 LP'!$A$2:$XFC$10000,MATCH(B$1,'Mediana Hor Móv IPCA TOP 5 LP'!$A$2:$XDF$2,0),FALSE))</f>
        <v>6.6929999999999996</v>
      </c>
      <c r="C109" s="21">
        <f>IF(VLOOKUP(A109,'Mediana Hor Móv IPCA TOP 5 LP'!$A$2:$XFC$10000,MATCH(C$1,'Mediana Hor Móv IPCA TOP 5 LP'!$A$2:$XDF$2,0),FALSE)=0,NA(),VLOOKUP(A109,'Mediana Hor Móv IPCA TOP 5 LP'!$A$2:$XFC$10000,MATCH(C$1,'Mediana Hor Móv IPCA TOP 5 LP'!$A$2:$XDF$2,0),FALSE))</f>
        <v>4.9301000000000004</v>
      </c>
    </row>
    <row r="110" spans="1:3" x14ac:dyDescent="0.3">
      <c r="A110" s="20">
        <v>44720</v>
      </c>
      <c r="B110" s="21">
        <f>IF(VLOOKUP(A110,'Mediana Hor Móv IPCA TOP 5 LP'!$A$2:$XFC$10000,MATCH(B$1,'Mediana Hor Móv IPCA TOP 5 LP'!$A$2:$XDF$2,0),FALSE)=0,NA(),VLOOKUP(A110,'Mediana Hor Móv IPCA TOP 5 LP'!$A$2:$XFC$10000,MATCH(B$1,'Mediana Hor Móv IPCA TOP 5 LP'!$A$2:$XDF$2,0),FALSE))</f>
        <v>6.6852999999999998</v>
      </c>
      <c r="C110" s="21">
        <f>IF(VLOOKUP(A110,'Mediana Hor Móv IPCA TOP 5 LP'!$A$2:$XFC$10000,MATCH(C$1,'Mediana Hor Móv IPCA TOP 5 LP'!$A$2:$XDF$2,0),FALSE)=0,NA(),VLOOKUP(A110,'Mediana Hor Móv IPCA TOP 5 LP'!$A$2:$XFC$10000,MATCH(C$1,'Mediana Hor Móv IPCA TOP 5 LP'!$A$2:$XDF$2,0),FALSE))</f>
        <v>4.9264999999999999</v>
      </c>
    </row>
    <row r="111" spans="1:3" x14ac:dyDescent="0.3">
      <c r="A111" s="20">
        <v>44721</v>
      </c>
      <c r="B111" s="21">
        <f>IF(VLOOKUP(A111,'Mediana Hor Móv IPCA TOP 5 LP'!$A$2:$XFC$10000,MATCH(B$1,'Mediana Hor Móv IPCA TOP 5 LP'!$A$2:$XDF$2,0),FALSE)=0,NA(),VLOOKUP(A111,'Mediana Hor Móv IPCA TOP 5 LP'!$A$2:$XFC$10000,MATCH(B$1,'Mediana Hor Móv IPCA TOP 5 LP'!$A$2:$XDF$2,0),FALSE))</f>
        <v>6.6710000000000003</v>
      </c>
      <c r="C111" s="21" t="e">
        <f>IF(VLOOKUP(A111,'Mediana Hor Móv IPCA TOP 5 LP'!$A$2:$XFC$10000,MATCH(C$1,'Mediana Hor Móv IPCA TOP 5 LP'!$A$2:$XDF$2,0),FALSE)=0,NA(),VLOOKUP(A111,'Mediana Hor Móv IPCA TOP 5 LP'!$A$2:$XFC$10000,MATCH(C$1,'Mediana Hor Móv IPCA TOP 5 LP'!$A$2:$XDF$2,0),FALSE))</f>
        <v>#N/A</v>
      </c>
    </row>
    <row r="112" spans="1:3" x14ac:dyDescent="0.3">
      <c r="A112" s="20">
        <v>44722</v>
      </c>
      <c r="B112" s="21">
        <f>IF(VLOOKUP(A112,'Mediana Hor Móv IPCA TOP 5 LP'!$A$2:$XFC$10000,MATCH(B$1,'Mediana Hor Móv IPCA TOP 5 LP'!$A$2:$XDF$2,0),FALSE)=0,NA(),VLOOKUP(A112,'Mediana Hor Móv IPCA TOP 5 LP'!$A$2:$XFC$10000,MATCH(B$1,'Mediana Hor Móv IPCA TOP 5 LP'!$A$2:$XDF$2,0),FALSE))</f>
        <v>5.7901999999999996</v>
      </c>
      <c r="C112" s="21">
        <f>IF(VLOOKUP(A112,'Mediana Hor Móv IPCA TOP 5 LP'!$A$2:$XFC$10000,MATCH(C$1,'Mediana Hor Móv IPCA TOP 5 LP'!$A$2:$XDF$2,0),FALSE)=0,NA(),VLOOKUP(A112,'Mediana Hor Móv IPCA TOP 5 LP'!$A$2:$XFC$10000,MATCH(C$1,'Mediana Hor Móv IPCA TOP 5 LP'!$A$2:$XDF$2,0),FALSE))</f>
        <v>4.7119999999999997</v>
      </c>
    </row>
    <row r="113" spans="1:3" x14ac:dyDescent="0.3">
      <c r="A113" s="20">
        <v>44725</v>
      </c>
      <c r="B113" s="21">
        <f>IF(VLOOKUP(A113,'Mediana Hor Móv IPCA TOP 5 LP'!$A$2:$XFC$10000,MATCH(B$1,'Mediana Hor Móv IPCA TOP 5 LP'!$A$2:$XDF$2,0),FALSE)=0,NA(),VLOOKUP(A113,'Mediana Hor Móv IPCA TOP 5 LP'!$A$2:$XFC$10000,MATCH(B$1,'Mediana Hor Móv IPCA TOP 5 LP'!$A$2:$XDF$2,0),FALSE))</f>
        <v>5.7531999999999996</v>
      </c>
      <c r="C113" s="21">
        <f>IF(VLOOKUP(A113,'Mediana Hor Móv IPCA TOP 5 LP'!$A$2:$XFC$10000,MATCH(C$1,'Mediana Hor Móv IPCA TOP 5 LP'!$A$2:$XDF$2,0),FALSE)=0,NA(),VLOOKUP(A113,'Mediana Hor Móv IPCA TOP 5 LP'!$A$2:$XFC$10000,MATCH(C$1,'Mediana Hor Móv IPCA TOP 5 LP'!$A$2:$XDF$2,0),FALSE))</f>
        <v>4.7027999999999999</v>
      </c>
    </row>
    <row r="114" spans="1:3" x14ac:dyDescent="0.3">
      <c r="A114" s="20">
        <v>44726</v>
      </c>
      <c r="B114" s="21">
        <f>IF(VLOOKUP(A114,'Mediana Hor Móv IPCA TOP 5 LP'!$A$2:$XFC$10000,MATCH(B$1,'Mediana Hor Móv IPCA TOP 5 LP'!$A$2:$XDF$2,0),FALSE)=0,NA(),VLOOKUP(A114,'Mediana Hor Móv IPCA TOP 5 LP'!$A$2:$XFC$10000,MATCH(B$1,'Mediana Hor Móv IPCA TOP 5 LP'!$A$2:$XDF$2,0),FALSE))</f>
        <v>5.7408000000000001</v>
      </c>
      <c r="C114" s="21">
        <f>IF(VLOOKUP(A114,'Mediana Hor Móv IPCA TOP 5 LP'!$A$2:$XFC$10000,MATCH(C$1,'Mediana Hor Móv IPCA TOP 5 LP'!$A$2:$XDF$2,0),FALSE)=0,NA(),VLOOKUP(A114,'Mediana Hor Móv IPCA TOP 5 LP'!$A$2:$XFC$10000,MATCH(C$1,'Mediana Hor Móv IPCA TOP 5 LP'!$A$2:$XDF$2,0),FALSE))</f>
        <v>4.6997</v>
      </c>
    </row>
    <row r="115" spans="1:3" x14ac:dyDescent="0.3">
      <c r="A115" s="20">
        <v>44727</v>
      </c>
      <c r="B115" s="21">
        <f>IF(VLOOKUP(A115,'Mediana Hor Móv IPCA TOP 5 LP'!$A$2:$XFC$10000,MATCH(B$1,'Mediana Hor Móv IPCA TOP 5 LP'!$A$2:$XDF$2,0),FALSE)=0,NA(),VLOOKUP(A115,'Mediana Hor Móv IPCA TOP 5 LP'!$A$2:$XFC$10000,MATCH(B$1,'Mediana Hor Móv IPCA TOP 5 LP'!$A$2:$XDF$2,0),FALSE))</f>
        <v>5.7285000000000004</v>
      </c>
      <c r="C115" s="21">
        <f>IF(VLOOKUP(A115,'Mediana Hor Móv IPCA TOP 5 LP'!$A$2:$XFC$10000,MATCH(C$1,'Mediana Hor Móv IPCA TOP 5 LP'!$A$2:$XDF$2,0),FALSE)=0,NA(),VLOOKUP(A115,'Mediana Hor Móv IPCA TOP 5 LP'!$A$2:$XFC$10000,MATCH(C$1,'Mediana Hor Móv IPCA TOP 5 LP'!$A$2:$XDF$2,0),FALSE))</f>
        <v>4.6966999999999999</v>
      </c>
    </row>
    <row r="116" spans="1:3" x14ac:dyDescent="0.3">
      <c r="A116" s="20">
        <v>44729</v>
      </c>
      <c r="B116" s="21">
        <f>IF(VLOOKUP(A116,'Mediana Hor Móv IPCA TOP 5 LP'!$A$2:$XFC$10000,MATCH(B$1,'Mediana Hor Móv IPCA TOP 5 LP'!$A$2:$XDF$2,0),FALSE)=0,NA(),VLOOKUP(A116,'Mediana Hor Móv IPCA TOP 5 LP'!$A$2:$XFC$10000,MATCH(B$1,'Mediana Hor Móv IPCA TOP 5 LP'!$A$2:$XDF$2,0),FALSE))</f>
        <v>5.7270000000000003</v>
      </c>
      <c r="C116" s="21">
        <f>IF(VLOOKUP(A116,'Mediana Hor Móv IPCA TOP 5 LP'!$A$2:$XFC$10000,MATCH(C$1,'Mediana Hor Móv IPCA TOP 5 LP'!$A$2:$XDF$2,0),FALSE)=0,NA(),VLOOKUP(A116,'Mediana Hor Móv IPCA TOP 5 LP'!$A$2:$XFC$10000,MATCH(C$1,'Mediana Hor Móv IPCA TOP 5 LP'!$A$2:$XDF$2,0),FALSE))</f>
        <v>4.2306999999999997</v>
      </c>
    </row>
    <row r="117" spans="1:3" x14ac:dyDescent="0.3">
      <c r="A117" s="20">
        <v>44732</v>
      </c>
      <c r="B117" s="21">
        <f>IF(VLOOKUP(A117,'Mediana Hor Móv IPCA TOP 5 LP'!$A$2:$XFC$10000,MATCH(B$1,'Mediana Hor Móv IPCA TOP 5 LP'!$A$2:$XDF$2,0),FALSE)=0,NA(),VLOOKUP(A117,'Mediana Hor Móv IPCA TOP 5 LP'!$A$2:$XFC$10000,MATCH(B$1,'Mediana Hor Móv IPCA TOP 5 LP'!$A$2:$XDF$2,0),FALSE))</f>
        <v>5.6780999999999997</v>
      </c>
      <c r="C117" s="21">
        <f>IF(VLOOKUP(A117,'Mediana Hor Móv IPCA TOP 5 LP'!$A$2:$XFC$10000,MATCH(C$1,'Mediana Hor Móv IPCA TOP 5 LP'!$A$2:$XDF$2,0),FALSE)=0,NA(),VLOOKUP(A117,'Mediana Hor Móv IPCA TOP 5 LP'!$A$2:$XFC$10000,MATCH(C$1,'Mediana Hor Móv IPCA TOP 5 LP'!$A$2:$XDF$2,0),FALSE))</f>
        <v>4.2070999999999996</v>
      </c>
    </row>
    <row r="118" spans="1:3" x14ac:dyDescent="0.3">
      <c r="A118" s="20">
        <v>44733</v>
      </c>
      <c r="B118" s="21">
        <f>IF(VLOOKUP(A118,'Mediana Hor Móv IPCA TOP 5 LP'!$A$2:$XFC$10000,MATCH(B$1,'Mediana Hor Móv IPCA TOP 5 LP'!$A$2:$XDF$2,0),FALSE)=0,NA(),VLOOKUP(A118,'Mediana Hor Móv IPCA TOP 5 LP'!$A$2:$XFC$10000,MATCH(B$1,'Mediana Hor Móv IPCA TOP 5 LP'!$A$2:$XDF$2,0),FALSE))</f>
        <v>5.6618000000000004</v>
      </c>
      <c r="C118" s="21">
        <f>IF(VLOOKUP(A118,'Mediana Hor Móv IPCA TOP 5 LP'!$A$2:$XFC$10000,MATCH(C$1,'Mediana Hor Móv IPCA TOP 5 LP'!$A$2:$XDF$2,0),FALSE)=0,NA(),VLOOKUP(A118,'Mediana Hor Móv IPCA TOP 5 LP'!$A$2:$XFC$10000,MATCH(C$1,'Mediana Hor Móv IPCA TOP 5 LP'!$A$2:$XDF$2,0),FALSE))</f>
        <v>4.1992000000000003</v>
      </c>
    </row>
    <row r="119" spans="1:3" x14ac:dyDescent="0.3">
      <c r="A119" s="20">
        <v>44734</v>
      </c>
      <c r="B119" s="21">
        <f>IF(VLOOKUP(A119,'Mediana Hor Móv IPCA TOP 5 LP'!$A$2:$XFC$10000,MATCH(B$1,'Mediana Hor Móv IPCA TOP 5 LP'!$A$2:$XDF$2,0),FALSE)=0,NA(),VLOOKUP(A119,'Mediana Hor Móv IPCA TOP 5 LP'!$A$2:$XFC$10000,MATCH(B$1,'Mediana Hor Móv IPCA TOP 5 LP'!$A$2:$XDF$2,0),FALSE))</f>
        <v>5.6455000000000002</v>
      </c>
      <c r="C119" s="21">
        <f>IF(VLOOKUP(A119,'Mediana Hor Móv IPCA TOP 5 LP'!$A$2:$XFC$10000,MATCH(C$1,'Mediana Hor Móv IPCA TOP 5 LP'!$A$2:$XDF$2,0),FALSE)=0,NA(),VLOOKUP(A119,'Mediana Hor Móv IPCA TOP 5 LP'!$A$2:$XFC$10000,MATCH(C$1,'Mediana Hor Móv IPCA TOP 5 LP'!$A$2:$XDF$2,0),FALSE))</f>
        <v>4.1913</v>
      </c>
    </row>
    <row r="120" spans="1:3" x14ac:dyDescent="0.3">
      <c r="A120" s="20">
        <v>44735</v>
      </c>
      <c r="B120" s="21">
        <f>IF(VLOOKUP(A120,'Mediana Hor Móv IPCA TOP 5 LP'!$A$2:$XFC$10000,MATCH(B$1,'Mediana Hor Móv IPCA TOP 5 LP'!$A$2:$XDF$2,0),FALSE)=0,NA(),VLOOKUP(A120,'Mediana Hor Móv IPCA TOP 5 LP'!$A$2:$XFC$10000,MATCH(B$1,'Mediana Hor Móv IPCA TOP 5 LP'!$A$2:$XDF$2,0),FALSE))</f>
        <v>5.6291000000000002</v>
      </c>
      <c r="C120" s="21">
        <f>IF(VLOOKUP(A120,'Mediana Hor Móv IPCA TOP 5 LP'!$A$2:$XFC$10000,MATCH(C$1,'Mediana Hor Móv IPCA TOP 5 LP'!$A$2:$XDF$2,0),FALSE)=0,NA(),VLOOKUP(A120,'Mediana Hor Móv IPCA TOP 5 LP'!$A$2:$XFC$10000,MATCH(C$1,'Mediana Hor Móv IPCA TOP 5 LP'!$A$2:$XDF$2,0),FALSE))</f>
        <v>4.1835000000000004</v>
      </c>
    </row>
    <row r="121" spans="1:3" x14ac:dyDescent="0.3">
      <c r="A121" s="20">
        <v>44736</v>
      </c>
      <c r="B121" s="21">
        <f>IF(VLOOKUP(A121,'Mediana Hor Móv IPCA TOP 5 LP'!$A$2:$XFC$10000,MATCH(B$1,'Mediana Hor Móv IPCA TOP 5 LP'!$A$2:$XDF$2,0),FALSE)=0,NA(),VLOOKUP(A121,'Mediana Hor Móv IPCA TOP 5 LP'!$A$2:$XFC$10000,MATCH(B$1,'Mediana Hor Móv IPCA TOP 5 LP'!$A$2:$XDF$2,0),FALSE))</f>
        <v>5.6128</v>
      </c>
      <c r="C121" s="21">
        <f>IF(VLOOKUP(A121,'Mediana Hor Móv IPCA TOP 5 LP'!$A$2:$XFC$10000,MATCH(C$1,'Mediana Hor Móv IPCA TOP 5 LP'!$A$2:$XDF$2,0),FALSE)=0,NA(),VLOOKUP(A121,'Mediana Hor Móv IPCA TOP 5 LP'!$A$2:$XFC$10000,MATCH(C$1,'Mediana Hor Móv IPCA TOP 5 LP'!$A$2:$XDF$2,0),FALSE))</f>
        <v>4.2222</v>
      </c>
    </row>
    <row r="122" spans="1:3" x14ac:dyDescent="0.3">
      <c r="A122" s="20">
        <v>44739</v>
      </c>
      <c r="B122" s="21">
        <f>IF(VLOOKUP(A122,'Mediana Hor Móv IPCA TOP 5 LP'!$A$2:$XFC$10000,MATCH(B$1,'Mediana Hor Móv IPCA TOP 5 LP'!$A$2:$XDF$2,0),FALSE)=0,NA(),VLOOKUP(A122,'Mediana Hor Móv IPCA TOP 5 LP'!$A$2:$XFC$10000,MATCH(B$1,'Mediana Hor Móv IPCA TOP 5 LP'!$A$2:$XDF$2,0),FALSE))</f>
        <v>5.5639000000000003</v>
      </c>
      <c r="C122" s="21">
        <f>IF(VLOOKUP(A122,'Mediana Hor Móv IPCA TOP 5 LP'!$A$2:$XFC$10000,MATCH(C$1,'Mediana Hor Móv IPCA TOP 5 LP'!$A$2:$XDF$2,0),FALSE)=0,NA(),VLOOKUP(A122,'Mediana Hor Móv IPCA TOP 5 LP'!$A$2:$XFC$10000,MATCH(C$1,'Mediana Hor Móv IPCA TOP 5 LP'!$A$2:$XDF$2,0),FALSE))</f>
        <v>4.1985999999999999</v>
      </c>
    </row>
    <row r="123" spans="1:3" x14ac:dyDescent="0.3">
      <c r="A123" s="20">
        <v>44740</v>
      </c>
      <c r="B123" s="21">
        <f>IF(VLOOKUP(A123,'Mediana Hor Móv IPCA TOP 5 LP'!$A$2:$XFC$10000,MATCH(B$1,'Mediana Hor Móv IPCA TOP 5 LP'!$A$2:$XDF$2,0),FALSE)=0,NA(),VLOOKUP(A123,'Mediana Hor Móv IPCA TOP 5 LP'!$A$2:$XFC$10000,MATCH(B$1,'Mediana Hor Móv IPCA TOP 5 LP'!$A$2:$XDF$2,0),FALSE))</f>
        <v>5.5476000000000001</v>
      </c>
      <c r="C123" s="21">
        <f>IF(VLOOKUP(A123,'Mediana Hor Móv IPCA TOP 5 LP'!$A$2:$XFC$10000,MATCH(C$1,'Mediana Hor Móv IPCA TOP 5 LP'!$A$2:$XDF$2,0),FALSE)=0,NA(),VLOOKUP(A123,'Mediana Hor Móv IPCA TOP 5 LP'!$A$2:$XFC$10000,MATCH(C$1,'Mediana Hor Móv IPCA TOP 5 LP'!$A$2:$XDF$2,0),FALSE))</f>
        <v>4.1906999999999996</v>
      </c>
    </row>
    <row r="124" spans="1:3" x14ac:dyDescent="0.3">
      <c r="A124" s="20">
        <v>44741</v>
      </c>
      <c r="B124" s="21">
        <f>IF(VLOOKUP(A124,'Mediana Hor Móv IPCA TOP 5 LP'!$A$2:$XFC$10000,MATCH(B$1,'Mediana Hor Móv IPCA TOP 5 LP'!$A$2:$XDF$2,0),FALSE)=0,NA(),VLOOKUP(A124,'Mediana Hor Móv IPCA TOP 5 LP'!$A$2:$XFC$10000,MATCH(B$1,'Mediana Hor Móv IPCA TOP 5 LP'!$A$2:$XDF$2,0),FALSE))</f>
        <v>5.5312999999999999</v>
      </c>
      <c r="C124" s="21">
        <f>IF(VLOOKUP(A124,'Mediana Hor Móv IPCA TOP 5 LP'!$A$2:$XFC$10000,MATCH(C$1,'Mediana Hor Móv IPCA TOP 5 LP'!$A$2:$XDF$2,0),FALSE)=0,NA(),VLOOKUP(A124,'Mediana Hor Móv IPCA TOP 5 LP'!$A$2:$XFC$10000,MATCH(C$1,'Mediana Hor Móv IPCA TOP 5 LP'!$A$2:$XDF$2,0),FALSE))</f>
        <v>4.1828000000000003</v>
      </c>
    </row>
    <row r="125" spans="1:3" x14ac:dyDescent="0.3">
      <c r="A125" s="20">
        <v>44742</v>
      </c>
      <c r="B125" s="21">
        <f>IF(VLOOKUP(A125,'Mediana Hor Móv IPCA TOP 5 LP'!$A$2:$XFC$10000,MATCH(B$1,'Mediana Hor Móv IPCA TOP 5 LP'!$A$2:$XDF$2,0),FALSE)=0,NA(),VLOOKUP(A125,'Mediana Hor Móv IPCA TOP 5 LP'!$A$2:$XFC$10000,MATCH(B$1,'Mediana Hor Móv IPCA TOP 5 LP'!$A$2:$XDF$2,0),FALSE))</f>
        <v>5.5149999999999997</v>
      </c>
      <c r="C125" s="21">
        <f>IF(VLOOKUP(A125,'Mediana Hor Móv IPCA TOP 5 LP'!$A$2:$XFC$10000,MATCH(C$1,'Mediana Hor Móv IPCA TOP 5 LP'!$A$2:$XDF$2,0),FALSE)=0,NA(),VLOOKUP(A125,'Mediana Hor Móv IPCA TOP 5 LP'!$A$2:$XFC$10000,MATCH(C$1,'Mediana Hor Móv IPCA TOP 5 LP'!$A$2:$XDF$2,0),FALSE))</f>
        <v>4.1749999999999998</v>
      </c>
    </row>
    <row r="126" spans="1:3" x14ac:dyDescent="0.3">
      <c r="A126" s="20">
        <v>44743</v>
      </c>
      <c r="B126" s="21">
        <f>IF(VLOOKUP(A126,'Mediana Hor Móv IPCA TOP 5 LP'!$A$2:$XFC$10000,MATCH(B$1,'Mediana Hor Móv IPCA TOP 5 LP'!$A$2:$XDF$2,0),FALSE)=0,NA(),VLOOKUP(A126,'Mediana Hor Móv IPCA TOP 5 LP'!$A$2:$XFC$10000,MATCH(B$1,'Mediana Hor Móv IPCA TOP 5 LP'!$A$2:$XDF$2,0),FALSE))</f>
        <v>5.4987000000000004</v>
      </c>
      <c r="C126" s="21">
        <f>IF(VLOOKUP(A126,'Mediana Hor Móv IPCA TOP 5 LP'!$A$2:$XFC$10000,MATCH(C$1,'Mediana Hor Móv IPCA TOP 5 LP'!$A$2:$XDF$2,0),FALSE)=0,NA(),VLOOKUP(A126,'Mediana Hor Móv IPCA TOP 5 LP'!$A$2:$XFC$10000,MATCH(C$1,'Mediana Hor Móv IPCA TOP 5 LP'!$A$2:$XDF$2,0),FALSE))</f>
        <v>4.1670999999999996</v>
      </c>
    </row>
    <row r="127" spans="1:3" x14ac:dyDescent="0.3">
      <c r="A127" s="20">
        <v>44746</v>
      </c>
      <c r="B127" s="21">
        <f>IF(VLOOKUP(A127,'Mediana Hor Móv IPCA TOP 5 LP'!$A$2:$XFC$10000,MATCH(B$1,'Mediana Hor Móv IPCA TOP 5 LP'!$A$2:$XDF$2,0),FALSE)=0,NA(),VLOOKUP(A127,'Mediana Hor Móv IPCA TOP 5 LP'!$A$2:$XFC$10000,MATCH(B$1,'Mediana Hor Móv IPCA TOP 5 LP'!$A$2:$XDF$2,0),FALSE))</f>
        <v>5.4499000000000004</v>
      </c>
      <c r="C127" s="21">
        <f>IF(VLOOKUP(A127,'Mediana Hor Móv IPCA TOP 5 LP'!$A$2:$XFC$10000,MATCH(C$1,'Mediana Hor Móv IPCA TOP 5 LP'!$A$2:$XDF$2,0),FALSE)=0,NA(),VLOOKUP(A127,'Mediana Hor Móv IPCA TOP 5 LP'!$A$2:$XFC$10000,MATCH(C$1,'Mediana Hor Móv IPCA TOP 5 LP'!$A$2:$XDF$2,0),FALSE))</f>
        <v>4.1952999999999996</v>
      </c>
    </row>
    <row r="128" spans="1:3" x14ac:dyDescent="0.3">
      <c r="A128" s="20">
        <v>44747</v>
      </c>
      <c r="B128" s="21">
        <f>IF(VLOOKUP(A128,'Mediana Hor Móv IPCA TOP 5 LP'!$A$2:$XFC$10000,MATCH(B$1,'Mediana Hor Móv IPCA TOP 5 LP'!$A$2:$XDF$2,0),FALSE)=0,NA(),VLOOKUP(A128,'Mediana Hor Móv IPCA TOP 5 LP'!$A$2:$XFC$10000,MATCH(B$1,'Mediana Hor Móv IPCA TOP 5 LP'!$A$2:$XDF$2,0),FALSE))</f>
        <v>5.4336000000000002</v>
      </c>
      <c r="C128" s="21">
        <f>IF(VLOOKUP(A128,'Mediana Hor Móv IPCA TOP 5 LP'!$A$2:$XFC$10000,MATCH(C$1,'Mediana Hor Móv IPCA TOP 5 LP'!$A$2:$XDF$2,0),FALSE)=0,NA(),VLOOKUP(A128,'Mediana Hor Móv IPCA TOP 5 LP'!$A$2:$XFC$10000,MATCH(C$1,'Mediana Hor Móv IPCA TOP 5 LP'!$A$2:$XDF$2,0),FALSE))</f>
        <v>4.1874000000000002</v>
      </c>
    </row>
    <row r="129" spans="1:3" x14ac:dyDescent="0.3">
      <c r="A129" s="20">
        <v>44748</v>
      </c>
      <c r="B129" s="21">
        <f>IF(VLOOKUP(A129,'Mediana Hor Móv IPCA TOP 5 LP'!$A$2:$XFC$10000,MATCH(B$1,'Mediana Hor Móv IPCA TOP 5 LP'!$A$2:$XDF$2,0),FALSE)=0,NA(),VLOOKUP(A129,'Mediana Hor Móv IPCA TOP 5 LP'!$A$2:$XFC$10000,MATCH(B$1,'Mediana Hor Móv IPCA TOP 5 LP'!$A$2:$XDF$2,0),FALSE))</f>
        <v>5.4173</v>
      </c>
      <c r="C129" s="21">
        <f>IF(VLOOKUP(A129,'Mediana Hor Móv IPCA TOP 5 LP'!$A$2:$XFC$10000,MATCH(C$1,'Mediana Hor Móv IPCA TOP 5 LP'!$A$2:$XDF$2,0),FALSE)=0,NA(),VLOOKUP(A129,'Mediana Hor Móv IPCA TOP 5 LP'!$A$2:$XFC$10000,MATCH(C$1,'Mediana Hor Móv IPCA TOP 5 LP'!$A$2:$XDF$2,0),FALSE))</f>
        <v>4.1795</v>
      </c>
    </row>
    <row r="130" spans="1:3" x14ac:dyDescent="0.3">
      <c r="A130" s="20">
        <v>44749</v>
      </c>
      <c r="B130" s="21">
        <f>IF(VLOOKUP(A130,'Mediana Hor Móv IPCA TOP 5 LP'!$A$2:$XFC$10000,MATCH(B$1,'Mediana Hor Móv IPCA TOP 5 LP'!$A$2:$XDF$2,0),FALSE)=0,NA(),VLOOKUP(A130,'Mediana Hor Móv IPCA TOP 5 LP'!$A$2:$XFC$10000,MATCH(B$1,'Mediana Hor Móv IPCA TOP 5 LP'!$A$2:$XDF$2,0),FALSE))</f>
        <v>5.4009999999999998</v>
      </c>
      <c r="C130" s="21">
        <f>IF(VLOOKUP(A130,'Mediana Hor Móv IPCA TOP 5 LP'!$A$2:$XFC$10000,MATCH(C$1,'Mediana Hor Móv IPCA TOP 5 LP'!$A$2:$XDF$2,0),FALSE)=0,NA(),VLOOKUP(A130,'Mediana Hor Móv IPCA TOP 5 LP'!$A$2:$XFC$10000,MATCH(C$1,'Mediana Hor Móv IPCA TOP 5 LP'!$A$2:$XDF$2,0),FALSE))</f>
        <v>4.1717000000000004</v>
      </c>
    </row>
    <row r="131" spans="1:3" x14ac:dyDescent="0.3">
      <c r="A131" s="20">
        <v>44750</v>
      </c>
      <c r="B131" s="21">
        <f>IF(VLOOKUP(A131,'Mediana Hor Móv IPCA TOP 5 LP'!$A$2:$XFC$10000,MATCH(B$1,'Mediana Hor Móv IPCA TOP 5 LP'!$A$2:$XDF$2,0),FALSE)=0,NA(),VLOOKUP(A131,'Mediana Hor Móv IPCA TOP 5 LP'!$A$2:$XFC$10000,MATCH(B$1,'Mediana Hor Móv IPCA TOP 5 LP'!$A$2:$XDF$2,0),FALSE))</f>
        <v>5.4039999999999999</v>
      </c>
      <c r="C131" s="21" t="e">
        <f>IF(VLOOKUP(A131,'Mediana Hor Móv IPCA TOP 5 LP'!$A$2:$XFC$10000,MATCH(C$1,'Mediana Hor Móv IPCA TOP 5 LP'!$A$2:$XDF$2,0),FALSE)=0,NA(),VLOOKUP(A131,'Mediana Hor Móv IPCA TOP 5 LP'!$A$2:$XFC$10000,MATCH(C$1,'Mediana Hor Móv IPCA TOP 5 LP'!$A$2:$XDF$2,0),FALSE))</f>
        <v>#N/A</v>
      </c>
    </row>
    <row r="132" spans="1:3" x14ac:dyDescent="0.3">
      <c r="A132" s="20">
        <v>44753</v>
      </c>
      <c r="B132" s="21">
        <f>IF(VLOOKUP(A132,'Mediana Hor Móv IPCA TOP 5 LP'!$A$2:$XFC$10000,MATCH(B$1,'Mediana Hor Móv IPCA TOP 5 LP'!$A$2:$XDF$2,0),FALSE)=0,NA(),VLOOKUP(A132,'Mediana Hor Móv IPCA TOP 5 LP'!$A$2:$XFC$10000,MATCH(B$1,'Mediana Hor Móv IPCA TOP 5 LP'!$A$2:$XDF$2,0),FALSE))</f>
        <v>5.4128999999999996</v>
      </c>
      <c r="C132" s="21">
        <f>IF(VLOOKUP(A132,'Mediana Hor Móv IPCA TOP 5 LP'!$A$2:$XFC$10000,MATCH(C$1,'Mediana Hor Móv IPCA TOP 5 LP'!$A$2:$XDF$2,0),FALSE)=0,NA(),VLOOKUP(A132,'Mediana Hor Móv IPCA TOP 5 LP'!$A$2:$XFC$10000,MATCH(C$1,'Mediana Hor Móv IPCA TOP 5 LP'!$A$2:$XDF$2,0),FALSE))</f>
        <v>3.9897999999999998</v>
      </c>
    </row>
    <row r="133" spans="1:3" x14ac:dyDescent="0.3">
      <c r="A133" s="20">
        <v>44754</v>
      </c>
      <c r="B133" s="21">
        <f>IF(VLOOKUP(A133,'Mediana Hor Móv IPCA TOP 5 LP'!$A$2:$XFC$10000,MATCH(B$1,'Mediana Hor Móv IPCA TOP 5 LP'!$A$2:$XDF$2,0),FALSE)=0,NA(),VLOOKUP(A133,'Mediana Hor Móv IPCA TOP 5 LP'!$A$2:$XFC$10000,MATCH(B$1,'Mediana Hor Móv IPCA TOP 5 LP'!$A$2:$XDF$2,0),FALSE))</f>
        <v>5.4157999999999999</v>
      </c>
      <c r="C133" s="21">
        <f>IF(VLOOKUP(A133,'Mediana Hor Móv IPCA TOP 5 LP'!$A$2:$XFC$10000,MATCH(C$1,'Mediana Hor Móv IPCA TOP 5 LP'!$A$2:$XDF$2,0),FALSE)=0,NA(),VLOOKUP(A133,'Mediana Hor Móv IPCA TOP 5 LP'!$A$2:$XFC$10000,MATCH(C$1,'Mediana Hor Móv IPCA TOP 5 LP'!$A$2:$XDF$2,0),FALSE))</f>
        <v>3.9820000000000002</v>
      </c>
    </row>
    <row r="134" spans="1:3" x14ac:dyDescent="0.3">
      <c r="A134" s="20">
        <v>44755</v>
      </c>
      <c r="B134" s="21">
        <f>IF(VLOOKUP(A134,'Mediana Hor Móv IPCA TOP 5 LP'!$A$2:$XFC$10000,MATCH(B$1,'Mediana Hor Móv IPCA TOP 5 LP'!$A$2:$XDF$2,0),FALSE)=0,NA(),VLOOKUP(A134,'Mediana Hor Móv IPCA TOP 5 LP'!$A$2:$XFC$10000,MATCH(B$1,'Mediana Hor Móv IPCA TOP 5 LP'!$A$2:$XDF$2,0),FALSE))</f>
        <v>5.4188000000000001</v>
      </c>
      <c r="C134" s="21">
        <f>IF(VLOOKUP(A134,'Mediana Hor Móv IPCA TOP 5 LP'!$A$2:$XFC$10000,MATCH(C$1,'Mediana Hor Móv IPCA TOP 5 LP'!$A$2:$XDF$2,0),FALSE)=0,NA(),VLOOKUP(A134,'Mediana Hor Móv IPCA TOP 5 LP'!$A$2:$XFC$10000,MATCH(C$1,'Mediana Hor Móv IPCA TOP 5 LP'!$A$2:$XDF$2,0),FALSE))</f>
        <v>3.9742000000000002</v>
      </c>
    </row>
    <row r="135" spans="1:3" x14ac:dyDescent="0.3">
      <c r="A135" s="20">
        <v>44756</v>
      </c>
      <c r="B135" s="21">
        <f>IF(VLOOKUP(A135,'Mediana Hor Móv IPCA TOP 5 LP'!$A$2:$XFC$10000,MATCH(B$1,'Mediana Hor Móv IPCA TOP 5 LP'!$A$2:$XDF$2,0),FALSE)=0,NA(),VLOOKUP(A135,'Mediana Hor Móv IPCA TOP 5 LP'!$A$2:$XFC$10000,MATCH(B$1,'Mediana Hor Móv IPCA TOP 5 LP'!$A$2:$XDF$2,0),FALSE))</f>
        <v>5.4217000000000004</v>
      </c>
      <c r="C135" s="21">
        <f>IF(VLOOKUP(A135,'Mediana Hor Móv IPCA TOP 5 LP'!$A$2:$XFC$10000,MATCH(C$1,'Mediana Hor Móv IPCA TOP 5 LP'!$A$2:$XDF$2,0),FALSE)=0,NA(),VLOOKUP(A135,'Mediana Hor Móv IPCA TOP 5 LP'!$A$2:$XFC$10000,MATCH(C$1,'Mediana Hor Móv IPCA TOP 5 LP'!$A$2:$XDF$2,0),FALSE))</f>
        <v>3.9664000000000001</v>
      </c>
    </row>
    <row r="136" spans="1:3" x14ac:dyDescent="0.3">
      <c r="A136" s="20">
        <v>44757</v>
      </c>
      <c r="B136" s="21">
        <f>IF(VLOOKUP(A136,'Mediana Hor Móv IPCA TOP 5 LP'!$A$2:$XFC$10000,MATCH(B$1,'Mediana Hor Móv IPCA TOP 5 LP'!$A$2:$XDF$2,0),FALSE)=0,NA(),VLOOKUP(A136,'Mediana Hor Móv IPCA TOP 5 LP'!$A$2:$XFC$10000,MATCH(B$1,'Mediana Hor Móv IPCA TOP 5 LP'!$A$2:$XDF$2,0),FALSE))</f>
        <v>5.4246999999999996</v>
      </c>
      <c r="C136" s="21">
        <f>IF(VLOOKUP(A136,'Mediana Hor Móv IPCA TOP 5 LP'!$A$2:$XFC$10000,MATCH(C$1,'Mediana Hor Móv IPCA TOP 5 LP'!$A$2:$XDF$2,0),FALSE)=0,NA(),VLOOKUP(A136,'Mediana Hor Móv IPCA TOP 5 LP'!$A$2:$XFC$10000,MATCH(C$1,'Mediana Hor Móv IPCA TOP 5 LP'!$A$2:$XDF$2,0),FALSE))</f>
        <v>3.9586999999999999</v>
      </c>
    </row>
    <row r="137" spans="1:3" x14ac:dyDescent="0.3">
      <c r="A137" s="20">
        <v>44760</v>
      </c>
      <c r="B137" s="21">
        <f>IF(VLOOKUP(A137,'Mediana Hor Móv IPCA TOP 5 LP'!$A$2:$XFC$10000,MATCH(B$1,'Mediana Hor Móv IPCA TOP 5 LP'!$A$2:$XDF$2,0),FALSE)=0,NA(),VLOOKUP(A137,'Mediana Hor Móv IPCA TOP 5 LP'!$A$2:$XFC$10000,MATCH(B$1,'Mediana Hor Móv IPCA TOP 5 LP'!$A$2:$XDF$2,0),FALSE))</f>
        <v>4.8343999999999996</v>
      </c>
      <c r="C137" s="21">
        <f>IF(VLOOKUP(A137,'Mediana Hor Móv IPCA TOP 5 LP'!$A$2:$XFC$10000,MATCH(C$1,'Mediana Hor Móv IPCA TOP 5 LP'!$A$2:$XDF$2,0),FALSE)=0,NA(),VLOOKUP(A137,'Mediana Hor Móv IPCA TOP 5 LP'!$A$2:$XFC$10000,MATCH(C$1,'Mediana Hor Móv IPCA TOP 5 LP'!$A$2:$XDF$2,0),FALSE))</f>
        <v>3.9352999999999998</v>
      </c>
    </row>
    <row r="138" spans="1:3" x14ac:dyDescent="0.3">
      <c r="A138" s="20">
        <v>44761</v>
      </c>
      <c r="B138" s="21">
        <f>IF(VLOOKUP(A138,'Mediana Hor Móv IPCA TOP 5 LP'!$A$2:$XFC$10000,MATCH(B$1,'Mediana Hor Móv IPCA TOP 5 LP'!$A$2:$XDF$2,0),FALSE)=0,NA(),VLOOKUP(A138,'Mediana Hor Móv IPCA TOP 5 LP'!$A$2:$XFC$10000,MATCH(B$1,'Mediana Hor Móv IPCA TOP 5 LP'!$A$2:$XDF$2,0),FALSE))</f>
        <v>4.8723999999999998</v>
      </c>
      <c r="C138" s="21">
        <f>IF(VLOOKUP(A138,'Mediana Hor Móv IPCA TOP 5 LP'!$A$2:$XFC$10000,MATCH(C$1,'Mediana Hor Móv IPCA TOP 5 LP'!$A$2:$XDF$2,0),FALSE)=0,NA(),VLOOKUP(A138,'Mediana Hor Móv IPCA TOP 5 LP'!$A$2:$XFC$10000,MATCH(C$1,'Mediana Hor Móv IPCA TOP 5 LP'!$A$2:$XDF$2,0),FALSE))</f>
        <v>3.9275000000000002</v>
      </c>
    </row>
    <row r="139" spans="1:3" x14ac:dyDescent="0.3">
      <c r="A139" s="20">
        <v>44762</v>
      </c>
      <c r="B139" s="21">
        <f>IF(VLOOKUP(A139,'Mediana Hor Móv IPCA TOP 5 LP'!$A$2:$XFC$10000,MATCH(B$1,'Mediana Hor Móv IPCA TOP 5 LP'!$A$2:$XDF$2,0),FALSE)=0,NA(),VLOOKUP(A139,'Mediana Hor Móv IPCA TOP 5 LP'!$A$2:$XFC$10000,MATCH(B$1,'Mediana Hor Móv IPCA TOP 5 LP'!$A$2:$XDF$2,0),FALSE))</f>
        <v>4.9104999999999999</v>
      </c>
      <c r="C139" s="21">
        <f>IF(VLOOKUP(A139,'Mediana Hor Móv IPCA TOP 5 LP'!$A$2:$XFC$10000,MATCH(C$1,'Mediana Hor Móv IPCA TOP 5 LP'!$A$2:$XDF$2,0),FALSE)=0,NA(),VLOOKUP(A139,'Mediana Hor Móv IPCA TOP 5 LP'!$A$2:$XFC$10000,MATCH(C$1,'Mediana Hor Móv IPCA TOP 5 LP'!$A$2:$XDF$2,0),FALSE))</f>
        <v>3.9198</v>
      </c>
    </row>
    <row r="140" spans="1:3" x14ac:dyDescent="0.3">
      <c r="A140" s="20">
        <v>44763</v>
      </c>
      <c r="B140" s="21">
        <f>IF(VLOOKUP(A140,'Mediana Hor Móv IPCA TOP 5 LP'!$A$2:$XFC$10000,MATCH(B$1,'Mediana Hor Móv IPCA TOP 5 LP'!$A$2:$XDF$2,0),FALSE)=0,NA(),VLOOKUP(A140,'Mediana Hor Móv IPCA TOP 5 LP'!$A$2:$XFC$10000,MATCH(B$1,'Mediana Hor Móv IPCA TOP 5 LP'!$A$2:$XDF$2,0),FALSE))</f>
        <v>4.9546000000000001</v>
      </c>
      <c r="C140" s="21">
        <f>IF(VLOOKUP(A140,'Mediana Hor Móv IPCA TOP 5 LP'!$A$2:$XFC$10000,MATCH(C$1,'Mediana Hor Móv IPCA TOP 5 LP'!$A$2:$XDF$2,0),FALSE)=0,NA(),VLOOKUP(A140,'Mediana Hor Móv IPCA TOP 5 LP'!$A$2:$XFC$10000,MATCH(C$1,'Mediana Hor Móv IPCA TOP 5 LP'!$A$2:$XDF$2,0),FALSE))</f>
        <v>3.9119999999999999</v>
      </c>
    </row>
    <row r="141" spans="1:3" x14ac:dyDescent="0.3">
      <c r="A141" s="20">
        <v>44764</v>
      </c>
      <c r="B141" s="21">
        <f>IF(VLOOKUP(A141,'Mediana Hor Móv IPCA TOP 5 LP'!$A$2:$XFC$10000,MATCH(B$1,'Mediana Hor Móv IPCA TOP 5 LP'!$A$2:$XDF$2,0),FALSE)=0,NA(),VLOOKUP(A141,'Mediana Hor Móv IPCA TOP 5 LP'!$A$2:$XFC$10000,MATCH(B$1,'Mediana Hor Móv IPCA TOP 5 LP'!$A$2:$XDF$2,0),FALSE))</f>
        <v>5.5274000000000001</v>
      </c>
      <c r="C141" s="21">
        <f>IF(VLOOKUP(A141,'Mediana Hor Móv IPCA TOP 5 LP'!$A$2:$XFC$10000,MATCH(C$1,'Mediana Hor Móv IPCA TOP 5 LP'!$A$2:$XDF$2,0),FALSE)=0,NA(),VLOOKUP(A141,'Mediana Hor Móv IPCA TOP 5 LP'!$A$2:$XFC$10000,MATCH(C$1,'Mediana Hor Móv IPCA TOP 5 LP'!$A$2:$XDF$2,0),FALSE))</f>
        <v>4.58</v>
      </c>
    </row>
    <row r="142" spans="1:3" x14ac:dyDescent="0.3">
      <c r="A142" s="20">
        <v>44767</v>
      </c>
      <c r="B142" s="21">
        <f>IF(VLOOKUP(A142,'Mediana Hor Móv IPCA TOP 5 LP'!$A$2:$XFC$10000,MATCH(B$1,'Mediana Hor Móv IPCA TOP 5 LP'!$A$2:$XDF$2,0),FALSE)=0,NA(),VLOOKUP(A142,'Mediana Hor Móv IPCA TOP 5 LP'!$A$2:$XFC$10000,MATCH(B$1,'Mediana Hor Móv IPCA TOP 5 LP'!$A$2:$XDF$2,0),FALSE))</f>
        <v>5.6204000000000001</v>
      </c>
      <c r="C142" s="21">
        <f>IF(VLOOKUP(A142,'Mediana Hor Móv IPCA TOP 5 LP'!$A$2:$XFC$10000,MATCH(C$1,'Mediana Hor Móv IPCA TOP 5 LP'!$A$2:$XDF$2,0),FALSE)=0,NA(),VLOOKUP(A142,'Mediana Hor Móv IPCA TOP 5 LP'!$A$2:$XFC$10000,MATCH(C$1,'Mediana Hor Móv IPCA TOP 5 LP'!$A$2:$XDF$2,0),FALSE))</f>
        <v>4.5566000000000004</v>
      </c>
    </row>
    <row r="143" spans="1:3" x14ac:dyDescent="0.3">
      <c r="A143" s="20">
        <v>44768</v>
      </c>
      <c r="B143" s="21">
        <f>IF(VLOOKUP(A143,'Mediana Hor Móv IPCA TOP 5 LP'!$A$2:$XFC$10000,MATCH(B$1,'Mediana Hor Móv IPCA TOP 5 LP'!$A$2:$XDF$2,0),FALSE)=0,NA(),VLOOKUP(A143,'Mediana Hor Móv IPCA TOP 5 LP'!$A$2:$XFC$10000,MATCH(B$1,'Mediana Hor Móv IPCA TOP 5 LP'!$A$2:$XDF$2,0),FALSE))</f>
        <v>5.6515000000000004</v>
      </c>
      <c r="C143" s="21">
        <f>IF(VLOOKUP(A143,'Mediana Hor Móv IPCA TOP 5 LP'!$A$2:$XFC$10000,MATCH(C$1,'Mediana Hor Móv IPCA TOP 5 LP'!$A$2:$XDF$2,0),FALSE)=0,NA(),VLOOKUP(A143,'Mediana Hor Móv IPCA TOP 5 LP'!$A$2:$XFC$10000,MATCH(C$1,'Mediana Hor Móv IPCA TOP 5 LP'!$A$2:$XDF$2,0),FALSE))</f>
        <v>4.5488</v>
      </c>
    </row>
    <row r="144" spans="1:3" x14ac:dyDescent="0.3">
      <c r="A144" s="20">
        <v>44769</v>
      </c>
      <c r="B144" s="21">
        <f>IF(VLOOKUP(A144,'Mediana Hor Móv IPCA TOP 5 LP'!$A$2:$XFC$10000,MATCH(B$1,'Mediana Hor Móv IPCA TOP 5 LP'!$A$2:$XDF$2,0),FALSE)=0,NA(),VLOOKUP(A144,'Mediana Hor Móv IPCA TOP 5 LP'!$A$2:$XFC$10000,MATCH(B$1,'Mediana Hor Móv IPCA TOP 5 LP'!$A$2:$XDF$2,0),FALSE))</f>
        <v>5.6825000000000001</v>
      </c>
      <c r="C144" s="21">
        <f>IF(VLOOKUP(A144,'Mediana Hor Móv IPCA TOP 5 LP'!$A$2:$XFC$10000,MATCH(C$1,'Mediana Hor Móv IPCA TOP 5 LP'!$A$2:$XDF$2,0),FALSE)=0,NA(),VLOOKUP(A144,'Mediana Hor Móv IPCA TOP 5 LP'!$A$2:$XFC$10000,MATCH(C$1,'Mediana Hor Móv IPCA TOP 5 LP'!$A$2:$XDF$2,0),FALSE))</f>
        <v>4.5410000000000004</v>
      </c>
    </row>
    <row r="145" spans="1:3" x14ac:dyDescent="0.3">
      <c r="A145" s="20">
        <v>44770</v>
      </c>
      <c r="B145" s="21">
        <f>IF(VLOOKUP(A145,'Mediana Hor Móv IPCA TOP 5 LP'!$A$2:$XFC$10000,MATCH(B$1,'Mediana Hor Móv IPCA TOP 5 LP'!$A$2:$XDF$2,0),FALSE)=0,NA(),VLOOKUP(A145,'Mediana Hor Móv IPCA TOP 5 LP'!$A$2:$XFC$10000,MATCH(B$1,'Mediana Hor Móv IPCA TOP 5 LP'!$A$2:$XDF$2,0),FALSE))</f>
        <v>5.7135999999999996</v>
      </c>
      <c r="C145" s="21">
        <f>IF(VLOOKUP(A145,'Mediana Hor Móv IPCA TOP 5 LP'!$A$2:$XFC$10000,MATCH(C$1,'Mediana Hor Móv IPCA TOP 5 LP'!$A$2:$XDF$2,0),FALSE)=0,NA(),VLOOKUP(A145,'Mediana Hor Móv IPCA TOP 5 LP'!$A$2:$XFC$10000,MATCH(C$1,'Mediana Hor Móv IPCA TOP 5 LP'!$A$2:$XDF$2,0),FALSE))</f>
        <v>4.5331000000000001</v>
      </c>
    </row>
    <row r="146" spans="1:3" x14ac:dyDescent="0.3">
      <c r="A146" s="20">
        <v>44771</v>
      </c>
      <c r="B146" s="21">
        <f>IF(VLOOKUP(A146,'Mediana Hor Móv IPCA TOP 5 LP'!$A$2:$XFC$10000,MATCH(B$1,'Mediana Hor Móv IPCA TOP 5 LP'!$A$2:$XDF$2,0),FALSE)=0,NA(),VLOOKUP(A146,'Mediana Hor Móv IPCA TOP 5 LP'!$A$2:$XFC$10000,MATCH(B$1,'Mediana Hor Móv IPCA TOP 5 LP'!$A$2:$XDF$2,0),FALSE))</f>
        <v>5.7786</v>
      </c>
      <c r="C146" s="21">
        <f>IF(VLOOKUP(A146,'Mediana Hor Móv IPCA TOP 5 LP'!$A$2:$XFC$10000,MATCH(C$1,'Mediana Hor Móv IPCA TOP 5 LP'!$A$2:$XDF$2,0),FALSE)=0,NA(),VLOOKUP(A146,'Mediana Hor Móv IPCA TOP 5 LP'!$A$2:$XFC$10000,MATCH(C$1,'Mediana Hor Móv IPCA TOP 5 LP'!$A$2:$XDF$2,0),FALSE))</f>
        <v>4.5117000000000003</v>
      </c>
    </row>
    <row r="147" spans="1:3" x14ac:dyDescent="0.3">
      <c r="A147" s="20">
        <v>44774</v>
      </c>
      <c r="B147" s="21">
        <f>IF(VLOOKUP(A147,'Mediana Hor Móv IPCA TOP 5 LP'!$A$2:$XFC$10000,MATCH(B$1,'Mediana Hor Móv IPCA TOP 5 LP'!$A$2:$XDF$2,0),FALSE)=0,NA(),VLOOKUP(A147,'Mediana Hor Móv IPCA TOP 5 LP'!$A$2:$XFC$10000,MATCH(B$1,'Mediana Hor Móv IPCA TOP 5 LP'!$A$2:$XDF$2,0),FALSE))</f>
        <v>5.8879000000000001</v>
      </c>
      <c r="C147" s="21">
        <f>IF(VLOOKUP(A147,'Mediana Hor Móv IPCA TOP 5 LP'!$A$2:$XFC$10000,MATCH(C$1,'Mediana Hor Móv IPCA TOP 5 LP'!$A$2:$XDF$2,0),FALSE)=0,NA(),VLOOKUP(A147,'Mediana Hor Móv IPCA TOP 5 LP'!$A$2:$XFC$10000,MATCH(C$1,'Mediana Hor Móv IPCA TOP 5 LP'!$A$2:$XDF$2,0),FALSE))</f>
        <v>4.4892000000000003</v>
      </c>
    </row>
    <row r="148" spans="1:3" x14ac:dyDescent="0.3">
      <c r="A148" s="20">
        <v>44775</v>
      </c>
      <c r="B148" s="21">
        <f>IF(VLOOKUP(A148,'Mediana Hor Móv IPCA TOP 5 LP'!$A$2:$XFC$10000,MATCH(B$1,'Mediana Hor Móv IPCA TOP 5 LP'!$A$2:$XDF$2,0),FALSE)=0,NA(),VLOOKUP(A148,'Mediana Hor Móv IPCA TOP 5 LP'!$A$2:$XFC$10000,MATCH(B$1,'Mediana Hor Móv IPCA TOP 5 LP'!$A$2:$XDF$2,0),FALSE))</f>
        <v>5.9244000000000003</v>
      </c>
      <c r="C148" s="21">
        <f>IF(VLOOKUP(A148,'Mediana Hor Móv IPCA TOP 5 LP'!$A$2:$XFC$10000,MATCH(C$1,'Mediana Hor Móv IPCA TOP 5 LP'!$A$2:$XDF$2,0),FALSE)=0,NA(),VLOOKUP(A148,'Mediana Hor Móv IPCA TOP 5 LP'!$A$2:$XFC$10000,MATCH(C$1,'Mediana Hor Móv IPCA TOP 5 LP'!$A$2:$XDF$2,0),FALSE))</f>
        <v>4.4817</v>
      </c>
    </row>
    <row r="149" spans="1:3" x14ac:dyDescent="0.3">
      <c r="A149" s="20">
        <v>44776</v>
      </c>
      <c r="B149" s="21">
        <f>IF(VLOOKUP(A149,'Mediana Hor Móv IPCA TOP 5 LP'!$A$2:$XFC$10000,MATCH(B$1,'Mediana Hor Móv IPCA TOP 5 LP'!$A$2:$XDF$2,0),FALSE)=0,NA(),VLOOKUP(A149,'Mediana Hor Móv IPCA TOP 5 LP'!$A$2:$XFC$10000,MATCH(B$1,'Mediana Hor Móv IPCA TOP 5 LP'!$A$2:$XDF$2,0),FALSE))</f>
        <v>5.9607999999999999</v>
      </c>
      <c r="C149" s="21">
        <f>IF(VLOOKUP(A149,'Mediana Hor Móv IPCA TOP 5 LP'!$A$2:$XFC$10000,MATCH(C$1,'Mediana Hor Móv IPCA TOP 5 LP'!$A$2:$XDF$2,0),FALSE)=0,NA(),VLOOKUP(A149,'Mediana Hor Móv IPCA TOP 5 LP'!$A$2:$XFC$10000,MATCH(C$1,'Mediana Hor Móv IPCA TOP 5 LP'!$A$2:$XDF$2,0),FALSE))</f>
        <v>4.4743000000000004</v>
      </c>
    </row>
    <row r="150" spans="1:3" x14ac:dyDescent="0.3">
      <c r="A150" s="20">
        <v>44777</v>
      </c>
      <c r="B150" s="21">
        <f>IF(VLOOKUP(A150,'Mediana Hor Móv IPCA TOP 5 LP'!$A$2:$XFC$10000,MATCH(B$1,'Mediana Hor Móv IPCA TOP 5 LP'!$A$2:$XDF$2,0),FALSE)=0,NA(),VLOOKUP(A150,'Mediana Hor Móv IPCA TOP 5 LP'!$A$2:$XFC$10000,MATCH(B$1,'Mediana Hor Móv IPCA TOP 5 LP'!$A$2:$XDF$2,0),FALSE))</f>
        <v>5.9973000000000001</v>
      </c>
      <c r="C150" s="21">
        <f>IF(VLOOKUP(A150,'Mediana Hor Móv IPCA TOP 5 LP'!$A$2:$XFC$10000,MATCH(C$1,'Mediana Hor Móv IPCA TOP 5 LP'!$A$2:$XDF$2,0),FALSE)=0,NA(),VLOOKUP(A150,'Mediana Hor Móv IPCA TOP 5 LP'!$A$2:$XFC$10000,MATCH(C$1,'Mediana Hor Móv IPCA TOP 5 LP'!$A$2:$XDF$2,0),FALSE))</f>
        <v>4.4668000000000001</v>
      </c>
    </row>
    <row r="151" spans="1:3" x14ac:dyDescent="0.3">
      <c r="A151" s="20">
        <v>44778</v>
      </c>
      <c r="B151" s="21">
        <f>IF(VLOOKUP(A151,'Mediana Hor Móv IPCA TOP 5 LP'!$A$2:$XFC$10000,MATCH(B$1,'Mediana Hor Móv IPCA TOP 5 LP'!$A$2:$XDF$2,0),FALSE)=0,NA(),VLOOKUP(A151,'Mediana Hor Móv IPCA TOP 5 LP'!$A$2:$XFC$10000,MATCH(B$1,'Mediana Hor Móv IPCA TOP 5 LP'!$A$2:$XDF$2,0),FALSE))</f>
        <v>6.0338000000000003</v>
      </c>
      <c r="C151" s="21">
        <f>IF(VLOOKUP(A151,'Mediana Hor Móv IPCA TOP 5 LP'!$A$2:$XFC$10000,MATCH(C$1,'Mediana Hor Móv IPCA TOP 5 LP'!$A$2:$XDF$2,0),FALSE)=0,NA(),VLOOKUP(A151,'Mediana Hor Móv IPCA TOP 5 LP'!$A$2:$XFC$10000,MATCH(C$1,'Mediana Hor Móv IPCA TOP 5 LP'!$A$2:$XDF$2,0),FALSE))</f>
        <v>4.4592999999999998</v>
      </c>
    </row>
    <row r="152" spans="1:3" x14ac:dyDescent="0.3">
      <c r="A152" s="20">
        <v>44781</v>
      </c>
      <c r="B152" s="21">
        <f>IF(VLOOKUP(A152,'Mediana Hor Móv IPCA TOP 5 LP'!$A$2:$XFC$10000,MATCH(B$1,'Mediana Hor Móv IPCA TOP 5 LP'!$A$2:$XDF$2,0),FALSE)=0,NA(),VLOOKUP(A152,'Mediana Hor Móv IPCA TOP 5 LP'!$A$2:$XFC$10000,MATCH(B$1,'Mediana Hor Móv IPCA TOP 5 LP'!$A$2:$XDF$2,0),FALSE))</f>
        <v>6.1433</v>
      </c>
      <c r="C152" s="21">
        <f>IF(VLOOKUP(A152,'Mediana Hor Móv IPCA TOP 5 LP'!$A$2:$XFC$10000,MATCH(C$1,'Mediana Hor Móv IPCA TOP 5 LP'!$A$2:$XDF$2,0),FALSE)=0,NA(),VLOOKUP(A152,'Mediana Hor Móv IPCA TOP 5 LP'!$A$2:$XFC$10000,MATCH(C$1,'Mediana Hor Móv IPCA TOP 5 LP'!$A$2:$XDF$2,0),FALSE))</f>
        <v>4.4367999999999999</v>
      </c>
    </row>
    <row r="153" spans="1:3" x14ac:dyDescent="0.3">
      <c r="A153" s="20">
        <v>44782</v>
      </c>
      <c r="B153" s="21">
        <f>IF(VLOOKUP(A153,'Mediana Hor Móv IPCA TOP 5 LP'!$A$2:$XFC$10000,MATCH(B$1,'Mediana Hor Móv IPCA TOP 5 LP'!$A$2:$XDF$2,0),FALSE)=0,NA(),VLOOKUP(A153,'Mediana Hor Móv IPCA TOP 5 LP'!$A$2:$XFC$10000,MATCH(B$1,'Mediana Hor Móv IPCA TOP 5 LP'!$A$2:$XDF$2,0),FALSE))</f>
        <v>6.1532</v>
      </c>
      <c r="C153" s="21" t="e">
        <f>IF(VLOOKUP(A153,'Mediana Hor Móv IPCA TOP 5 LP'!$A$2:$XFC$10000,MATCH(C$1,'Mediana Hor Móv IPCA TOP 5 LP'!$A$2:$XDF$2,0),FALSE)=0,NA(),VLOOKUP(A153,'Mediana Hor Móv IPCA TOP 5 LP'!$A$2:$XFC$10000,MATCH(C$1,'Mediana Hor Móv IPCA TOP 5 LP'!$A$2:$XDF$2,0),FALSE))</f>
        <v>#N/A</v>
      </c>
    </row>
    <row r="154" spans="1:3" x14ac:dyDescent="0.3">
      <c r="A154" s="20">
        <v>44783</v>
      </c>
      <c r="B154" s="21">
        <f>IF(VLOOKUP(A154,'Mediana Hor Móv IPCA TOP 5 LP'!$A$2:$XFC$10000,MATCH(B$1,'Mediana Hor Móv IPCA TOP 5 LP'!$A$2:$XDF$2,0),FALSE)=0,NA(),VLOOKUP(A154,'Mediana Hor Móv IPCA TOP 5 LP'!$A$2:$XFC$10000,MATCH(B$1,'Mediana Hor Móv IPCA TOP 5 LP'!$A$2:$XDF$2,0),FALSE))</f>
        <v>6.1631</v>
      </c>
      <c r="C154" s="21" t="e">
        <f>IF(VLOOKUP(A154,'Mediana Hor Móv IPCA TOP 5 LP'!$A$2:$XFC$10000,MATCH(C$1,'Mediana Hor Móv IPCA TOP 5 LP'!$A$2:$XDF$2,0),FALSE)=0,NA(),VLOOKUP(A154,'Mediana Hor Móv IPCA TOP 5 LP'!$A$2:$XFC$10000,MATCH(C$1,'Mediana Hor Móv IPCA TOP 5 LP'!$A$2:$XDF$2,0),FALSE))</f>
        <v>#N/A</v>
      </c>
    </row>
    <row r="155" spans="1:3" x14ac:dyDescent="0.3">
      <c r="A155" s="20">
        <v>44784</v>
      </c>
      <c r="B155" s="21">
        <f>IF(VLOOKUP(A155,'Mediana Hor Móv IPCA TOP 5 LP'!$A$2:$XFC$10000,MATCH(B$1,'Mediana Hor Móv IPCA TOP 5 LP'!$A$2:$XDF$2,0),FALSE)=0,NA(),VLOOKUP(A155,'Mediana Hor Móv IPCA TOP 5 LP'!$A$2:$XFC$10000,MATCH(B$1,'Mediana Hor Móv IPCA TOP 5 LP'!$A$2:$XDF$2,0),FALSE))</f>
        <v>6.1730999999999998</v>
      </c>
      <c r="C155" s="21" t="e">
        <f>IF(VLOOKUP(A155,'Mediana Hor Móv IPCA TOP 5 LP'!$A$2:$XFC$10000,MATCH(C$1,'Mediana Hor Móv IPCA TOP 5 LP'!$A$2:$XDF$2,0),FALSE)=0,NA(),VLOOKUP(A155,'Mediana Hor Móv IPCA TOP 5 LP'!$A$2:$XFC$10000,MATCH(C$1,'Mediana Hor Móv IPCA TOP 5 LP'!$A$2:$XDF$2,0),FALSE))</f>
        <v>#N/A</v>
      </c>
    </row>
    <row r="156" spans="1:3" x14ac:dyDescent="0.3">
      <c r="A156" s="20">
        <v>44785</v>
      </c>
      <c r="B156" s="21">
        <f>IF(VLOOKUP(A156,'Mediana Hor Móv IPCA TOP 5 LP'!$A$2:$XFC$10000,MATCH(B$1,'Mediana Hor Móv IPCA TOP 5 LP'!$A$2:$XDF$2,0),FALSE)=0,NA(),VLOOKUP(A156,'Mediana Hor Móv IPCA TOP 5 LP'!$A$2:$XFC$10000,MATCH(B$1,'Mediana Hor Móv IPCA TOP 5 LP'!$A$2:$XDF$2,0),FALSE))</f>
        <v>6.1829999999999998</v>
      </c>
      <c r="C156" s="21" t="e">
        <f>IF(VLOOKUP(A156,'Mediana Hor Móv IPCA TOP 5 LP'!$A$2:$XFC$10000,MATCH(C$1,'Mediana Hor Móv IPCA TOP 5 LP'!$A$2:$XDF$2,0),FALSE)=0,NA(),VLOOKUP(A156,'Mediana Hor Móv IPCA TOP 5 LP'!$A$2:$XFC$10000,MATCH(C$1,'Mediana Hor Móv IPCA TOP 5 LP'!$A$2:$XDF$2,0),FALSE))</f>
        <v>#N/A</v>
      </c>
    </row>
    <row r="157" spans="1:3" x14ac:dyDescent="0.3">
      <c r="A157" s="20">
        <v>44788</v>
      </c>
      <c r="B157" s="21">
        <f>IF(VLOOKUP(A157,'Mediana Hor Móv IPCA TOP 5 LP'!$A$2:$XFC$10000,MATCH(B$1,'Mediana Hor Móv IPCA TOP 5 LP'!$A$2:$XDF$2,0),FALSE)=0,NA(),VLOOKUP(A157,'Mediana Hor Móv IPCA TOP 5 LP'!$A$2:$XFC$10000,MATCH(B$1,'Mediana Hor Móv IPCA TOP 5 LP'!$A$2:$XDF$2,0),FALSE))</f>
        <v>6.2127999999999997</v>
      </c>
      <c r="C157" s="21">
        <f>IF(VLOOKUP(A157,'Mediana Hor Móv IPCA TOP 5 LP'!$A$2:$XFC$10000,MATCH(C$1,'Mediana Hor Móv IPCA TOP 5 LP'!$A$2:$XDF$2,0),FALSE)=0,NA(),VLOOKUP(A157,'Mediana Hor Móv IPCA TOP 5 LP'!$A$2:$XFC$10000,MATCH(C$1,'Mediana Hor Móv IPCA TOP 5 LP'!$A$2:$XDF$2,0),FALSE))</f>
        <v>3.7452999999999999</v>
      </c>
    </row>
    <row r="158" spans="1:3" x14ac:dyDescent="0.3">
      <c r="A158" s="20">
        <v>44789</v>
      </c>
      <c r="B158" s="21">
        <f>IF(VLOOKUP(A158,'Mediana Hor Móv IPCA TOP 5 LP'!$A$2:$XFC$10000,MATCH(B$1,'Mediana Hor Móv IPCA TOP 5 LP'!$A$2:$XDF$2,0),FALSE)=0,NA(),VLOOKUP(A158,'Mediana Hor Móv IPCA TOP 5 LP'!$A$2:$XFC$10000,MATCH(B$1,'Mediana Hor Móv IPCA TOP 5 LP'!$A$2:$XDF$2,0),FALSE))</f>
        <v>6.2255000000000003</v>
      </c>
      <c r="C158" s="21">
        <f>IF(VLOOKUP(A158,'Mediana Hor Móv IPCA TOP 5 LP'!$A$2:$XFC$10000,MATCH(C$1,'Mediana Hor Móv IPCA TOP 5 LP'!$A$2:$XDF$2,0),FALSE)=0,NA(),VLOOKUP(A158,'Mediana Hor Móv IPCA TOP 5 LP'!$A$2:$XFC$10000,MATCH(C$1,'Mediana Hor Móv IPCA TOP 5 LP'!$A$2:$XDF$2,0),FALSE))</f>
        <v>3.7429999999999999</v>
      </c>
    </row>
    <row r="159" spans="1:3" x14ac:dyDescent="0.3">
      <c r="A159" s="20">
        <v>44790</v>
      </c>
      <c r="B159" s="21">
        <f>IF(VLOOKUP(A159,'Mediana Hor Móv IPCA TOP 5 LP'!$A$2:$XFC$10000,MATCH(B$1,'Mediana Hor Móv IPCA TOP 5 LP'!$A$2:$XDF$2,0),FALSE)=0,NA(),VLOOKUP(A159,'Mediana Hor Móv IPCA TOP 5 LP'!$A$2:$XFC$10000,MATCH(B$1,'Mediana Hor Móv IPCA TOP 5 LP'!$A$2:$XDF$2,0),FALSE))</f>
        <v>6.2427000000000001</v>
      </c>
      <c r="C159" s="21">
        <f>IF(VLOOKUP(A159,'Mediana Hor Móv IPCA TOP 5 LP'!$A$2:$XFC$10000,MATCH(C$1,'Mediana Hor Móv IPCA TOP 5 LP'!$A$2:$XDF$2,0),FALSE)=0,NA(),VLOOKUP(A159,'Mediana Hor Móv IPCA TOP 5 LP'!$A$2:$XFC$10000,MATCH(C$1,'Mediana Hor Móv IPCA TOP 5 LP'!$A$2:$XDF$2,0),FALSE))</f>
        <v>3.7406000000000001</v>
      </c>
    </row>
    <row r="160" spans="1:3" x14ac:dyDescent="0.3">
      <c r="A160" s="20">
        <v>44791</v>
      </c>
      <c r="B160" s="21">
        <f>IF(VLOOKUP(A160,'Mediana Hor Móv IPCA TOP 5 LP'!$A$2:$XFC$10000,MATCH(B$1,'Mediana Hor Móv IPCA TOP 5 LP'!$A$2:$XDF$2,0),FALSE)=0,NA(),VLOOKUP(A160,'Mediana Hor Móv IPCA TOP 5 LP'!$A$2:$XFC$10000,MATCH(B$1,'Mediana Hor Móv IPCA TOP 5 LP'!$A$2:$XDF$2,0),FALSE))</f>
        <v>6.2426000000000004</v>
      </c>
      <c r="C160" s="21">
        <f>IF(VLOOKUP(A160,'Mediana Hor Móv IPCA TOP 5 LP'!$A$2:$XFC$10000,MATCH(C$1,'Mediana Hor Móv IPCA TOP 5 LP'!$A$2:$XDF$2,0),FALSE)=0,NA(),VLOOKUP(A160,'Mediana Hor Móv IPCA TOP 5 LP'!$A$2:$XFC$10000,MATCH(C$1,'Mediana Hor Móv IPCA TOP 5 LP'!$A$2:$XDF$2,0),FALSE))</f>
        <v>4.0888999999999998</v>
      </c>
    </row>
    <row r="161" spans="1:3" x14ac:dyDescent="0.3">
      <c r="A161" s="20">
        <v>44792</v>
      </c>
      <c r="B161" s="21">
        <f>IF(VLOOKUP(A161,'Mediana Hor Móv IPCA TOP 5 LP'!$A$2:$XFC$10000,MATCH(B$1,'Mediana Hor Móv IPCA TOP 5 LP'!$A$2:$XDF$2,0),FALSE)=0,NA(),VLOOKUP(A161,'Mediana Hor Móv IPCA TOP 5 LP'!$A$2:$XFC$10000,MATCH(B$1,'Mediana Hor Móv IPCA TOP 5 LP'!$A$2:$XDF$2,0),FALSE))</f>
        <v>5.4539</v>
      </c>
      <c r="C161" s="21">
        <f>IF(VLOOKUP(A161,'Mediana Hor Móv IPCA TOP 5 LP'!$A$2:$XFC$10000,MATCH(C$1,'Mediana Hor Móv IPCA TOP 5 LP'!$A$2:$XDF$2,0),FALSE)=0,NA(),VLOOKUP(A161,'Mediana Hor Móv IPCA TOP 5 LP'!$A$2:$XFC$10000,MATCH(C$1,'Mediana Hor Móv IPCA TOP 5 LP'!$A$2:$XDF$2,0),FALSE))</f>
        <v>4.4390999999999998</v>
      </c>
    </row>
    <row r="162" spans="1:3" x14ac:dyDescent="0.3">
      <c r="A162" s="20">
        <v>44795</v>
      </c>
      <c r="B162" s="21">
        <f>IF(VLOOKUP(A162,'Mediana Hor Móv IPCA TOP 5 LP'!$A$2:$XFC$10000,MATCH(B$1,'Mediana Hor Móv IPCA TOP 5 LP'!$A$2:$XDF$2,0),FALSE)=0,NA(),VLOOKUP(A162,'Mediana Hor Móv IPCA TOP 5 LP'!$A$2:$XFC$10000,MATCH(B$1,'Mediana Hor Móv IPCA TOP 5 LP'!$A$2:$XDF$2,0),FALSE))</f>
        <v>5.5162000000000004</v>
      </c>
      <c r="C162" s="21">
        <f>IF(VLOOKUP(A162,'Mediana Hor Móv IPCA TOP 5 LP'!$A$2:$XFC$10000,MATCH(C$1,'Mediana Hor Móv IPCA TOP 5 LP'!$A$2:$XDF$2,0),FALSE)=0,NA(),VLOOKUP(A162,'Mediana Hor Móv IPCA TOP 5 LP'!$A$2:$XFC$10000,MATCH(C$1,'Mediana Hor Móv IPCA TOP 5 LP'!$A$2:$XDF$2,0),FALSE))</f>
        <v>4.4340000000000002</v>
      </c>
    </row>
    <row r="163" spans="1:3" x14ac:dyDescent="0.3">
      <c r="A163" s="20">
        <v>44796</v>
      </c>
      <c r="B163" s="21">
        <f>IF(VLOOKUP(A163,'Mediana Hor Móv IPCA TOP 5 LP'!$A$2:$XFC$10000,MATCH(B$1,'Mediana Hor Móv IPCA TOP 5 LP'!$A$2:$XDF$2,0),FALSE)=0,NA(),VLOOKUP(A163,'Mediana Hor Móv IPCA TOP 5 LP'!$A$2:$XFC$10000,MATCH(B$1,'Mediana Hor Móv IPCA TOP 5 LP'!$A$2:$XDF$2,0),FALSE))</f>
        <v>5.5369999999999999</v>
      </c>
      <c r="C163" s="21">
        <f>IF(VLOOKUP(A163,'Mediana Hor Móv IPCA TOP 5 LP'!$A$2:$XFC$10000,MATCH(C$1,'Mediana Hor Móv IPCA TOP 5 LP'!$A$2:$XDF$2,0),FALSE)=0,NA(),VLOOKUP(A163,'Mediana Hor Móv IPCA TOP 5 LP'!$A$2:$XFC$10000,MATCH(C$1,'Mediana Hor Móv IPCA TOP 5 LP'!$A$2:$XDF$2,0),FALSE))</f>
        <v>4.4322999999999997</v>
      </c>
    </row>
    <row r="164" spans="1:3" x14ac:dyDescent="0.3">
      <c r="A164" s="20">
        <v>44797</v>
      </c>
      <c r="B164" s="21">
        <f>IF(VLOOKUP(A164,'Mediana Hor Móv IPCA TOP 5 LP'!$A$2:$XFC$10000,MATCH(B$1,'Mediana Hor Móv IPCA TOP 5 LP'!$A$2:$XDF$2,0),FALSE)=0,NA(),VLOOKUP(A164,'Mediana Hor Móv IPCA TOP 5 LP'!$A$2:$XFC$10000,MATCH(B$1,'Mediana Hor Móv IPCA TOP 5 LP'!$A$2:$XDF$2,0),FALSE))</f>
        <v>5.5578000000000003</v>
      </c>
      <c r="C164" s="21">
        <f>IF(VLOOKUP(A164,'Mediana Hor Móv IPCA TOP 5 LP'!$A$2:$XFC$10000,MATCH(C$1,'Mediana Hor Móv IPCA TOP 5 LP'!$A$2:$XDF$2,0),FALSE)=0,NA(),VLOOKUP(A164,'Mediana Hor Móv IPCA TOP 5 LP'!$A$2:$XFC$10000,MATCH(C$1,'Mediana Hor Móv IPCA TOP 5 LP'!$A$2:$XDF$2,0),FALSE))</f>
        <v>4.4306999999999999</v>
      </c>
    </row>
    <row r="165" spans="1:3" x14ac:dyDescent="0.3">
      <c r="A165" s="20">
        <v>44798</v>
      </c>
      <c r="B165" s="21">
        <f>IF(VLOOKUP(A165,'Mediana Hor Móv IPCA TOP 5 LP'!$A$2:$XFC$10000,MATCH(B$1,'Mediana Hor Móv IPCA TOP 5 LP'!$A$2:$XDF$2,0),FALSE)=0,NA(),VLOOKUP(A165,'Mediana Hor Móv IPCA TOP 5 LP'!$A$2:$XFC$10000,MATCH(B$1,'Mediana Hor Móv IPCA TOP 5 LP'!$A$2:$XDF$2,0),FALSE))</f>
        <v>5.5785999999999998</v>
      </c>
      <c r="C165" s="21">
        <f>IF(VLOOKUP(A165,'Mediana Hor Móv IPCA TOP 5 LP'!$A$2:$XFC$10000,MATCH(C$1,'Mediana Hor Móv IPCA TOP 5 LP'!$A$2:$XDF$2,0),FALSE)=0,NA(),VLOOKUP(A165,'Mediana Hor Móv IPCA TOP 5 LP'!$A$2:$XFC$10000,MATCH(C$1,'Mediana Hor Móv IPCA TOP 5 LP'!$A$2:$XDF$2,0),FALSE))</f>
        <v>4.4290000000000003</v>
      </c>
    </row>
    <row r="166" spans="1:3" x14ac:dyDescent="0.3">
      <c r="A166" s="20">
        <v>44799</v>
      </c>
      <c r="B166" s="21">
        <f>IF(VLOOKUP(A166,'Mediana Hor Móv IPCA TOP 5 LP'!$A$2:$XFC$10000,MATCH(B$1,'Mediana Hor Móv IPCA TOP 5 LP'!$A$2:$XDF$2,0),FALSE)=0,NA(),VLOOKUP(A166,'Mediana Hor Móv IPCA TOP 5 LP'!$A$2:$XFC$10000,MATCH(B$1,'Mediana Hor Móv IPCA TOP 5 LP'!$A$2:$XDF$2,0),FALSE))</f>
        <v>5.5994000000000002</v>
      </c>
      <c r="C166" s="21">
        <f>IF(VLOOKUP(A166,'Mediana Hor Móv IPCA TOP 5 LP'!$A$2:$XFC$10000,MATCH(C$1,'Mediana Hor Móv IPCA TOP 5 LP'!$A$2:$XDF$2,0),FALSE)=0,NA(),VLOOKUP(A166,'Mediana Hor Móv IPCA TOP 5 LP'!$A$2:$XFC$10000,MATCH(C$1,'Mediana Hor Móv IPCA TOP 5 LP'!$A$2:$XDF$2,0),FALSE))</f>
        <v>4.4272999999999998</v>
      </c>
    </row>
    <row r="167" spans="1:3" x14ac:dyDescent="0.3">
      <c r="A167" s="20">
        <v>44802</v>
      </c>
      <c r="B167" s="21">
        <f>IF(VLOOKUP(A167,'Mediana Hor Móv IPCA TOP 5 LP'!$A$2:$XFC$10000,MATCH(B$1,'Mediana Hor Móv IPCA TOP 5 LP'!$A$2:$XDF$2,0),FALSE)=0,NA(),VLOOKUP(A167,'Mediana Hor Móv IPCA TOP 5 LP'!$A$2:$XFC$10000,MATCH(B$1,'Mediana Hor Móv IPCA TOP 5 LP'!$A$2:$XDF$2,0),FALSE))</f>
        <v>5.4412000000000003</v>
      </c>
      <c r="C167" s="21">
        <f>IF(VLOOKUP(A167,'Mediana Hor Móv IPCA TOP 5 LP'!$A$2:$XFC$10000,MATCH(C$1,'Mediana Hor Móv IPCA TOP 5 LP'!$A$2:$XDF$2,0),FALSE)=0,NA(),VLOOKUP(A167,'Mediana Hor Móv IPCA TOP 5 LP'!$A$2:$XFC$10000,MATCH(C$1,'Mediana Hor Móv IPCA TOP 5 LP'!$A$2:$XDF$2,0),FALSE))</f>
        <v>4.4222999999999999</v>
      </c>
    </row>
    <row r="168" spans="1:3" x14ac:dyDescent="0.3">
      <c r="A168" s="20">
        <v>44803</v>
      </c>
      <c r="B168" s="21">
        <f>IF(VLOOKUP(A168,'Mediana Hor Móv IPCA TOP 5 LP'!$A$2:$XFC$10000,MATCH(B$1,'Mediana Hor Móv IPCA TOP 5 LP'!$A$2:$XDF$2,0),FALSE)=0,NA(),VLOOKUP(A168,'Mediana Hor Móv IPCA TOP 5 LP'!$A$2:$XFC$10000,MATCH(B$1,'Mediana Hor Móv IPCA TOP 5 LP'!$A$2:$XDF$2,0),FALSE))</f>
        <v>5.4608999999999996</v>
      </c>
      <c r="C168" s="21">
        <f>IF(VLOOKUP(A168,'Mediana Hor Móv IPCA TOP 5 LP'!$A$2:$XFC$10000,MATCH(C$1,'Mediana Hor Móv IPCA TOP 5 LP'!$A$2:$XDF$2,0),FALSE)=0,NA(),VLOOKUP(A168,'Mediana Hor Móv IPCA TOP 5 LP'!$A$2:$XFC$10000,MATCH(C$1,'Mediana Hor Móv IPCA TOP 5 LP'!$A$2:$XDF$2,0),FALSE))</f>
        <v>4.4206000000000003</v>
      </c>
    </row>
    <row r="169" spans="1:3" x14ac:dyDescent="0.3">
      <c r="A169" s="20">
        <v>44804</v>
      </c>
      <c r="B169" s="21">
        <f>IF(VLOOKUP(A169,'Mediana Hor Móv IPCA TOP 5 LP'!$A$2:$XFC$10000,MATCH(B$1,'Mediana Hor Móv IPCA TOP 5 LP'!$A$2:$XDF$2,0),FALSE)=0,NA(),VLOOKUP(A169,'Mediana Hor Móv IPCA TOP 5 LP'!$A$2:$XFC$10000,MATCH(B$1,'Mediana Hor Móv IPCA TOP 5 LP'!$A$2:$XDF$2,0),FALSE))</f>
        <v>5.4805999999999999</v>
      </c>
      <c r="C169" s="21">
        <f>IF(VLOOKUP(A169,'Mediana Hor Móv IPCA TOP 5 LP'!$A$2:$XFC$10000,MATCH(C$1,'Mediana Hor Móv IPCA TOP 5 LP'!$A$2:$XDF$2,0),FALSE)=0,NA(),VLOOKUP(A169,'Mediana Hor Móv IPCA TOP 5 LP'!$A$2:$XFC$10000,MATCH(C$1,'Mediana Hor Móv IPCA TOP 5 LP'!$A$2:$XDF$2,0),FALSE))</f>
        <v>4.4188999999999998</v>
      </c>
    </row>
    <row r="170" spans="1:3" x14ac:dyDescent="0.3">
      <c r="A170" s="20">
        <v>44805</v>
      </c>
      <c r="B170" s="21">
        <f>IF(VLOOKUP(A170,'Mediana Hor Móv IPCA TOP 5 LP'!$A$2:$XFC$10000,MATCH(B$1,'Mediana Hor Móv IPCA TOP 5 LP'!$A$2:$XDF$2,0),FALSE)=0,NA(),VLOOKUP(A170,'Mediana Hor Móv IPCA TOP 5 LP'!$A$2:$XFC$10000,MATCH(B$1,'Mediana Hor Móv IPCA TOP 5 LP'!$A$2:$XDF$2,0),FALSE))</f>
        <v>5.5003000000000002</v>
      </c>
      <c r="C170" s="21">
        <f>IF(VLOOKUP(A170,'Mediana Hor Móv IPCA TOP 5 LP'!$A$2:$XFC$10000,MATCH(C$1,'Mediana Hor Móv IPCA TOP 5 LP'!$A$2:$XDF$2,0),FALSE)=0,NA(),VLOOKUP(A170,'Mediana Hor Móv IPCA TOP 5 LP'!$A$2:$XFC$10000,MATCH(C$1,'Mediana Hor Móv IPCA TOP 5 LP'!$A$2:$XDF$2,0),FALSE))</f>
        <v>4.4172000000000002</v>
      </c>
    </row>
    <row r="171" spans="1:3" x14ac:dyDescent="0.3">
      <c r="A171" s="20">
        <v>44806</v>
      </c>
      <c r="B171" s="21">
        <f>IF(VLOOKUP(A171,'Mediana Hor Móv IPCA TOP 5 LP'!$A$2:$XFC$10000,MATCH(B$1,'Mediana Hor Móv IPCA TOP 5 LP'!$A$2:$XDF$2,0),FALSE)=0,NA(),VLOOKUP(A171,'Mediana Hor Móv IPCA TOP 5 LP'!$A$2:$XFC$10000,MATCH(B$1,'Mediana Hor Móv IPCA TOP 5 LP'!$A$2:$XDF$2,0),FALSE))</f>
        <v>5.4946000000000002</v>
      </c>
      <c r="C171" s="21">
        <f>IF(VLOOKUP(A171,'Mediana Hor Móv IPCA TOP 5 LP'!$A$2:$XFC$10000,MATCH(C$1,'Mediana Hor Móv IPCA TOP 5 LP'!$A$2:$XDF$2,0),FALSE)=0,NA(),VLOOKUP(A171,'Mediana Hor Móv IPCA TOP 5 LP'!$A$2:$XFC$10000,MATCH(C$1,'Mediana Hor Móv IPCA TOP 5 LP'!$A$2:$XDF$2,0),FALSE))</f>
        <v>4.4154999999999998</v>
      </c>
    </row>
    <row r="172" spans="1:3" x14ac:dyDescent="0.3">
      <c r="A172" s="20">
        <v>44809</v>
      </c>
      <c r="B172" s="21">
        <f>IF(VLOOKUP(A172,'Mediana Hor Móv IPCA TOP 5 LP'!$A$2:$XFC$10000,MATCH(B$1,'Mediana Hor Móv IPCA TOP 5 LP'!$A$2:$XDF$2,0),FALSE)=0,NA(),VLOOKUP(A172,'Mediana Hor Móv IPCA TOP 5 LP'!$A$2:$XFC$10000,MATCH(B$1,'Mediana Hor Móv IPCA TOP 5 LP'!$A$2:$XDF$2,0),FALSE))</f>
        <v>5.4112999999999998</v>
      </c>
      <c r="C172" s="21">
        <f>IF(VLOOKUP(A172,'Mediana Hor Móv IPCA TOP 5 LP'!$A$2:$XFC$10000,MATCH(C$1,'Mediana Hor Móv IPCA TOP 5 LP'!$A$2:$XDF$2,0),FALSE)=0,NA(),VLOOKUP(A172,'Mediana Hor Móv IPCA TOP 5 LP'!$A$2:$XFC$10000,MATCH(C$1,'Mediana Hor Móv IPCA TOP 5 LP'!$A$2:$XDF$2,0),FALSE))</f>
        <v>4.4104999999999999</v>
      </c>
    </row>
    <row r="173" spans="1:3" x14ac:dyDescent="0.3">
      <c r="A173" s="20">
        <v>44810</v>
      </c>
      <c r="B173" s="21">
        <f>IF(VLOOKUP(A173,'Mediana Hor Móv IPCA TOP 5 LP'!$A$2:$XFC$10000,MATCH(B$1,'Mediana Hor Móv IPCA TOP 5 LP'!$A$2:$XDF$2,0),FALSE)=0,NA(),VLOOKUP(A173,'Mediana Hor Móv IPCA TOP 5 LP'!$A$2:$XFC$10000,MATCH(B$1,'Mediana Hor Móv IPCA TOP 5 LP'!$A$2:$XDF$2,0),FALSE))</f>
        <v>5.4344000000000001</v>
      </c>
      <c r="C173" s="21">
        <f>IF(VLOOKUP(A173,'Mediana Hor Móv IPCA TOP 5 LP'!$A$2:$XFC$10000,MATCH(C$1,'Mediana Hor Móv IPCA TOP 5 LP'!$A$2:$XDF$2,0),FALSE)=0,NA(),VLOOKUP(A173,'Mediana Hor Móv IPCA TOP 5 LP'!$A$2:$XFC$10000,MATCH(C$1,'Mediana Hor Móv IPCA TOP 5 LP'!$A$2:$XDF$2,0),FALSE))</f>
        <v>4.4088000000000003</v>
      </c>
    </row>
    <row r="174" spans="1:3" x14ac:dyDescent="0.3">
      <c r="A174" s="20">
        <v>44812</v>
      </c>
      <c r="B174" s="21">
        <f>IF(VLOOKUP(A174,'Mediana Hor Móv IPCA TOP 5 LP'!$A$2:$XFC$10000,MATCH(B$1,'Mediana Hor Móv IPCA TOP 5 LP'!$A$2:$XDF$2,0),FALSE)=0,NA(),VLOOKUP(A174,'Mediana Hor Móv IPCA TOP 5 LP'!$A$2:$XFC$10000,MATCH(B$1,'Mediana Hor Móv IPCA TOP 5 LP'!$A$2:$XDF$2,0),FALSE))</f>
        <v>5.4806999999999997</v>
      </c>
      <c r="C174" s="21">
        <f>IF(VLOOKUP(A174,'Mediana Hor Móv IPCA TOP 5 LP'!$A$2:$XFC$10000,MATCH(C$1,'Mediana Hor Móv IPCA TOP 5 LP'!$A$2:$XDF$2,0),FALSE)=0,NA(),VLOOKUP(A174,'Mediana Hor Móv IPCA TOP 5 LP'!$A$2:$XFC$10000,MATCH(C$1,'Mediana Hor Móv IPCA TOP 5 LP'!$A$2:$XDF$2,0),FALSE))</f>
        <v>4.4054000000000002</v>
      </c>
    </row>
    <row r="175" spans="1:3" x14ac:dyDescent="0.3">
      <c r="A175" s="20">
        <v>44813</v>
      </c>
      <c r="B175" s="21">
        <f>IF(VLOOKUP(A175,'Mediana Hor Móv IPCA TOP 5 LP'!$A$2:$XFC$10000,MATCH(B$1,'Mediana Hor Móv IPCA TOP 5 LP'!$A$2:$XDF$2,0),FALSE)=0,NA(),VLOOKUP(A175,'Mediana Hor Móv IPCA TOP 5 LP'!$A$2:$XFC$10000,MATCH(B$1,'Mediana Hor Móv IPCA TOP 5 LP'!$A$2:$XDF$2,0),FALSE))</f>
        <v>5.4875999999999996</v>
      </c>
      <c r="C175" s="21">
        <f>IF(VLOOKUP(A175,'Mediana Hor Móv IPCA TOP 5 LP'!$A$2:$XFC$10000,MATCH(C$1,'Mediana Hor Móv IPCA TOP 5 LP'!$A$2:$XDF$2,0),FALSE)=0,NA(),VLOOKUP(A175,'Mediana Hor Móv IPCA TOP 5 LP'!$A$2:$XFC$10000,MATCH(C$1,'Mediana Hor Móv IPCA TOP 5 LP'!$A$2:$XDF$2,0),FALSE))</f>
        <v>3.6816</v>
      </c>
    </row>
    <row r="176" spans="1:3" x14ac:dyDescent="0.3">
      <c r="A176" s="20">
        <v>44816</v>
      </c>
      <c r="B176" s="21">
        <f>IF(VLOOKUP(A176,'Mediana Hor Móv IPCA TOP 5 LP'!$A$2:$XFC$10000,MATCH(B$1,'Mediana Hor Móv IPCA TOP 5 LP'!$A$2:$XDF$2,0),FALSE)=0,NA(),VLOOKUP(A176,'Mediana Hor Móv IPCA TOP 5 LP'!$A$2:$XFC$10000,MATCH(B$1,'Mediana Hor Móv IPCA TOP 5 LP'!$A$2:$XDF$2,0),FALSE))</f>
        <v>5.5083000000000002</v>
      </c>
      <c r="C176" s="21">
        <f>IF(VLOOKUP(A176,'Mediana Hor Móv IPCA TOP 5 LP'!$A$2:$XFC$10000,MATCH(C$1,'Mediana Hor Móv IPCA TOP 5 LP'!$A$2:$XDF$2,0),FALSE)=0,NA(),VLOOKUP(A176,'Mediana Hor Móv IPCA TOP 5 LP'!$A$2:$XFC$10000,MATCH(C$1,'Mediana Hor Móv IPCA TOP 5 LP'!$A$2:$XDF$2,0),FALSE))</f>
        <v>3.6583000000000001</v>
      </c>
    </row>
    <row r="177" spans="1:3" x14ac:dyDescent="0.3">
      <c r="A177" s="20">
        <v>44817</v>
      </c>
      <c r="B177" s="21">
        <f>IF(VLOOKUP(A177,'Mediana Hor Móv IPCA TOP 5 LP'!$A$2:$XFC$10000,MATCH(B$1,'Mediana Hor Móv IPCA TOP 5 LP'!$A$2:$XDF$2,0),FALSE)=0,NA(),VLOOKUP(A177,'Mediana Hor Móv IPCA TOP 5 LP'!$A$2:$XFC$10000,MATCH(B$1,'Mediana Hor Móv IPCA TOP 5 LP'!$A$2:$XDF$2,0),FALSE))</f>
        <v>5.5152000000000001</v>
      </c>
      <c r="C177" s="21">
        <f>IF(VLOOKUP(A177,'Mediana Hor Móv IPCA TOP 5 LP'!$A$2:$XFC$10000,MATCH(C$1,'Mediana Hor Móv IPCA TOP 5 LP'!$A$2:$XDF$2,0),FALSE)=0,NA(),VLOOKUP(A177,'Mediana Hor Móv IPCA TOP 5 LP'!$A$2:$XFC$10000,MATCH(C$1,'Mediana Hor Móv IPCA TOP 5 LP'!$A$2:$XDF$2,0),FALSE))</f>
        <v>3.6505000000000001</v>
      </c>
    </row>
    <row r="178" spans="1:3" x14ac:dyDescent="0.3">
      <c r="A178" s="20">
        <v>44818</v>
      </c>
      <c r="B178" s="21">
        <f>IF(VLOOKUP(A178,'Mediana Hor Móv IPCA TOP 5 LP'!$A$2:$XFC$10000,MATCH(B$1,'Mediana Hor Móv IPCA TOP 5 LP'!$A$2:$XDF$2,0),FALSE)=0,NA(),VLOOKUP(A178,'Mediana Hor Móv IPCA TOP 5 LP'!$A$2:$XFC$10000,MATCH(B$1,'Mediana Hor Móv IPCA TOP 5 LP'!$A$2:$XDF$2,0),FALSE))</f>
        <v>5.5221</v>
      </c>
      <c r="C178" s="21">
        <f>IF(VLOOKUP(A178,'Mediana Hor Móv IPCA TOP 5 LP'!$A$2:$XFC$10000,MATCH(C$1,'Mediana Hor Móv IPCA TOP 5 LP'!$A$2:$XDF$2,0),FALSE)=0,NA(),VLOOKUP(A178,'Mediana Hor Móv IPCA TOP 5 LP'!$A$2:$XFC$10000,MATCH(C$1,'Mediana Hor Móv IPCA TOP 5 LP'!$A$2:$XDF$2,0),FALSE))</f>
        <v>3.6427999999999998</v>
      </c>
    </row>
    <row r="179" spans="1:3" x14ac:dyDescent="0.3">
      <c r="A179" s="20">
        <v>44819</v>
      </c>
      <c r="B179" s="21">
        <f>IF(VLOOKUP(A179,'Mediana Hor Móv IPCA TOP 5 LP'!$A$2:$XFC$10000,MATCH(B$1,'Mediana Hor Móv IPCA TOP 5 LP'!$A$2:$XDF$2,0),FALSE)=0,NA(),VLOOKUP(A179,'Mediana Hor Móv IPCA TOP 5 LP'!$A$2:$XFC$10000,MATCH(B$1,'Mediana Hor Móv IPCA TOP 5 LP'!$A$2:$XDF$2,0),FALSE))</f>
        <v>5.5289999999999999</v>
      </c>
      <c r="C179" s="21">
        <f>IF(VLOOKUP(A179,'Mediana Hor Móv IPCA TOP 5 LP'!$A$2:$XFC$10000,MATCH(C$1,'Mediana Hor Móv IPCA TOP 5 LP'!$A$2:$XDF$2,0),FALSE)=0,NA(),VLOOKUP(A179,'Mediana Hor Móv IPCA TOP 5 LP'!$A$2:$XFC$10000,MATCH(C$1,'Mediana Hor Móv IPCA TOP 5 LP'!$A$2:$XDF$2,0),FALSE))</f>
        <v>3.6349999999999998</v>
      </c>
    </row>
    <row r="180" spans="1:3" x14ac:dyDescent="0.3">
      <c r="A180" s="20">
        <v>44820</v>
      </c>
      <c r="B180" s="21">
        <f>IF(VLOOKUP(A180,'Mediana Hor Móv IPCA TOP 5 LP'!$A$2:$XFC$10000,MATCH(B$1,'Mediana Hor Móv IPCA TOP 5 LP'!$A$2:$XDF$2,0),FALSE)=0,NA(),VLOOKUP(A180,'Mediana Hor Móv IPCA TOP 5 LP'!$A$2:$XFC$10000,MATCH(B$1,'Mediana Hor Móv IPCA TOP 5 LP'!$A$2:$XDF$2,0),FALSE))</f>
        <v>4.8909000000000002</v>
      </c>
      <c r="C180" s="21">
        <f>IF(VLOOKUP(A180,'Mediana Hor Móv IPCA TOP 5 LP'!$A$2:$XFC$10000,MATCH(C$1,'Mediana Hor Móv IPCA TOP 5 LP'!$A$2:$XDF$2,0),FALSE)=0,NA(),VLOOKUP(A180,'Mediana Hor Móv IPCA TOP 5 LP'!$A$2:$XFC$10000,MATCH(C$1,'Mediana Hor Móv IPCA TOP 5 LP'!$A$2:$XDF$2,0),FALSE))</f>
        <v>3.8841999999999999</v>
      </c>
    </row>
    <row r="181" spans="1:3" x14ac:dyDescent="0.3">
      <c r="A181" s="20">
        <v>44823</v>
      </c>
      <c r="B181" s="21">
        <f>IF(VLOOKUP(A181,'Mediana Hor Móv IPCA TOP 5 LP'!$A$2:$XFC$10000,MATCH(B$1,'Mediana Hor Móv IPCA TOP 5 LP'!$A$2:$XDF$2,0),FALSE)=0,NA(),VLOOKUP(A181,'Mediana Hor Móv IPCA TOP 5 LP'!$A$2:$XFC$10000,MATCH(B$1,'Mediana Hor Móv IPCA TOP 5 LP'!$A$2:$XDF$2,0),FALSE))</f>
        <v>4.9409999999999998</v>
      </c>
      <c r="C181" s="21">
        <f>IF(VLOOKUP(A181,'Mediana Hor Móv IPCA TOP 5 LP'!$A$2:$XFC$10000,MATCH(C$1,'Mediana Hor Móv IPCA TOP 5 LP'!$A$2:$XDF$2,0),FALSE)=0,NA(),VLOOKUP(A181,'Mediana Hor Móv IPCA TOP 5 LP'!$A$2:$XFC$10000,MATCH(C$1,'Mediana Hor Móv IPCA TOP 5 LP'!$A$2:$XDF$2,0),FALSE))</f>
        <v>3.8793000000000002</v>
      </c>
    </row>
    <row r="182" spans="1:3" x14ac:dyDescent="0.3">
      <c r="A182" s="20">
        <v>44824</v>
      </c>
      <c r="B182" s="21">
        <f>IF(VLOOKUP(A182,'Mediana Hor Móv IPCA TOP 5 LP'!$A$2:$XFC$10000,MATCH(B$1,'Mediana Hor Móv IPCA TOP 5 LP'!$A$2:$XDF$2,0),FALSE)=0,NA(),VLOOKUP(A182,'Mediana Hor Móv IPCA TOP 5 LP'!$A$2:$XFC$10000,MATCH(B$1,'Mediana Hor Móv IPCA TOP 5 LP'!$A$2:$XDF$2,0),FALSE))</f>
        <v>4.9577</v>
      </c>
      <c r="C182" s="21">
        <f>IF(VLOOKUP(A182,'Mediana Hor Móv IPCA TOP 5 LP'!$A$2:$XFC$10000,MATCH(C$1,'Mediana Hor Móv IPCA TOP 5 LP'!$A$2:$XDF$2,0),FALSE)=0,NA(),VLOOKUP(A182,'Mediana Hor Móv IPCA TOP 5 LP'!$A$2:$XFC$10000,MATCH(C$1,'Mediana Hor Móv IPCA TOP 5 LP'!$A$2:$XDF$2,0),FALSE))</f>
        <v>3.8776999999999999</v>
      </c>
    </row>
    <row r="183" spans="1:3" x14ac:dyDescent="0.3">
      <c r="A183" s="20">
        <v>44825</v>
      </c>
      <c r="B183" s="21">
        <f>IF(VLOOKUP(A183,'Mediana Hor Móv IPCA TOP 5 LP'!$A$2:$XFC$10000,MATCH(B$1,'Mediana Hor Móv IPCA TOP 5 LP'!$A$2:$XDF$2,0),FALSE)=0,NA(),VLOOKUP(A183,'Mediana Hor Móv IPCA TOP 5 LP'!$A$2:$XFC$10000,MATCH(B$1,'Mediana Hor Móv IPCA TOP 5 LP'!$A$2:$XDF$2,0),FALSE))</f>
        <v>4.9744000000000002</v>
      </c>
      <c r="C183" s="21">
        <f>IF(VLOOKUP(A183,'Mediana Hor Móv IPCA TOP 5 LP'!$A$2:$XFC$10000,MATCH(C$1,'Mediana Hor Móv IPCA TOP 5 LP'!$A$2:$XDF$2,0),FALSE)=0,NA(),VLOOKUP(A183,'Mediana Hor Móv IPCA TOP 5 LP'!$A$2:$XFC$10000,MATCH(C$1,'Mediana Hor Móv IPCA TOP 5 LP'!$A$2:$XDF$2,0),FALSE))</f>
        <v>3.8761000000000001</v>
      </c>
    </row>
    <row r="184" spans="1:3" x14ac:dyDescent="0.3">
      <c r="A184" s="20">
        <v>44826</v>
      </c>
      <c r="B184" s="21">
        <f>IF(VLOOKUP(A184,'Mediana Hor Móv IPCA TOP 5 LP'!$A$2:$XFC$10000,MATCH(B$1,'Mediana Hor Móv IPCA TOP 5 LP'!$A$2:$XDF$2,0),FALSE)=0,NA(),VLOOKUP(A184,'Mediana Hor Móv IPCA TOP 5 LP'!$A$2:$XFC$10000,MATCH(B$1,'Mediana Hor Móv IPCA TOP 5 LP'!$A$2:$XDF$2,0),FALSE))</f>
        <v>4.9912000000000001</v>
      </c>
      <c r="C184" s="21">
        <f>IF(VLOOKUP(A184,'Mediana Hor Móv IPCA TOP 5 LP'!$A$2:$XFC$10000,MATCH(C$1,'Mediana Hor Móv IPCA TOP 5 LP'!$A$2:$XDF$2,0),FALSE)=0,NA(),VLOOKUP(A184,'Mediana Hor Móv IPCA TOP 5 LP'!$A$2:$XFC$10000,MATCH(C$1,'Mediana Hor Móv IPCA TOP 5 LP'!$A$2:$XDF$2,0),FALSE))</f>
        <v>4.0686</v>
      </c>
    </row>
    <row r="185" spans="1:3" x14ac:dyDescent="0.3">
      <c r="A185" s="20">
        <v>44827</v>
      </c>
      <c r="B185" s="21">
        <f>IF(VLOOKUP(A185,'Mediana Hor Móv IPCA TOP 5 LP'!$A$2:$XFC$10000,MATCH(B$1,'Mediana Hor Móv IPCA TOP 5 LP'!$A$2:$XDF$2,0),FALSE)=0,NA(),VLOOKUP(A185,'Mediana Hor Móv IPCA TOP 5 LP'!$A$2:$XFC$10000,MATCH(B$1,'Mediana Hor Móv IPCA TOP 5 LP'!$A$2:$XDF$2,0),FALSE))</f>
        <v>4.9080000000000004</v>
      </c>
      <c r="C185" s="21">
        <f>IF(VLOOKUP(A185,'Mediana Hor Móv IPCA TOP 5 LP'!$A$2:$XFC$10000,MATCH(C$1,'Mediana Hor Móv IPCA TOP 5 LP'!$A$2:$XDF$2,0),FALSE)=0,NA(),VLOOKUP(A185,'Mediana Hor Móv IPCA TOP 5 LP'!$A$2:$XFC$10000,MATCH(C$1,'Mediana Hor Móv IPCA TOP 5 LP'!$A$2:$XDF$2,0),FALSE))</f>
        <v>4.0670999999999999</v>
      </c>
    </row>
    <row r="186" spans="1:3" x14ac:dyDescent="0.3">
      <c r="A186" s="20">
        <v>44830</v>
      </c>
      <c r="B186" s="21">
        <f>IF(VLOOKUP(A186,'Mediana Hor Móv IPCA TOP 5 LP'!$A$2:$XFC$10000,MATCH(B$1,'Mediana Hor Móv IPCA TOP 5 LP'!$A$2:$XDF$2,0),FALSE)=0,NA(),VLOOKUP(A186,'Mediana Hor Móv IPCA TOP 5 LP'!$A$2:$XFC$10000,MATCH(B$1,'Mediana Hor Móv IPCA TOP 5 LP'!$A$2:$XDF$2,0),FALSE))</f>
        <v>4.9610000000000003</v>
      </c>
      <c r="C186" s="21">
        <f>IF(VLOOKUP(A186,'Mediana Hor Móv IPCA TOP 5 LP'!$A$2:$XFC$10000,MATCH(C$1,'Mediana Hor Móv IPCA TOP 5 LP'!$A$2:$XDF$2,0),FALSE)=0,NA(),VLOOKUP(A186,'Mediana Hor Móv IPCA TOP 5 LP'!$A$2:$XFC$10000,MATCH(C$1,'Mediana Hor Móv IPCA TOP 5 LP'!$A$2:$XDF$2,0),FALSE))</f>
        <v>4.0627000000000004</v>
      </c>
    </row>
    <row r="187" spans="1:3" x14ac:dyDescent="0.3">
      <c r="A187" s="20">
        <v>44831</v>
      </c>
      <c r="B187" s="21">
        <f>IF(VLOOKUP(A187,'Mediana Hor Móv IPCA TOP 5 LP'!$A$2:$XFC$10000,MATCH(B$1,'Mediana Hor Móv IPCA TOP 5 LP'!$A$2:$XDF$2,0),FALSE)=0,NA(),VLOOKUP(A187,'Mediana Hor Móv IPCA TOP 5 LP'!$A$2:$XFC$10000,MATCH(B$1,'Mediana Hor Móv IPCA TOP 5 LP'!$A$2:$XDF$2,0),FALSE))</f>
        <v>4.9786999999999999</v>
      </c>
      <c r="C187" s="21">
        <f>IF(VLOOKUP(A187,'Mediana Hor Móv IPCA TOP 5 LP'!$A$2:$XFC$10000,MATCH(C$1,'Mediana Hor Móv IPCA TOP 5 LP'!$A$2:$XDF$2,0),FALSE)=0,NA(),VLOOKUP(A187,'Mediana Hor Móv IPCA TOP 5 LP'!$A$2:$XFC$10000,MATCH(C$1,'Mediana Hor Móv IPCA TOP 5 LP'!$A$2:$XDF$2,0),FALSE))</f>
        <v>4.0613000000000001</v>
      </c>
    </row>
    <row r="188" spans="1:3" x14ac:dyDescent="0.3">
      <c r="A188" s="20">
        <v>44832</v>
      </c>
      <c r="B188" s="21">
        <f>IF(VLOOKUP(A188,'Mediana Hor Móv IPCA TOP 5 LP'!$A$2:$XFC$10000,MATCH(B$1,'Mediana Hor Móv IPCA TOP 5 LP'!$A$2:$XDF$2,0),FALSE)=0,NA(),VLOOKUP(A188,'Mediana Hor Móv IPCA TOP 5 LP'!$A$2:$XFC$10000,MATCH(B$1,'Mediana Hor Móv IPCA TOP 5 LP'!$A$2:$XDF$2,0),FALSE))</f>
        <v>4.9964000000000004</v>
      </c>
      <c r="C188" s="21">
        <f>IF(VLOOKUP(A188,'Mediana Hor Móv IPCA TOP 5 LP'!$A$2:$XFC$10000,MATCH(C$1,'Mediana Hor Móv IPCA TOP 5 LP'!$A$2:$XDF$2,0),FALSE)=0,NA(),VLOOKUP(A188,'Mediana Hor Móv IPCA TOP 5 LP'!$A$2:$XFC$10000,MATCH(C$1,'Mediana Hor Móv IPCA TOP 5 LP'!$A$2:$XDF$2,0),FALSE))</f>
        <v>4.0598000000000001</v>
      </c>
    </row>
    <row r="189" spans="1:3" x14ac:dyDescent="0.3">
      <c r="A189" s="20">
        <v>44833</v>
      </c>
      <c r="B189" s="21">
        <f>IF(VLOOKUP(A189,'Mediana Hor Móv IPCA TOP 5 LP'!$A$2:$XFC$10000,MATCH(B$1,'Mediana Hor Móv IPCA TOP 5 LP'!$A$2:$XDF$2,0),FALSE)=0,NA(),VLOOKUP(A189,'Mediana Hor Móv IPCA TOP 5 LP'!$A$2:$XFC$10000,MATCH(B$1,'Mediana Hor Móv IPCA TOP 5 LP'!$A$2:$XDF$2,0),FALSE))</f>
        <v>5.0670000000000002</v>
      </c>
      <c r="C189" s="21">
        <f>IF(VLOOKUP(A189,'Mediana Hor Móv IPCA TOP 5 LP'!$A$2:$XFC$10000,MATCH(C$1,'Mediana Hor Móv IPCA TOP 5 LP'!$A$2:$XDF$2,0),FALSE)=0,NA(),VLOOKUP(A189,'Mediana Hor Móv IPCA TOP 5 LP'!$A$2:$XFC$10000,MATCH(C$1,'Mediana Hor Móv IPCA TOP 5 LP'!$A$2:$XDF$2,0),FALSE))</f>
        <v>4.0583999999999998</v>
      </c>
    </row>
    <row r="190" spans="1:3" x14ac:dyDescent="0.3">
      <c r="A190" s="20">
        <v>44834</v>
      </c>
      <c r="B190" s="21">
        <f>IF(VLOOKUP(A190,'Mediana Hor Móv IPCA TOP 5 LP'!$A$2:$XFC$10000,MATCH(B$1,'Mediana Hor Móv IPCA TOP 5 LP'!$A$2:$XDF$2,0),FALSE)=0,NA(),VLOOKUP(A190,'Mediana Hor Móv IPCA TOP 5 LP'!$A$2:$XFC$10000,MATCH(B$1,'Mediana Hor Móv IPCA TOP 5 LP'!$A$2:$XDF$2,0),FALSE))</f>
        <v>5.0567000000000002</v>
      </c>
      <c r="C190" s="21">
        <f>IF(VLOOKUP(A190,'Mediana Hor Móv IPCA TOP 5 LP'!$A$2:$XFC$10000,MATCH(C$1,'Mediana Hor Móv IPCA TOP 5 LP'!$A$2:$XDF$2,0),FALSE)=0,NA(),VLOOKUP(A190,'Mediana Hor Móv IPCA TOP 5 LP'!$A$2:$XFC$10000,MATCH(C$1,'Mediana Hor Móv IPCA TOP 5 LP'!$A$2:$XDF$2,0),FALSE))</f>
        <v>4.0568999999999997</v>
      </c>
    </row>
    <row r="191" spans="1:3" x14ac:dyDescent="0.3">
      <c r="A191" s="20">
        <v>44837</v>
      </c>
      <c r="B191" s="21">
        <f>IF(VLOOKUP(A191,'Mediana Hor Móv IPCA TOP 5 LP'!$A$2:$XFC$10000,MATCH(B$1,'Mediana Hor Móv IPCA TOP 5 LP'!$A$2:$XDF$2,0),FALSE)=0,NA(),VLOOKUP(A191,'Mediana Hor Móv IPCA TOP 5 LP'!$A$2:$XFC$10000,MATCH(B$1,'Mediana Hor Móv IPCA TOP 5 LP'!$A$2:$XDF$2,0),FALSE))</f>
        <v>5.1208</v>
      </c>
      <c r="C191" s="21">
        <f>IF(VLOOKUP(A191,'Mediana Hor Móv IPCA TOP 5 LP'!$A$2:$XFC$10000,MATCH(C$1,'Mediana Hor Móv IPCA TOP 5 LP'!$A$2:$XDF$2,0),FALSE)=0,NA(),VLOOKUP(A191,'Mediana Hor Móv IPCA TOP 5 LP'!$A$2:$XFC$10000,MATCH(C$1,'Mediana Hor Móv IPCA TOP 5 LP'!$A$2:$XDF$2,0),FALSE))</f>
        <v>4.0525000000000002</v>
      </c>
    </row>
    <row r="192" spans="1:3" x14ac:dyDescent="0.3">
      <c r="A192" s="20">
        <v>44838</v>
      </c>
      <c r="B192" s="21">
        <f>IF(VLOOKUP(A192,'Mediana Hor Móv IPCA TOP 5 LP'!$A$2:$XFC$10000,MATCH(B$1,'Mediana Hor Móv IPCA TOP 5 LP'!$A$2:$XDF$2,0),FALSE)=0,NA(),VLOOKUP(A192,'Mediana Hor Móv IPCA TOP 5 LP'!$A$2:$XFC$10000,MATCH(B$1,'Mediana Hor Móv IPCA TOP 5 LP'!$A$2:$XDF$2,0),FALSE))</f>
        <v>5.1409000000000002</v>
      </c>
      <c r="C192" s="21">
        <f>IF(VLOOKUP(A192,'Mediana Hor Móv IPCA TOP 5 LP'!$A$2:$XFC$10000,MATCH(C$1,'Mediana Hor Móv IPCA TOP 5 LP'!$A$2:$XDF$2,0),FALSE)=0,NA(),VLOOKUP(A192,'Mediana Hor Móv IPCA TOP 5 LP'!$A$2:$XFC$10000,MATCH(C$1,'Mediana Hor Móv IPCA TOP 5 LP'!$A$2:$XDF$2,0),FALSE))</f>
        <v>4.0510999999999999</v>
      </c>
    </row>
    <row r="193" spans="1:3" x14ac:dyDescent="0.3">
      <c r="A193" s="20">
        <v>44839</v>
      </c>
      <c r="B193" s="21">
        <f>IF(VLOOKUP(A193,'Mediana Hor Móv IPCA TOP 5 LP'!$A$2:$XFC$10000,MATCH(B$1,'Mediana Hor Móv IPCA TOP 5 LP'!$A$2:$XDF$2,0),FALSE)=0,NA(),VLOOKUP(A193,'Mediana Hor Móv IPCA TOP 5 LP'!$A$2:$XFC$10000,MATCH(B$1,'Mediana Hor Móv IPCA TOP 5 LP'!$A$2:$XDF$2,0),FALSE))</f>
        <v>5.1555999999999997</v>
      </c>
      <c r="C193" s="21">
        <f>IF(VLOOKUP(A193,'Mediana Hor Móv IPCA TOP 5 LP'!$A$2:$XFC$10000,MATCH(C$1,'Mediana Hor Móv IPCA TOP 5 LP'!$A$2:$XDF$2,0),FALSE)=0,NA(),VLOOKUP(A193,'Mediana Hor Móv IPCA TOP 5 LP'!$A$2:$XFC$10000,MATCH(C$1,'Mediana Hor Móv IPCA TOP 5 LP'!$A$2:$XDF$2,0),FALSE))</f>
        <v>4.0495999999999999</v>
      </c>
    </row>
    <row r="194" spans="1:3" x14ac:dyDescent="0.3">
      <c r="A194" s="20">
        <v>44840</v>
      </c>
      <c r="B194" s="21">
        <f>IF(VLOOKUP(A194,'Mediana Hor Móv IPCA TOP 5 LP'!$A$2:$XFC$10000,MATCH(B$1,'Mediana Hor Móv IPCA TOP 5 LP'!$A$2:$XDF$2,0),FALSE)=0,NA(),VLOOKUP(A194,'Mediana Hor Móv IPCA TOP 5 LP'!$A$2:$XFC$10000,MATCH(B$1,'Mediana Hor Móv IPCA TOP 5 LP'!$A$2:$XDF$2,0),FALSE))</f>
        <v>5.1703999999999999</v>
      </c>
      <c r="C194" s="21">
        <f>IF(VLOOKUP(A194,'Mediana Hor Móv IPCA TOP 5 LP'!$A$2:$XFC$10000,MATCH(C$1,'Mediana Hor Móv IPCA TOP 5 LP'!$A$2:$XDF$2,0),FALSE)=0,NA(),VLOOKUP(A194,'Mediana Hor Móv IPCA TOP 5 LP'!$A$2:$XFC$10000,MATCH(C$1,'Mediana Hor Móv IPCA TOP 5 LP'!$A$2:$XDF$2,0),FALSE))</f>
        <v>4.0480999999999998</v>
      </c>
    </row>
    <row r="195" spans="1:3" x14ac:dyDescent="0.3">
      <c r="A195" s="20">
        <v>44841</v>
      </c>
      <c r="B195" s="21">
        <f>IF(VLOOKUP(A195,'Mediana Hor Móv IPCA TOP 5 LP'!$A$2:$XFC$10000,MATCH(B$1,'Mediana Hor Móv IPCA TOP 5 LP'!$A$2:$XDF$2,0),FALSE)=0,NA(),VLOOKUP(A195,'Mediana Hor Móv IPCA TOP 5 LP'!$A$2:$XFC$10000,MATCH(B$1,'Mediana Hor Móv IPCA TOP 5 LP'!$A$2:$XDF$2,0),FALSE))</f>
        <v>5.1852</v>
      </c>
      <c r="C195" s="21">
        <f>IF(VLOOKUP(A195,'Mediana Hor Móv IPCA TOP 5 LP'!$A$2:$XFC$10000,MATCH(C$1,'Mediana Hor Móv IPCA TOP 5 LP'!$A$2:$XDF$2,0),FALSE)=0,NA(),VLOOKUP(A195,'Mediana Hor Móv IPCA TOP 5 LP'!$A$2:$XFC$10000,MATCH(C$1,'Mediana Hor Móv IPCA TOP 5 LP'!$A$2:$XDF$2,0),FALSE))</f>
        <v>4.0467000000000004</v>
      </c>
    </row>
    <row r="196" spans="1:3" x14ac:dyDescent="0.3">
      <c r="A196" s="20">
        <v>44844</v>
      </c>
      <c r="B196" s="21">
        <f>IF(VLOOKUP(A196,'Mediana Hor Móv IPCA TOP 5 LP'!$A$2:$XFC$10000,MATCH(B$1,'Mediana Hor Móv IPCA TOP 5 LP'!$A$2:$XDF$2,0),FALSE)=0,NA(),VLOOKUP(A196,'Mediana Hor Móv IPCA TOP 5 LP'!$A$2:$XFC$10000,MATCH(B$1,'Mediana Hor Móv IPCA TOP 5 LP'!$A$2:$XDF$2,0),FALSE))</f>
        <v>5.0932000000000004</v>
      </c>
      <c r="C196" s="21">
        <f>IF(VLOOKUP(A196,'Mediana Hor Móv IPCA TOP 5 LP'!$A$2:$XFC$10000,MATCH(C$1,'Mediana Hor Móv IPCA TOP 5 LP'!$A$2:$XDF$2,0),FALSE)=0,NA(),VLOOKUP(A196,'Mediana Hor Móv IPCA TOP 5 LP'!$A$2:$XFC$10000,MATCH(C$1,'Mediana Hor Móv IPCA TOP 5 LP'!$A$2:$XDF$2,0),FALSE))</f>
        <v>4.0423</v>
      </c>
    </row>
    <row r="197" spans="1:3" x14ac:dyDescent="0.3">
      <c r="A197" s="20">
        <v>44845</v>
      </c>
      <c r="B197" s="21">
        <f>IF(VLOOKUP(A197,'Mediana Hor Móv IPCA TOP 5 LP'!$A$2:$XFC$10000,MATCH(B$1,'Mediana Hor Móv IPCA TOP 5 LP'!$A$2:$XDF$2,0),FALSE)=0,NA(),VLOOKUP(A197,'Mediana Hor Móv IPCA TOP 5 LP'!$A$2:$XFC$10000,MATCH(B$1,'Mediana Hor Móv IPCA TOP 5 LP'!$A$2:$XDF$2,0),FALSE))</f>
        <v>5.0911</v>
      </c>
      <c r="C197" s="21" t="e">
        <f>IF(VLOOKUP(A197,'Mediana Hor Móv IPCA TOP 5 LP'!$A$2:$XFC$10000,MATCH(C$1,'Mediana Hor Móv IPCA TOP 5 LP'!$A$2:$XDF$2,0),FALSE)=0,NA(),VLOOKUP(A197,'Mediana Hor Móv IPCA TOP 5 LP'!$A$2:$XFC$10000,MATCH(C$1,'Mediana Hor Móv IPCA TOP 5 LP'!$A$2:$XDF$2,0),FALSE))</f>
        <v>#N/A</v>
      </c>
    </row>
    <row r="198" spans="1:3" x14ac:dyDescent="0.3">
      <c r="A198" s="20">
        <v>44847</v>
      </c>
      <c r="B198" s="21">
        <f>IF(VLOOKUP(A198,'Mediana Hor Móv IPCA TOP 5 LP'!$A$2:$XFC$10000,MATCH(B$1,'Mediana Hor Móv IPCA TOP 5 LP'!$A$2:$XDF$2,0),FALSE)=0,NA(),VLOOKUP(A198,'Mediana Hor Móv IPCA TOP 5 LP'!$A$2:$XFC$10000,MATCH(B$1,'Mediana Hor Móv IPCA TOP 5 LP'!$A$2:$XDF$2,0),FALSE))</f>
        <v>5.0869</v>
      </c>
      <c r="C198" s="21">
        <f>IF(VLOOKUP(A198,'Mediana Hor Móv IPCA TOP 5 LP'!$A$2:$XFC$10000,MATCH(C$1,'Mediana Hor Móv IPCA TOP 5 LP'!$A$2:$XDF$2,0),FALSE)=0,NA(),VLOOKUP(A198,'Mediana Hor Móv IPCA TOP 5 LP'!$A$2:$XFC$10000,MATCH(C$1,'Mediana Hor Móv IPCA TOP 5 LP'!$A$2:$XDF$2,0),FALSE))</f>
        <v>4.2606999999999999</v>
      </c>
    </row>
    <row r="199" spans="1:3" x14ac:dyDescent="0.3">
      <c r="A199" s="20">
        <v>44848</v>
      </c>
      <c r="B199" s="21">
        <f>IF(VLOOKUP(A199,'Mediana Hor Móv IPCA TOP 5 LP'!$A$2:$XFC$10000,MATCH(B$1,'Mediana Hor Móv IPCA TOP 5 LP'!$A$2:$XDF$2,0),FALSE)=0,NA(),VLOOKUP(A199,'Mediana Hor Móv IPCA TOP 5 LP'!$A$2:$XFC$10000,MATCH(B$1,'Mediana Hor Móv IPCA TOP 5 LP'!$A$2:$XDF$2,0),FALSE))</f>
        <v>5.0848000000000004</v>
      </c>
      <c r="C199" s="21">
        <f>IF(VLOOKUP(A199,'Mediana Hor Móv IPCA TOP 5 LP'!$A$2:$XFC$10000,MATCH(C$1,'Mediana Hor Móv IPCA TOP 5 LP'!$A$2:$XDF$2,0),FALSE)=0,NA(),VLOOKUP(A199,'Mediana Hor Móv IPCA TOP 5 LP'!$A$2:$XFC$10000,MATCH(C$1,'Mediana Hor Móv IPCA TOP 5 LP'!$A$2:$XDF$2,0),FALSE))</f>
        <v>4.2873000000000001</v>
      </c>
    </row>
    <row r="200" spans="1:3" x14ac:dyDescent="0.3">
      <c r="A200" s="20">
        <v>44851</v>
      </c>
      <c r="B200" s="21">
        <f>IF(VLOOKUP(A200,'Mediana Hor Móv IPCA TOP 5 LP'!$A$2:$XFC$10000,MATCH(B$1,'Mediana Hor Móv IPCA TOP 5 LP'!$A$2:$XDF$2,0),FALSE)=0,NA(),VLOOKUP(A200,'Mediana Hor Móv IPCA TOP 5 LP'!$A$2:$XFC$10000,MATCH(B$1,'Mediana Hor Móv IPCA TOP 5 LP'!$A$2:$XDF$2,0),FALSE))</f>
        <v>5.1020000000000003</v>
      </c>
      <c r="C200" s="21">
        <f>IF(VLOOKUP(A200,'Mediana Hor Móv IPCA TOP 5 LP'!$A$2:$XFC$10000,MATCH(C$1,'Mediana Hor Móv IPCA TOP 5 LP'!$A$2:$XDF$2,0),FALSE)=0,NA(),VLOOKUP(A200,'Mediana Hor Móv IPCA TOP 5 LP'!$A$2:$XFC$10000,MATCH(C$1,'Mediana Hor Móv IPCA TOP 5 LP'!$A$2:$XDF$2,0),FALSE))</f>
        <v>3.7608000000000001</v>
      </c>
    </row>
    <row r="201" spans="1:3" x14ac:dyDescent="0.3">
      <c r="A201" s="20">
        <v>44852</v>
      </c>
      <c r="B201" s="21">
        <f>IF(VLOOKUP(A201,'Mediana Hor Móv IPCA TOP 5 LP'!$A$2:$XFC$10000,MATCH(B$1,'Mediana Hor Móv IPCA TOP 5 LP'!$A$2:$XDF$2,0),FALSE)=0,NA(),VLOOKUP(A201,'Mediana Hor Móv IPCA TOP 5 LP'!$A$2:$XFC$10000,MATCH(B$1,'Mediana Hor Móv IPCA TOP 5 LP'!$A$2:$XDF$2,0),FALSE))</f>
        <v>5.0987999999999998</v>
      </c>
      <c r="C201" s="21">
        <f>IF(VLOOKUP(A201,'Mediana Hor Móv IPCA TOP 5 LP'!$A$2:$XFC$10000,MATCH(C$1,'Mediana Hor Móv IPCA TOP 5 LP'!$A$2:$XDF$2,0),FALSE)=0,NA(),VLOOKUP(A201,'Mediana Hor Móv IPCA TOP 5 LP'!$A$2:$XFC$10000,MATCH(C$1,'Mediana Hor Móv IPCA TOP 5 LP'!$A$2:$XDF$2,0),FALSE))</f>
        <v>3.7545999999999999</v>
      </c>
    </row>
    <row r="202" spans="1:3" x14ac:dyDescent="0.3">
      <c r="A202" s="20">
        <v>44853</v>
      </c>
      <c r="B202" s="21">
        <f>IF(VLOOKUP(A202,'Mediana Hor Móv IPCA TOP 5 LP'!$A$2:$XFC$10000,MATCH(B$1,'Mediana Hor Móv IPCA TOP 5 LP'!$A$2:$XDF$2,0),FALSE)=0,NA(),VLOOKUP(A202,'Mediana Hor Móv IPCA TOP 5 LP'!$A$2:$XFC$10000,MATCH(B$1,'Mediana Hor Móv IPCA TOP 5 LP'!$A$2:$XDF$2,0),FALSE))</f>
        <v>5.0956999999999999</v>
      </c>
      <c r="C202" s="21">
        <f>IF(VLOOKUP(A202,'Mediana Hor Móv IPCA TOP 5 LP'!$A$2:$XFC$10000,MATCH(C$1,'Mediana Hor Móv IPCA TOP 5 LP'!$A$2:$XDF$2,0),FALSE)=0,NA(),VLOOKUP(A202,'Mediana Hor Móv IPCA TOP 5 LP'!$A$2:$XFC$10000,MATCH(C$1,'Mediana Hor Móv IPCA TOP 5 LP'!$A$2:$XDF$2,0),FALSE))</f>
        <v>3.7484000000000002</v>
      </c>
    </row>
    <row r="203" spans="1:3" x14ac:dyDescent="0.3">
      <c r="A203" s="20">
        <v>44854</v>
      </c>
      <c r="B203" s="21">
        <f>IF(VLOOKUP(A203,'Mediana Hor Móv IPCA TOP 5 LP'!$A$2:$XFC$10000,MATCH(B$1,'Mediana Hor Móv IPCA TOP 5 LP'!$A$2:$XDF$2,0),FALSE)=0,NA(),VLOOKUP(A203,'Mediana Hor Móv IPCA TOP 5 LP'!$A$2:$XFC$10000,MATCH(B$1,'Mediana Hor Móv IPCA TOP 5 LP'!$A$2:$XDF$2,0),FALSE))</f>
        <v>5.0926</v>
      </c>
      <c r="C203" s="21">
        <f>IF(VLOOKUP(A203,'Mediana Hor Móv IPCA TOP 5 LP'!$A$2:$XFC$10000,MATCH(C$1,'Mediana Hor Móv IPCA TOP 5 LP'!$A$2:$XDF$2,0),FALSE)=0,NA(),VLOOKUP(A203,'Mediana Hor Móv IPCA TOP 5 LP'!$A$2:$XFC$10000,MATCH(C$1,'Mediana Hor Móv IPCA TOP 5 LP'!$A$2:$XDF$2,0),FALSE))</f>
        <v>3.7422</v>
      </c>
    </row>
    <row r="204" spans="1:3" x14ac:dyDescent="0.3">
      <c r="A204" s="20">
        <v>44855</v>
      </c>
      <c r="B204" s="21">
        <f>IF(VLOOKUP(A204,'Mediana Hor Móv IPCA TOP 5 LP'!$A$2:$XFC$10000,MATCH(B$1,'Mediana Hor Móv IPCA TOP 5 LP'!$A$2:$XDF$2,0),FALSE)=0,NA(),VLOOKUP(A204,'Mediana Hor Móv IPCA TOP 5 LP'!$A$2:$XFC$10000,MATCH(B$1,'Mediana Hor Móv IPCA TOP 5 LP'!$A$2:$XDF$2,0),FALSE))</f>
        <v>5.0698999999999996</v>
      </c>
      <c r="C204" s="21">
        <f>IF(VLOOKUP(A204,'Mediana Hor Móv IPCA TOP 5 LP'!$A$2:$XFC$10000,MATCH(C$1,'Mediana Hor Móv IPCA TOP 5 LP'!$A$2:$XDF$2,0),FALSE)=0,NA(),VLOOKUP(A204,'Mediana Hor Móv IPCA TOP 5 LP'!$A$2:$XFC$10000,MATCH(C$1,'Mediana Hor Móv IPCA TOP 5 LP'!$A$2:$XDF$2,0),FALSE))</f>
        <v>4.1513999999999998</v>
      </c>
    </row>
    <row r="205" spans="1:3" x14ac:dyDescent="0.3">
      <c r="A205" s="20">
        <v>44858</v>
      </c>
      <c r="B205" s="21">
        <f>IF(VLOOKUP(A205,'Mediana Hor Móv IPCA TOP 5 LP'!$A$2:$XFC$10000,MATCH(B$1,'Mediana Hor Móv IPCA TOP 5 LP'!$A$2:$XDF$2,0),FALSE)=0,NA(),VLOOKUP(A205,'Mediana Hor Móv IPCA TOP 5 LP'!$A$2:$XFC$10000,MATCH(B$1,'Mediana Hor Móv IPCA TOP 5 LP'!$A$2:$XDF$2,0),FALSE))</f>
        <v>5.0521000000000003</v>
      </c>
      <c r="C205" s="21">
        <f>IF(VLOOKUP(A205,'Mediana Hor Móv IPCA TOP 5 LP'!$A$2:$XFC$10000,MATCH(C$1,'Mediana Hor Móv IPCA TOP 5 LP'!$A$2:$XDF$2,0),FALSE)=0,NA(),VLOOKUP(A205,'Mediana Hor Móv IPCA TOP 5 LP'!$A$2:$XFC$10000,MATCH(C$1,'Mediana Hor Móv IPCA TOP 5 LP'!$A$2:$XDF$2,0),FALSE))</f>
        <v>4.1471999999999998</v>
      </c>
    </row>
    <row r="206" spans="1:3" x14ac:dyDescent="0.3">
      <c r="A206" s="20">
        <v>44859</v>
      </c>
      <c r="B206" s="21">
        <f>IF(VLOOKUP(A206,'Mediana Hor Móv IPCA TOP 5 LP'!$A$2:$XFC$10000,MATCH(B$1,'Mediana Hor Móv IPCA TOP 5 LP'!$A$2:$XDF$2,0),FALSE)=0,NA(),VLOOKUP(A206,'Mediana Hor Móv IPCA TOP 5 LP'!$A$2:$XFC$10000,MATCH(B$1,'Mediana Hor Móv IPCA TOP 5 LP'!$A$2:$XDF$2,0),FALSE))</f>
        <v>5.0461999999999998</v>
      </c>
      <c r="C206" s="21">
        <f>IF(VLOOKUP(A206,'Mediana Hor Móv IPCA TOP 5 LP'!$A$2:$XFC$10000,MATCH(C$1,'Mediana Hor Móv IPCA TOP 5 LP'!$A$2:$XDF$2,0),FALSE)=0,NA(),VLOOKUP(A206,'Mediana Hor Móv IPCA TOP 5 LP'!$A$2:$XFC$10000,MATCH(C$1,'Mediana Hor Móv IPCA TOP 5 LP'!$A$2:$XDF$2,0),FALSE))</f>
        <v>4.1458000000000004</v>
      </c>
    </row>
    <row r="207" spans="1:3" x14ac:dyDescent="0.3">
      <c r="A207" s="20">
        <v>44860</v>
      </c>
      <c r="B207" s="21">
        <f>IF(VLOOKUP(A207,'Mediana Hor Móv IPCA TOP 5 LP'!$A$2:$XFC$10000,MATCH(B$1,'Mediana Hor Móv IPCA TOP 5 LP'!$A$2:$XDF$2,0),FALSE)=0,NA(),VLOOKUP(A207,'Mediana Hor Móv IPCA TOP 5 LP'!$A$2:$XFC$10000,MATCH(B$1,'Mediana Hor Móv IPCA TOP 5 LP'!$A$2:$XDF$2,0),FALSE))</f>
        <v>5.0403000000000002</v>
      </c>
      <c r="C207" s="21">
        <f>IF(VLOOKUP(A207,'Mediana Hor Móv IPCA TOP 5 LP'!$A$2:$XFC$10000,MATCH(C$1,'Mediana Hor Móv IPCA TOP 5 LP'!$A$2:$XDF$2,0),FALSE)=0,NA(),VLOOKUP(A207,'Mediana Hor Móv IPCA TOP 5 LP'!$A$2:$XFC$10000,MATCH(C$1,'Mediana Hor Móv IPCA TOP 5 LP'!$A$2:$XDF$2,0),FALSE))</f>
        <v>4.1444000000000001</v>
      </c>
    </row>
    <row r="208" spans="1:3" x14ac:dyDescent="0.3">
      <c r="A208" s="20">
        <v>44861</v>
      </c>
      <c r="B208" s="21">
        <f>IF(VLOOKUP(A208,'Mediana Hor Móv IPCA TOP 5 LP'!$A$2:$XFC$10000,MATCH(B$1,'Mediana Hor Móv IPCA TOP 5 LP'!$A$2:$XDF$2,0),FALSE)=0,NA(),VLOOKUP(A208,'Mediana Hor Móv IPCA TOP 5 LP'!$A$2:$XFC$10000,MATCH(B$1,'Mediana Hor Móv IPCA TOP 5 LP'!$A$2:$XDF$2,0),FALSE))</f>
        <v>5.0343</v>
      </c>
      <c r="C208" s="21">
        <f>IF(VLOOKUP(A208,'Mediana Hor Móv IPCA TOP 5 LP'!$A$2:$XFC$10000,MATCH(C$1,'Mediana Hor Móv IPCA TOP 5 LP'!$A$2:$XDF$2,0),FALSE)=0,NA(),VLOOKUP(A208,'Mediana Hor Móv IPCA TOP 5 LP'!$A$2:$XFC$10000,MATCH(C$1,'Mediana Hor Móv IPCA TOP 5 LP'!$A$2:$XDF$2,0),FALSE))</f>
        <v>4.1430999999999996</v>
      </c>
    </row>
    <row r="209" spans="1:3" x14ac:dyDescent="0.3">
      <c r="A209" s="20">
        <v>44862</v>
      </c>
      <c r="B209" s="21">
        <f>IF(VLOOKUP(A209,'Mediana Hor Móv IPCA TOP 5 LP'!$A$2:$XFC$10000,MATCH(B$1,'Mediana Hor Móv IPCA TOP 5 LP'!$A$2:$XDF$2,0),FALSE)=0,NA(),VLOOKUP(A209,'Mediana Hor Móv IPCA TOP 5 LP'!$A$2:$XFC$10000,MATCH(B$1,'Mediana Hor Móv IPCA TOP 5 LP'!$A$2:$XDF$2,0),FALSE))</f>
        <v>5.0284000000000004</v>
      </c>
      <c r="C209" s="21">
        <f>IF(VLOOKUP(A209,'Mediana Hor Móv IPCA TOP 5 LP'!$A$2:$XFC$10000,MATCH(C$1,'Mediana Hor Móv IPCA TOP 5 LP'!$A$2:$XDF$2,0),FALSE)=0,NA(),VLOOKUP(A209,'Mediana Hor Móv IPCA TOP 5 LP'!$A$2:$XFC$10000,MATCH(C$1,'Mediana Hor Móv IPCA TOP 5 LP'!$A$2:$XDF$2,0),FALSE))</f>
        <v>4.1417000000000002</v>
      </c>
    </row>
    <row r="210" spans="1:3" x14ac:dyDescent="0.3">
      <c r="A210" s="20">
        <v>44865</v>
      </c>
      <c r="B210" s="21">
        <f>IF(VLOOKUP(A210,'Mediana Hor Móv IPCA TOP 5 LP'!$A$2:$XFC$10000,MATCH(B$1,'Mediana Hor Móv IPCA TOP 5 LP'!$A$2:$XDF$2,0),FALSE)=0,NA(),VLOOKUP(A210,'Mediana Hor Móv IPCA TOP 5 LP'!$A$2:$XFC$10000,MATCH(B$1,'Mediana Hor Móv IPCA TOP 5 LP'!$A$2:$XDF$2,0),FALSE))</f>
        <v>5.0106000000000002</v>
      </c>
      <c r="C210" s="21">
        <f>IF(VLOOKUP(A210,'Mediana Hor Móv IPCA TOP 5 LP'!$A$2:$XFC$10000,MATCH(C$1,'Mediana Hor Móv IPCA TOP 5 LP'!$A$2:$XDF$2,0),FALSE)=0,NA(),VLOOKUP(A210,'Mediana Hor Móv IPCA TOP 5 LP'!$A$2:$XFC$10000,MATCH(C$1,'Mediana Hor Móv IPCA TOP 5 LP'!$A$2:$XDF$2,0),FALSE))</f>
        <v>4.1375000000000002</v>
      </c>
    </row>
    <row r="211" spans="1:3" x14ac:dyDescent="0.3">
      <c r="A211" s="20">
        <v>44866</v>
      </c>
      <c r="B211" s="21">
        <f>IF(VLOOKUP(A211,'Mediana Hor Móv IPCA TOP 5 LP'!$A$2:$XFC$10000,MATCH(B$1,'Mediana Hor Móv IPCA TOP 5 LP'!$A$2:$XDF$2,0),FALSE)=0,NA(),VLOOKUP(A211,'Mediana Hor Móv IPCA TOP 5 LP'!$A$2:$XFC$10000,MATCH(B$1,'Mediana Hor Móv IPCA TOP 5 LP'!$A$2:$XDF$2,0),FALSE))</f>
        <v>5.0046999999999997</v>
      </c>
      <c r="C211" s="21">
        <f>IF(VLOOKUP(A211,'Mediana Hor Móv IPCA TOP 5 LP'!$A$2:$XFC$10000,MATCH(C$1,'Mediana Hor Móv IPCA TOP 5 LP'!$A$2:$XDF$2,0),FALSE)=0,NA(),VLOOKUP(A211,'Mediana Hor Móv IPCA TOP 5 LP'!$A$2:$XFC$10000,MATCH(C$1,'Mediana Hor Móv IPCA TOP 5 LP'!$A$2:$XDF$2,0),FALSE))</f>
        <v>4.1315</v>
      </c>
    </row>
    <row r="212" spans="1:3" x14ac:dyDescent="0.3">
      <c r="A212" s="20">
        <v>44868</v>
      </c>
      <c r="B212" s="21">
        <f>IF(VLOOKUP(A212,'Mediana Hor Móv IPCA TOP 5 LP'!$A$2:$XFC$10000,MATCH(B$1,'Mediana Hor Móv IPCA TOP 5 LP'!$A$2:$XDF$2,0),FALSE)=0,NA(),VLOOKUP(A212,'Mediana Hor Móv IPCA TOP 5 LP'!$A$2:$XFC$10000,MATCH(B$1,'Mediana Hor Móv IPCA TOP 5 LP'!$A$2:$XDF$2,0),FALSE))</f>
        <v>4.9927999999999999</v>
      </c>
      <c r="C212" s="21">
        <f>IF(VLOOKUP(A212,'Mediana Hor Móv IPCA TOP 5 LP'!$A$2:$XFC$10000,MATCH(C$1,'Mediana Hor Móv IPCA TOP 5 LP'!$A$2:$XDF$2,0),FALSE)=0,NA(),VLOOKUP(A212,'Mediana Hor Móv IPCA TOP 5 LP'!$A$2:$XFC$10000,MATCH(C$1,'Mediana Hor Móv IPCA TOP 5 LP'!$A$2:$XDF$2,0),FALSE))</f>
        <v>4.1142000000000003</v>
      </c>
    </row>
    <row r="213" spans="1:3" x14ac:dyDescent="0.3">
      <c r="A213" s="20">
        <v>44869</v>
      </c>
      <c r="B213" s="21">
        <f>IF(VLOOKUP(A213,'Mediana Hor Móv IPCA TOP 5 LP'!$A$2:$XFC$10000,MATCH(B$1,'Mediana Hor Móv IPCA TOP 5 LP'!$A$2:$XDF$2,0),FALSE)=0,NA(),VLOOKUP(A213,'Mediana Hor Móv IPCA TOP 5 LP'!$A$2:$XFC$10000,MATCH(B$1,'Mediana Hor Móv IPCA TOP 5 LP'!$A$2:$XDF$2,0),FALSE))</f>
        <v>5.0872000000000002</v>
      </c>
      <c r="C213" s="21">
        <f>IF(VLOOKUP(A213,'Mediana Hor Móv IPCA TOP 5 LP'!$A$2:$XFC$10000,MATCH(C$1,'Mediana Hor Móv IPCA TOP 5 LP'!$A$2:$XDF$2,0),FALSE)=0,NA(),VLOOKUP(A213,'Mediana Hor Móv IPCA TOP 5 LP'!$A$2:$XFC$10000,MATCH(C$1,'Mediana Hor Móv IPCA TOP 5 LP'!$A$2:$XDF$2,0),FALSE))</f>
        <v>4.1055000000000001</v>
      </c>
    </row>
    <row r="214" spans="1:3" x14ac:dyDescent="0.3">
      <c r="A214" s="20">
        <v>44872</v>
      </c>
      <c r="B214" s="21">
        <f>IF(VLOOKUP(A214,'Mediana Hor Móv IPCA TOP 5 LP'!$A$2:$XFC$10000,MATCH(B$1,'Mediana Hor Móv IPCA TOP 5 LP'!$A$2:$XDF$2,0),FALSE)=0,NA(),VLOOKUP(A214,'Mediana Hor Móv IPCA TOP 5 LP'!$A$2:$XFC$10000,MATCH(B$1,'Mediana Hor Móv IPCA TOP 5 LP'!$A$2:$XDF$2,0),FALSE))</f>
        <v>5.0850999999999997</v>
      </c>
      <c r="C214" s="21">
        <f>IF(VLOOKUP(A214,'Mediana Hor Móv IPCA TOP 5 LP'!$A$2:$XFC$10000,MATCH(C$1,'Mediana Hor Móv IPCA TOP 5 LP'!$A$2:$XDF$2,0),FALSE)=0,NA(),VLOOKUP(A214,'Mediana Hor Móv IPCA TOP 5 LP'!$A$2:$XFC$10000,MATCH(C$1,'Mediana Hor Móv IPCA TOP 5 LP'!$A$2:$XDF$2,0),FALSE))</f>
        <v>4.0796000000000001</v>
      </c>
    </row>
    <row r="215" spans="1:3" x14ac:dyDescent="0.3">
      <c r="A215" s="20">
        <v>44873</v>
      </c>
      <c r="B215" s="21">
        <f>IF(VLOOKUP(A215,'Mediana Hor Móv IPCA TOP 5 LP'!$A$2:$XFC$10000,MATCH(B$1,'Mediana Hor Móv IPCA TOP 5 LP'!$A$2:$XDF$2,0),FALSE)=0,NA(),VLOOKUP(A215,'Mediana Hor Móv IPCA TOP 5 LP'!$A$2:$XFC$10000,MATCH(B$1,'Mediana Hor Móv IPCA TOP 5 LP'!$A$2:$XDF$2,0),FALSE))</f>
        <v>5.0843999999999996</v>
      </c>
      <c r="C215" s="21">
        <f>IF(VLOOKUP(A215,'Mediana Hor Móv IPCA TOP 5 LP'!$A$2:$XFC$10000,MATCH(C$1,'Mediana Hor Móv IPCA TOP 5 LP'!$A$2:$XDF$2,0),FALSE)=0,NA(),VLOOKUP(A215,'Mediana Hor Móv IPCA TOP 5 LP'!$A$2:$XFC$10000,MATCH(C$1,'Mediana Hor Móv IPCA TOP 5 LP'!$A$2:$XDF$2,0),FALSE))</f>
        <v>4.0709</v>
      </c>
    </row>
    <row r="216" spans="1:3" x14ac:dyDescent="0.3">
      <c r="A216" s="20">
        <v>44874</v>
      </c>
      <c r="B216" s="21">
        <f>IF(VLOOKUP(A216,'Mediana Hor Móv IPCA TOP 5 LP'!$A$2:$XFC$10000,MATCH(B$1,'Mediana Hor Móv IPCA TOP 5 LP'!$A$2:$XDF$2,0),FALSE)=0,NA(),VLOOKUP(A216,'Mediana Hor Móv IPCA TOP 5 LP'!$A$2:$XFC$10000,MATCH(B$1,'Mediana Hor Móv IPCA TOP 5 LP'!$A$2:$XDF$2,0),FALSE))</f>
        <v>5.0837000000000003</v>
      </c>
      <c r="C216" s="21">
        <f>IF(VLOOKUP(A216,'Mediana Hor Móv IPCA TOP 5 LP'!$A$2:$XFC$10000,MATCH(C$1,'Mediana Hor Móv IPCA TOP 5 LP'!$A$2:$XDF$2,0),FALSE)=0,NA(),VLOOKUP(A216,'Mediana Hor Móv IPCA TOP 5 LP'!$A$2:$XFC$10000,MATCH(C$1,'Mediana Hor Móv IPCA TOP 5 LP'!$A$2:$XDF$2,0),FALSE))</f>
        <v>4.0622999999999996</v>
      </c>
    </row>
    <row r="217" spans="1:3" x14ac:dyDescent="0.3">
      <c r="A217" s="20">
        <v>44875</v>
      </c>
      <c r="B217" s="21">
        <f>IF(VLOOKUP(A217,'Mediana Hor Móv IPCA TOP 5 LP'!$A$2:$XFC$10000,MATCH(B$1,'Mediana Hor Móv IPCA TOP 5 LP'!$A$2:$XDF$2,0),FALSE)=0,NA(),VLOOKUP(A217,'Mediana Hor Móv IPCA TOP 5 LP'!$A$2:$XFC$10000,MATCH(B$1,'Mediana Hor Móv IPCA TOP 5 LP'!$A$2:$XDF$2,0),FALSE))</f>
        <v>5.0811999999999999</v>
      </c>
      <c r="C217" s="21" t="e">
        <f>IF(VLOOKUP(A217,'Mediana Hor Móv IPCA TOP 5 LP'!$A$2:$XFC$10000,MATCH(C$1,'Mediana Hor Móv IPCA TOP 5 LP'!$A$2:$XDF$2,0),FALSE)=0,NA(),VLOOKUP(A217,'Mediana Hor Móv IPCA TOP 5 LP'!$A$2:$XFC$10000,MATCH(C$1,'Mediana Hor Móv IPCA TOP 5 LP'!$A$2:$XDF$2,0),FALSE))</f>
        <v>#N/A</v>
      </c>
    </row>
    <row r="218" spans="1:3" x14ac:dyDescent="0.3">
      <c r="A218" s="20">
        <v>44876</v>
      </c>
      <c r="B218" s="21">
        <f>IF(VLOOKUP(A218,'Mediana Hor Móv IPCA TOP 5 LP'!$A$2:$XFC$10000,MATCH(B$1,'Mediana Hor Móv IPCA TOP 5 LP'!$A$2:$XDF$2,0),FALSE)=0,NA(),VLOOKUP(A218,'Mediana Hor Móv IPCA TOP 5 LP'!$A$2:$XFC$10000,MATCH(B$1,'Mediana Hor Móv IPCA TOP 5 LP'!$A$2:$XDF$2,0),FALSE))</f>
        <v>5.0785999999999998</v>
      </c>
      <c r="C218" s="21">
        <f>IF(VLOOKUP(A218,'Mediana Hor Móv IPCA TOP 5 LP'!$A$2:$XFC$10000,MATCH(C$1,'Mediana Hor Móv IPCA TOP 5 LP'!$A$2:$XDF$2,0),FALSE)=0,NA(),VLOOKUP(A218,'Mediana Hor Móv IPCA TOP 5 LP'!$A$2:$XFC$10000,MATCH(C$1,'Mediana Hor Móv IPCA TOP 5 LP'!$A$2:$XDF$2,0),FALSE))</f>
        <v>3.867</v>
      </c>
    </row>
    <row r="219" spans="1:3" x14ac:dyDescent="0.3">
      <c r="A219" s="20">
        <v>44879</v>
      </c>
      <c r="B219" s="21">
        <f>IF(VLOOKUP(A219,'Mediana Hor Móv IPCA TOP 5 LP'!$A$2:$XFC$10000,MATCH(B$1,'Mediana Hor Móv IPCA TOP 5 LP'!$A$2:$XDF$2,0),FALSE)=0,NA(),VLOOKUP(A219,'Mediana Hor Móv IPCA TOP 5 LP'!$A$2:$XFC$10000,MATCH(B$1,'Mediana Hor Móv IPCA TOP 5 LP'!$A$2:$XDF$2,0),FALSE))</f>
        <v>5.0709999999999997</v>
      </c>
      <c r="C219" s="21">
        <f>IF(VLOOKUP(A219,'Mediana Hor Móv IPCA TOP 5 LP'!$A$2:$XFC$10000,MATCH(C$1,'Mediana Hor Móv IPCA TOP 5 LP'!$A$2:$XDF$2,0),FALSE)=0,NA(),VLOOKUP(A219,'Mediana Hor Móv IPCA TOP 5 LP'!$A$2:$XFC$10000,MATCH(C$1,'Mediana Hor Móv IPCA TOP 5 LP'!$A$2:$XDF$2,0),FALSE))</f>
        <v>3.8553000000000002</v>
      </c>
    </row>
    <row r="220" spans="1:3" x14ac:dyDescent="0.3">
      <c r="A220" s="20">
        <v>44881</v>
      </c>
      <c r="B220" s="21">
        <f>IF(VLOOKUP(A220,'Mediana Hor Móv IPCA TOP 5 LP'!$A$2:$XFC$10000,MATCH(B$1,'Mediana Hor Móv IPCA TOP 5 LP'!$A$2:$XDF$2,0),FALSE)=0,NA(),VLOOKUP(A220,'Mediana Hor Móv IPCA TOP 5 LP'!$A$2:$XFC$10000,MATCH(B$1,'Mediana Hor Móv IPCA TOP 5 LP'!$A$2:$XDF$2,0),FALSE))</f>
        <v>5.0659999999999998</v>
      </c>
      <c r="C220" s="21">
        <f>IF(VLOOKUP(A220,'Mediana Hor Móv IPCA TOP 5 LP'!$A$2:$XFC$10000,MATCH(C$1,'Mediana Hor Móv IPCA TOP 5 LP'!$A$2:$XDF$2,0),FALSE)=0,NA(),VLOOKUP(A220,'Mediana Hor Móv IPCA TOP 5 LP'!$A$2:$XFC$10000,MATCH(C$1,'Mediana Hor Móv IPCA TOP 5 LP'!$A$2:$XDF$2,0),FALSE))</f>
        <v>3.8473999999999999</v>
      </c>
    </row>
    <row r="221" spans="1:3" x14ac:dyDescent="0.3">
      <c r="A221" s="20">
        <v>44882</v>
      </c>
      <c r="B221" s="21">
        <f>IF(VLOOKUP(A221,'Mediana Hor Móv IPCA TOP 5 LP'!$A$2:$XFC$10000,MATCH(B$1,'Mediana Hor Móv IPCA TOP 5 LP'!$A$2:$XDF$2,0),FALSE)=0,NA(),VLOOKUP(A221,'Mediana Hor Móv IPCA TOP 5 LP'!$A$2:$XFC$10000,MATCH(B$1,'Mediana Hor Móv IPCA TOP 5 LP'!$A$2:$XDF$2,0),FALSE))</f>
        <v>5.0635000000000003</v>
      </c>
      <c r="C221" s="21">
        <f>IF(VLOOKUP(A221,'Mediana Hor Móv IPCA TOP 5 LP'!$A$2:$XFC$10000,MATCH(C$1,'Mediana Hor Móv IPCA TOP 5 LP'!$A$2:$XDF$2,0),FALSE)=0,NA(),VLOOKUP(A221,'Mediana Hor Móv IPCA TOP 5 LP'!$A$2:$XFC$10000,MATCH(C$1,'Mediana Hor Móv IPCA TOP 5 LP'!$A$2:$XDF$2,0),FALSE))</f>
        <v>3.8435000000000001</v>
      </c>
    </row>
    <row r="222" spans="1:3" x14ac:dyDescent="0.3">
      <c r="A222" s="20">
        <v>44883</v>
      </c>
      <c r="B222" s="21">
        <f>IF(VLOOKUP(A222,'Mediana Hor Móv IPCA TOP 5 LP'!$A$2:$XFC$10000,MATCH(B$1,'Mediana Hor Móv IPCA TOP 5 LP'!$A$2:$XDF$2,0),FALSE)=0,NA(),VLOOKUP(A222,'Mediana Hor Móv IPCA TOP 5 LP'!$A$2:$XFC$10000,MATCH(B$1,'Mediana Hor Móv IPCA TOP 5 LP'!$A$2:$XDF$2,0),FALSE))</f>
        <v>5.5613000000000001</v>
      </c>
      <c r="C222" s="21">
        <f>IF(VLOOKUP(A222,'Mediana Hor Móv IPCA TOP 5 LP'!$A$2:$XFC$10000,MATCH(C$1,'Mediana Hor Móv IPCA TOP 5 LP'!$A$2:$XDF$2,0),FALSE)=0,NA(),VLOOKUP(A222,'Mediana Hor Móv IPCA TOP 5 LP'!$A$2:$XFC$10000,MATCH(C$1,'Mediana Hor Móv IPCA TOP 5 LP'!$A$2:$XDF$2,0),FALSE))</f>
        <v>4.0541</v>
      </c>
    </row>
    <row r="223" spans="1:3" x14ac:dyDescent="0.3">
      <c r="A223" s="20">
        <v>44886</v>
      </c>
      <c r="B223" s="21">
        <f>IF(VLOOKUP(A223,'Mediana Hor Móv IPCA TOP 5 LP'!$A$2:$XFC$10000,MATCH(B$1,'Mediana Hor Móv IPCA TOP 5 LP'!$A$2:$XDF$2,0),FALSE)=0,NA(),VLOOKUP(A223,'Mediana Hor Móv IPCA TOP 5 LP'!$A$2:$XFC$10000,MATCH(B$1,'Mediana Hor Móv IPCA TOP 5 LP'!$A$2:$XDF$2,0),FALSE))</f>
        <v>5.5319000000000003</v>
      </c>
      <c r="C223" s="21">
        <f>IF(VLOOKUP(A223,'Mediana Hor Móv IPCA TOP 5 LP'!$A$2:$XFC$10000,MATCH(C$1,'Mediana Hor Móv IPCA TOP 5 LP'!$A$2:$XDF$2,0),FALSE)=0,NA(),VLOOKUP(A223,'Mediana Hor Móv IPCA TOP 5 LP'!$A$2:$XFC$10000,MATCH(C$1,'Mediana Hor Móv IPCA TOP 5 LP'!$A$2:$XDF$2,0),FALSE))</f>
        <v>4.0374999999999996</v>
      </c>
    </row>
    <row r="224" spans="1:3" x14ac:dyDescent="0.3">
      <c r="A224" s="20">
        <v>44887</v>
      </c>
      <c r="B224" s="21">
        <f>IF(VLOOKUP(A224,'Mediana Hor Móv IPCA TOP 5 LP'!$A$2:$XFC$10000,MATCH(B$1,'Mediana Hor Móv IPCA TOP 5 LP'!$A$2:$XDF$2,0),FALSE)=0,NA(),VLOOKUP(A224,'Mediana Hor Móv IPCA TOP 5 LP'!$A$2:$XFC$10000,MATCH(B$1,'Mediana Hor Móv IPCA TOP 5 LP'!$A$2:$XDF$2,0),FALSE))</f>
        <v>5.5221</v>
      </c>
      <c r="C224" s="21">
        <f>IF(VLOOKUP(A224,'Mediana Hor Móv IPCA TOP 5 LP'!$A$2:$XFC$10000,MATCH(C$1,'Mediana Hor Móv IPCA TOP 5 LP'!$A$2:$XDF$2,0),FALSE)=0,NA(),VLOOKUP(A224,'Mediana Hor Móv IPCA TOP 5 LP'!$A$2:$XFC$10000,MATCH(C$1,'Mediana Hor Móv IPCA TOP 5 LP'!$A$2:$XDF$2,0),FALSE))</f>
        <v>4.032</v>
      </c>
    </row>
    <row r="225" spans="1:3" x14ac:dyDescent="0.3">
      <c r="A225" s="20">
        <v>44888</v>
      </c>
      <c r="B225" s="21">
        <f>IF(VLOOKUP(A225,'Mediana Hor Móv IPCA TOP 5 LP'!$A$2:$XFC$10000,MATCH(B$1,'Mediana Hor Móv IPCA TOP 5 LP'!$A$2:$XDF$2,0),FALSE)=0,NA(),VLOOKUP(A225,'Mediana Hor Móv IPCA TOP 5 LP'!$A$2:$XFC$10000,MATCH(B$1,'Mediana Hor Móv IPCA TOP 5 LP'!$A$2:$XDF$2,0),FALSE))</f>
        <v>5.5122999999999998</v>
      </c>
      <c r="C225" s="21">
        <f>IF(VLOOKUP(A225,'Mediana Hor Móv IPCA TOP 5 LP'!$A$2:$XFC$10000,MATCH(C$1,'Mediana Hor Móv IPCA TOP 5 LP'!$A$2:$XDF$2,0),FALSE)=0,NA(),VLOOKUP(A225,'Mediana Hor Móv IPCA TOP 5 LP'!$A$2:$XFC$10000,MATCH(C$1,'Mediana Hor Móv IPCA TOP 5 LP'!$A$2:$XDF$2,0),FALSE))</f>
        <v>4.0263999999999998</v>
      </c>
    </row>
    <row r="226" spans="1:3" x14ac:dyDescent="0.3">
      <c r="A226" s="20">
        <v>44889</v>
      </c>
      <c r="B226" s="21">
        <f>IF(VLOOKUP(A226,'Mediana Hor Móv IPCA TOP 5 LP'!$A$2:$XFC$10000,MATCH(B$1,'Mediana Hor Móv IPCA TOP 5 LP'!$A$2:$XDF$2,0),FALSE)=0,NA(),VLOOKUP(A226,'Mediana Hor Móv IPCA TOP 5 LP'!$A$2:$XFC$10000,MATCH(B$1,'Mediana Hor Móv IPCA TOP 5 LP'!$A$2:$XDF$2,0),FALSE))</f>
        <v>5.5026000000000002</v>
      </c>
      <c r="C226" s="21">
        <f>IF(VLOOKUP(A226,'Mediana Hor Móv IPCA TOP 5 LP'!$A$2:$XFC$10000,MATCH(C$1,'Mediana Hor Móv IPCA TOP 5 LP'!$A$2:$XDF$2,0),FALSE)=0,NA(),VLOOKUP(A226,'Mediana Hor Móv IPCA TOP 5 LP'!$A$2:$XFC$10000,MATCH(C$1,'Mediana Hor Móv IPCA TOP 5 LP'!$A$2:$XDF$2,0),FALSE))</f>
        <v>4.0209000000000001</v>
      </c>
    </row>
    <row r="227" spans="1:3" x14ac:dyDescent="0.3">
      <c r="A227" s="20">
        <v>44890</v>
      </c>
      <c r="B227" s="21">
        <f>IF(VLOOKUP(A227,'Mediana Hor Móv IPCA TOP 5 LP'!$A$2:$XFC$10000,MATCH(B$1,'Mediana Hor Móv IPCA TOP 5 LP'!$A$2:$XDF$2,0),FALSE)=0,NA(),VLOOKUP(A227,'Mediana Hor Móv IPCA TOP 5 LP'!$A$2:$XFC$10000,MATCH(B$1,'Mediana Hor Móv IPCA TOP 5 LP'!$A$2:$XDF$2,0),FALSE))</f>
        <v>5.4927999999999999</v>
      </c>
      <c r="C227" s="21">
        <f>IF(VLOOKUP(A227,'Mediana Hor Móv IPCA TOP 5 LP'!$A$2:$XFC$10000,MATCH(C$1,'Mediana Hor Móv IPCA TOP 5 LP'!$A$2:$XDF$2,0),FALSE)=0,NA(),VLOOKUP(A227,'Mediana Hor Móv IPCA TOP 5 LP'!$A$2:$XFC$10000,MATCH(C$1,'Mediana Hor Móv IPCA TOP 5 LP'!$A$2:$XDF$2,0),FALSE))</f>
        <v>4.0153999999999996</v>
      </c>
    </row>
    <row r="228" spans="1:3" x14ac:dyDescent="0.3">
      <c r="A228" s="20">
        <v>44893</v>
      </c>
      <c r="B228" s="21">
        <f>IF(VLOOKUP(A228,'Mediana Hor Móv IPCA TOP 5 LP'!$A$2:$XFC$10000,MATCH(B$1,'Mediana Hor Móv IPCA TOP 5 LP'!$A$2:$XDF$2,0),FALSE)=0,NA(),VLOOKUP(A228,'Mediana Hor Móv IPCA TOP 5 LP'!$A$2:$XFC$10000,MATCH(B$1,'Mediana Hor Móv IPCA TOP 5 LP'!$A$2:$XDF$2,0),FALSE))</f>
        <v>5.4634</v>
      </c>
      <c r="C228" s="21">
        <f>IF(VLOOKUP(A228,'Mediana Hor Móv IPCA TOP 5 LP'!$A$2:$XFC$10000,MATCH(C$1,'Mediana Hor Móv IPCA TOP 5 LP'!$A$2:$XDF$2,0),FALSE)=0,NA(),VLOOKUP(A228,'Mediana Hor Móv IPCA TOP 5 LP'!$A$2:$XFC$10000,MATCH(C$1,'Mediana Hor Móv IPCA TOP 5 LP'!$A$2:$XDF$2,0),FALSE))</f>
        <v>3.9986999999999999</v>
      </c>
    </row>
    <row r="229" spans="1:3" x14ac:dyDescent="0.3">
      <c r="A229" s="20">
        <v>44894</v>
      </c>
      <c r="B229" s="21">
        <f>IF(VLOOKUP(A229,'Mediana Hor Móv IPCA TOP 5 LP'!$A$2:$XFC$10000,MATCH(B$1,'Mediana Hor Móv IPCA TOP 5 LP'!$A$2:$XDF$2,0),FALSE)=0,NA(),VLOOKUP(A229,'Mediana Hor Móv IPCA TOP 5 LP'!$A$2:$XFC$10000,MATCH(B$1,'Mediana Hor Móv IPCA TOP 5 LP'!$A$2:$XDF$2,0),FALSE))</f>
        <v>5.4537000000000004</v>
      </c>
      <c r="C229" s="21">
        <f>IF(VLOOKUP(A229,'Mediana Hor Móv IPCA TOP 5 LP'!$A$2:$XFC$10000,MATCH(C$1,'Mediana Hor Móv IPCA TOP 5 LP'!$A$2:$XDF$2,0),FALSE)=0,NA(),VLOOKUP(A229,'Mediana Hor Móv IPCA TOP 5 LP'!$A$2:$XFC$10000,MATCH(C$1,'Mediana Hor Móv IPCA TOP 5 LP'!$A$2:$XDF$2,0),FALSE))</f>
        <v>3.9931999999999999</v>
      </c>
    </row>
    <row r="230" spans="1:3" x14ac:dyDescent="0.3">
      <c r="A230" s="20">
        <v>44895</v>
      </c>
      <c r="B230" s="21">
        <f>IF(VLOOKUP(A230,'Mediana Hor Móv IPCA TOP 5 LP'!$A$2:$XFC$10000,MATCH(B$1,'Mediana Hor Móv IPCA TOP 5 LP'!$A$2:$XDF$2,0),FALSE)=0,NA(),VLOOKUP(A230,'Mediana Hor Móv IPCA TOP 5 LP'!$A$2:$XFC$10000,MATCH(B$1,'Mediana Hor Móv IPCA TOP 5 LP'!$A$2:$XDF$2,0),FALSE))</f>
        <v>5.4439000000000002</v>
      </c>
      <c r="C230" s="21">
        <f>IF(VLOOKUP(A230,'Mediana Hor Móv IPCA TOP 5 LP'!$A$2:$XFC$10000,MATCH(C$1,'Mediana Hor Móv IPCA TOP 5 LP'!$A$2:$XDF$2,0),FALSE)=0,NA(),VLOOKUP(A230,'Mediana Hor Móv IPCA TOP 5 LP'!$A$2:$XFC$10000,MATCH(C$1,'Mediana Hor Móv IPCA TOP 5 LP'!$A$2:$XDF$2,0),FALSE))</f>
        <v>3.9876999999999998</v>
      </c>
    </row>
    <row r="231" spans="1:3" x14ac:dyDescent="0.3">
      <c r="A231" s="20">
        <v>44896</v>
      </c>
      <c r="B231" s="21">
        <f>IF(VLOOKUP(A231,'Mediana Hor Móv IPCA TOP 5 LP'!$A$2:$XFC$10000,MATCH(B$1,'Mediana Hor Móv IPCA TOP 5 LP'!$A$2:$XDF$2,0),FALSE)=0,NA(),VLOOKUP(A231,'Mediana Hor Móv IPCA TOP 5 LP'!$A$2:$XFC$10000,MATCH(B$1,'Mediana Hor Móv IPCA TOP 5 LP'!$A$2:$XDF$2,0),FALSE))</f>
        <v>5.4340999999999999</v>
      </c>
      <c r="C231" s="21">
        <f>IF(VLOOKUP(A231,'Mediana Hor Móv IPCA TOP 5 LP'!$A$2:$XFC$10000,MATCH(C$1,'Mediana Hor Móv IPCA TOP 5 LP'!$A$2:$XDF$2,0),FALSE)=0,NA(),VLOOKUP(A231,'Mediana Hor Móv IPCA TOP 5 LP'!$A$2:$XFC$10000,MATCH(C$1,'Mediana Hor Móv IPCA TOP 5 LP'!$A$2:$XDF$2,0),FALSE))</f>
        <v>3.9821</v>
      </c>
    </row>
    <row r="232" spans="1:3" x14ac:dyDescent="0.3">
      <c r="A232" s="20">
        <v>44897</v>
      </c>
      <c r="B232" s="21">
        <f>IF(VLOOKUP(A232,'Mediana Hor Móv IPCA TOP 5 LP'!$A$2:$XFC$10000,MATCH(B$1,'Mediana Hor Móv IPCA TOP 5 LP'!$A$2:$XDF$2,0),FALSE)=0,NA(),VLOOKUP(A232,'Mediana Hor Móv IPCA TOP 5 LP'!$A$2:$XFC$10000,MATCH(B$1,'Mediana Hor Móv IPCA TOP 5 LP'!$A$2:$XDF$2,0),FALSE))</f>
        <v>5.4706000000000001</v>
      </c>
      <c r="C232" s="21">
        <f>IF(VLOOKUP(A232,'Mediana Hor Móv IPCA TOP 5 LP'!$A$2:$XFC$10000,MATCH(C$1,'Mediana Hor Móv IPCA TOP 5 LP'!$A$2:$XDF$2,0),FALSE)=0,NA(),VLOOKUP(A232,'Mediana Hor Móv IPCA TOP 5 LP'!$A$2:$XFC$10000,MATCH(C$1,'Mediana Hor Móv IPCA TOP 5 LP'!$A$2:$XDF$2,0),FALSE))</f>
        <v>4.2560000000000002</v>
      </c>
    </row>
    <row r="233" spans="1:3" x14ac:dyDescent="0.3">
      <c r="A233" s="20">
        <v>44900</v>
      </c>
      <c r="B233" s="21">
        <f>IF(VLOOKUP(A233,'Mediana Hor Móv IPCA TOP 5 LP'!$A$2:$XFC$10000,MATCH(B$1,'Mediana Hor Móv IPCA TOP 5 LP'!$A$2:$XDF$2,0),FALSE)=0,NA(),VLOOKUP(A233,'Mediana Hor Móv IPCA TOP 5 LP'!$A$2:$XFC$10000,MATCH(B$1,'Mediana Hor Móv IPCA TOP 5 LP'!$A$2:$XDF$2,0),FALSE))</f>
        <v>5.4444999999999997</v>
      </c>
      <c r="C233" s="21">
        <f>IF(VLOOKUP(A233,'Mediana Hor Móv IPCA TOP 5 LP'!$A$2:$XFC$10000,MATCH(C$1,'Mediana Hor Móv IPCA TOP 5 LP'!$A$2:$XDF$2,0),FALSE)=0,NA(),VLOOKUP(A233,'Mediana Hor Móv IPCA TOP 5 LP'!$A$2:$XFC$10000,MATCH(C$1,'Mediana Hor Móv IPCA TOP 5 LP'!$A$2:$XDF$2,0),FALSE))</f>
        <v>4.2554999999999996</v>
      </c>
    </row>
    <row r="234" spans="1:3" x14ac:dyDescent="0.3">
      <c r="A234" s="20">
        <v>44901</v>
      </c>
      <c r="B234" s="21">
        <f>IF(VLOOKUP(A234,'Mediana Hor Móv IPCA TOP 5 LP'!$A$2:$XFC$10000,MATCH(B$1,'Mediana Hor Móv IPCA TOP 5 LP'!$A$2:$XDF$2,0),FALSE)=0,NA(),VLOOKUP(A234,'Mediana Hor Móv IPCA TOP 5 LP'!$A$2:$XFC$10000,MATCH(B$1,'Mediana Hor Móv IPCA TOP 5 LP'!$A$2:$XDF$2,0),FALSE))</f>
        <v>5.4358000000000004</v>
      </c>
      <c r="C234" s="21">
        <f>IF(VLOOKUP(A234,'Mediana Hor Móv IPCA TOP 5 LP'!$A$2:$XFC$10000,MATCH(C$1,'Mediana Hor Móv IPCA TOP 5 LP'!$A$2:$XDF$2,0),FALSE)=0,NA(),VLOOKUP(A234,'Mediana Hor Móv IPCA TOP 5 LP'!$A$2:$XFC$10000,MATCH(C$1,'Mediana Hor Móv IPCA TOP 5 LP'!$A$2:$XDF$2,0),FALSE))</f>
        <v>4.2553000000000001</v>
      </c>
    </row>
    <row r="235" spans="1:3" x14ac:dyDescent="0.3">
      <c r="A235" s="20">
        <v>44902</v>
      </c>
      <c r="B235" s="21">
        <f>IF(VLOOKUP(A235,'Mediana Hor Móv IPCA TOP 5 LP'!$A$2:$XFC$10000,MATCH(B$1,'Mediana Hor Móv IPCA TOP 5 LP'!$A$2:$XDF$2,0),FALSE)=0,NA(),VLOOKUP(A235,'Mediana Hor Móv IPCA TOP 5 LP'!$A$2:$XFC$10000,MATCH(B$1,'Mediana Hor Móv IPCA TOP 5 LP'!$A$2:$XDF$2,0),FALSE))</f>
        <v>5.4271000000000003</v>
      </c>
      <c r="C235" s="21">
        <f>IF(VLOOKUP(A235,'Mediana Hor Móv IPCA TOP 5 LP'!$A$2:$XFC$10000,MATCH(C$1,'Mediana Hor Móv IPCA TOP 5 LP'!$A$2:$XDF$2,0),FALSE)=0,NA(),VLOOKUP(A235,'Mediana Hor Móv IPCA TOP 5 LP'!$A$2:$XFC$10000,MATCH(C$1,'Mediana Hor Móv IPCA TOP 5 LP'!$A$2:$XDF$2,0),FALSE))</f>
        <v>4.2550999999999997</v>
      </c>
    </row>
    <row r="236" spans="1:3" x14ac:dyDescent="0.3">
      <c r="A236" s="20">
        <v>44903</v>
      </c>
      <c r="B236" s="21">
        <f>IF(VLOOKUP(A236,'Mediana Hor Móv IPCA TOP 5 LP'!$A$2:$XFC$10000,MATCH(B$1,'Mediana Hor Móv IPCA TOP 5 LP'!$A$2:$XDF$2,0),FALSE)=0,NA(),VLOOKUP(A236,'Mediana Hor Móv IPCA TOP 5 LP'!$A$2:$XFC$10000,MATCH(B$1,'Mediana Hor Móv IPCA TOP 5 LP'!$A$2:$XDF$2,0),FALSE))</f>
        <v>5.4184000000000001</v>
      </c>
      <c r="C236" s="21">
        <f>IF(VLOOKUP(A236,'Mediana Hor Móv IPCA TOP 5 LP'!$A$2:$XFC$10000,MATCH(C$1,'Mediana Hor Móv IPCA TOP 5 LP'!$A$2:$XDF$2,0),FALSE)=0,NA(),VLOOKUP(A236,'Mediana Hor Móv IPCA TOP 5 LP'!$A$2:$XFC$10000,MATCH(C$1,'Mediana Hor Móv IPCA TOP 5 LP'!$A$2:$XDF$2,0),FALSE))</f>
        <v>4.2549999999999999</v>
      </c>
    </row>
    <row r="237" spans="1:3" x14ac:dyDescent="0.3">
      <c r="A237" s="20">
        <v>44904</v>
      </c>
      <c r="B237" s="21">
        <f>IF(VLOOKUP(A237,'Mediana Hor Móv IPCA TOP 5 LP'!$A$2:$XFC$10000,MATCH(B$1,'Mediana Hor Móv IPCA TOP 5 LP'!$A$2:$XDF$2,0),FALSE)=0,NA(),VLOOKUP(A237,'Mediana Hor Móv IPCA TOP 5 LP'!$A$2:$XFC$10000,MATCH(B$1,'Mediana Hor Móv IPCA TOP 5 LP'!$A$2:$XDF$2,0),FALSE))</f>
        <v>5.4219999999999997</v>
      </c>
      <c r="C237" s="21">
        <f>IF(VLOOKUP(A237,'Mediana Hor Móv IPCA TOP 5 LP'!$A$2:$XFC$10000,MATCH(C$1,'Mediana Hor Móv IPCA TOP 5 LP'!$A$2:$XDF$2,0),FALSE)=0,NA(),VLOOKUP(A237,'Mediana Hor Móv IPCA TOP 5 LP'!$A$2:$XFC$10000,MATCH(C$1,'Mediana Hor Móv IPCA TOP 5 LP'!$A$2:$XDF$2,0),FALSE))</f>
        <v>4.3593000000000002</v>
      </c>
    </row>
    <row r="238" spans="1:3" x14ac:dyDescent="0.3">
      <c r="A238" s="20">
        <v>44907</v>
      </c>
      <c r="B238" s="21">
        <f>IF(VLOOKUP(A238,'Mediana Hor Móv IPCA TOP 5 LP'!$A$2:$XFC$10000,MATCH(B$1,'Mediana Hor Móv IPCA TOP 5 LP'!$A$2:$XDF$2,0),FALSE)=0,NA(),VLOOKUP(A238,'Mediana Hor Móv IPCA TOP 5 LP'!$A$2:$XFC$10000,MATCH(B$1,'Mediana Hor Móv IPCA TOP 5 LP'!$A$2:$XDF$2,0),FALSE))</f>
        <v>5.4298999999999999</v>
      </c>
      <c r="C238" s="21">
        <f>IF(VLOOKUP(A238,'Mediana Hor Móv IPCA TOP 5 LP'!$A$2:$XFC$10000,MATCH(C$1,'Mediana Hor Móv IPCA TOP 5 LP'!$A$2:$XDF$2,0),FALSE)=0,NA(),VLOOKUP(A238,'Mediana Hor Móv IPCA TOP 5 LP'!$A$2:$XFC$10000,MATCH(C$1,'Mediana Hor Móv IPCA TOP 5 LP'!$A$2:$XDF$2,0),FALSE))</f>
        <v>4.3438999999999997</v>
      </c>
    </row>
    <row r="239" spans="1:3" x14ac:dyDescent="0.3">
      <c r="A239" s="20">
        <v>44908</v>
      </c>
      <c r="B239" s="21">
        <f>IF(VLOOKUP(A239,'Mediana Hor Móv IPCA TOP 5 LP'!$A$2:$XFC$10000,MATCH(B$1,'Mediana Hor Móv IPCA TOP 5 LP'!$A$2:$XDF$2,0),FALSE)=0,NA(),VLOOKUP(A239,'Mediana Hor Móv IPCA TOP 5 LP'!$A$2:$XFC$10000,MATCH(B$1,'Mediana Hor Móv IPCA TOP 5 LP'!$A$2:$XDF$2,0),FALSE))</f>
        <v>5.4276</v>
      </c>
      <c r="C239" s="21">
        <f>IF(VLOOKUP(A239,'Mediana Hor Móv IPCA TOP 5 LP'!$A$2:$XFC$10000,MATCH(C$1,'Mediana Hor Móv IPCA TOP 5 LP'!$A$2:$XDF$2,0),FALSE)=0,NA(),VLOOKUP(A239,'Mediana Hor Móv IPCA TOP 5 LP'!$A$2:$XFC$10000,MATCH(C$1,'Mediana Hor Móv IPCA TOP 5 LP'!$A$2:$XDF$2,0),FALSE))</f>
        <v>4.3388</v>
      </c>
    </row>
    <row r="240" spans="1:3" x14ac:dyDescent="0.3">
      <c r="A240" s="20">
        <v>44909</v>
      </c>
      <c r="B240" s="21">
        <f>IF(VLOOKUP(A240,'Mediana Hor Móv IPCA TOP 5 LP'!$A$2:$XFC$10000,MATCH(B$1,'Mediana Hor Móv IPCA TOP 5 LP'!$A$2:$XDF$2,0),FALSE)=0,NA(),VLOOKUP(A240,'Mediana Hor Móv IPCA TOP 5 LP'!$A$2:$XFC$10000,MATCH(B$1,'Mediana Hor Móv IPCA TOP 5 LP'!$A$2:$XDF$2,0),FALSE))</f>
        <v>5.4253</v>
      </c>
      <c r="C240" s="21">
        <f>IF(VLOOKUP(A240,'Mediana Hor Móv IPCA TOP 5 LP'!$A$2:$XFC$10000,MATCH(C$1,'Mediana Hor Móv IPCA TOP 5 LP'!$A$2:$XDF$2,0),FALSE)=0,NA(),VLOOKUP(A240,'Mediana Hor Móv IPCA TOP 5 LP'!$A$2:$XFC$10000,MATCH(C$1,'Mediana Hor Móv IPCA TOP 5 LP'!$A$2:$XDF$2,0),FALSE))</f>
        <v>4.3335999999999997</v>
      </c>
    </row>
    <row r="241" spans="1:3" x14ac:dyDescent="0.3">
      <c r="A241" s="20">
        <v>44910</v>
      </c>
      <c r="B241" s="21">
        <f>IF(VLOOKUP(A241,'Mediana Hor Móv IPCA TOP 5 LP'!$A$2:$XFC$10000,MATCH(B$1,'Mediana Hor Móv IPCA TOP 5 LP'!$A$2:$XDF$2,0),FALSE)=0,NA(),VLOOKUP(A241,'Mediana Hor Móv IPCA TOP 5 LP'!$A$2:$XFC$10000,MATCH(B$1,'Mediana Hor Móv IPCA TOP 5 LP'!$A$2:$XDF$2,0),FALSE))</f>
        <v>5.423</v>
      </c>
      <c r="C241" s="21">
        <f>IF(VLOOKUP(A241,'Mediana Hor Móv IPCA TOP 5 LP'!$A$2:$XFC$10000,MATCH(C$1,'Mediana Hor Móv IPCA TOP 5 LP'!$A$2:$XDF$2,0),FALSE)=0,NA(),VLOOKUP(A241,'Mediana Hor Móv IPCA TOP 5 LP'!$A$2:$XFC$10000,MATCH(C$1,'Mediana Hor Móv IPCA TOP 5 LP'!$A$2:$XDF$2,0),FALSE))</f>
        <v>4.3285</v>
      </c>
    </row>
    <row r="242" spans="1:3" x14ac:dyDescent="0.3">
      <c r="A242" s="20">
        <v>44911</v>
      </c>
      <c r="B242" s="21">
        <f>IF(VLOOKUP(A242,'Mediana Hor Móv IPCA TOP 5 LP'!$A$2:$XFC$10000,MATCH(B$1,'Mediana Hor Móv IPCA TOP 5 LP'!$A$2:$XDF$2,0),FALSE)=0,NA(),VLOOKUP(A242,'Mediana Hor Móv IPCA TOP 5 LP'!$A$2:$XFC$10000,MATCH(B$1,'Mediana Hor Móv IPCA TOP 5 LP'!$A$2:$XDF$2,0),FALSE))</f>
        <v>5.4207000000000001</v>
      </c>
      <c r="C242" s="21">
        <f>IF(VLOOKUP(A242,'Mediana Hor Móv IPCA TOP 5 LP'!$A$2:$XFC$10000,MATCH(C$1,'Mediana Hor Móv IPCA TOP 5 LP'!$A$2:$XDF$2,0),FALSE)=0,NA(),VLOOKUP(A242,'Mediana Hor Móv IPCA TOP 5 LP'!$A$2:$XFC$10000,MATCH(C$1,'Mediana Hor Móv IPCA TOP 5 LP'!$A$2:$XDF$2,0),FALSE))</f>
        <v>4.3232999999999997</v>
      </c>
    </row>
    <row r="243" spans="1:3" x14ac:dyDescent="0.3">
      <c r="A243" s="20">
        <v>44914</v>
      </c>
      <c r="B243" s="21">
        <f>IF(VLOOKUP(A243,'Mediana Hor Móv IPCA TOP 5 LP'!$A$2:$XFC$10000,MATCH(B$1,'Mediana Hor Móv IPCA TOP 5 LP'!$A$2:$XDF$2,0),FALSE)=0,NA(),VLOOKUP(A243,'Mediana Hor Móv IPCA TOP 5 LP'!$A$2:$XFC$10000,MATCH(B$1,'Mediana Hor Móv IPCA TOP 5 LP'!$A$2:$XDF$2,0),FALSE))</f>
        <v>5.4138000000000002</v>
      </c>
      <c r="C243" s="21">
        <f>IF(VLOOKUP(A243,'Mediana Hor Móv IPCA TOP 5 LP'!$A$2:$XFC$10000,MATCH(C$1,'Mediana Hor Móv IPCA TOP 5 LP'!$A$2:$XDF$2,0),FALSE)=0,NA(),VLOOKUP(A243,'Mediana Hor Móv IPCA TOP 5 LP'!$A$2:$XFC$10000,MATCH(C$1,'Mediana Hor Móv IPCA TOP 5 LP'!$A$2:$XDF$2,0),FALSE))</f>
        <v>4.2188999999999997</v>
      </c>
    </row>
    <row r="244" spans="1:3" x14ac:dyDescent="0.3">
      <c r="A244" s="20">
        <v>44915</v>
      </c>
      <c r="B244" s="21">
        <f>IF(VLOOKUP(A244,'Mediana Hor Móv IPCA TOP 5 LP'!$A$2:$XFC$10000,MATCH(B$1,'Mediana Hor Móv IPCA TOP 5 LP'!$A$2:$XDF$2,0),FALSE)=0,NA(),VLOOKUP(A244,'Mediana Hor Móv IPCA TOP 5 LP'!$A$2:$XFC$10000,MATCH(B$1,'Mediana Hor Móv IPCA TOP 5 LP'!$A$2:$XDF$2,0),FALSE))</f>
        <v>5.4115000000000002</v>
      </c>
      <c r="C244" s="21">
        <f>IF(VLOOKUP(A244,'Mediana Hor Móv IPCA TOP 5 LP'!$A$2:$XFC$10000,MATCH(C$1,'Mediana Hor Móv IPCA TOP 5 LP'!$A$2:$XDF$2,0),FALSE)=0,NA(),VLOOKUP(A244,'Mediana Hor Móv IPCA TOP 5 LP'!$A$2:$XFC$10000,MATCH(C$1,'Mediana Hor Móv IPCA TOP 5 LP'!$A$2:$XDF$2,0),FALSE))</f>
        <v>4.2156000000000002</v>
      </c>
    </row>
    <row r="245" spans="1:3" x14ac:dyDescent="0.3">
      <c r="A245" s="20">
        <v>44916</v>
      </c>
      <c r="B245" s="21">
        <f>IF(VLOOKUP(A245,'Mediana Hor Móv IPCA TOP 5 LP'!$A$2:$XFC$10000,MATCH(B$1,'Mediana Hor Móv IPCA TOP 5 LP'!$A$2:$XDF$2,0),FALSE)=0,NA(),VLOOKUP(A245,'Mediana Hor Móv IPCA TOP 5 LP'!$A$2:$XFC$10000,MATCH(B$1,'Mediana Hor Móv IPCA TOP 5 LP'!$A$2:$XDF$2,0),FALSE))</f>
        <v>5.4092000000000002</v>
      </c>
      <c r="C245" s="21">
        <f>IF(VLOOKUP(A245,'Mediana Hor Móv IPCA TOP 5 LP'!$A$2:$XFC$10000,MATCH(C$1,'Mediana Hor Móv IPCA TOP 5 LP'!$A$2:$XDF$2,0),FALSE)=0,NA(),VLOOKUP(A245,'Mediana Hor Móv IPCA TOP 5 LP'!$A$2:$XFC$10000,MATCH(C$1,'Mediana Hor Móv IPCA TOP 5 LP'!$A$2:$XDF$2,0),FALSE))</f>
        <v>4.2122999999999999</v>
      </c>
    </row>
    <row r="246" spans="1:3" x14ac:dyDescent="0.3">
      <c r="A246" s="20">
        <v>44917</v>
      </c>
      <c r="B246" s="21">
        <f>IF(VLOOKUP(A246,'Mediana Hor Móv IPCA TOP 5 LP'!$A$2:$XFC$10000,MATCH(B$1,'Mediana Hor Móv IPCA TOP 5 LP'!$A$2:$XDF$2,0),FALSE)=0,NA(),VLOOKUP(A246,'Mediana Hor Móv IPCA TOP 5 LP'!$A$2:$XFC$10000,MATCH(B$1,'Mediana Hor Móv IPCA TOP 5 LP'!$A$2:$XDF$2,0),FALSE))</f>
        <v>5.407</v>
      </c>
      <c r="C246" s="21">
        <f>IF(VLOOKUP(A246,'Mediana Hor Móv IPCA TOP 5 LP'!$A$2:$XFC$10000,MATCH(C$1,'Mediana Hor Móv IPCA TOP 5 LP'!$A$2:$XDF$2,0),FALSE)=0,NA(),VLOOKUP(A246,'Mediana Hor Móv IPCA TOP 5 LP'!$A$2:$XFC$10000,MATCH(C$1,'Mediana Hor Móv IPCA TOP 5 LP'!$A$2:$XDF$2,0),FALSE))</f>
        <v>4.2089999999999996</v>
      </c>
    </row>
    <row r="247" spans="1:3" x14ac:dyDescent="0.3">
      <c r="A247" s="20">
        <v>44918</v>
      </c>
      <c r="B247" s="21">
        <f>IF(VLOOKUP(A247,'Mediana Hor Móv IPCA TOP 5 LP'!$A$2:$XFC$10000,MATCH(B$1,'Mediana Hor Móv IPCA TOP 5 LP'!$A$2:$XDF$2,0),FALSE)=0,NA(),VLOOKUP(A247,'Mediana Hor Móv IPCA TOP 5 LP'!$A$2:$XFC$10000,MATCH(B$1,'Mediana Hor Móv IPCA TOP 5 LP'!$A$2:$XDF$2,0),FALSE))</f>
        <v>5.3658999999999999</v>
      </c>
      <c r="C247" s="21">
        <f>IF(VLOOKUP(A247,'Mediana Hor Móv IPCA TOP 5 LP'!$A$2:$XFC$10000,MATCH(C$1,'Mediana Hor Móv IPCA TOP 5 LP'!$A$2:$XDF$2,0),FALSE)=0,NA(),VLOOKUP(A247,'Mediana Hor Móv IPCA TOP 5 LP'!$A$2:$XFC$10000,MATCH(C$1,'Mediana Hor Móv IPCA TOP 5 LP'!$A$2:$XDF$2,0),FALSE))</f>
        <v>4.1504000000000003</v>
      </c>
    </row>
    <row r="248" spans="1:3" x14ac:dyDescent="0.3">
      <c r="A248" s="20">
        <v>44921</v>
      </c>
      <c r="B248" s="21">
        <f>IF(VLOOKUP(A248,'Mediana Hor Móv IPCA TOP 5 LP'!$A$2:$XFC$10000,MATCH(B$1,'Mediana Hor Móv IPCA TOP 5 LP'!$A$2:$XDF$2,0),FALSE)=0,NA(),VLOOKUP(A248,'Mediana Hor Móv IPCA TOP 5 LP'!$A$2:$XFC$10000,MATCH(B$1,'Mediana Hor Móv IPCA TOP 5 LP'!$A$2:$XDF$2,0),FALSE))</f>
        <v>5.3787000000000003</v>
      </c>
      <c r="C248" s="21">
        <f>IF(VLOOKUP(A248,'Mediana Hor Móv IPCA TOP 5 LP'!$A$2:$XFC$10000,MATCH(C$1,'Mediana Hor Móv IPCA TOP 5 LP'!$A$2:$XDF$2,0),FALSE)=0,NA(),VLOOKUP(A248,'Mediana Hor Móv IPCA TOP 5 LP'!$A$2:$XFC$10000,MATCH(C$1,'Mediana Hor Móv IPCA TOP 5 LP'!$A$2:$XDF$2,0),FALSE))</f>
        <v>4.1418999999999997</v>
      </c>
    </row>
    <row r="249" spans="1:3" x14ac:dyDescent="0.3">
      <c r="A249" s="20">
        <v>44922</v>
      </c>
      <c r="B249" s="21">
        <f>IF(VLOOKUP(A249,'Mediana Hor Móv IPCA TOP 5 LP'!$A$2:$XFC$10000,MATCH(B$1,'Mediana Hor Móv IPCA TOP 5 LP'!$A$2:$XDF$2,0),FALSE)=0,NA(),VLOOKUP(A249,'Mediana Hor Móv IPCA TOP 5 LP'!$A$2:$XFC$10000,MATCH(B$1,'Mediana Hor Móv IPCA TOP 5 LP'!$A$2:$XDF$2,0),FALSE))</f>
        <v>5.383</v>
      </c>
      <c r="C249" s="21">
        <f>IF(VLOOKUP(A249,'Mediana Hor Móv IPCA TOP 5 LP'!$A$2:$XFC$10000,MATCH(C$1,'Mediana Hor Móv IPCA TOP 5 LP'!$A$2:$XDF$2,0),FALSE)=0,NA(),VLOOKUP(A249,'Mediana Hor Móv IPCA TOP 5 LP'!$A$2:$XFC$10000,MATCH(C$1,'Mediana Hor Móv IPCA TOP 5 LP'!$A$2:$XDF$2,0),FALSE))</f>
        <v>4.1391</v>
      </c>
    </row>
    <row r="250" spans="1:3" x14ac:dyDescent="0.3">
      <c r="A250" s="20">
        <v>44923</v>
      </c>
      <c r="B250" s="21">
        <f>IF(VLOOKUP(A250,'Mediana Hor Móv IPCA TOP 5 LP'!$A$2:$XFC$10000,MATCH(B$1,'Mediana Hor Móv IPCA TOP 5 LP'!$A$2:$XDF$2,0),FALSE)=0,NA(),VLOOKUP(A250,'Mediana Hor Móv IPCA TOP 5 LP'!$A$2:$XFC$10000,MATCH(B$1,'Mediana Hor Móv IPCA TOP 5 LP'!$A$2:$XDF$2,0),FALSE))</f>
        <v>5.3872</v>
      </c>
      <c r="C250" s="21">
        <f>IF(VLOOKUP(A250,'Mediana Hor Móv IPCA TOP 5 LP'!$A$2:$XFC$10000,MATCH(C$1,'Mediana Hor Móv IPCA TOP 5 LP'!$A$2:$XDF$2,0),FALSE)=0,NA(),VLOOKUP(A250,'Mediana Hor Móv IPCA TOP 5 LP'!$A$2:$XFC$10000,MATCH(C$1,'Mediana Hor Móv IPCA TOP 5 LP'!$A$2:$XDF$2,0),FALSE))</f>
        <v>4.1363000000000003</v>
      </c>
    </row>
    <row r="251" spans="1:3" x14ac:dyDescent="0.3">
      <c r="A251" s="20">
        <v>44924</v>
      </c>
      <c r="B251" s="21">
        <f>IF(VLOOKUP(A251,'Mediana Hor Móv IPCA TOP 5 LP'!$A$2:$XFC$10000,MATCH(B$1,'Mediana Hor Móv IPCA TOP 5 LP'!$A$2:$XDF$2,0),FALSE)=0,NA(),VLOOKUP(A251,'Mediana Hor Móv IPCA TOP 5 LP'!$A$2:$XFC$10000,MATCH(B$1,'Mediana Hor Móv IPCA TOP 5 LP'!$A$2:$XDF$2,0),FALSE))</f>
        <v>5.3914999999999997</v>
      </c>
      <c r="C251" s="21">
        <f>IF(VLOOKUP(A251,'Mediana Hor Móv IPCA TOP 5 LP'!$A$2:$XFC$10000,MATCH(C$1,'Mediana Hor Móv IPCA TOP 5 LP'!$A$2:$XDF$2,0),FALSE)=0,NA(),VLOOKUP(A251,'Mediana Hor Móv IPCA TOP 5 LP'!$A$2:$XFC$10000,MATCH(C$1,'Mediana Hor Móv IPCA TOP 5 LP'!$A$2:$XDF$2,0),FALSE))</f>
        <v>4.1334999999999997</v>
      </c>
    </row>
    <row r="252" spans="1:3" x14ac:dyDescent="0.3">
      <c r="A252" s="20">
        <v>44925</v>
      </c>
      <c r="B252" s="21">
        <f>IF(VLOOKUP(A252,'Mediana Hor Móv IPCA TOP 5 LP'!$A$2:$XFC$10000,MATCH(B$1,'Mediana Hor Móv IPCA TOP 5 LP'!$A$2:$XDF$2,0),FALSE)=0,NA(),VLOOKUP(A252,'Mediana Hor Móv IPCA TOP 5 LP'!$A$2:$XFC$10000,MATCH(B$1,'Mediana Hor Móv IPCA TOP 5 LP'!$A$2:$XDF$2,0),FALSE))</f>
        <v>5.3958000000000004</v>
      </c>
      <c r="C252" s="21">
        <f>IF(VLOOKUP(A252,'Mediana Hor Móv IPCA TOP 5 LP'!$A$2:$XFC$10000,MATCH(C$1,'Mediana Hor Móv IPCA TOP 5 LP'!$A$2:$XDF$2,0),FALSE)=0,NA(),VLOOKUP(A252,'Mediana Hor Móv IPCA TOP 5 LP'!$A$2:$XFC$10000,MATCH(C$1,'Mediana Hor Móv IPCA TOP 5 LP'!$A$2:$XDF$2,0),FALSE))</f>
        <v>4.1307</v>
      </c>
    </row>
    <row r="253" spans="1:3" x14ac:dyDescent="0.3">
      <c r="A253" s="20">
        <v>44928</v>
      </c>
      <c r="B253" s="21">
        <f>IF(VLOOKUP(A253,'Mediana Hor Móv IPCA TOP 5 LP'!$A$2:$XFC$10000,MATCH(B$1,'Mediana Hor Móv IPCA TOP 5 LP'!$A$2:$XDF$2,0),FALSE)=0,NA(),VLOOKUP(A253,'Mediana Hor Móv IPCA TOP 5 LP'!$A$2:$XFC$10000,MATCH(B$1,'Mediana Hor Móv IPCA TOP 5 LP'!$A$2:$XDF$2,0),FALSE))</f>
        <v>5.4085999999999999</v>
      </c>
      <c r="C253" s="21">
        <f>IF(VLOOKUP(A253,'Mediana Hor Móv IPCA TOP 5 LP'!$A$2:$XFC$10000,MATCH(C$1,'Mediana Hor Móv IPCA TOP 5 LP'!$A$2:$XDF$2,0),FALSE)=0,NA(),VLOOKUP(A253,'Mediana Hor Móv IPCA TOP 5 LP'!$A$2:$XFC$10000,MATCH(C$1,'Mediana Hor Móv IPCA TOP 5 LP'!$A$2:$XDF$2,0),FALSE))</f>
        <v>4.1222000000000003</v>
      </c>
    </row>
    <row r="254" spans="1:3" x14ac:dyDescent="0.3">
      <c r="A254" s="20">
        <v>44929</v>
      </c>
      <c r="B254" s="21">
        <f>IF(VLOOKUP(A254,'Mediana Hor Móv IPCA TOP 5 LP'!$A$2:$XFC$10000,MATCH(B$1,'Mediana Hor Móv IPCA TOP 5 LP'!$A$2:$XDF$2,0),FALSE)=0,NA(),VLOOKUP(A254,'Mediana Hor Móv IPCA TOP 5 LP'!$A$2:$XFC$10000,MATCH(B$1,'Mediana Hor Móv IPCA TOP 5 LP'!$A$2:$XDF$2,0),FALSE))</f>
        <v>5.4127999999999998</v>
      </c>
      <c r="C254" s="21">
        <f>IF(VLOOKUP(A254,'Mediana Hor Móv IPCA TOP 5 LP'!$A$2:$XFC$10000,MATCH(C$1,'Mediana Hor Móv IPCA TOP 5 LP'!$A$2:$XDF$2,0),FALSE)=0,NA(),VLOOKUP(A254,'Mediana Hor Móv IPCA TOP 5 LP'!$A$2:$XFC$10000,MATCH(C$1,'Mediana Hor Móv IPCA TOP 5 LP'!$A$2:$XDF$2,0),FALSE))</f>
        <v>4.1193999999999997</v>
      </c>
    </row>
    <row r="255" spans="1:3" x14ac:dyDescent="0.3">
      <c r="A255" s="20">
        <v>44930</v>
      </c>
      <c r="B255" s="21">
        <f>IF(VLOOKUP(A255,'Mediana Hor Móv IPCA TOP 5 LP'!$A$2:$XFC$10000,MATCH(B$1,'Mediana Hor Móv IPCA TOP 5 LP'!$A$2:$XDF$2,0),FALSE)=0,NA(),VLOOKUP(A255,'Mediana Hor Móv IPCA TOP 5 LP'!$A$2:$XFC$10000,MATCH(B$1,'Mediana Hor Móv IPCA TOP 5 LP'!$A$2:$XDF$2,0),FALSE))</f>
        <v>5.4170999999999996</v>
      </c>
      <c r="C255" s="21">
        <f>IF(VLOOKUP(A255,'Mediana Hor Móv IPCA TOP 5 LP'!$A$2:$XFC$10000,MATCH(C$1,'Mediana Hor Móv IPCA TOP 5 LP'!$A$2:$XDF$2,0),FALSE)=0,NA(),VLOOKUP(A255,'Mediana Hor Móv IPCA TOP 5 LP'!$A$2:$XFC$10000,MATCH(C$1,'Mediana Hor Móv IPCA TOP 5 LP'!$A$2:$XDF$2,0),FALSE))</f>
        <v>4.1166</v>
      </c>
    </row>
    <row r="256" spans="1:3" x14ac:dyDescent="0.3">
      <c r="A256" s="20">
        <v>44931</v>
      </c>
      <c r="B256" s="21">
        <f>IF(VLOOKUP(A256,'Mediana Hor Móv IPCA TOP 5 LP'!$A$2:$XFC$10000,MATCH(B$1,'Mediana Hor Móv IPCA TOP 5 LP'!$A$2:$XDF$2,0),FALSE)=0,NA(),VLOOKUP(A256,'Mediana Hor Móv IPCA TOP 5 LP'!$A$2:$XFC$10000,MATCH(B$1,'Mediana Hor Móv IPCA TOP 5 LP'!$A$2:$XDF$2,0),FALSE))</f>
        <v>5.4212999999999996</v>
      </c>
      <c r="C256" s="21">
        <f>IF(VLOOKUP(A256,'Mediana Hor Móv IPCA TOP 5 LP'!$A$2:$XFC$10000,MATCH(C$1,'Mediana Hor Móv IPCA TOP 5 LP'!$A$2:$XDF$2,0),FALSE)=0,NA(),VLOOKUP(A256,'Mediana Hor Móv IPCA TOP 5 LP'!$A$2:$XFC$10000,MATCH(C$1,'Mediana Hor Móv IPCA TOP 5 LP'!$A$2:$XDF$2,0),FALSE))</f>
        <v>4.1136999999999997</v>
      </c>
    </row>
    <row r="257" spans="1:3" x14ac:dyDescent="0.3">
      <c r="A257" s="20">
        <v>44932</v>
      </c>
      <c r="B257" s="21">
        <f>IF(VLOOKUP(A257,'Mediana Hor Móv IPCA TOP 5 LP'!$A$2:$XFC$10000,MATCH(B$1,'Mediana Hor Móv IPCA TOP 5 LP'!$A$2:$XDF$2,0),FALSE)=0,NA(),VLOOKUP(A257,'Mediana Hor Móv IPCA TOP 5 LP'!$A$2:$XFC$10000,MATCH(B$1,'Mediana Hor Móv IPCA TOP 5 LP'!$A$2:$XDF$2,0),FALSE))</f>
        <v>5.4256000000000002</v>
      </c>
      <c r="C257" s="21">
        <f>IF(VLOOKUP(A257,'Mediana Hor Móv IPCA TOP 5 LP'!$A$2:$XFC$10000,MATCH(C$1,'Mediana Hor Móv IPCA TOP 5 LP'!$A$2:$XDF$2,0),FALSE)=0,NA(),VLOOKUP(A257,'Mediana Hor Móv IPCA TOP 5 LP'!$A$2:$XFC$10000,MATCH(C$1,'Mediana Hor Móv IPCA TOP 5 LP'!$A$2:$XDF$2,0),FALSE))</f>
        <v>4.1109</v>
      </c>
    </row>
    <row r="258" spans="1:3" x14ac:dyDescent="0.3">
      <c r="A258" s="20">
        <v>44935</v>
      </c>
      <c r="B258" s="21">
        <f>IF(VLOOKUP(A258,'Mediana Hor Móv IPCA TOP 5 LP'!$A$2:$XFC$10000,MATCH(B$1,'Mediana Hor Móv IPCA TOP 5 LP'!$A$2:$XDF$2,0),FALSE)=0,NA(),VLOOKUP(A258,'Mediana Hor Móv IPCA TOP 5 LP'!$A$2:$XFC$10000,MATCH(B$1,'Mediana Hor Móv IPCA TOP 5 LP'!$A$2:$XDF$2,0),FALSE))</f>
        <v>5.4383999999999997</v>
      </c>
      <c r="C258" s="21">
        <f>IF(VLOOKUP(A258,'Mediana Hor Móv IPCA TOP 5 LP'!$A$2:$XFC$10000,MATCH(C$1,'Mediana Hor Móv IPCA TOP 5 LP'!$A$2:$XDF$2,0),FALSE)=0,NA(),VLOOKUP(A258,'Mediana Hor Móv IPCA TOP 5 LP'!$A$2:$XFC$10000,MATCH(C$1,'Mediana Hor Móv IPCA TOP 5 LP'!$A$2:$XDF$2,0),FALSE))</f>
        <v>4.1025</v>
      </c>
    </row>
    <row r="259" spans="1:3" x14ac:dyDescent="0.3">
      <c r="A259" s="20">
        <v>44936</v>
      </c>
      <c r="B259" s="21">
        <f>IF(VLOOKUP(A259,'Mediana Hor Móv IPCA TOP 5 LP'!$A$2:$XFC$10000,MATCH(B$1,'Mediana Hor Móv IPCA TOP 5 LP'!$A$2:$XDF$2,0),FALSE)=0,NA(),VLOOKUP(A259,'Mediana Hor Móv IPCA TOP 5 LP'!$A$2:$XFC$10000,MATCH(B$1,'Mediana Hor Móv IPCA TOP 5 LP'!$A$2:$XDF$2,0),FALSE))</f>
        <v>5.5406000000000004</v>
      </c>
      <c r="C259" s="21" t="e">
        <f>IF(VLOOKUP(A259,'Mediana Hor Móv IPCA TOP 5 LP'!$A$2:$XFC$10000,MATCH(C$1,'Mediana Hor Móv IPCA TOP 5 LP'!$A$2:$XDF$2,0),FALSE)=0,NA(),VLOOKUP(A259,'Mediana Hor Móv IPCA TOP 5 LP'!$A$2:$XFC$10000,MATCH(C$1,'Mediana Hor Móv IPCA TOP 5 LP'!$A$2:$XDF$2,0),FALSE))</f>
        <v>#N/A</v>
      </c>
    </row>
    <row r="260" spans="1:3" x14ac:dyDescent="0.3">
      <c r="A260" s="20">
        <v>44937</v>
      </c>
      <c r="B260" s="21">
        <f>IF(VLOOKUP(A260,'Mediana Hor Móv IPCA TOP 5 LP'!$A$2:$XFC$10000,MATCH(B$1,'Mediana Hor Móv IPCA TOP 5 LP'!$A$2:$XDF$2,0),FALSE)=0,NA(),VLOOKUP(A260,'Mediana Hor Móv IPCA TOP 5 LP'!$A$2:$XFC$10000,MATCH(B$1,'Mediana Hor Móv IPCA TOP 5 LP'!$A$2:$XDF$2,0),FALSE))</f>
        <v>5.5423999999999998</v>
      </c>
      <c r="C260" s="21" t="e">
        <f>IF(VLOOKUP(A260,'Mediana Hor Móv IPCA TOP 5 LP'!$A$2:$XFC$10000,MATCH(C$1,'Mediana Hor Móv IPCA TOP 5 LP'!$A$2:$XDF$2,0),FALSE)=0,NA(),VLOOKUP(A260,'Mediana Hor Móv IPCA TOP 5 LP'!$A$2:$XFC$10000,MATCH(C$1,'Mediana Hor Móv IPCA TOP 5 LP'!$A$2:$XDF$2,0),FALSE))</f>
        <v>#N/A</v>
      </c>
    </row>
    <row r="261" spans="1:3" x14ac:dyDescent="0.3">
      <c r="A261" s="20">
        <v>44938</v>
      </c>
      <c r="B261" s="21">
        <f>IF(VLOOKUP(A261,'Mediana Hor Móv IPCA TOP 5 LP'!$A$2:$XFC$10000,MATCH(B$1,'Mediana Hor Móv IPCA TOP 5 LP'!$A$2:$XDF$2,0),FALSE)=0,NA(),VLOOKUP(A261,'Mediana Hor Móv IPCA TOP 5 LP'!$A$2:$XFC$10000,MATCH(B$1,'Mediana Hor Móv IPCA TOP 5 LP'!$A$2:$XDF$2,0),FALSE))</f>
        <v>5.5441000000000003</v>
      </c>
      <c r="C261" s="21" t="e">
        <f>IF(VLOOKUP(A261,'Mediana Hor Móv IPCA TOP 5 LP'!$A$2:$XFC$10000,MATCH(C$1,'Mediana Hor Móv IPCA TOP 5 LP'!$A$2:$XDF$2,0),FALSE)=0,NA(),VLOOKUP(A261,'Mediana Hor Móv IPCA TOP 5 LP'!$A$2:$XFC$10000,MATCH(C$1,'Mediana Hor Móv IPCA TOP 5 LP'!$A$2:$XDF$2,0),FALSE))</f>
        <v>#N/A</v>
      </c>
    </row>
    <row r="262" spans="1:3" x14ac:dyDescent="0.3">
      <c r="A262" s="20">
        <v>44939</v>
      </c>
      <c r="B262" s="21">
        <f>IF(VLOOKUP(A262,'Mediana Hor Móv IPCA TOP 5 LP'!$A$2:$XFC$10000,MATCH(B$1,'Mediana Hor Móv IPCA TOP 5 LP'!$A$2:$XDF$2,0),FALSE)=0,NA(),VLOOKUP(A262,'Mediana Hor Móv IPCA TOP 5 LP'!$A$2:$XFC$10000,MATCH(B$1,'Mediana Hor Móv IPCA TOP 5 LP'!$A$2:$XDF$2,0),FALSE))</f>
        <v>5.5458999999999996</v>
      </c>
      <c r="C262" s="21" t="e">
        <f>IF(VLOOKUP(A262,'Mediana Hor Móv IPCA TOP 5 LP'!$A$2:$XFC$10000,MATCH(C$1,'Mediana Hor Móv IPCA TOP 5 LP'!$A$2:$XDF$2,0),FALSE)=0,NA(),VLOOKUP(A262,'Mediana Hor Móv IPCA TOP 5 LP'!$A$2:$XFC$10000,MATCH(C$1,'Mediana Hor Móv IPCA TOP 5 LP'!$A$2:$XDF$2,0),FALSE))</f>
        <v>#N/A</v>
      </c>
    </row>
    <row r="263" spans="1:3" x14ac:dyDescent="0.3">
      <c r="A263" s="20">
        <v>44942</v>
      </c>
      <c r="B263" s="21">
        <f>IF(VLOOKUP(A263,'Mediana Hor Móv IPCA TOP 5 LP'!$A$2:$XFC$10000,MATCH(B$1,'Mediana Hor Móv IPCA TOP 5 LP'!$A$2:$XDF$2,0),FALSE)=0,NA(),VLOOKUP(A263,'Mediana Hor Móv IPCA TOP 5 LP'!$A$2:$XFC$10000,MATCH(B$1,'Mediana Hor Móv IPCA TOP 5 LP'!$A$2:$XDF$2,0),FALSE))</f>
        <v>5.5510999999999999</v>
      </c>
      <c r="C263" s="21" t="e">
        <f>IF(VLOOKUP(A263,'Mediana Hor Móv IPCA TOP 5 LP'!$A$2:$XFC$10000,MATCH(C$1,'Mediana Hor Móv IPCA TOP 5 LP'!$A$2:$XDF$2,0),FALSE)=0,NA(),VLOOKUP(A263,'Mediana Hor Móv IPCA TOP 5 LP'!$A$2:$XFC$10000,MATCH(C$1,'Mediana Hor Móv IPCA TOP 5 LP'!$A$2:$XDF$2,0),FALSE))</f>
        <v>#N/A</v>
      </c>
    </row>
    <row r="264" spans="1:3" x14ac:dyDescent="0.3">
      <c r="A264" s="20">
        <v>44943</v>
      </c>
      <c r="B264" s="21">
        <f>IF(VLOOKUP(A264,'Mediana Hor Móv IPCA TOP 5 LP'!$A$2:$XFC$10000,MATCH(B$1,'Mediana Hor Móv IPCA TOP 5 LP'!$A$2:$XDF$2,0),FALSE)=0,NA(),VLOOKUP(A264,'Mediana Hor Móv IPCA TOP 5 LP'!$A$2:$XFC$10000,MATCH(B$1,'Mediana Hor Móv IPCA TOP 5 LP'!$A$2:$XDF$2,0),FALSE))</f>
        <v>5.5529000000000002</v>
      </c>
      <c r="C264" s="21" t="e">
        <f>IF(VLOOKUP(A264,'Mediana Hor Móv IPCA TOP 5 LP'!$A$2:$XFC$10000,MATCH(C$1,'Mediana Hor Móv IPCA TOP 5 LP'!$A$2:$XDF$2,0),FALSE)=0,NA(),VLOOKUP(A264,'Mediana Hor Móv IPCA TOP 5 LP'!$A$2:$XFC$10000,MATCH(C$1,'Mediana Hor Móv IPCA TOP 5 LP'!$A$2:$XDF$2,0),FALSE))</f>
        <v>#N/A</v>
      </c>
    </row>
    <row r="265" spans="1:3" x14ac:dyDescent="0.3">
      <c r="A265" s="20">
        <v>44944</v>
      </c>
      <c r="B265" s="21">
        <f>IF(VLOOKUP(A265,'Mediana Hor Móv IPCA TOP 5 LP'!$A$2:$XFC$10000,MATCH(B$1,'Mediana Hor Móv IPCA TOP 5 LP'!$A$2:$XDF$2,0),FALSE)=0,NA(),VLOOKUP(A265,'Mediana Hor Móv IPCA TOP 5 LP'!$A$2:$XFC$10000,MATCH(B$1,'Mediana Hor Móv IPCA TOP 5 LP'!$A$2:$XDF$2,0),FALSE))</f>
        <v>5.5545999999999998</v>
      </c>
      <c r="C265" s="21" t="e">
        <f>IF(VLOOKUP(A265,'Mediana Hor Móv IPCA TOP 5 LP'!$A$2:$XFC$10000,MATCH(C$1,'Mediana Hor Móv IPCA TOP 5 LP'!$A$2:$XDF$2,0),FALSE)=0,NA(),VLOOKUP(A265,'Mediana Hor Móv IPCA TOP 5 LP'!$A$2:$XFC$10000,MATCH(C$1,'Mediana Hor Móv IPCA TOP 5 LP'!$A$2:$XDF$2,0),FALSE))</f>
        <v>#N/A</v>
      </c>
    </row>
    <row r="266" spans="1:3" x14ac:dyDescent="0.3">
      <c r="A266" s="20">
        <v>44945</v>
      </c>
      <c r="B266" s="21">
        <f>IF(VLOOKUP(A266,'Mediana Hor Móv IPCA TOP 5 LP'!$A$2:$XFC$10000,MATCH(B$1,'Mediana Hor Móv IPCA TOP 5 LP'!$A$2:$XDF$2,0),FALSE)=0,NA(),VLOOKUP(A266,'Mediana Hor Móv IPCA TOP 5 LP'!$A$2:$XFC$10000,MATCH(B$1,'Mediana Hor Móv IPCA TOP 5 LP'!$A$2:$XDF$2,0),FALSE))</f>
        <v>5.5564</v>
      </c>
      <c r="C266" s="21" t="e">
        <f>IF(VLOOKUP(A266,'Mediana Hor Móv IPCA TOP 5 LP'!$A$2:$XFC$10000,MATCH(C$1,'Mediana Hor Móv IPCA TOP 5 LP'!$A$2:$XDF$2,0),FALSE)=0,NA(),VLOOKUP(A266,'Mediana Hor Móv IPCA TOP 5 LP'!$A$2:$XFC$10000,MATCH(C$1,'Mediana Hor Móv IPCA TOP 5 LP'!$A$2:$XDF$2,0),FALSE))</f>
        <v>#N/A</v>
      </c>
    </row>
    <row r="267" spans="1:3" x14ac:dyDescent="0.3">
      <c r="A267" s="20">
        <v>44946</v>
      </c>
      <c r="B267" s="21">
        <f>IF(VLOOKUP(A267,'Mediana Hor Móv IPCA TOP 5 LP'!$A$2:$XFC$10000,MATCH(B$1,'Mediana Hor Móv IPCA TOP 5 LP'!$A$2:$XDF$2,0),FALSE)=0,NA(),VLOOKUP(A267,'Mediana Hor Móv IPCA TOP 5 LP'!$A$2:$XFC$10000,MATCH(B$1,'Mediana Hor Móv IPCA TOP 5 LP'!$A$2:$XDF$2,0),FALSE))</f>
        <v>5.6737000000000002</v>
      </c>
      <c r="C267" s="21">
        <f>IF(VLOOKUP(A267,'Mediana Hor Móv IPCA TOP 5 LP'!$A$2:$XFC$10000,MATCH(C$1,'Mediana Hor Móv IPCA TOP 5 LP'!$A$2:$XDF$2,0),FALSE)=0,NA(),VLOOKUP(A267,'Mediana Hor Móv IPCA TOP 5 LP'!$A$2:$XFC$10000,MATCH(C$1,'Mediana Hor Móv IPCA TOP 5 LP'!$A$2:$XDF$2,0),FALSE))</f>
        <v>4.1353</v>
      </c>
    </row>
    <row r="268" spans="1:3" x14ac:dyDescent="0.3">
      <c r="A268" s="20">
        <v>44949</v>
      </c>
      <c r="B268" s="21">
        <f>IF(VLOOKUP(A268,'Mediana Hor Móv IPCA TOP 5 LP'!$A$2:$XFC$10000,MATCH(B$1,'Mediana Hor Móv IPCA TOP 5 LP'!$A$2:$XDF$2,0),FALSE)=0,NA(),VLOOKUP(A268,'Mediana Hor Móv IPCA TOP 5 LP'!$A$2:$XFC$10000,MATCH(B$1,'Mediana Hor Móv IPCA TOP 5 LP'!$A$2:$XDF$2,0),FALSE))</f>
        <v>5.6821000000000002</v>
      </c>
      <c r="C268" s="21">
        <f>IF(VLOOKUP(A268,'Mediana Hor Móv IPCA TOP 5 LP'!$A$2:$XFC$10000,MATCH(C$1,'Mediana Hor Móv IPCA TOP 5 LP'!$A$2:$XDF$2,0),FALSE)=0,NA(),VLOOKUP(A268,'Mediana Hor Móv IPCA TOP 5 LP'!$A$2:$XFC$10000,MATCH(C$1,'Mediana Hor Móv IPCA TOP 5 LP'!$A$2:$XDF$2,0),FALSE))</f>
        <v>4.1436000000000002</v>
      </c>
    </row>
    <row r="269" spans="1:3" x14ac:dyDescent="0.3">
      <c r="A269" s="20">
        <v>44950</v>
      </c>
      <c r="B269" s="21">
        <f>IF(VLOOKUP(A269,'Mediana Hor Móv IPCA TOP 5 LP'!$A$2:$XFC$10000,MATCH(B$1,'Mediana Hor Móv IPCA TOP 5 LP'!$A$2:$XDF$2,0),FALSE)=0,NA(),VLOOKUP(A269,'Mediana Hor Móv IPCA TOP 5 LP'!$A$2:$XFC$10000,MATCH(B$1,'Mediana Hor Móv IPCA TOP 5 LP'!$A$2:$XDF$2,0),FALSE))</f>
        <v>5.6848999999999998</v>
      </c>
      <c r="C269" s="21">
        <f>IF(VLOOKUP(A269,'Mediana Hor Móv IPCA TOP 5 LP'!$A$2:$XFC$10000,MATCH(C$1,'Mediana Hor Móv IPCA TOP 5 LP'!$A$2:$XDF$2,0),FALSE)=0,NA(),VLOOKUP(A269,'Mediana Hor Móv IPCA TOP 5 LP'!$A$2:$XFC$10000,MATCH(C$1,'Mediana Hor Móv IPCA TOP 5 LP'!$A$2:$XDF$2,0),FALSE))</f>
        <v>4.1463999999999999</v>
      </c>
    </row>
    <row r="270" spans="1:3" x14ac:dyDescent="0.3">
      <c r="A270" s="20">
        <v>44951</v>
      </c>
      <c r="B270" s="21">
        <f>IF(VLOOKUP(A270,'Mediana Hor Móv IPCA TOP 5 LP'!$A$2:$XFC$10000,MATCH(B$1,'Mediana Hor Móv IPCA TOP 5 LP'!$A$2:$XDF$2,0),FALSE)=0,NA(),VLOOKUP(A270,'Mediana Hor Móv IPCA TOP 5 LP'!$A$2:$XFC$10000,MATCH(B$1,'Mediana Hor Móv IPCA TOP 5 LP'!$A$2:$XDF$2,0),FALSE))</f>
        <v>5.6878000000000002</v>
      </c>
      <c r="C270" s="21">
        <f>IF(VLOOKUP(A270,'Mediana Hor Móv IPCA TOP 5 LP'!$A$2:$XFC$10000,MATCH(C$1,'Mediana Hor Móv IPCA TOP 5 LP'!$A$2:$XDF$2,0),FALSE)=0,NA(),VLOOKUP(A270,'Mediana Hor Móv IPCA TOP 5 LP'!$A$2:$XFC$10000,MATCH(C$1,'Mediana Hor Móv IPCA TOP 5 LP'!$A$2:$XDF$2,0),FALSE))</f>
        <v>4.1492000000000004</v>
      </c>
    </row>
    <row r="271" spans="1:3" x14ac:dyDescent="0.3">
      <c r="A271" s="20">
        <v>44952</v>
      </c>
      <c r="B271" s="21">
        <f>IF(VLOOKUP(A271,'Mediana Hor Móv IPCA TOP 5 LP'!$A$2:$XFC$10000,MATCH(B$1,'Mediana Hor Móv IPCA TOP 5 LP'!$A$2:$XDF$2,0),FALSE)=0,NA(),VLOOKUP(A271,'Mediana Hor Móv IPCA TOP 5 LP'!$A$2:$XFC$10000,MATCH(B$1,'Mediana Hor Móv IPCA TOP 5 LP'!$A$2:$XDF$2,0),FALSE))</f>
        <v>5.6905000000000001</v>
      </c>
      <c r="C271" s="21">
        <f>IF(VLOOKUP(A271,'Mediana Hor Móv IPCA TOP 5 LP'!$A$2:$XFC$10000,MATCH(C$1,'Mediana Hor Móv IPCA TOP 5 LP'!$A$2:$XDF$2,0),FALSE)=0,NA(),VLOOKUP(A271,'Mediana Hor Móv IPCA TOP 5 LP'!$A$2:$XFC$10000,MATCH(C$1,'Mediana Hor Móv IPCA TOP 5 LP'!$A$2:$XDF$2,0),FALSE))</f>
        <v>4.1519000000000004</v>
      </c>
    </row>
    <row r="272" spans="1:3" x14ac:dyDescent="0.3">
      <c r="A272" s="20">
        <v>44953</v>
      </c>
      <c r="B272" s="21">
        <f>IF(VLOOKUP(A272,'Mediana Hor Móv IPCA TOP 5 LP'!$A$2:$XFC$10000,MATCH(B$1,'Mediana Hor Móv IPCA TOP 5 LP'!$A$2:$XDF$2,0),FALSE)=0,NA(),VLOOKUP(A272,'Mediana Hor Móv IPCA TOP 5 LP'!$A$2:$XFC$10000,MATCH(B$1,'Mediana Hor Móv IPCA TOP 5 LP'!$A$2:$XDF$2,0),FALSE))</f>
        <v>6.0933000000000002</v>
      </c>
      <c r="C272" s="21">
        <f>IF(VLOOKUP(A272,'Mediana Hor Móv IPCA TOP 5 LP'!$A$2:$XFC$10000,MATCH(C$1,'Mediana Hor Móv IPCA TOP 5 LP'!$A$2:$XDF$2,0),FALSE)=0,NA(),VLOOKUP(A272,'Mediana Hor Móv IPCA TOP 5 LP'!$A$2:$XFC$10000,MATCH(C$1,'Mediana Hor Móv IPCA TOP 5 LP'!$A$2:$XDF$2,0),FALSE))</f>
        <v>4.1547000000000001</v>
      </c>
    </row>
    <row r="273" spans="1:3" x14ac:dyDescent="0.3">
      <c r="A273" s="20">
        <v>44956</v>
      </c>
      <c r="B273" s="21">
        <f>IF(VLOOKUP(A273,'Mediana Hor Móv IPCA TOP 5 LP'!$A$2:$XFC$10000,MATCH(B$1,'Mediana Hor Móv IPCA TOP 5 LP'!$A$2:$XDF$2,0),FALSE)=0,NA(),VLOOKUP(A273,'Mediana Hor Móv IPCA TOP 5 LP'!$A$2:$XFC$10000,MATCH(B$1,'Mediana Hor Móv IPCA TOP 5 LP'!$A$2:$XDF$2,0),FALSE))</f>
        <v>6.0902000000000003</v>
      </c>
      <c r="C273" s="21">
        <f>IF(VLOOKUP(A273,'Mediana Hor Móv IPCA TOP 5 LP'!$A$2:$XFC$10000,MATCH(C$1,'Mediana Hor Móv IPCA TOP 5 LP'!$A$2:$XDF$2,0),FALSE)=0,NA(),VLOOKUP(A273,'Mediana Hor Móv IPCA TOP 5 LP'!$A$2:$XFC$10000,MATCH(C$1,'Mediana Hor Móv IPCA TOP 5 LP'!$A$2:$XDF$2,0),FALSE))</f>
        <v>4.1630000000000003</v>
      </c>
    </row>
    <row r="274" spans="1:3" x14ac:dyDescent="0.3">
      <c r="A274" s="20">
        <v>44957</v>
      </c>
      <c r="B274" s="21">
        <f>IF(VLOOKUP(A274,'Mediana Hor Móv IPCA TOP 5 LP'!$A$2:$XFC$10000,MATCH(B$1,'Mediana Hor Móv IPCA TOP 5 LP'!$A$2:$XDF$2,0),FALSE)=0,NA(),VLOOKUP(A274,'Mediana Hor Móv IPCA TOP 5 LP'!$A$2:$XFC$10000,MATCH(B$1,'Mediana Hor Móv IPCA TOP 5 LP'!$A$2:$XDF$2,0),FALSE))</f>
        <v>6.0019999999999998</v>
      </c>
      <c r="C274" s="21">
        <f>IF(VLOOKUP(A274,'Mediana Hor Móv IPCA TOP 5 LP'!$A$2:$XFC$10000,MATCH(C$1,'Mediana Hor Móv IPCA TOP 5 LP'!$A$2:$XDF$2,0),FALSE)=0,NA(),VLOOKUP(A274,'Mediana Hor Móv IPCA TOP 5 LP'!$A$2:$XFC$10000,MATCH(C$1,'Mediana Hor Móv IPCA TOP 5 LP'!$A$2:$XDF$2,0),FALSE))</f>
        <v>4.26</v>
      </c>
    </row>
    <row r="275" spans="1:3" x14ac:dyDescent="0.3">
      <c r="A275" s="20">
        <v>44958</v>
      </c>
      <c r="B275" s="21">
        <f>IF(VLOOKUP(A275,'Mediana Hor Móv IPCA TOP 5 LP'!$A$2:$XFC$10000,MATCH(B$1,'Mediana Hor Móv IPCA TOP 5 LP'!$A$2:$XDF$2,0),FALSE)=0,NA(),VLOOKUP(A275,'Mediana Hor Móv IPCA TOP 5 LP'!$A$2:$XFC$10000,MATCH(B$1,'Mediana Hor Móv IPCA TOP 5 LP'!$A$2:$XDF$2,0),FALSE))</f>
        <v>5.9992000000000001</v>
      </c>
      <c r="C275" s="21">
        <f>IF(VLOOKUP(A275,'Mediana Hor Móv IPCA TOP 5 LP'!$A$2:$XFC$10000,MATCH(C$1,'Mediana Hor Móv IPCA TOP 5 LP'!$A$2:$XDF$2,0),FALSE)=0,NA(),VLOOKUP(A275,'Mediana Hor Móv IPCA TOP 5 LP'!$A$2:$XFC$10000,MATCH(C$1,'Mediana Hor Móv IPCA TOP 5 LP'!$A$2:$XDF$2,0),FALSE))</f>
        <v>4.26</v>
      </c>
    </row>
    <row r="276" spans="1:3" x14ac:dyDescent="0.3">
      <c r="A276" s="20">
        <v>44959</v>
      </c>
      <c r="B276" s="21">
        <f>IF(VLOOKUP(A276,'Mediana Hor Móv IPCA TOP 5 LP'!$A$2:$XFC$10000,MATCH(B$1,'Mediana Hor Móv IPCA TOP 5 LP'!$A$2:$XDF$2,0),FALSE)=0,NA(),VLOOKUP(A276,'Mediana Hor Móv IPCA TOP 5 LP'!$A$2:$XFC$10000,MATCH(B$1,'Mediana Hor Móv IPCA TOP 5 LP'!$A$2:$XDF$2,0),FALSE))</f>
        <v>5.9962999999999997</v>
      </c>
      <c r="C276" s="21">
        <f>IF(VLOOKUP(A276,'Mediana Hor Móv IPCA TOP 5 LP'!$A$2:$XFC$10000,MATCH(C$1,'Mediana Hor Móv IPCA TOP 5 LP'!$A$2:$XDF$2,0),FALSE)=0,NA(),VLOOKUP(A276,'Mediana Hor Móv IPCA TOP 5 LP'!$A$2:$XFC$10000,MATCH(C$1,'Mediana Hor Móv IPCA TOP 5 LP'!$A$2:$XDF$2,0),FALSE))</f>
        <v>4.26</v>
      </c>
    </row>
    <row r="277" spans="1:3" x14ac:dyDescent="0.3">
      <c r="A277" s="20">
        <v>44960</v>
      </c>
      <c r="B277" s="21">
        <f>IF(VLOOKUP(A277,'Mediana Hor Móv IPCA TOP 5 LP'!$A$2:$XFC$10000,MATCH(B$1,'Mediana Hor Móv IPCA TOP 5 LP'!$A$2:$XDF$2,0),FALSE)=0,NA(),VLOOKUP(A277,'Mediana Hor Móv IPCA TOP 5 LP'!$A$2:$XFC$10000,MATCH(B$1,'Mediana Hor Móv IPCA TOP 5 LP'!$A$2:$XDF$2,0),FALSE))</f>
        <v>5.9934000000000003</v>
      </c>
      <c r="C277" s="21">
        <f>IF(VLOOKUP(A277,'Mediana Hor Móv IPCA TOP 5 LP'!$A$2:$XFC$10000,MATCH(C$1,'Mediana Hor Móv IPCA TOP 5 LP'!$A$2:$XDF$2,0),FALSE)=0,NA(),VLOOKUP(A277,'Mediana Hor Móv IPCA TOP 5 LP'!$A$2:$XFC$10000,MATCH(C$1,'Mediana Hor Móv IPCA TOP 5 LP'!$A$2:$XDF$2,0),FALSE))</f>
        <v>4.26</v>
      </c>
    </row>
    <row r="278" spans="1:3" x14ac:dyDescent="0.3">
      <c r="A278" s="20">
        <v>44963</v>
      </c>
      <c r="B278" s="21">
        <f>IF(VLOOKUP(A278,'Mediana Hor Móv IPCA TOP 5 LP'!$A$2:$XFC$10000,MATCH(B$1,'Mediana Hor Móv IPCA TOP 5 LP'!$A$2:$XDF$2,0),FALSE)=0,NA(),VLOOKUP(A278,'Mediana Hor Móv IPCA TOP 5 LP'!$A$2:$XFC$10000,MATCH(B$1,'Mediana Hor Móv IPCA TOP 5 LP'!$A$2:$XDF$2,0),FALSE))</f>
        <v>5.9847000000000001</v>
      </c>
      <c r="C278" s="21">
        <f>IF(VLOOKUP(A278,'Mediana Hor Móv IPCA TOP 5 LP'!$A$2:$XFC$10000,MATCH(C$1,'Mediana Hor Móv IPCA TOP 5 LP'!$A$2:$XDF$2,0),FALSE)=0,NA(),VLOOKUP(A278,'Mediana Hor Móv IPCA TOP 5 LP'!$A$2:$XFC$10000,MATCH(C$1,'Mediana Hor Móv IPCA TOP 5 LP'!$A$2:$XDF$2,0),FALSE))</f>
        <v>4.26</v>
      </c>
    </row>
    <row r="279" spans="1:3" x14ac:dyDescent="0.3">
      <c r="A279" s="20">
        <v>44964</v>
      </c>
      <c r="B279" s="21">
        <f>IF(VLOOKUP(A279,'Mediana Hor Móv IPCA TOP 5 LP'!$A$2:$XFC$10000,MATCH(B$1,'Mediana Hor Móv IPCA TOP 5 LP'!$A$2:$XDF$2,0),FALSE)=0,NA(),VLOOKUP(A279,'Mediana Hor Móv IPCA TOP 5 LP'!$A$2:$XFC$10000,MATCH(B$1,'Mediana Hor Móv IPCA TOP 5 LP'!$A$2:$XDF$2,0),FALSE))</f>
        <v>5.9817999999999998</v>
      </c>
      <c r="C279" s="21">
        <f>IF(VLOOKUP(A279,'Mediana Hor Móv IPCA TOP 5 LP'!$A$2:$XFC$10000,MATCH(C$1,'Mediana Hor Móv IPCA TOP 5 LP'!$A$2:$XDF$2,0),FALSE)=0,NA(),VLOOKUP(A279,'Mediana Hor Móv IPCA TOP 5 LP'!$A$2:$XFC$10000,MATCH(C$1,'Mediana Hor Móv IPCA TOP 5 LP'!$A$2:$XDF$2,0),FALSE))</f>
        <v>4.26</v>
      </c>
    </row>
    <row r="280" spans="1:3" x14ac:dyDescent="0.3">
      <c r="A280" s="20">
        <v>44965</v>
      </c>
      <c r="B280" s="21">
        <f>IF(VLOOKUP(A280,'Mediana Hor Móv IPCA TOP 5 LP'!$A$2:$XFC$10000,MATCH(B$1,'Mediana Hor Móv IPCA TOP 5 LP'!$A$2:$XDF$2,0),FALSE)=0,NA(),VLOOKUP(A280,'Mediana Hor Móv IPCA TOP 5 LP'!$A$2:$XFC$10000,MATCH(B$1,'Mediana Hor Móv IPCA TOP 5 LP'!$A$2:$XDF$2,0),FALSE))</f>
        <v>5.9790000000000001</v>
      </c>
      <c r="C280" s="21">
        <f>IF(VLOOKUP(A280,'Mediana Hor Móv IPCA TOP 5 LP'!$A$2:$XFC$10000,MATCH(C$1,'Mediana Hor Móv IPCA TOP 5 LP'!$A$2:$XDF$2,0),FALSE)=0,NA(),VLOOKUP(A280,'Mediana Hor Móv IPCA TOP 5 LP'!$A$2:$XFC$10000,MATCH(C$1,'Mediana Hor Móv IPCA TOP 5 LP'!$A$2:$XDF$2,0),FALSE))</f>
        <v>4.26</v>
      </c>
    </row>
    <row r="281" spans="1:3" x14ac:dyDescent="0.3">
      <c r="A281" s="20">
        <v>44966</v>
      </c>
      <c r="B281" s="21">
        <f>IF(VLOOKUP(A281,'Mediana Hor Móv IPCA TOP 5 LP'!$A$2:$XFC$10000,MATCH(B$1,'Mediana Hor Móv IPCA TOP 5 LP'!$A$2:$XDF$2,0),FALSE)=0,NA(),VLOOKUP(A281,'Mediana Hor Móv IPCA TOP 5 LP'!$A$2:$XFC$10000,MATCH(B$1,'Mediana Hor Móv IPCA TOP 5 LP'!$A$2:$XDF$2,0),FALSE))</f>
        <v>5.9581</v>
      </c>
      <c r="C281" s="21" t="e">
        <f>IF(VLOOKUP(A281,'Mediana Hor Móv IPCA TOP 5 LP'!$A$2:$XFC$10000,MATCH(C$1,'Mediana Hor Móv IPCA TOP 5 LP'!$A$2:$XDF$2,0),FALSE)=0,NA(),VLOOKUP(A281,'Mediana Hor Móv IPCA TOP 5 LP'!$A$2:$XFC$10000,MATCH(C$1,'Mediana Hor Móv IPCA TOP 5 LP'!$A$2:$XDF$2,0),FALSE))</f>
        <v>#N/A</v>
      </c>
    </row>
    <row r="282" spans="1:3" x14ac:dyDescent="0.3">
      <c r="A282" s="20">
        <v>44967</v>
      </c>
      <c r="B282" s="21">
        <f>IF(VLOOKUP(A282,'Mediana Hor Móv IPCA TOP 5 LP'!$A$2:$XFC$10000,MATCH(B$1,'Mediana Hor Móv IPCA TOP 5 LP'!$A$2:$XDF$2,0),FALSE)=0,NA(),VLOOKUP(A282,'Mediana Hor Móv IPCA TOP 5 LP'!$A$2:$XFC$10000,MATCH(B$1,'Mediana Hor Móv IPCA TOP 5 LP'!$A$2:$XDF$2,0),FALSE))</f>
        <v>5.9372999999999996</v>
      </c>
      <c r="C282" s="21" t="e">
        <f>IF(VLOOKUP(A282,'Mediana Hor Móv IPCA TOP 5 LP'!$A$2:$XFC$10000,MATCH(C$1,'Mediana Hor Móv IPCA TOP 5 LP'!$A$2:$XDF$2,0),FALSE)=0,NA(),VLOOKUP(A282,'Mediana Hor Móv IPCA TOP 5 LP'!$A$2:$XFC$10000,MATCH(C$1,'Mediana Hor Móv IPCA TOP 5 LP'!$A$2:$XDF$2,0),FALSE))</f>
        <v>#N/A</v>
      </c>
    </row>
    <row r="283" spans="1:3" x14ac:dyDescent="0.3">
      <c r="A283" s="20">
        <v>44970</v>
      </c>
      <c r="B283" s="21">
        <f>IF(VLOOKUP(A283,'Mediana Hor Móv IPCA TOP 5 LP'!$A$2:$XFC$10000,MATCH(B$1,'Mediana Hor Móv IPCA TOP 5 LP'!$A$2:$XDF$2,0),FALSE)=0,NA(),VLOOKUP(A283,'Mediana Hor Móv IPCA TOP 5 LP'!$A$2:$XFC$10000,MATCH(B$1,'Mediana Hor Móv IPCA TOP 5 LP'!$A$2:$XDF$2,0),FALSE))</f>
        <v>5.8747999999999996</v>
      </c>
      <c r="C283" s="21" t="e">
        <f>IF(VLOOKUP(A283,'Mediana Hor Móv IPCA TOP 5 LP'!$A$2:$XFC$10000,MATCH(C$1,'Mediana Hor Móv IPCA TOP 5 LP'!$A$2:$XDF$2,0),FALSE)=0,NA(),VLOOKUP(A283,'Mediana Hor Móv IPCA TOP 5 LP'!$A$2:$XFC$10000,MATCH(C$1,'Mediana Hor Móv IPCA TOP 5 LP'!$A$2:$XDF$2,0),FALSE))</f>
        <v>#N/A</v>
      </c>
    </row>
    <row r="284" spans="1:3" x14ac:dyDescent="0.3">
      <c r="A284" s="20">
        <v>44971</v>
      </c>
      <c r="B284" s="21">
        <f>IF(VLOOKUP(A284,'Mediana Hor Móv IPCA TOP 5 LP'!$A$2:$XFC$10000,MATCH(B$1,'Mediana Hor Móv IPCA TOP 5 LP'!$A$2:$XDF$2,0),FALSE)=0,NA(),VLOOKUP(A284,'Mediana Hor Móv IPCA TOP 5 LP'!$A$2:$XFC$10000,MATCH(B$1,'Mediana Hor Móv IPCA TOP 5 LP'!$A$2:$XDF$2,0),FALSE))</f>
        <v>5.8540000000000001</v>
      </c>
      <c r="C284" s="21" t="e">
        <f>IF(VLOOKUP(A284,'Mediana Hor Móv IPCA TOP 5 LP'!$A$2:$XFC$10000,MATCH(C$1,'Mediana Hor Móv IPCA TOP 5 LP'!$A$2:$XDF$2,0),FALSE)=0,NA(),VLOOKUP(A284,'Mediana Hor Móv IPCA TOP 5 LP'!$A$2:$XFC$10000,MATCH(C$1,'Mediana Hor Móv IPCA TOP 5 LP'!$A$2:$XDF$2,0),FALSE))</f>
        <v>#N/A</v>
      </c>
    </row>
    <row r="285" spans="1:3" x14ac:dyDescent="0.3">
      <c r="A285" s="20">
        <v>44972</v>
      </c>
      <c r="B285" s="21">
        <f>IF(VLOOKUP(A285,'Mediana Hor Móv IPCA TOP 5 LP'!$A$2:$XFC$10000,MATCH(B$1,'Mediana Hor Móv IPCA TOP 5 LP'!$A$2:$XDF$2,0),FALSE)=0,NA(),VLOOKUP(A285,'Mediana Hor Móv IPCA TOP 5 LP'!$A$2:$XFC$10000,MATCH(B$1,'Mediana Hor Móv IPCA TOP 5 LP'!$A$2:$XDF$2,0),FALSE))</f>
        <v>5.8331999999999997</v>
      </c>
      <c r="C285" s="21" t="e">
        <f>IF(VLOOKUP(A285,'Mediana Hor Móv IPCA TOP 5 LP'!$A$2:$XFC$10000,MATCH(C$1,'Mediana Hor Móv IPCA TOP 5 LP'!$A$2:$XDF$2,0),FALSE)=0,NA(),VLOOKUP(A285,'Mediana Hor Móv IPCA TOP 5 LP'!$A$2:$XFC$10000,MATCH(C$1,'Mediana Hor Móv IPCA TOP 5 LP'!$A$2:$XDF$2,0),FALSE))</f>
        <v>#N/A</v>
      </c>
    </row>
    <row r="286" spans="1:3" x14ac:dyDescent="0.3">
      <c r="A286" s="20">
        <v>44973</v>
      </c>
      <c r="B286" s="21">
        <f>IF(VLOOKUP(A286,'Mediana Hor Móv IPCA TOP 5 LP'!$A$2:$XFC$10000,MATCH(B$1,'Mediana Hor Móv IPCA TOP 5 LP'!$A$2:$XDF$2,0),FALSE)=0,NA(),VLOOKUP(A286,'Mediana Hor Móv IPCA TOP 5 LP'!$A$2:$XFC$10000,MATCH(B$1,'Mediana Hor Móv IPCA TOP 5 LP'!$A$2:$XDF$2,0),FALSE))</f>
        <v>5.8122999999999996</v>
      </c>
      <c r="C286" s="21" t="e">
        <f>IF(VLOOKUP(A286,'Mediana Hor Móv IPCA TOP 5 LP'!$A$2:$XFC$10000,MATCH(C$1,'Mediana Hor Móv IPCA TOP 5 LP'!$A$2:$XDF$2,0),FALSE)=0,NA(),VLOOKUP(A286,'Mediana Hor Móv IPCA TOP 5 LP'!$A$2:$XFC$10000,MATCH(C$1,'Mediana Hor Móv IPCA TOP 5 LP'!$A$2:$XDF$2,0),FALSE))</f>
        <v>#N/A</v>
      </c>
    </row>
    <row r="287" spans="1:3" x14ac:dyDescent="0.3">
      <c r="A287" s="20">
        <v>44974</v>
      </c>
      <c r="B287" s="21">
        <f>IF(VLOOKUP(A287,'Mediana Hor Móv IPCA TOP 5 LP'!$A$2:$XFC$10000,MATCH(B$1,'Mediana Hor Móv IPCA TOP 5 LP'!$A$2:$XDF$2,0),FALSE)=0,NA(),VLOOKUP(A287,'Mediana Hor Móv IPCA TOP 5 LP'!$A$2:$XFC$10000,MATCH(B$1,'Mediana Hor Móv IPCA TOP 5 LP'!$A$2:$XDF$2,0),FALSE))</f>
        <v>5.7514000000000003</v>
      </c>
      <c r="C287" s="21">
        <f>IF(VLOOKUP(A287,'Mediana Hor Móv IPCA TOP 5 LP'!$A$2:$XFC$10000,MATCH(C$1,'Mediana Hor Móv IPCA TOP 5 LP'!$A$2:$XDF$2,0),FALSE)=0,NA(),VLOOKUP(A287,'Mediana Hor Móv IPCA TOP 5 LP'!$A$2:$XFC$10000,MATCH(C$1,'Mediana Hor Móv IPCA TOP 5 LP'!$A$2:$XDF$2,0),FALSE))</f>
        <v>4.3266999999999998</v>
      </c>
    </row>
    <row r="288" spans="1:3" x14ac:dyDescent="0.3">
      <c r="A288" s="20">
        <v>44979</v>
      </c>
      <c r="B288" s="21">
        <f>IF(VLOOKUP(A288,'Mediana Hor Móv IPCA TOP 5 LP'!$A$2:$XFC$10000,MATCH(B$1,'Mediana Hor Móv IPCA TOP 5 LP'!$A$2:$XDF$2,0),FALSE)=0,NA(),VLOOKUP(A288,'Mediana Hor Móv IPCA TOP 5 LP'!$A$2:$XFC$10000,MATCH(B$1,'Mediana Hor Móv IPCA TOP 5 LP'!$A$2:$XDF$2,0),FALSE))</f>
        <v>5.7099000000000002</v>
      </c>
      <c r="C288" s="21">
        <f>IF(VLOOKUP(A288,'Mediana Hor Móv IPCA TOP 5 LP'!$A$2:$XFC$10000,MATCH(C$1,'Mediana Hor Móv IPCA TOP 5 LP'!$A$2:$XDF$2,0),FALSE)=0,NA(),VLOOKUP(A288,'Mediana Hor Móv IPCA TOP 5 LP'!$A$2:$XFC$10000,MATCH(C$1,'Mediana Hor Móv IPCA TOP 5 LP'!$A$2:$XDF$2,0),FALSE))</f>
        <v>4.3667999999999996</v>
      </c>
    </row>
    <row r="289" spans="1:3" x14ac:dyDescent="0.3">
      <c r="A289" s="20">
        <v>44980</v>
      </c>
      <c r="B289" s="21">
        <f>IF(VLOOKUP(A289,'Mediana Hor Móv IPCA TOP 5 LP'!$A$2:$XFC$10000,MATCH(B$1,'Mediana Hor Móv IPCA TOP 5 LP'!$A$2:$XDF$2,0),FALSE)=0,NA(),VLOOKUP(A289,'Mediana Hor Móv IPCA TOP 5 LP'!$A$2:$XFC$10000,MATCH(B$1,'Mediana Hor Móv IPCA TOP 5 LP'!$A$2:$XDF$2,0),FALSE))</f>
        <v>5.7016</v>
      </c>
      <c r="C289" s="21">
        <f>IF(VLOOKUP(A289,'Mediana Hor Móv IPCA TOP 5 LP'!$A$2:$XFC$10000,MATCH(C$1,'Mediana Hor Móv IPCA TOP 5 LP'!$A$2:$XDF$2,0),FALSE)=0,NA(),VLOOKUP(A289,'Mediana Hor Móv IPCA TOP 5 LP'!$A$2:$XFC$10000,MATCH(C$1,'Mediana Hor Móv IPCA TOP 5 LP'!$A$2:$XDF$2,0),FALSE))</f>
        <v>4.3747999999999996</v>
      </c>
    </row>
    <row r="290" spans="1:3" x14ac:dyDescent="0.3">
      <c r="A290" s="20">
        <v>44981</v>
      </c>
      <c r="B290" s="21">
        <f>IF(VLOOKUP(A290,'Mediana Hor Móv IPCA TOP 5 LP'!$A$2:$XFC$10000,MATCH(B$1,'Mediana Hor Móv IPCA TOP 5 LP'!$A$2:$XDF$2,0),FALSE)=0,NA(),VLOOKUP(A290,'Mediana Hor Móv IPCA TOP 5 LP'!$A$2:$XFC$10000,MATCH(B$1,'Mediana Hor Móv IPCA TOP 5 LP'!$A$2:$XDF$2,0),FALSE))</f>
        <v>5.6932999999999998</v>
      </c>
      <c r="C290" s="21">
        <f>IF(VLOOKUP(A290,'Mediana Hor Móv IPCA TOP 5 LP'!$A$2:$XFC$10000,MATCH(C$1,'Mediana Hor Móv IPCA TOP 5 LP'!$A$2:$XDF$2,0),FALSE)=0,NA(),VLOOKUP(A290,'Mediana Hor Móv IPCA TOP 5 LP'!$A$2:$XFC$10000,MATCH(C$1,'Mediana Hor Móv IPCA TOP 5 LP'!$A$2:$XDF$2,0),FALSE))</f>
        <v>4.3827999999999996</v>
      </c>
    </row>
    <row r="291" spans="1:3" x14ac:dyDescent="0.3">
      <c r="A291" s="20">
        <v>44984</v>
      </c>
      <c r="B291" s="21">
        <f>IF(VLOOKUP(A291,'Mediana Hor Móv IPCA TOP 5 LP'!$A$2:$XFC$10000,MATCH(B$1,'Mediana Hor Móv IPCA TOP 5 LP'!$A$2:$XDF$2,0),FALSE)=0,NA(),VLOOKUP(A291,'Mediana Hor Móv IPCA TOP 5 LP'!$A$2:$XFC$10000,MATCH(B$1,'Mediana Hor Móv IPCA TOP 5 LP'!$A$2:$XDF$2,0),FALSE))</f>
        <v>5.6684000000000001</v>
      </c>
      <c r="C291" s="21">
        <f>IF(VLOOKUP(A291,'Mediana Hor Móv IPCA TOP 5 LP'!$A$2:$XFC$10000,MATCH(C$1,'Mediana Hor Móv IPCA TOP 5 LP'!$A$2:$XDF$2,0),FALSE)=0,NA(),VLOOKUP(A291,'Mediana Hor Móv IPCA TOP 5 LP'!$A$2:$XFC$10000,MATCH(C$1,'Mediana Hor Móv IPCA TOP 5 LP'!$A$2:$XDF$2,0),FALSE))</f>
        <v>4.4069000000000003</v>
      </c>
    </row>
    <row r="292" spans="1:3" x14ac:dyDescent="0.3">
      <c r="A292" s="20">
        <v>44985</v>
      </c>
      <c r="B292" s="21">
        <f>IF(VLOOKUP(A292,'Mediana Hor Móv IPCA TOP 5 LP'!$A$2:$XFC$10000,MATCH(B$1,'Mediana Hor Móv IPCA TOP 5 LP'!$A$2:$XDF$2,0),FALSE)=0,NA(),VLOOKUP(A292,'Mediana Hor Móv IPCA TOP 5 LP'!$A$2:$XFC$10000,MATCH(B$1,'Mediana Hor Móv IPCA TOP 5 LP'!$A$2:$XDF$2,0),FALSE))</f>
        <v>5.6600999999999999</v>
      </c>
      <c r="C292" s="21">
        <f>IF(VLOOKUP(A292,'Mediana Hor Móv IPCA TOP 5 LP'!$A$2:$XFC$10000,MATCH(C$1,'Mediana Hor Móv IPCA TOP 5 LP'!$A$2:$XDF$2,0),FALSE)=0,NA(),VLOOKUP(A292,'Mediana Hor Móv IPCA TOP 5 LP'!$A$2:$XFC$10000,MATCH(C$1,'Mediana Hor Móv IPCA TOP 5 LP'!$A$2:$XDF$2,0),FALSE))</f>
        <v>4.4149000000000003</v>
      </c>
    </row>
    <row r="293" spans="1:3" x14ac:dyDescent="0.3">
      <c r="A293" s="20">
        <v>44986</v>
      </c>
      <c r="B293" s="21">
        <f>IF(VLOOKUP(A293,'Mediana Hor Móv IPCA TOP 5 LP'!$A$2:$XFC$10000,MATCH(B$1,'Mediana Hor Móv IPCA TOP 5 LP'!$A$2:$XDF$2,0),FALSE)=0,NA(),VLOOKUP(A293,'Mediana Hor Móv IPCA TOP 5 LP'!$A$2:$XFC$10000,MATCH(B$1,'Mediana Hor Móv IPCA TOP 5 LP'!$A$2:$XDF$2,0),FALSE))</f>
        <v>5.6517999999999997</v>
      </c>
      <c r="C293" s="21">
        <f>IF(VLOOKUP(A293,'Mediana Hor Móv IPCA TOP 5 LP'!$A$2:$XFC$10000,MATCH(C$1,'Mediana Hor Móv IPCA TOP 5 LP'!$A$2:$XDF$2,0),FALSE)=0,NA(),VLOOKUP(A293,'Mediana Hor Móv IPCA TOP 5 LP'!$A$2:$XFC$10000,MATCH(C$1,'Mediana Hor Móv IPCA TOP 5 LP'!$A$2:$XDF$2,0),FALSE))</f>
        <v>4.4229000000000003</v>
      </c>
    </row>
    <row r="294" spans="1:3" x14ac:dyDescent="0.3">
      <c r="A294" s="20">
        <v>44987</v>
      </c>
      <c r="B294" s="21">
        <f>IF(VLOOKUP(A294,'Mediana Hor Móv IPCA TOP 5 LP'!$A$2:$XFC$10000,MATCH(B$1,'Mediana Hor Móv IPCA TOP 5 LP'!$A$2:$XDF$2,0),FALSE)=0,NA(),VLOOKUP(A294,'Mediana Hor Móv IPCA TOP 5 LP'!$A$2:$XFC$10000,MATCH(B$1,'Mediana Hor Móv IPCA TOP 5 LP'!$A$2:$XDF$2,0),FALSE))</f>
        <v>5.6435000000000004</v>
      </c>
      <c r="C294" s="21">
        <f>IF(VLOOKUP(A294,'Mediana Hor Móv IPCA TOP 5 LP'!$A$2:$XFC$10000,MATCH(C$1,'Mediana Hor Móv IPCA TOP 5 LP'!$A$2:$XDF$2,0),FALSE)=0,NA(),VLOOKUP(A294,'Mediana Hor Móv IPCA TOP 5 LP'!$A$2:$XFC$10000,MATCH(C$1,'Mediana Hor Móv IPCA TOP 5 LP'!$A$2:$XDF$2,0),FALSE))</f>
        <v>4.4309000000000003</v>
      </c>
    </row>
    <row r="295" spans="1:3" x14ac:dyDescent="0.3">
      <c r="A295" s="20">
        <v>44988</v>
      </c>
      <c r="B295" s="21">
        <f>IF(VLOOKUP(A295,'Mediana Hor Móv IPCA TOP 5 LP'!$A$2:$XFC$10000,MATCH(B$1,'Mediana Hor Móv IPCA TOP 5 LP'!$A$2:$XDF$2,0),FALSE)=0,NA(),VLOOKUP(A295,'Mediana Hor Móv IPCA TOP 5 LP'!$A$2:$XFC$10000,MATCH(B$1,'Mediana Hor Móv IPCA TOP 5 LP'!$A$2:$XDF$2,0),FALSE))</f>
        <v>5.6352000000000002</v>
      </c>
      <c r="C295" s="21">
        <f>IF(VLOOKUP(A295,'Mediana Hor Móv IPCA TOP 5 LP'!$A$2:$XFC$10000,MATCH(C$1,'Mediana Hor Móv IPCA TOP 5 LP'!$A$2:$XDF$2,0),FALSE)=0,NA(),VLOOKUP(A295,'Mediana Hor Móv IPCA TOP 5 LP'!$A$2:$XFC$10000,MATCH(C$1,'Mediana Hor Móv IPCA TOP 5 LP'!$A$2:$XDF$2,0),FALSE))</f>
        <v>4.4390000000000001</v>
      </c>
    </row>
    <row r="296" spans="1:3" x14ac:dyDescent="0.3">
      <c r="A296" s="20">
        <v>44991</v>
      </c>
      <c r="B296" s="21">
        <f>IF(VLOOKUP(A296,'Mediana Hor Móv IPCA TOP 5 LP'!$A$2:$XFC$10000,MATCH(B$1,'Mediana Hor Móv IPCA TOP 5 LP'!$A$2:$XDF$2,0),FALSE)=0,NA(),VLOOKUP(A296,'Mediana Hor Móv IPCA TOP 5 LP'!$A$2:$XFC$10000,MATCH(B$1,'Mediana Hor Móv IPCA TOP 5 LP'!$A$2:$XDF$2,0),FALSE))</f>
        <v>5.6102999999999996</v>
      </c>
      <c r="C296" s="21">
        <f>IF(VLOOKUP(A296,'Mediana Hor Móv IPCA TOP 5 LP'!$A$2:$XFC$10000,MATCH(C$1,'Mediana Hor Móv IPCA TOP 5 LP'!$A$2:$XDF$2,0),FALSE)=0,NA(),VLOOKUP(A296,'Mediana Hor Móv IPCA TOP 5 LP'!$A$2:$XFC$10000,MATCH(C$1,'Mediana Hor Móv IPCA TOP 5 LP'!$A$2:$XDF$2,0),FALSE))</f>
        <v>4.4630999999999998</v>
      </c>
    </row>
    <row r="297" spans="1:3" x14ac:dyDescent="0.3">
      <c r="A297" s="20">
        <v>44992</v>
      </c>
      <c r="B297" s="21">
        <f>IF(VLOOKUP(A297,'Mediana Hor Móv IPCA TOP 5 LP'!$A$2:$XFC$10000,MATCH(B$1,'Mediana Hor Móv IPCA TOP 5 LP'!$A$2:$XDF$2,0),FALSE)=0,NA(),VLOOKUP(A297,'Mediana Hor Móv IPCA TOP 5 LP'!$A$2:$XFC$10000,MATCH(B$1,'Mediana Hor Móv IPCA TOP 5 LP'!$A$2:$XDF$2,0),FALSE))</f>
        <v>5.6020000000000003</v>
      </c>
      <c r="C297" s="21">
        <f>IF(VLOOKUP(A297,'Mediana Hor Móv IPCA TOP 5 LP'!$A$2:$XFC$10000,MATCH(C$1,'Mediana Hor Móv IPCA TOP 5 LP'!$A$2:$XDF$2,0),FALSE)=0,NA(),VLOOKUP(A297,'Mediana Hor Móv IPCA TOP 5 LP'!$A$2:$XFC$10000,MATCH(C$1,'Mediana Hor Móv IPCA TOP 5 LP'!$A$2:$XDF$2,0),FALSE))</f>
        <v>4.4710999999999999</v>
      </c>
    </row>
    <row r="298" spans="1:3" x14ac:dyDescent="0.3">
      <c r="A298" s="20">
        <v>44993</v>
      </c>
      <c r="B298" s="21">
        <f>IF(VLOOKUP(A298,'Mediana Hor Móv IPCA TOP 5 LP'!$A$2:$XFC$10000,MATCH(B$1,'Mediana Hor Móv IPCA TOP 5 LP'!$A$2:$XDF$2,0),FALSE)=0,NA(),VLOOKUP(A298,'Mediana Hor Móv IPCA TOP 5 LP'!$A$2:$XFC$10000,MATCH(B$1,'Mediana Hor Móv IPCA TOP 5 LP'!$A$2:$XDF$2,0),FALSE))</f>
        <v>5.5937999999999999</v>
      </c>
      <c r="C298" s="21">
        <f>IF(VLOOKUP(A298,'Mediana Hor Móv IPCA TOP 5 LP'!$A$2:$XFC$10000,MATCH(C$1,'Mediana Hor Móv IPCA TOP 5 LP'!$A$2:$XDF$2,0),FALSE)=0,NA(),VLOOKUP(A298,'Mediana Hor Móv IPCA TOP 5 LP'!$A$2:$XFC$10000,MATCH(C$1,'Mediana Hor Móv IPCA TOP 5 LP'!$A$2:$XDF$2,0),FALSE))</f>
        <v>4.4790999999999999</v>
      </c>
    </row>
    <row r="299" spans="1:3" x14ac:dyDescent="0.3">
      <c r="A299" s="20">
        <v>44994</v>
      </c>
      <c r="B299" s="21">
        <f>IF(VLOOKUP(A299,'Mediana Hor Móv IPCA TOP 5 LP'!$A$2:$XFC$10000,MATCH(B$1,'Mediana Hor Móv IPCA TOP 5 LP'!$A$2:$XDF$2,0),FALSE)=0,NA(),VLOOKUP(A299,'Mediana Hor Móv IPCA TOP 5 LP'!$A$2:$XFC$10000,MATCH(B$1,'Mediana Hor Móv IPCA TOP 5 LP'!$A$2:$XDF$2,0),FALSE))</f>
        <v>5.5853999999999999</v>
      </c>
      <c r="C299" s="21">
        <f>IF(VLOOKUP(A299,'Mediana Hor Móv IPCA TOP 5 LP'!$A$2:$XFC$10000,MATCH(C$1,'Mediana Hor Móv IPCA TOP 5 LP'!$A$2:$XDF$2,0),FALSE)=0,NA(),VLOOKUP(A299,'Mediana Hor Móv IPCA TOP 5 LP'!$A$2:$XFC$10000,MATCH(C$1,'Mediana Hor Móv IPCA TOP 5 LP'!$A$2:$XDF$2,0),FALSE))</f>
        <v>4.4871999999999996</v>
      </c>
    </row>
    <row r="300" spans="1:3" x14ac:dyDescent="0.3">
      <c r="A300" s="20">
        <v>44995</v>
      </c>
      <c r="B300" s="21">
        <f>IF(VLOOKUP(A300,'Mediana Hor Móv IPCA TOP 5 LP'!$A$2:$XFC$10000,MATCH(B$1,'Mediana Hor Móv IPCA TOP 5 LP'!$A$2:$XDF$2,0),FALSE)=0,NA(),VLOOKUP(A300,'Mediana Hor Móv IPCA TOP 5 LP'!$A$2:$XFC$10000,MATCH(B$1,'Mediana Hor Móv IPCA TOP 5 LP'!$A$2:$XDF$2,0),FALSE))</f>
        <v>5.5782999999999996</v>
      </c>
      <c r="C300" s="21" t="e">
        <f>IF(VLOOKUP(A300,'Mediana Hor Móv IPCA TOP 5 LP'!$A$2:$XFC$10000,MATCH(C$1,'Mediana Hor Móv IPCA TOP 5 LP'!$A$2:$XDF$2,0),FALSE)=0,NA(),VLOOKUP(A300,'Mediana Hor Móv IPCA TOP 5 LP'!$A$2:$XFC$10000,MATCH(C$1,'Mediana Hor Móv IPCA TOP 5 LP'!$A$2:$XDF$2,0),FALSE))</f>
        <v>#N/A</v>
      </c>
    </row>
    <row r="301" spans="1:3" x14ac:dyDescent="0.3">
      <c r="A301" s="20">
        <v>44998</v>
      </c>
      <c r="B301" s="21">
        <f>IF(VLOOKUP(A301,'Mediana Hor Móv IPCA TOP 5 LP'!$A$2:$XFC$10000,MATCH(B$1,'Mediana Hor Móv IPCA TOP 5 LP'!$A$2:$XDF$2,0),FALSE)=0,NA(),VLOOKUP(A301,'Mediana Hor Móv IPCA TOP 5 LP'!$A$2:$XFC$10000,MATCH(B$1,'Mediana Hor Móv IPCA TOP 5 LP'!$A$2:$XDF$2,0),FALSE))</f>
        <v>5.5567000000000002</v>
      </c>
      <c r="C301" s="21" t="e">
        <f>IF(VLOOKUP(A301,'Mediana Hor Móv IPCA TOP 5 LP'!$A$2:$XFC$10000,MATCH(C$1,'Mediana Hor Móv IPCA TOP 5 LP'!$A$2:$XDF$2,0),FALSE)=0,NA(),VLOOKUP(A301,'Mediana Hor Móv IPCA TOP 5 LP'!$A$2:$XFC$10000,MATCH(C$1,'Mediana Hor Móv IPCA TOP 5 LP'!$A$2:$XDF$2,0),FALSE))</f>
        <v>#N/A</v>
      </c>
    </row>
    <row r="302" spans="1:3" x14ac:dyDescent="0.3">
      <c r="A302" s="20">
        <v>44999</v>
      </c>
      <c r="B302" s="21">
        <f>IF(VLOOKUP(A302,'Mediana Hor Móv IPCA TOP 5 LP'!$A$2:$XFC$10000,MATCH(B$1,'Mediana Hor Móv IPCA TOP 5 LP'!$A$2:$XDF$2,0),FALSE)=0,NA(),VLOOKUP(A302,'Mediana Hor Móv IPCA TOP 5 LP'!$A$2:$XFC$10000,MATCH(B$1,'Mediana Hor Móv IPCA TOP 5 LP'!$A$2:$XDF$2,0),FALSE))</f>
        <v>5.5495000000000001</v>
      </c>
      <c r="C302" s="21" t="e">
        <f>IF(VLOOKUP(A302,'Mediana Hor Móv IPCA TOP 5 LP'!$A$2:$XFC$10000,MATCH(C$1,'Mediana Hor Móv IPCA TOP 5 LP'!$A$2:$XDF$2,0),FALSE)=0,NA(),VLOOKUP(A302,'Mediana Hor Móv IPCA TOP 5 LP'!$A$2:$XFC$10000,MATCH(C$1,'Mediana Hor Móv IPCA TOP 5 LP'!$A$2:$XDF$2,0),FALSE))</f>
        <v>#N/A</v>
      </c>
    </row>
    <row r="303" spans="1:3" x14ac:dyDescent="0.3">
      <c r="A303" s="20">
        <v>45000</v>
      </c>
      <c r="B303" s="21">
        <f>IF(VLOOKUP(A303,'Mediana Hor Móv IPCA TOP 5 LP'!$A$2:$XFC$10000,MATCH(B$1,'Mediana Hor Móv IPCA TOP 5 LP'!$A$2:$XDF$2,0),FALSE)=0,NA(),VLOOKUP(A303,'Mediana Hor Móv IPCA TOP 5 LP'!$A$2:$XFC$10000,MATCH(B$1,'Mediana Hor Móv IPCA TOP 5 LP'!$A$2:$XDF$2,0),FALSE))</f>
        <v>5.5423999999999998</v>
      </c>
      <c r="C303" s="21" t="e">
        <f>IF(VLOOKUP(A303,'Mediana Hor Móv IPCA TOP 5 LP'!$A$2:$XFC$10000,MATCH(C$1,'Mediana Hor Móv IPCA TOP 5 LP'!$A$2:$XDF$2,0),FALSE)=0,NA(),VLOOKUP(A303,'Mediana Hor Móv IPCA TOP 5 LP'!$A$2:$XFC$10000,MATCH(C$1,'Mediana Hor Móv IPCA TOP 5 LP'!$A$2:$XDF$2,0),FALSE))</f>
        <v>#N/A</v>
      </c>
    </row>
    <row r="304" spans="1:3" x14ac:dyDescent="0.3">
      <c r="A304" s="20">
        <v>45001</v>
      </c>
      <c r="B304" s="21">
        <f>IF(VLOOKUP(A304,'Mediana Hor Móv IPCA TOP 5 LP'!$A$2:$XFC$10000,MATCH(B$1,'Mediana Hor Móv IPCA TOP 5 LP'!$A$2:$XDF$2,0),FALSE)=0,NA(),VLOOKUP(A304,'Mediana Hor Móv IPCA TOP 5 LP'!$A$2:$XFC$10000,MATCH(B$1,'Mediana Hor Móv IPCA TOP 5 LP'!$A$2:$XDF$2,0),FALSE))</f>
        <v>5.5351999999999997</v>
      </c>
      <c r="C304" s="21" t="e">
        <f>IF(VLOOKUP(A304,'Mediana Hor Móv IPCA TOP 5 LP'!$A$2:$XFC$10000,MATCH(C$1,'Mediana Hor Móv IPCA TOP 5 LP'!$A$2:$XDF$2,0),FALSE)=0,NA(),VLOOKUP(A304,'Mediana Hor Móv IPCA TOP 5 LP'!$A$2:$XFC$10000,MATCH(C$1,'Mediana Hor Móv IPCA TOP 5 LP'!$A$2:$XDF$2,0),FALSE))</f>
        <v>#N/A</v>
      </c>
    </row>
    <row r="305" spans="1:3" x14ac:dyDescent="0.3">
      <c r="A305" s="20">
        <v>45002</v>
      </c>
      <c r="B305" s="21">
        <f>IF(VLOOKUP(A305,'Mediana Hor Móv IPCA TOP 5 LP'!$A$2:$XFC$10000,MATCH(B$1,'Mediana Hor Móv IPCA TOP 5 LP'!$A$2:$XDF$2,0),FALSE)=0,NA(),VLOOKUP(A305,'Mediana Hor Móv IPCA TOP 5 LP'!$A$2:$XFC$10000,MATCH(B$1,'Mediana Hor Móv IPCA TOP 5 LP'!$A$2:$XDF$2,0),FALSE))</f>
        <v>5.4619999999999997</v>
      </c>
      <c r="C305" s="21">
        <f>IF(VLOOKUP(A305,'Mediana Hor Móv IPCA TOP 5 LP'!$A$2:$XFC$10000,MATCH(C$1,'Mediana Hor Móv IPCA TOP 5 LP'!$A$2:$XDF$2,0),FALSE)=0,NA(),VLOOKUP(A305,'Mediana Hor Móv IPCA TOP 5 LP'!$A$2:$XFC$10000,MATCH(C$1,'Mediana Hor Móv IPCA TOP 5 LP'!$A$2:$XDF$2,0),FALSE))</f>
        <v>4.5559000000000003</v>
      </c>
    </row>
    <row r="306" spans="1:3" x14ac:dyDescent="0.3">
      <c r="A306" s="20">
        <v>45005</v>
      </c>
      <c r="B306" s="21">
        <f>IF(VLOOKUP(A306,'Mediana Hor Móv IPCA TOP 5 LP'!$A$2:$XFC$10000,MATCH(B$1,'Mediana Hor Móv IPCA TOP 5 LP'!$A$2:$XDF$2,0),FALSE)=0,NA(),VLOOKUP(A306,'Mediana Hor Móv IPCA TOP 5 LP'!$A$2:$XFC$10000,MATCH(B$1,'Mediana Hor Móv IPCA TOP 5 LP'!$A$2:$XDF$2,0),FALSE))</f>
        <v>5.4383999999999997</v>
      </c>
      <c r="C306" s="21">
        <f>IF(VLOOKUP(A306,'Mediana Hor Móv IPCA TOP 5 LP'!$A$2:$XFC$10000,MATCH(C$1,'Mediana Hor Móv IPCA TOP 5 LP'!$A$2:$XDF$2,0),FALSE)=0,NA(),VLOOKUP(A306,'Mediana Hor Móv IPCA TOP 5 LP'!$A$2:$XFC$10000,MATCH(C$1,'Mediana Hor Móv IPCA TOP 5 LP'!$A$2:$XDF$2,0),FALSE))</f>
        <v>4.5534999999999997</v>
      </c>
    </row>
    <row r="307" spans="1:3" x14ac:dyDescent="0.3">
      <c r="A307" s="20">
        <v>45006</v>
      </c>
      <c r="B307" s="21">
        <f>IF(VLOOKUP(A307,'Mediana Hor Móv IPCA TOP 5 LP'!$A$2:$XFC$10000,MATCH(B$1,'Mediana Hor Móv IPCA TOP 5 LP'!$A$2:$XDF$2,0),FALSE)=0,NA(),VLOOKUP(A307,'Mediana Hor Móv IPCA TOP 5 LP'!$A$2:$XFC$10000,MATCH(B$1,'Mediana Hor Móv IPCA TOP 5 LP'!$A$2:$XDF$2,0),FALSE))</f>
        <v>5.4306000000000001</v>
      </c>
      <c r="C307" s="21">
        <f>IF(VLOOKUP(A307,'Mediana Hor Móv IPCA TOP 5 LP'!$A$2:$XFC$10000,MATCH(C$1,'Mediana Hor Móv IPCA TOP 5 LP'!$A$2:$XDF$2,0),FALSE)=0,NA(),VLOOKUP(A307,'Mediana Hor Móv IPCA TOP 5 LP'!$A$2:$XFC$10000,MATCH(C$1,'Mediana Hor Móv IPCA TOP 5 LP'!$A$2:$XDF$2,0),FALSE))</f>
        <v>4.5526999999999997</v>
      </c>
    </row>
    <row r="308" spans="1:3" x14ac:dyDescent="0.3">
      <c r="A308" s="20">
        <v>45007</v>
      </c>
      <c r="B308" s="21">
        <f>IF(VLOOKUP(A308,'Mediana Hor Móv IPCA TOP 5 LP'!$A$2:$XFC$10000,MATCH(B$1,'Mediana Hor Móv IPCA TOP 5 LP'!$A$2:$XDF$2,0),FALSE)=0,NA(),VLOOKUP(A308,'Mediana Hor Móv IPCA TOP 5 LP'!$A$2:$XFC$10000,MATCH(B$1,'Mediana Hor Móv IPCA TOP 5 LP'!$A$2:$XDF$2,0),FALSE))</f>
        <v>5.4226999999999999</v>
      </c>
      <c r="C308" s="21">
        <f>IF(VLOOKUP(A308,'Mediana Hor Móv IPCA TOP 5 LP'!$A$2:$XFC$10000,MATCH(C$1,'Mediana Hor Móv IPCA TOP 5 LP'!$A$2:$XDF$2,0),FALSE)=0,NA(),VLOOKUP(A308,'Mediana Hor Móv IPCA TOP 5 LP'!$A$2:$XFC$10000,MATCH(C$1,'Mediana Hor Móv IPCA TOP 5 LP'!$A$2:$XDF$2,0),FALSE))</f>
        <v>4.5518000000000001</v>
      </c>
    </row>
    <row r="309" spans="1:3" x14ac:dyDescent="0.3">
      <c r="A309" s="20">
        <v>45008</v>
      </c>
      <c r="B309" s="21">
        <f>IF(VLOOKUP(A309,'Mediana Hor Móv IPCA TOP 5 LP'!$A$2:$XFC$10000,MATCH(B$1,'Mediana Hor Móv IPCA TOP 5 LP'!$A$2:$XDF$2,0),FALSE)=0,NA(),VLOOKUP(A309,'Mediana Hor Móv IPCA TOP 5 LP'!$A$2:$XFC$10000,MATCH(B$1,'Mediana Hor Móv IPCA TOP 5 LP'!$A$2:$XDF$2,0),FALSE))</f>
        <v>5.4149000000000003</v>
      </c>
      <c r="C309" s="21">
        <f>IF(VLOOKUP(A309,'Mediana Hor Móv IPCA TOP 5 LP'!$A$2:$XFC$10000,MATCH(C$1,'Mediana Hor Móv IPCA TOP 5 LP'!$A$2:$XDF$2,0),FALSE)=0,NA(),VLOOKUP(A309,'Mediana Hor Móv IPCA TOP 5 LP'!$A$2:$XFC$10000,MATCH(C$1,'Mediana Hor Móv IPCA TOP 5 LP'!$A$2:$XDF$2,0),FALSE))</f>
        <v>4.5510000000000002</v>
      </c>
    </row>
    <row r="310" spans="1:3" x14ac:dyDescent="0.3">
      <c r="A310" s="20">
        <v>45009</v>
      </c>
      <c r="B310" s="21">
        <f>IF(VLOOKUP(A310,'Mediana Hor Móv IPCA TOP 5 LP'!$A$2:$XFC$10000,MATCH(B$1,'Mediana Hor Móv IPCA TOP 5 LP'!$A$2:$XDF$2,0),FALSE)=0,NA(),VLOOKUP(A310,'Mediana Hor Móv IPCA TOP 5 LP'!$A$2:$XFC$10000,MATCH(B$1,'Mediana Hor Móv IPCA TOP 5 LP'!$A$2:$XDF$2,0),FALSE))</f>
        <v>5.3628999999999998</v>
      </c>
      <c r="C310" s="21">
        <f>IF(VLOOKUP(A310,'Mediana Hor Móv IPCA TOP 5 LP'!$A$2:$XFC$10000,MATCH(C$1,'Mediana Hor Móv IPCA TOP 5 LP'!$A$2:$XDF$2,0),FALSE)=0,NA(),VLOOKUP(A310,'Mediana Hor Móv IPCA TOP 5 LP'!$A$2:$XFC$10000,MATCH(C$1,'Mediana Hor Móv IPCA TOP 5 LP'!$A$2:$XDF$2,0),FALSE))</f>
        <v>4.5694999999999997</v>
      </c>
    </row>
    <row r="311" spans="1:3" x14ac:dyDescent="0.3">
      <c r="A311" s="20">
        <v>45012</v>
      </c>
      <c r="B311" s="21">
        <f>IF(VLOOKUP(A311,'Mediana Hor Móv IPCA TOP 5 LP'!$A$2:$XFC$10000,MATCH(B$1,'Mediana Hor Móv IPCA TOP 5 LP'!$A$2:$XDF$2,0),FALSE)=0,NA(),VLOOKUP(A311,'Mediana Hor Móv IPCA TOP 5 LP'!$A$2:$XFC$10000,MATCH(B$1,'Mediana Hor Móv IPCA TOP 5 LP'!$A$2:$XDF$2,0),FALSE))</f>
        <v>5.3369999999999997</v>
      </c>
      <c r="C311" s="21">
        <f>IF(VLOOKUP(A311,'Mediana Hor Móv IPCA TOP 5 LP'!$A$2:$XFC$10000,MATCH(C$1,'Mediana Hor Móv IPCA TOP 5 LP'!$A$2:$XDF$2,0),FALSE)=0,NA(),VLOOKUP(A311,'Mediana Hor Móv IPCA TOP 5 LP'!$A$2:$XFC$10000,MATCH(C$1,'Mediana Hor Móv IPCA TOP 5 LP'!$A$2:$XDF$2,0),FALSE))</f>
        <v>4.5811000000000002</v>
      </c>
    </row>
    <row r="312" spans="1:3" x14ac:dyDescent="0.3">
      <c r="A312" s="20">
        <v>45013</v>
      </c>
      <c r="B312" s="21">
        <f>IF(VLOOKUP(A312,'Mediana Hor Móv IPCA TOP 5 LP'!$A$2:$XFC$10000,MATCH(B$1,'Mediana Hor Móv IPCA TOP 5 LP'!$A$2:$XDF$2,0),FALSE)=0,NA(),VLOOKUP(A312,'Mediana Hor Móv IPCA TOP 5 LP'!$A$2:$XFC$10000,MATCH(B$1,'Mediana Hor Móv IPCA TOP 5 LP'!$A$2:$XDF$2,0),FALSE))</f>
        <v>5.3282999999999996</v>
      </c>
      <c r="C312" s="21">
        <f>IF(VLOOKUP(A312,'Mediana Hor Móv IPCA TOP 5 LP'!$A$2:$XFC$10000,MATCH(C$1,'Mediana Hor Móv IPCA TOP 5 LP'!$A$2:$XDF$2,0),FALSE)=0,NA(),VLOOKUP(A312,'Mediana Hor Móv IPCA TOP 5 LP'!$A$2:$XFC$10000,MATCH(C$1,'Mediana Hor Móv IPCA TOP 5 LP'!$A$2:$XDF$2,0),FALSE))</f>
        <v>4.5849000000000002</v>
      </c>
    </row>
    <row r="313" spans="1:3" x14ac:dyDescent="0.3">
      <c r="A313" s="20">
        <v>45014</v>
      </c>
      <c r="B313" s="21">
        <f>IF(VLOOKUP(A313,'Mediana Hor Móv IPCA TOP 5 LP'!$A$2:$XFC$10000,MATCH(B$1,'Mediana Hor Móv IPCA TOP 5 LP'!$A$2:$XDF$2,0),FALSE)=0,NA(),VLOOKUP(A313,'Mediana Hor Móv IPCA TOP 5 LP'!$A$2:$XFC$10000,MATCH(B$1,'Mediana Hor Móv IPCA TOP 5 LP'!$A$2:$XDF$2,0),FALSE))</f>
        <v>5.3197000000000001</v>
      </c>
      <c r="C313" s="21">
        <f>IF(VLOOKUP(A313,'Mediana Hor Móv IPCA TOP 5 LP'!$A$2:$XFC$10000,MATCH(C$1,'Mediana Hor Móv IPCA TOP 5 LP'!$A$2:$XDF$2,0),FALSE)=0,NA(),VLOOKUP(A313,'Mediana Hor Móv IPCA TOP 5 LP'!$A$2:$XFC$10000,MATCH(C$1,'Mediana Hor Móv IPCA TOP 5 LP'!$A$2:$XDF$2,0),FALSE))</f>
        <v>4.5887000000000002</v>
      </c>
    </row>
    <row r="314" spans="1:3" x14ac:dyDescent="0.3">
      <c r="A314" s="20">
        <v>45015</v>
      </c>
      <c r="B314" s="21">
        <f>IF(VLOOKUP(A314,'Mediana Hor Móv IPCA TOP 5 LP'!$A$2:$XFC$10000,MATCH(B$1,'Mediana Hor Móv IPCA TOP 5 LP'!$A$2:$XDF$2,0),FALSE)=0,NA(),VLOOKUP(A314,'Mediana Hor Móv IPCA TOP 5 LP'!$A$2:$XFC$10000,MATCH(B$1,'Mediana Hor Móv IPCA TOP 5 LP'!$A$2:$XDF$2,0),FALSE))</f>
        <v>5.3109999999999999</v>
      </c>
      <c r="C314" s="21">
        <f>IF(VLOOKUP(A314,'Mediana Hor Móv IPCA TOP 5 LP'!$A$2:$XFC$10000,MATCH(C$1,'Mediana Hor Móv IPCA TOP 5 LP'!$A$2:$XDF$2,0),FALSE)=0,NA(),VLOOKUP(A314,'Mediana Hor Móv IPCA TOP 5 LP'!$A$2:$XFC$10000,MATCH(C$1,'Mediana Hor Móv IPCA TOP 5 LP'!$A$2:$XDF$2,0),FALSE))</f>
        <v>4.5926</v>
      </c>
    </row>
    <row r="315" spans="1:3" x14ac:dyDescent="0.3">
      <c r="A315" s="20">
        <v>45016</v>
      </c>
      <c r="B315" s="21">
        <f>IF(VLOOKUP(A315,'Mediana Hor Móv IPCA TOP 5 LP'!$A$2:$XFC$10000,MATCH(B$1,'Mediana Hor Móv IPCA TOP 5 LP'!$A$2:$XDF$2,0),FALSE)=0,NA(),VLOOKUP(A315,'Mediana Hor Móv IPCA TOP 5 LP'!$A$2:$XFC$10000,MATCH(B$1,'Mediana Hor Móv IPCA TOP 5 LP'!$A$2:$XDF$2,0),FALSE))</f>
        <v>5.3022999999999998</v>
      </c>
      <c r="C315" s="21">
        <f>IF(VLOOKUP(A315,'Mediana Hor Móv IPCA TOP 5 LP'!$A$2:$XFC$10000,MATCH(C$1,'Mediana Hor Móv IPCA TOP 5 LP'!$A$2:$XDF$2,0),FALSE)=0,NA(),VLOOKUP(A315,'Mediana Hor Móv IPCA TOP 5 LP'!$A$2:$XFC$10000,MATCH(C$1,'Mediana Hor Móv IPCA TOP 5 LP'!$A$2:$XDF$2,0),FALSE))</f>
        <v>4.5964</v>
      </c>
    </row>
    <row r="316" spans="1:3" x14ac:dyDescent="0.3">
      <c r="A316" s="20">
        <v>45019</v>
      </c>
      <c r="B316" s="21">
        <f>IF(VLOOKUP(A316,'Mediana Hor Móv IPCA TOP 5 LP'!$A$2:$XFC$10000,MATCH(B$1,'Mediana Hor Móv IPCA TOP 5 LP'!$A$2:$XDF$2,0),FALSE)=0,NA(),VLOOKUP(A316,'Mediana Hor Móv IPCA TOP 5 LP'!$A$2:$XFC$10000,MATCH(B$1,'Mediana Hor Móv IPCA TOP 5 LP'!$A$2:$XDF$2,0),FALSE))</f>
        <v>5.2763</v>
      </c>
      <c r="C316" s="21">
        <f>IF(VLOOKUP(A316,'Mediana Hor Móv IPCA TOP 5 LP'!$A$2:$XFC$10000,MATCH(C$1,'Mediana Hor Móv IPCA TOP 5 LP'!$A$2:$XDF$2,0),FALSE)=0,NA(),VLOOKUP(A316,'Mediana Hor Móv IPCA TOP 5 LP'!$A$2:$XFC$10000,MATCH(C$1,'Mediana Hor Móv IPCA TOP 5 LP'!$A$2:$XDF$2,0),FALSE))</f>
        <v>4.6079999999999997</v>
      </c>
    </row>
    <row r="317" spans="1:3" x14ac:dyDescent="0.3">
      <c r="A317" s="20">
        <v>45020</v>
      </c>
      <c r="B317" s="21">
        <f>IF(VLOOKUP(A317,'Mediana Hor Móv IPCA TOP 5 LP'!$A$2:$XFC$10000,MATCH(B$1,'Mediana Hor Móv IPCA TOP 5 LP'!$A$2:$XDF$2,0),FALSE)=0,NA(),VLOOKUP(A317,'Mediana Hor Móv IPCA TOP 5 LP'!$A$2:$XFC$10000,MATCH(B$1,'Mediana Hor Móv IPCA TOP 5 LP'!$A$2:$XDF$2,0),FALSE))</f>
        <v>5.2676999999999996</v>
      </c>
      <c r="C317" s="21">
        <f>IF(VLOOKUP(A317,'Mediana Hor Móv IPCA TOP 5 LP'!$A$2:$XFC$10000,MATCH(C$1,'Mediana Hor Móv IPCA TOP 5 LP'!$A$2:$XDF$2,0),FALSE)=0,NA(),VLOOKUP(A317,'Mediana Hor Móv IPCA TOP 5 LP'!$A$2:$XFC$10000,MATCH(C$1,'Mediana Hor Móv IPCA TOP 5 LP'!$A$2:$XDF$2,0),FALSE))</f>
        <v>4.6117999999999997</v>
      </c>
    </row>
    <row r="318" spans="1:3" x14ac:dyDescent="0.3">
      <c r="A318" s="20">
        <v>45021</v>
      </c>
      <c r="B318" s="21">
        <f>IF(VLOOKUP(A318,'Mediana Hor Móv IPCA TOP 5 LP'!$A$2:$XFC$10000,MATCH(B$1,'Mediana Hor Móv IPCA TOP 5 LP'!$A$2:$XDF$2,0),FALSE)=0,NA(),VLOOKUP(A318,'Mediana Hor Móv IPCA TOP 5 LP'!$A$2:$XFC$10000,MATCH(B$1,'Mediana Hor Móv IPCA TOP 5 LP'!$A$2:$XDF$2,0),FALSE))</f>
        <v>5.2590000000000003</v>
      </c>
      <c r="C318" s="21">
        <f>IF(VLOOKUP(A318,'Mediana Hor Móv IPCA TOP 5 LP'!$A$2:$XFC$10000,MATCH(C$1,'Mediana Hor Móv IPCA TOP 5 LP'!$A$2:$XDF$2,0),FALSE)=0,NA(),VLOOKUP(A318,'Mediana Hor Móv IPCA TOP 5 LP'!$A$2:$XFC$10000,MATCH(C$1,'Mediana Hor Móv IPCA TOP 5 LP'!$A$2:$XDF$2,0),FALSE))</f>
        <v>4.6157000000000004</v>
      </c>
    </row>
    <row r="319" spans="1:3" x14ac:dyDescent="0.3">
      <c r="A319" s="20">
        <v>45022</v>
      </c>
      <c r="B319" s="21">
        <f>IF(VLOOKUP(A319,'Mediana Hor Móv IPCA TOP 5 LP'!$A$2:$XFC$10000,MATCH(B$1,'Mediana Hor Móv IPCA TOP 5 LP'!$A$2:$XDF$2,0),FALSE)=0,NA(),VLOOKUP(A319,'Mediana Hor Móv IPCA TOP 5 LP'!$A$2:$XFC$10000,MATCH(B$1,'Mediana Hor Móv IPCA TOP 5 LP'!$A$2:$XDF$2,0),FALSE))</f>
        <v>5.2504</v>
      </c>
      <c r="C319" s="21">
        <f>IF(VLOOKUP(A319,'Mediana Hor Móv IPCA TOP 5 LP'!$A$2:$XFC$10000,MATCH(C$1,'Mediana Hor Móv IPCA TOP 5 LP'!$A$2:$XDF$2,0),FALSE)=0,NA(),VLOOKUP(A319,'Mediana Hor Móv IPCA TOP 5 LP'!$A$2:$XFC$10000,MATCH(C$1,'Mediana Hor Móv IPCA TOP 5 LP'!$A$2:$XDF$2,0),FALSE))</f>
        <v>4.6195000000000004</v>
      </c>
    </row>
    <row r="320" spans="1:3" x14ac:dyDescent="0.3">
      <c r="A320" s="20">
        <v>45026</v>
      </c>
      <c r="B320" s="21">
        <f>IF(VLOOKUP(A320,'Mediana Hor Móv IPCA TOP 5 LP'!$A$2:$XFC$10000,MATCH(B$1,'Mediana Hor Móv IPCA TOP 5 LP'!$A$2:$XDF$2,0),FALSE)=0,NA(),VLOOKUP(A320,'Mediana Hor Móv IPCA TOP 5 LP'!$A$2:$XFC$10000,MATCH(B$1,'Mediana Hor Móv IPCA TOP 5 LP'!$A$2:$XDF$2,0),FALSE))</f>
        <v>5.7343999999999999</v>
      </c>
      <c r="C320" s="21">
        <f>IF(VLOOKUP(A320,'Mediana Hor Móv IPCA TOP 5 LP'!$A$2:$XFC$10000,MATCH(C$1,'Mediana Hor Móv IPCA TOP 5 LP'!$A$2:$XDF$2,0),FALSE)=0,NA(),VLOOKUP(A320,'Mediana Hor Móv IPCA TOP 5 LP'!$A$2:$XFC$10000,MATCH(C$1,'Mediana Hor Móv IPCA TOP 5 LP'!$A$2:$XDF$2,0),FALSE))</f>
        <v>4.1928000000000001</v>
      </c>
    </row>
    <row r="321" spans="1:3" x14ac:dyDescent="0.3">
      <c r="A321" s="20">
        <v>45027</v>
      </c>
      <c r="B321" s="21">
        <f>IF(VLOOKUP(A321,'Mediana Hor Móv IPCA TOP 5 LP'!$A$2:$XFC$10000,MATCH(B$1,'Mediana Hor Móv IPCA TOP 5 LP'!$A$2:$XDF$2,0),FALSE)=0,NA(),VLOOKUP(A321,'Mediana Hor Móv IPCA TOP 5 LP'!$A$2:$XFC$10000,MATCH(B$1,'Mediana Hor Móv IPCA TOP 5 LP'!$A$2:$XDF$2,0),FALSE))</f>
        <v>5.3388</v>
      </c>
      <c r="C321" s="21">
        <f>IF(VLOOKUP(A321,'Mediana Hor Móv IPCA TOP 5 LP'!$A$2:$XFC$10000,MATCH(C$1,'Mediana Hor Móv IPCA TOP 5 LP'!$A$2:$XDF$2,0),FALSE)=0,NA(),VLOOKUP(A321,'Mediana Hor Móv IPCA TOP 5 LP'!$A$2:$XFC$10000,MATCH(C$1,'Mediana Hor Móv IPCA TOP 5 LP'!$A$2:$XDF$2,0),FALSE))</f>
        <v>4.1947999999999999</v>
      </c>
    </row>
    <row r="322" spans="1:3" x14ac:dyDescent="0.3">
      <c r="A322" s="20">
        <v>45028</v>
      </c>
      <c r="B322" s="21">
        <f>IF(VLOOKUP(A322,'Mediana Hor Móv IPCA TOP 5 LP'!$A$2:$XFC$10000,MATCH(B$1,'Mediana Hor Móv IPCA TOP 5 LP'!$A$2:$XDF$2,0),FALSE)=0,NA(),VLOOKUP(A322,'Mediana Hor Móv IPCA TOP 5 LP'!$A$2:$XFC$10000,MATCH(B$1,'Mediana Hor Móv IPCA TOP 5 LP'!$A$2:$XDF$2,0),FALSE))</f>
        <v>5.3311999999999999</v>
      </c>
      <c r="C322" s="21">
        <f>IF(VLOOKUP(A322,'Mediana Hor Móv IPCA TOP 5 LP'!$A$2:$XFC$10000,MATCH(C$1,'Mediana Hor Móv IPCA TOP 5 LP'!$A$2:$XDF$2,0),FALSE)=0,NA(),VLOOKUP(A322,'Mediana Hor Móv IPCA TOP 5 LP'!$A$2:$XFC$10000,MATCH(C$1,'Mediana Hor Móv IPCA TOP 5 LP'!$A$2:$XDF$2,0),FALSE))</f>
        <v>4.1969000000000003</v>
      </c>
    </row>
    <row r="323" spans="1:3" x14ac:dyDescent="0.3">
      <c r="A323" s="20">
        <v>45029</v>
      </c>
      <c r="B323" s="21">
        <f>IF(VLOOKUP(A323,'Mediana Hor Móv IPCA TOP 5 LP'!$A$2:$XFC$10000,MATCH(B$1,'Mediana Hor Móv IPCA TOP 5 LP'!$A$2:$XDF$2,0),FALSE)=0,NA(),VLOOKUP(A323,'Mediana Hor Móv IPCA TOP 5 LP'!$A$2:$XFC$10000,MATCH(B$1,'Mediana Hor Móv IPCA TOP 5 LP'!$A$2:$XDF$2,0),FALSE))</f>
        <v>5.3235999999999999</v>
      </c>
      <c r="C323" s="21">
        <f>IF(VLOOKUP(A323,'Mediana Hor Móv IPCA TOP 5 LP'!$A$2:$XFC$10000,MATCH(C$1,'Mediana Hor Móv IPCA TOP 5 LP'!$A$2:$XDF$2,0),FALSE)=0,NA(),VLOOKUP(A323,'Mediana Hor Móv IPCA TOP 5 LP'!$A$2:$XFC$10000,MATCH(C$1,'Mediana Hor Móv IPCA TOP 5 LP'!$A$2:$XDF$2,0),FALSE))</f>
        <v>4.1989000000000001</v>
      </c>
    </row>
    <row r="324" spans="1:3" x14ac:dyDescent="0.3">
      <c r="A324" s="20">
        <v>45030</v>
      </c>
      <c r="B324" s="21">
        <f>IF(VLOOKUP(A324,'Mediana Hor Móv IPCA TOP 5 LP'!$A$2:$XFC$10000,MATCH(B$1,'Mediana Hor Móv IPCA TOP 5 LP'!$A$2:$XDF$2,0),FALSE)=0,NA(),VLOOKUP(A324,'Mediana Hor Móv IPCA TOP 5 LP'!$A$2:$XFC$10000,MATCH(B$1,'Mediana Hor Móv IPCA TOP 5 LP'!$A$2:$XDF$2,0),FALSE))</f>
        <v>5.6201999999999996</v>
      </c>
      <c r="C324" s="21">
        <f>IF(VLOOKUP(A324,'Mediana Hor Móv IPCA TOP 5 LP'!$A$2:$XFC$10000,MATCH(C$1,'Mediana Hor Móv IPCA TOP 5 LP'!$A$2:$XDF$2,0),FALSE)=0,NA(),VLOOKUP(A324,'Mediana Hor Móv IPCA TOP 5 LP'!$A$2:$XFC$10000,MATCH(C$1,'Mediana Hor Móv IPCA TOP 5 LP'!$A$2:$XDF$2,0),FALSE))</f>
        <v>4.2008999999999999</v>
      </c>
    </row>
    <row r="325" spans="1:3" x14ac:dyDescent="0.3">
      <c r="A325" s="20">
        <v>45033</v>
      </c>
      <c r="B325" s="21">
        <f>IF(VLOOKUP(A325,'Mediana Hor Móv IPCA TOP 5 LP'!$A$2:$XFC$10000,MATCH(B$1,'Mediana Hor Móv IPCA TOP 5 LP'!$A$2:$XDF$2,0),FALSE)=0,NA(),VLOOKUP(A325,'Mediana Hor Móv IPCA TOP 5 LP'!$A$2:$XFC$10000,MATCH(B$1,'Mediana Hor Móv IPCA TOP 5 LP'!$A$2:$XDF$2,0),FALSE))</f>
        <v>5.6135999999999999</v>
      </c>
      <c r="C325" s="21">
        <f>IF(VLOOKUP(A325,'Mediana Hor Móv IPCA TOP 5 LP'!$A$2:$XFC$10000,MATCH(C$1,'Mediana Hor Móv IPCA TOP 5 LP'!$A$2:$XDF$2,0),FALSE)=0,NA(),VLOOKUP(A325,'Mediana Hor Móv IPCA TOP 5 LP'!$A$2:$XFC$10000,MATCH(C$1,'Mediana Hor Móv IPCA TOP 5 LP'!$A$2:$XDF$2,0),FALSE))</f>
        <v>4.2069000000000001</v>
      </c>
    </row>
    <row r="326" spans="1:3" x14ac:dyDescent="0.3">
      <c r="A326" s="20">
        <v>45034</v>
      </c>
      <c r="B326" s="21">
        <f>IF(VLOOKUP(A326,'Mediana Hor Móv IPCA TOP 5 LP'!$A$2:$XFC$10000,MATCH(B$1,'Mediana Hor Móv IPCA TOP 5 LP'!$A$2:$XDF$2,0),FALSE)=0,NA(),VLOOKUP(A326,'Mediana Hor Móv IPCA TOP 5 LP'!$A$2:$XFC$10000,MATCH(B$1,'Mediana Hor Móv IPCA TOP 5 LP'!$A$2:$XDF$2,0),FALSE))</f>
        <v>5.6113999999999997</v>
      </c>
      <c r="C326" s="21">
        <f>IF(VLOOKUP(A326,'Mediana Hor Móv IPCA TOP 5 LP'!$A$2:$XFC$10000,MATCH(C$1,'Mediana Hor Móv IPCA TOP 5 LP'!$A$2:$XDF$2,0),FALSE)=0,NA(),VLOOKUP(A326,'Mediana Hor Móv IPCA TOP 5 LP'!$A$2:$XFC$10000,MATCH(C$1,'Mediana Hor Móv IPCA TOP 5 LP'!$A$2:$XDF$2,0),FALSE))</f>
        <v>4.0274999999999999</v>
      </c>
    </row>
    <row r="327" spans="1:3" x14ac:dyDescent="0.3">
      <c r="A327" s="20">
        <v>45035</v>
      </c>
      <c r="B327" s="21">
        <f>IF(VLOOKUP(A327,'Mediana Hor Móv IPCA TOP 5 LP'!$A$2:$XFC$10000,MATCH(B$1,'Mediana Hor Móv IPCA TOP 5 LP'!$A$2:$XDF$2,0),FALSE)=0,NA(),VLOOKUP(A327,'Mediana Hor Móv IPCA TOP 5 LP'!$A$2:$XFC$10000,MATCH(B$1,'Mediana Hor Móv IPCA TOP 5 LP'!$A$2:$XDF$2,0),FALSE))</f>
        <v>5.4381000000000004</v>
      </c>
      <c r="C327" s="21">
        <f>IF(VLOOKUP(A327,'Mediana Hor Móv IPCA TOP 5 LP'!$A$2:$XFC$10000,MATCH(C$1,'Mediana Hor Móv IPCA TOP 5 LP'!$A$2:$XDF$2,0),FALSE)=0,NA(),VLOOKUP(A327,'Mediana Hor Móv IPCA TOP 5 LP'!$A$2:$XFC$10000,MATCH(C$1,'Mediana Hor Móv IPCA TOP 5 LP'!$A$2:$XDF$2,0),FALSE))</f>
        <v>4.0129000000000001</v>
      </c>
    </row>
    <row r="328" spans="1:3" x14ac:dyDescent="0.3">
      <c r="A328" s="20">
        <v>45036</v>
      </c>
      <c r="B328" s="21">
        <f>IF(VLOOKUP(A328,'Mediana Hor Móv IPCA TOP 5 LP'!$A$2:$XFC$10000,MATCH(B$1,'Mediana Hor Móv IPCA TOP 5 LP'!$A$2:$XDF$2,0),FALSE)=0,NA(),VLOOKUP(A328,'Mediana Hor Móv IPCA TOP 5 LP'!$A$2:$XFC$10000,MATCH(B$1,'Mediana Hor Móv IPCA TOP 5 LP'!$A$2:$XDF$2,0),FALSE))</f>
        <v>5.2895000000000003</v>
      </c>
      <c r="C328" s="21">
        <f>IF(VLOOKUP(A328,'Mediana Hor Móv IPCA TOP 5 LP'!$A$2:$XFC$10000,MATCH(C$1,'Mediana Hor Móv IPCA TOP 5 LP'!$A$2:$XDF$2,0),FALSE)=0,NA(),VLOOKUP(A328,'Mediana Hor Móv IPCA TOP 5 LP'!$A$2:$XFC$10000,MATCH(C$1,'Mediana Hor Móv IPCA TOP 5 LP'!$A$2:$XDF$2,0),FALSE))</f>
        <v>4.2130000000000001</v>
      </c>
    </row>
    <row r="329" spans="1:3" x14ac:dyDescent="0.3">
      <c r="A329" s="20">
        <v>45040</v>
      </c>
      <c r="B329" s="21">
        <f>IF(VLOOKUP(A329,'Mediana Hor Móv IPCA TOP 5 LP'!$A$2:$XFC$10000,MATCH(B$1,'Mediana Hor Móv IPCA TOP 5 LP'!$A$2:$XDF$2,0),FALSE)=0,NA(),VLOOKUP(A329,'Mediana Hor Móv IPCA TOP 5 LP'!$A$2:$XFC$10000,MATCH(B$1,'Mediana Hor Móv IPCA TOP 5 LP'!$A$2:$XDF$2,0),FALSE))</f>
        <v>5.2565999999999997</v>
      </c>
      <c r="C329" s="21">
        <f>IF(VLOOKUP(A329,'Mediana Hor Móv IPCA TOP 5 LP'!$A$2:$XFC$10000,MATCH(C$1,'Mediana Hor Móv IPCA TOP 5 LP'!$A$2:$XDF$2,0),FALSE)=0,NA(),VLOOKUP(A329,'Mediana Hor Móv IPCA TOP 5 LP'!$A$2:$XFC$10000,MATCH(C$1,'Mediana Hor Móv IPCA TOP 5 LP'!$A$2:$XDF$2,0),FALSE))</f>
        <v>4.2210000000000001</v>
      </c>
    </row>
    <row r="330" spans="1:3" x14ac:dyDescent="0.3">
      <c r="A330" s="20">
        <v>45041</v>
      </c>
      <c r="B330" s="21">
        <f>IF(VLOOKUP(A330,'Mediana Hor Móv IPCA TOP 5 LP'!$A$2:$XFC$10000,MATCH(B$1,'Mediana Hor Móv IPCA TOP 5 LP'!$A$2:$XDF$2,0),FALSE)=0,NA(),VLOOKUP(A330,'Mediana Hor Móv IPCA TOP 5 LP'!$A$2:$XFC$10000,MATCH(B$1,'Mediana Hor Móv IPCA TOP 5 LP'!$A$2:$XDF$2,0),FALSE))</f>
        <v>5.2142999999999997</v>
      </c>
      <c r="C330" s="21">
        <f>IF(VLOOKUP(A330,'Mediana Hor Móv IPCA TOP 5 LP'!$A$2:$XFC$10000,MATCH(C$1,'Mediana Hor Móv IPCA TOP 5 LP'!$A$2:$XDF$2,0),FALSE)=0,NA(),VLOOKUP(A330,'Mediana Hor Móv IPCA TOP 5 LP'!$A$2:$XFC$10000,MATCH(C$1,'Mediana Hor Móv IPCA TOP 5 LP'!$A$2:$XDF$2,0),FALSE))</f>
        <v>4.2229999999999999</v>
      </c>
    </row>
    <row r="331" spans="1:3" x14ac:dyDescent="0.3">
      <c r="A331" s="20">
        <v>45042</v>
      </c>
      <c r="B331" s="21">
        <f>IF(VLOOKUP(A331,'Mediana Hor Móv IPCA TOP 5 LP'!$A$2:$XFC$10000,MATCH(B$1,'Mediana Hor Móv IPCA TOP 5 LP'!$A$2:$XDF$2,0),FALSE)=0,NA(),VLOOKUP(A331,'Mediana Hor Móv IPCA TOP 5 LP'!$A$2:$XFC$10000,MATCH(B$1,'Mediana Hor Móv IPCA TOP 5 LP'!$A$2:$XDF$2,0),FALSE))</f>
        <v>5.0350999999999999</v>
      </c>
      <c r="C331" s="21">
        <f>IF(VLOOKUP(A331,'Mediana Hor Móv IPCA TOP 5 LP'!$A$2:$XFC$10000,MATCH(C$1,'Mediana Hor Móv IPCA TOP 5 LP'!$A$2:$XDF$2,0),FALSE)=0,NA(),VLOOKUP(A331,'Mediana Hor Móv IPCA TOP 5 LP'!$A$2:$XFC$10000,MATCH(C$1,'Mediana Hor Móv IPCA TOP 5 LP'!$A$2:$XDF$2,0),FALSE))</f>
        <v>4.2249999999999996</v>
      </c>
    </row>
    <row r="332" spans="1:3" x14ac:dyDescent="0.3">
      <c r="A332" s="20">
        <v>45043</v>
      </c>
      <c r="B332" s="21">
        <f>IF(VLOOKUP(A332,'Mediana Hor Móv IPCA TOP 5 LP'!$A$2:$XFC$10000,MATCH(B$1,'Mediana Hor Móv IPCA TOP 5 LP'!$A$2:$XDF$2,0),FALSE)=0,NA(),VLOOKUP(A332,'Mediana Hor Móv IPCA TOP 5 LP'!$A$2:$XFC$10000,MATCH(B$1,'Mediana Hor Móv IPCA TOP 5 LP'!$A$2:$XDF$2,0),FALSE))</f>
        <v>5.0350000000000001</v>
      </c>
      <c r="C332" s="21">
        <f>IF(VLOOKUP(A332,'Mediana Hor Móv IPCA TOP 5 LP'!$A$2:$XFC$10000,MATCH(C$1,'Mediana Hor Móv IPCA TOP 5 LP'!$A$2:$XDF$2,0),FALSE)=0,NA(),VLOOKUP(A332,'Mediana Hor Móv IPCA TOP 5 LP'!$A$2:$XFC$10000,MATCH(C$1,'Mediana Hor Móv IPCA TOP 5 LP'!$A$2:$XDF$2,0),FALSE))</f>
        <v>4.2270000000000003</v>
      </c>
    </row>
    <row r="333" spans="1:3" x14ac:dyDescent="0.3">
      <c r="A333" s="20">
        <v>45044</v>
      </c>
      <c r="B333" s="21">
        <f>IF(VLOOKUP(A333,'Mediana Hor Móv IPCA TOP 5 LP'!$A$2:$XFC$10000,MATCH(B$1,'Mediana Hor Móv IPCA TOP 5 LP'!$A$2:$XDF$2,0),FALSE)=0,NA(),VLOOKUP(A333,'Mediana Hor Móv IPCA TOP 5 LP'!$A$2:$XFC$10000,MATCH(B$1,'Mediana Hor Móv IPCA TOP 5 LP'!$A$2:$XDF$2,0),FALSE))</f>
        <v>5.0076000000000001</v>
      </c>
      <c r="C333" s="21">
        <f>IF(VLOOKUP(A333,'Mediana Hor Móv IPCA TOP 5 LP'!$A$2:$XFC$10000,MATCH(C$1,'Mediana Hor Móv IPCA TOP 5 LP'!$A$2:$XDF$2,0),FALSE)=0,NA(),VLOOKUP(A333,'Mediana Hor Móv IPCA TOP 5 LP'!$A$2:$XFC$10000,MATCH(C$1,'Mediana Hor Móv IPCA TOP 5 LP'!$A$2:$XDF$2,0),FALSE))</f>
        <v>4.2290999999999999</v>
      </c>
    </row>
    <row r="334" spans="1:3" x14ac:dyDescent="0.3">
      <c r="A334" s="20">
        <v>45048</v>
      </c>
      <c r="B334" s="21">
        <f>IF(VLOOKUP(A334,'Mediana Hor Móv IPCA TOP 5 LP'!$A$2:$XFC$10000,MATCH(B$1,'Mediana Hor Móv IPCA TOP 5 LP'!$A$2:$XDF$2,0),FALSE)=0,NA(),VLOOKUP(A334,'Mediana Hor Móv IPCA TOP 5 LP'!$A$2:$XFC$10000,MATCH(B$1,'Mediana Hor Móv IPCA TOP 5 LP'!$A$2:$XDF$2,0),FALSE))</f>
        <v>4.9732000000000003</v>
      </c>
      <c r="C334" s="21">
        <f>IF(VLOOKUP(A334,'Mediana Hor Móv IPCA TOP 5 LP'!$A$2:$XFC$10000,MATCH(C$1,'Mediana Hor Móv IPCA TOP 5 LP'!$A$2:$XDF$2,0),FALSE)=0,NA(),VLOOKUP(A334,'Mediana Hor Móv IPCA TOP 5 LP'!$A$2:$XFC$10000,MATCH(C$1,'Mediana Hor Móv IPCA TOP 5 LP'!$A$2:$XDF$2,0),FALSE))</f>
        <v>4.2370999999999999</v>
      </c>
    </row>
    <row r="335" spans="1:3" x14ac:dyDescent="0.3">
      <c r="A335" s="20">
        <v>45049</v>
      </c>
      <c r="B335" s="21">
        <f>IF(VLOOKUP(A335,'Mediana Hor Móv IPCA TOP 5 LP'!$A$2:$XFC$10000,MATCH(B$1,'Mediana Hor Móv IPCA TOP 5 LP'!$A$2:$XDF$2,0),FALSE)=0,NA(),VLOOKUP(A335,'Mediana Hor Móv IPCA TOP 5 LP'!$A$2:$XFC$10000,MATCH(B$1,'Mediana Hor Móv IPCA TOP 5 LP'!$A$2:$XDF$2,0),FALSE))</f>
        <v>4.9645999999999999</v>
      </c>
      <c r="C335" s="21">
        <f>IF(VLOOKUP(A335,'Mediana Hor Móv IPCA TOP 5 LP'!$A$2:$XFC$10000,MATCH(C$1,'Mediana Hor Móv IPCA TOP 5 LP'!$A$2:$XDF$2,0),FALSE)=0,NA(),VLOOKUP(A335,'Mediana Hor Móv IPCA TOP 5 LP'!$A$2:$XFC$10000,MATCH(C$1,'Mediana Hor Móv IPCA TOP 5 LP'!$A$2:$XDF$2,0),FALSE))</f>
        <v>4.2390999999999996</v>
      </c>
    </row>
    <row r="336" spans="1:3" x14ac:dyDescent="0.3">
      <c r="A336" s="20">
        <v>45050</v>
      </c>
      <c r="B336" s="21">
        <f>IF(VLOOKUP(A336,'Mediana Hor Móv IPCA TOP 5 LP'!$A$2:$XFC$10000,MATCH(B$1,'Mediana Hor Móv IPCA TOP 5 LP'!$A$2:$XDF$2,0),FALSE)=0,NA(),VLOOKUP(A336,'Mediana Hor Móv IPCA TOP 5 LP'!$A$2:$XFC$10000,MATCH(B$1,'Mediana Hor Móv IPCA TOP 5 LP'!$A$2:$XDF$2,0),FALSE))</f>
        <v>4.9560000000000004</v>
      </c>
      <c r="C336" s="21">
        <f>IF(VLOOKUP(A336,'Mediana Hor Móv IPCA TOP 5 LP'!$A$2:$XFC$10000,MATCH(C$1,'Mediana Hor Móv IPCA TOP 5 LP'!$A$2:$XDF$2,0),FALSE)=0,NA(),VLOOKUP(A336,'Mediana Hor Móv IPCA TOP 5 LP'!$A$2:$XFC$10000,MATCH(C$1,'Mediana Hor Móv IPCA TOP 5 LP'!$A$2:$XDF$2,0),FALSE))</f>
        <v>4.2411000000000003</v>
      </c>
    </row>
    <row r="337" spans="1:3" x14ac:dyDescent="0.3">
      <c r="A337" s="20">
        <v>45051</v>
      </c>
      <c r="B337" s="21">
        <f>IF(VLOOKUP(A337,'Mediana Hor Móv IPCA TOP 5 LP'!$A$2:$XFC$10000,MATCH(B$1,'Mediana Hor Móv IPCA TOP 5 LP'!$A$2:$XDF$2,0),FALSE)=0,NA(),VLOOKUP(A337,'Mediana Hor Móv IPCA TOP 5 LP'!$A$2:$XFC$10000,MATCH(B$1,'Mediana Hor Móv IPCA TOP 5 LP'!$A$2:$XDF$2,0),FALSE))</f>
        <v>4.9474999999999998</v>
      </c>
      <c r="C337" s="21">
        <f>IF(VLOOKUP(A337,'Mediana Hor Móv IPCA TOP 5 LP'!$A$2:$XFC$10000,MATCH(C$1,'Mediana Hor Móv IPCA TOP 5 LP'!$A$2:$XDF$2,0),FALSE)=0,NA(),VLOOKUP(A337,'Mediana Hor Móv IPCA TOP 5 LP'!$A$2:$XFC$10000,MATCH(C$1,'Mediana Hor Móv IPCA TOP 5 LP'!$A$2:$XDF$2,0),FALSE))</f>
        <v>4.2431999999999999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9" tint="-0.249977111117893"/>
  </sheetPr>
  <dimension ref="A1:L142"/>
  <sheetViews>
    <sheetView zoomScaleNormal="100" workbookViewId="0">
      <selection activeCell="E7" sqref="E7"/>
    </sheetView>
  </sheetViews>
  <sheetFormatPr defaultColWidth="12.5546875" defaultRowHeight="14.4" x14ac:dyDescent="0.3"/>
  <cols>
    <col min="1" max="1" width="13.88671875" bestFit="1" customWidth="1"/>
    <col min="2" max="2" width="8.5546875" bestFit="1" customWidth="1"/>
    <col min="3" max="3" width="13.6640625" bestFit="1" customWidth="1"/>
    <col min="4" max="4" width="7" bestFit="1" customWidth="1"/>
    <col min="5" max="5" width="28.88671875" bestFit="1" customWidth="1"/>
    <col min="6" max="6" width="8.88671875" customWidth="1"/>
    <col min="7" max="7" width="7.44140625" bestFit="1" customWidth="1"/>
    <col min="8" max="8" width="5.6640625" bestFit="1" customWidth="1"/>
    <col min="9" max="9" width="8.109375" bestFit="1" customWidth="1"/>
  </cols>
  <sheetData>
    <row r="1" spans="1:12" ht="39.6" x14ac:dyDescent="0.45">
      <c r="B1" s="62" t="s">
        <v>48</v>
      </c>
      <c r="C1" s="62"/>
      <c r="D1" s="62"/>
      <c r="E1" s="62" t="s">
        <v>49</v>
      </c>
      <c r="F1" s="29" t="s">
        <v>50</v>
      </c>
      <c r="G1" s="29" t="s">
        <v>53</v>
      </c>
      <c r="H1" s="62" t="s">
        <v>56</v>
      </c>
      <c r="I1" s="62"/>
      <c r="L1" s="36" t="s">
        <v>340</v>
      </c>
    </row>
    <row r="2" spans="1:12" ht="15" thickBot="1" x14ac:dyDescent="0.35">
      <c r="B2" s="63"/>
      <c r="C2" s="63"/>
      <c r="D2" s="63"/>
      <c r="E2" s="64"/>
      <c r="F2" s="30" t="s">
        <v>51</v>
      </c>
      <c r="G2" s="30" t="s">
        <v>54</v>
      </c>
      <c r="H2" s="63"/>
      <c r="I2" s="63"/>
    </row>
    <row r="3" spans="1:12" ht="19.2" thickTop="1" thickBot="1" x14ac:dyDescent="0.4">
      <c r="A3" s="38" t="s">
        <v>341</v>
      </c>
      <c r="B3" s="32" t="s">
        <v>57</v>
      </c>
      <c r="C3" s="32" t="s">
        <v>58</v>
      </c>
      <c r="D3" s="32" t="s">
        <v>59</v>
      </c>
      <c r="E3" s="63"/>
      <c r="F3" s="31" t="s">
        <v>52</v>
      </c>
      <c r="G3" s="31" t="s">
        <v>55</v>
      </c>
      <c r="H3" s="33" t="s">
        <v>60</v>
      </c>
      <c r="I3" s="33" t="s">
        <v>61</v>
      </c>
    </row>
    <row r="4" spans="1:12" ht="21" thickTop="1" thickBot="1" x14ac:dyDescent="0.35">
      <c r="A4" s="37" t="str">
        <f>"3R/"&amp;YEAR(C4)</f>
        <v>3R/2023</v>
      </c>
      <c r="B4" s="34" t="s">
        <v>62</v>
      </c>
      <c r="C4" s="35">
        <v>45049</v>
      </c>
      <c r="D4" s="34"/>
      <c r="E4" s="34" t="s">
        <v>63</v>
      </c>
      <c r="F4" s="39">
        <v>13.75</v>
      </c>
      <c r="G4" s="34"/>
      <c r="H4" s="34"/>
      <c r="I4" s="34"/>
    </row>
    <row r="5" spans="1:12" ht="40.200000000000003" thickBot="1" x14ac:dyDescent="0.35">
      <c r="A5" s="37" t="str">
        <f>"2R/"&amp;YEAR(C5)</f>
        <v>2R/2023</v>
      </c>
      <c r="B5" s="34" t="s">
        <v>64</v>
      </c>
      <c r="C5" s="35">
        <v>45007</v>
      </c>
      <c r="D5" s="34"/>
      <c r="E5" s="34" t="s">
        <v>65</v>
      </c>
      <c r="F5" s="39">
        <v>13.75</v>
      </c>
      <c r="G5" s="34"/>
      <c r="H5" s="34">
        <v>1.38</v>
      </c>
      <c r="I5" s="34">
        <v>13.65</v>
      </c>
    </row>
    <row r="6" spans="1:12" ht="40.200000000000003" thickBot="1" x14ac:dyDescent="0.35">
      <c r="A6" s="37" t="str">
        <f t="shared" ref="A6:A62" si="0">"1R/"&amp;YEAR(C6)</f>
        <v>1R/2023</v>
      </c>
      <c r="B6" s="34" t="s">
        <v>66</v>
      </c>
      <c r="C6" s="35">
        <v>44958</v>
      </c>
      <c r="D6" s="34"/>
      <c r="E6" s="34" t="s">
        <v>67</v>
      </c>
      <c r="F6" s="39">
        <v>13.75</v>
      </c>
      <c r="G6" s="34"/>
      <c r="H6" s="34">
        <v>1.69</v>
      </c>
      <c r="I6" s="34">
        <v>13.65</v>
      </c>
    </row>
    <row r="7" spans="1:12" ht="40.200000000000003" thickBot="1" x14ac:dyDescent="0.35">
      <c r="A7" s="37" t="str">
        <f>"8R/"&amp;YEAR(C7)</f>
        <v>8R/2022</v>
      </c>
      <c r="B7" s="34" t="s">
        <v>68</v>
      </c>
      <c r="C7" s="35">
        <v>44902</v>
      </c>
      <c r="D7" s="34"/>
      <c r="E7" s="34" t="s">
        <v>69</v>
      </c>
      <c r="F7" s="39">
        <v>13.75</v>
      </c>
      <c r="G7" s="34"/>
      <c r="H7" s="34">
        <v>2.0499999999999998</v>
      </c>
      <c r="I7" s="34">
        <v>13.65</v>
      </c>
    </row>
    <row r="8" spans="1:12" ht="40.200000000000003" thickBot="1" x14ac:dyDescent="0.35">
      <c r="A8" s="37" t="str">
        <f>"7R/"&amp;YEAR(C8)</f>
        <v>7R/2022</v>
      </c>
      <c r="B8" s="34" t="s">
        <v>70</v>
      </c>
      <c r="C8" s="35">
        <v>44860</v>
      </c>
      <c r="D8" s="34"/>
      <c r="E8" s="34" t="s">
        <v>71</v>
      </c>
      <c r="F8" s="39">
        <v>13.75</v>
      </c>
      <c r="G8" s="34"/>
      <c r="H8" s="34">
        <v>1.43</v>
      </c>
      <c r="I8" s="34">
        <v>13.65</v>
      </c>
    </row>
    <row r="9" spans="1:12" ht="40.200000000000003" thickBot="1" x14ac:dyDescent="0.35">
      <c r="A9" s="37" t="str">
        <f>"6R/"&amp;YEAR(C9)</f>
        <v>6R/2022</v>
      </c>
      <c r="B9" s="34" t="s">
        <v>72</v>
      </c>
      <c r="C9" s="35">
        <v>44825</v>
      </c>
      <c r="D9" s="34"/>
      <c r="E9" s="34" t="s">
        <v>73</v>
      </c>
      <c r="F9" s="39">
        <v>13.75</v>
      </c>
      <c r="G9" s="34"/>
      <c r="H9" s="34">
        <v>1.23</v>
      </c>
      <c r="I9" s="34">
        <v>13.65</v>
      </c>
    </row>
    <row r="10" spans="1:12" ht="40.200000000000003" thickBot="1" x14ac:dyDescent="0.35">
      <c r="A10" s="37" t="str">
        <f>"5R/"&amp;YEAR(C10)</f>
        <v>5R/2022</v>
      </c>
      <c r="B10" s="34" t="s">
        <v>74</v>
      </c>
      <c r="C10" s="35">
        <v>44776</v>
      </c>
      <c r="D10" s="34"/>
      <c r="E10" s="34" t="s">
        <v>75</v>
      </c>
      <c r="F10" s="39">
        <v>13.75</v>
      </c>
      <c r="G10" s="34"/>
      <c r="H10" s="34">
        <v>1.74</v>
      </c>
      <c r="I10" s="34">
        <v>13.65</v>
      </c>
    </row>
    <row r="11" spans="1:12" ht="40.200000000000003" thickBot="1" x14ac:dyDescent="0.35">
      <c r="A11" s="37" t="str">
        <f>"4R/"&amp;YEAR(C11)</f>
        <v>4R/2022</v>
      </c>
      <c r="B11" s="34" t="s">
        <v>76</v>
      </c>
      <c r="C11" s="35">
        <v>44727</v>
      </c>
      <c r="D11" s="34"/>
      <c r="E11" s="34" t="s">
        <v>77</v>
      </c>
      <c r="F11" s="39">
        <v>13.25</v>
      </c>
      <c r="G11" s="34"/>
      <c r="H11" s="34">
        <v>1.68</v>
      </c>
      <c r="I11" s="34">
        <v>13.15</v>
      </c>
    </row>
    <row r="12" spans="1:12" ht="40.200000000000003" thickBot="1" x14ac:dyDescent="0.35">
      <c r="A12" s="37" t="str">
        <f>"3R/"&amp;YEAR(C12)</f>
        <v>3R/2022</v>
      </c>
      <c r="B12" s="34" t="s">
        <v>78</v>
      </c>
      <c r="C12" s="35">
        <v>44685</v>
      </c>
      <c r="D12" s="34"/>
      <c r="E12" s="34" t="s">
        <v>79</v>
      </c>
      <c r="F12" s="39">
        <v>12.75</v>
      </c>
      <c r="G12" s="34"/>
      <c r="H12" s="34">
        <v>1.43</v>
      </c>
      <c r="I12" s="34">
        <v>12.65</v>
      </c>
    </row>
    <row r="13" spans="1:12" ht="40.200000000000003" thickBot="1" x14ac:dyDescent="0.35">
      <c r="A13" s="37" t="str">
        <f>"2R/"&amp;YEAR(C13)</f>
        <v>2R/2022</v>
      </c>
      <c r="B13" s="34" t="s">
        <v>80</v>
      </c>
      <c r="C13" s="35">
        <v>44636</v>
      </c>
      <c r="D13" s="34"/>
      <c r="E13" s="34" t="s">
        <v>81</v>
      </c>
      <c r="F13" s="39">
        <v>11.75</v>
      </c>
      <c r="G13" s="34"/>
      <c r="H13" s="34">
        <v>1.45</v>
      </c>
      <c r="I13" s="34">
        <v>11.65</v>
      </c>
    </row>
    <row r="14" spans="1:12" ht="40.200000000000003" thickBot="1" x14ac:dyDescent="0.35">
      <c r="A14" s="37" t="str">
        <f t="shared" si="0"/>
        <v>1R/2022</v>
      </c>
      <c r="B14" s="34" t="s">
        <v>82</v>
      </c>
      <c r="C14" s="35">
        <v>44594</v>
      </c>
      <c r="D14" s="34"/>
      <c r="E14" s="34" t="s">
        <v>83</v>
      </c>
      <c r="F14" s="39">
        <v>10.75</v>
      </c>
      <c r="G14" s="34"/>
      <c r="H14" s="34">
        <v>1.1299999999999999</v>
      </c>
      <c r="I14" s="34">
        <v>10.65</v>
      </c>
    </row>
    <row r="15" spans="1:12" ht="40.200000000000003" thickBot="1" x14ac:dyDescent="0.35">
      <c r="A15" s="37" t="str">
        <f>"8R/"&amp;YEAR(C15)</f>
        <v>8R/2021</v>
      </c>
      <c r="B15" s="34" t="s">
        <v>84</v>
      </c>
      <c r="C15" s="35">
        <v>44538</v>
      </c>
      <c r="D15" s="34"/>
      <c r="E15" s="34" t="s">
        <v>85</v>
      </c>
      <c r="F15" s="39">
        <v>9.25</v>
      </c>
      <c r="G15" s="34"/>
      <c r="H15" s="34">
        <v>1.4</v>
      </c>
      <c r="I15" s="34">
        <v>9.15</v>
      </c>
    </row>
    <row r="16" spans="1:12" ht="40.200000000000003" thickBot="1" x14ac:dyDescent="0.35">
      <c r="A16" s="37" t="str">
        <f>"7R/"&amp;YEAR(C16)</f>
        <v>7R/2021</v>
      </c>
      <c r="B16" s="34" t="s">
        <v>86</v>
      </c>
      <c r="C16" s="35">
        <v>44496</v>
      </c>
      <c r="D16" s="34"/>
      <c r="E16" s="34" t="s">
        <v>87</v>
      </c>
      <c r="F16" s="39">
        <v>7.75</v>
      </c>
      <c r="G16" s="34"/>
      <c r="H16" s="34">
        <v>0.82</v>
      </c>
      <c r="I16" s="34">
        <v>7.65</v>
      </c>
    </row>
    <row r="17" spans="1:9" ht="40.200000000000003" thickBot="1" x14ac:dyDescent="0.35">
      <c r="A17" s="37" t="str">
        <f>"6R/"&amp;YEAR(C17)</f>
        <v>6R/2021</v>
      </c>
      <c r="B17" s="34" t="s">
        <v>88</v>
      </c>
      <c r="C17" s="35">
        <v>44461</v>
      </c>
      <c r="D17" s="34"/>
      <c r="E17" s="34" t="s">
        <v>89</v>
      </c>
      <c r="F17" s="39">
        <v>6.25</v>
      </c>
      <c r="G17" s="34"/>
      <c r="H17" s="34">
        <v>0.56999999999999995</v>
      </c>
      <c r="I17" s="34">
        <v>6.15</v>
      </c>
    </row>
    <row r="18" spans="1:9" ht="40.200000000000003" thickBot="1" x14ac:dyDescent="0.35">
      <c r="A18" s="37" t="str">
        <f>"5R/"&amp;YEAR(C18)</f>
        <v>5R/2021</v>
      </c>
      <c r="B18" s="34" t="s">
        <v>90</v>
      </c>
      <c r="C18" s="35">
        <v>44412</v>
      </c>
      <c r="D18" s="34"/>
      <c r="E18" s="34" t="s">
        <v>91</v>
      </c>
      <c r="F18" s="39">
        <v>5.25</v>
      </c>
      <c r="G18" s="34"/>
      <c r="H18" s="34">
        <v>0.68</v>
      </c>
      <c r="I18" s="34">
        <v>5.15</v>
      </c>
    </row>
    <row r="19" spans="1:9" ht="40.200000000000003" thickBot="1" x14ac:dyDescent="0.35">
      <c r="A19" s="37" t="str">
        <f>"4R/"&amp;YEAR(C19)</f>
        <v>4R/2021</v>
      </c>
      <c r="B19" s="34" t="s">
        <v>92</v>
      </c>
      <c r="C19" s="35">
        <v>44363</v>
      </c>
      <c r="D19" s="34"/>
      <c r="E19" s="34" t="s">
        <v>93</v>
      </c>
      <c r="F19" s="39">
        <v>4.25</v>
      </c>
      <c r="G19" s="34"/>
      <c r="H19" s="34">
        <v>0.56999999999999995</v>
      </c>
      <c r="I19" s="34">
        <v>4.1500000000000004</v>
      </c>
    </row>
    <row r="20" spans="1:9" ht="40.200000000000003" thickBot="1" x14ac:dyDescent="0.35">
      <c r="A20" s="37" t="str">
        <f>"3R/"&amp;YEAR(C20)</f>
        <v>3R/2021</v>
      </c>
      <c r="B20" s="34" t="s">
        <v>94</v>
      </c>
      <c r="C20" s="35">
        <v>44321</v>
      </c>
      <c r="D20" s="34"/>
      <c r="E20" s="34" t="s">
        <v>95</v>
      </c>
      <c r="F20" s="39">
        <v>3.5</v>
      </c>
      <c r="G20" s="34"/>
      <c r="H20" s="34">
        <v>0.39</v>
      </c>
      <c r="I20" s="34">
        <v>3.4</v>
      </c>
    </row>
    <row r="21" spans="1:9" ht="40.200000000000003" thickBot="1" x14ac:dyDescent="0.35">
      <c r="A21" s="37" t="str">
        <f>"2R/"&amp;YEAR(C21)</f>
        <v>2R/2021</v>
      </c>
      <c r="B21" s="34" t="s">
        <v>96</v>
      </c>
      <c r="C21" s="35">
        <v>44272</v>
      </c>
      <c r="D21" s="34"/>
      <c r="E21" s="34" t="s">
        <v>97</v>
      </c>
      <c r="F21" s="39">
        <v>2.75</v>
      </c>
      <c r="G21" s="34"/>
      <c r="H21" s="34">
        <v>0.34</v>
      </c>
      <c r="I21" s="34">
        <v>2.65</v>
      </c>
    </row>
    <row r="22" spans="1:9" ht="40.200000000000003" thickBot="1" x14ac:dyDescent="0.35">
      <c r="A22" s="37" t="str">
        <f t="shared" si="0"/>
        <v>1R/2021</v>
      </c>
      <c r="B22" s="34" t="s">
        <v>98</v>
      </c>
      <c r="C22" s="35">
        <v>44216</v>
      </c>
      <c r="D22" s="34"/>
      <c r="E22" s="34" t="s">
        <v>99</v>
      </c>
      <c r="F22" s="39">
        <v>2</v>
      </c>
      <c r="G22" s="34"/>
      <c r="H22" s="34">
        <v>0.28000000000000003</v>
      </c>
      <c r="I22" s="34">
        <v>1.9</v>
      </c>
    </row>
    <row r="23" spans="1:9" ht="40.200000000000003" thickBot="1" x14ac:dyDescent="0.35">
      <c r="A23" s="37" t="str">
        <f t="shared" ref="A23" si="1">"8R/"&amp;YEAR(C23)</f>
        <v>8R/2020</v>
      </c>
      <c r="B23" s="34" t="s">
        <v>100</v>
      </c>
      <c r="C23" s="35">
        <v>44174</v>
      </c>
      <c r="D23" s="34"/>
      <c r="E23" s="34" t="s">
        <v>101</v>
      </c>
      <c r="F23" s="39">
        <v>2</v>
      </c>
      <c r="G23" s="34"/>
      <c r="H23" s="34">
        <v>0.21</v>
      </c>
      <c r="I23" s="34">
        <v>1.9</v>
      </c>
    </row>
    <row r="24" spans="1:9" ht="40.200000000000003" thickBot="1" x14ac:dyDescent="0.35">
      <c r="A24" s="37" t="str">
        <f t="shared" ref="A24" si="2">"7R/"&amp;YEAR(C24)</f>
        <v>7R/2020</v>
      </c>
      <c r="B24" s="34" t="s">
        <v>102</v>
      </c>
      <c r="C24" s="35">
        <v>44132</v>
      </c>
      <c r="D24" s="34"/>
      <c r="E24" s="34" t="s">
        <v>103</v>
      </c>
      <c r="F24" s="39">
        <v>2</v>
      </c>
      <c r="G24" s="34"/>
      <c r="H24" s="34">
        <v>0.22</v>
      </c>
      <c r="I24" s="34">
        <v>1.9</v>
      </c>
    </row>
    <row r="25" spans="1:9" ht="40.200000000000003" thickBot="1" x14ac:dyDescent="0.35">
      <c r="A25" s="37" t="str">
        <f t="shared" ref="A25" si="3">"6R/"&amp;YEAR(C25)</f>
        <v>6R/2020</v>
      </c>
      <c r="B25" s="34" t="s">
        <v>104</v>
      </c>
      <c r="C25" s="35">
        <v>44090</v>
      </c>
      <c r="D25" s="34"/>
      <c r="E25" s="34" t="s">
        <v>105</v>
      </c>
      <c r="F25" s="39">
        <v>2</v>
      </c>
      <c r="G25" s="34"/>
      <c r="H25" s="34">
        <v>0.22</v>
      </c>
      <c r="I25" s="34">
        <v>1.9</v>
      </c>
    </row>
    <row r="26" spans="1:9" ht="40.200000000000003" thickBot="1" x14ac:dyDescent="0.35">
      <c r="A26" s="37" t="str">
        <f t="shared" ref="A26" si="4">"5R/"&amp;YEAR(C26)</f>
        <v>5R/2020</v>
      </c>
      <c r="B26" s="34" t="s">
        <v>106</v>
      </c>
      <c r="C26" s="35">
        <v>44048</v>
      </c>
      <c r="D26" s="34"/>
      <c r="E26" s="34" t="s">
        <v>107</v>
      </c>
      <c r="F26" s="39">
        <v>2</v>
      </c>
      <c r="G26" s="34"/>
      <c r="H26" s="34">
        <v>0.22</v>
      </c>
      <c r="I26" s="34">
        <v>1.9</v>
      </c>
    </row>
    <row r="27" spans="1:9" ht="40.200000000000003" thickBot="1" x14ac:dyDescent="0.35">
      <c r="A27" s="37" t="str">
        <f t="shared" ref="A27" si="5">"4R/"&amp;YEAR(C27)</f>
        <v>4R/2020</v>
      </c>
      <c r="B27" s="34" t="s">
        <v>108</v>
      </c>
      <c r="C27" s="35">
        <v>43999</v>
      </c>
      <c r="D27" s="34"/>
      <c r="E27" s="34" t="s">
        <v>109</v>
      </c>
      <c r="F27" s="39">
        <v>2.25</v>
      </c>
      <c r="G27" s="34"/>
      <c r="H27" s="34">
        <v>0.3</v>
      </c>
      <c r="I27" s="34">
        <v>2.15</v>
      </c>
    </row>
    <row r="28" spans="1:9" ht="40.200000000000003" thickBot="1" x14ac:dyDescent="0.35">
      <c r="A28" s="37" t="str">
        <f t="shared" ref="A28" si="6">"3R/"&amp;YEAR(C28)</f>
        <v>3R/2020</v>
      </c>
      <c r="B28" s="34" t="s">
        <v>110</v>
      </c>
      <c r="C28" s="35">
        <v>43957</v>
      </c>
      <c r="D28" s="34"/>
      <c r="E28" s="34" t="s">
        <v>111</v>
      </c>
      <c r="F28" s="39">
        <v>3</v>
      </c>
      <c r="G28" s="34"/>
      <c r="H28" s="34">
        <v>0.32</v>
      </c>
      <c r="I28" s="34">
        <v>2.9</v>
      </c>
    </row>
    <row r="29" spans="1:9" ht="40.200000000000003" thickBot="1" x14ac:dyDescent="0.35">
      <c r="A29" s="37" t="str">
        <f t="shared" ref="A29" si="7">"2R/"&amp;YEAR(C29)</f>
        <v>2R/2020</v>
      </c>
      <c r="B29" s="34" t="s">
        <v>112</v>
      </c>
      <c r="C29" s="35">
        <v>43908</v>
      </c>
      <c r="D29" s="34"/>
      <c r="E29" s="34" t="s">
        <v>113</v>
      </c>
      <c r="F29" s="39">
        <v>3.75</v>
      </c>
      <c r="G29" s="34"/>
      <c r="H29" s="34">
        <v>0.46</v>
      </c>
      <c r="I29" s="34">
        <v>3.65</v>
      </c>
    </row>
    <row r="30" spans="1:9" ht="40.200000000000003" thickBot="1" x14ac:dyDescent="0.35">
      <c r="A30" s="37" t="str">
        <f t="shared" si="0"/>
        <v>1R/2020</v>
      </c>
      <c r="B30" s="34" t="s">
        <v>114</v>
      </c>
      <c r="C30" s="35">
        <v>43866</v>
      </c>
      <c r="D30" s="34"/>
      <c r="E30" s="34" t="s">
        <v>115</v>
      </c>
      <c r="F30" s="39">
        <v>4.25</v>
      </c>
      <c r="G30" s="34"/>
      <c r="H30" s="34">
        <v>0.45</v>
      </c>
      <c r="I30" s="34">
        <v>4.1500000000000004</v>
      </c>
    </row>
    <row r="31" spans="1:9" ht="40.200000000000003" thickBot="1" x14ac:dyDescent="0.35">
      <c r="A31" s="37" t="str">
        <f t="shared" ref="A31" si="8">"8R/"&amp;YEAR(C31)</f>
        <v>8R/2019</v>
      </c>
      <c r="B31" s="34" t="s">
        <v>116</v>
      </c>
      <c r="C31" s="35">
        <v>43810</v>
      </c>
      <c r="D31" s="34"/>
      <c r="E31" s="34" t="s">
        <v>117</v>
      </c>
      <c r="F31" s="39">
        <v>4.5</v>
      </c>
      <c r="G31" s="34"/>
      <c r="H31" s="34">
        <v>0.65</v>
      </c>
      <c r="I31" s="34">
        <v>4.4000000000000004</v>
      </c>
    </row>
    <row r="32" spans="1:9" ht="40.200000000000003" thickBot="1" x14ac:dyDescent="0.35">
      <c r="A32" s="37" t="str">
        <f t="shared" ref="A32" si="9">"7R/"&amp;YEAR(C32)</f>
        <v>7R/2019</v>
      </c>
      <c r="B32" s="34" t="s">
        <v>118</v>
      </c>
      <c r="C32" s="35">
        <v>43768</v>
      </c>
      <c r="D32" s="34"/>
      <c r="E32" s="34" t="s">
        <v>119</v>
      </c>
      <c r="F32" s="39">
        <v>5</v>
      </c>
      <c r="G32" s="34"/>
      <c r="H32" s="34">
        <v>0.55000000000000004</v>
      </c>
      <c r="I32" s="34">
        <v>4.9000000000000004</v>
      </c>
    </row>
    <row r="33" spans="1:9" ht="40.200000000000003" thickBot="1" x14ac:dyDescent="0.35">
      <c r="A33" s="37" t="str">
        <f t="shared" ref="A33" si="10">"6R/"&amp;YEAR(C33)</f>
        <v>6R/2019</v>
      </c>
      <c r="B33" s="34" t="s">
        <v>120</v>
      </c>
      <c r="C33" s="35">
        <v>43726</v>
      </c>
      <c r="D33" s="34"/>
      <c r="E33" s="34" t="s">
        <v>121</v>
      </c>
      <c r="F33" s="39">
        <v>5.5</v>
      </c>
      <c r="G33" s="34"/>
      <c r="H33" s="34">
        <v>0.63</v>
      </c>
      <c r="I33" s="34">
        <v>5.4</v>
      </c>
    </row>
    <row r="34" spans="1:9" ht="40.200000000000003" thickBot="1" x14ac:dyDescent="0.35">
      <c r="A34" s="37" t="str">
        <f t="shared" ref="A34" si="11">"5R/"&amp;YEAR(C34)</f>
        <v>5R/2019</v>
      </c>
      <c r="B34" s="34" t="s">
        <v>122</v>
      </c>
      <c r="C34" s="35">
        <v>43677</v>
      </c>
      <c r="D34" s="34"/>
      <c r="E34" s="34" t="s">
        <v>123</v>
      </c>
      <c r="F34" s="39">
        <v>6</v>
      </c>
      <c r="G34" s="34"/>
      <c r="H34" s="34">
        <v>0.8</v>
      </c>
      <c r="I34" s="34">
        <v>5.9</v>
      </c>
    </row>
    <row r="35" spans="1:9" ht="40.200000000000003" thickBot="1" x14ac:dyDescent="0.35">
      <c r="A35" s="37" t="str">
        <f t="shared" ref="A35" si="12">"4R/"&amp;YEAR(C35)</f>
        <v>4R/2019</v>
      </c>
      <c r="B35" s="34" t="s">
        <v>124</v>
      </c>
      <c r="C35" s="35">
        <v>43635</v>
      </c>
      <c r="D35" s="34"/>
      <c r="E35" s="34" t="s">
        <v>125</v>
      </c>
      <c r="F35" s="39">
        <v>6.5</v>
      </c>
      <c r="G35" s="34"/>
      <c r="H35" s="34">
        <v>0.72</v>
      </c>
      <c r="I35" s="34">
        <v>6.4</v>
      </c>
    </row>
    <row r="36" spans="1:9" ht="40.200000000000003" thickBot="1" x14ac:dyDescent="0.35">
      <c r="A36" s="37" t="str">
        <f t="shared" ref="A36" si="13">"3R/"&amp;YEAR(C36)</f>
        <v>3R/2019</v>
      </c>
      <c r="B36" s="34" t="s">
        <v>126</v>
      </c>
      <c r="C36" s="35">
        <v>43593</v>
      </c>
      <c r="D36" s="34"/>
      <c r="E36" s="34" t="s">
        <v>127</v>
      </c>
      <c r="F36" s="39">
        <v>6.5</v>
      </c>
      <c r="G36" s="34"/>
      <c r="H36" s="34">
        <v>0.74</v>
      </c>
      <c r="I36" s="34">
        <v>6.4</v>
      </c>
    </row>
    <row r="37" spans="1:9" ht="40.200000000000003" thickBot="1" x14ac:dyDescent="0.35">
      <c r="A37" s="37" t="str">
        <f t="shared" ref="A37" si="14">"2R/"&amp;YEAR(C37)</f>
        <v>2R/2019</v>
      </c>
      <c r="B37" s="34" t="s">
        <v>128</v>
      </c>
      <c r="C37" s="35">
        <v>43544</v>
      </c>
      <c r="D37" s="34"/>
      <c r="E37" s="34" t="s">
        <v>129</v>
      </c>
      <c r="F37" s="39">
        <v>6.5</v>
      </c>
      <c r="G37" s="34"/>
      <c r="H37" s="34">
        <v>0.82</v>
      </c>
      <c r="I37" s="34">
        <v>6.4</v>
      </c>
    </row>
    <row r="38" spans="1:9" ht="40.200000000000003" thickBot="1" x14ac:dyDescent="0.35">
      <c r="A38" s="37" t="str">
        <f t="shared" si="0"/>
        <v>1R/2019</v>
      </c>
      <c r="B38" s="34" t="s">
        <v>130</v>
      </c>
      <c r="C38" s="35">
        <v>43502</v>
      </c>
      <c r="D38" s="34"/>
      <c r="E38" s="34" t="s">
        <v>131</v>
      </c>
      <c r="F38" s="39">
        <v>6.5</v>
      </c>
      <c r="G38" s="34"/>
      <c r="H38" s="34">
        <v>0.69</v>
      </c>
      <c r="I38" s="34">
        <v>6.4</v>
      </c>
    </row>
    <row r="39" spans="1:9" ht="40.200000000000003" thickBot="1" x14ac:dyDescent="0.35">
      <c r="A39" s="37" t="str">
        <f t="shared" ref="A39" si="15">"8R/"&amp;YEAR(C39)</f>
        <v>8R/2018</v>
      </c>
      <c r="B39" s="34" t="s">
        <v>132</v>
      </c>
      <c r="C39" s="35">
        <v>43446</v>
      </c>
      <c r="D39" s="34"/>
      <c r="E39" s="34" t="s">
        <v>133</v>
      </c>
      <c r="F39" s="39">
        <v>6.5</v>
      </c>
      <c r="G39" s="34"/>
      <c r="H39" s="34">
        <v>0.94</v>
      </c>
      <c r="I39" s="34">
        <v>6.4</v>
      </c>
    </row>
    <row r="40" spans="1:9" ht="40.200000000000003" thickBot="1" x14ac:dyDescent="0.35">
      <c r="A40" s="37" t="str">
        <f t="shared" ref="A40" si="16">"7R/"&amp;YEAR(C40)</f>
        <v>7R/2018</v>
      </c>
      <c r="B40" s="34" t="s">
        <v>134</v>
      </c>
      <c r="C40" s="35">
        <v>43404</v>
      </c>
      <c r="D40" s="34"/>
      <c r="E40" s="34" t="s">
        <v>135</v>
      </c>
      <c r="F40" s="39">
        <v>6.5</v>
      </c>
      <c r="G40" s="34"/>
      <c r="H40" s="34">
        <v>0.69</v>
      </c>
      <c r="I40" s="34">
        <v>6.4</v>
      </c>
    </row>
    <row r="41" spans="1:9" ht="40.200000000000003" thickBot="1" x14ac:dyDescent="0.35">
      <c r="A41" s="37" t="str">
        <f t="shared" ref="A41" si="17">"6R/"&amp;YEAR(C41)</f>
        <v>6R/2018</v>
      </c>
      <c r="B41" s="34" t="s">
        <v>136</v>
      </c>
      <c r="C41" s="35">
        <v>43362</v>
      </c>
      <c r="D41" s="34"/>
      <c r="E41" s="34" t="s">
        <v>137</v>
      </c>
      <c r="F41" s="39">
        <v>6.5</v>
      </c>
      <c r="G41" s="34"/>
      <c r="H41" s="34">
        <v>0.72</v>
      </c>
      <c r="I41" s="34">
        <v>6.4</v>
      </c>
    </row>
    <row r="42" spans="1:9" ht="40.200000000000003" thickBot="1" x14ac:dyDescent="0.35">
      <c r="A42" s="37" t="str">
        <f t="shared" ref="A42" si="18">"5R/"&amp;YEAR(C42)</f>
        <v>5R/2018</v>
      </c>
      <c r="B42" s="34" t="s">
        <v>138</v>
      </c>
      <c r="C42" s="35">
        <v>43313</v>
      </c>
      <c r="D42" s="34"/>
      <c r="E42" s="34" t="s">
        <v>139</v>
      </c>
      <c r="F42" s="39">
        <v>6.5</v>
      </c>
      <c r="G42" s="34"/>
      <c r="H42" s="34">
        <v>0.84</v>
      </c>
      <c r="I42" s="34">
        <v>6.4</v>
      </c>
    </row>
    <row r="43" spans="1:9" ht="40.200000000000003" thickBot="1" x14ac:dyDescent="0.35">
      <c r="A43" s="37" t="str">
        <f t="shared" ref="A43" si="19">"4R/"&amp;YEAR(C43)</f>
        <v>4R/2018</v>
      </c>
      <c r="B43" s="34" t="s">
        <v>140</v>
      </c>
      <c r="C43" s="35">
        <v>43271</v>
      </c>
      <c r="D43" s="34"/>
      <c r="E43" s="34" t="s">
        <v>141</v>
      </c>
      <c r="F43" s="39">
        <v>6.5</v>
      </c>
      <c r="G43" s="34"/>
      <c r="H43" s="34">
        <v>0.74</v>
      </c>
      <c r="I43" s="34">
        <v>6.4</v>
      </c>
    </row>
    <row r="44" spans="1:9" ht="40.200000000000003" thickBot="1" x14ac:dyDescent="0.35">
      <c r="A44" s="37" t="str">
        <f t="shared" ref="A44" si="20">"3R/"&amp;YEAR(C44)</f>
        <v>3R/2018</v>
      </c>
      <c r="B44" s="34" t="s">
        <v>142</v>
      </c>
      <c r="C44" s="35">
        <v>43236</v>
      </c>
      <c r="D44" s="34"/>
      <c r="E44" s="34" t="s">
        <v>143</v>
      </c>
      <c r="F44" s="39">
        <v>6.5</v>
      </c>
      <c r="G44" s="34"/>
      <c r="H44" s="34">
        <v>0.59</v>
      </c>
      <c r="I44" s="34">
        <v>6.4</v>
      </c>
    </row>
    <row r="45" spans="1:9" ht="40.200000000000003" thickBot="1" x14ac:dyDescent="0.35">
      <c r="A45" s="37" t="str">
        <f t="shared" ref="A45" si="21">"2R/"&amp;YEAR(C45)</f>
        <v>2R/2018</v>
      </c>
      <c r="B45" s="34" t="s">
        <v>144</v>
      </c>
      <c r="C45" s="35">
        <v>43180</v>
      </c>
      <c r="D45" s="34"/>
      <c r="E45" s="34" t="s">
        <v>145</v>
      </c>
      <c r="F45" s="39">
        <v>6.5</v>
      </c>
      <c r="G45" s="34"/>
      <c r="H45" s="34">
        <v>0.94</v>
      </c>
      <c r="I45" s="34">
        <v>6.4</v>
      </c>
    </row>
    <row r="46" spans="1:9" ht="40.200000000000003" thickBot="1" x14ac:dyDescent="0.35">
      <c r="A46" s="37" t="str">
        <f t="shared" si="0"/>
        <v>1R/2018</v>
      </c>
      <c r="B46" s="34" t="s">
        <v>146</v>
      </c>
      <c r="C46" s="35">
        <v>43138</v>
      </c>
      <c r="D46" s="34"/>
      <c r="E46" s="34" t="s">
        <v>147</v>
      </c>
      <c r="F46" s="39">
        <v>6.75</v>
      </c>
      <c r="G46" s="34"/>
      <c r="H46" s="34">
        <v>0.72</v>
      </c>
      <c r="I46" s="34">
        <v>6.65</v>
      </c>
    </row>
    <row r="47" spans="1:9" ht="40.200000000000003" thickBot="1" x14ac:dyDescent="0.35">
      <c r="A47" s="37" t="str">
        <f t="shared" ref="A47" si="22">"8R/"&amp;YEAR(C47)</f>
        <v>8R/2017</v>
      </c>
      <c r="B47" s="34" t="s">
        <v>148</v>
      </c>
      <c r="C47" s="35">
        <v>43075</v>
      </c>
      <c r="D47" s="34"/>
      <c r="E47" s="34" t="s">
        <v>149</v>
      </c>
      <c r="F47" s="39">
        <v>7</v>
      </c>
      <c r="G47" s="34"/>
      <c r="H47" s="34">
        <v>1.1499999999999999</v>
      </c>
      <c r="I47" s="34">
        <v>6.9</v>
      </c>
    </row>
    <row r="48" spans="1:9" ht="40.200000000000003" thickBot="1" x14ac:dyDescent="0.35">
      <c r="A48" s="37" t="str">
        <f t="shared" ref="A48" si="23">"7R/"&amp;YEAR(C48)</f>
        <v>7R/2017</v>
      </c>
      <c r="B48" s="34" t="s">
        <v>150</v>
      </c>
      <c r="C48" s="35">
        <v>43033</v>
      </c>
      <c r="D48" s="34"/>
      <c r="E48" s="34" t="s">
        <v>151</v>
      </c>
      <c r="F48" s="39">
        <v>7.5</v>
      </c>
      <c r="G48" s="34"/>
      <c r="H48" s="34">
        <v>0.8</v>
      </c>
      <c r="I48" s="34">
        <v>7.4</v>
      </c>
    </row>
    <row r="49" spans="1:9" ht="40.200000000000003" thickBot="1" x14ac:dyDescent="0.35">
      <c r="A49" s="37" t="str">
        <f t="shared" ref="A49" si="24">"6R/"&amp;YEAR(C49)</f>
        <v>6R/2017</v>
      </c>
      <c r="B49" s="34" t="s">
        <v>152</v>
      </c>
      <c r="C49" s="35">
        <v>42984</v>
      </c>
      <c r="D49" s="34"/>
      <c r="E49" s="34" t="s">
        <v>153</v>
      </c>
      <c r="F49" s="39">
        <v>8.25</v>
      </c>
      <c r="G49" s="34"/>
      <c r="H49" s="34">
        <v>1.03</v>
      </c>
      <c r="I49" s="34">
        <v>8.15</v>
      </c>
    </row>
    <row r="50" spans="1:9" ht="40.200000000000003" thickBot="1" x14ac:dyDescent="0.35">
      <c r="A50" s="37" t="str">
        <f t="shared" ref="A50" si="25">"5R/"&amp;YEAR(C50)</f>
        <v>5R/2017</v>
      </c>
      <c r="B50" s="34" t="s">
        <v>154</v>
      </c>
      <c r="C50" s="35">
        <v>42942</v>
      </c>
      <c r="D50" s="34"/>
      <c r="E50" s="34" t="s">
        <v>155</v>
      </c>
      <c r="F50" s="39">
        <v>9.25</v>
      </c>
      <c r="G50" s="34"/>
      <c r="H50" s="34">
        <v>1.05</v>
      </c>
      <c r="I50" s="34">
        <v>9.15</v>
      </c>
    </row>
    <row r="51" spans="1:9" ht="40.200000000000003" thickBot="1" x14ac:dyDescent="0.35">
      <c r="A51" s="37" t="str">
        <f t="shared" ref="A51" si="26">"4R/"&amp;YEAR(C51)</f>
        <v>4R/2017</v>
      </c>
      <c r="B51" s="34" t="s">
        <v>156</v>
      </c>
      <c r="C51" s="35">
        <v>42886</v>
      </c>
      <c r="D51" s="34"/>
      <c r="E51" s="34" t="s">
        <v>157</v>
      </c>
      <c r="F51" s="39">
        <v>10.25</v>
      </c>
      <c r="G51" s="34"/>
      <c r="H51" s="34">
        <v>1.51</v>
      </c>
      <c r="I51" s="34">
        <v>10.15</v>
      </c>
    </row>
    <row r="52" spans="1:9" ht="40.200000000000003" thickBot="1" x14ac:dyDescent="0.35">
      <c r="A52" s="37" t="str">
        <f t="shared" ref="A52" si="27">"3R/"&amp;YEAR(C52)</f>
        <v>3R/2017</v>
      </c>
      <c r="B52" s="34" t="s">
        <v>158</v>
      </c>
      <c r="C52" s="35">
        <v>42837</v>
      </c>
      <c r="D52" s="34"/>
      <c r="E52" s="34" t="s">
        <v>159</v>
      </c>
      <c r="F52" s="39">
        <v>11.25</v>
      </c>
      <c r="G52" s="34"/>
      <c r="H52" s="34">
        <v>1.35</v>
      </c>
      <c r="I52" s="34">
        <v>11.15</v>
      </c>
    </row>
    <row r="53" spans="1:9" ht="40.200000000000003" thickBot="1" x14ac:dyDescent="0.35">
      <c r="A53" s="37" t="str">
        <f t="shared" ref="A53" si="28">"2R/"&amp;YEAR(C53)</f>
        <v>2R/2017</v>
      </c>
      <c r="B53" s="34" t="s">
        <v>160</v>
      </c>
      <c r="C53" s="35">
        <v>42788</v>
      </c>
      <c r="D53" s="34"/>
      <c r="E53" s="34" t="s">
        <v>161</v>
      </c>
      <c r="F53" s="39">
        <v>12.25</v>
      </c>
      <c r="G53" s="34"/>
      <c r="H53" s="34">
        <v>1.51</v>
      </c>
      <c r="I53" s="34">
        <v>12.15</v>
      </c>
    </row>
    <row r="54" spans="1:9" ht="40.200000000000003" thickBot="1" x14ac:dyDescent="0.35">
      <c r="A54" s="37" t="str">
        <f t="shared" si="0"/>
        <v>1R/2017</v>
      </c>
      <c r="B54" s="34" t="s">
        <v>162</v>
      </c>
      <c r="C54" s="35">
        <v>42746</v>
      </c>
      <c r="D54" s="34"/>
      <c r="E54" s="34" t="s">
        <v>163</v>
      </c>
      <c r="F54" s="39">
        <v>13</v>
      </c>
      <c r="G54" s="34"/>
      <c r="H54" s="34">
        <v>1.45</v>
      </c>
      <c r="I54" s="34">
        <v>12.9</v>
      </c>
    </row>
    <row r="55" spans="1:9" ht="40.200000000000003" thickBot="1" x14ac:dyDescent="0.35">
      <c r="A55" s="37" t="str">
        <f t="shared" ref="A55" si="29">"8R/"&amp;YEAR(C55)</f>
        <v>8R/2016</v>
      </c>
      <c r="B55" s="34" t="s">
        <v>164</v>
      </c>
      <c r="C55" s="35">
        <v>42704</v>
      </c>
      <c r="D55" s="34"/>
      <c r="E55" s="34" t="s">
        <v>165</v>
      </c>
      <c r="F55" s="39">
        <v>13.75</v>
      </c>
      <c r="G55" s="34"/>
      <c r="H55" s="34">
        <v>1.53</v>
      </c>
      <c r="I55" s="34">
        <v>13.65</v>
      </c>
    </row>
    <row r="56" spans="1:9" ht="40.200000000000003" thickBot="1" x14ac:dyDescent="0.35">
      <c r="A56" s="37" t="str">
        <f t="shared" ref="A56" si="30">"7R/"&amp;YEAR(C56)</f>
        <v>7R/2016</v>
      </c>
      <c r="B56" s="34" t="s">
        <v>166</v>
      </c>
      <c r="C56" s="35">
        <v>42662</v>
      </c>
      <c r="D56" s="34"/>
      <c r="E56" s="34" t="s">
        <v>167</v>
      </c>
      <c r="F56" s="39">
        <v>14</v>
      </c>
      <c r="G56" s="34"/>
      <c r="H56" s="34">
        <v>1.46</v>
      </c>
      <c r="I56" s="34">
        <v>13.9</v>
      </c>
    </row>
    <row r="57" spans="1:9" ht="40.200000000000003" thickBot="1" x14ac:dyDescent="0.35">
      <c r="A57" s="37" t="str">
        <f t="shared" ref="A57" si="31">"6R/"&amp;YEAR(C57)</f>
        <v>6R/2016</v>
      </c>
      <c r="B57" s="34" t="s">
        <v>168</v>
      </c>
      <c r="C57" s="35">
        <v>42613</v>
      </c>
      <c r="D57" s="34"/>
      <c r="E57" s="34" t="s">
        <v>169</v>
      </c>
      <c r="F57" s="39">
        <v>14.25</v>
      </c>
      <c r="G57" s="34"/>
      <c r="H57" s="34">
        <v>1.75</v>
      </c>
      <c r="I57" s="34">
        <v>14.15</v>
      </c>
    </row>
    <row r="58" spans="1:9" ht="40.200000000000003" thickBot="1" x14ac:dyDescent="0.35">
      <c r="A58" s="37" t="str">
        <f t="shared" ref="A58" si="32">"5R/"&amp;YEAR(C58)</f>
        <v>5R/2016</v>
      </c>
      <c r="B58" s="34" t="s">
        <v>170</v>
      </c>
      <c r="C58" s="35">
        <v>42571</v>
      </c>
      <c r="D58" s="34"/>
      <c r="E58" s="34" t="s">
        <v>171</v>
      </c>
      <c r="F58" s="39">
        <v>14.25</v>
      </c>
      <c r="G58" s="34"/>
      <c r="H58" s="34">
        <v>1.59</v>
      </c>
      <c r="I58" s="34">
        <v>14.15</v>
      </c>
    </row>
    <row r="59" spans="1:9" ht="40.200000000000003" thickBot="1" x14ac:dyDescent="0.35">
      <c r="A59" s="37" t="str">
        <f t="shared" ref="A59" si="33">"4R/"&amp;YEAR(C59)</f>
        <v>4R/2016</v>
      </c>
      <c r="B59" s="34" t="s">
        <v>172</v>
      </c>
      <c r="C59" s="35">
        <v>42529</v>
      </c>
      <c r="D59" s="34"/>
      <c r="E59" s="34" t="s">
        <v>173</v>
      </c>
      <c r="F59" s="39">
        <v>14.25</v>
      </c>
      <c r="G59" s="34"/>
      <c r="H59" s="34">
        <v>1.59</v>
      </c>
      <c r="I59" s="34">
        <v>14.15</v>
      </c>
    </row>
    <row r="60" spans="1:9" ht="40.200000000000003" thickBot="1" x14ac:dyDescent="0.35">
      <c r="A60" s="37" t="str">
        <f t="shared" ref="A60" si="34">"3R/"&amp;YEAR(C60)</f>
        <v>3R/2016</v>
      </c>
      <c r="B60" s="34" t="s">
        <v>174</v>
      </c>
      <c r="C60" s="35">
        <v>42487</v>
      </c>
      <c r="D60" s="34"/>
      <c r="E60" s="34" t="s">
        <v>175</v>
      </c>
      <c r="F60" s="39">
        <v>14.25</v>
      </c>
      <c r="G60" s="34"/>
      <c r="H60" s="34">
        <v>1.53</v>
      </c>
      <c r="I60" s="34">
        <v>14.15</v>
      </c>
    </row>
    <row r="61" spans="1:9" ht="40.200000000000003" thickBot="1" x14ac:dyDescent="0.35">
      <c r="A61" s="37" t="str">
        <f t="shared" ref="A61" si="35">"2R/"&amp;YEAR(C61)</f>
        <v>2R/2016</v>
      </c>
      <c r="B61" s="34" t="s">
        <v>176</v>
      </c>
      <c r="C61" s="35">
        <v>42431</v>
      </c>
      <c r="D61" s="34"/>
      <c r="E61" s="34" t="s">
        <v>177</v>
      </c>
      <c r="F61" s="39">
        <v>14.25</v>
      </c>
      <c r="G61" s="34"/>
      <c r="H61" s="34">
        <v>2.02</v>
      </c>
      <c r="I61" s="34">
        <v>14.15</v>
      </c>
    </row>
    <row r="62" spans="1:9" ht="40.200000000000003" thickBot="1" x14ac:dyDescent="0.35">
      <c r="A62" s="37" t="str">
        <f t="shared" si="0"/>
        <v>1R/2016</v>
      </c>
      <c r="B62" s="34" t="s">
        <v>178</v>
      </c>
      <c r="C62" s="35">
        <v>42389</v>
      </c>
      <c r="D62" s="34"/>
      <c r="E62" s="34" t="s">
        <v>179</v>
      </c>
      <c r="F62" s="39">
        <v>14.25</v>
      </c>
      <c r="G62" s="34"/>
      <c r="H62" s="34">
        <v>1.48</v>
      </c>
      <c r="I62" s="34">
        <v>14.15</v>
      </c>
    </row>
    <row r="63" spans="1:9" ht="40.200000000000003" thickBot="1" x14ac:dyDescent="0.35">
      <c r="A63" s="37" t="str">
        <f t="shared" ref="A63" si="36">"8R/"&amp;YEAR(C63)</f>
        <v>8R/2015</v>
      </c>
      <c r="B63" s="34" t="s">
        <v>180</v>
      </c>
      <c r="C63" s="35">
        <v>42333</v>
      </c>
      <c r="D63" s="34"/>
      <c r="E63" s="34" t="s">
        <v>181</v>
      </c>
      <c r="F63" s="39">
        <v>14.25</v>
      </c>
      <c r="G63" s="34"/>
      <c r="H63" s="34">
        <v>2.02</v>
      </c>
      <c r="I63" s="34">
        <v>14.15</v>
      </c>
    </row>
    <row r="64" spans="1:9" ht="40.200000000000003" thickBot="1" x14ac:dyDescent="0.35">
      <c r="A64" s="37" t="str">
        <f t="shared" ref="A64" si="37">"7R/"&amp;YEAR(C64)</f>
        <v>7R/2015</v>
      </c>
      <c r="B64" s="34" t="s">
        <v>182</v>
      </c>
      <c r="C64" s="35">
        <v>42298</v>
      </c>
      <c r="D64" s="34"/>
      <c r="E64" s="34" t="s">
        <v>183</v>
      </c>
      <c r="F64" s="39">
        <v>14.25</v>
      </c>
      <c r="G64" s="34"/>
      <c r="H64" s="34">
        <v>1.27</v>
      </c>
      <c r="I64" s="34">
        <v>14.15</v>
      </c>
    </row>
    <row r="65" spans="1:9" ht="40.200000000000003" thickBot="1" x14ac:dyDescent="0.35">
      <c r="A65" s="37" t="str">
        <f t="shared" ref="A65" si="38">"6R/"&amp;YEAR(C65)</f>
        <v>6R/2015</v>
      </c>
      <c r="B65" s="34" t="s">
        <v>184</v>
      </c>
      <c r="C65" s="35">
        <v>42249</v>
      </c>
      <c r="D65" s="34"/>
      <c r="E65" s="34" t="s">
        <v>185</v>
      </c>
      <c r="F65" s="39">
        <v>14.25</v>
      </c>
      <c r="G65" s="34"/>
      <c r="H65" s="34">
        <v>1.75</v>
      </c>
      <c r="I65" s="34">
        <v>14.15</v>
      </c>
    </row>
    <row r="66" spans="1:9" ht="40.200000000000003" thickBot="1" x14ac:dyDescent="0.35">
      <c r="A66" s="37" t="str">
        <f t="shared" ref="A66" si="39">"5R/"&amp;YEAR(C66)</f>
        <v>5R/2015</v>
      </c>
      <c r="B66" s="34" t="s">
        <v>186</v>
      </c>
      <c r="C66" s="35">
        <v>42214</v>
      </c>
      <c r="D66" s="34"/>
      <c r="E66" s="34" t="s">
        <v>187</v>
      </c>
      <c r="F66" s="39">
        <v>14.25</v>
      </c>
      <c r="G66" s="34"/>
      <c r="H66" s="34">
        <v>1.32</v>
      </c>
      <c r="I66" s="34">
        <v>14.15</v>
      </c>
    </row>
    <row r="67" spans="1:9" ht="40.200000000000003" thickBot="1" x14ac:dyDescent="0.35">
      <c r="A67" s="37" t="str">
        <f t="shared" ref="A67" si="40">"4R/"&amp;YEAR(C67)</f>
        <v>4R/2015</v>
      </c>
      <c r="B67" s="34" t="s">
        <v>188</v>
      </c>
      <c r="C67" s="35">
        <v>42158</v>
      </c>
      <c r="D67" s="34"/>
      <c r="E67" s="34" t="s">
        <v>189</v>
      </c>
      <c r="F67" s="39">
        <v>13.75</v>
      </c>
      <c r="G67" s="34"/>
      <c r="H67" s="34">
        <v>2</v>
      </c>
      <c r="I67" s="34">
        <v>13.65</v>
      </c>
    </row>
    <row r="68" spans="1:9" ht="40.200000000000003" thickBot="1" x14ac:dyDescent="0.35">
      <c r="A68" s="37" t="str">
        <f t="shared" ref="A68" si="41">"3R/"&amp;YEAR(C68)</f>
        <v>3R/2015</v>
      </c>
      <c r="B68" s="34" t="s">
        <v>190</v>
      </c>
      <c r="C68" s="35">
        <v>42123</v>
      </c>
      <c r="D68" s="34"/>
      <c r="E68" s="34" t="s">
        <v>191</v>
      </c>
      <c r="F68" s="39">
        <v>13.25</v>
      </c>
      <c r="G68" s="34"/>
      <c r="H68" s="34">
        <v>1.18</v>
      </c>
      <c r="I68" s="34">
        <v>13.15</v>
      </c>
    </row>
    <row r="69" spans="1:9" ht="40.200000000000003" thickBot="1" x14ac:dyDescent="0.35">
      <c r="A69" s="37" t="str">
        <f t="shared" ref="A69" si="42">"2R/"&amp;YEAR(C69)</f>
        <v>2R/2015</v>
      </c>
      <c r="B69" s="34" t="s">
        <v>192</v>
      </c>
      <c r="C69" s="35">
        <v>42067</v>
      </c>
      <c r="D69" s="34"/>
      <c r="E69" s="34" t="s">
        <v>193</v>
      </c>
      <c r="F69" s="39">
        <v>12.75</v>
      </c>
      <c r="G69" s="34"/>
      <c r="H69" s="34">
        <v>1.81</v>
      </c>
      <c r="I69" s="34">
        <v>12.65</v>
      </c>
    </row>
    <row r="70" spans="1:9" ht="40.200000000000003" thickBot="1" x14ac:dyDescent="0.35">
      <c r="A70" s="37" t="str">
        <f t="shared" ref="A70:A126" si="43">"1R/"&amp;YEAR(C70)</f>
        <v>1R/2015</v>
      </c>
      <c r="B70" s="34" t="s">
        <v>194</v>
      </c>
      <c r="C70" s="35">
        <v>42025</v>
      </c>
      <c r="D70" s="34"/>
      <c r="E70" s="34" t="s">
        <v>195</v>
      </c>
      <c r="F70" s="39">
        <v>12.25</v>
      </c>
      <c r="G70" s="34"/>
      <c r="H70" s="34">
        <v>1.28</v>
      </c>
      <c r="I70" s="34">
        <v>12.15</v>
      </c>
    </row>
    <row r="71" spans="1:9" ht="40.200000000000003" thickBot="1" x14ac:dyDescent="0.35">
      <c r="A71" s="37" t="str">
        <f t="shared" ref="A71" si="44">"8R/"&amp;YEAR(C71)</f>
        <v>8R/2014</v>
      </c>
      <c r="B71" s="34" t="s">
        <v>196</v>
      </c>
      <c r="C71" s="35">
        <v>41976</v>
      </c>
      <c r="D71" s="34"/>
      <c r="E71" s="34" t="s">
        <v>197</v>
      </c>
      <c r="F71" s="39">
        <v>11.75</v>
      </c>
      <c r="G71" s="34"/>
      <c r="H71" s="34">
        <v>1.45</v>
      </c>
      <c r="I71" s="34">
        <v>11.65</v>
      </c>
    </row>
    <row r="72" spans="1:9" ht="40.200000000000003" thickBot="1" x14ac:dyDescent="0.35">
      <c r="A72" s="37" t="str">
        <f t="shared" ref="A72" si="45">"7R/"&amp;YEAR(C72)</f>
        <v>7R/2014</v>
      </c>
      <c r="B72" s="34" t="s">
        <v>198</v>
      </c>
      <c r="C72" s="35">
        <v>41941</v>
      </c>
      <c r="D72" s="34"/>
      <c r="E72" s="34" t="s">
        <v>199</v>
      </c>
      <c r="F72" s="39">
        <v>11.25</v>
      </c>
      <c r="G72" s="34"/>
      <c r="H72" s="34">
        <v>1.05</v>
      </c>
      <c r="I72" s="34">
        <v>11.15</v>
      </c>
    </row>
    <row r="73" spans="1:9" ht="40.200000000000003" thickBot="1" x14ac:dyDescent="0.35">
      <c r="A73" s="37" t="str">
        <f t="shared" ref="A73" si="46">"6R/"&amp;YEAR(C73)</f>
        <v>6R/2014</v>
      </c>
      <c r="B73" s="34" t="s">
        <v>200</v>
      </c>
      <c r="C73" s="35">
        <v>41885</v>
      </c>
      <c r="D73" s="34"/>
      <c r="E73" s="34" t="s">
        <v>201</v>
      </c>
      <c r="F73" s="39">
        <v>11</v>
      </c>
      <c r="G73" s="34"/>
      <c r="H73" s="34">
        <v>1.66</v>
      </c>
      <c r="I73" s="34">
        <v>10.9</v>
      </c>
    </row>
    <row r="74" spans="1:9" ht="40.200000000000003" thickBot="1" x14ac:dyDescent="0.35">
      <c r="A74" s="37" t="str">
        <f t="shared" ref="A74" si="47">"5R/"&amp;YEAR(C74)</f>
        <v>5R/2014</v>
      </c>
      <c r="B74" s="34" t="s">
        <v>202</v>
      </c>
      <c r="C74" s="35">
        <v>41836</v>
      </c>
      <c r="D74" s="34"/>
      <c r="E74" s="34" t="s">
        <v>203</v>
      </c>
      <c r="F74" s="39">
        <v>11</v>
      </c>
      <c r="G74" s="34"/>
      <c r="H74" s="34">
        <v>1.45</v>
      </c>
      <c r="I74" s="34">
        <v>10.9</v>
      </c>
    </row>
    <row r="75" spans="1:9" ht="40.200000000000003" thickBot="1" x14ac:dyDescent="0.35">
      <c r="A75" s="37" t="str">
        <f t="shared" ref="A75" si="48">"4R/"&amp;YEAR(C75)</f>
        <v>4R/2014</v>
      </c>
      <c r="B75" s="34" t="s">
        <v>204</v>
      </c>
      <c r="C75" s="35">
        <v>41787</v>
      </c>
      <c r="D75" s="34"/>
      <c r="E75" s="34" t="s">
        <v>205</v>
      </c>
      <c r="F75" s="39">
        <v>11</v>
      </c>
      <c r="G75" s="34"/>
      <c r="H75" s="34">
        <v>1.41</v>
      </c>
      <c r="I75" s="34">
        <v>10.9</v>
      </c>
    </row>
    <row r="76" spans="1:9" ht="40.200000000000003" thickBot="1" x14ac:dyDescent="0.35">
      <c r="A76" s="37" t="str">
        <f t="shared" ref="A76" si="49">"3R/"&amp;YEAR(C76)</f>
        <v>3R/2014</v>
      </c>
      <c r="B76" s="34" t="s">
        <v>206</v>
      </c>
      <c r="C76" s="35">
        <v>41731</v>
      </c>
      <c r="D76" s="34"/>
      <c r="E76" s="34" t="s">
        <v>207</v>
      </c>
      <c r="F76" s="39">
        <v>11</v>
      </c>
      <c r="G76" s="34"/>
      <c r="H76" s="34">
        <v>1.53</v>
      </c>
      <c r="I76" s="34">
        <v>10.9</v>
      </c>
    </row>
    <row r="77" spans="1:9" ht="40.200000000000003" thickBot="1" x14ac:dyDescent="0.35">
      <c r="A77" s="37" t="str">
        <f t="shared" ref="A77" si="50">"2R/"&amp;YEAR(C77)</f>
        <v>2R/2014</v>
      </c>
      <c r="B77" s="34" t="s">
        <v>208</v>
      </c>
      <c r="C77" s="35">
        <v>41696</v>
      </c>
      <c r="D77" s="34"/>
      <c r="E77" s="34" t="s">
        <v>209</v>
      </c>
      <c r="F77" s="39">
        <v>10.75</v>
      </c>
      <c r="G77" s="34"/>
      <c r="H77" s="34">
        <v>0.93</v>
      </c>
      <c r="I77" s="34">
        <v>10.65</v>
      </c>
    </row>
    <row r="78" spans="1:9" ht="40.200000000000003" thickBot="1" x14ac:dyDescent="0.35">
      <c r="A78" s="37" t="str">
        <f t="shared" si="43"/>
        <v>1R/2014</v>
      </c>
      <c r="B78" s="34" t="s">
        <v>210</v>
      </c>
      <c r="C78" s="35">
        <v>41654</v>
      </c>
      <c r="D78" s="34"/>
      <c r="E78" s="34" t="s">
        <v>211</v>
      </c>
      <c r="F78" s="39">
        <v>10.5</v>
      </c>
      <c r="G78" s="34"/>
      <c r="H78" s="34">
        <v>1.18</v>
      </c>
      <c r="I78" s="34">
        <v>10.4</v>
      </c>
    </row>
    <row r="79" spans="1:9" ht="40.200000000000003" thickBot="1" x14ac:dyDescent="0.35">
      <c r="A79" s="37" t="str">
        <f t="shared" ref="A79" si="51">"8R/"&amp;YEAR(C79)</f>
        <v>8R/2013</v>
      </c>
      <c r="B79" s="34" t="s">
        <v>212</v>
      </c>
      <c r="C79" s="35">
        <v>41605</v>
      </c>
      <c r="D79" s="34"/>
      <c r="E79" s="34" t="s">
        <v>213</v>
      </c>
      <c r="F79" s="39">
        <v>10</v>
      </c>
      <c r="G79" s="34"/>
      <c r="H79" s="34">
        <v>1.24</v>
      </c>
      <c r="I79" s="34">
        <v>9.9</v>
      </c>
    </row>
    <row r="80" spans="1:9" ht="40.200000000000003" thickBot="1" x14ac:dyDescent="0.35">
      <c r="A80" s="37" t="str">
        <f t="shared" ref="A80" si="52">"7R/"&amp;YEAR(C80)</f>
        <v>7R/2013</v>
      </c>
      <c r="B80" s="34" t="s">
        <v>214</v>
      </c>
      <c r="C80" s="35">
        <v>41556</v>
      </c>
      <c r="D80" s="34"/>
      <c r="E80" s="34" t="s">
        <v>215</v>
      </c>
      <c r="F80" s="39">
        <v>9.5</v>
      </c>
      <c r="G80" s="34"/>
      <c r="H80" s="34">
        <v>1.22</v>
      </c>
      <c r="I80" s="34">
        <v>9.4</v>
      </c>
    </row>
    <row r="81" spans="1:9" ht="40.200000000000003" thickBot="1" x14ac:dyDescent="0.35">
      <c r="A81" s="37" t="str">
        <f t="shared" ref="A81" si="53">"6R/"&amp;YEAR(C81)</f>
        <v>6R/2013</v>
      </c>
      <c r="B81" s="34" t="s">
        <v>216</v>
      </c>
      <c r="C81" s="35">
        <v>41514</v>
      </c>
      <c r="D81" s="34"/>
      <c r="E81" s="34" t="s">
        <v>217</v>
      </c>
      <c r="F81" s="39">
        <v>9</v>
      </c>
      <c r="G81" s="34"/>
      <c r="H81" s="34">
        <v>1.02</v>
      </c>
      <c r="I81" s="34">
        <v>8.9</v>
      </c>
    </row>
    <row r="82" spans="1:9" ht="40.200000000000003" thickBot="1" x14ac:dyDescent="0.35">
      <c r="A82" s="37" t="str">
        <f t="shared" ref="A82" si="54">"5R/"&amp;YEAR(C82)</f>
        <v>5R/2013</v>
      </c>
      <c r="B82" s="34" t="s">
        <v>218</v>
      </c>
      <c r="C82" s="35">
        <v>41465</v>
      </c>
      <c r="D82" s="34"/>
      <c r="E82" s="34" t="s">
        <v>219</v>
      </c>
      <c r="F82" s="39">
        <v>8.5</v>
      </c>
      <c r="G82" s="34"/>
      <c r="H82" s="34">
        <v>1.1299999999999999</v>
      </c>
      <c r="I82" s="34">
        <v>8.4</v>
      </c>
    </row>
    <row r="83" spans="1:9" ht="40.200000000000003" thickBot="1" x14ac:dyDescent="0.35">
      <c r="A83" s="37" t="str">
        <f t="shared" ref="A83" si="55">"4R/"&amp;YEAR(C83)</f>
        <v>4R/2013</v>
      </c>
      <c r="B83" s="34" t="s">
        <v>220</v>
      </c>
      <c r="C83" s="35">
        <v>41423</v>
      </c>
      <c r="D83" s="34"/>
      <c r="E83" s="34" t="s">
        <v>221</v>
      </c>
      <c r="F83" s="39">
        <v>8</v>
      </c>
      <c r="G83" s="34"/>
      <c r="H83" s="34">
        <v>0.88</v>
      </c>
      <c r="I83" s="34">
        <v>7.9</v>
      </c>
    </row>
    <row r="84" spans="1:9" ht="40.200000000000003" thickBot="1" x14ac:dyDescent="0.35">
      <c r="A84" s="37" t="str">
        <f t="shared" ref="A84" si="56">"3R/"&amp;YEAR(C84)</f>
        <v>3R/2013</v>
      </c>
      <c r="B84" s="34" t="s">
        <v>222</v>
      </c>
      <c r="C84" s="35">
        <v>41381</v>
      </c>
      <c r="D84" s="34"/>
      <c r="E84" s="34" t="s">
        <v>223</v>
      </c>
      <c r="F84" s="39">
        <v>7.5</v>
      </c>
      <c r="G84" s="34"/>
      <c r="H84" s="34">
        <v>0.82</v>
      </c>
      <c r="I84" s="34">
        <v>7.4</v>
      </c>
    </row>
    <row r="85" spans="1:9" ht="40.200000000000003" thickBot="1" x14ac:dyDescent="0.35">
      <c r="A85" s="37" t="str">
        <f t="shared" ref="A85" si="57">"2R/"&amp;YEAR(C85)</f>
        <v>2R/2013</v>
      </c>
      <c r="B85" s="34" t="s">
        <v>224</v>
      </c>
      <c r="C85" s="35">
        <v>41339</v>
      </c>
      <c r="D85" s="34"/>
      <c r="E85" s="34" t="s">
        <v>225</v>
      </c>
      <c r="F85" s="39">
        <v>7.25</v>
      </c>
      <c r="G85" s="34"/>
      <c r="H85" s="34">
        <v>0.8</v>
      </c>
      <c r="I85" s="34">
        <v>7.16</v>
      </c>
    </row>
    <row r="86" spans="1:9" ht="40.200000000000003" thickBot="1" x14ac:dyDescent="0.35">
      <c r="A86" s="37" t="str">
        <f t="shared" si="43"/>
        <v>1R/2013</v>
      </c>
      <c r="B86" s="34" t="s">
        <v>226</v>
      </c>
      <c r="C86" s="35">
        <v>41290</v>
      </c>
      <c r="D86" s="34"/>
      <c r="E86" s="34" t="s">
        <v>227</v>
      </c>
      <c r="F86" s="39">
        <v>7.25</v>
      </c>
      <c r="G86" s="34"/>
      <c r="H86" s="34">
        <v>0.9</v>
      </c>
      <c r="I86" s="34">
        <v>7.12</v>
      </c>
    </row>
    <row r="87" spans="1:9" ht="40.200000000000003" thickBot="1" x14ac:dyDescent="0.35">
      <c r="A87" s="37" t="str">
        <f t="shared" ref="A87" si="58">"8R/"&amp;YEAR(C87)</f>
        <v>8R/2012</v>
      </c>
      <c r="B87" s="34" t="s">
        <v>228</v>
      </c>
      <c r="C87" s="35">
        <v>41241</v>
      </c>
      <c r="D87" s="34"/>
      <c r="E87" s="34" t="s">
        <v>229</v>
      </c>
      <c r="F87" s="39">
        <v>7.25</v>
      </c>
      <c r="G87" s="34"/>
      <c r="H87" s="34">
        <v>0.91</v>
      </c>
      <c r="I87" s="34">
        <v>7.14</v>
      </c>
    </row>
    <row r="88" spans="1:9" ht="40.200000000000003" thickBot="1" x14ac:dyDescent="0.35">
      <c r="A88" s="37" t="str">
        <f t="shared" ref="A88" si="59">"7R/"&amp;YEAR(C88)</f>
        <v>7R/2012</v>
      </c>
      <c r="B88" s="34" t="s">
        <v>230</v>
      </c>
      <c r="C88" s="35">
        <v>41192</v>
      </c>
      <c r="D88" s="34"/>
      <c r="E88" s="34" t="s">
        <v>231</v>
      </c>
      <c r="F88" s="39">
        <v>7.25</v>
      </c>
      <c r="G88" s="34"/>
      <c r="H88" s="34">
        <v>0.88</v>
      </c>
      <c r="I88" s="34">
        <v>7.14</v>
      </c>
    </row>
    <row r="89" spans="1:9" ht="40.200000000000003" thickBot="1" x14ac:dyDescent="0.35">
      <c r="A89" s="37" t="str">
        <f t="shared" ref="A89" si="60">"6R/"&amp;YEAR(C89)</f>
        <v>6R/2012</v>
      </c>
      <c r="B89" s="34" t="s">
        <v>232</v>
      </c>
      <c r="C89" s="35">
        <v>41150</v>
      </c>
      <c r="D89" s="34"/>
      <c r="E89" s="34" t="s">
        <v>233</v>
      </c>
      <c r="F89" s="39">
        <v>7.5</v>
      </c>
      <c r="G89" s="34"/>
      <c r="H89" s="34">
        <v>0.82</v>
      </c>
      <c r="I89" s="34">
        <v>7.39</v>
      </c>
    </row>
    <row r="90" spans="1:9" ht="40.200000000000003" thickBot="1" x14ac:dyDescent="0.35">
      <c r="A90" s="37" t="str">
        <f t="shared" ref="A90" si="61">"5R/"&amp;YEAR(C90)</f>
        <v>5R/2012</v>
      </c>
      <c r="B90" s="34" t="s">
        <v>234</v>
      </c>
      <c r="C90" s="35">
        <v>41101</v>
      </c>
      <c r="D90" s="34"/>
      <c r="E90" s="34" t="s">
        <v>235</v>
      </c>
      <c r="F90" s="39">
        <v>8</v>
      </c>
      <c r="G90" s="34"/>
      <c r="H90" s="34">
        <v>1.06</v>
      </c>
      <c r="I90" s="34">
        <v>7.89</v>
      </c>
    </row>
    <row r="91" spans="1:9" ht="40.200000000000003" thickBot="1" x14ac:dyDescent="0.35">
      <c r="A91" s="37" t="str">
        <f t="shared" ref="A91" si="62">"4R/"&amp;YEAR(C91)</f>
        <v>4R/2012</v>
      </c>
      <c r="B91" s="34" t="s">
        <v>236</v>
      </c>
      <c r="C91" s="35">
        <v>41059</v>
      </c>
      <c r="D91" s="34"/>
      <c r="E91" s="34" t="s">
        <v>237</v>
      </c>
      <c r="F91" s="39">
        <v>8.5</v>
      </c>
      <c r="G91" s="34"/>
      <c r="H91" s="34">
        <v>0.93</v>
      </c>
      <c r="I91" s="34">
        <v>8.39</v>
      </c>
    </row>
    <row r="92" spans="1:9" ht="40.200000000000003" thickBot="1" x14ac:dyDescent="0.35">
      <c r="A92" s="37" t="str">
        <f t="shared" ref="A92" si="63">"3R/"&amp;YEAR(C92)</f>
        <v>3R/2012</v>
      </c>
      <c r="B92" s="34" t="s">
        <v>238</v>
      </c>
      <c r="C92" s="35">
        <v>41017</v>
      </c>
      <c r="D92" s="34"/>
      <c r="E92" s="34" t="s">
        <v>239</v>
      </c>
      <c r="F92" s="39">
        <v>9</v>
      </c>
      <c r="G92" s="34"/>
      <c r="H92" s="34">
        <v>0.99</v>
      </c>
      <c r="I92" s="34">
        <v>8.9</v>
      </c>
    </row>
    <row r="93" spans="1:9" ht="40.200000000000003" thickBot="1" x14ac:dyDescent="0.35">
      <c r="A93" s="37" t="str">
        <f t="shared" ref="A93" si="64">"2R/"&amp;YEAR(C93)</f>
        <v>2R/2012</v>
      </c>
      <c r="B93" s="34" t="s">
        <v>240</v>
      </c>
      <c r="C93" s="35">
        <v>40975</v>
      </c>
      <c r="D93" s="34"/>
      <c r="E93" s="34" t="s">
        <v>241</v>
      </c>
      <c r="F93" s="39">
        <v>9.75</v>
      </c>
      <c r="G93" s="34"/>
      <c r="H93" s="34">
        <v>1.07</v>
      </c>
      <c r="I93" s="34">
        <v>9.65</v>
      </c>
    </row>
    <row r="94" spans="1:9" ht="40.200000000000003" thickBot="1" x14ac:dyDescent="0.35">
      <c r="A94" s="37" t="str">
        <f t="shared" si="43"/>
        <v>1R/2012</v>
      </c>
      <c r="B94" s="34" t="s">
        <v>242</v>
      </c>
      <c r="C94" s="35">
        <v>40926</v>
      </c>
      <c r="D94" s="34"/>
      <c r="E94" s="34" t="s">
        <v>243</v>
      </c>
      <c r="F94" s="39">
        <v>10.5</v>
      </c>
      <c r="G94" s="34"/>
      <c r="H94" s="34">
        <v>1.3</v>
      </c>
      <c r="I94" s="34">
        <v>10.4</v>
      </c>
    </row>
    <row r="95" spans="1:9" ht="40.200000000000003" thickBot="1" x14ac:dyDescent="0.35">
      <c r="A95" s="37" t="str">
        <f t="shared" ref="A95" si="65">"8R/"&amp;YEAR(C95)</f>
        <v>8R/2011</v>
      </c>
      <c r="B95" s="34" t="s">
        <v>244</v>
      </c>
      <c r="C95" s="35">
        <v>40877</v>
      </c>
      <c r="D95" s="34"/>
      <c r="E95" s="34" t="s">
        <v>245</v>
      </c>
      <c r="F95" s="39">
        <v>11</v>
      </c>
      <c r="G95" s="34"/>
      <c r="H95" s="34">
        <v>1.45</v>
      </c>
      <c r="I95" s="34">
        <v>10.9</v>
      </c>
    </row>
    <row r="96" spans="1:9" ht="40.200000000000003" thickBot="1" x14ac:dyDescent="0.35">
      <c r="A96" s="37" t="str">
        <f t="shared" ref="A96" si="66">"7R/"&amp;YEAR(C96)</f>
        <v>7R/2011</v>
      </c>
      <c r="B96" s="34" t="s">
        <v>246</v>
      </c>
      <c r="C96" s="35">
        <v>40835</v>
      </c>
      <c r="D96" s="34"/>
      <c r="E96" s="34" t="s">
        <v>247</v>
      </c>
      <c r="F96" s="39">
        <v>11.5</v>
      </c>
      <c r="G96" s="34"/>
      <c r="H96" s="34">
        <v>1.21</v>
      </c>
      <c r="I96" s="34">
        <v>11.4</v>
      </c>
    </row>
    <row r="97" spans="1:9" ht="40.200000000000003" thickBot="1" x14ac:dyDescent="0.35">
      <c r="A97" s="37" t="str">
        <f t="shared" ref="A97" si="67">"6R/"&amp;YEAR(C97)</f>
        <v>6R/2011</v>
      </c>
      <c r="B97" s="34" t="s">
        <v>248</v>
      </c>
      <c r="C97" s="35">
        <v>40786</v>
      </c>
      <c r="D97" s="34"/>
      <c r="E97" s="34" t="s">
        <v>249</v>
      </c>
      <c r="F97" s="39">
        <v>12</v>
      </c>
      <c r="G97" s="34"/>
      <c r="H97" s="34">
        <v>1.48</v>
      </c>
      <c r="I97" s="34">
        <v>11.9</v>
      </c>
    </row>
    <row r="98" spans="1:9" ht="40.200000000000003" thickBot="1" x14ac:dyDescent="0.35">
      <c r="A98" s="37" t="str">
        <f t="shared" ref="A98" si="68">"5R/"&amp;YEAR(C98)</f>
        <v>5R/2011</v>
      </c>
      <c r="B98" s="34" t="s">
        <v>250</v>
      </c>
      <c r="C98" s="35">
        <v>40744</v>
      </c>
      <c r="D98" s="34"/>
      <c r="E98" s="34" t="s">
        <v>251</v>
      </c>
      <c r="F98" s="39">
        <v>12.5</v>
      </c>
      <c r="G98" s="34"/>
      <c r="H98" s="34">
        <v>1.4</v>
      </c>
      <c r="I98" s="34">
        <v>12.42</v>
      </c>
    </row>
    <row r="99" spans="1:9" ht="40.200000000000003" thickBot="1" x14ac:dyDescent="0.35">
      <c r="A99" s="37" t="str">
        <f t="shared" ref="A99" si="69">"4R/"&amp;YEAR(C99)</f>
        <v>4R/2011</v>
      </c>
      <c r="B99" s="34" t="s">
        <v>252</v>
      </c>
      <c r="C99" s="35">
        <v>40702</v>
      </c>
      <c r="D99" s="34"/>
      <c r="E99" s="34" t="s">
        <v>253</v>
      </c>
      <c r="F99" s="39">
        <v>12.25</v>
      </c>
      <c r="G99" s="34"/>
      <c r="H99" s="34">
        <v>1.33</v>
      </c>
      <c r="I99" s="34">
        <v>12.17</v>
      </c>
    </row>
    <row r="100" spans="1:9" ht="40.200000000000003" thickBot="1" x14ac:dyDescent="0.35">
      <c r="A100" s="37" t="str">
        <f t="shared" ref="A100" si="70">"3R/"&amp;YEAR(C100)</f>
        <v>3R/2011</v>
      </c>
      <c r="B100" s="34" t="s">
        <v>254</v>
      </c>
      <c r="C100" s="35">
        <v>40653</v>
      </c>
      <c r="D100" s="34"/>
      <c r="E100" s="34" t="s">
        <v>255</v>
      </c>
      <c r="F100" s="39">
        <v>12</v>
      </c>
      <c r="G100" s="34"/>
      <c r="H100" s="34">
        <v>1.49</v>
      </c>
      <c r="I100" s="34">
        <v>11.92</v>
      </c>
    </row>
    <row r="101" spans="1:9" ht="40.200000000000003" thickBot="1" x14ac:dyDescent="0.35">
      <c r="A101" s="37" t="str">
        <f t="shared" ref="A101" si="71">"2R/"&amp;YEAR(C101)</f>
        <v>2R/2011</v>
      </c>
      <c r="B101" s="34" t="s">
        <v>256</v>
      </c>
      <c r="C101" s="35">
        <v>40604</v>
      </c>
      <c r="D101" s="34"/>
      <c r="E101" s="34" t="s">
        <v>257</v>
      </c>
      <c r="F101" s="39">
        <v>11.75</v>
      </c>
      <c r="G101" s="34"/>
      <c r="H101" s="34">
        <v>1.46</v>
      </c>
      <c r="I101" s="34">
        <v>11.67</v>
      </c>
    </row>
    <row r="102" spans="1:9" ht="40.200000000000003" thickBot="1" x14ac:dyDescent="0.35">
      <c r="A102" s="37" t="str">
        <f t="shared" si="43"/>
        <v>1R/2011</v>
      </c>
      <c r="B102" s="34" t="s">
        <v>258</v>
      </c>
      <c r="C102" s="35">
        <v>40562</v>
      </c>
      <c r="D102" s="34"/>
      <c r="E102" s="34" t="s">
        <v>259</v>
      </c>
      <c r="F102" s="39">
        <v>11.25</v>
      </c>
      <c r="G102" s="34"/>
      <c r="H102" s="34">
        <v>1.27</v>
      </c>
      <c r="I102" s="34">
        <v>11.17</v>
      </c>
    </row>
    <row r="103" spans="1:9" ht="40.200000000000003" thickBot="1" x14ac:dyDescent="0.35">
      <c r="A103" s="37" t="str">
        <f t="shared" ref="A103" si="72">"8R/"&amp;YEAR(C103)</f>
        <v>8R/2010</v>
      </c>
      <c r="B103" s="34" t="s">
        <v>260</v>
      </c>
      <c r="C103" s="35">
        <v>40520</v>
      </c>
      <c r="D103" s="34"/>
      <c r="E103" s="34" t="s">
        <v>261</v>
      </c>
      <c r="F103" s="39">
        <v>10.75</v>
      </c>
      <c r="G103" s="34"/>
      <c r="H103" s="34">
        <v>1.21</v>
      </c>
      <c r="I103" s="34">
        <v>10.66</v>
      </c>
    </row>
    <row r="104" spans="1:9" ht="40.200000000000003" thickBot="1" x14ac:dyDescent="0.35">
      <c r="A104" s="37" t="str">
        <f t="shared" ref="A104" si="73">"7R/"&amp;YEAR(C104)</f>
        <v>7R/2010</v>
      </c>
      <c r="B104" s="34" t="s">
        <v>262</v>
      </c>
      <c r="C104" s="35">
        <v>40471</v>
      </c>
      <c r="D104" s="34"/>
      <c r="E104" s="34" t="s">
        <v>263</v>
      </c>
      <c r="F104" s="39">
        <v>10.75</v>
      </c>
      <c r="G104" s="34"/>
      <c r="H104" s="34">
        <v>1.34</v>
      </c>
      <c r="I104" s="34">
        <v>10.66</v>
      </c>
    </row>
    <row r="105" spans="1:9" ht="40.200000000000003" thickBot="1" x14ac:dyDescent="0.35">
      <c r="A105" s="37" t="str">
        <f t="shared" ref="A105" si="74">"6R/"&amp;YEAR(C105)</f>
        <v>6R/2010</v>
      </c>
      <c r="B105" s="34" t="s">
        <v>264</v>
      </c>
      <c r="C105" s="35">
        <v>40422</v>
      </c>
      <c r="D105" s="34"/>
      <c r="E105" s="34" t="s">
        <v>265</v>
      </c>
      <c r="F105" s="39">
        <v>10.75</v>
      </c>
      <c r="G105" s="34"/>
      <c r="H105" s="34">
        <v>1.34</v>
      </c>
      <c r="I105" s="34">
        <v>10.66</v>
      </c>
    </row>
    <row r="106" spans="1:9" ht="40.200000000000003" thickBot="1" x14ac:dyDescent="0.35">
      <c r="A106" s="37" t="str">
        <f t="shared" ref="A106" si="75">"5R/"&amp;YEAR(C106)</f>
        <v>5R/2010</v>
      </c>
      <c r="B106" s="34" t="s">
        <v>266</v>
      </c>
      <c r="C106" s="35">
        <v>40380</v>
      </c>
      <c r="D106" s="34"/>
      <c r="E106" s="34" t="s">
        <v>267</v>
      </c>
      <c r="F106" s="39">
        <v>10.75</v>
      </c>
      <c r="G106" s="34"/>
      <c r="H106" s="34">
        <v>1.21</v>
      </c>
      <c r="I106" s="34">
        <v>10.66</v>
      </c>
    </row>
    <row r="107" spans="1:9" ht="40.200000000000003" thickBot="1" x14ac:dyDescent="0.35">
      <c r="A107" s="37" t="str">
        <f t="shared" ref="A107" si="76">"4R/"&amp;YEAR(C107)</f>
        <v>4R/2010</v>
      </c>
      <c r="B107" s="34" t="s">
        <v>268</v>
      </c>
      <c r="C107" s="35">
        <v>40338</v>
      </c>
      <c r="D107" s="34"/>
      <c r="E107" s="34" t="s">
        <v>269</v>
      </c>
      <c r="F107" s="39">
        <v>10.25</v>
      </c>
      <c r="G107" s="34"/>
      <c r="H107" s="34">
        <v>1.1599999999999999</v>
      </c>
      <c r="I107" s="34">
        <v>10.16</v>
      </c>
    </row>
    <row r="108" spans="1:9" ht="40.200000000000003" thickBot="1" x14ac:dyDescent="0.35">
      <c r="A108" s="37" t="str">
        <f t="shared" ref="A108" si="77">"3R/"&amp;YEAR(C108)</f>
        <v>3R/2010</v>
      </c>
      <c r="B108" s="34" t="s">
        <v>270</v>
      </c>
      <c r="C108" s="35">
        <v>40296</v>
      </c>
      <c r="D108" s="34"/>
      <c r="E108" s="34" t="s">
        <v>271</v>
      </c>
      <c r="F108" s="39">
        <v>9.5</v>
      </c>
      <c r="G108" s="34"/>
      <c r="H108" s="34">
        <v>1.04</v>
      </c>
      <c r="I108" s="34">
        <v>9.4</v>
      </c>
    </row>
    <row r="109" spans="1:9" ht="40.200000000000003" thickBot="1" x14ac:dyDescent="0.35">
      <c r="A109" s="37" t="str">
        <f t="shared" ref="A109" si="78">"2R/"&amp;YEAR(C109)</f>
        <v>2R/2010</v>
      </c>
      <c r="B109" s="34" t="s">
        <v>272</v>
      </c>
      <c r="C109" s="35">
        <v>40254</v>
      </c>
      <c r="D109" s="34"/>
      <c r="E109" s="34" t="s">
        <v>273</v>
      </c>
      <c r="F109" s="39">
        <v>8.75</v>
      </c>
      <c r="G109" s="34"/>
      <c r="H109" s="34">
        <v>0.93</v>
      </c>
      <c r="I109" s="34">
        <v>8.65</v>
      </c>
    </row>
    <row r="110" spans="1:9" ht="40.200000000000003" thickBot="1" x14ac:dyDescent="0.35">
      <c r="A110" s="37" t="str">
        <f t="shared" si="43"/>
        <v>1R/2010</v>
      </c>
      <c r="B110" s="34" t="s">
        <v>274</v>
      </c>
      <c r="C110" s="35">
        <v>40205</v>
      </c>
      <c r="D110" s="34"/>
      <c r="E110" s="34" t="s">
        <v>275</v>
      </c>
      <c r="F110" s="39">
        <v>8.75</v>
      </c>
      <c r="G110" s="34"/>
      <c r="H110" s="34">
        <v>1.0900000000000001</v>
      </c>
      <c r="I110" s="34">
        <v>8.65</v>
      </c>
    </row>
    <row r="111" spans="1:9" ht="40.200000000000003" thickBot="1" x14ac:dyDescent="0.35">
      <c r="A111" s="37" t="str">
        <f t="shared" ref="A111" si="79">"8R/"&amp;YEAR(C111)</f>
        <v>8R/2009</v>
      </c>
      <c r="B111" s="34" t="s">
        <v>276</v>
      </c>
      <c r="C111" s="35">
        <v>40156</v>
      </c>
      <c r="D111" s="34"/>
      <c r="E111" s="34" t="s">
        <v>277</v>
      </c>
      <c r="F111" s="39">
        <v>8.75</v>
      </c>
      <c r="G111" s="34"/>
      <c r="H111" s="34">
        <v>1.0900000000000001</v>
      </c>
      <c r="I111" s="34">
        <v>8.65</v>
      </c>
    </row>
    <row r="112" spans="1:9" ht="40.200000000000003" thickBot="1" x14ac:dyDescent="0.35">
      <c r="A112" s="37" t="str">
        <f t="shared" ref="A112" si="80">"7R/"&amp;YEAR(C112)</f>
        <v>7R/2009</v>
      </c>
      <c r="B112" s="34" t="s">
        <v>278</v>
      </c>
      <c r="C112" s="35">
        <v>40107</v>
      </c>
      <c r="D112" s="34"/>
      <c r="E112" s="34" t="s">
        <v>279</v>
      </c>
      <c r="F112" s="39">
        <v>8.75</v>
      </c>
      <c r="G112" s="34"/>
      <c r="H112" s="34">
        <v>1.1299999999999999</v>
      </c>
      <c r="I112" s="34">
        <v>8.65</v>
      </c>
    </row>
    <row r="113" spans="1:9" ht="40.200000000000003" thickBot="1" x14ac:dyDescent="0.35">
      <c r="A113" s="37" t="str">
        <f t="shared" ref="A113" si="81">"6R/"&amp;YEAR(C113)</f>
        <v>6R/2009</v>
      </c>
      <c r="B113" s="34" t="s">
        <v>280</v>
      </c>
      <c r="C113" s="35">
        <v>40058</v>
      </c>
      <c r="D113" s="34"/>
      <c r="E113" s="34" t="s">
        <v>281</v>
      </c>
      <c r="F113" s="39">
        <v>8.75</v>
      </c>
      <c r="G113" s="34"/>
      <c r="H113" s="34">
        <v>1.0900000000000001</v>
      </c>
      <c r="I113" s="34">
        <v>8.65</v>
      </c>
    </row>
    <row r="114" spans="1:9" ht="40.200000000000003" thickBot="1" x14ac:dyDescent="0.35">
      <c r="A114" s="37" t="str">
        <f t="shared" ref="A114" si="82">"5R/"&amp;YEAR(C114)</f>
        <v>5R/2009</v>
      </c>
      <c r="B114" s="34" t="s">
        <v>282</v>
      </c>
      <c r="C114" s="35">
        <v>40016</v>
      </c>
      <c r="D114" s="34"/>
      <c r="E114" s="34" t="s">
        <v>283</v>
      </c>
      <c r="F114" s="39">
        <v>8.75</v>
      </c>
      <c r="G114" s="34"/>
      <c r="H114" s="34">
        <v>0.99</v>
      </c>
      <c r="I114" s="34">
        <v>8.65</v>
      </c>
    </row>
    <row r="115" spans="1:9" ht="40.200000000000003" thickBot="1" x14ac:dyDescent="0.35">
      <c r="A115" s="37" t="str">
        <f t="shared" ref="A115" si="83">"4R/"&amp;YEAR(C115)</f>
        <v>4R/2009</v>
      </c>
      <c r="B115" s="34" t="s">
        <v>284</v>
      </c>
      <c r="C115" s="35">
        <v>39974</v>
      </c>
      <c r="D115" s="34"/>
      <c r="E115" s="34" t="s">
        <v>285</v>
      </c>
      <c r="F115" s="39">
        <v>9.25</v>
      </c>
      <c r="G115" s="34"/>
      <c r="H115" s="34">
        <v>1.01</v>
      </c>
      <c r="I115" s="34">
        <v>9.16</v>
      </c>
    </row>
    <row r="116" spans="1:9" ht="40.200000000000003" thickBot="1" x14ac:dyDescent="0.35">
      <c r="A116" s="37" t="str">
        <f t="shared" ref="A116" si="84">"3R/"&amp;YEAR(C116)</f>
        <v>3R/2009</v>
      </c>
      <c r="B116" s="34" t="s">
        <v>286</v>
      </c>
      <c r="C116" s="35">
        <v>39932</v>
      </c>
      <c r="D116" s="34"/>
      <c r="E116" s="34" t="s">
        <v>287</v>
      </c>
      <c r="F116" s="39">
        <v>10.25</v>
      </c>
      <c r="G116" s="34"/>
      <c r="H116" s="34">
        <v>1.1200000000000001</v>
      </c>
      <c r="I116" s="34">
        <v>10.16</v>
      </c>
    </row>
    <row r="117" spans="1:9" ht="40.200000000000003" thickBot="1" x14ac:dyDescent="0.35">
      <c r="A117" s="37" t="str">
        <f t="shared" ref="A117" si="85">"2R/"&amp;YEAR(C117)</f>
        <v>2R/2009</v>
      </c>
      <c r="B117" s="34" t="s">
        <v>288</v>
      </c>
      <c r="C117" s="35">
        <v>39883</v>
      </c>
      <c r="D117" s="34"/>
      <c r="E117" s="34" t="s">
        <v>289</v>
      </c>
      <c r="F117" s="39">
        <v>11.25</v>
      </c>
      <c r="G117" s="34"/>
      <c r="H117" s="34">
        <v>1.4</v>
      </c>
      <c r="I117" s="34">
        <v>11.16</v>
      </c>
    </row>
    <row r="118" spans="1:9" ht="40.200000000000003" thickBot="1" x14ac:dyDescent="0.35">
      <c r="A118" s="37" t="str">
        <f t="shared" si="43"/>
        <v>1R/2009</v>
      </c>
      <c r="B118" s="34" t="s">
        <v>290</v>
      </c>
      <c r="C118" s="35">
        <v>39834</v>
      </c>
      <c r="D118" s="34"/>
      <c r="E118" s="34" t="s">
        <v>291</v>
      </c>
      <c r="F118" s="39">
        <v>12.75</v>
      </c>
      <c r="G118" s="34"/>
      <c r="H118" s="34">
        <v>1.57</v>
      </c>
      <c r="I118" s="34">
        <v>12.66</v>
      </c>
    </row>
    <row r="119" spans="1:9" ht="40.200000000000003" thickBot="1" x14ac:dyDescent="0.35">
      <c r="A119" s="37" t="str">
        <f t="shared" ref="A119" si="86">"8R/"&amp;YEAR(C119)</f>
        <v>8R/2008</v>
      </c>
      <c r="B119" s="34" t="s">
        <v>292</v>
      </c>
      <c r="C119" s="35">
        <v>39792</v>
      </c>
      <c r="D119" s="34"/>
      <c r="E119" s="34" t="s">
        <v>293</v>
      </c>
      <c r="F119" s="39">
        <v>13.75</v>
      </c>
      <c r="G119" s="34"/>
      <c r="H119" s="34">
        <v>1.43</v>
      </c>
      <c r="I119" s="34">
        <v>13.66</v>
      </c>
    </row>
    <row r="120" spans="1:9" ht="40.200000000000003" thickBot="1" x14ac:dyDescent="0.35">
      <c r="A120" s="37" t="str">
        <f t="shared" ref="A120" si="87">"7R/"&amp;YEAR(C120)</f>
        <v>7R/2008</v>
      </c>
      <c r="B120" s="34" t="s">
        <v>294</v>
      </c>
      <c r="C120" s="35">
        <v>39750</v>
      </c>
      <c r="D120" s="34"/>
      <c r="E120" s="34" t="s">
        <v>295</v>
      </c>
      <c r="F120" s="39">
        <v>13.75</v>
      </c>
      <c r="G120" s="34"/>
      <c r="H120" s="34">
        <v>1.53</v>
      </c>
      <c r="I120" s="34">
        <v>13.65</v>
      </c>
    </row>
    <row r="121" spans="1:9" ht="40.200000000000003" thickBot="1" x14ac:dyDescent="0.35">
      <c r="A121" s="37" t="str">
        <f t="shared" ref="A121" si="88">"6R/"&amp;YEAR(C121)</f>
        <v>6R/2008</v>
      </c>
      <c r="B121" s="34" t="s">
        <v>296</v>
      </c>
      <c r="C121" s="35">
        <v>39701</v>
      </c>
      <c r="D121" s="34"/>
      <c r="E121" s="34" t="s">
        <v>297</v>
      </c>
      <c r="F121" s="39">
        <v>13.75</v>
      </c>
      <c r="G121" s="34"/>
      <c r="H121" s="34">
        <v>1.79</v>
      </c>
      <c r="I121" s="34">
        <v>13.66</v>
      </c>
    </row>
    <row r="122" spans="1:9" ht="40.200000000000003" thickBot="1" x14ac:dyDescent="0.35">
      <c r="A122" s="37" t="str">
        <f t="shared" ref="A122" si="89">"5R/"&amp;YEAR(C122)</f>
        <v>5R/2008</v>
      </c>
      <c r="B122" s="34" t="s">
        <v>298</v>
      </c>
      <c r="C122" s="35">
        <v>39652</v>
      </c>
      <c r="D122" s="34"/>
      <c r="E122" s="34" t="s">
        <v>299</v>
      </c>
      <c r="F122" s="39">
        <v>13</v>
      </c>
      <c r="G122" s="34"/>
      <c r="H122" s="34">
        <v>1.7</v>
      </c>
      <c r="I122" s="34">
        <v>12.92</v>
      </c>
    </row>
    <row r="123" spans="1:9" ht="40.200000000000003" thickBot="1" x14ac:dyDescent="0.35">
      <c r="A123" s="37" t="str">
        <f t="shared" ref="A123" si="90">"4R/"&amp;YEAR(C123)</f>
        <v>4R/2008</v>
      </c>
      <c r="B123" s="34" t="s">
        <v>300</v>
      </c>
      <c r="C123" s="35">
        <v>39603</v>
      </c>
      <c r="D123" s="34"/>
      <c r="E123" s="34" t="s">
        <v>301</v>
      </c>
      <c r="F123" s="39">
        <v>12.25</v>
      </c>
      <c r="G123" s="34"/>
      <c r="H123" s="34">
        <v>1.61</v>
      </c>
      <c r="I123" s="34">
        <v>12.17</v>
      </c>
    </row>
    <row r="124" spans="1:9" ht="40.200000000000003" thickBot="1" x14ac:dyDescent="0.35">
      <c r="A124" s="37" t="str">
        <f t="shared" ref="A124" si="91">"3R/"&amp;YEAR(C124)</f>
        <v>3R/2008</v>
      </c>
      <c r="B124" s="34" t="s">
        <v>302</v>
      </c>
      <c r="C124" s="35">
        <v>39554</v>
      </c>
      <c r="D124" s="34"/>
      <c r="E124" s="34" t="s">
        <v>303</v>
      </c>
      <c r="F124" s="39">
        <v>11.75</v>
      </c>
      <c r="G124" s="34"/>
      <c r="H124" s="34">
        <v>1.41</v>
      </c>
      <c r="I124" s="34">
        <v>11.63</v>
      </c>
    </row>
    <row r="125" spans="1:9" ht="40.200000000000003" thickBot="1" x14ac:dyDescent="0.35">
      <c r="A125" s="37" t="str">
        <f t="shared" ref="A125" si="92">"2R/"&amp;YEAR(C125)</f>
        <v>2R/2008</v>
      </c>
      <c r="B125" s="34" t="s">
        <v>304</v>
      </c>
      <c r="C125" s="35">
        <v>39512</v>
      </c>
      <c r="D125" s="34"/>
      <c r="E125" s="34" t="s">
        <v>305</v>
      </c>
      <c r="F125" s="39">
        <v>11.25</v>
      </c>
      <c r="G125" s="34"/>
      <c r="H125" s="34">
        <v>1.23</v>
      </c>
      <c r="I125" s="34">
        <v>11.18</v>
      </c>
    </row>
    <row r="126" spans="1:9" ht="40.200000000000003" thickBot="1" x14ac:dyDescent="0.35">
      <c r="A126" s="37" t="str">
        <f t="shared" si="43"/>
        <v>1R/2008</v>
      </c>
      <c r="B126" s="34" t="s">
        <v>306</v>
      </c>
      <c r="C126" s="35">
        <v>39470</v>
      </c>
      <c r="D126" s="34"/>
      <c r="E126" s="34" t="s">
        <v>307</v>
      </c>
      <c r="F126" s="39">
        <v>11.25</v>
      </c>
      <c r="G126" s="34"/>
      <c r="H126" s="34">
        <v>1.18</v>
      </c>
      <c r="I126" s="34">
        <v>11.18</v>
      </c>
    </row>
    <row r="127" spans="1:9" ht="40.200000000000003" thickBot="1" x14ac:dyDescent="0.35">
      <c r="A127" s="37" t="str">
        <f t="shared" ref="A127" si="93">"8R/"&amp;YEAR(C127)</f>
        <v>8R/2007</v>
      </c>
      <c r="B127" s="34" t="s">
        <v>308</v>
      </c>
      <c r="C127" s="35">
        <v>39421</v>
      </c>
      <c r="D127" s="34"/>
      <c r="E127" s="34" t="s">
        <v>309</v>
      </c>
      <c r="F127" s="39">
        <v>11.25</v>
      </c>
      <c r="G127" s="34"/>
      <c r="H127" s="34">
        <v>1.4</v>
      </c>
      <c r="I127" s="34">
        <v>11.18</v>
      </c>
    </row>
    <row r="128" spans="1:9" ht="40.200000000000003" thickBot="1" x14ac:dyDescent="0.35">
      <c r="A128" s="37" t="str">
        <f t="shared" ref="A128" si="94">"7R/"&amp;YEAR(C128)</f>
        <v>7R/2007</v>
      </c>
      <c r="B128" s="34" t="s">
        <v>310</v>
      </c>
      <c r="C128" s="35">
        <v>39372</v>
      </c>
      <c r="D128" s="34"/>
      <c r="E128" s="34" t="s">
        <v>311</v>
      </c>
      <c r="F128" s="39">
        <v>11.25</v>
      </c>
      <c r="G128" s="34"/>
      <c r="H128" s="34">
        <v>1.4</v>
      </c>
      <c r="I128" s="34">
        <v>11.18</v>
      </c>
    </row>
    <row r="129" spans="1:9" ht="40.200000000000003" thickBot="1" x14ac:dyDescent="0.35">
      <c r="A129" s="37" t="str">
        <f t="shared" ref="A129" si="95">"6R/"&amp;YEAR(C129)</f>
        <v>6R/2007</v>
      </c>
      <c r="B129" s="34" t="s">
        <v>312</v>
      </c>
      <c r="C129" s="35">
        <v>39330</v>
      </c>
      <c r="D129" s="34"/>
      <c r="E129" s="34" t="s">
        <v>313</v>
      </c>
      <c r="F129" s="39">
        <v>11.25</v>
      </c>
      <c r="G129" s="34"/>
      <c r="H129" s="34">
        <v>1.18</v>
      </c>
      <c r="I129" s="34">
        <v>11.18</v>
      </c>
    </row>
    <row r="130" spans="1:9" ht="40.200000000000003" thickBot="1" x14ac:dyDescent="0.35">
      <c r="A130" s="37" t="str">
        <f t="shared" ref="A130" si="96">"5R/"&amp;YEAR(C130)</f>
        <v>5R/2007</v>
      </c>
      <c r="B130" s="34" t="s">
        <v>314</v>
      </c>
      <c r="C130" s="35">
        <v>39281</v>
      </c>
      <c r="D130" s="34"/>
      <c r="E130" s="34" t="s">
        <v>315</v>
      </c>
      <c r="F130" s="39">
        <v>11.5</v>
      </c>
      <c r="G130" s="34"/>
      <c r="H130" s="34">
        <v>1.51</v>
      </c>
      <c r="I130" s="34">
        <v>11.43</v>
      </c>
    </row>
    <row r="131" spans="1:9" ht="40.200000000000003" thickBot="1" x14ac:dyDescent="0.35">
      <c r="A131" s="37" t="str">
        <f t="shared" ref="A131" si="97">"4R/"&amp;YEAR(C131)</f>
        <v>4R/2007</v>
      </c>
      <c r="B131" s="34" t="s">
        <v>316</v>
      </c>
      <c r="C131" s="35">
        <v>39239</v>
      </c>
      <c r="D131" s="34"/>
      <c r="E131" s="34" t="s">
        <v>317</v>
      </c>
      <c r="F131" s="39">
        <v>12</v>
      </c>
      <c r="G131" s="34"/>
      <c r="H131" s="34">
        <v>1.31</v>
      </c>
      <c r="I131" s="34">
        <v>11.93</v>
      </c>
    </row>
    <row r="132" spans="1:9" ht="40.200000000000003" thickBot="1" x14ac:dyDescent="0.35">
      <c r="A132" s="37" t="str">
        <f t="shared" ref="A132" si="98">"3R/"&amp;YEAR(C132)</f>
        <v>3R/2007</v>
      </c>
      <c r="B132" s="34" t="s">
        <v>318</v>
      </c>
      <c r="C132" s="35">
        <v>39190</v>
      </c>
      <c r="D132" s="34"/>
      <c r="E132" s="34" t="s">
        <v>319</v>
      </c>
      <c r="F132" s="39">
        <v>12.5</v>
      </c>
      <c r="G132" s="34"/>
      <c r="H132" s="34">
        <v>1.59</v>
      </c>
      <c r="I132" s="34">
        <v>12.43</v>
      </c>
    </row>
    <row r="133" spans="1:9" ht="40.200000000000003" thickBot="1" x14ac:dyDescent="0.35">
      <c r="A133" s="37" t="str">
        <f t="shared" ref="A133" si="99">"2R/"&amp;YEAR(C133)</f>
        <v>2R/2007</v>
      </c>
      <c r="B133" s="34" t="s">
        <v>320</v>
      </c>
      <c r="C133" s="35">
        <v>39148</v>
      </c>
      <c r="D133" s="34"/>
      <c r="E133" s="34" t="s">
        <v>321</v>
      </c>
      <c r="F133" s="39">
        <v>12.75</v>
      </c>
      <c r="G133" s="34"/>
      <c r="H133" s="34">
        <v>1.38</v>
      </c>
      <c r="I133" s="34">
        <v>12.68</v>
      </c>
    </row>
    <row r="134" spans="1:9" ht="40.200000000000003" thickBot="1" x14ac:dyDescent="0.35">
      <c r="A134" s="37" t="str">
        <f t="shared" ref="A134:A142" si="100">"1R/"&amp;YEAR(C134)</f>
        <v>1R/2007</v>
      </c>
      <c r="B134" s="34" t="s">
        <v>322</v>
      </c>
      <c r="C134" s="35">
        <v>39106</v>
      </c>
      <c r="D134" s="34"/>
      <c r="E134" s="34" t="s">
        <v>323</v>
      </c>
      <c r="F134" s="39">
        <v>13</v>
      </c>
      <c r="G134" s="34"/>
      <c r="H134" s="34">
        <v>1.36</v>
      </c>
      <c r="I134" s="34">
        <v>12.93</v>
      </c>
    </row>
    <row r="135" spans="1:9" ht="40.200000000000003" thickBot="1" x14ac:dyDescent="0.35">
      <c r="A135" s="37" t="str">
        <f t="shared" ref="A135" si="101">"8R/"&amp;YEAR(C135)</f>
        <v>8R/2006</v>
      </c>
      <c r="B135" s="34" t="s">
        <v>324</v>
      </c>
      <c r="C135" s="35">
        <v>39050</v>
      </c>
      <c r="D135" s="34"/>
      <c r="E135" s="34" t="s">
        <v>325</v>
      </c>
      <c r="F135" s="39">
        <v>13.25</v>
      </c>
      <c r="G135" s="34"/>
      <c r="H135" s="34">
        <v>1.89</v>
      </c>
      <c r="I135" s="34">
        <v>13.19</v>
      </c>
    </row>
    <row r="136" spans="1:9" ht="40.200000000000003" thickBot="1" x14ac:dyDescent="0.35">
      <c r="A136" s="37" t="str">
        <f t="shared" ref="A136" si="102">"7R/"&amp;YEAR(C136)</f>
        <v>7R/2006</v>
      </c>
      <c r="B136" s="34" t="s">
        <v>326</v>
      </c>
      <c r="C136" s="35">
        <v>39007</v>
      </c>
      <c r="D136" s="34"/>
      <c r="E136" s="34" t="s">
        <v>327</v>
      </c>
      <c r="F136" s="39">
        <v>13.75</v>
      </c>
      <c r="G136" s="34"/>
      <c r="H136" s="34">
        <v>1.43</v>
      </c>
      <c r="I136" s="34">
        <v>13.67</v>
      </c>
    </row>
    <row r="137" spans="1:9" ht="40.200000000000003" thickBot="1" x14ac:dyDescent="0.35">
      <c r="A137" s="37" t="str">
        <f t="shared" ref="A137" si="103">"6R/"&amp;YEAR(C137)</f>
        <v>6R/2006</v>
      </c>
      <c r="B137" s="34" t="s">
        <v>328</v>
      </c>
      <c r="C137" s="35">
        <v>38959</v>
      </c>
      <c r="D137" s="34"/>
      <c r="E137" s="34" t="s">
        <v>329</v>
      </c>
      <c r="F137" s="39">
        <v>14.25</v>
      </c>
      <c r="G137" s="34"/>
      <c r="H137" s="34">
        <v>1.75</v>
      </c>
      <c r="I137" s="34">
        <v>14.17</v>
      </c>
    </row>
    <row r="138" spans="1:9" ht="40.200000000000003" thickBot="1" x14ac:dyDescent="0.35">
      <c r="A138" s="37" t="str">
        <f t="shared" ref="A138" si="104">"5R/"&amp;YEAR(C138)</f>
        <v>5R/2006</v>
      </c>
      <c r="B138" s="34" t="s">
        <v>330</v>
      </c>
      <c r="C138" s="35">
        <v>38917</v>
      </c>
      <c r="D138" s="34"/>
      <c r="E138" s="34" t="s">
        <v>331</v>
      </c>
      <c r="F138" s="39">
        <v>14.75</v>
      </c>
      <c r="G138" s="34"/>
      <c r="H138" s="34">
        <v>1.64</v>
      </c>
      <c r="I138" s="34">
        <v>14.67</v>
      </c>
    </row>
    <row r="139" spans="1:9" ht="40.200000000000003" thickBot="1" x14ac:dyDescent="0.35">
      <c r="A139" s="37" t="str">
        <f t="shared" ref="A139" si="105">"4R/"&amp;YEAR(C139)</f>
        <v>4R/2006</v>
      </c>
      <c r="B139" s="34" t="s">
        <v>332</v>
      </c>
      <c r="C139" s="35">
        <v>38868</v>
      </c>
      <c r="D139" s="34"/>
      <c r="E139" s="34" t="s">
        <v>333</v>
      </c>
      <c r="F139" s="39">
        <v>15.25</v>
      </c>
      <c r="G139" s="34"/>
      <c r="H139" s="34">
        <v>1.92</v>
      </c>
      <c r="I139" s="34">
        <v>15.18</v>
      </c>
    </row>
    <row r="140" spans="1:9" ht="40.200000000000003" thickBot="1" x14ac:dyDescent="0.35">
      <c r="A140" s="37" t="str">
        <f t="shared" ref="A140" si="106">"3R/"&amp;YEAR(C140)</f>
        <v>3R/2006</v>
      </c>
      <c r="B140" s="34" t="s">
        <v>334</v>
      </c>
      <c r="C140" s="35">
        <v>38826</v>
      </c>
      <c r="D140" s="34"/>
      <c r="E140" s="34" t="s">
        <v>335</v>
      </c>
      <c r="F140" s="39">
        <v>15.75</v>
      </c>
      <c r="G140" s="34"/>
      <c r="H140" s="34">
        <v>1.63</v>
      </c>
      <c r="I140" s="34">
        <v>15.7</v>
      </c>
    </row>
    <row r="141" spans="1:9" ht="40.200000000000003" thickBot="1" x14ac:dyDescent="0.35">
      <c r="A141" s="37" t="str">
        <f t="shared" ref="A141" si="107">"2R/"&amp;YEAR(C141)</f>
        <v>2R/2006</v>
      </c>
      <c r="B141" s="34" t="s">
        <v>336</v>
      </c>
      <c r="C141" s="35">
        <v>38784</v>
      </c>
      <c r="D141" s="34"/>
      <c r="E141" s="34" t="s">
        <v>337</v>
      </c>
      <c r="F141" s="39">
        <v>16.5</v>
      </c>
      <c r="G141" s="34"/>
      <c r="H141" s="34">
        <v>1.77</v>
      </c>
      <c r="I141" s="34">
        <v>16.5</v>
      </c>
    </row>
    <row r="142" spans="1:9" ht="39.6" x14ac:dyDescent="0.3">
      <c r="A142" s="37" t="str">
        <f t="shared" si="100"/>
        <v>1R/2006</v>
      </c>
      <c r="B142" s="34" t="s">
        <v>338</v>
      </c>
      <c r="C142" s="35">
        <v>38735</v>
      </c>
      <c r="D142" s="34"/>
      <c r="E142" s="34" t="s">
        <v>339</v>
      </c>
      <c r="F142" s="39">
        <v>17.25</v>
      </c>
      <c r="G142" s="34"/>
      <c r="H142" s="34">
        <v>2.11</v>
      </c>
      <c r="I142" s="34">
        <v>17.260000000000002</v>
      </c>
    </row>
  </sheetData>
  <mergeCells count="3">
    <mergeCell ref="B1:D2"/>
    <mergeCell ref="E1:E3"/>
    <mergeCell ref="H1:I2"/>
  </mergeCells>
  <hyperlinks>
    <hyperlink ref="L1" r:id="rId1" xr:uid="{00000000-0004-0000-0800-000000000000}"/>
  </hyperlinks>
  <pageMargins left="0.511811024" right="0.511811024" top="0.78740157499999996" bottom="0.78740157499999996" header="0.31496062000000002" footer="0.31496062000000002"/>
  <pageSetup paperSize="9" orientation="portrait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9" tint="0.39997558519241921"/>
  </sheetPr>
  <dimension ref="A1:AR845"/>
  <sheetViews>
    <sheetView workbookViewId="0">
      <pane xSplit="1" ySplit="1" topLeftCell="B815" activePane="bottomRight" state="frozen"/>
      <selection pane="topRight" activeCell="B1" sqref="B1"/>
      <selection pane="bottomLeft" activeCell="A2" sqref="A2"/>
      <selection pane="bottomRight"/>
    </sheetView>
  </sheetViews>
  <sheetFormatPr defaultRowHeight="14.4" x14ac:dyDescent="0.3"/>
  <cols>
    <col min="1" max="1" width="23.44140625" customWidth="1"/>
    <col min="257" max="257" width="23.44140625" customWidth="1"/>
    <col min="513" max="513" width="23.44140625" customWidth="1"/>
    <col min="769" max="769" width="23.44140625" customWidth="1"/>
    <col min="1025" max="1025" width="23.44140625" customWidth="1"/>
    <col min="1281" max="1281" width="23.44140625" customWidth="1"/>
    <col min="1537" max="1537" width="23.44140625" customWidth="1"/>
    <col min="1793" max="1793" width="23.44140625" customWidth="1"/>
    <col min="2049" max="2049" width="23.44140625" customWidth="1"/>
    <col min="2305" max="2305" width="23.44140625" customWidth="1"/>
    <col min="2561" max="2561" width="23.44140625" customWidth="1"/>
    <col min="2817" max="2817" width="23.44140625" customWidth="1"/>
    <col min="3073" max="3073" width="23.44140625" customWidth="1"/>
    <col min="3329" max="3329" width="23.44140625" customWidth="1"/>
    <col min="3585" max="3585" width="23.44140625" customWidth="1"/>
    <col min="3841" max="3841" width="23.44140625" customWidth="1"/>
    <col min="4097" max="4097" width="23.44140625" customWidth="1"/>
    <col min="4353" max="4353" width="23.44140625" customWidth="1"/>
    <col min="4609" max="4609" width="23.44140625" customWidth="1"/>
    <col min="4865" max="4865" width="23.44140625" customWidth="1"/>
    <col min="5121" max="5121" width="23.44140625" customWidth="1"/>
    <col min="5377" max="5377" width="23.44140625" customWidth="1"/>
    <col min="5633" max="5633" width="23.44140625" customWidth="1"/>
    <col min="5889" max="5889" width="23.44140625" customWidth="1"/>
    <col min="6145" max="6145" width="23.44140625" customWidth="1"/>
    <col min="6401" max="6401" width="23.44140625" customWidth="1"/>
    <col min="6657" max="6657" width="23.44140625" customWidth="1"/>
    <col min="6913" max="6913" width="23.44140625" customWidth="1"/>
    <col min="7169" max="7169" width="23.44140625" customWidth="1"/>
    <col min="7425" max="7425" width="23.44140625" customWidth="1"/>
    <col min="7681" max="7681" width="23.44140625" customWidth="1"/>
    <col min="7937" max="7937" width="23.44140625" customWidth="1"/>
    <col min="8193" max="8193" width="23.44140625" customWidth="1"/>
    <col min="8449" max="8449" width="23.44140625" customWidth="1"/>
    <col min="8705" max="8705" width="23.44140625" customWidth="1"/>
    <col min="8961" max="8961" width="23.44140625" customWidth="1"/>
    <col min="9217" max="9217" width="23.44140625" customWidth="1"/>
    <col min="9473" max="9473" width="23.44140625" customWidth="1"/>
    <col min="9729" max="9729" width="23.44140625" customWidth="1"/>
    <col min="9985" max="9985" width="23.44140625" customWidth="1"/>
    <col min="10241" max="10241" width="23.44140625" customWidth="1"/>
    <col min="10497" max="10497" width="23.44140625" customWidth="1"/>
    <col min="10753" max="10753" width="23.44140625" customWidth="1"/>
    <col min="11009" max="11009" width="23.44140625" customWidth="1"/>
    <col min="11265" max="11265" width="23.44140625" customWidth="1"/>
    <col min="11521" max="11521" width="23.44140625" customWidth="1"/>
    <col min="11777" max="11777" width="23.44140625" customWidth="1"/>
    <col min="12033" max="12033" width="23.44140625" customWidth="1"/>
    <col min="12289" max="12289" width="23.44140625" customWidth="1"/>
    <col min="12545" max="12545" width="23.44140625" customWidth="1"/>
    <col min="12801" max="12801" width="23.44140625" customWidth="1"/>
    <col min="13057" max="13057" width="23.44140625" customWidth="1"/>
    <col min="13313" max="13313" width="23.44140625" customWidth="1"/>
    <col min="13569" max="13569" width="23.44140625" customWidth="1"/>
    <col min="13825" max="13825" width="23.44140625" customWidth="1"/>
    <col min="14081" max="14081" width="23.44140625" customWidth="1"/>
    <col min="14337" max="14337" width="23.44140625" customWidth="1"/>
    <col min="14593" max="14593" width="23.44140625" customWidth="1"/>
    <col min="14849" max="14849" width="23.44140625" customWidth="1"/>
    <col min="15105" max="15105" width="23.44140625" customWidth="1"/>
    <col min="15361" max="15361" width="23.44140625" customWidth="1"/>
    <col min="15617" max="15617" width="23.44140625" customWidth="1"/>
    <col min="15873" max="15873" width="23.44140625" customWidth="1"/>
    <col min="16129" max="16129" width="23.44140625" customWidth="1"/>
  </cols>
  <sheetData>
    <row r="1" spans="1:44" x14ac:dyDescent="0.3">
      <c r="A1" s="5" t="s">
        <v>350</v>
      </c>
    </row>
    <row r="2" spans="1:44" x14ac:dyDescent="0.3">
      <c r="A2" s="1" t="s">
        <v>1</v>
      </c>
      <c r="B2" s="1" t="s">
        <v>351</v>
      </c>
      <c r="C2" s="1" t="s">
        <v>352</v>
      </c>
      <c r="D2" s="1" t="s">
        <v>353</v>
      </c>
      <c r="E2" s="1" t="s">
        <v>354</v>
      </c>
      <c r="F2" s="1" t="s">
        <v>355</v>
      </c>
      <c r="G2" s="1" t="s">
        <v>356</v>
      </c>
      <c r="H2" s="1" t="s">
        <v>357</v>
      </c>
      <c r="I2" s="1" t="s">
        <v>358</v>
      </c>
      <c r="J2" s="1" t="s">
        <v>342</v>
      </c>
      <c r="K2" s="1" t="s">
        <v>343</v>
      </c>
      <c r="L2" s="1" t="s">
        <v>344</v>
      </c>
      <c r="M2" s="1" t="s">
        <v>345</v>
      </c>
      <c r="N2" s="1" t="s">
        <v>346</v>
      </c>
      <c r="O2" s="1" t="s">
        <v>347</v>
      </c>
      <c r="P2" s="1" t="s">
        <v>348</v>
      </c>
      <c r="Q2" s="1" t="s">
        <v>349</v>
      </c>
      <c r="R2" s="1" t="s">
        <v>7</v>
      </c>
      <c r="S2" s="1" t="s">
        <v>8</v>
      </c>
      <c r="T2" s="1" t="s">
        <v>9</v>
      </c>
      <c r="U2" s="1" t="s">
        <v>10</v>
      </c>
      <c r="V2" s="1" t="s">
        <v>11</v>
      </c>
      <c r="W2" s="1" t="s">
        <v>12</v>
      </c>
      <c r="X2" s="1" t="s">
        <v>13</v>
      </c>
      <c r="Y2" s="1" t="s">
        <v>14</v>
      </c>
      <c r="Z2" s="1" t="s">
        <v>15</v>
      </c>
      <c r="AA2" s="1" t="s">
        <v>16</v>
      </c>
      <c r="AB2" s="1" t="s">
        <v>17</v>
      </c>
      <c r="AC2" s="1" t="s">
        <v>18</v>
      </c>
      <c r="AD2" s="1" t="s">
        <v>19</v>
      </c>
      <c r="AE2" s="1" t="s">
        <v>20</v>
      </c>
      <c r="AF2" s="1" t="s">
        <v>21</v>
      </c>
      <c r="AG2" s="1" t="s">
        <v>22</v>
      </c>
      <c r="AH2" s="1" t="s">
        <v>23</v>
      </c>
      <c r="AI2" s="1" t="s">
        <v>24</v>
      </c>
      <c r="AJ2" t="s">
        <v>25</v>
      </c>
      <c r="AK2" t="s">
        <v>26</v>
      </c>
      <c r="AL2" t="s">
        <v>27</v>
      </c>
      <c r="AM2" t="s">
        <v>28</v>
      </c>
      <c r="AN2" t="s">
        <v>29</v>
      </c>
      <c r="AO2" t="s">
        <v>30</v>
      </c>
      <c r="AP2" t="s">
        <v>31</v>
      </c>
      <c r="AQ2" t="s">
        <v>32</v>
      </c>
      <c r="AR2" t="s">
        <v>359</v>
      </c>
    </row>
    <row r="3" spans="1:44" x14ac:dyDescent="0.3">
      <c r="A3" s="3">
        <v>43832</v>
      </c>
      <c r="B3" s="4">
        <v>4.25</v>
      </c>
      <c r="C3" s="4">
        <v>4.25</v>
      </c>
      <c r="D3" s="4">
        <v>4.25</v>
      </c>
      <c r="E3" s="4">
        <v>4.25</v>
      </c>
      <c r="F3" s="4">
        <v>4.25</v>
      </c>
      <c r="G3" s="4">
        <v>4.25</v>
      </c>
      <c r="H3" s="4">
        <v>4.5</v>
      </c>
      <c r="I3" s="4">
        <v>4.5</v>
      </c>
      <c r="J3" s="4">
        <v>4.5</v>
      </c>
      <c r="K3" s="4">
        <v>5</v>
      </c>
      <c r="L3" s="4">
        <v>5.25</v>
      </c>
      <c r="M3" s="4">
        <v>5.25</v>
      </c>
    </row>
    <row r="4" spans="1:44" x14ac:dyDescent="0.3">
      <c r="A4" s="3">
        <v>43833</v>
      </c>
      <c r="B4" s="4">
        <v>4.25</v>
      </c>
      <c r="C4" s="4">
        <v>4.25</v>
      </c>
      <c r="D4" s="4">
        <v>4.25</v>
      </c>
      <c r="E4" s="4">
        <v>4.25</v>
      </c>
      <c r="F4" s="4">
        <v>4.25</v>
      </c>
      <c r="G4" s="4">
        <v>4.25</v>
      </c>
      <c r="H4" s="4">
        <v>4.5</v>
      </c>
      <c r="I4" s="4">
        <v>4.5</v>
      </c>
      <c r="J4" s="4">
        <v>4.5</v>
      </c>
      <c r="K4" s="4">
        <v>5</v>
      </c>
      <c r="L4" s="4">
        <v>5.25</v>
      </c>
      <c r="M4" s="4">
        <v>5.25</v>
      </c>
    </row>
    <row r="5" spans="1:44" x14ac:dyDescent="0.3">
      <c r="A5" s="3">
        <v>43836</v>
      </c>
      <c r="B5" s="4">
        <v>4.25</v>
      </c>
      <c r="C5" s="4">
        <v>4.25</v>
      </c>
      <c r="D5" s="4">
        <v>4.25</v>
      </c>
      <c r="E5" s="4">
        <v>4.25</v>
      </c>
      <c r="F5" s="4">
        <v>4.25</v>
      </c>
      <c r="G5" s="4">
        <v>4.25</v>
      </c>
      <c r="H5" s="4">
        <v>4.5</v>
      </c>
      <c r="I5" s="4">
        <v>4.5</v>
      </c>
      <c r="J5" s="4">
        <v>4.5</v>
      </c>
      <c r="K5" s="4">
        <v>4.75</v>
      </c>
      <c r="L5" s="4">
        <v>5</v>
      </c>
      <c r="M5" s="4">
        <v>5.25</v>
      </c>
    </row>
    <row r="6" spans="1:44" x14ac:dyDescent="0.3">
      <c r="A6" s="3">
        <v>43837</v>
      </c>
      <c r="B6" s="4">
        <v>4.25</v>
      </c>
      <c r="C6" s="4">
        <v>4.25</v>
      </c>
      <c r="D6" s="4">
        <v>4.25</v>
      </c>
      <c r="E6" s="4">
        <v>4.25</v>
      </c>
      <c r="F6" s="4">
        <v>4.25</v>
      </c>
      <c r="G6" s="4">
        <v>4.25</v>
      </c>
      <c r="H6" s="4">
        <v>4.38</v>
      </c>
      <c r="I6" s="4">
        <v>4.5</v>
      </c>
      <c r="J6" s="4">
        <v>4.5</v>
      </c>
      <c r="K6" s="4">
        <v>4.75</v>
      </c>
      <c r="L6" s="4">
        <v>5</v>
      </c>
      <c r="M6" s="4">
        <v>5.25</v>
      </c>
    </row>
    <row r="7" spans="1:44" x14ac:dyDescent="0.3">
      <c r="A7" s="3">
        <v>43838</v>
      </c>
      <c r="B7" s="4">
        <v>4.25</v>
      </c>
      <c r="C7" s="4">
        <v>4.25</v>
      </c>
      <c r="D7" s="4">
        <v>4.25</v>
      </c>
      <c r="E7" s="4">
        <v>4.25</v>
      </c>
      <c r="F7" s="4">
        <v>4.25</v>
      </c>
      <c r="G7" s="4">
        <v>4.25</v>
      </c>
      <c r="H7" s="4">
        <v>4.38</v>
      </c>
      <c r="I7" s="4">
        <v>4.5</v>
      </c>
      <c r="J7" s="4">
        <v>4.5</v>
      </c>
      <c r="K7" s="4">
        <v>4.75</v>
      </c>
      <c r="L7" s="4">
        <v>5</v>
      </c>
      <c r="M7" s="4">
        <v>5.25</v>
      </c>
    </row>
    <row r="8" spans="1:44" x14ac:dyDescent="0.3">
      <c r="A8" s="3">
        <v>43839</v>
      </c>
      <c r="B8" s="4">
        <v>4.25</v>
      </c>
      <c r="C8" s="4">
        <v>4.25</v>
      </c>
      <c r="D8" s="4">
        <v>4.25</v>
      </c>
      <c r="E8" s="4">
        <v>4.25</v>
      </c>
      <c r="F8" s="4">
        <v>4.25</v>
      </c>
      <c r="G8" s="4">
        <v>4.25</v>
      </c>
      <c r="H8" s="4">
        <v>4.38</v>
      </c>
      <c r="I8" s="4">
        <v>4.5</v>
      </c>
      <c r="J8" s="4">
        <v>4.5</v>
      </c>
      <c r="K8" s="4">
        <v>4.75</v>
      </c>
      <c r="L8" s="4">
        <v>5</v>
      </c>
      <c r="M8" s="4">
        <v>5.25</v>
      </c>
    </row>
    <row r="9" spans="1:44" x14ac:dyDescent="0.3">
      <c r="A9" s="3">
        <v>43840</v>
      </c>
      <c r="B9" s="4">
        <v>4.25</v>
      </c>
      <c r="C9" s="4">
        <v>4.25</v>
      </c>
      <c r="D9" s="4">
        <v>4.25</v>
      </c>
      <c r="E9" s="4">
        <v>4.25</v>
      </c>
      <c r="F9" s="4">
        <v>4.25</v>
      </c>
      <c r="G9" s="4">
        <v>4.25</v>
      </c>
      <c r="H9" s="4">
        <v>4.5</v>
      </c>
      <c r="I9" s="4">
        <v>4.5</v>
      </c>
      <c r="J9" s="4">
        <v>4.5</v>
      </c>
      <c r="K9" s="4">
        <v>4.75</v>
      </c>
      <c r="L9" s="4">
        <v>5</v>
      </c>
      <c r="M9" s="4">
        <v>5.25</v>
      </c>
    </row>
    <row r="10" spans="1:44" x14ac:dyDescent="0.3">
      <c r="A10" s="3">
        <v>43843</v>
      </c>
      <c r="B10" s="4">
        <v>4.25</v>
      </c>
      <c r="C10" s="4">
        <v>4.25</v>
      </c>
      <c r="D10" s="4">
        <v>4.25</v>
      </c>
      <c r="E10" s="4">
        <v>4.25</v>
      </c>
      <c r="F10" s="4">
        <v>4.25</v>
      </c>
      <c r="G10" s="4">
        <v>4.25</v>
      </c>
      <c r="H10" s="4">
        <v>4.38</v>
      </c>
      <c r="I10" s="4">
        <v>4.5</v>
      </c>
      <c r="J10" s="4">
        <v>4.5</v>
      </c>
      <c r="K10" s="4">
        <v>4.75</v>
      </c>
      <c r="L10" s="4">
        <v>5</v>
      </c>
      <c r="M10" s="4">
        <v>5.25</v>
      </c>
    </row>
    <row r="11" spans="1:44" x14ac:dyDescent="0.3">
      <c r="A11" s="3">
        <v>43844</v>
      </c>
      <c r="B11" s="4">
        <v>4.25</v>
      </c>
      <c r="C11" s="4">
        <v>4.25</v>
      </c>
      <c r="D11" s="4">
        <v>4.25</v>
      </c>
      <c r="E11" s="4">
        <v>4.25</v>
      </c>
      <c r="F11" s="4">
        <v>4.25</v>
      </c>
      <c r="G11" s="4">
        <v>4.25</v>
      </c>
      <c r="H11" s="4">
        <v>4.25</v>
      </c>
      <c r="I11" s="4">
        <v>4.5</v>
      </c>
      <c r="J11" s="4">
        <v>4.5</v>
      </c>
      <c r="K11" s="4">
        <v>4.75</v>
      </c>
      <c r="L11" s="4">
        <v>5</v>
      </c>
      <c r="M11" s="4">
        <v>5.25</v>
      </c>
    </row>
    <row r="12" spans="1:44" x14ac:dyDescent="0.3">
      <c r="A12" s="3">
        <v>43845</v>
      </c>
      <c r="B12" s="4">
        <v>4.25</v>
      </c>
      <c r="C12" s="4">
        <v>4.25</v>
      </c>
      <c r="D12" s="4">
        <v>4.25</v>
      </c>
      <c r="E12" s="4">
        <v>4.25</v>
      </c>
      <c r="F12" s="4">
        <v>4.25</v>
      </c>
      <c r="G12" s="4">
        <v>4.25</v>
      </c>
      <c r="H12" s="4">
        <v>4.25</v>
      </c>
      <c r="I12" s="4">
        <v>4.5</v>
      </c>
      <c r="J12" s="4">
        <v>4.5</v>
      </c>
      <c r="K12" s="4">
        <v>4.75</v>
      </c>
      <c r="L12" s="4">
        <v>5</v>
      </c>
      <c r="M12" s="4">
        <v>5.25</v>
      </c>
    </row>
    <row r="13" spans="1:44" x14ac:dyDescent="0.3">
      <c r="A13" s="3">
        <v>43846</v>
      </c>
      <c r="B13" s="4">
        <v>4.25</v>
      </c>
      <c r="C13" s="4">
        <v>4.25</v>
      </c>
      <c r="D13" s="4">
        <v>4.25</v>
      </c>
      <c r="E13" s="4">
        <v>4.25</v>
      </c>
      <c r="F13" s="4">
        <v>4.25</v>
      </c>
      <c r="G13" s="4">
        <v>4.25</v>
      </c>
      <c r="H13" s="4">
        <v>4.25</v>
      </c>
      <c r="I13" s="4">
        <v>4.5</v>
      </c>
      <c r="J13" s="4">
        <v>4.5</v>
      </c>
      <c r="K13" s="4">
        <v>4.75</v>
      </c>
      <c r="L13" s="4">
        <v>5</v>
      </c>
      <c r="M13" s="4">
        <v>5.25</v>
      </c>
    </row>
    <row r="14" spans="1:44" x14ac:dyDescent="0.3">
      <c r="A14" s="3">
        <v>43847</v>
      </c>
      <c r="B14" s="4">
        <v>4.25</v>
      </c>
      <c r="C14" s="4">
        <v>4.25</v>
      </c>
      <c r="D14" s="4">
        <v>4.25</v>
      </c>
      <c r="E14" s="4">
        <v>4.25</v>
      </c>
      <c r="F14" s="4">
        <v>4.25</v>
      </c>
      <c r="G14" s="4">
        <v>4.25</v>
      </c>
      <c r="H14" s="4">
        <v>4.38</v>
      </c>
      <c r="I14" s="4">
        <v>4.5</v>
      </c>
      <c r="J14" s="4">
        <v>4.5</v>
      </c>
      <c r="K14" s="4">
        <v>4.75</v>
      </c>
      <c r="L14" s="4">
        <v>5</v>
      </c>
      <c r="M14" s="4">
        <v>5.25</v>
      </c>
    </row>
    <row r="15" spans="1:44" x14ac:dyDescent="0.3">
      <c r="A15" s="3">
        <v>43850</v>
      </c>
      <c r="B15" s="4">
        <v>4.25</v>
      </c>
      <c r="C15" s="4">
        <v>4.25</v>
      </c>
      <c r="D15" s="4">
        <v>4.25</v>
      </c>
      <c r="E15" s="4">
        <v>4.25</v>
      </c>
      <c r="F15" s="4">
        <v>4.25</v>
      </c>
      <c r="G15" s="4">
        <v>4.25</v>
      </c>
      <c r="H15" s="4">
        <v>4.25</v>
      </c>
      <c r="I15" s="4">
        <v>4.5</v>
      </c>
      <c r="J15" s="4">
        <v>4.5</v>
      </c>
      <c r="K15" s="4">
        <v>4.75</v>
      </c>
      <c r="L15" s="4">
        <v>5.25</v>
      </c>
      <c r="M15" s="4">
        <v>5.38</v>
      </c>
    </row>
    <row r="16" spans="1:44" x14ac:dyDescent="0.3">
      <c r="A16" s="3">
        <v>43851</v>
      </c>
      <c r="B16" s="4">
        <v>4.25</v>
      </c>
      <c r="C16" s="4">
        <v>4.25</v>
      </c>
      <c r="D16" s="4">
        <v>4.25</v>
      </c>
      <c r="E16" s="4">
        <v>4.25</v>
      </c>
      <c r="F16" s="4">
        <v>4.25</v>
      </c>
      <c r="G16" s="4">
        <v>4.25</v>
      </c>
      <c r="H16" s="4">
        <v>4.25</v>
      </c>
      <c r="I16" s="4">
        <v>4.5</v>
      </c>
      <c r="J16" s="4">
        <v>4.5</v>
      </c>
      <c r="K16" s="4">
        <v>4.75</v>
      </c>
      <c r="L16" s="4">
        <v>5.25</v>
      </c>
      <c r="M16" s="4">
        <v>5.25</v>
      </c>
    </row>
    <row r="17" spans="1:18" x14ac:dyDescent="0.3">
      <c r="A17" s="3">
        <v>43852</v>
      </c>
      <c r="B17" s="4">
        <v>4.25</v>
      </c>
      <c r="C17" s="4">
        <v>4.25</v>
      </c>
      <c r="D17" s="4">
        <v>4.25</v>
      </c>
      <c r="E17" s="4">
        <v>4.25</v>
      </c>
      <c r="F17" s="4">
        <v>4.25</v>
      </c>
      <c r="G17" s="4">
        <v>4.25</v>
      </c>
      <c r="H17" s="4">
        <v>4.25</v>
      </c>
      <c r="I17" s="4">
        <v>4.5</v>
      </c>
      <c r="J17" s="4">
        <v>4.5</v>
      </c>
      <c r="K17" s="4">
        <v>4.75</v>
      </c>
      <c r="L17" s="4">
        <v>5.25</v>
      </c>
      <c r="M17" s="4">
        <v>5.5</v>
      </c>
    </row>
    <row r="18" spans="1:18" x14ac:dyDescent="0.3">
      <c r="A18" s="3">
        <v>43853</v>
      </c>
      <c r="B18" s="4">
        <v>4.25</v>
      </c>
      <c r="C18" s="4">
        <v>4.25</v>
      </c>
      <c r="D18" s="4">
        <v>4.25</v>
      </c>
      <c r="E18" s="4">
        <v>4.25</v>
      </c>
      <c r="F18" s="4">
        <v>4.25</v>
      </c>
      <c r="G18" s="4">
        <v>4.25</v>
      </c>
      <c r="H18" s="4">
        <v>4.25</v>
      </c>
      <c r="I18" s="4">
        <v>4.25</v>
      </c>
      <c r="J18" s="4">
        <v>4.5</v>
      </c>
      <c r="K18" s="4">
        <v>4.75</v>
      </c>
      <c r="L18" s="4">
        <v>5.25</v>
      </c>
      <c r="M18" s="4">
        <v>5.25</v>
      </c>
    </row>
    <row r="19" spans="1:18" x14ac:dyDescent="0.3">
      <c r="A19" s="3">
        <v>43854</v>
      </c>
      <c r="B19" s="4">
        <v>4.25</v>
      </c>
      <c r="C19" s="4">
        <v>4.25</v>
      </c>
      <c r="D19" s="4">
        <v>4.25</v>
      </c>
      <c r="E19" s="4">
        <v>4.25</v>
      </c>
      <c r="F19" s="4">
        <v>4.25</v>
      </c>
      <c r="G19" s="4">
        <v>4.25</v>
      </c>
      <c r="H19" s="4">
        <v>4.25</v>
      </c>
      <c r="I19" s="4">
        <v>4.25</v>
      </c>
      <c r="J19" s="4">
        <v>4.5</v>
      </c>
      <c r="K19" s="4">
        <v>4.75</v>
      </c>
      <c r="L19" s="4">
        <v>5.25</v>
      </c>
      <c r="M19" s="4">
        <v>5.5</v>
      </c>
      <c r="Q19" s="4"/>
    </row>
    <row r="20" spans="1:18" x14ac:dyDescent="0.3">
      <c r="A20" s="3">
        <v>43857</v>
      </c>
      <c r="B20">
        <v>4.25</v>
      </c>
      <c r="C20" s="4">
        <v>4.25</v>
      </c>
      <c r="D20" s="4">
        <v>4.25</v>
      </c>
      <c r="E20" s="4">
        <v>4.25</v>
      </c>
      <c r="F20" s="4">
        <v>4.25</v>
      </c>
      <c r="G20" s="4">
        <v>4.25</v>
      </c>
      <c r="H20" s="4">
        <v>4.25</v>
      </c>
      <c r="I20" s="4">
        <v>4.25</v>
      </c>
      <c r="J20" s="4">
        <v>4.5</v>
      </c>
      <c r="K20" s="4">
        <v>4.75</v>
      </c>
      <c r="L20" s="4">
        <v>5.25</v>
      </c>
      <c r="M20" s="4">
        <v>5.5</v>
      </c>
      <c r="Q20" s="4"/>
    </row>
    <row r="21" spans="1:18" x14ac:dyDescent="0.3">
      <c r="A21" s="3">
        <v>43858</v>
      </c>
      <c r="B21">
        <v>4.25</v>
      </c>
      <c r="C21" s="4">
        <v>4.25</v>
      </c>
      <c r="D21" s="4">
        <v>4.25</v>
      </c>
      <c r="E21" s="4">
        <v>4.25</v>
      </c>
      <c r="F21" s="4">
        <v>4.25</v>
      </c>
      <c r="G21" s="4">
        <v>4.25</v>
      </c>
      <c r="H21" s="4">
        <v>4.25</v>
      </c>
      <c r="I21" s="4">
        <v>4.25</v>
      </c>
      <c r="J21" s="4">
        <v>4.5</v>
      </c>
      <c r="K21" s="4">
        <v>4.75</v>
      </c>
      <c r="L21" s="4">
        <v>5.25</v>
      </c>
      <c r="M21" s="4">
        <v>5.5</v>
      </c>
      <c r="N21" s="4"/>
      <c r="O21" s="4"/>
      <c r="P21" s="4"/>
      <c r="Q21" s="4"/>
      <c r="R21" s="4"/>
    </row>
    <row r="22" spans="1:18" x14ac:dyDescent="0.3">
      <c r="A22" s="3">
        <v>43859</v>
      </c>
      <c r="B22">
        <v>4.25</v>
      </c>
      <c r="C22" s="4">
        <v>4.25</v>
      </c>
      <c r="D22" s="4">
        <v>4.25</v>
      </c>
      <c r="E22" s="4">
        <v>4.25</v>
      </c>
      <c r="F22" s="4">
        <v>4.25</v>
      </c>
      <c r="G22" s="4">
        <v>4.25</v>
      </c>
      <c r="H22" s="4">
        <v>4.25</v>
      </c>
      <c r="I22" s="4">
        <v>4.25</v>
      </c>
      <c r="J22" s="4">
        <v>4.5</v>
      </c>
      <c r="K22" s="4">
        <v>4.75</v>
      </c>
      <c r="L22" s="4">
        <v>5.25</v>
      </c>
      <c r="M22" s="4">
        <v>5.5</v>
      </c>
      <c r="N22" s="4"/>
      <c r="O22" s="4"/>
      <c r="P22" s="4"/>
      <c r="Q22" s="4"/>
      <c r="R22" s="4"/>
    </row>
    <row r="23" spans="1:18" x14ac:dyDescent="0.3">
      <c r="A23" s="3">
        <v>43860</v>
      </c>
      <c r="B23">
        <v>4.25</v>
      </c>
      <c r="C23" s="4">
        <v>4.25</v>
      </c>
      <c r="D23" s="4">
        <v>4.25</v>
      </c>
      <c r="E23" s="4">
        <v>4.25</v>
      </c>
      <c r="F23" s="4">
        <v>4.25</v>
      </c>
      <c r="G23" s="4">
        <v>4.25</v>
      </c>
      <c r="H23" s="4">
        <v>4.25</v>
      </c>
      <c r="I23" s="4">
        <v>4.25</v>
      </c>
      <c r="J23" s="4">
        <v>4.5</v>
      </c>
      <c r="K23" s="4">
        <v>4.75</v>
      </c>
      <c r="L23" s="4">
        <v>5.25</v>
      </c>
      <c r="M23" s="4">
        <v>5.5</v>
      </c>
      <c r="N23" s="4"/>
      <c r="O23" s="4"/>
      <c r="P23" s="4"/>
      <c r="Q23" s="4"/>
      <c r="R23" s="4"/>
    </row>
    <row r="24" spans="1:18" x14ac:dyDescent="0.3">
      <c r="A24" s="3">
        <v>43861</v>
      </c>
      <c r="B24">
        <v>4.25</v>
      </c>
      <c r="C24" s="4">
        <v>4.25</v>
      </c>
      <c r="D24" s="4">
        <v>4.25</v>
      </c>
      <c r="E24" s="4">
        <v>4.25</v>
      </c>
      <c r="F24" s="4">
        <v>4.25</v>
      </c>
      <c r="G24" s="4">
        <v>4.25</v>
      </c>
      <c r="H24" s="4">
        <v>4.25</v>
      </c>
      <c r="I24" s="4">
        <v>4.25</v>
      </c>
      <c r="J24" s="4">
        <v>4.5</v>
      </c>
      <c r="K24" s="4">
        <v>4.75</v>
      </c>
      <c r="L24" s="4">
        <v>5.25</v>
      </c>
      <c r="M24" s="4">
        <v>5.5</v>
      </c>
      <c r="N24" s="4"/>
      <c r="O24" s="4"/>
      <c r="P24" s="4"/>
      <c r="Q24" s="4"/>
      <c r="R24" s="4"/>
    </row>
    <row r="25" spans="1:18" x14ac:dyDescent="0.3">
      <c r="A25" s="3">
        <v>43864</v>
      </c>
      <c r="B25">
        <v>4.25</v>
      </c>
      <c r="C25" s="4">
        <v>4.25</v>
      </c>
      <c r="D25" s="4">
        <v>4.25</v>
      </c>
      <c r="E25" s="4">
        <v>4.25</v>
      </c>
      <c r="F25" s="4">
        <v>4.25</v>
      </c>
      <c r="G25" s="4">
        <v>4.25</v>
      </c>
      <c r="H25" s="4">
        <v>4.25</v>
      </c>
      <c r="I25" s="4">
        <v>4.25</v>
      </c>
      <c r="J25" s="4">
        <v>4.38</v>
      </c>
      <c r="K25" s="4">
        <v>4.75</v>
      </c>
      <c r="L25" s="4">
        <v>5.25</v>
      </c>
      <c r="M25" s="4">
        <v>5.5</v>
      </c>
      <c r="N25" s="4"/>
      <c r="O25" s="4"/>
      <c r="P25" s="4"/>
      <c r="Q25" s="4"/>
      <c r="R25" s="4"/>
    </row>
    <row r="26" spans="1:18" x14ac:dyDescent="0.3">
      <c r="A26" s="3">
        <v>43865</v>
      </c>
      <c r="B26">
        <v>4.25</v>
      </c>
      <c r="C26" s="4">
        <v>4.25</v>
      </c>
      <c r="D26" s="4">
        <v>4.25</v>
      </c>
      <c r="E26" s="4">
        <v>4.25</v>
      </c>
      <c r="F26" s="4">
        <v>4.25</v>
      </c>
      <c r="G26" s="4">
        <v>4.25</v>
      </c>
      <c r="H26" s="4">
        <v>4.25</v>
      </c>
      <c r="I26" s="4">
        <v>4.25</v>
      </c>
      <c r="J26" s="4">
        <v>4.38</v>
      </c>
      <c r="K26" s="4">
        <v>4.75</v>
      </c>
      <c r="L26" s="4">
        <v>5.25</v>
      </c>
      <c r="M26" s="4">
        <v>5.5</v>
      </c>
      <c r="N26" s="4"/>
      <c r="O26" s="4"/>
      <c r="P26" s="4"/>
      <c r="Q26" s="4"/>
      <c r="R26" s="4"/>
    </row>
    <row r="27" spans="1:18" x14ac:dyDescent="0.3">
      <c r="A27" s="3">
        <v>43866</v>
      </c>
      <c r="B27">
        <v>4.25</v>
      </c>
      <c r="C27" s="4">
        <v>4.25</v>
      </c>
      <c r="D27" s="4">
        <v>4.25</v>
      </c>
      <c r="E27" s="4">
        <v>4.25</v>
      </c>
      <c r="F27" s="4">
        <v>4.25</v>
      </c>
      <c r="G27" s="4">
        <v>4.25</v>
      </c>
      <c r="H27" s="4">
        <v>4.25</v>
      </c>
      <c r="I27" s="4">
        <v>4.25</v>
      </c>
      <c r="J27" s="4">
        <v>4.25</v>
      </c>
      <c r="K27" s="4">
        <v>4.75</v>
      </c>
      <c r="L27" s="4">
        <v>5.25</v>
      </c>
      <c r="M27" s="4">
        <v>5.5</v>
      </c>
      <c r="N27" s="4"/>
      <c r="O27" s="4"/>
      <c r="P27" s="4"/>
      <c r="Q27" s="4"/>
      <c r="R27" s="4"/>
    </row>
    <row r="28" spans="1:18" x14ac:dyDescent="0.3">
      <c r="A28" s="3">
        <v>43867</v>
      </c>
      <c r="C28" s="4">
        <v>4.25</v>
      </c>
      <c r="D28" s="4">
        <v>4.25</v>
      </c>
      <c r="E28" s="4">
        <v>4.25</v>
      </c>
      <c r="F28" s="4">
        <v>4.25</v>
      </c>
      <c r="G28" s="4">
        <v>4.25</v>
      </c>
      <c r="H28" s="4">
        <v>4.25</v>
      </c>
      <c r="I28" s="4">
        <v>4.25</v>
      </c>
      <c r="J28" s="4">
        <v>4.5</v>
      </c>
      <c r="K28" s="4">
        <v>4.75</v>
      </c>
      <c r="L28" s="4">
        <v>5.25</v>
      </c>
      <c r="M28" s="4">
        <v>5.5</v>
      </c>
      <c r="N28" s="4">
        <v>6</v>
      </c>
      <c r="O28" s="4"/>
      <c r="P28" s="4"/>
      <c r="Q28" s="4"/>
      <c r="R28" s="4"/>
    </row>
    <row r="29" spans="1:18" x14ac:dyDescent="0.3">
      <c r="A29" s="3">
        <v>43868</v>
      </c>
      <c r="C29" s="4">
        <v>4.25</v>
      </c>
      <c r="D29" s="4">
        <v>4.25</v>
      </c>
      <c r="E29" s="4">
        <v>4.25</v>
      </c>
      <c r="F29" s="4">
        <v>4.25</v>
      </c>
      <c r="G29" s="4">
        <v>4.25</v>
      </c>
      <c r="H29" s="4">
        <v>4.25</v>
      </c>
      <c r="I29" s="4">
        <v>4.25</v>
      </c>
      <c r="J29" s="4">
        <v>4.25</v>
      </c>
      <c r="K29" s="4">
        <v>4.75</v>
      </c>
      <c r="L29" s="4">
        <v>5.25</v>
      </c>
      <c r="M29" s="4">
        <v>5.25</v>
      </c>
      <c r="N29" s="4">
        <v>5.25</v>
      </c>
      <c r="O29" s="4"/>
      <c r="P29" s="4"/>
      <c r="Q29" s="4"/>
      <c r="R29" s="4"/>
    </row>
    <row r="30" spans="1:18" x14ac:dyDescent="0.3">
      <c r="A30" s="3">
        <v>43871</v>
      </c>
      <c r="C30" s="4">
        <v>4.25</v>
      </c>
      <c r="D30" s="4">
        <v>4.25</v>
      </c>
      <c r="E30" s="4">
        <v>4.25</v>
      </c>
      <c r="F30" s="4">
        <v>4.25</v>
      </c>
      <c r="G30" s="4">
        <v>4.25</v>
      </c>
      <c r="H30" s="4">
        <v>4.25</v>
      </c>
      <c r="I30" s="4">
        <v>4.25</v>
      </c>
      <c r="J30" s="4">
        <v>4.25</v>
      </c>
      <c r="K30" s="4">
        <v>4.75</v>
      </c>
      <c r="L30" s="4">
        <v>5</v>
      </c>
      <c r="M30" s="4">
        <v>5.25</v>
      </c>
      <c r="N30" s="4">
        <v>5.25</v>
      </c>
      <c r="O30" s="4"/>
      <c r="P30" s="4"/>
      <c r="Q30" s="4"/>
      <c r="R30" s="4"/>
    </row>
    <row r="31" spans="1:18" x14ac:dyDescent="0.3">
      <c r="A31" s="3">
        <v>43872</v>
      </c>
      <c r="C31" s="4">
        <v>4.25</v>
      </c>
      <c r="D31" s="4">
        <v>4.25</v>
      </c>
      <c r="E31" s="4">
        <v>4.25</v>
      </c>
      <c r="F31" s="4">
        <v>4.25</v>
      </c>
      <c r="G31" s="4">
        <v>4.25</v>
      </c>
      <c r="H31" s="4">
        <v>4.25</v>
      </c>
      <c r="I31" s="4">
        <v>4.25</v>
      </c>
      <c r="J31" s="4">
        <v>4.25</v>
      </c>
      <c r="K31" s="4">
        <v>4.75</v>
      </c>
      <c r="L31" s="4">
        <v>5</v>
      </c>
      <c r="M31" s="4">
        <v>5.25</v>
      </c>
      <c r="N31" s="4">
        <v>5.38</v>
      </c>
      <c r="O31" s="4"/>
      <c r="P31" s="4"/>
      <c r="Q31" s="4"/>
      <c r="R31" s="4"/>
    </row>
    <row r="32" spans="1:18" x14ac:dyDescent="0.3">
      <c r="A32" s="3">
        <v>43873</v>
      </c>
      <c r="C32" s="4">
        <v>4.25</v>
      </c>
      <c r="D32" s="4">
        <v>4.25</v>
      </c>
      <c r="E32" s="4">
        <v>4.25</v>
      </c>
      <c r="F32" s="4">
        <v>4.25</v>
      </c>
      <c r="G32" s="4">
        <v>4.25</v>
      </c>
      <c r="H32" s="4">
        <v>4.25</v>
      </c>
      <c r="I32" s="4">
        <v>4.25</v>
      </c>
      <c r="J32" s="4">
        <v>4.25</v>
      </c>
      <c r="K32" s="4">
        <v>4.75</v>
      </c>
      <c r="L32" s="4">
        <v>5</v>
      </c>
      <c r="M32" s="4">
        <v>5.25</v>
      </c>
      <c r="N32" s="4">
        <v>5.5</v>
      </c>
      <c r="O32" s="4"/>
      <c r="P32" s="4"/>
      <c r="Q32" s="4"/>
      <c r="R32" s="4"/>
    </row>
    <row r="33" spans="1:18" x14ac:dyDescent="0.3">
      <c r="A33" s="3">
        <v>43874</v>
      </c>
      <c r="C33" s="4">
        <v>4.25</v>
      </c>
      <c r="D33" s="4">
        <v>4.25</v>
      </c>
      <c r="E33" s="4">
        <v>4.25</v>
      </c>
      <c r="F33" s="4">
        <v>4.25</v>
      </c>
      <c r="G33" s="4">
        <v>4.25</v>
      </c>
      <c r="H33" s="4">
        <v>4.25</v>
      </c>
      <c r="I33" s="4">
        <v>4.25</v>
      </c>
      <c r="J33" s="4">
        <v>4.25</v>
      </c>
      <c r="K33" s="4">
        <v>4.75</v>
      </c>
      <c r="L33" s="4">
        <v>5</v>
      </c>
      <c r="M33" s="4">
        <v>5.25</v>
      </c>
      <c r="N33" s="4">
        <v>5.5</v>
      </c>
      <c r="O33" s="4"/>
      <c r="P33" s="4"/>
      <c r="Q33" s="4"/>
      <c r="R33" s="4"/>
    </row>
    <row r="34" spans="1:18" x14ac:dyDescent="0.3">
      <c r="A34" s="3">
        <v>43875</v>
      </c>
      <c r="C34" s="4">
        <v>4.25</v>
      </c>
      <c r="D34" s="4">
        <v>4.25</v>
      </c>
      <c r="E34" s="4">
        <v>4.25</v>
      </c>
      <c r="F34" s="4">
        <v>4.25</v>
      </c>
      <c r="G34" s="4">
        <v>4.25</v>
      </c>
      <c r="H34" s="4">
        <v>4.25</v>
      </c>
      <c r="I34" s="4">
        <v>4.25</v>
      </c>
      <c r="J34" s="4">
        <v>4.25</v>
      </c>
      <c r="K34" s="4">
        <v>4.5</v>
      </c>
      <c r="L34" s="4">
        <v>5</v>
      </c>
      <c r="M34" s="4">
        <v>5</v>
      </c>
      <c r="N34" s="4">
        <v>5.25</v>
      </c>
      <c r="O34" s="4"/>
      <c r="P34" s="4"/>
      <c r="Q34" s="4"/>
      <c r="R34" s="4"/>
    </row>
    <row r="35" spans="1:18" x14ac:dyDescent="0.3">
      <c r="A35" s="3">
        <v>43878</v>
      </c>
      <c r="C35" s="4">
        <v>4.25</v>
      </c>
      <c r="D35" s="4">
        <v>4.25</v>
      </c>
      <c r="E35" s="4">
        <v>4.25</v>
      </c>
      <c r="F35" s="4">
        <v>4.25</v>
      </c>
      <c r="G35" s="4">
        <v>4.25</v>
      </c>
      <c r="H35" s="4">
        <v>4.25</v>
      </c>
      <c r="I35" s="4">
        <v>4.25</v>
      </c>
      <c r="J35" s="4">
        <v>4.25</v>
      </c>
      <c r="K35" s="4">
        <v>4.5</v>
      </c>
      <c r="L35" s="4">
        <v>5</v>
      </c>
      <c r="M35" s="4">
        <v>5</v>
      </c>
      <c r="N35" s="4">
        <v>5.5</v>
      </c>
      <c r="O35" s="4"/>
      <c r="P35" s="4"/>
      <c r="Q35" s="4"/>
      <c r="R35" s="4"/>
    </row>
    <row r="36" spans="1:18" x14ac:dyDescent="0.3">
      <c r="A36" s="3">
        <v>43879</v>
      </c>
      <c r="C36" s="4">
        <v>4.25</v>
      </c>
      <c r="D36" s="4">
        <v>4.25</v>
      </c>
      <c r="E36" s="4">
        <v>4.25</v>
      </c>
      <c r="F36" s="4">
        <v>4.25</v>
      </c>
      <c r="G36" s="4">
        <v>4.25</v>
      </c>
      <c r="H36" s="4">
        <v>4.25</v>
      </c>
      <c r="I36" s="4">
        <v>4.25</v>
      </c>
      <c r="J36" s="4">
        <v>4.25</v>
      </c>
      <c r="K36" s="4">
        <v>4.5</v>
      </c>
      <c r="L36" s="4">
        <v>5</v>
      </c>
      <c r="M36" s="4">
        <v>5</v>
      </c>
      <c r="N36" s="4">
        <v>5.38</v>
      </c>
      <c r="O36" s="4"/>
      <c r="P36" s="4"/>
      <c r="Q36" s="4"/>
      <c r="R36" s="4"/>
    </row>
    <row r="37" spans="1:18" x14ac:dyDescent="0.3">
      <c r="A37" s="3">
        <v>43880</v>
      </c>
      <c r="C37" s="4">
        <v>4.25</v>
      </c>
      <c r="D37" s="4">
        <v>4.25</v>
      </c>
      <c r="E37" s="4">
        <v>4.25</v>
      </c>
      <c r="F37" s="4">
        <v>4.25</v>
      </c>
      <c r="G37" s="4">
        <v>4.25</v>
      </c>
      <c r="H37" s="4">
        <v>4.25</v>
      </c>
      <c r="I37" s="4">
        <v>4.25</v>
      </c>
      <c r="J37" s="4">
        <v>4.25</v>
      </c>
      <c r="K37" s="4">
        <v>4.5</v>
      </c>
      <c r="L37" s="4">
        <v>4.88</v>
      </c>
      <c r="M37" s="4">
        <v>5</v>
      </c>
      <c r="N37" s="4">
        <v>5.5</v>
      </c>
      <c r="O37" s="4"/>
      <c r="P37" s="4"/>
      <c r="Q37" s="4"/>
      <c r="R37" s="4"/>
    </row>
    <row r="38" spans="1:18" x14ac:dyDescent="0.3">
      <c r="A38" s="3">
        <v>43881</v>
      </c>
      <c r="C38" s="4">
        <v>4.25</v>
      </c>
      <c r="D38" s="4">
        <v>4.25</v>
      </c>
      <c r="E38" s="4">
        <v>4.25</v>
      </c>
      <c r="F38" s="4">
        <v>4.25</v>
      </c>
      <c r="G38" s="4">
        <v>4.25</v>
      </c>
      <c r="H38" s="4">
        <v>4.25</v>
      </c>
      <c r="I38" s="4">
        <v>4.25</v>
      </c>
      <c r="J38" s="4">
        <v>4.25</v>
      </c>
      <c r="K38" s="4">
        <v>4.5</v>
      </c>
      <c r="L38" s="4">
        <v>4.88</v>
      </c>
      <c r="M38" s="4">
        <v>5</v>
      </c>
      <c r="N38" s="4">
        <v>5.5</v>
      </c>
      <c r="O38" s="4"/>
      <c r="P38" s="4"/>
      <c r="Q38" s="4"/>
      <c r="R38" s="4"/>
    </row>
    <row r="39" spans="1:18" x14ac:dyDescent="0.3">
      <c r="A39" s="3">
        <v>43882</v>
      </c>
      <c r="C39" s="4">
        <v>4.25</v>
      </c>
      <c r="D39" s="4">
        <v>4.25</v>
      </c>
      <c r="E39" s="4">
        <v>4.25</v>
      </c>
      <c r="F39" s="4">
        <v>4.25</v>
      </c>
      <c r="G39" s="4">
        <v>4.25</v>
      </c>
      <c r="H39" s="4">
        <v>4.25</v>
      </c>
      <c r="I39" s="4">
        <v>4.25</v>
      </c>
      <c r="J39" s="4">
        <v>4.25</v>
      </c>
      <c r="K39" s="4">
        <v>4.5</v>
      </c>
      <c r="L39" s="4">
        <v>4.75</v>
      </c>
      <c r="M39" s="4">
        <v>5</v>
      </c>
      <c r="N39" s="4">
        <v>5.38</v>
      </c>
      <c r="O39" s="4"/>
      <c r="P39" s="4"/>
      <c r="Q39" s="4"/>
      <c r="R39" s="4"/>
    </row>
    <row r="40" spans="1:18" x14ac:dyDescent="0.3">
      <c r="A40" s="3">
        <v>43887</v>
      </c>
      <c r="C40" s="4">
        <v>4.25</v>
      </c>
      <c r="D40" s="4">
        <v>4.25</v>
      </c>
      <c r="E40" s="4">
        <v>4.25</v>
      </c>
      <c r="F40" s="4">
        <v>4.25</v>
      </c>
      <c r="G40" s="4">
        <v>4.25</v>
      </c>
      <c r="H40" s="4">
        <v>4.25</v>
      </c>
      <c r="I40" s="4">
        <v>4.25</v>
      </c>
      <c r="J40" s="4">
        <v>4.25</v>
      </c>
      <c r="K40" s="4">
        <v>4.5</v>
      </c>
      <c r="L40" s="4">
        <v>4.75</v>
      </c>
      <c r="M40" s="4">
        <v>5</v>
      </c>
      <c r="N40" s="4">
        <v>5.25</v>
      </c>
      <c r="O40" s="4"/>
      <c r="P40" s="4"/>
      <c r="Q40" s="4"/>
      <c r="R40" s="4"/>
    </row>
    <row r="41" spans="1:18" x14ac:dyDescent="0.3">
      <c r="A41" s="3">
        <v>43888</v>
      </c>
      <c r="C41" s="4">
        <v>4.25</v>
      </c>
      <c r="D41" s="4">
        <v>4.25</v>
      </c>
      <c r="E41" s="4">
        <v>4.25</v>
      </c>
      <c r="F41" s="4">
        <v>4.25</v>
      </c>
      <c r="G41" s="4">
        <v>4.25</v>
      </c>
      <c r="H41" s="4">
        <v>4.25</v>
      </c>
      <c r="I41" s="4">
        <v>4.25</v>
      </c>
      <c r="J41" s="4">
        <v>4.25</v>
      </c>
      <c r="K41" s="4">
        <v>4.25</v>
      </c>
      <c r="L41" s="4">
        <v>4.75</v>
      </c>
      <c r="M41" s="4">
        <v>5</v>
      </c>
      <c r="N41" s="4">
        <v>5.25</v>
      </c>
      <c r="O41" s="4"/>
      <c r="P41" s="4"/>
      <c r="Q41" s="4"/>
      <c r="R41" s="4"/>
    </row>
    <row r="42" spans="1:18" x14ac:dyDescent="0.3">
      <c r="A42" s="3">
        <v>43889</v>
      </c>
      <c r="C42" s="4">
        <v>4.25</v>
      </c>
      <c r="D42" s="4">
        <v>4.25</v>
      </c>
      <c r="E42" s="4">
        <v>4.25</v>
      </c>
      <c r="F42" s="4">
        <v>4.25</v>
      </c>
      <c r="G42" s="4">
        <v>4.25</v>
      </c>
      <c r="H42" s="4">
        <v>4.25</v>
      </c>
      <c r="I42" s="4">
        <v>4.25</v>
      </c>
      <c r="J42" s="4">
        <v>4.25</v>
      </c>
      <c r="K42" s="4">
        <v>4.25</v>
      </c>
      <c r="L42" s="4">
        <v>4.75</v>
      </c>
      <c r="M42" s="4">
        <v>5</v>
      </c>
      <c r="N42" s="4">
        <v>5</v>
      </c>
      <c r="O42" s="4"/>
      <c r="P42" s="4"/>
      <c r="Q42" s="4"/>
      <c r="R42" s="4"/>
    </row>
    <row r="43" spans="1:18" x14ac:dyDescent="0.3">
      <c r="A43" s="3">
        <v>43892</v>
      </c>
      <c r="C43" s="4">
        <v>4.25</v>
      </c>
      <c r="D43" s="4">
        <v>4.25</v>
      </c>
      <c r="E43" s="4">
        <v>4.25</v>
      </c>
      <c r="F43" s="4">
        <v>4.25</v>
      </c>
      <c r="G43" s="4">
        <v>4.25</v>
      </c>
      <c r="H43" s="4">
        <v>4.25</v>
      </c>
      <c r="I43" s="4">
        <v>4.25</v>
      </c>
      <c r="J43" s="4">
        <v>4.25</v>
      </c>
      <c r="K43" s="4">
        <v>4.38</v>
      </c>
      <c r="L43" s="4">
        <v>4.75</v>
      </c>
      <c r="M43" s="4">
        <v>5</v>
      </c>
      <c r="N43" s="4">
        <v>5</v>
      </c>
      <c r="O43" s="4"/>
      <c r="P43" s="4"/>
      <c r="Q43" s="4"/>
      <c r="R43" s="4"/>
    </row>
    <row r="44" spans="1:18" x14ac:dyDescent="0.3">
      <c r="A44" s="3">
        <v>43893</v>
      </c>
      <c r="C44" s="4">
        <v>4.25</v>
      </c>
      <c r="D44" s="4">
        <v>4.25</v>
      </c>
      <c r="E44" s="4">
        <v>4.25</v>
      </c>
      <c r="F44" s="4">
        <v>4.25</v>
      </c>
      <c r="G44" s="4">
        <v>4.25</v>
      </c>
      <c r="H44" s="4">
        <v>4.25</v>
      </c>
      <c r="I44" s="4">
        <v>4.25</v>
      </c>
      <c r="J44" s="4">
        <v>4.25</v>
      </c>
      <c r="K44" s="4">
        <v>4.25</v>
      </c>
      <c r="L44" s="4">
        <v>4.63</v>
      </c>
      <c r="M44" s="4">
        <v>5</v>
      </c>
      <c r="N44" s="4">
        <v>5</v>
      </c>
      <c r="O44" s="4"/>
      <c r="P44" s="4"/>
      <c r="Q44" s="4"/>
      <c r="R44" s="4"/>
    </row>
    <row r="45" spans="1:18" x14ac:dyDescent="0.3">
      <c r="A45" s="3">
        <v>43894</v>
      </c>
      <c r="C45" s="4">
        <v>4.25</v>
      </c>
      <c r="D45" s="4">
        <v>4.25</v>
      </c>
      <c r="E45" s="4">
        <v>4.25</v>
      </c>
      <c r="F45" s="4">
        <v>4.25</v>
      </c>
      <c r="G45" s="4">
        <v>4.25</v>
      </c>
      <c r="H45" s="4">
        <v>4.25</v>
      </c>
      <c r="I45" s="4">
        <v>4.25</v>
      </c>
      <c r="J45" s="4">
        <v>4.25</v>
      </c>
      <c r="K45" s="4">
        <v>4.25</v>
      </c>
      <c r="L45" s="4">
        <v>4.75</v>
      </c>
      <c r="M45" s="4">
        <v>5</v>
      </c>
      <c r="N45" s="4">
        <v>5</v>
      </c>
      <c r="O45" s="4"/>
      <c r="P45" s="4"/>
      <c r="Q45" s="4"/>
      <c r="R45" s="4"/>
    </row>
    <row r="46" spans="1:18" x14ac:dyDescent="0.3">
      <c r="A46" s="3">
        <v>43895</v>
      </c>
      <c r="C46" s="4">
        <v>4.25</v>
      </c>
      <c r="D46" s="4">
        <v>4.25</v>
      </c>
      <c r="E46" s="4">
        <v>4.25</v>
      </c>
      <c r="F46" s="4">
        <v>4.25</v>
      </c>
      <c r="G46" s="4">
        <v>4.25</v>
      </c>
      <c r="H46" s="4">
        <v>4.25</v>
      </c>
      <c r="I46" s="4">
        <v>4.25</v>
      </c>
      <c r="J46" s="4">
        <v>4.25</v>
      </c>
      <c r="K46" s="4">
        <v>4.25</v>
      </c>
      <c r="L46" s="4">
        <v>4.5</v>
      </c>
      <c r="M46" s="4">
        <v>4.75</v>
      </c>
      <c r="N46" s="4">
        <v>5</v>
      </c>
      <c r="O46" s="4"/>
      <c r="P46" s="4"/>
      <c r="Q46" s="4"/>
      <c r="R46" s="4"/>
    </row>
    <row r="47" spans="1:18" x14ac:dyDescent="0.3">
      <c r="A47" s="3">
        <v>43896</v>
      </c>
      <c r="C47" s="4">
        <v>4.25</v>
      </c>
      <c r="D47" s="4">
        <v>4.25</v>
      </c>
      <c r="E47" s="4">
        <v>4.25</v>
      </c>
      <c r="F47" s="4">
        <v>4.25</v>
      </c>
      <c r="G47" s="4">
        <v>4.25</v>
      </c>
      <c r="H47" s="4">
        <v>4.25</v>
      </c>
      <c r="I47" s="4">
        <v>4.25</v>
      </c>
      <c r="J47" s="4">
        <v>4.25</v>
      </c>
      <c r="K47" s="4">
        <v>4.25</v>
      </c>
      <c r="L47" s="4">
        <v>4.5</v>
      </c>
      <c r="M47" s="4">
        <v>4.63</v>
      </c>
      <c r="N47" s="4">
        <v>5</v>
      </c>
      <c r="O47" s="4"/>
      <c r="P47" s="4"/>
      <c r="Q47" s="4"/>
      <c r="R47" s="4"/>
    </row>
    <row r="48" spans="1:18" x14ac:dyDescent="0.3">
      <c r="A48" s="3">
        <v>43899</v>
      </c>
      <c r="C48" s="4">
        <v>4.25</v>
      </c>
      <c r="D48" s="4">
        <v>4.25</v>
      </c>
      <c r="E48" s="4">
        <v>4.25</v>
      </c>
      <c r="F48" s="4">
        <v>4.25</v>
      </c>
      <c r="G48" s="4">
        <v>4.25</v>
      </c>
      <c r="H48" s="4">
        <v>4.25</v>
      </c>
      <c r="I48" s="4">
        <v>4.25</v>
      </c>
      <c r="J48" s="4">
        <v>4.25</v>
      </c>
      <c r="K48" s="4">
        <v>4.25</v>
      </c>
      <c r="L48" s="4">
        <v>4.5</v>
      </c>
      <c r="M48" s="4">
        <v>4.5</v>
      </c>
      <c r="N48" s="4">
        <v>5</v>
      </c>
      <c r="O48" s="4"/>
      <c r="P48" s="4"/>
      <c r="Q48" s="4"/>
      <c r="R48" s="4"/>
    </row>
    <row r="49" spans="1:19" x14ac:dyDescent="0.3">
      <c r="A49" s="3">
        <v>43900</v>
      </c>
      <c r="C49" s="4">
        <v>4.25</v>
      </c>
      <c r="D49" s="4">
        <v>4.25</v>
      </c>
      <c r="E49" s="4">
        <v>4.13</v>
      </c>
      <c r="F49" s="4">
        <v>4</v>
      </c>
      <c r="G49" s="4">
        <v>4</v>
      </c>
      <c r="H49" s="4">
        <v>4.25</v>
      </c>
      <c r="I49" s="4">
        <v>4.25</v>
      </c>
      <c r="J49" s="4">
        <v>4.25</v>
      </c>
      <c r="K49" s="4">
        <v>4.25</v>
      </c>
      <c r="L49" s="4">
        <v>4.5</v>
      </c>
      <c r="M49" s="4">
        <v>4.5</v>
      </c>
      <c r="N49" s="4">
        <v>5</v>
      </c>
      <c r="O49" s="4"/>
      <c r="P49" s="4"/>
      <c r="Q49" s="4"/>
      <c r="R49" s="4"/>
    </row>
    <row r="50" spans="1:19" x14ac:dyDescent="0.3">
      <c r="A50" s="3">
        <v>43901</v>
      </c>
      <c r="C50" s="4">
        <v>4</v>
      </c>
      <c r="D50" s="4">
        <v>4</v>
      </c>
      <c r="E50" s="4">
        <v>4</v>
      </c>
      <c r="F50" s="4">
        <v>4</v>
      </c>
      <c r="G50" s="4">
        <v>4</v>
      </c>
      <c r="H50" s="4">
        <v>4</v>
      </c>
      <c r="I50" s="4">
        <v>4</v>
      </c>
      <c r="J50" s="4">
        <v>4.25</v>
      </c>
      <c r="K50" s="4">
        <v>4.25</v>
      </c>
      <c r="L50" s="4">
        <v>4.5</v>
      </c>
      <c r="M50" s="4">
        <v>4.5</v>
      </c>
      <c r="N50" s="4">
        <v>5</v>
      </c>
      <c r="O50" s="4"/>
      <c r="P50" s="4"/>
      <c r="Q50" s="4"/>
      <c r="R50" s="4"/>
    </row>
    <row r="51" spans="1:19" x14ac:dyDescent="0.3">
      <c r="A51" s="3">
        <v>43902</v>
      </c>
      <c r="C51" s="4">
        <v>4.25</v>
      </c>
      <c r="D51" s="4">
        <v>4</v>
      </c>
      <c r="E51" s="4">
        <v>4</v>
      </c>
      <c r="F51" s="4">
        <v>4</v>
      </c>
      <c r="G51" s="4">
        <v>4</v>
      </c>
      <c r="H51" s="4">
        <v>4</v>
      </c>
      <c r="I51" s="4">
        <v>4</v>
      </c>
      <c r="J51" s="4">
        <v>4.25</v>
      </c>
      <c r="K51" s="4">
        <v>4.25</v>
      </c>
      <c r="L51" s="4">
        <v>4.5</v>
      </c>
      <c r="M51" s="4">
        <v>4.5</v>
      </c>
      <c r="N51" s="4">
        <v>5</v>
      </c>
      <c r="O51" s="4"/>
      <c r="P51" s="4"/>
      <c r="Q51" s="4"/>
      <c r="R51" s="4"/>
    </row>
    <row r="52" spans="1:19" x14ac:dyDescent="0.3">
      <c r="A52" s="3">
        <v>43903</v>
      </c>
      <c r="C52" s="4">
        <v>4</v>
      </c>
      <c r="D52" s="4">
        <v>3.75</v>
      </c>
      <c r="E52" s="4">
        <v>3.75</v>
      </c>
      <c r="F52" s="4">
        <v>3.75</v>
      </c>
      <c r="G52" s="4">
        <v>3.75</v>
      </c>
      <c r="H52" s="4">
        <v>3.75</v>
      </c>
      <c r="I52" s="4">
        <v>3.75</v>
      </c>
      <c r="J52" s="4">
        <v>3.75</v>
      </c>
      <c r="K52" s="4">
        <v>4</v>
      </c>
      <c r="L52" s="4">
        <v>4.25</v>
      </c>
      <c r="M52" s="4">
        <v>4.25</v>
      </c>
      <c r="N52" s="4">
        <v>4.75</v>
      </c>
      <c r="O52" s="4"/>
      <c r="P52" s="4"/>
      <c r="Q52" s="4"/>
      <c r="R52" s="4"/>
    </row>
    <row r="53" spans="1:19" x14ac:dyDescent="0.3">
      <c r="A53" s="3">
        <v>43906</v>
      </c>
      <c r="C53" s="4">
        <v>4</v>
      </c>
      <c r="D53" s="4">
        <v>3.75</v>
      </c>
      <c r="E53" s="4">
        <v>3.75</v>
      </c>
      <c r="F53" s="4">
        <v>3.75</v>
      </c>
      <c r="G53" s="4">
        <v>3.75</v>
      </c>
      <c r="H53" s="4">
        <v>3.75</v>
      </c>
      <c r="I53" s="4">
        <v>3.75</v>
      </c>
      <c r="J53" s="4">
        <v>3.75</v>
      </c>
      <c r="K53" s="4">
        <v>4</v>
      </c>
      <c r="L53" s="4">
        <v>4.25</v>
      </c>
      <c r="M53" s="4">
        <v>4.25</v>
      </c>
      <c r="N53" s="4">
        <v>4.75</v>
      </c>
      <c r="O53" s="4"/>
      <c r="P53" s="4"/>
      <c r="Q53" s="4"/>
      <c r="R53" s="4"/>
    </row>
    <row r="54" spans="1:19" x14ac:dyDescent="0.3">
      <c r="A54" s="3">
        <v>43907</v>
      </c>
      <c r="C54" s="4">
        <v>4</v>
      </c>
      <c r="D54" s="4">
        <v>3.75</v>
      </c>
      <c r="E54" s="4">
        <v>3.75</v>
      </c>
      <c r="F54" s="4">
        <v>3.75</v>
      </c>
      <c r="G54" s="4">
        <v>3.75</v>
      </c>
      <c r="H54" s="4">
        <v>3.75</v>
      </c>
      <c r="I54" s="4">
        <v>3.75</v>
      </c>
      <c r="J54" s="4">
        <v>3.75</v>
      </c>
      <c r="K54" s="4">
        <v>4</v>
      </c>
      <c r="L54" s="4">
        <v>4.25</v>
      </c>
      <c r="M54" s="4">
        <v>4.25</v>
      </c>
      <c r="N54" s="4">
        <v>4.75</v>
      </c>
      <c r="O54" s="4"/>
      <c r="P54" s="4"/>
      <c r="Q54" s="4"/>
      <c r="R54" s="4"/>
    </row>
    <row r="55" spans="1:19" x14ac:dyDescent="0.3">
      <c r="A55" s="3">
        <v>43908</v>
      </c>
      <c r="C55" s="4">
        <v>4</v>
      </c>
      <c r="D55" s="4">
        <v>3.75</v>
      </c>
      <c r="E55" s="4">
        <v>3.75</v>
      </c>
      <c r="F55" s="4">
        <v>3.75</v>
      </c>
      <c r="G55" s="4">
        <v>3.75</v>
      </c>
      <c r="H55" s="4">
        <v>3.75</v>
      </c>
      <c r="I55" s="4">
        <v>3.75</v>
      </c>
      <c r="J55" s="4">
        <v>3.75</v>
      </c>
      <c r="K55" s="4">
        <v>4</v>
      </c>
      <c r="L55" s="4">
        <v>4.25</v>
      </c>
      <c r="M55" s="4">
        <v>4.25</v>
      </c>
      <c r="N55" s="4">
        <v>4.75</v>
      </c>
      <c r="O55" s="4"/>
      <c r="P55" s="4"/>
      <c r="Q55" s="4"/>
      <c r="R55" s="4"/>
    </row>
    <row r="56" spans="1:19" x14ac:dyDescent="0.3">
      <c r="A56" s="3">
        <v>43909</v>
      </c>
      <c r="C56" s="4"/>
      <c r="D56" s="4">
        <v>3.75</v>
      </c>
      <c r="E56" s="4">
        <v>3.75</v>
      </c>
      <c r="F56" s="4">
        <v>3.75</v>
      </c>
      <c r="G56" s="4">
        <v>3.75</v>
      </c>
      <c r="H56" s="4">
        <v>3.75</v>
      </c>
      <c r="I56" s="4">
        <v>3.75</v>
      </c>
      <c r="J56" s="4">
        <v>3.75</v>
      </c>
      <c r="K56" s="4">
        <v>3.75</v>
      </c>
      <c r="L56" s="4">
        <v>4.25</v>
      </c>
      <c r="M56" s="4">
        <v>4.25</v>
      </c>
      <c r="N56" s="4">
        <v>4.75</v>
      </c>
      <c r="O56" s="4">
        <v>3.5</v>
      </c>
      <c r="P56" s="4">
        <v>3.75</v>
      </c>
      <c r="Q56" s="4"/>
      <c r="R56" s="4"/>
    </row>
    <row r="57" spans="1:19" x14ac:dyDescent="0.3">
      <c r="A57" s="3">
        <v>43910</v>
      </c>
      <c r="C57" s="4"/>
      <c r="D57" s="4">
        <v>3.75</v>
      </c>
      <c r="E57" s="4">
        <v>3.75</v>
      </c>
      <c r="F57" s="4">
        <v>3.75</v>
      </c>
      <c r="G57" s="4">
        <v>3.75</v>
      </c>
      <c r="H57" s="4">
        <v>3.75</v>
      </c>
      <c r="I57" s="4">
        <v>3.75</v>
      </c>
      <c r="J57" s="4">
        <v>3.75</v>
      </c>
      <c r="K57" s="4">
        <v>3.75</v>
      </c>
      <c r="L57" s="4">
        <v>4</v>
      </c>
      <c r="M57" s="4">
        <v>4.25</v>
      </c>
      <c r="N57" s="4">
        <v>4.5</v>
      </c>
      <c r="O57" s="4">
        <v>4</v>
      </c>
      <c r="P57" s="4">
        <v>4.25</v>
      </c>
      <c r="Q57" s="4"/>
      <c r="R57" s="4"/>
    </row>
    <row r="58" spans="1:19" x14ac:dyDescent="0.3">
      <c r="A58" s="3">
        <v>43913</v>
      </c>
      <c r="D58" s="4">
        <v>3.75</v>
      </c>
      <c r="E58" s="4">
        <v>3.5</v>
      </c>
      <c r="F58" s="4">
        <v>3.5</v>
      </c>
      <c r="G58" s="4">
        <v>3.5</v>
      </c>
      <c r="H58" s="4">
        <v>3.5</v>
      </c>
      <c r="I58" s="4">
        <v>3.5</v>
      </c>
      <c r="J58" s="4">
        <v>3.75</v>
      </c>
      <c r="K58" s="4">
        <v>3.75</v>
      </c>
      <c r="L58" s="4">
        <v>4</v>
      </c>
      <c r="M58" s="4">
        <v>4.25</v>
      </c>
      <c r="N58" s="4">
        <v>4.5</v>
      </c>
      <c r="O58" s="4">
        <v>4</v>
      </c>
      <c r="P58" s="4">
        <v>4.25</v>
      </c>
      <c r="Q58" s="4"/>
      <c r="R58" s="4"/>
    </row>
    <row r="59" spans="1:19" x14ac:dyDescent="0.3">
      <c r="A59" s="3">
        <v>43914</v>
      </c>
      <c r="D59" s="4">
        <v>3.75</v>
      </c>
      <c r="E59" s="4">
        <v>3.5</v>
      </c>
      <c r="F59" s="4">
        <v>3.5</v>
      </c>
      <c r="G59" s="4">
        <v>3.5</v>
      </c>
      <c r="H59" s="4">
        <v>3.5</v>
      </c>
      <c r="I59" s="4">
        <v>3.5</v>
      </c>
      <c r="J59" s="4">
        <v>3.5</v>
      </c>
      <c r="K59" s="4">
        <v>3.75</v>
      </c>
      <c r="L59" s="4">
        <v>4</v>
      </c>
      <c r="M59" s="4">
        <v>4</v>
      </c>
      <c r="N59" s="4">
        <v>4.5</v>
      </c>
      <c r="O59" s="4">
        <v>4</v>
      </c>
      <c r="P59" s="4">
        <v>4.25</v>
      </c>
      <c r="Q59" s="4"/>
      <c r="R59" s="4"/>
    </row>
    <row r="60" spans="1:19" x14ac:dyDescent="0.3">
      <c r="A60" s="3">
        <v>43915</v>
      </c>
      <c r="D60" s="4">
        <v>3.75</v>
      </c>
      <c r="E60" s="4">
        <v>3.5</v>
      </c>
      <c r="F60" s="4">
        <v>3.5</v>
      </c>
      <c r="G60" s="4">
        <v>3.5</v>
      </c>
      <c r="H60" s="4">
        <v>3.5</v>
      </c>
      <c r="I60" s="4">
        <v>3.5</v>
      </c>
      <c r="J60" s="4">
        <v>3.63</v>
      </c>
      <c r="K60" s="4">
        <v>3.75</v>
      </c>
      <c r="L60" s="4">
        <v>4</v>
      </c>
      <c r="M60" s="4">
        <v>4.13</v>
      </c>
      <c r="N60" s="4">
        <v>4.5</v>
      </c>
      <c r="O60" s="4">
        <v>4</v>
      </c>
      <c r="P60" s="4">
        <v>4.25</v>
      </c>
      <c r="Q60" s="4"/>
      <c r="R60" s="4"/>
    </row>
    <row r="61" spans="1:19" x14ac:dyDescent="0.3">
      <c r="A61" s="3">
        <v>43916</v>
      </c>
      <c r="D61" s="4">
        <v>3.75</v>
      </c>
      <c r="E61" s="4">
        <v>3.5</v>
      </c>
      <c r="F61" s="4">
        <v>3.5</v>
      </c>
      <c r="G61" s="4">
        <v>3.5</v>
      </c>
      <c r="H61" s="4">
        <v>3.5</v>
      </c>
      <c r="I61" s="4">
        <v>3.5</v>
      </c>
      <c r="J61" s="4">
        <v>3.5</v>
      </c>
      <c r="K61" s="4">
        <v>3.75</v>
      </c>
      <c r="L61" s="4">
        <v>3.75</v>
      </c>
      <c r="M61" s="4">
        <v>4</v>
      </c>
      <c r="N61" s="4">
        <v>4.5</v>
      </c>
      <c r="O61" s="4">
        <v>4</v>
      </c>
      <c r="P61" s="4">
        <v>4.25</v>
      </c>
      <c r="Q61" s="4"/>
      <c r="R61" s="4"/>
    </row>
    <row r="62" spans="1:19" x14ac:dyDescent="0.3">
      <c r="A62" s="3">
        <v>43917</v>
      </c>
      <c r="D62" s="4">
        <v>3.5</v>
      </c>
      <c r="E62" s="4">
        <v>3.5</v>
      </c>
      <c r="F62" s="4">
        <v>3.5</v>
      </c>
      <c r="G62" s="4">
        <v>3.5</v>
      </c>
      <c r="H62" s="4">
        <v>3.5</v>
      </c>
      <c r="I62" s="4">
        <v>3.5</v>
      </c>
      <c r="J62" s="4">
        <v>3.5</v>
      </c>
      <c r="K62" s="4">
        <v>3.5</v>
      </c>
      <c r="L62" s="4">
        <v>3.75</v>
      </c>
      <c r="M62" s="4">
        <v>4</v>
      </c>
      <c r="N62" s="4">
        <v>4.25</v>
      </c>
      <c r="O62" s="4">
        <v>4</v>
      </c>
      <c r="P62" s="4">
        <v>4.25</v>
      </c>
      <c r="Q62" s="4"/>
      <c r="R62" s="4"/>
    </row>
    <row r="63" spans="1:19" x14ac:dyDescent="0.3">
      <c r="A63" s="3">
        <v>43920</v>
      </c>
      <c r="D63" s="4">
        <v>3.5</v>
      </c>
      <c r="E63" s="4">
        <v>3.25</v>
      </c>
      <c r="F63" s="4">
        <v>3.25</v>
      </c>
      <c r="G63" s="4">
        <v>3.25</v>
      </c>
      <c r="H63" s="4">
        <v>3.25</v>
      </c>
      <c r="I63" s="4">
        <v>3.25</v>
      </c>
      <c r="J63" s="4">
        <v>3.5</v>
      </c>
      <c r="K63" s="4">
        <v>3.5</v>
      </c>
      <c r="L63" s="4">
        <v>3.75</v>
      </c>
      <c r="M63" s="4">
        <v>4</v>
      </c>
      <c r="N63" s="4">
        <v>4.25</v>
      </c>
      <c r="O63" s="4">
        <v>4</v>
      </c>
      <c r="P63" s="4">
        <v>4.25</v>
      </c>
      <c r="Q63" s="4"/>
      <c r="R63" s="4"/>
      <c r="S63" s="4"/>
    </row>
    <row r="64" spans="1:19" x14ac:dyDescent="0.3">
      <c r="A64" s="3">
        <v>43921</v>
      </c>
      <c r="D64" s="4">
        <v>3.5</v>
      </c>
      <c r="E64" s="4">
        <v>3.25</v>
      </c>
      <c r="F64" s="4">
        <v>3.25</v>
      </c>
      <c r="G64" s="4">
        <v>3.25</v>
      </c>
      <c r="H64" s="4">
        <v>3.25</v>
      </c>
      <c r="I64" s="4">
        <v>3.25</v>
      </c>
      <c r="J64" s="4">
        <v>3.25</v>
      </c>
      <c r="K64" s="4">
        <v>3.5</v>
      </c>
      <c r="L64" s="4">
        <v>3.75</v>
      </c>
      <c r="M64" s="4">
        <v>4</v>
      </c>
      <c r="N64" s="4">
        <v>4.25</v>
      </c>
      <c r="O64" s="4">
        <v>4</v>
      </c>
      <c r="P64" s="4">
        <v>4.25</v>
      </c>
      <c r="Q64" s="4"/>
      <c r="R64" s="4"/>
      <c r="S64" s="4"/>
    </row>
    <row r="65" spans="1:19" x14ac:dyDescent="0.3">
      <c r="A65" s="3">
        <v>43922</v>
      </c>
      <c r="D65" s="4">
        <v>3.25</v>
      </c>
      <c r="E65" s="4">
        <v>3.25</v>
      </c>
      <c r="F65" s="4">
        <v>3.25</v>
      </c>
      <c r="G65" s="4">
        <v>3.25</v>
      </c>
      <c r="H65" s="4">
        <v>3.25</v>
      </c>
      <c r="I65" s="4">
        <v>3.25</v>
      </c>
      <c r="J65" s="4">
        <v>3.25</v>
      </c>
      <c r="K65" s="4">
        <v>3.5</v>
      </c>
      <c r="L65" s="4">
        <v>3.75</v>
      </c>
      <c r="M65" s="4">
        <v>3.75</v>
      </c>
      <c r="N65" s="4">
        <v>4.25</v>
      </c>
      <c r="O65" s="4">
        <v>4</v>
      </c>
      <c r="P65" s="4">
        <v>4.25</v>
      </c>
      <c r="Q65" s="4"/>
      <c r="R65" s="4"/>
      <c r="S65" s="4"/>
    </row>
    <row r="66" spans="1:19" x14ac:dyDescent="0.3">
      <c r="A66" s="3">
        <v>43923</v>
      </c>
      <c r="D66" s="4">
        <v>3.25</v>
      </c>
      <c r="E66" s="4">
        <v>3.25</v>
      </c>
      <c r="F66" s="4">
        <v>3.25</v>
      </c>
      <c r="G66" s="4">
        <v>3.25</v>
      </c>
      <c r="H66" s="4">
        <v>3.25</v>
      </c>
      <c r="I66" s="4">
        <v>3.25</v>
      </c>
      <c r="J66" s="4">
        <v>3.25</v>
      </c>
      <c r="K66" s="4">
        <v>3.5</v>
      </c>
      <c r="L66" s="4">
        <v>3.75</v>
      </c>
      <c r="M66" s="4">
        <v>3.75</v>
      </c>
      <c r="N66" s="4">
        <v>4.25</v>
      </c>
      <c r="O66" s="4">
        <v>4</v>
      </c>
      <c r="P66" s="4">
        <v>4.25</v>
      </c>
      <c r="Q66" s="4"/>
      <c r="R66" s="4"/>
      <c r="S66" s="4"/>
    </row>
    <row r="67" spans="1:19" x14ac:dyDescent="0.3">
      <c r="A67" s="3">
        <v>43924</v>
      </c>
      <c r="D67" s="4">
        <v>3.25</v>
      </c>
      <c r="E67" s="4">
        <v>3.25</v>
      </c>
      <c r="F67" s="4">
        <v>3.25</v>
      </c>
      <c r="G67" s="4">
        <v>3.25</v>
      </c>
      <c r="H67" s="4">
        <v>3.25</v>
      </c>
      <c r="I67" s="4">
        <v>3.25</v>
      </c>
      <c r="J67" s="4">
        <v>3.25</v>
      </c>
      <c r="K67" s="4">
        <v>3.25</v>
      </c>
      <c r="L67" s="4">
        <v>3.5</v>
      </c>
      <c r="M67" s="4">
        <v>3.75</v>
      </c>
      <c r="N67" s="4">
        <v>4</v>
      </c>
      <c r="O67" s="4">
        <v>3.88</v>
      </c>
      <c r="P67" s="4">
        <v>4.25</v>
      </c>
      <c r="Q67" s="4"/>
      <c r="R67" s="4"/>
      <c r="S67" s="4"/>
    </row>
    <row r="68" spans="1:19" x14ac:dyDescent="0.3">
      <c r="A68" s="3">
        <v>43927</v>
      </c>
      <c r="D68" s="4">
        <v>3.25</v>
      </c>
      <c r="E68" s="4">
        <v>3.25</v>
      </c>
      <c r="F68" s="4">
        <v>3.25</v>
      </c>
      <c r="G68" s="4">
        <v>3.25</v>
      </c>
      <c r="H68" s="4">
        <v>3.25</v>
      </c>
      <c r="I68" s="4">
        <v>3.25</v>
      </c>
      <c r="J68" s="4">
        <v>3.25</v>
      </c>
      <c r="K68" s="4">
        <v>3.25</v>
      </c>
      <c r="L68" s="4">
        <v>3.5</v>
      </c>
      <c r="M68" s="4">
        <v>3.75</v>
      </c>
      <c r="N68" s="4">
        <v>3.75</v>
      </c>
      <c r="O68" s="4">
        <v>4</v>
      </c>
      <c r="P68" s="4">
        <v>4.25</v>
      </c>
      <c r="Q68" s="4"/>
      <c r="R68" s="4"/>
      <c r="S68" s="4"/>
    </row>
    <row r="69" spans="1:19" x14ac:dyDescent="0.3">
      <c r="A69" s="3">
        <v>43928</v>
      </c>
      <c r="D69" s="4">
        <v>3.25</v>
      </c>
      <c r="E69" s="4">
        <v>3.25</v>
      </c>
      <c r="F69" s="4">
        <v>3.25</v>
      </c>
      <c r="G69" s="4">
        <v>3.25</v>
      </c>
      <c r="H69" s="4">
        <v>3.25</v>
      </c>
      <c r="I69" s="4">
        <v>3.25</v>
      </c>
      <c r="J69" s="4">
        <v>3.25</v>
      </c>
      <c r="K69" s="4">
        <v>3.25</v>
      </c>
      <c r="L69" s="4">
        <v>3.5</v>
      </c>
      <c r="M69" s="4">
        <v>3.5</v>
      </c>
      <c r="N69" s="4">
        <v>3.75</v>
      </c>
      <c r="O69" s="4">
        <v>3.75</v>
      </c>
      <c r="P69" s="4">
        <v>4</v>
      </c>
      <c r="Q69" s="4"/>
      <c r="R69" s="4"/>
      <c r="S69" s="4"/>
    </row>
    <row r="70" spans="1:19" x14ac:dyDescent="0.3">
      <c r="A70" s="3">
        <v>43929</v>
      </c>
      <c r="D70" s="4">
        <v>3.25</v>
      </c>
      <c r="E70" s="4">
        <v>3.25</v>
      </c>
      <c r="F70" s="4">
        <v>3.25</v>
      </c>
      <c r="G70" s="4">
        <v>3.25</v>
      </c>
      <c r="H70" s="4">
        <v>3.25</v>
      </c>
      <c r="I70" s="4">
        <v>3.25</v>
      </c>
      <c r="J70" s="4">
        <v>3.25</v>
      </c>
      <c r="K70" s="4">
        <v>3.25</v>
      </c>
      <c r="L70" s="4">
        <v>3.25</v>
      </c>
      <c r="M70" s="4">
        <v>3.5</v>
      </c>
      <c r="N70" s="4">
        <v>3.75</v>
      </c>
      <c r="O70" s="4">
        <v>3.75</v>
      </c>
      <c r="P70" s="4">
        <v>4</v>
      </c>
      <c r="Q70" s="4"/>
      <c r="R70" s="4"/>
      <c r="S70" s="4"/>
    </row>
    <row r="71" spans="1:19" x14ac:dyDescent="0.3">
      <c r="A71" s="3">
        <v>43930</v>
      </c>
      <c r="D71" s="4">
        <v>3.25</v>
      </c>
      <c r="E71" s="4">
        <v>3.25</v>
      </c>
      <c r="F71" s="4">
        <v>3.25</v>
      </c>
      <c r="G71" s="4">
        <v>3.25</v>
      </c>
      <c r="H71" s="4">
        <v>3.25</v>
      </c>
      <c r="I71" s="4">
        <v>3.25</v>
      </c>
      <c r="J71" s="4">
        <v>3.25</v>
      </c>
      <c r="K71" s="4">
        <v>3.25</v>
      </c>
      <c r="L71" s="4">
        <v>3.25</v>
      </c>
      <c r="M71" s="4">
        <v>3.5</v>
      </c>
      <c r="N71" s="4">
        <v>3.75</v>
      </c>
      <c r="O71" s="4">
        <v>3.75</v>
      </c>
      <c r="P71" s="4">
        <v>4</v>
      </c>
      <c r="Q71" s="4"/>
      <c r="R71" s="4"/>
      <c r="S71" s="4"/>
    </row>
    <row r="72" spans="1:19" x14ac:dyDescent="0.3">
      <c r="A72" s="3">
        <v>43934</v>
      </c>
      <c r="D72" s="4">
        <v>3.25</v>
      </c>
      <c r="E72" s="4">
        <v>3</v>
      </c>
      <c r="F72" s="4">
        <v>3</v>
      </c>
      <c r="G72" s="4">
        <v>3</v>
      </c>
      <c r="H72" s="4">
        <v>3</v>
      </c>
      <c r="I72" s="4">
        <v>3</v>
      </c>
      <c r="J72" s="4">
        <v>3.25</v>
      </c>
      <c r="K72" s="4">
        <v>3.25</v>
      </c>
      <c r="L72" s="4">
        <v>3.25</v>
      </c>
      <c r="M72" s="4">
        <v>3.38</v>
      </c>
      <c r="N72" s="4">
        <v>3.5</v>
      </c>
      <c r="O72" s="4">
        <v>3.75</v>
      </c>
      <c r="P72" s="4">
        <v>4.13</v>
      </c>
      <c r="Q72" s="4"/>
      <c r="R72" s="4"/>
      <c r="S72" s="4"/>
    </row>
    <row r="73" spans="1:19" x14ac:dyDescent="0.3">
      <c r="A73" s="3">
        <v>43935</v>
      </c>
      <c r="D73" s="4">
        <v>3.25</v>
      </c>
      <c r="E73" s="4">
        <v>3</v>
      </c>
      <c r="F73" s="4">
        <v>3</v>
      </c>
      <c r="G73" s="4">
        <v>3</v>
      </c>
      <c r="H73" s="4">
        <v>3</v>
      </c>
      <c r="I73" s="4">
        <v>3</v>
      </c>
      <c r="J73" s="4">
        <v>3.25</v>
      </c>
      <c r="K73" s="4">
        <v>3.25</v>
      </c>
      <c r="L73" s="4">
        <v>3.25</v>
      </c>
      <c r="M73" s="4">
        <v>3.5</v>
      </c>
      <c r="N73" s="4">
        <v>3.75</v>
      </c>
      <c r="O73" s="4">
        <v>3.75</v>
      </c>
      <c r="P73" s="4">
        <v>4.25</v>
      </c>
      <c r="Q73" s="4"/>
      <c r="R73" s="4"/>
      <c r="S73" s="4"/>
    </row>
    <row r="74" spans="1:19" x14ac:dyDescent="0.3">
      <c r="A74" s="3">
        <v>43936</v>
      </c>
      <c r="D74" s="4">
        <v>3.25</v>
      </c>
      <c r="E74" s="4">
        <v>3</v>
      </c>
      <c r="F74" s="4">
        <v>3</v>
      </c>
      <c r="G74" s="4">
        <v>3</v>
      </c>
      <c r="H74" s="4">
        <v>3</v>
      </c>
      <c r="I74" s="4">
        <v>3</v>
      </c>
      <c r="J74" s="4">
        <v>3.25</v>
      </c>
      <c r="K74" s="4">
        <v>3.25</v>
      </c>
      <c r="L74" s="4">
        <v>3.25</v>
      </c>
      <c r="M74" s="4">
        <v>3.5</v>
      </c>
      <c r="N74" s="4">
        <v>3.75</v>
      </c>
      <c r="O74" s="4">
        <v>3.75</v>
      </c>
      <c r="P74" s="4">
        <v>4.25</v>
      </c>
      <c r="Q74" s="4"/>
      <c r="R74" s="4"/>
      <c r="S74" s="4"/>
    </row>
    <row r="75" spans="1:19" x14ac:dyDescent="0.3">
      <c r="A75" s="3">
        <v>43937</v>
      </c>
      <c r="D75" s="4">
        <v>3.25</v>
      </c>
      <c r="E75" s="4">
        <v>3</v>
      </c>
      <c r="F75" s="4">
        <v>3</v>
      </c>
      <c r="G75" s="4">
        <v>3</v>
      </c>
      <c r="H75" s="4">
        <v>3</v>
      </c>
      <c r="I75" s="4">
        <v>3</v>
      </c>
      <c r="J75" s="4">
        <v>3.13</v>
      </c>
      <c r="K75" s="4">
        <v>3.25</v>
      </c>
      <c r="L75" s="4">
        <v>3.25</v>
      </c>
      <c r="M75" s="4">
        <v>3.38</v>
      </c>
      <c r="N75" s="4">
        <v>3.5</v>
      </c>
      <c r="O75" s="4">
        <v>3.75</v>
      </c>
      <c r="P75" s="4">
        <v>4</v>
      </c>
      <c r="Q75" s="4"/>
      <c r="R75" s="4"/>
      <c r="S75" s="4"/>
    </row>
    <row r="76" spans="1:19" x14ac:dyDescent="0.3">
      <c r="A76" s="3">
        <v>43938</v>
      </c>
      <c r="D76" s="4">
        <v>3.25</v>
      </c>
      <c r="E76" s="4">
        <v>3</v>
      </c>
      <c r="F76" s="4">
        <v>3</v>
      </c>
      <c r="G76" s="4">
        <v>3</v>
      </c>
      <c r="H76" s="4">
        <v>3</v>
      </c>
      <c r="I76" s="4">
        <v>3</v>
      </c>
      <c r="J76" s="4">
        <v>3</v>
      </c>
      <c r="K76" s="4">
        <v>3</v>
      </c>
      <c r="L76" s="4">
        <v>3.25</v>
      </c>
      <c r="M76" s="4">
        <v>3.25</v>
      </c>
      <c r="N76" s="4">
        <v>3.5</v>
      </c>
      <c r="O76" s="4">
        <v>3.63</v>
      </c>
      <c r="P76" s="4">
        <v>4</v>
      </c>
      <c r="Q76" s="4"/>
      <c r="R76" s="4"/>
      <c r="S76" s="4"/>
    </row>
    <row r="77" spans="1:19" x14ac:dyDescent="0.3">
      <c r="A77" s="3">
        <v>43941</v>
      </c>
      <c r="D77" s="4">
        <v>3.25</v>
      </c>
      <c r="E77" s="4">
        <v>3</v>
      </c>
      <c r="F77" s="4">
        <v>3</v>
      </c>
      <c r="G77" s="4">
        <v>3</v>
      </c>
      <c r="H77" s="4">
        <v>3</v>
      </c>
      <c r="I77" s="4">
        <v>3</v>
      </c>
      <c r="J77" s="4">
        <v>3</v>
      </c>
      <c r="K77" s="4">
        <v>3</v>
      </c>
      <c r="L77" s="4">
        <v>3.25</v>
      </c>
      <c r="M77" s="4">
        <v>3.25</v>
      </c>
      <c r="N77" s="4">
        <v>3.5</v>
      </c>
      <c r="O77" s="4">
        <v>3.5</v>
      </c>
      <c r="P77" s="4">
        <v>4</v>
      </c>
      <c r="Q77" s="4"/>
      <c r="R77" s="4"/>
      <c r="S77" s="4"/>
    </row>
    <row r="78" spans="1:19" x14ac:dyDescent="0.3">
      <c r="A78" s="3">
        <v>43943</v>
      </c>
      <c r="D78" s="4">
        <v>3.25</v>
      </c>
      <c r="E78" s="4">
        <v>3</v>
      </c>
      <c r="F78" s="4">
        <v>3</v>
      </c>
      <c r="G78" s="4">
        <v>3</v>
      </c>
      <c r="H78" s="4">
        <v>3</v>
      </c>
      <c r="I78" s="4">
        <v>3</v>
      </c>
      <c r="J78" s="4">
        <v>3</v>
      </c>
      <c r="K78" s="4">
        <v>3</v>
      </c>
      <c r="L78" s="4">
        <v>3.25</v>
      </c>
      <c r="M78" s="4">
        <v>3.25</v>
      </c>
      <c r="N78" s="4">
        <v>3.5</v>
      </c>
      <c r="O78" s="4">
        <v>3.5</v>
      </c>
      <c r="P78" s="4">
        <v>4</v>
      </c>
      <c r="Q78" s="4"/>
      <c r="R78" s="4"/>
      <c r="S78" s="4"/>
    </row>
    <row r="79" spans="1:19" x14ac:dyDescent="0.3">
      <c r="A79" s="3">
        <v>43944</v>
      </c>
      <c r="D79" s="4">
        <v>3.25</v>
      </c>
      <c r="E79" s="4">
        <v>3</v>
      </c>
      <c r="F79" s="4">
        <v>3</v>
      </c>
      <c r="G79" s="4">
        <v>3</v>
      </c>
      <c r="H79" s="4">
        <v>3</v>
      </c>
      <c r="I79" s="4">
        <v>3</v>
      </c>
      <c r="J79" s="4">
        <v>3</v>
      </c>
      <c r="K79" s="4">
        <v>3</v>
      </c>
      <c r="L79" s="4">
        <v>3.25</v>
      </c>
      <c r="M79" s="4">
        <v>3.25</v>
      </c>
      <c r="N79" s="4">
        <v>3.5</v>
      </c>
      <c r="O79" s="4">
        <v>3.5</v>
      </c>
      <c r="P79" s="4">
        <v>4</v>
      </c>
      <c r="Q79" s="4"/>
      <c r="R79" s="4"/>
      <c r="S79" s="4"/>
    </row>
    <row r="80" spans="1:19" x14ac:dyDescent="0.3">
      <c r="A80" s="3">
        <v>43945</v>
      </c>
      <c r="D80" s="4">
        <v>3.25</v>
      </c>
      <c r="E80" s="4">
        <v>3</v>
      </c>
      <c r="F80" s="4">
        <v>3</v>
      </c>
      <c r="G80" s="4">
        <v>3</v>
      </c>
      <c r="H80" s="4">
        <v>3</v>
      </c>
      <c r="I80" s="4">
        <v>3</v>
      </c>
      <c r="J80" s="4">
        <v>3</v>
      </c>
      <c r="K80" s="4">
        <v>3</v>
      </c>
      <c r="L80" s="4">
        <v>3.25</v>
      </c>
      <c r="M80" s="4">
        <v>3.25</v>
      </c>
      <c r="N80" s="4">
        <v>3.5</v>
      </c>
      <c r="O80" s="4">
        <v>3.5</v>
      </c>
      <c r="P80" s="4">
        <v>4</v>
      </c>
      <c r="Q80" s="4"/>
      <c r="R80" s="4"/>
      <c r="S80" s="4"/>
    </row>
    <row r="81" spans="1:20" x14ac:dyDescent="0.3">
      <c r="A81" s="3">
        <v>43948</v>
      </c>
      <c r="D81" s="4">
        <v>3.25</v>
      </c>
      <c r="E81" s="4">
        <v>3</v>
      </c>
      <c r="F81" s="4">
        <v>3</v>
      </c>
      <c r="G81" s="4">
        <v>3</v>
      </c>
      <c r="H81" s="4">
        <v>3</v>
      </c>
      <c r="I81" s="4">
        <v>3</v>
      </c>
      <c r="J81" s="4">
        <v>3</v>
      </c>
      <c r="K81" s="4">
        <v>3</v>
      </c>
      <c r="L81" s="4">
        <v>3.25</v>
      </c>
      <c r="M81" s="4">
        <v>3.25</v>
      </c>
      <c r="N81" s="4">
        <v>3.5</v>
      </c>
      <c r="O81" s="4">
        <v>3.5</v>
      </c>
      <c r="P81" s="4">
        <v>3.75</v>
      </c>
      <c r="Q81" s="4"/>
      <c r="R81" s="4"/>
      <c r="S81" s="4"/>
    </row>
    <row r="82" spans="1:20" x14ac:dyDescent="0.3">
      <c r="A82" s="3">
        <v>43949</v>
      </c>
      <c r="D82" s="4">
        <v>3.25</v>
      </c>
      <c r="E82" s="4">
        <v>3</v>
      </c>
      <c r="F82" s="4">
        <v>3</v>
      </c>
      <c r="G82" s="4">
        <v>3</v>
      </c>
      <c r="H82" s="4">
        <v>3</v>
      </c>
      <c r="I82" s="4">
        <v>3</v>
      </c>
      <c r="J82" s="4">
        <v>3</v>
      </c>
      <c r="K82" s="4">
        <v>3</v>
      </c>
      <c r="L82" s="4">
        <v>3.25</v>
      </c>
      <c r="M82" s="4">
        <v>3.25</v>
      </c>
      <c r="N82" s="4">
        <v>3.5</v>
      </c>
      <c r="O82" s="4">
        <v>3.5</v>
      </c>
      <c r="P82" s="4">
        <v>3.75</v>
      </c>
      <c r="Q82" s="4"/>
      <c r="R82" s="4"/>
      <c r="S82" s="4"/>
    </row>
    <row r="83" spans="1:20" x14ac:dyDescent="0.3">
      <c r="A83" s="3">
        <v>43950</v>
      </c>
      <c r="D83" s="4">
        <v>3.25</v>
      </c>
      <c r="E83" s="4">
        <v>3</v>
      </c>
      <c r="F83" s="4">
        <v>3</v>
      </c>
      <c r="G83" s="4">
        <v>3</v>
      </c>
      <c r="H83" s="4">
        <v>3</v>
      </c>
      <c r="I83" s="4">
        <v>3</v>
      </c>
      <c r="J83" s="4">
        <v>3</v>
      </c>
      <c r="K83" s="4">
        <v>3</v>
      </c>
      <c r="L83" s="4">
        <v>3</v>
      </c>
      <c r="M83" s="4">
        <v>3.25</v>
      </c>
      <c r="N83" s="4">
        <v>3.25</v>
      </c>
      <c r="O83" s="4">
        <v>3.5</v>
      </c>
      <c r="P83" s="4">
        <v>3.75</v>
      </c>
      <c r="Q83" s="4"/>
      <c r="R83" s="4"/>
      <c r="S83" s="4"/>
    </row>
    <row r="84" spans="1:20" x14ac:dyDescent="0.3">
      <c r="A84" s="3">
        <v>43951</v>
      </c>
      <c r="D84" s="4">
        <v>3.25</v>
      </c>
      <c r="E84" s="4">
        <v>2.75</v>
      </c>
      <c r="F84" s="4">
        <v>2.75</v>
      </c>
      <c r="G84" s="4">
        <v>2.75</v>
      </c>
      <c r="H84" s="4">
        <v>2.75</v>
      </c>
      <c r="I84" s="4">
        <v>2.75</v>
      </c>
      <c r="J84" s="4">
        <v>2.75</v>
      </c>
      <c r="K84" s="4">
        <v>3</v>
      </c>
      <c r="L84" s="4">
        <v>3</v>
      </c>
      <c r="M84" s="4">
        <v>3</v>
      </c>
      <c r="N84" s="4">
        <v>3.25</v>
      </c>
      <c r="O84" s="4">
        <v>3.5</v>
      </c>
      <c r="P84" s="4">
        <v>3.5</v>
      </c>
      <c r="Q84" s="4"/>
      <c r="R84" s="4"/>
      <c r="S84" s="4"/>
    </row>
    <row r="85" spans="1:20" x14ac:dyDescent="0.3">
      <c r="A85" s="3">
        <v>43955</v>
      </c>
      <c r="D85" s="4">
        <v>3.25</v>
      </c>
      <c r="E85" s="4">
        <v>2.75</v>
      </c>
      <c r="F85" s="4">
        <v>2.75</v>
      </c>
      <c r="G85" s="4">
        <v>2.75</v>
      </c>
      <c r="H85" s="4">
        <v>2.75</v>
      </c>
      <c r="I85" s="4">
        <v>2.75</v>
      </c>
      <c r="J85" s="4">
        <v>2.75</v>
      </c>
      <c r="K85" s="4">
        <v>3</v>
      </c>
      <c r="L85" s="4">
        <v>3</v>
      </c>
      <c r="M85" s="4">
        <v>3</v>
      </c>
      <c r="N85" s="4">
        <v>3.25</v>
      </c>
      <c r="O85" s="4">
        <v>3.5</v>
      </c>
      <c r="P85" s="4">
        <v>3.5</v>
      </c>
      <c r="Q85" s="4"/>
      <c r="R85" s="4"/>
      <c r="S85" s="4"/>
    </row>
    <row r="86" spans="1:20" x14ac:dyDescent="0.3">
      <c r="A86" s="3">
        <v>43956</v>
      </c>
      <c r="D86" s="4">
        <v>3.25</v>
      </c>
      <c r="E86" s="4">
        <v>2.75</v>
      </c>
      <c r="F86" s="4">
        <v>2.75</v>
      </c>
      <c r="G86" s="4">
        <v>2.75</v>
      </c>
      <c r="H86" s="4">
        <v>2.75</v>
      </c>
      <c r="I86" s="4">
        <v>2.75</v>
      </c>
      <c r="J86" s="4">
        <v>2.75</v>
      </c>
      <c r="K86" s="4">
        <v>3</v>
      </c>
      <c r="L86" s="4">
        <v>3</v>
      </c>
      <c r="M86" s="4">
        <v>3</v>
      </c>
      <c r="N86" s="4">
        <v>3.25</v>
      </c>
      <c r="O86" s="4">
        <v>3.5</v>
      </c>
      <c r="P86" s="4">
        <v>3.5</v>
      </c>
      <c r="Q86" s="4"/>
      <c r="R86" s="4"/>
      <c r="S86" s="4"/>
    </row>
    <row r="87" spans="1:20" x14ac:dyDescent="0.3">
      <c r="A87" s="3">
        <v>43957</v>
      </c>
      <c r="D87" s="4">
        <v>3.25</v>
      </c>
      <c r="E87" s="4">
        <v>2.75</v>
      </c>
      <c r="F87" s="4">
        <v>2.75</v>
      </c>
      <c r="G87" s="4">
        <v>2.75</v>
      </c>
      <c r="H87" s="4">
        <v>2.75</v>
      </c>
      <c r="I87" s="4">
        <v>2.75</v>
      </c>
      <c r="J87" s="4">
        <v>2.75</v>
      </c>
      <c r="K87" s="4">
        <v>3</v>
      </c>
      <c r="L87" s="4">
        <v>3</v>
      </c>
      <c r="M87" s="4">
        <v>3</v>
      </c>
      <c r="N87" s="4">
        <v>3.25</v>
      </c>
      <c r="O87" s="4">
        <v>3.38</v>
      </c>
      <c r="P87" s="4">
        <v>3.5</v>
      </c>
      <c r="Q87" s="4"/>
      <c r="R87" s="4"/>
      <c r="S87" s="4"/>
    </row>
    <row r="88" spans="1:20" x14ac:dyDescent="0.3">
      <c r="A88" s="3">
        <v>43958</v>
      </c>
      <c r="D88" s="4"/>
      <c r="E88" s="4">
        <v>2.75</v>
      </c>
      <c r="F88" s="4">
        <v>2.75</v>
      </c>
      <c r="G88" s="4">
        <v>2.75</v>
      </c>
      <c r="H88" s="4">
        <v>2.75</v>
      </c>
      <c r="I88" s="4">
        <v>2.75</v>
      </c>
      <c r="J88" s="4">
        <v>2.75</v>
      </c>
      <c r="K88" s="4">
        <v>2.75</v>
      </c>
      <c r="L88" s="4">
        <v>3</v>
      </c>
      <c r="M88" s="4">
        <v>3</v>
      </c>
      <c r="N88" s="4">
        <v>3.25</v>
      </c>
      <c r="O88" s="4">
        <v>3.25</v>
      </c>
      <c r="P88" s="4">
        <v>3.5</v>
      </c>
      <c r="Q88" s="4"/>
      <c r="R88" s="4"/>
      <c r="S88" s="4"/>
    </row>
    <row r="89" spans="1:20" x14ac:dyDescent="0.3">
      <c r="A89" s="3">
        <v>43959</v>
      </c>
      <c r="D89" s="4"/>
      <c r="E89" s="4">
        <v>2.75</v>
      </c>
      <c r="F89" s="4">
        <v>2.5</v>
      </c>
      <c r="G89" s="4">
        <v>2.5</v>
      </c>
      <c r="H89" s="4">
        <v>2.5</v>
      </c>
      <c r="I89" s="4">
        <v>2.5</v>
      </c>
      <c r="J89" s="4">
        <v>2.75</v>
      </c>
      <c r="K89" s="4">
        <v>2.75</v>
      </c>
      <c r="L89" s="4">
        <v>2.75</v>
      </c>
      <c r="M89" s="4">
        <v>2.75</v>
      </c>
      <c r="N89" s="4">
        <v>3</v>
      </c>
      <c r="O89" s="4">
        <v>3.25</v>
      </c>
      <c r="P89" s="4">
        <v>3.5</v>
      </c>
      <c r="Q89" s="4"/>
      <c r="R89" s="4"/>
      <c r="S89" s="4"/>
    </row>
    <row r="90" spans="1:20" x14ac:dyDescent="0.3">
      <c r="A90" s="3">
        <v>43962</v>
      </c>
      <c r="D90" s="4"/>
      <c r="E90" s="4">
        <v>2.5</v>
      </c>
      <c r="F90" s="4">
        <v>2.5</v>
      </c>
      <c r="G90" s="4">
        <v>2.5</v>
      </c>
      <c r="H90" s="4">
        <v>2.5</v>
      </c>
      <c r="I90" s="4">
        <v>2.5</v>
      </c>
      <c r="J90" s="4">
        <v>2.5</v>
      </c>
      <c r="K90" s="4">
        <v>2.75</v>
      </c>
      <c r="L90" s="4">
        <v>2.75</v>
      </c>
      <c r="M90" s="4">
        <v>2.75</v>
      </c>
      <c r="N90" s="4">
        <v>3</v>
      </c>
      <c r="O90" s="4">
        <v>3</v>
      </c>
      <c r="P90" s="4">
        <v>3.25</v>
      </c>
      <c r="Q90" s="4"/>
      <c r="R90" s="4"/>
      <c r="S90" s="4"/>
    </row>
    <row r="91" spans="1:20" x14ac:dyDescent="0.3">
      <c r="A91" s="3">
        <v>43963</v>
      </c>
      <c r="E91" s="4">
        <v>2.5</v>
      </c>
      <c r="F91" s="4">
        <v>2.5</v>
      </c>
      <c r="G91" s="4">
        <v>2.5</v>
      </c>
      <c r="H91" s="4">
        <v>2.5</v>
      </c>
      <c r="I91" s="4">
        <v>2.5</v>
      </c>
      <c r="J91" s="4">
        <v>2.5</v>
      </c>
      <c r="K91" s="4">
        <v>2.63</v>
      </c>
      <c r="L91" s="4">
        <v>2.75</v>
      </c>
      <c r="M91" s="4">
        <v>2.75</v>
      </c>
      <c r="N91" s="4">
        <v>3</v>
      </c>
      <c r="O91" s="4">
        <v>3</v>
      </c>
      <c r="P91" s="4">
        <v>3.25</v>
      </c>
      <c r="Q91" s="4"/>
      <c r="R91" s="4"/>
      <c r="S91" s="4"/>
      <c r="T91" s="4"/>
    </row>
    <row r="92" spans="1:20" x14ac:dyDescent="0.3">
      <c r="A92" s="3">
        <v>43964</v>
      </c>
      <c r="E92" s="4">
        <v>2.5</v>
      </c>
      <c r="F92" s="4">
        <v>2.5</v>
      </c>
      <c r="G92" s="4">
        <v>2.5</v>
      </c>
      <c r="H92" s="4">
        <v>2.5</v>
      </c>
      <c r="I92" s="4">
        <v>2.5</v>
      </c>
      <c r="J92" s="4">
        <v>2.5</v>
      </c>
      <c r="K92" s="4">
        <v>2.5</v>
      </c>
      <c r="L92" s="4">
        <v>2.75</v>
      </c>
      <c r="M92" s="4">
        <v>2.75</v>
      </c>
      <c r="N92" s="4">
        <v>3</v>
      </c>
      <c r="O92" s="4">
        <v>3</v>
      </c>
      <c r="P92" s="4">
        <v>3.25</v>
      </c>
      <c r="Q92" s="4"/>
      <c r="R92" s="4"/>
      <c r="S92" s="4"/>
      <c r="T92" s="4"/>
    </row>
    <row r="93" spans="1:20" x14ac:dyDescent="0.3">
      <c r="A93" s="3">
        <v>43965</v>
      </c>
      <c r="E93" s="4">
        <v>2.5</v>
      </c>
      <c r="F93" s="4">
        <v>2.25</v>
      </c>
      <c r="G93" s="4">
        <v>2.25</v>
      </c>
      <c r="H93" s="4">
        <v>2.25</v>
      </c>
      <c r="I93" s="4">
        <v>2.25</v>
      </c>
      <c r="J93" s="4">
        <v>2.5</v>
      </c>
      <c r="K93" s="4">
        <v>2.5</v>
      </c>
      <c r="L93" s="4">
        <v>2.75</v>
      </c>
      <c r="M93" s="4">
        <v>2.75</v>
      </c>
      <c r="N93" s="4">
        <v>3</v>
      </c>
      <c r="O93" s="4">
        <v>3</v>
      </c>
      <c r="P93" s="4">
        <v>3.25</v>
      </c>
      <c r="Q93" s="4"/>
      <c r="R93" s="4"/>
      <c r="S93" s="4"/>
      <c r="T93" s="4"/>
    </row>
    <row r="94" spans="1:20" x14ac:dyDescent="0.3">
      <c r="A94" s="3">
        <v>43966</v>
      </c>
      <c r="E94" s="4">
        <v>2.25</v>
      </c>
      <c r="F94" s="4">
        <v>2.25</v>
      </c>
      <c r="G94" s="4">
        <v>2.25</v>
      </c>
      <c r="H94" s="4">
        <v>2.25</v>
      </c>
      <c r="I94" s="4">
        <v>2.25</v>
      </c>
      <c r="J94" s="4">
        <v>2.25</v>
      </c>
      <c r="K94" s="4">
        <v>2.25</v>
      </c>
      <c r="L94" s="4">
        <v>2.25</v>
      </c>
      <c r="M94" s="4">
        <v>2.38</v>
      </c>
      <c r="N94" s="4">
        <v>2.75</v>
      </c>
      <c r="O94" s="4">
        <v>2.75</v>
      </c>
      <c r="P94" s="4">
        <v>3</v>
      </c>
      <c r="Q94" s="4"/>
      <c r="R94" s="4"/>
      <c r="S94" s="4"/>
      <c r="T94" s="4"/>
    </row>
    <row r="95" spans="1:20" x14ac:dyDescent="0.3">
      <c r="A95" s="3">
        <v>43969</v>
      </c>
      <c r="E95" s="4">
        <v>2.25</v>
      </c>
      <c r="F95" s="4">
        <v>2.25</v>
      </c>
      <c r="G95" s="4">
        <v>2.25</v>
      </c>
      <c r="H95" s="4">
        <v>2.25</v>
      </c>
      <c r="I95" s="4">
        <v>2.25</v>
      </c>
      <c r="J95" s="4">
        <v>2.25</v>
      </c>
      <c r="K95" s="4">
        <v>2.25</v>
      </c>
      <c r="L95" s="4">
        <v>2.25</v>
      </c>
      <c r="M95" s="4">
        <v>2.25</v>
      </c>
      <c r="N95" s="4">
        <v>2.63</v>
      </c>
      <c r="O95" s="4">
        <v>2.75</v>
      </c>
      <c r="P95" s="4">
        <v>3</v>
      </c>
      <c r="Q95" s="4"/>
      <c r="R95" s="4"/>
      <c r="S95" s="4"/>
      <c r="T95" s="4"/>
    </row>
    <row r="96" spans="1:20" x14ac:dyDescent="0.3">
      <c r="A96" s="3">
        <v>43970</v>
      </c>
      <c r="E96" s="4">
        <v>2.25</v>
      </c>
      <c r="F96" s="4">
        <v>2.25</v>
      </c>
      <c r="G96" s="4">
        <v>2.25</v>
      </c>
      <c r="H96" s="4">
        <v>2.25</v>
      </c>
      <c r="I96" s="4">
        <v>2.25</v>
      </c>
      <c r="J96" s="4">
        <v>2.25</v>
      </c>
      <c r="K96" s="4">
        <v>2.25</v>
      </c>
      <c r="L96" s="4">
        <v>2.25</v>
      </c>
      <c r="M96" s="4">
        <v>2.25</v>
      </c>
      <c r="N96" s="4">
        <v>2.5</v>
      </c>
      <c r="O96" s="4">
        <v>2.75</v>
      </c>
      <c r="P96" s="4">
        <v>3</v>
      </c>
      <c r="Q96" s="4"/>
      <c r="R96" s="4"/>
      <c r="S96" s="4"/>
      <c r="T96" s="4"/>
    </row>
    <row r="97" spans="1:20" x14ac:dyDescent="0.3">
      <c r="A97" s="3">
        <v>43971</v>
      </c>
      <c r="E97" s="4">
        <v>2.25</v>
      </c>
      <c r="F97" s="4">
        <v>2.25</v>
      </c>
      <c r="G97" s="4">
        <v>2.25</v>
      </c>
      <c r="H97" s="4">
        <v>2.25</v>
      </c>
      <c r="I97" s="4">
        <v>2.25</v>
      </c>
      <c r="J97" s="4">
        <v>2.25</v>
      </c>
      <c r="K97" s="4">
        <v>2.25</v>
      </c>
      <c r="L97" s="4">
        <v>2.25</v>
      </c>
      <c r="M97" s="4">
        <v>2.25</v>
      </c>
      <c r="N97" s="4">
        <v>2.5</v>
      </c>
      <c r="O97" s="4">
        <v>2.75</v>
      </c>
      <c r="P97" s="4">
        <v>3</v>
      </c>
      <c r="Q97" s="4"/>
      <c r="R97" s="4"/>
      <c r="S97" s="4"/>
      <c r="T97" s="4"/>
    </row>
    <row r="98" spans="1:20" x14ac:dyDescent="0.3">
      <c r="A98" s="3">
        <v>43972</v>
      </c>
      <c r="E98" s="4">
        <v>2.25</v>
      </c>
      <c r="F98" s="4">
        <v>2.25</v>
      </c>
      <c r="G98" s="4">
        <v>2.25</v>
      </c>
      <c r="H98" s="4">
        <v>2.25</v>
      </c>
      <c r="I98" s="4">
        <v>2.25</v>
      </c>
      <c r="J98" s="4">
        <v>2.25</v>
      </c>
      <c r="K98" s="4">
        <v>2.25</v>
      </c>
      <c r="L98" s="4">
        <v>2.25</v>
      </c>
      <c r="M98" s="4">
        <v>2.25</v>
      </c>
      <c r="N98" s="4">
        <v>2.5</v>
      </c>
      <c r="O98" s="4">
        <v>2.75</v>
      </c>
      <c r="P98" s="4">
        <v>3</v>
      </c>
      <c r="Q98" s="4"/>
      <c r="R98" s="4"/>
      <c r="S98" s="4"/>
      <c r="T98" s="4"/>
    </row>
    <row r="99" spans="1:20" x14ac:dyDescent="0.3">
      <c r="A99" s="3">
        <v>43973</v>
      </c>
      <c r="E99" s="4">
        <v>2.25</v>
      </c>
      <c r="F99" s="4">
        <v>2.25</v>
      </c>
      <c r="G99" s="4">
        <v>2.25</v>
      </c>
      <c r="H99" s="4">
        <v>2.25</v>
      </c>
      <c r="I99" s="4">
        <v>2.25</v>
      </c>
      <c r="J99" s="4">
        <v>2.25</v>
      </c>
      <c r="K99" s="4">
        <v>2.25</v>
      </c>
      <c r="L99" s="4">
        <v>2.25</v>
      </c>
      <c r="M99" s="4">
        <v>2.25</v>
      </c>
      <c r="N99" s="4">
        <v>2.5</v>
      </c>
      <c r="O99" s="4">
        <v>2.5</v>
      </c>
      <c r="P99" s="4">
        <v>3</v>
      </c>
      <c r="Q99" s="4"/>
      <c r="R99" s="4"/>
      <c r="S99" s="4"/>
      <c r="T99" s="4"/>
    </row>
    <row r="100" spans="1:20" x14ac:dyDescent="0.3">
      <c r="A100" s="3">
        <v>43976</v>
      </c>
      <c r="E100" s="4">
        <v>2.25</v>
      </c>
      <c r="F100" s="4">
        <v>2.25</v>
      </c>
      <c r="G100" s="4">
        <v>2.25</v>
      </c>
      <c r="H100" s="4">
        <v>2.25</v>
      </c>
      <c r="I100" s="4">
        <v>2.25</v>
      </c>
      <c r="J100" s="4">
        <v>2.25</v>
      </c>
      <c r="K100" s="4">
        <v>2.25</v>
      </c>
      <c r="L100" s="4">
        <v>2.25</v>
      </c>
      <c r="M100" s="4">
        <v>2.25</v>
      </c>
      <c r="N100" s="4">
        <v>2.5</v>
      </c>
      <c r="O100" s="4">
        <v>2.5</v>
      </c>
      <c r="P100" s="4">
        <v>3</v>
      </c>
      <c r="Q100" s="4"/>
      <c r="R100" s="4"/>
      <c r="S100" s="4"/>
      <c r="T100" s="4"/>
    </row>
    <row r="101" spans="1:20" x14ac:dyDescent="0.3">
      <c r="A101" s="3">
        <v>43977</v>
      </c>
      <c r="E101" s="4">
        <v>2.25</v>
      </c>
      <c r="F101" s="4">
        <v>2.25</v>
      </c>
      <c r="G101" s="4">
        <v>2.25</v>
      </c>
      <c r="H101" s="4">
        <v>2.25</v>
      </c>
      <c r="I101" s="4">
        <v>2.25</v>
      </c>
      <c r="J101" s="4">
        <v>2.25</v>
      </c>
      <c r="K101" s="4">
        <v>2.25</v>
      </c>
      <c r="L101" s="4">
        <v>2.25</v>
      </c>
      <c r="M101" s="4">
        <v>2.25</v>
      </c>
      <c r="N101" s="4">
        <v>2.5</v>
      </c>
      <c r="O101" s="4">
        <v>2.63</v>
      </c>
      <c r="P101" s="4">
        <v>3</v>
      </c>
      <c r="Q101" s="4"/>
      <c r="R101" s="4"/>
      <c r="S101" s="4"/>
      <c r="T101" s="4"/>
    </row>
    <row r="102" spans="1:20" x14ac:dyDescent="0.3">
      <c r="A102" s="3">
        <v>43978</v>
      </c>
      <c r="E102" s="4">
        <v>2.25</v>
      </c>
      <c r="F102" s="4">
        <v>2.25</v>
      </c>
      <c r="G102" s="4">
        <v>2.25</v>
      </c>
      <c r="H102" s="4">
        <v>2.25</v>
      </c>
      <c r="I102" s="4">
        <v>2.25</v>
      </c>
      <c r="J102" s="4">
        <v>2.25</v>
      </c>
      <c r="K102" s="4">
        <v>2.25</v>
      </c>
      <c r="L102" s="4">
        <v>2.25</v>
      </c>
      <c r="M102" s="4">
        <v>2.25</v>
      </c>
      <c r="N102" s="4">
        <v>2.5</v>
      </c>
      <c r="O102" s="4">
        <v>2.63</v>
      </c>
      <c r="P102" s="4">
        <v>3</v>
      </c>
      <c r="Q102" s="4"/>
      <c r="R102" s="4"/>
      <c r="S102" s="4"/>
      <c r="T102" s="4"/>
    </row>
    <row r="103" spans="1:20" x14ac:dyDescent="0.3">
      <c r="A103" s="3">
        <v>43979</v>
      </c>
      <c r="E103" s="4">
        <v>2.25</v>
      </c>
      <c r="F103" s="4">
        <v>2.25</v>
      </c>
      <c r="G103" s="4">
        <v>2.25</v>
      </c>
      <c r="H103" s="4">
        <v>2.25</v>
      </c>
      <c r="I103" s="4">
        <v>2.25</v>
      </c>
      <c r="J103" s="4">
        <v>2.25</v>
      </c>
      <c r="K103" s="4">
        <v>2.25</v>
      </c>
      <c r="L103" s="4">
        <v>2.25</v>
      </c>
      <c r="M103" s="4">
        <v>2.25</v>
      </c>
      <c r="N103" s="4">
        <v>2.5</v>
      </c>
      <c r="O103" s="4">
        <v>2.63</v>
      </c>
      <c r="P103" s="4">
        <v>3</v>
      </c>
      <c r="Q103" s="4"/>
      <c r="R103" s="4"/>
      <c r="S103" s="4"/>
      <c r="T103" s="4"/>
    </row>
    <row r="104" spans="1:20" x14ac:dyDescent="0.3">
      <c r="A104" s="3">
        <v>43980</v>
      </c>
      <c r="E104" s="4">
        <v>2.25</v>
      </c>
      <c r="F104" s="4">
        <v>2.25</v>
      </c>
      <c r="G104" s="4">
        <v>2.25</v>
      </c>
      <c r="H104" s="4">
        <v>2.25</v>
      </c>
      <c r="I104" s="4">
        <v>2.25</v>
      </c>
      <c r="J104" s="4">
        <v>2.25</v>
      </c>
      <c r="K104" s="4">
        <v>2.25</v>
      </c>
      <c r="L104" s="4">
        <v>2.25</v>
      </c>
      <c r="M104" s="4">
        <v>2.25</v>
      </c>
      <c r="N104" s="4">
        <v>2.5</v>
      </c>
      <c r="O104" s="4">
        <v>2.5</v>
      </c>
      <c r="P104" s="4">
        <v>3</v>
      </c>
      <c r="Q104" s="4"/>
      <c r="R104" s="4"/>
      <c r="S104" s="4"/>
      <c r="T104" s="4"/>
    </row>
    <row r="105" spans="1:20" x14ac:dyDescent="0.3">
      <c r="A105" s="3">
        <v>43983</v>
      </c>
      <c r="E105" s="4">
        <v>2.25</v>
      </c>
      <c r="F105" s="4">
        <v>2.25</v>
      </c>
      <c r="G105" s="4">
        <v>2.25</v>
      </c>
      <c r="H105" s="4">
        <v>2.25</v>
      </c>
      <c r="I105" s="4">
        <v>2.25</v>
      </c>
      <c r="J105" s="4">
        <v>2.25</v>
      </c>
      <c r="K105" s="4">
        <v>2.25</v>
      </c>
      <c r="L105" s="4">
        <v>2.25</v>
      </c>
      <c r="M105" s="4">
        <v>2.25</v>
      </c>
      <c r="N105" s="4">
        <v>2.5</v>
      </c>
      <c r="O105" s="4">
        <v>2.5</v>
      </c>
      <c r="P105" s="4">
        <v>3</v>
      </c>
      <c r="Q105" s="4"/>
      <c r="R105" s="4"/>
      <c r="S105" s="4"/>
      <c r="T105" s="4"/>
    </row>
    <row r="106" spans="1:20" x14ac:dyDescent="0.3">
      <c r="A106" s="3">
        <v>43984</v>
      </c>
      <c r="E106" s="4">
        <v>2.25</v>
      </c>
      <c r="F106" s="4">
        <v>2.25</v>
      </c>
      <c r="G106" s="4">
        <v>2.25</v>
      </c>
      <c r="H106" s="4">
        <v>2.25</v>
      </c>
      <c r="I106" s="4">
        <v>2.25</v>
      </c>
      <c r="J106" s="4">
        <v>2.25</v>
      </c>
      <c r="K106" s="4">
        <v>2.25</v>
      </c>
      <c r="L106" s="4">
        <v>2.25</v>
      </c>
      <c r="M106" s="4">
        <v>2.25</v>
      </c>
      <c r="N106" s="4">
        <v>2.5</v>
      </c>
      <c r="O106" s="4">
        <v>2.5</v>
      </c>
      <c r="P106" s="4">
        <v>3</v>
      </c>
      <c r="Q106" s="4"/>
      <c r="R106" s="4"/>
      <c r="S106" s="4"/>
      <c r="T106" s="4"/>
    </row>
    <row r="107" spans="1:20" x14ac:dyDescent="0.3">
      <c r="A107" s="3">
        <v>43985</v>
      </c>
      <c r="E107" s="4">
        <v>2.25</v>
      </c>
      <c r="F107" s="4">
        <v>2.25</v>
      </c>
      <c r="G107" s="4">
        <v>2.25</v>
      </c>
      <c r="H107" s="4">
        <v>2.25</v>
      </c>
      <c r="I107" s="4">
        <v>2.25</v>
      </c>
      <c r="J107" s="4">
        <v>2.25</v>
      </c>
      <c r="K107" s="4">
        <v>2.25</v>
      </c>
      <c r="L107" s="4">
        <v>2.25</v>
      </c>
      <c r="M107" s="4">
        <v>2.25</v>
      </c>
      <c r="N107" s="4">
        <v>2.5</v>
      </c>
      <c r="O107" s="4">
        <v>2.5</v>
      </c>
      <c r="P107" s="4">
        <v>3</v>
      </c>
      <c r="Q107" s="4"/>
      <c r="R107" s="4"/>
      <c r="S107" s="4"/>
      <c r="T107" s="4"/>
    </row>
    <row r="108" spans="1:20" x14ac:dyDescent="0.3">
      <c r="A108" s="3">
        <v>43986</v>
      </c>
      <c r="E108" s="4">
        <v>2.25</v>
      </c>
      <c r="F108" s="4">
        <v>2.25</v>
      </c>
      <c r="G108" s="4">
        <v>2.25</v>
      </c>
      <c r="H108" s="4">
        <v>2.25</v>
      </c>
      <c r="I108" s="4">
        <v>2.25</v>
      </c>
      <c r="J108" s="4">
        <v>2.25</v>
      </c>
      <c r="K108" s="4">
        <v>2.25</v>
      </c>
      <c r="L108" s="4">
        <v>2.25</v>
      </c>
      <c r="M108" s="4">
        <v>2.25</v>
      </c>
      <c r="N108" s="4">
        <v>2.5</v>
      </c>
      <c r="O108" s="4">
        <v>2.5</v>
      </c>
      <c r="P108" s="4">
        <v>3</v>
      </c>
      <c r="Q108" s="4"/>
      <c r="R108" s="4"/>
      <c r="S108" s="4"/>
      <c r="T108" s="4"/>
    </row>
    <row r="109" spans="1:20" x14ac:dyDescent="0.3">
      <c r="A109" s="3">
        <v>43987</v>
      </c>
      <c r="E109" s="4">
        <v>2.25</v>
      </c>
      <c r="F109" s="4">
        <v>2.25</v>
      </c>
      <c r="G109" s="4">
        <v>2.25</v>
      </c>
      <c r="H109" s="4">
        <v>2.25</v>
      </c>
      <c r="I109" s="4">
        <v>2.25</v>
      </c>
      <c r="J109" s="4">
        <v>2.25</v>
      </c>
      <c r="K109" s="4">
        <v>2.25</v>
      </c>
      <c r="L109" s="4">
        <v>2.25</v>
      </c>
      <c r="M109" s="4">
        <v>2.25</v>
      </c>
      <c r="N109" s="4">
        <v>2.5</v>
      </c>
      <c r="O109" s="4">
        <v>2.5</v>
      </c>
      <c r="P109" s="4">
        <v>3</v>
      </c>
      <c r="Q109" s="4"/>
      <c r="R109" s="4"/>
      <c r="S109" s="4"/>
      <c r="T109" s="4"/>
    </row>
    <row r="110" spans="1:20" x14ac:dyDescent="0.3">
      <c r="A110" s="3">
        <v>43990</v>
      </c>
      <c r="E110" s="4">
        <v>2.25</v>
      </c>
      <c r="F110" s="4">
        <v>2.25</v>
      </c>
      <c r="G110" s="4">
        <v>2.25</v>
      </c>
      <c r="H110" s="4">
        <v>2.25</v>
      </c>
      <c r="I110" s="4">
        <v>2.25</v>
      </c>
      <c r="J110" s="4">
        <v>2.25</v>
      </c>
      <c r="K110" s="4">
        <v>2.25</v>
      </c>
      <c r="L110" s="4">
        <v>2.25</v>
      </c>
      <c r="M110" s="4">
        <v>2.25</v>
      </c>
      <c r="N110" s="4">
        <v>2.25</v>
      </c>
      <c r="O110" s="4">
        <v>2.5</v>
      </c>
      <c r="P110" s="4">
        <v>3</v>
      </c>
      <c r="Q110" s="4"/>
      <c r="R110" s="4"/>
      <c r="S110" s="4"/>
      <c r="T110" s="4"/>
    </row>
    <row r="111" spans="1:20" x14ac:dyDescent="0.3">
      <c r="A111" s="3">
        <v>43991</v>
      </c>
      <c r="E111" s="4">
        <v>2.25</v>
      </c>
      <c r="F111" s="4">
        <v>2.25</v>
      </c>
      <c r="G111" s="4">
        <v>2.25</v>
      </c>
      <c r="H111" s="4">
        <v>2.25</v>
      </c>
      <c r="I111" s="4">
        <v>2.25</v>
      </c>
      <c r="J111" s="4">
        <v>2.25</v>
      </c>
      <c r="K111" s="4">
        <v>2.25</v>
      </c>
      <c r="L111" s="4">
        <v>2.25</v>
      </c>
      <c r="M111" s="4">
        <v>2.25</v>
      </c>
      <c r="N111" s="4">
        <v>2.25</v>
      </c>
      <c r="O111" s="4">
        <v>2.5</v>
      </c>
      <c r="P111" s="4">
        <v>2.75</v>
      </c>
      <c r="Q111" s="4"/>
      <c r="R111" s="4"/>
      <c r="S111" s="4"/>
      <c r="T111" s="4"/>
    </row>
    <row r="112" spans="1:20" x14ac:dyDescent="0.3">
      <c r="A112" s="3">
        <v>43992</v>
      </c>
      <c r="E112" s="4">
        <v>2.25</v>
      </c>
      <c r="F112" s="4">
        <v>2.25</v>
      </c>
      <c r="G112" s="4">
        <v>2.25</v>
      </c>
      <c r="H112" s="4">
        <v>2.25</v>
      </c>
      <c r="I112" s="4">
        <v>2.25</v>
      </c>
      <c r="J112" s="4">
        <v>2.25</v>
      </c>
      <c r="K112" s="4">
        <v>2.25</v>
      </c>
      <c r="L112" s="4">
        <v>2.25</v>
      </c>
      <c r="M112" s="4">
        <v>2.25</v>
      </c>
      <c r="N112" s="4">
        <v>2.25</v>
      </c>
      <c r="O112" s="4">
        <v>2.5</v>
      </c>
      <c r="P112" s="4">
        <v>2.75</v>
      </c>
      <c r="Q112" s="4"/>
      <c r="R112" s="4"/>
      <c r="S112" s="4"/>
      <c r="T112" s="4"/>
    </row>
    <row r="113" spans="1:21" x14ac:dyDescent="0.3">
      <c r="A113" s="3">
        <v>43994</v>
      </c>
      <c r="E113" s="4">
        <v>2.25</v>
      </c>
      <c r="F113" s="4">
        <v>2.25</v>
      </c>
      <c r="G113" s="4">
        <v>2.25</v>
      </c>
      <c r="H113" s="4">
        <v>2.25</v>
      </c>
      <c r="I113" s="4">
        <v>2.25</v>
      </c>
      <c r="J113" s="4">
        <v>2.25</v>
      </c>
      <c r="K113" s="4">
        <v>2.25</v>
      </c>
      <c r="L113" s="4">
        <v>2.25</v>
      </c>
      <c r="M113" s="4">
        <v>2.25</v>
      </c>
      <c r="N113" s="4">
        <v>2.25</v>
      </c>
      <c r="O113" s="4">
        <v>2.5</v>
      </c>
      <c r="P113" s="4">
        <v>2.75</v>
      </c>
      <c r="Q113" s="4"/>
      <c r="R113" s="4"/>
      <c r="S113" s="4"/>
      <c r="T113" s="4"/>
    </row>
    <row r="114" spans="1:21" x14ac:dyDescent="0.3">
      <c r="A114" s="3">
        <v>43997</v>
      </c>
      <c r="E114" s="4">
        <v>2.25</v>
      </c>
      <c r="F114" s="4">
        <v>2.25</v>
      </c>
      <c r="G114" s="4">
        <v>2.25</v>
      </c>
      <c r="H114" s="4">
        <v>2.25</v>
      </c>
      <c r="I114" s="4">
        <v>2.25</v>
      </c>
      <c r="J114" s="4">
        <v>2.25</v>
      </c>
      <c r="K114" s="4">
        <v>2.25</v>
      </c>
      <c r="L114" s="4">
        <v>2.25</v>
      </c>
      <c r="M114" s="4">
        <v>2.25</v>
      </c>
      <c r="N114" s="4">
        <v>2.25</v>
      </c>
      <c r="O114" s="4">
        <v>2.5</v>
      </c>
      <c r="P114" s="4">
        <v>2.75</v>
      </c>
      <c r="Q114" s="4"/>
      <c r="R114" s="4"/>
      <c r="S114" s="4"/>
      <c r="T114" s="4"/>
    </row>
    <row r="115" spans="1:21" x14ac:dyDescent="0.3">
      <c r="A115" s="3">
        <v>43998</v>
      </c>
      <c r="E115" s="4">
        <v>2.25</v>
      </c>
      <c r="F115" s="4">
        <v>2.25</v>
      </c>
      <c r="G115" s="4">
        <v>2.25</v>
      </c>
      <c r="H115" s="4">
        <v>2.25</v>
      </c>
      <c r="I115" s="4">
        <v>2.25</v>
      </c>
      <c r="J115" s="4">
        <v>2.25</v>
      </c>
      <c r="K115" s="4">
        <v>2.25</v>
      </c>
      <c r="L115" s="4">
        <v>2.25</v>
      </c>
      <c r="M115" s="4">
        <v>2.25</v>
      </c>
      <c r="N115" s="4">
        <v>2.25</v>
      </c>
      <c r="O115" s="4">
        <v>2.5</v>
      </c>
      <c r="P115" s="4">
        <v>2.75</v>
      </c>
      <c r="Q115" s="4"/>
      <c r="R115" s="4"/>
      <c r="S115" s="4"/>
      <c r="T115" s="4"/>
    </row>
    <row r="116" spans="1:21" x14ac:dyDescent="0.3">
      <c r="A116" s="3">
        <v>43999</v>
      </c>
      <c r="E116" s="4">
        <v>2.25</v>
      </c>
      <c r="F116" s="4">
        <v>2.25</v>
      </c>
      <c r="G116" s="4">
        <v>2.25</v>
      </c>
      <c r="H116" s="4">
        <v>2.25</v>
      </c>
      <c r="I116" s="4">
        <v>2.25</v>
      </c>
      <c r="J116" s="4">
        <v>2.25</v>
      </c>
      <c r="K116" s="4">
        <v>2.25</v>
      </c>
      <c r="L116" s="4">
        <v>2.25</v>
      </c>
      <c r="M116" s="4">
        <v>2.25</v>
      </c>
      <c r="N116" s="4">
        <v>2.25</v>
      </c>
      <c r="O116" s="4">
        <v>2.5</v>
      </c>
      <c r="P116" s="4">
        <v>2.75</v>
      </c>
      <c r="Q116" s="4"/>
      <c r="R116" s="4"/>
      <c r="S116" s="4"/>
      <c r="T116" s="4"/>
    </row>
    <row r="117" spans="1:21" x14ac:dyDescent="0.3">
      <c r="A117" s="3">
        <v>44000</v>
      </c>
      <c r="E117" s="4"/>
      <c r="F117" s="4">
        <v>2.25</v>
      </c>
      <c r="G117" s="4">
        <v>2.25</v>
      </c>
      <c r="H117" s="4">
        <v>2.25</v>
      </c>
      <c r="I117" s="4">
        <v>2.25</v>
      </c>
      <c r="J117" s="4">
        <v>2.25</v>
      </c>
      <c r="K117" s="4">
        <v>2.25</v>
      </c>
      <c r="L117" s="4">
        <v>2.25</v>
      </c>
      <c r="M117" s="4">
        <v>2.25</v>
      </c>
      <c r="N117" s="4">
        <v>2.25</v>
      </c>
      <c r="O117" s="4">
        <v>2.5</v>
      </c>
      <c r="P117" s="4">
        <v>2.75</v>
      </c>
      <c r="Q117" s="4">
        <v>3.25</v>
      </c>
      <c r="R117" s="4"/>
      <c r="S117" s="4"/>
      <c r="T117" s="4"/>
    </row>
    <row r="118" spans="1:21" x14ac:dyDescent="0.3">
      <c r="A118" s="3">
        <v>44001</v>
      </c>
      <c r="E118" s="4"/>
      <c r="F118" s="4">
        <v>2.25</v>
      </c>
      <c r="G118" s="4">
        <v>2.25</v>
      </c>
      <c r="H118" s="4">
        <v>2.25</v>
      </c>
      <c r="I118" s="4">
        <v>2.25</v>
      </c>
      <c r="J118" s="4">
        <v>2.25</v>
      </c>
      <c r="K118" s="4">
        <v>2.25</v>
      </c>
      <c r="L118" s="4">
        <v>2.25</v>
      </c>
      <c r="M118" s="4">
        <v>2.25</v>
      </c>
      <c r="N118" s="4">
        <v>2.25</v>
      </c>
      <c r="O118" s="4">
        <v>2.5</v>
      </c>
      <c r="P118" s="4">
        <v>2.75</v>
      </c>
      <c r="Q118" s="4">
        <v>3</v>
      </c>
      <c r="R118" s="4"/>
      <c r="S118" s="4"/>
      <c r="T118" s="4"/>
    </row>
    <row r="119" spans="1:21" x14ac:dyDescent="0.3">
      <c r="A119" s="3">
        <v>44004</v>
      </c>
      <c r="E119" s="4"/>
      <c r="F119" s="4">
        <v>2.25</v>
      </c>
      <c r="G119" s="4">
        <v>2.25</v>
      </c>
      <c r="H119" s="4">
        <v>2.25</v>
      </c>
      <c r="I119" s="4">
        <v>2.25</v>
      </c>
      <c r="J119" s="4">
        <v>2.25</v>
      </c>
      <c r="K119" s="4">
        <v>2.25</v>
      </c>
      <c r="L119" s="4">
        <v>2.25</v>
      </c>
      <c r="M119" s="4">
        <v>2.25</v>
      </c>
      <c r="N119" s="4">
        <v>2.25</v>
      </c>
      <c r="O119" s="4">
        <v>2.5</v>
      </c>
      <c r="P119" s="4">
        <v>2.75</v>
      </c>
      <c r="Q119" s="4">
        <v>3</v>
      </c>
      <c r="R119" s="4"/>
      <c r="S119" s="4"/>
      <c r="T119" s="4"/>
    </row>
    <row r="120" spans="1:21" x14ac:dyDescent="0.3">
      <c r="A120" s="3">
        <v>44005</v>
      </c>
      <c r="F120" s="4">
        <v>2.25</v>
      </c>
      <c r="G120" s="4">
        <v>2</v>
      </c>
      <c r="H120" s="4">
        <v>2</v>
      </c>
      <c r="I120" s="4">
        <v>2</v>
      </c>
      <c r="J120" s="4">
        <v>2.13</v>
      </c>
      <c r="K120" s="4">
        <v>2.25</v>
      </c>
      <c r="L120" s="4">
        <v>2.25</v>
      </c>
      <c r="M120" s="4">
        <v>2.25</v>
      </c>
      <c r="N120" s="4">
        <v>2.25</v>
      </c>
      <c r="O120" s="4">
        <v>2.5</v>
      </c>
      <c r="P120" s="4">
        <v>2.75</v>
      </c>
      <c r="Q120" s="4">
        <v>3</v>
      </c>
      <c r="R120" s="4"/>
      <c r="S120" s="4"/>
      <c r="T120" s="4"/>
    </row>
    <row r="121" spans="1:21" x14ac:dyDescent="0.3">
      <c r="A121" s="3">
        <v>44006</v>
      </c>
      <c r="F121" s="4">
        <v>2.13</v>
      </c>
      <c r="G121" s="4">
        <v>2</v>
      </c>
      <c r="H121" s="4">
        <v>2</v>
      </c>
      <c r="I121" s="4">
        <v>2</v>
      </c>
      <c r="J121" s="4">
        <v>2</v>
      </c>
      <c r="K121" s="4">
        <v>2.25</v>
      </c>
      <c r="L121" s="4">
        <v>2.25</v>
      </c>
      <c r="M121" s="4">
        <v>2.25</v>
      </c>
      <c r="N121" s="4">
        <v>2.25</v>
      </c>
      <c r="O121" s="4">
        <v>2.5</v>
      </c>
      <c r="P121" s="4">
        <v>2.75</v>
      </c>
      <c r="Q121" s="4">
        <v>3</v>
      </c>
      <c r="R121" s="4"/>
      <c r="S121" s="4"/>
      <c r="T121" s="4"/>
    </row>
    <row r="122" spans="1:21" x14ac:dyDescent="0.3">
      <c r="A122" s="3">
        <v>44007</v>
      </c>
      <c r="F122" s="4">
        <v>2</v>
      </c>
      <c r="G122" s="4">
        <v>2</v>
      </c>
      <c r="H122" s="4">
        <v>2</v>
      </c>
      <c r="I122" s="4">
        <v>2</v>
      </c>
      <c r="J122" s="4">
        <v>2</v>
      </c>
      <c r="K122" s="4">
        <v>2.25</v>
      </c>
      <c r="L122" s="4">
        <v>2.25</v>
      </c>
      <c r="M122" s="4">
        <v>2.25</v>
      </c>
      <c r="N122" s="4">
        <v>2.25</v>
      </c>
      <c r="O122" s="4">
        <v>2.25</v>
      </c>
      <c r="P122" s="4">
        <v>2.5</v>
      </c>
      <c r="Q122" s="4">
        <v>3</v>
      </c>
      <c r="R122" s="4"/>
      <c r="S122" s="4"/>
      <c r="T122" s="4"/>
      <c r="U122" s="4"/>
    </row>
    <row r="123" spans="1:21" x14ac:dyDescent="0.3">
      <c r="A123" s="3">
        <v>44008</v>
      </c>
      <c r="F123" s="4">
        <v>2</v>
      </c>
      <c r="G123" s="4">
        <v>2</v>
      </c>
      <c r="H123" s="4">
        <v>2</v>
      </c>
      <c r="I123" s="4">
        <v>2</v>
      </c>
      <c r="J123" s="4">
        <v>2</v>
      </c>
      <c r="K123" s="4">
        <v>2</v>
      </c>
      <c r="L123" s="4">
        <v>2</v>
      </c>
      <c r="M123" s="4">
        <v>2.25</v>
      </c>
      <c r="N123" s="4">
        <v>2.25</v>
      </c>
      <c r="O123" s="4">
        <v>2.25</v>
      </c>
      <c r="P123" s="4">
        <v>2.5</v>
      </c>
      <c r="Q123" s="4">
        <v>3</v>
      </c>
      <c r="R123" s="4"/>
      <c r="S123" s="4"/>
      <c r="T123" s="4"/>
      <c r="U123" s="4"/>
    </row>
    <row r="124" spans="1:21" x14ac:dyDescent="0.3">
      <c r="A124" s="3">
        <v>44011</v>
      </c>
      <c r="F124" s="4">
        <v>2</v>
      </c>
      <c r="G124" s="4">
        <v>2</v>
      </c>
      <c r="H124" s="4">
        <v>2</v>
      </c>
      <c r="I124" s="4">
        <v>2</v>
      </c>
      <c r="J124" s="4">
        <v>2</v>
      </c>
      <c r="K124" s="4">
        <v>2</v>
      </c>
      <c r="L124" s="4">
        <v>2</v>
      </c>
      <c r="M124" s="4">
        <v>2.25</v>
      </c>
      <c r="N124" s="4">
        <v>2.25</v>
      </c>
      <c r="O124" s="4">
        <v>2.25</v>
      </c>
      <c r="P124" s="4">
        <v>2.5</v>
      </c>
      <c r="Q124" s="4">
        <v>3</v>
      </c>
      <c r="R124" s="4"/>
      <c r="S124" s="4"/>
      <c r="T124" s="4"/>
      <c r="U124" s="4"/>
    </row>
    <row r="125" spans="1:21" x14ac:dyDescent="0.3">
      <c r="A125" s="3">
        <v>44012</v>
      </c>
      <c r="F125" s="4">
        <v>2</v>
      </c>
      <c r="G125" s="4">
        <v>2</v>
      </c>
      <c r="H125" s="4">
        <v>2</v>
      </c>
      <c r="I125" s="4">
        <v>2</v>
      </c>
      <c r="J125" s="4">
        <v>2</v>
      </c>
      <c r="K125" s="4">
        <v>2</v>
      </c>
      <c r="L125" s="4">
        <v>2</v>
      </c>
      <c r="M125" s="4">
        <v>2.25</v>
      </c>
      <c r="N125" s="4">
        <v>2.25</v>
      </c>
      <c r="O125" s="4">
        <v>2.25</v>
      </c>
      <c r="P125" s="4">
        <v>2.5</v>
      </c>
      <c r="Q125" s="4">
        <v>3</v>
      </c>
      <c r="R125" s="4"/>
      <c r="S125" s="4"/>
      <c r="T125" s="4"/>
      <c r="U125" s="4"/>
    </row>
    <row r="126" spans="1:21" x14ac:dyDescent="0.3">
      <c r="A126" s="3">
        <v>44013</v>
      </c>
      <c r="F126" s="4">
        <v>2</v>
      </c>
      <c r="G126" s="4">
        <v>2</v>
      </c>
      <c r="H126" s="4">
        <v>2</v>
      </c>
      <c r="I126" s="4">
        <v>2</v>
      </c>
      <c r="J126" s="4">
        <v>2</v>
      </c>
      <c r="K126" s="4">
        <v>2</v>
      </c>
      <c r="L126" s="4">
        <v>2</v>
      </c>
      <c r="M126" s="4">
        <v>2.25</v>
      </c>
      <c r="N126" s="4">
        <v>2.25</v>
      </c>
      <c r="O126" s="4">
        <v>2.25</v>
      </c>
      <c r="P126" s="4">
        <v>2.5</v>
      </c>
      <c r="Q126" s="4">
        <v>3</v>
      </c>
      <c r="R126" s="4"/>
      <c r="S126" s="4"/>
      <c r="T126" s="4"/>
      <c r="U126" s="4"/>
    </row>
    <row r="127" spans="1:21" x14ac:dyDescent="0.3">
      <c r="A127" s="3">
        <v>44014</v>
      </c>
      <c r="F127" s="4">
        <v>2</v>
      </c>
      <c r="G127" s="4">
        <v>2</v>
      </c>
      <c r="H127" s="4">
        <v>2</v>
      </c>
      <c r="I127" s="4">
        <v>2</v>
      </c>
      <c r="J127" s="4">
        <v>2</v>
      </c>
      <c r="K127" s="4">
        <v>2</v>
      </c>
      <c r="L127" s="4">
        <v>2</v>
      </c>
      <c r="M127" s="4">
        <v>2.25</v>
      </c>
      <c r="N127" s="4">
        <v>2.25</v>
      </c>
      <c r="O127" s="4">
        <v>2.25</v>
      </c>
      <c r="P127" s="4">
        <v>2.5</v>
      </c>
      <c r="Q127" s="4">
        <v>3</v>
      </c>
      <c r="R127" s="4"/>
      <c r="S127" s="4"/>
      <c r="T127" s="4"/>
      <c r="U127" s="4"/>
    </row>
    <row r="128" spans="1:21" x14ac:dyDescent="0.3">
      <c r="A128" s="3">
        <v>44015</v>
      </c>
      <c r="F128" s="4">
        <v>2</v>
      </c>
      <c r="G128" s="4">
        <v>2</v>
      </c>
      <c r="H128" s="4">
        <v>2</v>
      </c>
      <c r="I128" s="4">
        <v>2</v>
      </c>
      <c r="J128" s="4">
        <v>2</v>
      </c>
      <c r="K128" s="4">
        <v>2</v>
      </c>
      <c r="L128" s="4">
        <v>2</v>
      </c>
      <c r="M128" s="4">
        <v>2.25</v>
      </c>
      <c r="N128" s="4">
        <v>2.25</v>
      </c>
      <c r="O128" s="4">
        <v>2.25</v>
      </c>
      <c r="P128" s="4">
        <v>2.5</v>
      </c>
      <c r="Q128" s="4">
        <v>3</v>
      </c>
      <c r="R128" s="4"/>
      <c r="S128" s="4"/>
      <c r="T128" s="4"/>
      <c r="U128" s="4"/>
    </row>
    <row r="129" spans="1:21" x14ac:dyDescent="0.3">
      <c r="A129" s="3">
        <v>44018</v>
      </c>
      <c r="F129" s="4">
        <v>2</v>
      </c>
      <c r="G129" s="4">
        <v>2</v>
      </c>
      <c r="H129" s="4">
        <v>2</v>
      </c>
      <c r="I129" s="4">
        <v>2</v>
      </c>
      <c r="J129" s="4">
        <v>2</v>
      </c>
      <c r="K129" s="4">
        <v>2</v>
      </c>
      <c r="L129" s="4">
        <v>2</v>
      </c>
      <c r="M129" s="4">
        <v>2</v>
      </c>
      <c r="N129" s="4">
        <v>2.25</v>
      </c>
      <c r="O129" s="4">
        <v>2.25</v>
      </c>
      <c r="P129" s="4">
        <v>2.5</v>
      </c>
      <c r="Q129" s="4">
        <v>3</v>
      </c>
      <c r="R129" s="4"/>
      <c r="S129" s="4"/>
      <c r="T129" s="4"/>
      <c r="U129" s="4"/>
    </row>
    <row r="130" spans="1:21" x14ac:dyDescent="0.3">
      <c r="A130" s="3">
        <v>44019</v>
      </c>
      <c r="F130" s="4">
        <v>2</v>
      </c>
      <c r="G130" s="4">
        <v>2</v>
      </c>
      <c r="H130" s="4">
        <v>2</v>
      </c>
      <c r="I130" s="4">
        <v>2</v>
      </c>
      <c r="J130" s="4">
        <v>2</v>
      </c>
      <c r="K130" s="4">
        <v>2</v>
      </c>
      <c r="L130" s="4">
        <v>2</v>
      </c>
      <c r="M130" s="4">
        <v>2.13</v>
      </c>
      <c r="N130" s="4">
        <v>2.25</v>
      </c>
      <c r="O130" s="4">
        <v>2.25</v>
      </c>
      <c r="P130" s="4">
        <v>2.5</v>
      </c>
      <c r="Q130" s="4">
        <v>3</v>
      </c>
      <c r="R130" s="4"/>
      <c r="S130" s="4"/>
      <c r="T130" s="4"/>
      <c r="U130" s="4"/>
    </row>
    <row r="131" spans="1:21" x14ac:dyDescent="0.3">
      <c r="A131" s="3">
        <v>44020</v>
      </c>
      <c r="F131" s="4">
        <v>2</v>
      </c>
      <c r="G131" s="4">
        <v>2</v>
      </c>
      <c r="H131" s="4">
        <v>2</v>
      </c>
      <c r="I131" s="4">
        <v>2</v>
      </c>
      <c r="J131" s="4">
        <v>2</v>
      </c>
      <c r="K131" s="4">
        <v>2</v>
      </c>
      <c r="L131" s="4">
        <v>2</v>
      </c>
      <c r="M131" s="4">
        <v>2.13</v>
      </c>
      <c r="N131" s="4">
        <v>2.25</v>
      </c>
      <c r="O131" s="4">
        <v>2.25</v>
      </c>
      <c r="P131" s="4">
        <v>2.5</v>
      </c>
      <c r="Q131" s="4">
        <v>3</v>
      </c>
      <c r="R131" s="4"/>
      <c r="S131" s="4"/>
      <c r="T131" s="4"/>
      <c r="U131" s="4"/>
    </row>
    <row r="132" spans="1:21" x14ac:dyDescent="0.3">
      <c r="A132" s="3">
        <v>44021</v>
      </c>
      <c r="F132" s="4">
        <v>2</v>
      </c>
      <c r="G132" s="4">
        <v>2</v>
      </c>
      <c r="H132" s="4">
        <v>2</v>
      </c>
      <c r="I132" s="4">
        <v>2</v>
      </c>
      <c r="J132" s="4">
        <v>2</v>
      </c>
      <c r="K132" s="4">
        <v>2</v>
      </c>
      <c r="L132" s="4">
        <v>2</v>
      </c>
      <c r="M132" s="4">
        <v>2.13</v>
      </c>
      <c r="N132" s="4">
        <v>2.25</v>
      </c>
      <c r="O132" s="4">
        <v>2.25</v>
      </c>
      <c r="P132" s="4">
        <v>2.5</v>
      </c>
      <c r="Q132" s="4">
        <v>3</v>
      </c>
      <c r="R132" s="4"/>
      <c r="S132" s="4"/>
      <c r="T132" s="4"/>
      <c r="U132" s="4"/>
    </row>
    <row r="133" spans="1:21" x14ac:dyDescent="0.3">
      <c r="A133" s="3">
        <v>44022</v>
      </c>
      <c r="F133" s="4">
        <v>2</v>
      </c>
      <c r="G133" s="4">
        <v>2</v>
      </c>
      <c r="H133" s="4">
        <v>2</v>
      </c>
      <c r="I133" s="4">
        <v>2</v>
      </c>
      <c r="J133" s="4">
        <v>2</v>
      </c>
      <c r="K133" s="4">
        <v>2</v>
      </c>
      <c r="L133" s="4">
        <v>2</v>
      </c>
      <c r="M133" s="4">
        <v>2</v>
      </c>
      <c r="N133" s="4">
        <v>2.25</v>
      </c>
      <c r="O133" s="4">
        <v>2.25</v>
      </c>
      <c r="P133" s="4">
        <v>2.5</v>
      </c>
      <c r="Q133" s="4">
        <v>3</v>
      </c>
      <c r="R133" s="4"/>
      <c r="S133" s="4"/>
      <c r="T133" s="4"/>
      <c r="U133" s="4"/>
    </row>
    <row r="134" spans="1:21" x14ac:dyDescent="0.3">
      <c r="A134" s="3">
        <v>44025</v>
      </c>
      <c r="F134" s="4">
        <v>2</v>
      </c>
      <c r="G134" s="4">
        <v>2</v>
      </c>
      <c r="H134" s="4">
        <v>2</v>
      </c>
      <c r="I134" s="4">
        <v>2</v>
      </c>
      <c r="J134" s="4">
        <v>2</v>
      </c>
      <c r="K134" s="4">
        <v>2</v>
      </c>
      <c r="L134" s="4">
        <v>2</v>
      </c>
      <c r="M134" s="4">
        <v>2.25</v>
      </c>
      <c r="N134" s="4">
        <v>2.25</v>
      </c>
      <c r="O134" s="4">
        <v>2.25</v>
      </c>
      <c r="P134" s="4">
        <v>2.5</v>
      </c>
      <c r="Q134" s="4">
        <v>3</v>
      </c>
      <c r="R134" s="4"/>
      <c r="S134" s="4"/>
      <c r="T134" s="4"/>
      <c r="U134" s="4"/>
    </row>
    <row r="135" spans="1:21" x14ac:dyDescent="0.3">
      <c r="A135" s="3">
        <v>44026</v>
      </c>
      <c r="F135" s="4">
        <v>2</v>
      </c>
      <c r="G135" s="4">
        <v>2</v>
      </c>
      <c r="H135" s="4">
        <v>2</v>
      </c>
      <c r="I135" s="4">
        <v>2</v>
      </c>
      <c r="J135" s="4">
        <v>2</v>
      </c>
      <c r="K135" s="4">
        <v>2</v>
      </c>
      <c r="L135" s="4">
        <v>2</v>
      </c>
      <c r="M135" s="4">
        <v>2.25</v>
      </c>
      <c r="N135" s="4">
        <v>2.25</v>
      </c>
      <c r="O135" s="4">
        <v>2.25</v>
      </c>
      <c r="P135" s="4">
        <v>2.5</v>
      </c>
      <c r="Q135" s="4">
        <v>3</v>
      </c>
      <c r="R135" s="4"/>
      <c r="S135" s="4"/>
      <c r="T135" s="4"/>
      <c r="U135" s="4"/>
    </row>
    <row r="136" spans="1:21" x14ac:dyDescent="0.3">
      <c r="A136" s="3">
        <v>44027</v>
      </c>
      <c r="F136" s="4">
        <v>2</v>
      </c>
      <c r="G136" s="4">
        <v>2</v>
      </c>
      <c r="H136" s="4">
        <v>2</v>
      </c>
      <c r="I136" s="4">
        <v>2</v>
      </c>
      <c r="J136" s="4">
        <v>2</v>
      </c>
      <c r="K136" s="4">
        <v>2</v>
      </c>
      <c r="L136" s="4">
        <v>2</v>
      </c>
      <c r="M136" s="4">
        <v>2.25</v>
      </c>
      <c r="N136" s="4">
        <v>2.25</v>
      </c>
      <c r="O136" s="4">
        <v>2.25</v>
      </c>
      <c r="P136" s="4">
        <v>2.5</v>
      </c>
      <c r="Q136" s="4">
        <v>3</v>
      </c>
      <c r="R136" s="4"/>
      <c r="S136" s="4"/>
      <c r="T136" s="4"/>
      <c r="U136" s="4"/>
    </row>
    <row r="137" spans="1:21" x14ac:dyDescent="0.3">
      <c r="A137" s="3">
        <v>44028</v>
      </c>
      <c r="F137" s="4">
        <v>2</v>
      </c>
      <c r="G137" s="4">
        <v>2</v>
      </c>
      <c r="H137" s="4">
        <v>2</v>
      </c>
      <c r="I137" s="4">
        <v>2</v>
      </c>
      <c r="J137" s="4">
        <v>2</v>
      </c>
      <c r="K137" s="4">
        <v>2</v>
      </c>
      <c r="L137" s="4">
        <v>2</v>
      </c>
      <c r="M137" s="4">
        <v>2.25</v>
      </c>
      <c r="N137" s="4">
        <v>2.25</v>
      </c>
      <c r="O137" s="4">
        <v>2.25</v>
      </c>
      <c r="P137" s="4">
        <v>2.5</v>
      </c>
      <c r="Q137" s="4">
        <v>3</v>
      </c>
      <c r="R137" s="4"/>
      <c r="S137" s="4"/>
      <c r="T137" s="4"/>
      <c r="U137" s="4"/>
    </row>
    <row r="138" spans="1:21" x14ac:dyDescent="0.3">
      <c r="A138" s="3">
        <v>44029</v>
      </c>
      <c r="F138" s="4">
        <v>2</v>
      </c>
      <c r="G138" s="4">
        <v>2</v>
      </c>
      <c r="H138" s="4">
        <v>2</v>
      </c>
      <c r="I138" s="4">
        <v>2</v>
      </c>
      <c r="J138" s="4">
        <v>2</v>
      </c>
      <c r="K138" s="4">
        <v>2</v>
      </c>
      <c r="L138" s="4">
        <v>2</v>
      </c>
      <c r="M138" s="4">
        <v>2.25</v>
      </c>
      <c r="N138" s="4">
        <v>2.25</v>
      </c>
      <c r="O138" s="4">
        <v>2.25</v>
      </c>
      <c r="P138" s="4">
        <v>2.5</v>
      </c>
      <c r="Q138" s="4">
        <v>3</v>
      </c>
      <c r="R138" s="4"/>
      <c r="S138" s="4"/>
      <c r="T138" s="4"/>
      <c r="U138" s="4"/>
    </row>
    <row r="139" spans="1:21" x14ac:dyDescent="0.3">
      <c r="A139" s="3">
        <v>44032</v>
      </c>
      <c r="F139" s="4">
        <v>2</v>
      </c>
      <c r="G139" s="4">
        <v>2</v>
      </c>
      <c r="H139" s="4">
        <v>2</v>
      </c>
      <c r="I139" s="4">
        <v>2</v>
      </c>
      <c r="J139" s="4">
        <v>2</v>
      </c>
      <c r="K139" s="4">
        <v>2</v>
      </c>
      <c r="L139" s="4">
        <v>2</v>
      </c>
      <c r="M139" s="4">
        <v>2.25</v>
      </c>
      <c r="N139" s="4">
        <v>2.25</v>
      </c>
      <c r="O139" s="4">
        <v>2.25</v>
      </c>
      <c r="P139" s="4">
        <v>2.5</v>
      </c>
      <c r="Q139" s="4">
        <v>3</v>
      </c>
      <c r="R139" s="4"/>
      <c r="S139" s="4"/>
      <c r="T139" s="4"/>
      <c r="U139" s="4"/>
    </row>
    <row r="140" spans="1:21" x14ac:dyDescent="0.3">
      <c r="A140" s="3">
        <v>44033</v>
      </c>
      <c r="F140" s="4">
        <v>2</v>
      </c>
      <c r="G140" s="4">
        <v>2</v>
      </c>
      <c r="H140" s="4">
        <v>2</v>
      </c>
      <c r="I140" s="4">
        <v>2</v>
      </c>
      <c r="J140" s="4">
        <v>2</v>
      </c>
      <c r="K140" s="4">
        <v>2</v>
      </c>
      <c r="L140" s="4">
        <v>2</v>
      </c>
      <c r="M140" s="4">
        <v>2.25</v>
      </c>
      <c r="N140" s="4">
        <v>2.25</v>
      </c>
      <c r="O140" s="4">
        <v>2.25</v>
      </c>
      <c r="P140" s="4">
        <v>2.5</v>
      </c>
      <c r="Q140" s="4">
        <v>3</v>
      </c>
      <c r="R140" s="4"/>
      <c r="S140" s="4"/>
      <c r="T140" s="4"/>
      <c r="U140" s="4"/>
    </row>
    <row r="141" spans="1:21" x14ac:dyDescent="0.3">
      <c r="A141" s="3">
        <v>44034</v>
      </c>
      <c r="F141" s="4">
        <v>2</v>
      </c>
      <c r="G141" s="4">
        <v>2</v>
      </c>
      <c r="H141" s="4">
        <v>2</v>
      </c>
      <c r="I141" s="4">
        <v>2</v>
      </c>
      <c r="J141" s="4">
        <v>2</v>
      </c>
      <c r="K141" s="4">
        <v>2</v>
      </c>
      <c r="L141" s="4">
        <v>2</v>
      </c>
      <c r="M141" s="4">
        <v>2.25</v>
      </c>
      <c r="N141" s="4">
        <v>2.25</v>
      </c>
      <c r="O141" s="4">
        <v>2.25</v>
      </c>
      <c r="P141" s="4">
        <v>2.5</v>
      </c>
      <c r="Q141" s="4">
        <v>3</v>
      </c>
      <c r="R141" s="4"/>
      <c r="S141" s="4"/>
      <c r="T141" s="4"/>
      <c r="U141" s="4"/>
    </row>
    <row r="142" spans="1:21" x14ac:dyDescent="0.3">
      <c r="A142" s="3">
        <v>44035</v>
      </c>
      <c r="F142" s="4">
        <v>2</v>
      </c>
      <c r="G142" s="4">
        <v>2</v>
      </c>
      <c r="H142" s="4">
        <v>2</v>
      </c>
      <c r="I142" s="4">
        <v>2</v>
      </c>
      <c r="J142" s="4">
        <v>2</v>
      </c>
      <c r="K142" s="4">
        <v>2</v>
      </c>
      <c r="L142" s="4">
        <v>2</v>
      </c>
      <c r="M142" s="4">
        <v>2.25</v>
      </c>
      <c r="N142" s="4">
        <v>2.25</v>
      </c>
      <c r="O142" s="4">
        <v>2.25</v>
      </c>
      <c r="P142" s="4">
        <v>2.5</v>
      </c>
      <c r="Q142" s="4">
        <v>3</v>
      </c>
      <c r="R142" s="4"/>
      <c r="S142" s="4"/>
      <c r="T142" s="4"/>
      <c r="U142" s="4"/>
    </row>
    <row r="143" spans="1:21" x14ac:dyDescent="0.3">
      <c r="A143" s="3">
        <v>44036</v>
      </c>
      <c r="F143" s="4">
        <v>2</v>
      </c>
      <c r="G143" s="4">
        <v>2</v>
      </c>
      <c r="H143" s="4">
        <v>2</v>
      </c>
      <c r="I143" s="4">
        <v>2</v>
      </c>
      <c r="J143" s="4">
        <v>2</v>
      </c>
      <c r="K143" s="4">
        <v>2</v>
      </c>
      <c r="L143" s="4">
        <v>2</v>
      </c>
      <c r="M143" s="4">
        <v>2</v>
      </c>
      <c r="N143" s="4">
        <v>2.25</v>
      </c>
      <c r="O143" s="4">
        <v>2.25</v>
      </c>
      <c r="P143" s="4">
        <v>2.5</v>
      </c>
      <c r="Q143" s="4">
        <v>3</v>
      </c>
      <c r="R143" s="4"/>
      <c r="S143" s="4"/>
      <c r="T143" s="4"/>
      <c r="U143" s="4"/>
    </row>
    <row r="144" spans="1:21" x14ac:dyDescent="0.3">
      <c r="A144" s="3">
        <v>44039</v>
      </c>
      <c r="F144" s="4">
        <v>2</v>
      </c>
      <c r="G144" s="4">
        <v>2</v>
      </c>
      <c r="H144" s="4">
        <v>2</v>
      </c>
      <c r="I144" s="4">
        <v>2</v>
      </c>
      <c r="J144" s="4">
        <v>2</v>
      </c>
      <c r="K144" s="4">
        <v>2</v>
      </c>
      <c r="L144" s="4">
        <v>2</v>
      </c>
      <c r="M144" s="4">
        <v>2</v>
      </c>
      <c r="N144" s="4">
        <v>2.25</v>
      </c>
      <c r="O144" s="4">
        <v>2.25</v>
      </c>
      <c r="P144" s="4">
        <v>2.5</v>
      </c>
      <c r="Q144" s="4">
        <v>3</v>
      </c>
      <c r="R144" s="4"/>
      <c r="S144" s="4"/>
      <c r="T144" s="4"/>
      <c r="U144" s="4"/>
    </row>
    <row r="145" spans="1:22" x14ac:dyDescent="0.3">
      <c r="A145" s="3">
        <v>44040</v>
      </c>
      <c r="F145" s="4">
        <v>2</v>
      </c>
      <c r="G145" s="4">
        <v>2</v>
      </c>
      <c r="H145" s="4">
        <v>2</v>
      </c>
      <c r="I145" s="4">
        <v>2</v>
      </c>
      <c r="J145" s="4">
        <v>2</v>
      </c>
      <c r="K145" s="4">
        <v>2</v>
      </c>
      <c r="L145" s="4">
        <v>2</v>
      </c>
      <c r="M145" s="4">
        <v>2</v>
      </c>
      <c r="N145" s="4">
        <v>2.25</v>
      </c>
      <c r="O145" s="4">
        <v>2.25</v>
      </c>
      <c r="P145" s="4">
        <v>2.5</v>
      </c>
      <c r="Q145" s="4">
        <v>3</v>
      </c>
      <c r="R145" s="4"/>
      <c r="S145" s="4"/>
      <c r="T145" s="4"/>
      <c r="U145" s="4"/>
    </row>
    <row r="146" spans="1:22" x14ac:dyDescent="0.3">
      <c r="A146" s="3">
        <v>44041</v>
      </c>
      <c r="F146" s="4">
        <v>2</v>
      </c>
      <c r="G146" s="4">
        <v>2</v>
      </c>
      <c r="H146" s="4">
        <v>2</v>
      </c>
      <c r="I146" s="4">
        <v>2</v>
      </c>
      <c r="J146" s="4">
        <v>2</v>
      </c>
      <c r="K146" s="4">
        <v>2</v>
      </c>
      <c r="L146" s="4">
        <v>2</v>
      </c>
      <c r="M146" s="4">
        <v>2</v>
      </c>
      <c r="N146" s="4">
        <v>2.13</v>
      </c>
      <c r="O146" s="4">
        <v>2.25</v>
      </c>
      <c r="P146" s="4">
        <v>2.5</v>
      </c>
      <c r="Q146" s="4">
        <v>3</v>
      </c>
      <c r="R146" s="4"/>
      <c r="S146" s="4"/>
      <c r="T146" s="4"/>
      <c r="U146" s="4"/>
    </row>
    <row r="147" spans="1:22" x14ac:dyDescent="0.3">
      <c r="A147" s="3">
        <v>44042</v>
      </c>
      <c r="F147" s="4">
        <v>2</v>
      </c>
      <c r="G147" s="4">
        <v>2</v>
      </c>
      <c r="H147" s="4">
        <v>2</v>
      </c>
      <c r="I147" s="4">
        <v>2</v>
      </c>
      <c r="J147" s="4">
        <v>2</v>
      </c>
      <c r="K147" s="4">
        <v>2</v>
      </c>
      <c r="L147" s="4">
        <v>2</v>
      </c>
      <c r="M147" s="4">
        <v>2</v>
      </c>
      <c r="N147" s="4">
        <v>2</v>
      </c>
      <c r="O147" s="4">
        <v>2.25</v>
      </c>
      <c r="P147" s="4">
        <v>2.5</v>
      </c>
      <c r="Q147" s="4">
        <v>3</v>
      </c>
      <c r="R147" s="4"/>
      <c r="S147" s="4"/>
      <c r="T147" s="4"/>
      <c r="U147" s="4"/>
    </row>
    <row r="148" spans="1:22" x14ac:dyDescent="0.3">
      <c r="A148" s="3">
        <v>44043</v>
      </c>
      <c r="F148" s="4">
        <v>2</v>
      </c>
      <c r="G148" s="4">
        <v>2</v>
      </c>
      <c r="H148" s="4">
        <v>2</v>
      </c>
      <c r="I148" s="4">
        <v>2</v>
      </c>
      <c r="J148" s="4">
        <v>2</v>
      </c>
      <c r="K148" s="4">
        <v>2</v>
      </c>
      <c r="L148" s="4">
        <v>2</v>
      </c>
      <c r="M148" s="4">
        <v>2</v>
      </c>
      <c r="N148" s="4">
        <v>2</v>
      </c>
      <c r="O148" s="4">
        <v>2.25</v>
      </c>
      <c r="P148" s="4">
        <v>2.5</v>
      </c>
      <c r="Q148" s="4">
        <v>3</v>
      </c>
      <c r="R148" s="4"/>
      <c r="S148" s="4"/>
      <c r="T148" s="4"/>
      <c r="U148" s="4"/>
    </row>
    <row r="149" spans="1:22" x14ac:dyDescent="0.3">
      <c r="A149" s="3">
        <v>44046</v>
      </c>
      <c r="F149" s="4">
        <v>2</v>
      </c>
      <c r="G149" s="4">
        <v>2</v>
      </c>
      <c r="H149" s="4">
        <v>2</v>
      </c>
      <c r="I149" s="4">
        <v>2</v>
      </c>
      <c r="J149" s="4">
        <v>2</v>
      </c>
      <c r="K149" s="4">
        <v>2</v>
      </c>
      <c r="L149" s="4">
        <v>2</v>
      </c>
      <c r="M149" s="4">
        <v>2</v>
      </c>
      <c r="N149" s="4">
        <v>2</v>
      </c>
      <c r="O149" s="4">
        <v>2.25</v>
      </c>
      <c r="P149" s="4">
        <v>2.5</v>
      </c>
      <c r="Q149" s="4">
        <v>3</v>
      </c>
      <c r="R149" s="4"/>
      <c r="S149" s="4"/>
      <c r="T149" s="4"/>
      <c r="U149" s="4"/>
    </row>
    <row r="150" spans="1:22" x14ac:dyDescent="0.3">
      <c r="A150" s="3">
        <v>44047</v>
      </c>
      <c r="F150" s="4">
        <v>2</v>
      </c>
      <c r="G150" s="4">
        <v>2</v>
      </c>
      <c r="H150" s="4">
        <v>2</v>
      </c>
      <c r="I150" s="4">
        <v>2</v>
      </c>
      <c r="J150" s="4">
        <v>2</v>
      </c>
      <c r="K150" s="4">
        <v>2</v>
      </c>
      <c r="L150" s="4">
        <v>2</v>
      </c>
      <c r="M150" s="4">
        <v>2</v>
      </c>
      <c r="N150" s="4">
        <v>2</v>
      </c>
      <c r="O150" s="4">
        <v>2.25</v>
      </c>
      <c r="P150" s="4">
        <v>2.5</v>
      </c>
      <c r="Q150" s="4">
        <v>3</v>
      </c>
      <c r="R150" s="4"/>
      <c r="S150" s="4"/>
      <c r="T150" s="4"/>
      <c r="U150" s="4"/>
    </row>
    <row r="151" spans="1:22" x14ac:dyDescent="0.3">
      <c r="A151" s="3">
        <v>44048</v>
      </c>
      <c r="F151" s="4">
        <v>2</v>
      </c>
      <c r="G151" s="4">
        <v>2</v>
      </c>
      <c r="H151" s="4">
        <v>2</v>
      </c>
      <c r="I151" s="4">
        <v>2</v>
      </c>
      <c r="J151" s="4">
        <v>2</v>
      </c>
      <c r="K151" s="4">
        <v>2</v>
      </c>
      <c r="L151" s="4">
        <v>2</v>
      </c>
      <c r="M151" s="4">
        <v>2</v>
      </c>
      <c r="N151" s="4">
        <v>2</v>
      </c>
      <c r="O151" s="4">
        <v>2.25</v>
      </c>
      <c r="P151" s="4">
        <v>2.5</v>
      </c>
      <c r="Q151" s="4">
        <v>3</v>
      </c>
      <c r="R151" s="4"/>
      <c r="S151" s="4"/>
      <c r="T151" s="4"/>
      <c r="U151" s="4"/>
    </row>
    <row r="152" spans="1:22" x14ac:dyDescent="0.3">
      <c r="A152" s="3">
        <v>44049</v>
      </c>
      <c r="F152" s="4"/>
      <c r="G152" s="4">
        <v>2</v>
      </c>
      <c r="H152" s="4">
        <v>2</v>
      </c>
      <c r="I152" s="4">
        <v>2</v>
      </c>
      <c r="J152" s="4">
        <v>2</v>
      </c>
      <c r="K152" s="4">
        <v>2</v>
      </c>
      <c r="L152" s="4">
        <v>2</v>
      </c>
      <c r="M152" s="4">
        <v>2</v>
      </c>
      <c r="N152" s="4">
        <v>2</v>
      </c>
      <c r="O152" s="4">
        <v>2.25</v>
      </c>
      <c r="P152" s="4">
        <v>2.5</v>
      </c>
      <c r="Q152" s="4">
        <v>3</v>
      </c>
      <c r="R152" s="4">
        <v>2.5</v>
      </c>
      <c r="S152" s="4"/>
      <c r="T152" s="4"/>
      <c r="U152" s="4"/>
    </row>
    <row r="153" spans="1:22" x14ac:dyDescent="0.3">
      <c r="A153" s="3">
        <v>44050</v>
      </c>
      <c r="F153" s="4"/>
      <c r="G153" s="4">
        <v>2</v>
      </c>
      <c r="H153" s="4">
        <v>2</v>
      </c>
      <c r="I153" s="4">
        <v>2</v>
      </c>
      <c r="J153" s="4">
        <v>2</v>
      </c>
      <c r="K153" s="4">
        <v>2</v>
      </c>
      <c r="L153" s="4">
        <v>2</v>
      </c>
      <c r="M153" s="4">
        <v>2</v>
      </c>
      <c r="N153" s="4">
        <v>2</v>
      </c>
      <c r="O153" s="4">
        <v>2.25</v>
      </c>
      <c r="P153" s="4">
        <v>2.5</v>
      </c>
      <c r="Q153" s="4">
        <v>3</v>
      </c>
      <c r="R153" s="4">
        <v>3</v>
      </c>
      <c r="S153" s="4"/>
      <c r="T153" s="4"/>
      <c r="U153" s="4"/>
    </row>
    <row r="154" spans="1:22" x14ac:dyDescent="0.3">
      <c r="A154" s="3">
        <v>44053</v>
      </c>
      <c r="F154" s="4"/>
      <c r="G154" s="4">
        <v>2</v>
      </c>
      <c r="H154" s="4">
        <v>2</v>
      </c>
      <c r="I154" s="4">
        <v>2</v>
      </c>
      <c r="J154" s="4">
        <v>2</v>
      </c>
      <c r="K154" s="4">
        <v>2</v>
      </c>
      <c r="L154" s="4">
        <v>2</v>
      </c>
      <c r="M154" s="4">
        <v>2</v>
      </c>
      <c r="N154" s="4">
        <v>2</v>
      </c>
      <c r="O154" s="4">
        <v>2.25</v>
      </c>
      <c r="P154" s="4">
        <v>2.5</v>
      </c>
      <c r="Q154" s="4">
        <v>3</v>
      </c>
      <c r="R154" s="4">
        <v>3</v>
      </c>
      <c r="S154" s="4"/>
      <c r="T154" s="4"/>
      <c r="U154" s="4"/>
    </row>
    <row r="155" spans="1:22" x14ac:dyDescent="0.3">
      <c r="A155" s="3">
        <v>44054</v>
      </c>
      <c r="G155" s="4">
        <v>2</v>
      </c>
      <c r="H155" s="4">
        <v>2</v>
      </c>
      <c r="I155" s="4">
        <v>2</v>
      </c>
      <c r="J155" s="4">
        <v>2</v>
      </c>
      <c r="K155" s="4">
        <v>2</v>
      </c>
      <c r="L155" s="4">
        <v>2</v>
      </c>
      <c r="M155" s="4">
        <v>2</v>
      </c>
      <c r="N155" s="4">
        <v>2</v>
      </c>
      <c r="O155" s="4">
        <v>2.13</v>
      </c>
      <c r="P155" s="4">
        <v>2.5</v>
      </c>
      <c r="Q155" s="4">
        <v>3</v>
      </c>
      <c r="R155" s="4">
        <v>3</v>
      </c>
      <c r="S155" s="4"/>
      <c r="T155" s="4"/>
      <c r="U155" s="4"/>
    </row>
    <row r="156" spans="1:22" x14ac:dyDescent="0.3">
      <c r="A156" s="3">
        <v>44055</v>
      </c>
      <c r="G156" s="4">
        <v>2</v>
      </c>
      <c r="H156" s="4">
        <v>2</v>
      </c>
      <c r="I156" s="4">
        <v>2</v>
      </c>
      <c r="J156" s="4">
        <v>2</v>
      </c>
      <c r="K156" s="4">
        <v>2</v>
      </c>
      <c r="L156" s="4">
        <v>2</v>
      </c>
      <c r="M156" s="4">
        <v>2</v>
      </c>
      <c r="N156" s="4">
        <v>2</v>
      </c>
      <c r="O156" s="4">
        <v>2.25</v>
      </c>
      <c r="P156" s="4">
        <v>2.5</v>
      </c>
      <c r="Q156" s="4">
        <v>3</v>
      </c>
      <c r="R156" s="4">
        <v>3</v>
      </c>
      <c r="S156" s="4"/>
      <c r="T156" s="4"/>
      <c r="U156" s="4"/>
      <c r="V156" s="4"/>
    </row>
    <row r="157" spans="1:22" x14ac:dyDescent="0.3">
      <c r="A157" s="3">
        <v>44056</v>
      </c>
      <c r="G157" s="4">
        <v>2</v>
      </c>
      <c r="H157" s="4">
        <v>2</v>
      </c>
      <c r="I157" s="4">
        <v>2</v>
      </c>
      <c r="J157" s="4">
        <v>2</v>
      </c>
      <c r="K157" s="4">
        <v>2</v>
      </c>
      <c r="L157" s="4">
        <v>2</v>
      </c>
      <c r="M157" s="4">
        <v>2</v>
      </c>
      <c r="N157" s="4">
        <v>2</v>
      </c>
      <c r="O157" s="4">
        <v>2</v>
      </c>
      <c r="P157" s="4">
        <v>2.5</v>
      </c>
      <c r="Q157" s="4">
        <v>3</v>
      </c>
      <c r="R157" s="4">
        <v>3</v>
      </c>
      <c r="S157" s="4"/>
      <c r="T157" s="4"/>
      <c r="U157" s="4"/>
      <c r="V157" s="4"/>
    </row>
    <row r="158" spans="1:22" x14ac:dyDescent="0.3">
      <c r="A158" s="3">
        <v>44057</v>
      </c>
      <c r="G158" s="4">
        <v>2</v>
      </c>
      <c r="H158" s="4">
        <v>2</v>
      </c>
      <c r="I158" s="4">
        <v>2</v>
      </c>
      <c r="J158" s="4">
        <v>2</v>
      </c>
      <c r="K158" s="4">
        <v>2</v>
      </c>
      <c r="L158" s="4">
        <v>2</v>
      </c>
      <c r="M158" s="4">
        <v>2</v>
      </c>
      <c r="N158" s="4">
        <v>2</v>
      </c>
      <c r="O158" s="4">
        <v>2</v>
      </c>
      <c r="P158" s="4">
        <v>2.5</v>
      </c>
      <c r="Q158" s="4">
        <v>2.75</v>
      </c>
      <c r="R158" s="4">
        <v>3</v>
      </c>
      <c r="S158" s="4"/>
      <c r="T158" s="4"/>
      <c r="U158" s="4"/>
      <c r="V158" s="4"/>
    </row>
    <row r="159" spans="1:22" x14ac:dyDescent="0.3">
      <c r="A159" s="3">
        <v>44060</v>
      </c>
      <c r="G159" s="4">
        <v>2</v>
      </c>
      <c r="H159" s="4">
        <v>2</v>
      </c>
      <c r="I159" s="4">
        <v>2</v>
      </c>
      <c r="J159" s="4">
        <v>2</v>
      </c>
      <c r="K159" s="4">
        <v>2</v>
      </c>
      <c r="L159" s="4">
        <v>2</v>
      </c>
      <c r="M159" s="4">
        <v>2</v>
      </c>
      <c r="N159" s="4">
        <v>2</v>
      </c>
      <c r="O159" s="4">
        <v>2</v>
      </c>
      <c r="P159" s="4">
        <v>2.5</v>
      </c>
      <c r="Q159" s="4">
        <v>3</v>
      </c>
      <c r="R159" s="4">
        <v>3</v>
      </c>
      <c r="S159" s="4"/>
      <c r="T159" s="4"/>
      <c r="U159" s="4"/>
      <c r="V159" s="4"/>
    </row>
    <row r="160" spans="1:22" x14ac:dyDescent="0.3">
      <c r="A160" s="3">
        <v>44061</v>
      </c>
      <c r="G160" s="4">
        <v>2</v>
      </c>
      <c r="H160" s="4">
        <v>2</v>
      </c>
      <c r="I160" s="4">
        <v>2</v>
      </c>
      <c r="J160" s="4">
        <v>2</v>
      </c>
      <c r="K160" s="4">
        <v>2</v>
      </c>
      <c r="L160" s="4">
        <v>2</v>
      </c>
      <c r="M160" s="4">
        <v>2</v>
      </c>
      <c r="N160" s="4">
        <v>2</v>
      </c>
      <c r="O160" s="4">
        <v>2</v>
      </c>
      <c r="P160" s="4">
        <v>2.5</v>
      </c>
      <c r="Q160" s="4">
        <v>3</v>
      </c>
      <c r="R160" s="4">
        <v>3</v>
      </c>
      <c r="S160" s="4"/>
      <c r="T160" s="4"/>
      <c r="U160" s="4"/>
      <c r="V160" s="4"/>
    </row>
    <row r="161" spans="1:22" x14ac:dyDescent="0.3">
      <c r="A161" s="3">
        <v>44062</v>
      </c>
      <c r="G161" s="4">
        <v>2</v>
      </c>
      <c r="H161" s="4">
        <v>2</v>
      </c>
      <c r="I161" s="4">
        <v>2</v>
      </c>
      <c r="J161" s="4">
        <v>2</v>
      </c>
      <c r="K161" s="4">
        <v>2</v>
      </c>
      <c r="L161" s="4">
        <v>2</v>
      </c>
      <c r="M161" s="4">
        <v>2</v>
      </c>
      <c r="N161" s="4">
        <v>2</v>
      </c>
      <c r="O161" s="4">
        <v>2</v>
      </c>
      <c r="P161" s="4">
        <v>2.5</v>
      </c>
      <c r="Q161" s="4">
        <v>3</v>
      </c>
      <c r="R161" s="4">
        <v>3</v>
      </c>
      <c r="S161" s="4"/>
      <c r="T161" s="4"/>
      <c r="U161" s="4"/>
      <c r="V161" s="4"/>
    </row>
    <row r="162" spans="1:22" x14ac:dyDescent="0.3">
      <c r="A162" s="3">
        <v>44063</v>
      </c>
      <c r="G162" s="4">
        <v>2</v>
      </c>
      <c r="H162" s="4">
        <v>2</v>
      </c>
      <c r="I162" s="4">
        <v>2</v>
      </c>
      <c r="J162" s="4">
        <v>2</v>
      </c>
      <c r="K162" s="4">
        <v>2</v>
      </c>
      <c r="L162" s="4">
        <v>2</v>
      </c>
      <c r="M162" s="4">
        <v>2</v>
      </c>
      <c r="N162" s="4">
        <v>2</v>
      </c>
      <c r="O162" s="4">
        <v>2</v>
      </c>
      <c r="P162" s="4">
        <v>2.5</v>
      </c>
      <c r="Q162" s="4">
        <v>3</v>
      </c>
      <c r="R162" s="4">
        <v>3</v>
      </c>
      <c r="S162" s="4"/>
      <c r="T162" s="4"/>
      <c r="U162" s="4"/>
      <c r="V162" s="4"/>
    </row>
    <row r="163" spans="1:22" x14ac:dyDescent="0.3">
      <c r="A163" s="3">
        <v>44064</v>
      </c>
      <c r="G163" s="4">
        <v>2</v>
      </c>
      <c r="H163" s="4">
        <v>2</v>
      </c>
      <c r="I163" s="4">
        <v>2</v>
      </c>
      <c r="J163" s="4">
        <v>2</v>
      </c>
      <c r="K163" s="4">
        <v>2</v>
      </c>
      <c r="L163" s="4">
        <v>2</v>
      </c>
      <c r="M163" s="4">
        <v>2</v>
      </c>
      <c r="N163" s="4">
        <v>2</v>
      </c>
      <c r="O163" s="4">
        <v>2</v>
      </c>
      <c r="P163" s="4">
        <v>2.5</v>
      </c>
      <c r="Q163" s="4">
        <v>3</v>
      </c>
      <c r="R163" s="4">
        <v>3</v>
      </c>
      <c r="S163" s="4"/>
      <c r="T163" s="4"/>
      <c r="U163" s="4"/>
      <c r="V163" s="4"/>
    </row>
    <row r="164" spans="1:22" x14ac:dyDescent="0.3">
      <c r="A164" s="3">
        <v>44067</v>
      </c>
      <c r="G164" s="4">
        <v>2</v>
      </c>
      <c r="H164" s="4">
        <v>2</v>
      </c>
      <c r="I164" s="4">
        <v>2</v>
      </c>
      <c r="J164" s="4">
        <v>2</v>
      </c>
      <c r="K164" s="4">
        <v>2</v>
      </c>
      <c r="L164" s="4">
        <v>2</v>
      </c>
      <c r="M164" s="4">
        <v>2</v>
      </c>
      <c r="N164" s="4">
        <v>2</v>
      </c>
      <c r="O164" s="4">
        <v>2</v>
      </c>
      <c r="P164" s="4">
        <v>2.5</v>
      </c>
      <c r="Q164" s="4">
        <v>2.75</v>
      </c>
      <c r="R164" s="4">
        <v>3</v>
      </c>
      <c r="S164" s="4"/>
      <c r="T164" s="4"/>
      <c r="U164" s="4"/>
      <c r="V164" s="4"/>
    </row>
    <row r="165" spans="1:22" x14ac:dyDescent="0.3">
      <c r="A165" s="3">
        <v>44068</v>
      </c>
      <c r="G165" s="4">
        <v>2</v>
      </c>
      <c r="H165" s="4">
        <v>2</v>
      </c>
      <c r="I165" s="4">
        <v>2</v>
      </c>
      <c r="J165" s="4">
        <v>2</v>
      </c>
      <c r="K165" s="4">
        <v>2</v>
      </c>
      <c r="L165" s="4">
        <v>2</v>
      </c>
      <c r="M165" s="4">
        <v>2</v>
      </c>
      <c r="N165" s="4">
        <v>2</v>
      </c>
      <c r="O165" s="4">
        <v>2</v>
      </c>
      <c r="P165" s="4">
        <v>2.5</v>
      </c>
      <c r="Q165" s="4">
        <v>2.75</v>
      </c>
      <c r="R165" s="4">
        <v>3</v>
      </c>
      <c r="S165" s="4"/>
      <c r="T165" s="4"/>
      <c r="U165" s="4"/>
      <c r="V165" s="4"/>
    </row>
    <row r="166" spans="1:22" x14ac:dyDescent="0.3">
      <c r="A166" s="3">
        <v>44069</v>
      </c>
      <c r="G166" s="4">
        <v>2</v>
      </c>
      <c r="H166" s="4">
        <v>2</v>
      </c>
      <c r="I166" s="4">
        <v>2</v>
      </c>
      <c r="J166" s="4">
        <v>2</v>
      </c>
      <c r="K166" s="4">
        <v>2</v>
      </c>
      <c r="L166" s="4">
        <v>2</v>
      </c>
      <c r="M166" s="4">
        <v>2</v>
      </c>
      <c r="N166" s="4">
        <v>2</v>
      </c>
      <c r="O166" s="4">
        <v>2</v>
      </c>
      <c r="P166" s="4">
        <v>2.5</v>
      </c>
      <c r="Q166" s="4">
        <v>2.75</v>
      </c>
      <c r="R166" s="4">
        <v>3</v>
      </c>
      <c r="S166" s="4"/>
      <c r="T166" s="4"/>
      <c r="U166" s="4"/>
      <c r="V166" s="4"/>
    </row>
    <row r="167" spans="1:22" x14ac:dyDescent="0.3">
      <c r="A167" s="3">
        <v>44070</v>
      </c>
      <c r="G167" s="4">
        <v>2</v>
      </c>
      <c r="H167" s="4">
        <v>2</v>
      </c>
      <c r="I167" s="4">
        <v>2</v>
      </c>
      <c r="J167" s="4">
        <v>2</v>
      </c>
      <c r="K167" s="4">
        <v>2</v>
      </c>
      <c r="L167" s="4">
        <v>2</v>
      </c>
      <c r="M167" s="4">
        <v>2</v>
      </c>
      <c r="N167" s="4">
        <v>2</v>
      </c>
      <c r="O167" s="4">
        <v>2</v>
      </c>
      <c r="P167" s="4">
        <v>2.5</v>
      </c>
      <c r="Q167" s="4">
        <v>2.75</v>
      </c>
      <c r="R167" s="4">
        <v>3</v>
      </c>
      <c r="S167" s="4"/>
      <c r="T167" s="4"/>
      <c r="U167" s="4"/>
      <c r="V167" s="4"/>
    </row>
    <row r="168" spans="1:22" x14ac:dyDescent="0.3">
      <c r="A168" s="3">
        <v>44071</v>
      </c>
      <c r="G168" s="4">
        <v>2</v>
      </c>
      <c r="H168" s="4">
        <v>2</v>
      </c>
      <c r="I168" s="4">
        <v>2</v>
      </c>
      <c r="J168" s="4">
        <v>2</v>
      </c>
      <c r="K168" s="4">
        <v>2</v>
      </c>
      <c r="L168" s="4">
        <v>2</v>
      </c>
      <c r="M168" s="4">
        <v>2</v>
      </c>
      <c r="N168" s="4">
        <v>2</v>
      </c>
      <c r="O168" s="4">
        <v>2</v>
      </c>
      <c r="P168" s="4">
        <v>2.5</v>
      </c>
      <c r="Q168" s="4">
        <v>2.88</v>
      </c>
      <c r="R168" s="4">
        <v>3</v>
      </c>
      <c r="S168" s="4"/>
      <c r="T168" s="4"/>
      <c r="U168" s="4"/>
      <c r="V168" s="4"/>
    </row>
    <row r="169" spans="1:22" x14ac:dyDescent="0.3">
      <c r="A169" s="3">
        <v>44074</v>
      </c>
      <c r="G169" s="4">
        <v>2</v>
      </c>
      <c r="H169" s="4">
        <v>2</v>
      </c>
      <c r="I169" s="4">
        <v>2</v>
      </c>
      <c r="J169" s="4">
        <v>2</v>
      </c>
      <c r="K169" s="4">
        <v>2</v>
      </c>
      <c r="L169" s="4">
        <v>2</v>
      </c>
      <c r="M169" s="4">
        <v>2</v>
      </c>
      <c r="N169" s="4">
        <v>2</v>
      </c>
      <c r="O169" s="4">
        <v>2</v>
      </c>
      <c r="P169" s="4">
        <v>2.5</v>
      </c>
      <c r="Q169" s="4">
        <v>3</v>
      </c>
      <c r="R169" s="4">
        <v>3</v>
      </c>
      <c r="S169" s="4"/>
      <c r="T169" s="4"/>
      <c r="U169" s="4"/>
      <c r="V169" s="4"/>
    </row>
    <row r="170" spans="1:22" x14ac:dyDescent="0.3">
      <c r="A170" s="3">
        <v>44075</v>
      </c>
      <c r="G170" s="4">
        <v>2</v>
      </c>
      <c r="H170" s="4">
        <v>2</v>
      </c>
      <c r="I170" s="4">
        <v>2</v>
      </c>
      <c r="J170" s="4">
        <v>2</v>
      </c>
      <c r="K170" s="4">
        <v>2</v>
      </c>
      <c r="L170" s="4">
        <v>2</v>
      </c>
      <c r="M170" s="4">
        <v>2</v>
      </c>
      <c r="N170" s="4">
        <v>2</v>
      </c>
      <c r="O170" s="4">
        <v>2</v>
      </c>
      <c r="P170" s="4">
        <v>2.5</v>
      </c>
      <c r="Q170" s="4">
        <v>2.88</v>
      </c>
      <c r="R170" s="4">
        <v>3</v>
      </c>
      <c r="S170" s="4"/>
      <c r="T170" s="4"/>
      <c r="U170" s="4"/>
      <c r="V170" s="4"/>
    </row>
    <row r="171" spans="1:22" x14ac:dyDescent="0.3">
      <c r="A171" s="3">
        <v>44076</v>
      </c>
      <c r="G171" s="4">
        <v>2</v>
      </c>
      <c r="H171" s="4">
        <v>2</v>
      </c>
      <c r="I171" s="4">
        <v>2</v>
      </c>
      <c r="J171" s="4">
        <v>2</v>
      </c>
      <c r="K171" s="4">
        <v>2</v>
      </c>
      <c r="L171" s="4">
        <v>2</v>
      </c>
      <c r="M171" s="4">
        <v>2</v>
      </c>
      <c r="N171" s="4">
        <v>2</v>
      </c>
      <c r="O171" s="4">
        <v>2</v>
      </c>
      <c r="P171" s="4">
        <v>2.5</v>
      </c>
      <c r="Q171" s="4">
        <v>2.88</v>
      </c>
      <c r="R171" s="4">
        <v>3</v>
      </c>
      <c r="S171" s="4"/>
      <c r="T171" s="4"/>
      <c r="U171" s="4"/>
      <c r="V171" s="4"/>
    </row>
    <row r="172" spans="1:22" x14ac:dyDescent="0.3">
      <c r="A172" s="3">
        <v>44077</v>
      </c>
      <c r="G172" s="4">
        <v>2</v>
      </c>
      <c r="H172" s="4">
        <v>2</v>
      </c>
      <c r="I172" s="4">
        <v>2</v>
      </c>
      <c r="J172" s="4">
        <v>2</v>
      </c>
      <c r="K172" s="4">
        <v>2</v>
      </c>
      <c r="L172" s="4">
        <v>2</v>
      </c>
      <c r="M172" s="4">
        <v>2</v>
      </c>
      <c r="N172" s="4">
        <v>2</v>
      </c>
      <c r="O172" s="4">
        <v>2</v>
      </c>
      <c r="P172" s="4">
        <v>2.5</v>
      </c>
      <c r="Q172" s="4">
        <v>2.88</v>
      </c>
      <c r="R172" s="4">
        <v>3</v>
      </c>
      <c r="S172" s="4"/>
      <c r="T172" s="4"/>
      <c r="U172" s="4"/>
      <c r="V172" s="4"/>
    </row>
    <row r="173" spans="1:22" x14ac:dyDescent="0.3">
      <c r="A173" s="3">
        <v>44078</v>
      </c>
      <c r="G173" s="4">
        <v>2</v>
      </c>
      <c r="H173" s="4">
        <v>2</v>
      </c>
      <c r="I173" s="4">
        <v>2</v>
      </c>
      <c r="J173" s="4">
        <v>2</v>
      </c>
      <c r="K173" s="4">
        <v>2</v>
      </c>
      <c r="L173" s="4">
        <v>2</v>
      </c>
      <c r="M173" s="4">
        <v>2</v>
      </c>
      <c r="N173" s="4">
        <v>2</v>
      </c>
      <c r="O173" s="4">
        <v>2</v>
      </c>
      <c r="P173" s="4">
        <v>2.5</v>
      </c>
      <c r="Q173" s="4">
        <v>2.88</v>
      </c>
      <c r="R173" s="4">
        <v>3</v>
      </c>
      <c r="S173" s="4"/>
      <c r="T173" s="4"/>
      <c r="U173" s="4"/>
      <c r="V173" s="4"/>
    </row>
    <row r="174" spans="1:22" x14ac:dyDescent="0.3">
      <c r="A174" s="3">
        <v>44082</v>
      </c>
      <c r="G174" s="4">
        <v>2</v>
      </c>
      <c r="H174" s="4">
        <v>2</v>
      </c>
      <c r="I174" s="4">
        <v>2</v>
      </c>
      <c r="J174" s="4">
        <v>2</v>
      </c>
      <c r="K174" s="4">
        <v>2</v>
      </c>
      <c r="L174" s="4">
        <v>2</v>
      </c>
      <c r="M174" s="4">
        <v>2</v>
      </c>
      <c r="N174" s="4">
        <v>2</v>
      </c>
      <c r="O174" s="4">
        <v>2</v>
      </c>
      <c r="P174" s="4">
        <v>2.5</v>
      </c>
      <c r="Q174" s="4">
        <v>2.75</v>
      </c>
      <c r="R174" s="4">
        <v>3</v>
      </c>
      <c r="S174" s="4"/>
      <c r="T174" s="4"/>
      <c r="U174" s="4"/>
      <c r="V174" s="4"/>
    </row>
    <row r="175" spans="1:22" x14ac:dyDescent="0.3">
      <c r="A175" s="3">
        <v>44083</v>
      </c>
      <c r="G175" s="4">
        <v>2</v>
      </c>
      <c r="H175" s="4">
        <v>2</v>
      </c>
      <c r="I175" s="4">
        <v>2</v>
      </c>
      <c r="J175" s="4">
        <v>2</v>
      </c>
      <c r="K175" s="4">
        <v>2</v>
      </c>
      <c r="L175" s="4">
        <v>2</v>
      </c>
      <c r="M175" s="4">
        <v>2</v>
      </c>
      <c r="N175" s="4">
        <v>2</v>
      </c>
      <c r="O175" s="4">
        <v>2</v>
      </c>
      <c r="P175" s="4">
        <v>2.5</v>
      </c>
      <c r="Q175" s="4">
        <v>2.75</v>
      </c>
      <c r="R175" s="4">
        <v>3</v>
      </c>
      <c r="S175" s="4"/>
      <c r="T175" s="4"/>
      <c r="U175" s="4"/>
      <c r="V175" s="4"/>
    </row>
    <row r="176" spans="1:22" x14ac:dyDescent="0.3">
      <c r="A176" s="3">
        <v>44084</v>
      </c>
      <c r="G176" s="4">
        <v>2</v>
      </c>
      <c r="H176" s="4">
        <v>2</v>
      </c>
      <c r="I176" s="4">
        <v>2</v>
      </c>
      <c r="J176" s="4">
        <v>2</v>
      </c>
      <c r="K176" s="4">
        <v>2</v>
      </c>
      <c r="L176" s="4">
        <v>2</v>
      </c>
      <c r="M176" s="4">
        <v>2</v>
      </c>
      <c r="N176" s="4">
        <v>2</v>
      </c>
      <c r="O176" s="4">
        <v>2</v>
      </c>
      <c r="P176" s="4">
        <v>2.5</v>
      </c>
      <c r="Q176" s="4">
        <v>2.75</v>
      </c>
      <c r="R176" s="4">
        <v>3</v>
      </c>
      <c r="S176" s="4"/>
      <c r="T176" s="4"/>
      <c r="U176" s="4"/>
      <c r="V176" s="4"/>
    </row>
    <row r="177" spans="1:22" x14ac:dyDescent="0.3">
      <c r="A177" s="3">
        <v>44085</v>
      </c>
      <c r="G177" s="4">
        <v>2</v>
      </c>
      <c r="H177" s="4">
        <v>2</v>
      </c>
      <c r="I177" s="4">
        <v>2</v>
      </c>
      <c r="J177" s="4">
        <v>2</v>
      </c>
      <c r="K177" s="4">
        <v>2</v>
      </c>
      <c r="L177" s="4">
        <v>2</v>
      </c>
      <c r="M177" s="4">
        <v>2</v>
      </c>
      <c r="N177" s="4">
        <v>2</v>
      </c>
      <c r="O177" s="4">
        <v>2</v>
      </c>
      <c r="P177" s="4">
        <v>2.5</v>
      </c>
      <c r="Q177" s="4">
        <v>2.5</v>
      </c>
      <c r="R177" s="4">
        <v>3</v>
      </c>
      <c r="S177" s="4"/>
      <c r="T177" s="4"/>
      <c r="U177" s="4"/>
      <c r="V177" s="4"/>
    </row>
    <row r="178" spans="1:22" x14ac:dyDescent="0.3">
      <c r="A178" s="3">
        <v>44088</v>
      </c>
      <c r="G178" s="4">
        <v>2</v>
      </c>
      <c r="H178" s="4">
        <v>2</v>
      </c>
      <c r="I178" s="4">
        <v>2</v>
      </c>
      <c r="J178" s="4">
        <v>2</v>
      </c>
      <c r="K178" s="4">
        <v>2</v>
      </c>
      <c r="L178" s="4">
        <v>2</v>
      </c>
      <c r="M178" s="4">
        <v>2</v>
      </c>
      <c r="N178" s="4">
        <v>2</v>
      </c>
      <c r="O178" s="4">
        <v>2</v>
      </c>
      <c r="P178" s="4">
        <v>2.5</v>
      </c>
      <c r="Q178" s="4">
        <v>2.5</v>
      </c>
      <c r="R178" s="4">
        <v>3</v>
      </c>
      <c r="S178" s="4"/>
      <c r="T178" s="4"/>
      <c r="U178" s="4"/>
      <c r="V178" s="4"/>
    </row>
    <row r="179" spans="1:22" x14ac:dyDescent="0.3">
      <c r="A179" s="3">
        <v>44089</v>
      </c>
      <c r="G179" s="4">
        <v>2</v>
      </c>
      <c r="H179" s="4">
        <v>2</v>
      </c>
      <c r="I179" s="4">
        <v>2</v>
      </c>
      <c r="J179" s="4">
        <v>2</v>
      </c>
      <c r="K179" s="4">
        <v>2</v>
      </c>
      <c r="L179" s="4">
        <v>2</v>
      </c>
      <c r="M179" s="4">
        <v>2</v>
      </c>
      <c r="N179" s="4">
        <v>2</v>
      </c>
      <c r="O179" s="4">
        <v>2</v>
      </c>
      <c r="P179" s="4">
        <v>2.5</v>
      </c>
      <c r="Q179" s="4">
        <v>2.5</v>
      </c>
      <c r="R179" s="4">
        <v>3</v>
      </c>
      <c r="S179" s="4"/>
      <c r="T179" s="4"/>
      <c r="U179" s="4"/>
      <c r="V179" s="4"/>
    </row>
    <row r="180" spans="1:22" x14ac:dyDescent="0.3">
      <c r="A180" s="3">
        <v>44090</v>
      </c>
      <c r="G180" s="4">
        <v>2</v>
      </c>
      <c r="H180" s="4">
        <v>2</v>
      </c>
      <c r="I180" s="4">
        <v>2</v>
      </c>
      <c r="J180" s="4">
        <v>2</v>
      </c>
      <c r="K180" s="4">
        <v>2</v>
      </c>
      <c r="L180" s="4">
        <v>2</v>
      </c>
      <c r="M180" s="4">
        <v>2</v>
      </c>
      <c r="N180" s="4">
        <v>2</v>
      </c>
      <c r="O180" s="4">
        <v>2</v>
      </c>
      <c r="P180" s="4">
        <v>2.5</v>
      </c>
      <c r="Q180" s="4">
        <v>2.5</v>
      </c>
      <c r="R180" s="4">
        <v>3</v>
      </c>
      <c r="S180" s="4"/>
      <c r="T180" s="4"/>
      <c r="U180" s="4"/>
      <c r="V180" s="4"/>
    </row>
    <row r="181" spans="1:22" x14ac:dyDescent="0.3">
      <c r="A181" s="3">
        <v>44091</v>
      </c>
      <c r="G181" s="4"/>
      <c r="H181" s="4">
        <v>2</v>
      </c>
      <c r="I181" s="4">
        <v>2</v>
      </c>
      <c r="J181" s="4">
        <v>2</v>
      </c>
      <c r="K181" s="4">
        <v>2</v>
      </c>
      <c r="L181" s="4">
        <v>2</v>
      </c>
      <c r="M181" s="4">
        <v>2</v>
      </c>
      <c r="N181" s="4">
        <v>2</v>
      </c>
      <c r="O181" s="4">
        <v>2</v>
      </c>
      <c r="P181" s="4">
        <v>2.5</v>
      </c>
      <c r="Q181" s="4">
        <v>2.5</v>
      </c>
      <c r="R181" s="4">
        <v>3</v>
      </c>
      <c r="S181" s="4">
        <v>4.25</v>
      </c>
      <c r="T181" s="4"/>
      <c r="U181" s="4"/>
      <c r="V181" s="4"/>
    </row>
    <row r="182" spans="1:22" x14ac:dyDescent="0.3">
      <c r="A182" s="3">
        <v>44092</v>
      </c>
      <c r="G182" s="4"/>
      <c r="H182" s="4">
        <v>2</v>
      </c>
      <c r="I182" s="4">
        <v>2</v>
      </c>
      <c r="J182" s="4">
        <v>2</v>
      </c>
      <c r="K182" s="4">
        <v>2</v>
      </c>
      <c r="L182" s="4">
        <v>2</v>
      </c>
      <c r="M182" s="4">
        <v>2</v>
      </c>
      <c r="N182" s="4">
        <v>2</v>
      </c>
      <c r="O182" s="4">
        <v>2</v>
      </c>
      <c r="P182" s="4">
        <v>2.5</v>
      </c>
      <c r="Q182" s="4">
        <v>2.5</v>
      </c>
      <c r="R182" s="4">
        <v>3</v>
      </c>
      <c r="S182" s="4">
        <v>3.25</v>
      </c>
      <c r="T182" s="4"/>
      <c r="U182" s="4"/>
      <c r="V182" s="4"/>
    </row>
    <row r="183" spans="1:22" x14ac:dyDescent="0.3">
      <c r="A183" s="3">
        <v>44095</v>
      </c>
      <c r="G183" s="4"/>
      <c r="H183" s="4">
        <v>2</v>
      </c>
      <c r="I183" s="4">
        <v>2</v>
      </c>
      <c r="J183" s="4">
        <v>2</v>
      </c>
      <c r="K183" s="4">
        <v>2</v>
      </c>
      <c r="L183" s="4">
        <v>2</v>
      </c>
      <c r="M183" s="4">
        <v>2</v>
      </c>
      <c r="N183" s="4">
        <v>2</v>
      </c>
      <c r="O183" s="4">
        <v>2</v>
      </c>
      <c r="P183" s="4">
        <v>2.5</v>
      </c>
      <c r="Q183" s="4">
        <v>2.5</v>
      </c>
      <c r="R183" s="4">
        <v>3</v>
      </c>
      <c r="S183" s="4">
        <v>3.5</v>
      </c>
      <c r="T183" s="4"/>
      <c r="U183" s="4"/>
      <c r="V183" s="4"/>
    </row>
    <row r="184" spans="1:22" x14ac:dyDescent="0.3">
      <c r="A184" s="3">
        <v>44096</v>
      </c>
      <c r="G184" s="4"/>
      <c r="H184" s="4">
        <v>2</v>
      </c>
      <c r="I184" s="4">
        <v>2</v>
      </c>
      <c r="J184" s="4">
        <v>2</v>
      </c>
      <c r="K184" s="4">
        <v>2</v>
      </c>
      <c r="L184" s="4">
        <v>2</v>
      </c>
      <c r="M184" s="4">
        <v>2</v>
      </c>
      <c r="N184" s="4">
        <v>2</v>
      </c>
      <c r="O184" s="4">
        <v>2</v>
      </c>
      <c r="P184" s="4">
        <v>2.5</v>
      </c>
      <c r="Q184" s="4">
        <v>2.5</v>
      </c>
      <c r="R184" s="4">
        <v>3</v>
      </c>
      <c r="S184" s="4">
        <v>3.5</v>
      </c>
      <c r="T184" s="4"/>
      <c r="U184" s="4"/>
      <c r="V184" s="4"/>
    </row>
    <row r="185" spans="1:22" x14ac:dyDescent="0.3">
      <c r="A185" s="3">
        <v>44097</v>
      </c>
      <c r="G185" s="4"/>
      <c r="H185" s="4">
        <v>2</v>
      </c>
      <c r="I185" s="4">
        <v>2</v>
      </c>
      <c r="J185" s="4">
        <v>2</v>
      </c>
      <c r="K185" s="4">
        <v>2</v>
      </c>
      <c r="L185" s="4">
        <v>2</v>
      </c>
      <c r="M185" s="4">
        <v>2</v>
      </c>
      <c r="N185" s="4">
        <v>2</v>
      </c>
      <c r="O185" s="4">
        <v>2</v>
      </c>
      <c r="P185" s="4">
        <v>2.5</v>
      </c>
      <c r="Q185" s="4">
        <v>2.5</v>
      </c>
      <c r="R185" s="4">
        <v>3</v>
      </c>
      <c r="S185" s="4">
        <v>3.5</v>
      </c>
      <c r="T185" s="4"/>
      <c r="U185" s="4"/>
      <c r="V185" s="4"/>
    </row>
    <row r="186" spans="1:22" x14ac:dyDescent="0.3">
      <c r="A186" s="3">
        <v>44098</v>
      </c>
      <c r="G186" s="4"/>
      <c r="H186" s="4">
        <v>2</v>
      </c>
      <c r="I186" s="4">
        <v>2</v>
      </c>
      <c r="J186" s="4">
        <v>2</v>
      </c>
      <c r="K186" s="4">
        <v>2</v>
      </c>
      <c r="L186" s="4">
        <v>2</v>
      </c>
      <c r="M186" s="4">
        <v>2</v>
      </c>
      <c r="N186" s="4">
        <v>2</v>
      </c>
      <c r="O186" s="4">
        <v>2</v>
      </c>
      <c r="P186" s="4">
        <v>2.5</v>
      </c>
      <c r="Q186" s="4">
        <v>2.5</v>
      </c>
      <c r="R186" s="4">
        <v>3</v>
      </c>
      <c r="S186" s="4">
        <v>3.38</v>
      </c>
      <c r="T186" s="4"/>
      <c r="U186" s="4"/>
      <c r="V186" s="4"/>
    </row>
    <row r="187" spans="1:22" x14ac:dyDescent="0.3">
      <c r="A187" s="3">
        <v>44099</v>
      </c>
      <c r="G187" s="4"/>
      <c r="H187" s="4">
        <v>2</v>
      </c>
      <c r="I187" s="4">
        <v>2</v>
      </c>
      <c r="J187" s="4">
        <v>2</v>
      </c>
      <c r="K187" s="4">
        <v>2</v>
      </c>
      <c r="L187" s="4">
        <v>2</v>
      </c>
      <c r="M187" s="4">
        <v>2</v>
      </c>
      <c r="N187" s="4">
        <v>2</v>
      </c>
      <c r="O187" s="4">
        <v>2</v>
      </c>
      <c r="P187" s="4">
        <v>2.38</v>
      </c>
      <c r="Q187" s="4">
        <v>2.5</v>
      </c>
      <c r="R187" s="4">
        <v>3</v>
      </c>
      <c r="S187" s="4">
        <v>3</v>
      </c>
      <c r="T187" s="4"/>
      <c r="U187" s="4"/>
      <c r="V187" s="4"/>
    </row>
    <row r="188" spans="1:22" x14ac:dyDescent="0.3">
      <c r="A188" s="3">
        <v>44102</v>
      </c>
      <c r="G188" s="4"/>
      <c r="H188" s="4">
        <v>2</v>
      </c>
      <c r="I188" s="4">
        <v>2</v>
      </c>
      <c r="J188" s="4">
        <v>2</v>
      </c>
      <c r="K188" s="4">
        <v>2</v>
      </c>
      <c r="L188" s="4">
        <v>2</v>
      </c>
      <c r="M188" s="4">
        <v>2</v>
      </c>
      <c r="N188" s="4">
        <v>2</v>
      </c>
      <c r="O188" s="4">
        <v>2</v>
      </c>
      <c r="P188" s="4">
        <v>2.25</v>
      </c>
      <c r="Q188" s="4">
        <v>2.5</v>
      </c>
      <c r="R188" s="4">
        <v>3</v>
      </c>
      <c r="S188" s="4">
        <v>3</v>
      </c>
      <c r="T188" s="4"/>
      <c r="U188" s="4"/>
      <c r="V188" s="4"/>
    </row>
    <row r="189" spans="1:22" x14ac:dyDescent="0.3">
      <c r="A189" s="3">
        <v>44103</v>
      </c>
      <c r="H189" s="4">
        <v>2</v>
      </c>
      <c r="I189" s="4">
        <v>2</v>
      </c>
      <c r="J189" s="4">
        <v>2</v>
      </c>
      <c r="K189" s="4">
        <v>2</v>
      </c>
      <c r="L189" s="4">
        <v>2</v>
      </c>
      <c r="M189" s="4">
        <v>2</v>
      </c>
      <c r="N189" s="4">
        <v>2</v>
      </c>
      <c r="O189" s="4">
        <v>2</v>
      </c>
      <c r="P189" s="4">
        <v>2.25</v>
      </c>
      <c r="Q189" s="4">
        <v>2.5</v>
      </c>
      <c r="R189" s="4">
        <v>3</v>
      </c>
      <c r="S189" s="4">
        <v>3</v>
      </c>
      <c r="T189" s="4"/>
      <c r="U189" s="4"/>
      <c r="V189" s="4"/>
    </row>
    <row r="190" spans="1:22" x14ac:dyDescent="0.3">
      <c r="A190" s="3">
        <v>44104</v>
      </c>
      <c r="H190" s="4">
        <v>2</v>
      </c>
      <c r="I190" s="4">
        <v>2</v>
      </c>
      <c r="J190" s="4">
        <v>2</v>
      </c>
      <c r="K190" s="4">
        <v>2</v>
      </c>
      <c r="L190" s="4">
        <v>2</v>
      </c>
      <c r="M190" s="4">
        <v>2</v>
      </c>
      <c r="N190" s="4">
        <v>2</v>
      </c>
      <c r="O190" s="4">
        <v>2</v>
      </c>
      <c r="P190" s="4">
        <v>2.25</v>
      </c>
      <c r="Q190" s="4">
        <v>2.5</v>
      </c>
      <c r="R190" s="4">
        <v>3</v>
      </c>
      <c r="S190" s="4">
        <v>3</v>
      </c>
      <c r="T190" s="4"/>
      <c r="U190" s="4"/>
      <c r="V190" s="4"/>
    </row>
    <row r="191" spans="1:22" x14ac:dyDescent="0.3">
      <c r="A191" s="3">
        <v>44105</v>
      </c>
      <c r="H191" s="4">
        <v>2</v>
      </c>
      <c r="I191" s="4">
        <v>2</v>
      </c>
      <c r="J191" s="4">
        <v>2</v>
      </c>
      <c r="K191" s="4">
        <v>2</v>
      </c>
      <c r="L191" s="4">
        <v>2</v>
      </c>
      <c r="M191" s="4">
        <v>2</v>
      </c>
      <c r="N191" s="4">
        <v>2</v>
      </c>
      <c r="O191" s="4">
        <v>2</v>
      </c>
      <c r="P191" s="4">
        <v>2.25</v>
      </c>
      <c r="Q191" s="4">
        <v>2.5</v>
      </c>
      <c r="R191" s="4">
        <v>3</v>
      </c>
      <c r="S191" s="4">
        <v>3</v>
      </c>
      <c r="T191" s="4"/>
      <c r="U191" s="4"/>
      <c r="V191" s="4"/>
    </row>
    <row r="192" spans="1:22" x14ac:dyDescent="0.3">
      <c r="A192" s="3">
        <v>44106</v>
      </c>
      <c r="H192" s="4">
        <v>2</v>
      </c>
      <c r="I192" s="4">
        <v>2</v>
      </c>
      <c r="J192" s="4">
        <v>2</v>
      </c>
      <c r="K192" s="4">
        <v>2</v>
      </c>
      <c r="L192" s="4">
        <v>2</v>
      </c>
      <c r="M192" s="4">
        <v>2</v>
      </c>
      <c r="N192" s="4">
        <v>2</v>
      </c>
      <c r="O192" s="4">
        <v>2</v>
      </c>
      <c r="P192" s="4">
        <v>2.25</v>
      </c>
      <c r="Q192" s="4">
        <v>2.5</v>
      </c>
      <c r="R192" s="4">
        <v>3</v>
      </c>
      <c r="S192" s="4">
        <v>3</v>
      </c>
      <c r="T192" s="4"/>
      <c r="U192" s="4"/>
      <c r="V192" s="4"/>
    </row>
    <row r="193" spans="1:23" x14ac:dyDescent="0.3">
      <c r="A193" s="3">
        <v>44109</v>
      </c>
      <c r="H193" s="4">
        <v>2</v>
      </c>
      <c r="I193" s="4">
        <v>2</v>
      </c>
      <c r="J193" s="4">
        <v>2</v>
      </c>
      <c r="K193" s="4">
        <v>2</v>
      </c>
      <c r="L193" s="4">
        <v>2</v>
      </c>
      <c r="M193" s="4">
        <v>2</v>
      </c>
      <c r="N193" s="4">
        <v>2</v>
      </c>
      <c r="O193" s="4">
        <v>2</v>
      </c>
      <c r="P193" s="4">
        <v>2.25</v>
      </c>
      <c r="Q193" s="4">
        <v>2.5</v>
      </c>
      <c r="R193" s="4">
        <v>3</v>
      </c>
      <c r="S193" s="4">
        <v>3</v>
      </c>
      <c r="T193" s="4"/>
      <c r="U193" s="4"/>
      <c r="V193" s="4"/>
    </row>
    <row r="194" spans="1:23" x14ac:dyDescent="0.3">
      <c r="A194" s="3">
        <v>44110</v>
      </c>
      <c r="H194" s="4">
        <v>2</v>
      </c>
      <c r="I194" s="4">
        <v>2</v>
      </c>
      <c r="J194" s="4">
        <v>2</v>
      </c>
      <c r="K194" s="4">
        <v>2</v>
      </c>
      <c r="L194" s="4">
        <v>2</v>
      </c>
      <c r="M194" s="4">
        <v>2</v>
      </c>
      <c r="N194" s="4">
        <v>2</v>
      </c>
      <c r="O194" s="4">
        <v>2</v>
      </c>
      <c r="P194" s="4">
        <v>2.25</v>
      </c>
      <c r="Q194" s="4">
        <v>2.5</v>
      </c>
      <c r="R194" s="4">
        <v>3</v>
      </c>
      <c r="S194" s="4">
        <v>3</v>
      </c>
      <c r="T194" s="4"/>
      <c r="U194" s="4"/>
      <c r="V194" s="4"/>
      <c r="W194" s="4"/>
    </row>
    <row r="195" spans="1:23" x14ac:dyDescent="0.3">
      <c r="A195" s="3">
        <v>44111</v>
      </c>
      <c r="H195" s="4">
        <v>2</v>
      </c>
      <c r="I195" s="4">
        <v>2</v>
      </c>
      <c r="J195" s="4">
        <v>2</v>
      </c>
      <c r="K195" s="4">
        <v>2</v>
      </c>
      <c r="L195" s="4">
        <v>2</v>
      </c>
      <c r="M195" s="4">
        <v>2</v>
      </c>
      <c r="N195" s="4">
        <v>2</v>
      </c>
      <c r="O195" s="4">
        <v>2</v>
      </c>
      <c r="P195" s="4">
        <v>2.25</v>
      </c>
      <c r="Q195" s="4">
        <v>2.5</v>
      </c>
      <c r="R195" s="4">
        <v>3</v>
      </c>
      <c r="S195" s="4">
        <v>3</v>
      </c>
      <c r="T195" s="4"/>
      <c r="U195" s="4"/>
      <c r="V195" s="4"/>
      <c r="W195" s="4"/>
    </row>
    <row r="196" spans="1:23" x14ac:dyDescent="0.3">
      <c r="A196" s="3">
        <v>44112</v>
      </c>
      <c r="H196" s="4">
        <v>2</v>
      </c>
      <c r="I196" s="4">
        <v>2</v>
      </c>
      <c r="J196" s="4">
        <v>2</v>
      </c>
      <c r="K196" s="4">
        <v>2</v>
      </c>
      <c r="L196" s="4">
        <v>2</v>
      </c>
      <c r="M196" s="4">
        <v>2</v>
      </c>
      <c r="N196" s="4">
        <v>2</v>
      </c>
      <c r="O196" s="4">
        <v>2</v>
      </c>
      <c r="P196" s="4">
        <v>2.25</v>
      </c>
      <c r="Q196" s="4">
        <v>2.5</v>
      </c>
      <c r="R196" s="4">
        <v>3</v>
      </c>
      <c r="S196" s="4">
        <v>3</v>
      </c>
      <c r="T196" s="4"/>
      <c r="U196" s="4"/>
      <c r="V196" s="4"/>
      <c r="W196" s="4"/>
    </row>
    <row r="197" spans="1:23" x14ac:dyDescent="0.3">
      <c r="A197" s="3">
        <v>44113</v>
      </c>
      <c r="H197" s="4">
        <v>2</v>
      </c>
      <c r="I197" s="4">
        <v>2</v>
      </c>
      <c r="J197" s="4">
        <v>2</v>
      </c>
      <c r="K197" s="4">
        <v>2</v>
      </c>
      <c r="L197" s="4">
        <v>2</v>
      </c>
      <c r="M197" s="4">
        <v>2</v>
      </c>
      <c r="N197" s="4">
        <v>2</v>
      </c>
      <c r="O197" s="4">
        <v>2</v>
      </c>
      <c r="P197" s="4">
        <v>2.38</v>
      </c>
      <c r="Q197" s="4">
        <v>2.5</v>
      </c>
      <c r="R197" s="4">
        <v>3</v>
      </c>
      <c r="S197" s="4">
        <v>3</v>
      </c>
      <c r="T197" s="4"/>
      <c r="U197" s="4"/>
      <c r="V197" s="4"/>
      <c r="W197" s="4"/>
    </row>
    <row r="198" spans="1:23" x14ac:dyDescent="0.3">
      <c r="A198" s="3">
        <v>44117</v>
      </c>
      <c r="H198" s="4">
        <v>2</v>
      </c>
      <c r="I198" s="4">
        <v>2</v>
      </c>
      <c r="J198" s="4">
        <v>2</v>
      </c>
      <c r="K198" s="4">
        <v>2</v>
      </c>
      <c r="L198" s="4">
        <v>2</v>
      </c>
      <c r="M198" s="4">
        <v>2</v>
      </c>
      <c r="N198" s="4">
        <v>2</v>
      </c>
      <c r="O198" s="4">
        <v>2</v>
      </c>
      <c r="P198" s="4">
        <v>2.5</v>
      </c>
      <c r="Q198" s="4">
        <v>2.63</v>
      </c>
      <c r="R198" s="4">
        <v>3</v>
      </c>
      <c r="S198" s="4">
        <v>3</v>
      </c>
      <c r="T198" s="4"/>
      <c r="U198" s="4"/>
      <c r="V198" s="4"/>
      <c r="W198" s="4"/>
    </row>
    <row r="199" spans="1:23" x14ac:dyDescent="0.3">
      <c r="A199" s="3">
        <v>44118</v>
      </c>
      <c r="H199" s="4">
        <v>2</v>
      </c>
      <c r="I199" s="4">
        <v>2</v>
      </c>
      <c r="J199" s="4">
        <v>2</v>
      </c>
      <c r="K199" s="4">
        <v>2</v>
      </c>
      <c r="L199" s="4">
        <v>2</v>
      </c>
      <c r="M199" s="4">
        <v>2</v>
      </c>
      <c r="N199" s="4">
        <v>2</v>
      </c>
      <c r="O199" s="4">
        <v>2</v>
      </c>
      <c r="P199" s="4">
        <v>2.5</v>
      </c>
      <c r="Q199" s="4">
        <v>2.63</v>
      </c>
      <c r="R199" s="4">
        <v>3</v>
      </c>
      <c r="S199" s="4">
        <v>3</v>
      </c>
      <c r="T199" s="4"/>
      <c r="U199" s="4"/>
      <c r="V199" s="4"/>
      <c r="W199" s="4"/>
    </row>
    <row r="200" spans="1:23" x14ac:dyDescent="0.3">
      <c r="A200" s="3">
        <v>44119</v>
      </c>
      <c r="H200" s="4">
        <v>2</v>
      </c>
      <c r="I200" s="4">
        <v>2</v>
      </c>
      <c r="J200" s="4">
        <v>2</v>
      </c>
      <c r="K200" s="4">
        <v>2</v>
      </c>
      <c r="L200" s="4">
        <v>2</v>
      </c>
      <c r="M200" s="4">
        <v>2</v>
      </c>
      <c r="N200" s="4">
        <v>2</v>
      </c>
      <c r="O200" s="4">
        <v>2</v>
      </c>
      <c r="P200" s="4">
        <v>2.5</v>
      </c>
      <c r="Q200" s="4">
        <v>2.75</v>
      </c>
      <c r="R200" s="4">
        <v>3</v>
      </c>
      <c r="S200" s="4">
        <v>3</v>
      </c>
      <c r="T200" s="4"/>
      <c r="U200" s="4"/>
      <c r="V200" s="4"/>
      <c r="W200" s="4"/>
    </row>
    <row r="201" spans="1:23" x14ac:dyDescent="0.3">
      <c r="A201" s="3">
        <v>44120</v>
      </c>
      <c r="H201" s="4">
        <v>2</v>
      </c>
      <c r="I201" s="4">
        <v>2</v>
      </c>
      <c r="J201" s="4">
        <v>2</v>
      </c>
      <c r="K201" s="4">
        <v>2</v>
      </c>
      <c r="L201" s="4">
        <v>2</v>
      </c>
      <c r="M201" s="4">
        <v>2</v>
      </c>
      <c r="N201" s="4">
        <v>2</v>
      </c>
      <c r="O201" s="4">
        <v>2</v>
      </c>
      <c r="P201" s="4">
        <v>2.5</v>
      </c>
      <c r="Q201" s="4">
        <v>2.5</v>
      </c>
      <c r="R201" s="4">
        <v>3</v>
      </c>
      <c r="S201" s="4">
        <v>3.13</v>
      </c>
      <c r="T201" s="4"/>
      <c r="U201" s="4"/>
      <c r="V201" s="4"/>
      <c r="W201" s="4"/>
    </row>
    <row r="202" spans="1:23" x14ac:dyDescent="0.3">
      <c r="A202" s="3">
        <v>44123</v>
      </c>
      <c r="H202" s="4">
        <v>2</v>
      </c>
      <c r="I202" s="4">
        <v>2</v>
      </c>
      <c r="J202" s="4">
        <v>2</v>
      </c>
      <c r="K202" s="4">
        <v>2</v>
      </c>
      <c r="L202" s="4">
        <v>2</v>
      </c>
      <c r="M202" s="4">
        <v>2</v>
      </c>
      <c r="N202" s="4">
        <v>2</v>
      </c>
      <c r="O202" s="4">
        <v>2</v>
      </c>
      <c r="P202" s="4">
        <v>2.5</v>
      </c>
      <c r="Q202" s="4">
        <v>2.5</v>
      </c>
      <c r="R202" s="4">
        <v>3</v>
      </c>
      <c r="S202" s="4">
        <v>3</v>
      </c>
      <c r="T202" s="4"/>
      <c r="U202" s="4"/>
      <c r="V202" s="4"/>
      <c r="W202" s="4"/>
    </row>
    <row r="203" spans="1:23" x14ac:dyDescent="0.3">
      <c r="A203" s="3">
        <v>44124</v>
      </c>
      <c r="H203" s="4">
        <v>2</v>
      </c>
      <c r="I203" s="4">
        <v>2</v>
      </c>
      <c r="J203" s="4">
        <v>2</v>
      </c>
      <c r="K203" s="4">
        <v>2</v>
      </c>
      <c r="L203" s="4">
        <v>2</v>
      </c>
      <c r="M203" s="4">
        <v>2</v>
      </c>
      <c r="N203" s="4">
        <v>2</v>
      </c>
      <c r="O203" s="4">
        <v>2</v>
      </c>
      <c r="P203" s="4">
        <v>2.5</v>
      </c>
      <c r="Q203" s="4">
        <v>2.5</v>
      </c>
      <c r="R203" s="4">
        <v>3</v>
      </c>
      <c r="S203" s="4">
        <v>3.13</v>
      </c>
      <c r="T203" s="4"/>
      <c r="U203" s="4"/>
      <c r="V203" s="4"/>
      <c r="W203" s="4"/>
    </row>
    <row r="204" spans="1:23" x14ac:dyDescent="0.3">
      <c r="A204" s="3">
        <v>44125</v>
      </c>
      <c r="H204" s="4">
        <v>2</v>
      </c>
      <c r="I204" s="4">
        <v>2</v>
      </c>
      <c r="J204" s="4">
        <v>2</v>
      </c>
      <c r="K204" s="4">
        <v>2</v>
      </c>
      <c r="L204" s="4">
        <v>2</v>
      </c>
      <c r="M204" s="4">
        <v>2</v>
      </c>
      <c r="N204" s="4">
        <v>2</v>
      </c>
      <c r="O204" s="4">
        <v>2</v>
      </c>
      <c r="P204" s="4">
        <v>2.38</v>
      </c>
      <c r="Q204" s="4">
        <v>2.5</v>
      </c>
      <c r="R204" s="4">
        <v>3</v>
      </c>
      <c r="S204" s="4">
        <v>3</v>
      </c>
      <c r="T204" s="4"/>
      <c r="U204" s="4"/>
      <c r="V204" s="4"/>
      <c r="W204" s="4"/>
    </row>
    <row r="205" spans="1:23" x14ac:dyDescent="0.3">
      <c r="A205" s="3">
        <v>44126</v>
      </c>
      <c r="H205" s="4">
        <v>2</v>
      </c>
      <c r="I205" s="4">
        <v>2</v>
      </c>
      <c r="J205" s="4">
        <v>2</v>
      </c>
      <c r="K205" s="4">
        <v>2</v>
      </c>
      <c r="L205" s="4">
        <v>2</v>
      </c>
      <c r="M205" s="4">
        <v>2</v>
      </c>
      <c r="N205" s="4">
        <v>2</v>
      </c>
      <c r="O205" s="4">
        <v>2</v>
      </c>
      <c r="P205" s="4">
        <v>2.38</v>
      </c>
      <c r="Q205" s="4">
        <v>2.5</v>
      </c>
      <c r="R205" s="4">
        <v>3</v>
      </c>
      <c r="S205" s="4">
        <v>3.13</v>
      </c>
      <c r="T205" s="4"/>
      <c r="U205" s="4"/>
      <c r="V205" s="4"/>
      <c r="W205" s="4"/>
    </row>
    <row r="206" spans="1:23" x14ac:dyDescent="0.3">
      <c r="A206" s="3">
        <v>44127</v>
      </c>
      <c r="H206" s="4">
        <v>2</v>
      </c>
      <c r="I206" s="4">
        <v>2</v>
      </c>
      <c r="J206" s="4">
        <v>2</v>
      </c>
      <c r="K206" s="4">
        <v>2</v>
      </c>
      <c r="L206" s="4">
        <v>2</v>
      </c>
      <c r="M206" s="4">
        <v>2</v>
      </c>
      <c r="N206" s="4">
        <v>2</v>
      </c>
      <c r="O206" s="4">
        <v>2</v>
      </c>
      <c r="P206" s="4">
        <v>2.5</v>
      </c>
      <c r="Q206" s="4">
        <v>2.75</v>
      </c>
      <c r="R206" s="4">
        <v>3</v>
      </c>
      <c r="S206" s="4">
        <v>3.25</v>
      </c>
      <c r="T206" s="4"/>
      <c r="U206" s="4"/>
      <c r="V206" s="4"/>
      <c r="W206" s="4"/>
    </row>
    <row r="207" spans="1:23" x14ac:dyDescent="0.3">
      <c r="A207" s="3">
        <v>44130</v>
      </c>
      <c r="H207" s="4">
        <v>2</v>
      </c>
      <c r="I207" s="4">
        <v>2</v>
      </c>
      <c r="J207" s="4">
        <v>2</v>
      </c>
      <c r="K207" s="4">
        <v>2</v>
      </c>
      <c r="L207" s="4">
        <v>2</v>
      </c>
      <c r="M207" s="4">
        <v>2</v>
      </c>
      <c r="N207" s="4">
        <v>2</v>
      </c>
      <c r="O207" s="4">
        <v>2</v>
      </c>
      <c r="P207" s="4">
        <v>2.5</v>
      </c>
      <c r="Q207" s="4">
        <v>2.75</v>
      </c>
      <c r="R207" s="4">
        <v>3</v>
      </c>
      <c r="S207" s="4">
        <v>3.25</v>
      </c>
      <c r="T207" s="4"/>
      <c r="U207" s="4"/>
      <c r="V207" s="4"/>
      <c r="W207" s="4"/>
    </row>
    <row r="208" spans="1:23" x14ac:dyDescent="0.3">
      <c r="A208" s="3">
        <v>44131</v>
      </c>
      <c r="H208" s="4">
        <v>2</v>
      </c>
      <c r="I208" s="4">
        <v>2</v>
      </c>
      <c r="J208" s="4">
        <v>2</v>
      </c>
      <c r="K208" s="4">
        <v>2</v>
      </c>
      <c r="L208" s="4">
        <v>2</v>
      </c>
      <c r="M208" s="4">
        <v>2</v>
      </c>
      <c r="N208" s="4">
        <v>2</v>
      </c>
      <c r="O208" s="4">
        <v>2</v>
      </c>
      <c r="P208" s="4">
        <v>2.5</v>
      </c>
      <c r="Q208" s="4">
        <v>2.75</v>
      </c>
      <c r="R208" s="4">
        <v>3</v>
      </c>
      <c r="S208" s="4">
        <v>3.25</v>
      </c>
      <c r="T208" s="4"/>
      <c r="U208" s="4"/>
      <c r="V208" s="4"/>
      <c r="W208" s="4"/>
    </row>
    <row r="209" spans="1:24" x14ac:dyDescent="0.3">
      <c r="A209" s="3">
        <v>44132</v>
      </c>
      <c r="H209" s="4">
        <v>2</v>
      </c>
      <c r="I209" s="4">
        <v>2</v>
      </c>
      <c r="J209" s="4">
        <v>2</v>
      </c>
      <c r="K209" s="4">
        <v>2</v>
      </c>
      <c r="L209" s="4">
        <v>2</v>
      </c>
      <c r="M209" s="4">
        <v>2</v>
      </c>
      <c r="N209" s="4">
        <v>2</v>
      </c>
      <c r="O209" s="4">
        <v>2</v>
      </c>
      <c r="P209" s="4">
        <v>2.5</v>
      </c>
      <c r="Q209" s="4">
        <v>2.75</v>
      </c>
      <c r="R209" s="4">
        <v>3</v>
      </c>
      <c r="S209" s="4">
        <v>3.25</v>
      </c>
      <c r="T209" s="4"/>
      <c r="U209" s="4"/>
      <c r="V209" s="4"/>
      <c r="W209" s="4"/>
    </row>
    <row r="210" spans="1:24" x14ac:dyDescent="0.3">
      <c r="A210" s="3">
        <v>44133</v>
      </c>
      <c r="H210" s="4"/>
      <c r="I210" s="4">
        <v>2</v>
      </c>
      <c r="J210" s="4">
        <v>2</v>
      </c>
      <c r="K210" s="4">
        <v>2</v>
      </c>
      <c r="L210" s="4">
        <v>2</v>
      </c>
      <c r="M210" s="4">
        <v>2</v>
      </c>
      <c r="N210" s="4">
        <v>2</v>
      </c>
      <c r="O210" s="4">
        <v>2</v>
      </c>
      <c r="P210" s="4">
        <v>2.5</v>
      </c>
      <c r="Q210" s="4">
        <v>2.75</v>
      </c>
      <c r="R210" s="4">
        <v>3</v>
      </c>
      <c r="S210" s="4">
        <v>3.25</v>
      </c>
      <c r="T210" s="4">
        <v>3.5</v>
      </c>
      <c r="U210" s="4"/>
      <c r="V210" s="4"/>
      <c r="W210" s="4"/>
    </row>
    <row r="211" spans="1:24" x14ac:dyDescent="0.3">
      <c r="A211" s="3">
        <v>44134</v>
      </c>
      <c r="H211" s="4"/>
      <c r="I211" s="4">
        <v>2</v>
      </c>
      <c r="J211" s="4">
        <v>2</v>
      </c>
      <c r="K211" s="4">
        <v>2</v>
      </c>
      <c r="L211" s="4">
        <v>2</v>
      </c>
      <c r="M211" s="4">
        <v>2</v>
      </c>
      <c r="N211" s="4">
        <v>2</v>
      </c>
      <c r="O211" s="4">
        <v>2.25</v>
      </c>
      <c r="P211" s="4">
        <v>2.5</v>
      </c>
      <c r="Q211" s="4">
        <v>2.75</v>
      </c>
      <c r="R211" s="4">
        <v>3</v>
      </c>
      <c r="S211" s="4">
        <v>3.5</v>
      </c>
      <c r="T211" s="4">
        <v>3.88</v>
      </c>
      <c r="U211" s="4"/>
      <c r="V211" s="4"/>
      <c r="W211" s="4"/>
    </row>
    <row r="212" spans="1:24" x14ac:dyDescent="0.3">
      <c r="A212" s="3">
        <v>44138</v>
      </c>
      <c r="I212" s="4">
        <v>2</v>
      </c>
      <c r="J212" s="4">
        <v>2</v>
      </c>
      <c r="K212" s="4">
        <v>2</v>
      </c>
      <c r="L212" s="4">
        <v>2</v>
      </c>
      <c r="M212" s="4">
        <v>2</v>
      </c>
      <c r="N212" s="4">
        <v>2</v>
      </c>
      <c r="O212" s="4">
        <v>2.25</v>
      </c>
      <c r="P212" s="4">
        <v>2.5</v>
      </c>
      <c r="Q212" s="4">
        <v>2.75</v>
      </c>
      <c r="R212" s="4">
        <v>3</v>
      </c>
      <c r="S212" s="4">
        <v>3.38</v>
      </c>
      <c r="T212" s="4">
        <v>3.63</v>
      </c>
      <c r="U212" s="4"/>
      <c r="V212" s="4"/>
      <c r="W212" s="4"/>
    </row>
    <row r="213" spans="1:24" x14ac:dyDescent="0.3">
      <c r="A213" s="3">
        <v>44139</v>
      </c>
      <c r="I213" s="4">
        <v>2</v>
      </c>
      <c r="J213" s="4">
        <v>2</v>
      </c>
      <c r="K213" s="4">
        <v>2</v>
      </c>
      <c r="L213" s="4">
        <v>2</v>
      </c>
      <c r="M213" s="4">
        <v>2</v>
      </c>
      <c r="N213" s="4">
        <v>2</v>
      </c>
      <c r="O213" s="4">
        <v>2.25</v>
      </c>
      <c r="P213" s="4">
        <v>2.5</v>
      </c>
      <c r="Q213" s="4">
        <v>2.75</v>
      </c>
      <c r="R213" s="4">
        <v>3</v>
      </c>
      <c r="S213" s="4">
        <v>3.38</v>
      </c>
      <c r="T213" s="4">
        <v>3.63</v>
      </c>
      <c r="U213" s="4"/>
      <c r="V213" s="4"/>
      <c r="W213" s="4"/>
      <c r="X213" s="4"/>
    </row>
    <row r="214" spans="1:24" x14ac:dyDescent="0.3">
      <c r="A214" s="3">
        <v>44140</v>
      </c>
      <c r="I214" s="4">
        <v>2</v>
      </c>
      <c r="J214" s="4">
        <v>2</v>
      </c>
      <c r="K214" s="4">
        <v>2</v>
      </c>
      <c r="L214" s="4">
        <v>2</v>
      </c>
      <c r="M214" s="4">
        <v>2</v>
      </c>
      <c r="N214" s="4">
        <v>2</v>
      </c>
      <c r="O214" s="4">
        <v>2.25</v>
      </c>
      <c r="P214" s="4">
        <v>2.5</v>
      </c>
      <c r="Q214" s="4">
        <v>2.75</v>
      </c>
      <c r="R214" s="4">
        <v>3</v>
      </c>
      <c r="S214" s="4">
        <v>3.38</v>
      </c>
      <c r="T214" s="4">
        <v>3.63</v>
      </c>
      <c r="U214" s="4"/>
      <c r="V214" s="4"/>
      <c r="W214" s="4"/>
      <c r="X214" s="4"/>
    </row>
    <row r="215" spans="1:24" x14ac:dyDescent="0.3">
      <c r="A215" s="3">
        <v>44141</v>
      </c>
      <c r="I215" s="4">
        <v>2</v>
      </c>
      <c r="J215" s="4">
        <v>2</v>
      </c>
      <c r="K215" s="4">
        <v>2</v>
      </c>
      <c r="L215" s="4">
        <v>2</v>
      </c>
      <c r="M215" s="4">
        <v>2</v>
      </c>
      <c r="N215" s="4">
        <v>2</v>
      </c>
      <c r="O215" s="4">
        <v>2.25</v>
      </c>
      <c r="P215" s="4">
        <v>2.5</v>
      </c>
      <c r="Q215" s="4">
        <v>2.75</v>
      </c>
      <c r="R215" s="4">
        <v>3</v>
      </c>
      <c r="S215" s="4">
        <v>3.5</v>
      </c>
      <c r="T215" s="4">
        <v>3.63</v>
      </c>
      <c r="U215" s="4"/>
      <c r="V215" s="4"/>
      <c r="W215" s="4"/>
      <c r="X215" s="4"/>
    </row>
    <row r="216" spans="1:24" x14ac:dyDescent="0.3">
      <c r="A216" s="3">
        <v>44144</v>
      </c>
      <c r="I216" s="4">
        <v>2</v>
      </c>
      <c r="J216" s="4">
        <v>2</v>
      </c>
      <c r="K216" s="4">
        <v>2</v>
      </c>
      <c r="L216" s="4">
        <v>2</v>
      </c>
      <c r="M216" s="4">
        <v>2</v>
      </c>
      <c r="N216" s="4">
        <v>2</v>
      </c>
      <c r="O216" s="4">
        <v>2.25</v>
      </c>
      <c r="P216" s="4">
        <v>2.5</v>
      </c>
      <c r="Q216" s="4">
        <v>2.75</v>
      </c>
      <c r="R216" s="4">
        <v>3</v>
      </c>
      <c r="S216" s="4">
        <v>3.38</v>
      </c>
      <c r="T216" s="4">
        <v>3.5</v>
      </c>
      <c r="U216" s="4"/>
      <c r="V216" s="4"/>
      <c r="W216" s="4"/>
      <c r="X216" s="4"/>
    </row>
    <row r="217" spans="1:24" x14ac:dyDescent="0.3">
      <c r="A217" s="3">
        <v>44145</v>
      </c>
      <c r="I217" s="4">
        <v>2</v>
      </c>
      <c r="J217" s="4">
        <v>2</v>
      </c>
      <c r="K217" s="4">
        <v>2</v>
      </c>
      <c r="L217" s="4">
        <v>2</v>
      </c>
      <c r="M217" s="4">
        <v>2</v>
      </c>
      <c r="N217" s="4">
        <v>2</v>
      </c>
      <c r="O217" s="4">
        <v>2.25</v>
      </c>
      <c r="P217" s="4">
        <v>2.5</v>
      </c>
      <c r="Q217" s="4">
        <v>2.75</v>
      </c>
      <c r="R217" s="4">
        <v>3</v>
      </c>
      <c r="S217" s="4">
        <v>3.38</v>
      </c>
      <c r="T217" s="4">
        <v>3.63</v>
      </c>
      <c r="U217" s="4"/>
      <c r="V217" s="4"/>
      <c r="W217" s="4"/>
      <c r="X217" s="4"/>
    </row>
    <row r="218" spans="1:24" x14ac:dyDescent="0.3">
      <c r="A218" s="3">
        <v>44146</v>
      </c>
      <c r="I218" s="4">
        <v>2</v>
      </c>
      <c r="J218" s="4">
        <v>2</v>
      </c>
      <c r="K218" s="4">
        <v>2</v>
      </c>
      <c r="L218" s="4">
        <v>2</v>
      </c>
      <c r="M218" s="4">
        <v>2</v>
      </c>
      <c r="N218" s="4">
        <v>2</v>
      </c>
      <c r="O218" s="4">
        <v>2.25</v>
      </c>
      <c r="P218" s="4">
        <v>2.5</v>
      </c>
      <c r="Q218" s="4">
        <v>2.75</v>
      </c>
      <c r="R218" s="4">
        <v>3</v>
      </c>
      <c r="S218" s="4">
        <v>3.38</v>
      </c>
      <c r="T218" s="4">
        <v>3.63</v>
      </c>
      <c r="U218" s="4"/>
      <c r="V218" s="4"/>
      <c r="W218" s="4"/>
      <c r="X218" s="4"/>
    </row>
    <row r="219" spans="1:24" x14ac:dyDescent="0.3">
      <c r="A219" s="3">
        <v>44147</v>
      </c>
      <c r="I219" s="4">
        <v>2</v>
      </c>
      <c r="J219" s="4">
        <v>2</v>
      </c>
      <c r="K219" s="4">
        <v>2</v>
      </c>
      <c r="L219" s="4">
        <v>2</v>
      </c>
      <c r="M219" s="4">
        <v>2</v>
      </c>
      <c r="N219" s="4">
        <v>2</v>
      </c>
      <c r="O219" s="4">
        <v>2.25</v>
      </c>
      <c r="P219" s="4">
        <v>2.5</v>
      </c>
      <c r="Q219" s="4">
        <v>2.75</v>
      </c>
      <c r="R219" s="4">
        <v>3</v>
      </c>
      <c r="S219" s="4">
        <v>3.25</v>
      </c>
      <c r="T219" s="4">
        <v>3.5</v>
      </c>
      <c r="U219" s="4"/>
      <c r="V219" s="4"/>
      <c r="W219" s="4"/>
      <c r="X219" s="4"/>
    </row>
    <row r="220" spans="1:24" x14ac:dyDescent="0.3">
      <c r="A220" s="3">
        <v>44148</v>
      </c>
      <c r="I220" s="4">
        <v>2</v>
      </c>
      <c r="J220" s="4">
        <v>2</v>
      </c>
      <c r="K220" s="4">
        <v>2</v>
      </c>
      <c r="L220" s="4">
        <v>2</v>
      </c>
      <c r="M220" s="4">
        <v>2</v>
      </c>
      <c r="N220" s="4">
        <v>2</v>
      </c>
      <c r="O220" s="4">
        <v>2.25</v>
      </c>
      <c r="P220" s="4">
        <v>2.5</v>
      </c>
      <c r="Q220" s="4">
        <v>2.75</v>
      </c>
      <c r="R220" s="4">
        <v>3</v>
      </c>
      <c r="S220" s="4">
        <v>3.25</v>
      </c>
      <c r="T220" s="4">
        <v>3.63</v>
      </c>
      <c r="U220" s="4"/>
      <c r="V220" s="4"/>
      <c r="W220" s="4"/>
      <c r="X220" s="4"/>
    </row>
    <row r="221" spans="1:24" x14ac:dyDescent="0.3">
      <c r="A221" s="3">
        <v>44151</v>
      </c>
      <c r="I221" s="4">
        <v>2</v>
      </c>
      <c r="J221" s="4">
        <v>2</v>
      </c>
      <c r="K221" s="4">
        <v>2</v>
      </c>
      <c r="L221" s="4">
        <v>2</v>
      </c>
      <c r="M221" s="4">
        <v>2</v>
      </c>
      <c r="N221" s="4">
        <v>2</v>
      </c>
      <c r="O221" s="4">
        <v>2.25</v>
      </c>
      <c r="P221" s="4">
        <v>2.5</v>
      </c>
      <c r="Q221" s="4">
        <v>2.75</v>
      </c>
      <c r="R221" s="4">
        <v>3</v>
      </c>
      <c r="S221" s="4">
        <v>3.5</v>
      </c>
      <c r="T221" s="4">
        <v>3.63</v>
      </c>
      <c r="U221" s="4"/>
      <c r="V221" s="4"/>
      <c r="W221" s="4"/>
      <c r="X221" s="4"/>
    </row>
    <row r="222" spans="1:24" x14ac:dyDescent="0.3">
      <c r="A222" s="3">
        <v>44152</v>
      </c>
      <c r="I222" s="4">
        <v>2</v>
      </c>
      <c r="J222" s="4">
        <v>2</v>
      </c>
      <c r="K222" s="4">
        <v>2</v>
      </c>
      <c r="L222" s="4">
        <v>2</v>
      </c>
      <c r="M222" s="4">
        <v>2</v>
      </c>
      <c r="N222" s="4">
        <v>2</v>
      </c>
      <c r="O222" s="4">
        <v>2.25</v>
      </c>
      <c r="P222" s="4">
        <v>2.5</v>
      </c>
      <c r="Q222" s="4">
        <v>2.75</v>
      </c>
      <c r="R222" s="4">
        <v>3</v>
      </c>
      <c r="S222" s="4">
        <v>3.5</v>
      </c>
      <c r="T222" s="4">
        <v>3.63</v>
      </c>
      <c r="U222" s="4"/>
      <c r="V222" s="4"/>
      <c r="W222" s="4"/>
      <c r="X222" s="4"/>
    </row>
    <row r="223" spans="1:24" x14ac:dyDescent="0.3">
      <c r="A223" s="3">
        <v>44153</v>
      </c>
      <c r="I223" s="4">
        <v>2</v>
      </c>
      <c r="J223" s="4">
        <v>2</v>
      </c>
      <c r="K223" s="4">
        <v>2</v>
      </c>
      <c r="L223" s="4">
        <v>2</v>
      </c>
      <c r="M223" s="4">
        <v>2</v>
      </c>
      <c r="N223" s="4">
        <v>2</v>
      </c>
      <c r="O223" s="4">
        <v>2.25</v>
      </c>
      <c r="P223" s="4">
        <v>2.5</v>
      </c>
      <c r="Q223" s="4">
        <v>2.75</v>
      </c>
      <c r="R223" s="4">
        <v>3</v>
      </c>
      <c r="S223" s="4">
        <v>3.5</v>
      </c>
      <c r="T223" s="4">
        <v>3.63</v>
      </c>
      <c r="U223" s="4"/>
      <c r="V223" s="4"/>
      <c r="W223" s="4"/>
      <c r="X223" s="4"/>
    </row>
    <row r="224" spans="1:24" x14ac:dyDescent="0.3">
      <c r="A224" s="3">
        <v>44154</v>
      </c>
      <c r="I224" s="4">
        <v>2</v>
      </c>
      <c r="J224" s="4">
        <v>2</v>
      </c>
      <c r="K224" s="4">
        <v>2</v>
      </c>
      <c r="L224" s="4">
        <v>2</v>
      </c>
      <c r="M224" s="4">
        <v>2</v>
      </c>
      <c r="N224" s="4">
        <v>2</v>
      </c>
      <c r="O224" s="4">
        <v>2.25</v>
      </c>
      <c r="P224" s="4">
        <v>2.5</v>
      </c>
      <c r="Q224" s="4">
        <v>2.75</v>
      </c>
      <c r="R224" s="4">
        <v>3</v>
      </c>
      <c r="S224" s="4">
        <v>3.5</v>
      </c>
      <c r="T224" s="4">
        <v>3.75</v>
      </c>
      <c r="U224" s="4"/>
      <c r="V224" s="4"/>
      <c r="W224" s="4"/>
      <c r="X224" s="4"/>
    </row>
    <row r="225" spans="1:25" x14ac:dyDescent="0.3">
      <c r="A225" s="3">
        <v>44155</v>
      </c>
      <c r="I225" s="4">
        <v>2</v>
      </c>
      <c r="J225" s="4">
        <v>2</v>
      </c>
      <c r="K225" s="4">
        <v>2</v>
      </c>
      <c r="L225" s="4">
        <v>2</v>
      </c>
      <c r="M225" s="4">
        <v>2</v>
      </c>
      <c r="N225" s="4">
        <v>2</v>
      </c>
      <c r="O225" s="4">
        <v>2.25</v>
      </c>
      <c r="P225" s="4">
        <v>2.5</v>
      </c>
      <c r="Q225" s="4">
        <v>3</v>
      </c>
      <c r="R225" s="4">
        <v>3</v>
      </c>
      <c r="S225" s="4">
        <v>3.5</v>
      </c>
      <c r="T225" s="4">
        <v>3.75</v>
      </c>
      <c r="U225" s="4"/>
      <c r="V225" s="4"/>
      <c r="W225" s="4"/>
      <c r="X225" s="4"/>
    </row>
    <row r="226" spans="1:25" x14ac:dyDescent="0.3">
      <c r="A226" s="3">
        <v>44158</v>
      </c>
      <c r="I226" s="4">
        <v>2</v>
      </c>
      <c r="J226" s="4">
        <v>2</v>
      </c>
      <c r="K226" s="4">
        <v>2</v>
      </c>
      <c r="L226" s="4">
        <v>2</v>
      </c>
      <c r="M226" s="4">
        <v>2</v>
      </c>
      <c r="N226" s="4">
        <v>2</v>
      </c>
      <c r="O226" s="4">
        <v>2.5</v>
      </c>
      <c r="P226" s="4">
        <v>2.75</v>
      </c>
      <c r="Q226" s="4">
        <v>3</v>
      </c>
      <c r="R226" s="4">
        <v>3.25</v>
      </c>
      <c r="S226" s="4">
        <v>3.5</v>
      </c>
      <c r="T226" s="4">
        <v>3.75</v>
      </c>
      <c r="U226" s="4"/>
      <c r="V226" s="4"/>
      <c r="W226" s="4"/>
      <c r="X226" s="4"/>
    </row>
    <row r="227" spans="1:25" x14ac:dyDescent="0.3">
      <c r="A227" s="3">
        <v>44159</v>
      </c>
      <c r="I227" s="4">
        <v>2</v>
      </c>
      <c r="J227" s="4">
        <v>2</v>
      </c>
      <c r="K227" s="4">
        <v>2</v>
      </c>
      <c r="L227" s="4">
        <v>2</v>
      </c>
      <c r="M227" s="4">
        <v>2</v>
      </c>
      <c r="N227" s="4">
        <v>2</v>
      </c>
      <c r="O227" s="4">
        <v>2.5</v>
      </c>
      <c r="P227" s="4">
        <v>2.75</v>
      </c>
      <c r="Q227" s="4">
        <v>3</v>
      </c>
      <c r="R227" s="4">
        <v>3.25</v>
      </c>
      <c r="S227" s="4">
        <v>3.5</v>
      </c>
      <c r="T227" s="4">
        <v>3.75</v>
      </c>
      <c r="U227" s="4"/>
      <c r="V227" s="4"/>
      <c r="W227" s="4"/>
      <c r="X227" s="4"/>
    </row>
    <row r="228" spans="1:25" x14ac:dyDescent="0.3">
      <c r="A228" s="3">
        <v>44160</v>
      </c>
      <c r="I228" s="4">
        <v>2</v>
      </c>
      <c r="J228" s="4">
        <v>2</v>
      </c>
      <c r="K228" s="4">
        <v>2</v>
      </c>
      <c r="L228" s="4">
        <v>2</v>
      </c>
      <c r="M228" s="4">
        <v>2</v>
      </c>
      <c r="N228" s="4">
        <v>2</v>
      </c>
      <c r="O228" s="4">
        <v>2.5</v>
      </c>
      <c r="P228" s="4">
        <v>2.75</v>
      </c>
      <c r="Q228" s="4">
        <v>3</v>
      </c>
      <c r="R228" s="4">
        <v>3.25</v>
      </c>
      <c r="S228" s="4">
        <v>3.5</v>
      </c>
      <c r="T228" s="4">
        <v>3.75</v>
      </c>
      <c r="U228" s="4"/>
      <c r="V228" s="4"/>
      <c r="W228" s="4"/>
      <c r="X228" s="4"/>
    </row>
    <row r="229" spans="1:25" x14ac:dyDescent="0.3">
      <c r="A229" s="3">
        <v>44161</v>
      </c>
      <c r="I229" s="4">
        <v>2</v>
      </c>
      <c r="J229" s="4">
        <v>2</v>
      </c>
      <c r="K229" s="4">
        <v>2</v>
      </c>
      <c r="L229" s="4">
        <v>2</v>
      </c>
      <c r="M229" s="4">
        <v>2</v>
      </c>
      <c r="N229" s="4">
        <v>2</v>
      </c>
      <c r="O229" s="4">
        <v>2.5</v>
      </c>
      <c r="P229" s="4">
        <v>2.75</v>
      </c>
      <c r="Q229" s="4">
        <v>3</v>
      </c>
      <c r="R229" s="4">
        <v>3.25</v>
      </c>
      <c r="S229" s="4">
        <v>3.5</v>
      </c>
      <c r="T229" s="4">
        <v>3.75</v>
      </c>
      <c r="U229" s="4"/>
      <c r="V229" s="4"/>
      <c r="W229" s="4"/>
      <c r="X229" s="4"/>
    </row>
    <row r="230" spans="1:25" x14ac:dyDescent="0.3">
      <c r="A230" s="3">
        <v>44162</v>
      </c>
      <c r="I230" s="4">
        <v>2</v>
      </c>
      <c r="J230" s="4">
        <v>2</v>
      </c>
      <c r="K230" s="4">
        <v>2</v>
      </c>
      <c r="L230" s="4">
        <v>2</v>
      </c>
      <c r="M230" s="4">
        <v>2</v>
      </c>
      <c r="N230" s="4">
        <v>2</v>
      </c>
      <c r="O230" s="4">
        <v>2.5</v>
      </c>
      <c r="P230" s="4">
        <v>2.75</v>
      </c>
      <c r="Q230" s="4">
        <v>3</v>
      </c>
      <c r="R230" s="4">
        <v>3.25</v>
      </c>
      <c r="S230" s="4">
        <v>3.5</v>
      </c>
      <c r="T230" s="4">
        <v>4</v>
      </c>
      <c r="U230" s="4"/>
      <c r="V230" s="4"/>
      <c r="W230" s="4"/>
      <c r="X230" s="4"/>
    </row>
    <row r="231" spans="1:25" x14ac:dyDescent="0.3">
      <c r="A231" s="3">
        <v>44165</v>
      </c>
      <c r="I231" s="4">
        <v>2</v>
      </c>
      <c r="J231" s="4">
        <v>2</v>
      </c>
      <c r="K231" s="4">
        <v>2</v>
      </c>
      <c r="L231" s="4">
        <v>2</v>
      </c>
      <c r="M231" s="4">
        <v>2</v>
      </c>
      <c r="N231" s="4">
        <v>2.25</v>
      </c>
      <c r="O231" s="4">
        <v>2.5</v>
      </c>
      <c r="P231" s="4">
        <v>2.75</v>
      </c>
      <c r="Q231" s="4">
        <v>3</v>
      </c>
      <c r="R231" s="4">
        <v>3.25</v>
      </c>
      <c r="S231" s="4">
        <v>3.5</v>
      </c>
      <c r="T231" s="4">
        <v>4</v>
      </c>
      <c r="U231" s="4"/>
      <c r="V231" s="4"/>
      <c r="W231" s="4"/>
      <c r="X231" s="4"/>
    </row>
    <row r="232" spans="1:25" x14ac:dyDescent="0.3">
      <c r="A232" s="3">
        <v>44166</v>
      </c>
      <c r="I232" s="4">
        <v>2</v>
      </c>
      <c r="J232" s="4">
        <v>2</v>
      </c>
      <c r="K232" s="4">
        <v>2</v>
      </c>
      <c r="L232" s="4">
        <v>2</v>
      </c>
      <c r="M232" s="4">
        <v>2</v>
      </c>
      <c r="N232" s="4">
        <v>2.25</v>
      </c>
      <c r="O232" s="4">
        <v>2.5</v>
      </c>
      <c r="P232" s="4">
        <v>2.75</v>
      </c>
      <c r="Q232" s="4">
        <v>3</v>
      </c>
      <c r="R232" s="4">
        <v>3.25</v>
      </c>
      <c r="S232" s="4">
        <v>3.5</v>
      </c>
      <c r="T232" s="4">
        <v>4</v>
      </c>
      <c r="U232" s="4"/>
      <c r="V232" s="4"/>
      <c r="W232" s="4"/>
      <c r="X232" s="4"/>
    </row>
    <row r="233" spans="1:25" x14ac:dyDescent="0.3">
      <c r="A233" s="3">
        <v>44167</v>
      </c>
      <c r="I233" s="4">
        <v>2</v>
      </c>
      <c r="J233" s="4">
        <v>2</v>
      </c>
      <c r="K233" s="4">
        <v>2</v>
      </c>
      <c r="L233" s="4">
        <v>2</v>
      </c>
      <c r="M233" s="4">
        <v>2</v>
      </c>
      <c r="N233" s="4">
        <v>2.25</v>
      </c>
      <c r="O233" s="4">
        <v>2.5</v>
      </c>
      <c r="P233" s="4">
        <v>2.75</v>
      </c>
      <c r="Q233" s="4">
        <v>3</v>
      </c>
      <c r="R233" s="4">
        <v>3.25</v>
      </c>
      <c r="S233" s="4">
        <v>3.5</v>
      </c>
      <c r="T233" s="4">
        <v>4</v>
      </c>
      <c r="U233" s="4"/>
      <c r="V233" s="4"/>
      <c r="W233" s="4"/>
      <c r="X233" s="4"/>
    </row>
    <row r="234" spans="1:25" x14ac:dyDescent="0.3">
      <c r="A234" s="3">
        <v>44168</v>
      </c>
      <c r="I234" s="4">
        <v>2</v>
      </c>
      <c r="J234" s="4">
        <v>2</v>
      </c>
      <c r="K234" s="4">
        <v>2</v>
      </c>
      <c r="L234" s="4">
        <v>2</v>
      </c>
      <c r="M234" s="4">
        <v>2</v>
      </c>
      <c r="N234" s="4">
        <v>2.25</v>
      </c>
      <c r="O234" s="4">
        <v>2.5</v>
      </c>
      <c r="P234" s="4">
        <v>2.75</v>
      </c>
      <c r="Q234" s="4">
        <v>3</v>
      </c>
      <c r="R234" s="4">
        <v>3.25</v>
      </c>
      <c r="S234" s="4">
        <v>3.5</v>
      </c>
      <c r="T234" s="4">
        <v>4</v>
      </c>
      <c r="U234" s="4"/>
      <c r="V234" s="4"/>
      <c r="W234" s="4"/>
      <c r="X234" s="4"/>
    </row>
    <row r="235" spans="1:25" x14ac:dyDescent="0.3">
      <c r="A235" s="3">
        <v>44169</v>
      </c>
      <c r="I235" s="4">
        <v>2</v>
      </c>
      <c r="J235" s="4">
        <v>2</v>
      </c>
      <c r="K235" s="4">
        <v>2</v>
      </c>
      <c r="L235" s="4">
        <v>2</v>
      </c>
      <c r="M235" s="4">
        <v>2</v>
      </c>
      <c r="N235" s="4">
        <v>2.25</v>
      </c>
      <c r="O235" s="4">
        <v>2.5</v>
      </c>
      <c r="P235" s="4">
        <v>2.75</v>
      </c>
      <c r="Q235" s="4">
        <v>3</v>
      </c>
      <c r="R235" s="4">
        <v>3.5</v>
      </c>
      <c r="S235" s="4">
        <v>3.5</v>
      </c>
      <c r="T235" s="4">
        <v>4</v>
      </c>
      <c r="U235" s="4"/>
      <c r="V235" s="4"/>
      <c r="W235" s="4"/>
      <c r="X235" s="4"/>
    </row>
    <row r="236" spans="1:25" x14ac:dyDescent="0.3">
      <c r="A236" s="3">
        <v>44172</v>
      </c>
      <c r="I236" s="4">
        <v>2</v>
      </c>
      <c r="J236" s="4">
        <v>2</v>
      </c>
      <c r="K236" s="4">
        <v>2</v>
      </c>
      <c r="L236" s="4">
        <v>2</v>
      </c>
      <c r="M236" s="4">
        <v>2</v>
      </c>
      <c r="N236" s="4">
        <v>2.25</v>
      </c>
      <c r="O236" s="4">
        <v>2.5</v>
      </c>
      <c r="P236" s="4">
        <v>2.75</v>
      </c>
      <c r="Q236" s="4">
        <v>3</v>
      </c>
      <c r="R236" s="4">
        <v>3.5</v>
      </c>
      <c r="S236" s="4">
        <v>3.5</v>
      </c>
      <c r="T236" s="4">
        <v>4</v>
      </c>
      <c r="U236" s="4"/>
      <c r="V236" s="4"/>
      <c r="W236" s="4"/>
      <c r="X236" s="4"/>
    </row>
    <row r="237" spans="1:25" x14ac:dyDescent="0.3">
      <c r="A237" s="3">
        <v>44173</v>
      </c>
      <c r="I237" s="4">
        <v>2</v>
      </c>
      <c r="J237" s="4">
        <v>2</v>
      </c>
      <c r="K237" s="4">
        <v>2</v>
      </c>
      <c r="L237" s="4">
        <v>2</v>
      </c>
      <c r="M237" s="4">
        <v>2</v>
      </c>
      <c r="N237" s="4">
        <v>2.25</v>
      </c>
      <c r="O237" s="4">
        <v>2.5</v>
      </c>
      <c r="P237" s="4">
        <v>2.75</v>
      </c>
      <c r="Q237" s="4">
        <v>3</v>
      </c>
      <c r="R237" s="4">
        <v>3.5</v>
      </c>
      <c r="S237" s="4">
        <v>3.5</v>
      </c>
      <c r="T237" s="4">
        <v>4</v>
      </c>
      <c r="U237" s="4"/>
      <c r="V237" s="4"/>
      <c r="W237" s="4"/>
      <c r="X237" s="4"/>
    </row>
    <row r="238" spans="1:25" x14ac:dyDescent="0.3">
      <c r="A238" s="3">
        <v>44174</v>
      </c>
      <c r="I238" s="4">
        <v>2</v>
      </c>
      <c r="J238" s="4">
        <v>2</v>
      </c>
      <c r="K238" s="4">
        <v>2</v>
      </c>
      <c r="L238" s="4">
        <v>2</v>
      </c>
      <c r="M238" s="4">
        <v>2</v>
      </c>
      <c r="N238" s="4">
        <v>2.25</v>
      </c>
      <c r="O238" s="4">
        <v>2.5</v>
      </c>
      <c r="P238" s="4">
        <v>2.75</v>
      </c>
      <c r="Q238" s="4">
        <v>3</v>
      </c>
      <c r="R238" s="4">
        <v>3.5</v>
      </c>
      <c r="S238" s="4">
        <v>3.5</v>
      </c>
      <c r="T238" s="4">
        <v>4</v>
      </c>
      <c r="U238" s="4"/>
      <c r="V238" s="4"/>
      <c r="W238" s="4"/>
      <c r="X238" s="4"/>
    </row>
    <row r="239" spans="1:25" x14ac:dyDescent="0.3">
      <c r="A239" s="3">
        <v>44175</v>
      </c>
      <c r="I239" s="4"/>
      <c r="J239" s="4">
        <v>2</v>
      </c>
      <c r="K239" s="4">
        <v>2</v>
      </c>
      <c r="L239" s="4">
        <v>2</v>
      </c>
      <c r="M239" s="4">
        <v>2</v>
      </c>
      <c r="N239" s="4">
        <v>2.25</v>
      </c>
      <c r="O239" s="4">
        <v>2.5</v>
      </c>
      <c r="P239" s="4">
        <v>2.75</v>
      </c>
      <c r="Q239" s="4">
        <v>3</v>
      </c>
      <c r="R239" s="4">
        <v>3.5</v>
      </c>
      <c r="S239" s="4">
        <v>3.5</v>
      </c>
      <c r="T239" s="4">
        <v>4</v>
      </c>
      <c r="U239" s="4">
        <v>4.25</v>
      </c>
      <c r="V239" s="4"/>
      <c r="W239" s="4"/>
      <c r="X239" s="4"/>
    </row>
    <row r="240" spans="1:25" x14ac:dyDescent="0.3">
      <c r="A240" s="3">
        <v>44176</v>
      </c>
      <c r="J240" s="4">
        <v>2</v>
      </c>
      <c r="K240" s="4">
        <v>2</v>
      </c>
      <c r="L240" s="4">
        <v>2</v>
      </c>
      <c r="M240" s="4">
        <v>2</v>
      </c>
      <c r="N240" s="4">
        <v>2.25</v>
      </c>
      <c r="O240" s="4">
        <v>2.5</v>
      </c>
      <c r="P240" s="4">
        <v>2.75</v>
      </c>
      <c r="Q240" s="4">
        <v>3</v>
      </c>
      <c r="R240" s="4">
        <v>3.5</v>
      </c>
      <c r="S240" s="4">
        <v>3.75</v>
      </c>
      <c r="T240" s="4">
        <v>4</v>
      </c>
      <c r="U240" s="4">
        <v>4.13</v>
      </c>
      <c r="V240" s="4"/>
      <c r="W240" s="4"/>
      <c r="X240" s="4"/>
      <c r="Y240" s="4"/>
    </row>
    <row r="241" spans="1:25" x14ac:dyDescent="0.3">
      <c r="A241" s="3">
        <v>44179</v>
      </c>
      <c r="J241" s="4">
        <v>2</v>
      </c>
      <c r="K241" s="4">
        <v>2</v>
      </c>
      <c r="L241" s="4">
        <v>2</v>
      </c>
      <c r="M241" s="4">
        <v>2</v>
      </c>
      <c r="N241" s="4">
        <v>2.25</v>
      </c>
      <c r="O241" s="4">
        <v>2.5</v>
      </c>
      <c r="P241" s="4">
        <v>2.75</v>
      </c>
      <c r="Q241" s="4">
        <v>3</v>
      </c>
      <c r="R241" s="4">
        <v>3.5</v>
      </c>
      <c r="S241" s="4">
        <v>3.75</v>
      </c>
      <c r="T241" s="4">
        <v>4</v>
      </c>
      <c r="U241" s="4">
        <v>4.38</v>
      </c>
      <c r="V241" s="4"/>
      <c r="W241" s="4"/>
      <c r="X241" s="4"/>
      <c r="Y241" s="4"/>
    </row>
    <row r="242" spans="1:25" x14ac:dyDescent="0.3">
      <c r="A242" s="3">
        <v>44180</v>
      </c>
      <c r="J242" s="4">
        <v>2</v>
      </c>
      <c r="K242" s="4">
        <v>2</v>
      </c>
      <c r="L242" s="4">
        <v>2</v>
      </c>
      <c r="M242" s="4">
        <v>2</v>
      </c>
      <c r="N242" s="4">
        <v>2.25</v>
      </c>
      <c r="O242" s="4">
        <v>2.5</v>
      </c>
      <c r="P242" s="4">
        <v>2.75</v>
      </c>
      <c r="Q242" s="4">
        <v>3</v>
      </c>
      <c r="R242" s="4">
        <v>3.5</v>
      </c>
      <c r="S242" s="4">
        <v>3.75</v>
      </c>
      <c r="T242" s="4">
        <v>4</v>
      </c>
      <c r="U242" s="4">
        <v>4.25</v>
      </c>
      <c r="V242" s="4"/>
      <c r="W242" s="4"/>
      <c r="X242" s="4"/>
      <c r="Y242" s="4"/>
    </row>
    <row r="243" spans="1:25" x14ac:dyDescent="0.3">
      <c r="A243" s="3">
        <v>44181</v>
      </c>
      <c r="J243" s="4">
        <v>2</v>
      </c>
      <c r="K243" s="4">
        <v>2</v>
      </c>
      <c r="L243" s="4">
        <v>2</v>
      </c>
      <c r="M243" s="4">
        <v>2</v>
      </c>
      <c r="N243" s="4">
        <v>2.25</v>
      </c>
      <c r="O243" s="4">
        <v>2.5</v>
      </c>
      <c r="P243" s="4">
        <v>2.75</v>
      </c>
      <c r="Q243" s="4">
        <v>3</v>
      </c>
      <c r="R243" s="4">
        <v>3.5</v>
      </c>
      <c r="S243" s="4">
        <v>3.75</v>
      </c>
      <c r="T243" s="4">
        <v>4</v>
      </c>
      <c r="U243" s="4">
        <v>4.25</v>
      </c>
      <c r="V243" s="4"/>
      <c r="W243" s="4"/>
      <c r="X243" s="4"/>
      <c r="Y243" s="4"/>
    </row>
    <row r="244" spans="1:25" x14ac:dyDescent="0.3">
      <c r="A244" s="3">
        <v>44182</v>
      </c>
      <c r="J244" s="4">
        <v>2</v>
      </c>
      <c r="K244" s="4">
        <v>2</v>
      </c>
      <c r="L244" s="4">
        <v>2</v>
      </c>
      <c r="M244" s="4">
        <v>2</v>
      </c>
      <c r="N244" s="4">
        <v>2.25</v>
      </c>
      <c r="O244" s="4">
        <v>2.5</v>
      </c>
      <c r="P244" s="4">
        <v>2.75</v>
      </c>
      <c r="Q244" s="4">
        <v>3</v>
      </c>
      <c r="R244" s="4">
        <v>3.5</v>
      </c>
      <c r="S244" s="4">
        <v>3.75</v>
      </c>
      <c r="T244" s="4">
        <v>4</v>
      </c>
      <c r="U244" s="4">
        <v>4.25</v>
      </c>
      <c r="V244" s="4"/>
      <c r="W244" s="4"/>
      <c r="X244" s="4"/>
      <c r="Y244" s="4"/>
    </row>
    <row r="245" spans="1:25" x14ac:dyDescent="0.3">
      <c r="A245" s="3">
        <v>44183</v>
      </c>
      <c r="J245" s="4">
        <v>2</v>
      </c>
      <c r="K245" s="4">
        <v>2</v>
      </c>
      <c r="L245" s="4">
        <v>2</v>
      </c>
      <c r="M245" s="4">
        <v>2</v>
      </c>
      <c r="N245" s="4">
        <v>2.25</v>
      </c>
      <c r="O245" s="4">
        <v>2.5</v>
      </c>
      <c r="P245" s="4">
        <v>2.78</v>
      </c>
      <c r="Q245" s="4">
        <v>3</v>
      </c>
      <c r="R245" s="4">
        <v>3.5</v>
      </c>
      <c r="S245" s="4">
        <v>4</v>
      </c>
      <c r="T245" s="4">
        <v>4</v>
      </c>
      <c r="U245" s="4">
        <v>4.25</v>
      </c>
      <c r="V245" s="4"/>
      <c r="W245" s="4"/>
      <c r="X245" s="4"/>
      <c r="Y245" s="4"/>
    </row>
    <row r="246" spans="1:25" x14ac:dyDescent="0.3">
      <c r="A246" s="3">
        <v>44186</v>
      </c>
      <c r="J246" s="4">
        <v>2</v>
      </c>
      <c r="K246" s="4">
        <v>2</v>
      </c>
      <c r="L246" s="4">
        <v>2</v>
      </c>
      <c r="M246" s="4">
        <v>2</v>
      </c>
      <c r="N246" s="4">
        <v>2.25</v>
      </c>
      <c r="O246" s="4">
        <v>2.5</v>
      </c>
      <c r="P246" s="4">
        <v>2.75</v>
      </c>
      <c r="Q246" s="4">
        <v>3</v>
      </c>
      <c r="R246" s="4">
        <v>3.5</v>
      </c>
      <c r="S246" s="4">
        <v>3.88</v>
      </c>
      <c r="T246" s="4">
        <v>4</v>
      </c>
      <c r="U246" s="4">
        <v>4.13</v>
      </c>
      <c r="V246" s="4"/>
      <c r="W246" s="4"/>
      <c r="X246" s="4"/>
      <c r="Y246" s="4"/>
    </row>
    <row r="247" spans="1:25" x14ac:dyDescent="0.3">
      <c r="A247" s="3">
        <v>44187</v>
      </c>
      <c r="J247" s="4">
        <v>2</v>
      </c>
      <c r="K247" s="4">
        <v>2</v>
      </c>
      <c r="L247" s="4">
        <v>2</v>
      </c>
      <c r="M247" s="4">
        <v>2</v>
      </c>
      <c r="N247" s="4">
        <v>2.25</v>
      </c>
      <c r="O247" s="4">
        <v>2.5</v>
      </c>
      <c r="P247" s="4">
        <v>2.88</v>
      </c>
      <c r="Q247" s="4">
        <v>3</v>
      </c>
      <c r="R247" s="4">
        <v>3.5</v>
      </c>
      <c r="S247" s="4">
        <v>3.88</v>
      </c>
      <c r="T247" s="4">
        <v>4</v>
      </c>
      <c r="U247" s="4">
        <v>4.25</v>
      </c>
      <c r="V247" s="4"/>
      <c r="W247" s="4"/>
      <c r="X247" s="4"/>
      <c r="Y247" s="4"/>
    </row>
    <row r="248" spans="1:25" x14ac:dyDescent="0.3">
      <c r="A248" s="3">
        <v>44188</v>
      </c>
      <c r="J248" s="4">
        <v>2</v>
      </c>
      <c r="K248" s="4">
        <v>2</v>
      </c>
      <c r="L248" s="4">
        <v>2</v>
      </c>
      <c r="M248" s="4">
        <v>2</v>
      </c>
      <c r="N248" s="4">
        <v>2.25</v>
      </c>
      <c r="O248" s="4">
        <v>2.5</v>
      </c>
      <c r="P248" s="4">
        <v>2.88</v>
      </c>
      <c r="Q248" s="4">
        <v>3</v>
      </c>
      <c r="R248" s="4">
        <v>3.5</v>
      </c>
      <c r="S248" s="4">
        <v>3.88</v>
      </c>
      <c r="T248" s="4">
        <v>4</v>
      </c>
      <c r="U248" s="4">
        <v>4</v>
      </c>
      <c r="V248" s="4"/>
      <c r="W248" s="4"/>
      <c r="X248" s="4"/>
      <c r="Y248" s="4"/>
    </row>
    <row r="249" spans="1:25" x14ac:dyDescent="0.3">
      <c r="A249" s="3">
        <v>44189</v>
      </c>
      <c r="J249" s="4">
        <v>2</v>
      </c>
      <c r="K249" s="4">
        <v>2</v>
      </c>
      <c r="L249" s="4">
        <v>2</v>
      </c>
      <c r="M249" s="4">
        <v>2</v>
      </c>
      <c r="N249" s="4">
        <v>2.25</v>
      </c>
      <c r="O249" s="4">
        <v>2.5</v>
      </c>
      <c r="P249" s="4">
        <v>2.75</v>
      </c>
      <c r="Q249" s="4">
        <v>3.13</v>
      </c>
      <c r="R249" s="4">
        <v>3.5</v>
      </c>
      <c r="S249" s="4">
        <v>3.88</v>
      </c>
      <c r="T249" s="4">
        <v>4</v>
      </c>
      <c r="U249" s="4">
        <v>4</v>
      </c>
      <c r="V249" s="4"/>
      <c r="W249" s="4"/>
      <c r="X249" s="4"/>
      <c r="Y249" s="4"/>
    </row>
    <row r="250" spans="1:25" x14ac:dyDescent="0.3">
      <c r="A250" s="3">
        <v>44193</v>
      </c>
      <c r="J250" s="4">
        <v>2</v>
      </c>
      <c r="K250" s="4">
        <v>2</v>
      </c>
      <c r="L250" s="4">
        <v>2</v>
      </c>
      <c r="M250" s="4">
        <v>2</v>
      </c>
      <c r="N250" s="4">
        <v>2.25</v>
      </c>
      <c r="O250" s="4">
        <v>2.5</v>
      </c>
      <c r="P250" s="4">
        <v>2.75</v>
      </c>
      <c r="Q250" s="4">
        <v>3.13</v>
      </c>
      <c r="R250" s="4">
        <v>3.5</v>
      </c>
      <c r="S250" s="4">
        <v>3.88</v>
      </c>
      <c r="T250" s="4">
        <v>4</v>
      </c>
      <c r="U250" s="4">
        <v>4</v>
      </c>
      <c r="V250" s="4"/>
      <c r="W250" s="4"/>
      <c r="X250" s="4"/>
      <c r="Y250" s="4"/>
    </row>
    <row r="251" spans="1:25" x14ac:dyDescent="0.3">
      <c r="A251" s="3">
        <v>44194</v>
      </c>
      <c r="J251" s="4">
        <v>2</v>
      </c>
      <c r="K251" s="4">
        <v>2</v>
      </c>
      <c r="L251" s="4">
        <v>2</v>
      </c>
      <c r="M251" s="4">
        <v>2</v>
      </c>
      <c r="N251" s="4">
        <v>2.25</v>
      </c>
      <c r="O251" s="4">
        <v>2.5</v>
      </c>
      <c r="P251" s="4">
        <v>2.75</v>
      </c>
      <c r="Q251" s="4">
        <v>3</v>
      </c>
      <c r="R251" s="4">
        <v>3.5</v>
      </c>
      <c r="S251" s="4">
        <v>3.75</v>
      </c>
      <c r="T251" s="4">
        <v>4</v>
      </c>
      <c r="U251" s="4">
        <v>4</v>
      </c>
      <c r="V251" s="4"/>
      <c r="W251" s="4"/>
      <c r="X251" s="4"/>
      <c r="Y251" s="4"/>
    </row>
    <row r="252" spans="1:25" x14ac:dyDescent="0.3">
      <c r="A252" s="3">
        <v>44195</v>
      </c>
      <c r="J252" s="4">
        <v>2</v>
      </c>
      <c r="K252" s="4">
        <v>2</v>
      </c>
      <c r="L252" s="4">
        <v>2</v>
      </c>
      <c r="M252" s="4">
        <v>2</v>
      </c>
      <c r="N252" s="4">
        <v>2.25</v>
      </c>
      <c r="O252" s="4">
        <v>2.5</v>
      </c>
      <c r="P252" s="4">
        <v>2.75</v>
      </c>
      <c r="Q252" s="4">
        <v>3</v>
      </c>
      <c r="R252" s="4">
        <v>3.5</v>
      </c>
      <c r="S252" s="4">
        <v>3.75</v>
      </c>
      <c r="T252" s="4">
        <v>4</v>
      </c>
      <c r="U252" s="4">
        <v>4</v>
      </c>
      <c r="V252" s="4"/>
      <c r="W252" s="4"/>
      <c r="X252" s="4"/>
      <c r="Y252" s="4"/>
    </row>
    <row r="253" spans="1:25" x14ac:dyDescent="0.3">
      <c r="A253" s="3">
        <v>44196</v>
      </c>
      <c r="J253" s="4">
        <v>2</v>
      </c>
      <c r="K253" s="4">
        <v>2</v>
      </c>
      <c r="L253" s="4">
        <v>2</v>
      </c>
      <c r="M253" s="4">
        <v>2</v>
      </c>
      <c r="N253" s="4">
        <v>2.25</v>
      </c>
      <c r="O253" s="4">
        <v>2.5</v>
      </c>
      <c r="P253" s="4">
        <v>2.75</v>
      </c>
      <c r="Q253" s="4">
        <v>3</v>
      </c>
      <c r="R253" s="4">
        <v>3.5</v>
      </c>
      <c r="S253" s="4">
        <v>3.75</v>
      </c>
      <c r="T253" s="4">
        <v>4</v>
      </c>
      <c r="U253" s="4">
        <v>4</v>
      </c>
      <c r="V253" s="4"/>
      <c r="W253" s="4"/>
      <c r="X253" s="4"/>
      <c r="Y253" s="4"/>
    </row>
    <row r="254" spans="1:25" x14ac:dyDescent="0.3">
      <c r="A254" s="3">
        <v>44200</v>
      </c>
      <c r="J254" s="4">
        <v>2</v>
      </c>
      <c r="K254" s="4">
        <v>2</v>
      </c>
      <c r="L254" s="4">
        <v>2</v>
      </c>
      <c r="M254" s="4">
        <v>2</v>
      </c>
      <c r="N254" s="4">
        <v>2.25</v>
      </c>
      <c r="O254" s="4">
        <v>2.5</v>
      </c>
      <c r="P254" s="4">
        <v>3</v>
      </c>
      <c r="Q254" s="4">
        <v>3.25</v>
      </c>
      <c r="R254" s="4">
        <v>3.63</v>
      </c>
      <c r="S254" s="4">
        <v>4</v>
      </c>
      <c r="T254" s="4">
        <v>4</v>
      </c>
      <c r="U254" s="4">
        <v>4</v>
      </c>
      <c r="V254" s="4"/>
      <c r="W254" s="4"/>
      <c r="X254" s="4"/>
      <c r="Y254" s="4"/>
    </row>
    <row r="255" spans="1:25" x14ac:dyDescent="0.3">
      <c r="A255" s="3">
        <v>44201</v>
      </c>
      <c r="J255" s="4">
        <v>2</v>
      </c>
      <c r="K255" s="4">
        <v>2</v>
      </c>
      <c r="L255" s="4">
        <v>2</v>
      </c>
      <c r="M255" s="4">
        <v>2</v>
      </c>
      <c r="N255" s="4">
        <v>2.25</v>
      </c>
      <c r="O255" s="4">
        <v>2.5</v>
      </c>
      <c r="P255" s="4">
        <v>3</v>
      </c>
      <c r="Q255" s="4">
        <v>3.25</v>
      </c>
      <c r="R255" s="4">
        <v>3.63</v>
      </c>
      <c r="S255" s="4">
        <v>4</v>
      </c>
      <c r="T255" s="4">
        <v>4</v>
      </c>
      <c r="U255" s="4">
        <v>4</v>
      </c>
      <c r="V255" s="4"/>
      <c r="W255" s="4"/>
      <c r="X255" s="4"/>
      <c r="Y255" s="4"/>
    </row>
    <row r="256" spans="1:25" x14ac:dyDescent="0.3">
      <c r="A256" s="3">
        <v>44202</v>
      </c>
      <c r="J256" s="4">
        <v>2</v>
      </c>
      <c r="K256" s="4">
        <v>2</v>
      </c>
      <c r="L256" s="4">
        <v>2</v>
      </c>
      <c r="M256" s="4">
        <v>2</v>
      </c>
      <c r="N256" s="4">
        <v>2.25</v>
      </c>
      <c r="O256" s="4">
        <v>2.5</v>
      </c>
      <c r="P256" s="4">
        <v>3</v>
      </c>
      <c r="Q256" s="4">
        <v>3.25</v>
      </c>
      <c r="R256" s="4">
        <v>3.5</v>
      </c>
      <c r="S256" s="4">
        <v>4</v>
      </c>
      <c r="T256" s="4">
        <v>4</v>
      </c>
      <c r="U256" s="4">
        <v>4</v>
      </c>
      <c r="V256" s="4"/>
      <c r="W256" s="4"/>
      <c r="X256" s="4"/>
      <c r="Y256" s="4"/>
    </row>
    <row r="257" spans="1:26" x14ac:dyDescent="0.3">
      <c r="A257" s="3">
        <v>44203</v>
      </c>
      <c r="J257" s="4">
        <v>2</v>
      </c>
      <c r="K257" s="4">
        <v>2</v>
      </c>
      <c r="L257" s="4">
        <v>2</v>
      </c>
      <c r="M257" s="4">
        <v>2</v>
      </c>
      <c r="N257" s="4">
        <v>2.25</v>
      </c>
      <c r="O257" s="4">
        <v>2.5</v>
      </c>
      <c r="P257" s="4">
        <v>2.75</v>
      </c>
      <c r="Q257" s="4">
        <v>3.13</v>
      </c>
      <c r="R257" s="4">
        <v>3.5</v>
      </c>
      <c r="S257" s="4">
        <v>3.88</v>
      </c>
      <c r="T257" s="4">
        <v>4</v>
      </c>
      <c r="U257" s="4">
        <v>4</v>
      </c>
      <c r="V257" s="4"/>
      <c r="W257" s="4"/>
      <c r="X257" s="4"/>
      <c r="Y257" s="4"/>
    </row>
    <row r="258" spans="1:26" x14ac:dyDescent="0.3">
      <c r="A258" s="3">
        <v>44204</v>
      </c>
      <c r="J258" s="4">
        <v>2</v>
      </c>
      <c r="K258" s="4">
        <v>2</v>
      </c>
      <c r="L258" s="4">
        <v>2</v>
      </c>
      <c r="M258" s="4">
        <v>2</v>
      </c>
      <c r="N258" s="4">
        <v>2.25</v>
      </c>
      <c r="O258" s="4">
        <v>2.5</v>
      </c>
      <c r="P258" s="4">
        <v>2.75</v>
      </c>
      <c r="Q258" s="4">
        <v>3.25</v>
      </c>
      <c r="R258" s="4">
        <v>3.5</v>
      </c>
      <c r="S258" s="4">
        <v>4</v>
      </c>
      <c r="T258" s="4">
        <v>4</v>
      </c>
      <c r="U258" s="4">
        <v>4</v>
      </c>
      <c r="V258" s="4"/>
      <c r="W258" s="4"/>
      <c r="X258" s="4"/>
      <c r="Y258" s="4"/>
    </row>
    <row r="259" spans="1:26" x14ac:dyDescent="0.3">
      <c r="A259" s="3">
        <v>44207</v>
      </c>
      <c r="J259" s="4">
        <v>2</v>
      </c>
      <c r="K259" s="4">
        <v>2</v>
      </c>
      <c r="L259" s="4">
        <v>2</v>
      </c>
      <c r="M259" s="4">
        <v>2</v>
      </c>
      <c r="N259" s="4">
        <v>2.25</v>
      </c>
      <c r="O259" s="4">
        <v>2.5</v>
      </c>
      <c r="P259" s="4">
        <v>2.75</v>
      </c>
      <c r="Q259" s="4">
        <v>3</v>
      </c>
      <c r="R259" s="4">
        <v>3.5</v>
      </c>
      <c r="S259" s="4">
        <v>3.75</v>
      </c>
      <c r="T259" s="4">
        <v>4</v>
      </c>
      <c r="U259" s="4">
        <v>4</v>
      </c>
      <c r="V259" s="4"/>
      <c r="W259" s="4"/>
      <c r="X259" s="4"/>
      <c r="Y259" s="4"/>
    </row>
    <row r="260" spans="1:26" x14ac:dyDescent="0.3">
      <c r="A260" s="3">
        <v>44208</v>
      </c>
      <c r="J260" s="4">
        <v>2</v>
      </c>
      <c r="K260" s="4">
        <v>2</v>
      </c>
      <c r="L260" s="4">
        <v>2</v>
      </c>
      <c r="M260" s="4">
        <v>2</v>
      </c>
      <c r="N260" s="4">
        <v>2.25</v>
      </c>
      <c r="O260" s="4">
        <v>2.5</v>
      </c>
      <c r="P260" s="4">
        <v>2.75</v>
      </c>
      <c r="Q260" s="4">
        <v>3.25</v>
      </c>
      <c r="R260" s="4">
        <v>3.5</v>
      </c>
      <c r="S260" s="4">
        <v>3.75</v>
      </c>
      <c r="T260" s="4">
        <v>4</v>
      </c>
      <c r="U260" s="4">
        <v>4</v>
      </c>
      <c r="V260" s="4"/>
      <c r="W260" s="4"/>
      <c r="X260" s="4"/>
      <c r="Y260" s="4"/>
    </row>
    <row r="261" spans="1:26" x14ac:dyDescent="0.3">
      <c r="A261" s="3">
        <v>44209</v>
      </c>
      <c r="J261" s="4">
        <v>2</v>
      </c>
      <c r="K261" s="4">
        <v>2</v>
      </c>
      <c r="L261" s="4">
        <v>2</v>
      </c>
      <c r="M261" s="4">
        <v>2</v>
      </c>
      <c r="N261" s="4">
        <v>2.25</v>
      </c>
      <c r="O261" s="4">
        <v>2.5</v>
      </c>
      <c r="P261" s="4">
        <v>3</v>
      </c>
      <c r="Q261" s="4">
        <v>3.25</v>
      </c>
      <c r="R261" s="4">
        <v>3.5</v>
      </c>
      <c r="S261" s="4">
        <v>4</v>
      </c>
      <c r="T261" s="4">
        <v>4</v>
      </c>
      <c r="U261" s="4">
        <v>4</v>
      </c>
      <c r="V261" s="4"/>
      <c r="W261" s="4"/>
      <c r="X261" s="4"/>
      <c r="Y261" s="4"/>
    </row>
    <row r="262" spans="1:26" x14ac:dyDescent="0.3">
      <c r="A262" s="3">
        <v>44210</v>
      </c>
      <c r="J262" s="4">
        <v>2</v>
      </c>
      <c r="K262" s="4">
        <v>2</v>
      </c>
      <c r="L262" s="4">
        <v>2</v>
      </c>
      <c r="M262" s="4">
        <v>2</v>
      </c>
      <c r="N262" s="4">
        <v>2.25</v>
      </c>
      <c r="O262" s="4">
        <v>2.5</v>
      </c>
      <c r="P262" s="4">
        <v>3</v>
      </c>
      <c r="Q262" s="4">
        <v>3.25</v>
      </c>
      <c r="R262" s="4">
        <v>3.5</v>
      </c>
      <c r="S262" s="4">
        <v>3.75</v>
      </c>
      <c r="T262" s="4">
        <v>4</v>
      </c>
      <c r="U262" s="4">
        <v>4</v>
      </c>
      <c r="V262" s="4"/>
      <c r="W262" s="4"/>
      <c r="X262" s="4"/>
      <c r="Y262" s="4"/>
    </row>
    <row r="263" spans="1:26" x14ac:dyDescent="0.3">
      <c r="A263" s="3">
        <v>44211</v>
      </c>
      <c r="J263" s="4">
        <v>2</v>
      </c>
      <c r="K263" s="4">
        <v>2</v>
      </c>
      <c r="L263" s="4">
        <v>2</v>
      </c>
      <c r="M263" s="4">
        <v>2</v>
      </c>
      <c r="N263" s="4">
        <v>2.2999999999999998</v>
      </c>
      <c r="O263" s="4">
        <v>2.75</v>
      </c>
      <c r="P263" s="4">
        <v>3</v>
      </c>
      <c r="Q263" s="4">
        <v>3.25</v>
      </c>
      <c r="R263" s="4">
        <v>3.75</v>
      </c>
      <c r="S263" s="4">
        <v>4</v>
      </c>
      <c r="T263" s="4">
        <v>4</v>
      </c>
      <c r="U263" s="4">
        <v>4</v>
      </c>
      <c r="V263" s="4"/>
      <c r="W263" s="4"/>
      <c r="X263" s="4"/>
      <c r="Y263" s="4"/>
    </row>
    <row r="264" spans="1:26" x14ac:dyDescent="0.3">
      <c r="A264" s="3">
        <v>44214</v>
      </c>
      <c r="J264" s="4">
        <v>2</v>
      </c>
      <c r="K264" s="4">
        <v>2</v>
      </c>
      <c r="L264" s="4">
        <v>2</v>
      </c>
      <c r="M264" s="4">
        <v>2</v>
      </c>
      <c r="N264" s="4">
        <v>2.5</v>
      </c>
      <c r="O264" s="4">
        <v>2.75</v>
      </c>
      <c r="P264" s="4">
        <v>3</v>
      </c>
      <c r="Q264" s="4">
        <v>3.5</v>
      </c>
      <c r="R264" s="4">
        <v>3.75</v>
      </c>
      <c r="S264" s="4">
        <v>4</v>
      </c>
      <c r="T264" s="4">
        <v>4</v>
      </c>
      <c r="U264" s="4">
        <v>4.13</v>
      </c>
      <c r="V264" s="4"/>
      <c r="W264" s="4"/>
      <c r="X264" s="4"/>
      <c r="Y264" s="4"/>
    </row>
    <row r="265" spans="1:26" x14ac:dyDescent="0.3">
      <c r="A265" s="3">
        <v>44215</v>
      </c>
      <c r="J265" s="4">
        <v>2</v>
      </c>
      <c r="K265" s="4">
        <v>2</v>
      </c>
      <c r="L265" s="4">
        <v>2</v>
      </c>
      <c r="M265" s="4">
        <v>2</v>
      </c>
      <c r="N265" s="4">
        <v>2.5</v>
      </c>
      <c r="O265" s="4">
        <v>2.75</v>
      </c>
      <c r="P265" s="4">
        <v>3</v>
      </c>
      <c r="Q265" s="4">
        <v>3.5</v>
      </c>
      <c r="R265" s="4">
        <v>3.75</v>
      </c>
      <c r="S265" s="4">
        <v>4</v>
      </c>
      <c r="T265" s="4">
        <v>4</v>
      </c>
      <c r="U265" s="4">
        <v>4.13</v>
      </c>
      <c r="V265" s="4">
        <v>4</v>
      </c>
      <c r="W265" s="4">
        <v>4</v>
      </c>
      <c r="X265" s="4">
        <v>4</v>
      </c>
      <c r="Y265" s="4">
        <v>4</v>
      </c>
    </row>
    <row r="266" spans="1:26" x14ac:dyDescent="0.3">
      <c r="A266" s="3">
        <v>44216</v>
      </c>
      <c r="J266" s="4">
        <v>2</v>
      </c>
      <c r="K266" s="4">
        <v>2</v>
      </c>
      <c r="L266" s="4">
        <v>2</v>
      </c>
      <c r="M266" s="4">
        <v>2</v>
      </c>
      <c r="N266" s="4">
        <v>2.5</v>
      </c>
      <c r="O266" s="4">
        <v>2.75</v>
      </c>
      <c r="P266" s="4">
        <v>3</v>
      </c>
      <c r="Q266" s="4">
        <v>3.5</v>
      </c>
      <c r="R266" s="4">
        <v>3.75</v>
      </c>
      <c r="S266" s="4">
        <v>4</v>
      </c>
      <c r="T266" s="4">
        <v>4</v>
      </c>
      <c r="U266" s="4">
        <v>4.13</v>
      </c>
      <c r="V266" s="4">
        <v>4</v>
      </c>
      <c r="W266" s="4">
        <v>4</v>
      </c>
      <c r="X266" s="4">
        <v>4</v>
      </c>
      <c r="Y266" s="4">
        <v>4.5</v>
      </c>
    </row>
    <row r="267" spans="1:26" x14ac:dyDescent="0.3">
      <c r="A267" s="3">
        <v>44217</v>
      </c>
      <c r="J267" s="4"/>
      <c r="K267" s="4">
        <v>2</v>
      </c>
      <c r="L267" s="4">
        <v>2</v>
      </c>
      <c r="M267" s="4">
        <v>2</v>
      </c>
      <c r="N267" s="4">
        <v>2.5</v>
      </c>
      <c r="O267" s="4">
        <v>2.75</v>
      </c>
      <c r="P267" s="4">
        <v>3</v>
      </c>
      <c r="Q267" s="4">
        <v>3.5</v>
      </c>
      <c r="R267" s="4">
        <v>3.75</v>
      </c>
      <c r="S267" s="4">
        <v>4</v>
      </c>
      <c r="T267" s="4">
        <v>4</v>
      </c>
      <c r="U267" s="4">
        <v>4.25</v>
      </c>
      <c r="V267" s="4">
        <v>4.25</v>
      </c>
      <c r="W267" s="4">
        <v>4.25</v>
      </c>
      <c r="X267" s="4">
        <v>4.25</v>
      </c>
      <c r="Y267" s="4">
        <v>4.5</v>
      </c>
      <c r="Z267">
        <v>5</v>
      </c>
    </row>
    <row r="268" spans="1:26" x14ac:dyDescent="0.3">
      <c r="A268" s="3">
        <v>44218</v>
      </c>
      <c r="J268" s="4"/>
      <c r="K268" s="4">
        <v>2</v>
      </c>
      <c r="L268" s="4">
        <v>2</v>
      </c>
      <c r="M268" s="4">
        <v>2.25</v>
      </c>
      <c r="N268" s="4">
        <v>2.5</v>
      </c>
      <c r="O268" s="4">
        <v>2.75</v>
      </c>
      <c r="P268" s="4">
        <v>3</v>
      </c>
      <c r="Q268" s="4">
        <v>3.5</v>
      </c>
      <c r="R268" s="4">
        <v>3.75</v>
      </c>
      <c r="S268" s="4">
        <v>4</v>
      </c>
      <c r="T268" s="4">
        <v>4</v>
      </c>
      <c r="U268" s="4">
        <v>4.25</v>
      </c>
      <c r="V268" s="4">
        <v>4.63</v>
      </c>
      <c r="W268" s="4">
        <v>4.75</v>
      </c>
      <c r="X268" s="4">
        <v>4.88</v>
      </c>
      <c r="Y268" s="4">
        <v>4.75</v>
      </c>
      <c r="Z268">
        <v>5.5</v>
      </c>
    </row>
    <row r="269" spans="1:26" x14ac:dyDescent="0.3">
      <c r="A269" s="3">
        <v>44221</v>
      </c>
      <c r="J269" s="4"/>
      <c r="K269" s="4">
        <v>2</v>
      </c>
      <c r="L269" s="4">
        <v>2</v>
      </c>
      <c r="M269" s="4">
        <v>2.25</v>
      </c>
      <c r="N269" s="4">
        <v>2.5</v>
      </c>
      <c r="O269" s="4">
        <v>2.75</v>
      </c>
      <c r="P269" s="4">
        <v>3</v>
      </c>
      <c r="Q269" s="4">
        <v>3.5</v>
      </c>
      <c r="R269" s="4">
        <v>3.88</v>
      </c>
      <c r="S269" s="4">
        <v>4</v>
      </c>
      <c r="T269" s="4">
        <v>4</v>
      </c>
      <c r="U269" s="4">
        <v>4.25</v>
      </c>
      <c r="V269" s="4">
        <v>4.75</v>
      </c>
      <c r="W269" s="4">
        <v>4.75</v>
      </c>
      <c r="X269" s="4">
        <v>5</v>
      </c>
      <c r="Y269" s="4">
        <v>4.75</v>
      </c>
      <c r="Z269">
        <v>5.5</v>
      </c>
    </row>
    <row r="270" spans="1:26" x14ac:dyDescent="0.3">
      <c r="A270" s="3">
        <v>44222</v>
      </c>
      <c r="J270" s="4"/>
      <c r="K270" s="4">
        <v>2</v>
      </c>
      <c r="L270" s="4">
        <v>2</v>
      </c>
      <c r="M270" s="4">
        <v>2.25</v>
      </c>
      <c r="N270" s="4">
        <v>2.5</v>
      </c>
      <c r="O270" s="4">
        <v>2.75</v>
      </c>
      <c r="P270" s="4">
        <v>3.25</v>
      </c>
      <c r="Q270" s="4">
        <v>3.5</v>
      </c>
      <c r="R270" s="4">
        <v>3.88</v>
      </c>
      <c r="S270" s="4">
        <v>4</v>
      </c>
      <c r="T270" s="4">
        <v>4.25</v>
      </c>
      <c r="U270" s="4">
        <v>4.5</v>
      </c>
      <c r="V270" s="4">
        <v>4.75</v>
      </c>
      <c r="W270" s="4">
        <v>4.88</v>
      </c>
      <c r="X270" s="4">
        <v>5</v>
      </c>
      <c r="Y270" s="4">
        <v>4.88</v>
      </c>
      <c r="Z270">
        <v>5.5</v>
      </c>
    </row>
    <row r="271" spans="1:26" x14ac:dyDescent="0.3">
      <c r="A271" s="3">
        <v>44223</v>
      </c>
      <c r="J271" s="4"/>
      <c r="K271" s="4">
        <v>2</v>
      </c>
      <c r="L271" s="4">
        <v>2</v>
      </c>
      <c r="M271" s="4">
        <v>2.25</v>
      </c>
      <c r="N271" s="4">
        <v>2.5</v>
      </c>
      <c r="O271" s="4">
        <v>3</v>
      </c>
      <c r="P271" s="4">
        <v>3.25</v>
      </c>
      <c r="Q271" s="4">
        <v>3.5</v>
      </c>
      <c r="R271" s="4">
        <v>4</v>
      </c>
      <c r="S271" s="4">
        <v>4</v>
      </c>
      <c r="T271" s="4">
        <v>4.25</v>
      </c>
      <c r="U271" s="4">
        <v>4.5</v>
      </c>
      <c r="V271" s="4">
        <v>4.75</v>
      </c>
      <c r="W271" s="4">
        <v>4.75</v>
      </c>
      <c r="X271" s="4">
        <v>4.75</v>
      </c>
      <c r="Y271" s="4">
        <v>4.75</v>
      </c>
      <c r="Z271">
        <v>5.25</v>
      </c>
    </row>
    <row r="272" spans="1:26" x14ac:dyDescent="0.3">
      <c r="A272" s="3">
        <v>44224</v>
      </c>
      <c r="J272" s="4"/>
      <c r="K272" s="4">
        <v>2</v>
      </c>
      <c r="L272" s="4">
        <v>2</v>
      </c>
      <c r="M272" s="4">
        <v>2.25</v>
      </c>
      <c r="N272" s="4">
        <v>2.75</v>
      </c>
      <c r="O272" s="4">
        <v>3</v>
      </c>
      <c r="P272" s="4">
        <v>3.25</v>
      </c>
      <c r="Q272" s="4">
        <v>3.5</v>
      </c>
      <c r="R272" s="4">
        <v>4</v>
      </c>
      <c r="S272" s="4">
        <v>4</v>
      </c>
      <c r="T272" s="4">
        <v>4.25</v>
      </c>
      <c r="U272" s="4">
        <v>4.5</v>
      </c>
      <c r="V272" s="4">
        <v>4.75</v>
      </c>
      <c r="W272" s="4">
        <v>4.75</v>
      </c>
      <c r="X272" s="4">
        <v>5</v>
      </c>
      <c r="Y272" s="4">
        <v>5</v>
      </c>
      <c r="Z272">
        <v>5.25</v>
      </c>
    </row>
    <row r="273" spans="1:26" x14ac:dyDescent="0.3">
      <c r="A273" s="3">
        <v>44225</v>
      </c>
      <c r="J273" s="4"/>
      <c r="K273" s="4">
        <v>2</v>
      </c>
      <c r="L273" s="4">
        <v>2.25</v>
      </c>
      <c r="M273" s="4">
        <v>2.5</v>
      </c>
      <c r="N273" s="4">
        <v>3</v>
      </c>
      <c r="O273" s="4">
        <v>3.25</v>
      </c>
      <c r="P273" s="4">
        <v>3.5</v>
      </c>
      <c r="Q273" s="4">
        <v>3.5</v>
      </c>
      <c r="R273" s="4">
        <v>4</v>
      </c>
      <c r="S273" s="4">
        <v>4</v>
      </c>
      <c r="T273" s="4">
        <v>4.25</v>
      </c>
      <c r="U273" s="4">
        <v>4.5</v>
      </c>
      <c r="V273" s="4">
        <v>4.75</v>
      </c>
      <c r="W273" s="4">
        <v>4.75</v>
      </c>
      <c r="X273" s="4">
        <v>5</v>
      </c>
      <c r="Y273" s="4">
        <v>5</v>
      </c>
      <c r="Z273">
        <v>5.5</v>
      </c>
    </row>
    <row r="274" spans="1:26" x14ac:dyDescent="0.3">
      <c r="A274" s="3">
        <v>44228</v>
      </c>
      <c r="J274" s="4"/>
      <c r="K274" s="4">
        <v>2</v>
      </c>
      <c r="L274" s="4">
        <v>2.25</v>
      </c>
      <c r="M274" s="4">
        <v>2.5</v>
      </c>
      <c r="N274" s="4">
        <v>3</v>
      </c>
      <c r="O274" s="4">
        <v>3.25</v>
      </c>
      <c r="P274" s="4">
        <v>3.5</v>
      </c>
      <c r="Q274" s="4">
        <v>3.5</v>
      </c>
      <c r="R274" s="4">
        <v>4</v>
      </c>
      <c r="S274" s="4">
        <v>4</v>
      </c>
      <c r="T274" s="4">
        <v>4.25</v>
      </c>
      <c r="U274" s="4">
        <v>4.5</v>
      </c>
      <c r="V274" s="4">
        <v>4.75</v>
      </c>
      <c r="W274" s="4">
        <v>4.75</v>
      </c>
      <c r="X274" s="4">
        <v>5</v>
      </c>
      <c r="Y274" s="4">
        <v>5</v>
      </c>
      <c r="Z274">
        <v>5.5</v>
      </c>
    </row>
    <row r="275" spans="1:26" x14ac:dyDescent="0.3">
      <c r="A275" s="3">
        <v>44229</v>
      </c>
      <c r="J275" s="4"/>
      <c r="K275" s="4">
        <v>2</v>
      </c>
      <c r="L275" s="4">
        <v>2.25</v>
      </c>
      <c r="M275" s="4">
        <v>2.5</v>
      </c>
      <c r="N275" s="4">
        <v>3</v>
      </c>
      <c r="O275" s="4">
        <v>3.25</v>
      </c>
      <c r="P275" s="4">
        <v>3.5</v>
      </c>
      <c r="Q275" s="4">
        <v>3.5</v>
      </c>
      <c r="R275" s="4">
        <v>4</v>
      </c>
      <c r="S275" s="4">
        <v>4</v>
      </c>
      <c r="T275" s="4">
        <v>4.25</v>
      </c>
      <c r="U275" s="4">
        <v>4.5</v>
      </c>
      <c r="V275" s="4">
        <v>4.75</v>
      </c>
      <c r="W275" s="4">
        <v>4.75</v>
      </c>
      <c r="X275" s="4">
        <v>5</v>
      </c>
      <c r="Y275" s="4">
        <v>5</v>
      </c>
      <c r="Z275">
        <v>5.5</v>
      </c>
    </row>
    <row r="276" spans="1:26" x14ac:dyDescent="0.3">
      <c r="A276" s="3">
        <v>44230</v>
      </c>
      <c r="J276" s="4"/>
      <c r="K276" s="4">
        <v>2</v>
      </c>
      <c r="L276" s="4">
        <v>2.25</v>
      </c>
      <c r="M276" s="4">
        <v>2.5</v>
      </c>
      <c r="N276" s="4">
        <v>3</v>
      </c>
      <c r="O276" s="4">
        <v>3.25</v>
      </c>
      <c r="P276" s="4">
        <v>3.5</v>
      </c>
      <c r="Q276" s="4">
        <v>3.5</v>
      </c>
      <c r="R276" s="4">
        <v>4</v>
      </c>
      <c r="S276" s="4">
        <v>4</v>
      </c>
      <c r="T276" s="4">
        <v>4.25</v>
      </c>
      <c r="U276" s="4">
        <v>4.5</v>
      </c>
      <c r="V276" s="4">
        <v>4.75</v>
      </c>
      <c r="W276" s="4">
        <v>4.75</v>
      </c>
      <c r="X276" s="4">
        <v>5</v>
      </c>
      <c r="Y276" s="4">
        <v>5</v>
      </c>
      <c r="Z276">
        <v>5.5</v>
      </c>
    </row>
    <row r="277" spans="1:26" x14ac:dyDescent="0.3">
      <c r="A277" s="3">
        <v>44231</v>
      </c>
      <c r="J277" s="4"/>
      <c r="K277" s="4">
        <v>2</v>
      </c>
      <c r="L277" s="4">
        <v>2.25</v>
      </c>
      <c r="M277" s="4">
        <v>2.5</v>
      </c>
      <c r="N277" s="4">
        <v>3</v>
      </c>
      <c r="O277" s="4">
        <v>3.25</v>
      </c>
      <c r="P277" s="4">
        <v>3.5</v>
      </c>
      <c r="Q277" s="4">
        <v>3.5</v>
      </c>
      <c r="R277" s="4">
        <v>4</v>
      </c>
      <c r="S277" s="4">
        <v>4</v>
      </c>
      <c r="T277" s="4">
        <v>4.25</v>
      </c>
      <c r="U277" s="4">
        <v>4.5</v>
      </c>
      <c r="V277" s="4">
        <v>4.75</v>
      </c>
      <c r="W277" s="4">
        <v>4.75</v>
      </c>
      <c r="X277" s="4">
        <v>5</v>
      </c>
      <c r="Y277" s="4">
        <v>5</v>
      </c>
      <c r="Z277">
        <v>5.5</v>
      </c>
    </row>
    <row r="278" spans="1:26" x14ac:dyDescent="0.3">
      <c r="A278" s="3">
        <v>44232</v>
      </c>
      <c r="J278" s="4"/>
      <c r="K278" s="4">
        <v>2</v>
      </c>
      <c r="L278" s="4">
        <v>2.25</v>
      </c>
      <c r="M278" s="4">
        <v>2.75</v>
      </c>
      <c r="N278" s="4">
        <v>3</v>
      </c>
      <c r="O278" s="4">
        <v>3.25</v>
      </c>
      <c r="P278" s="4">
        <v>3.5</v>
      </c>
      <c r="Q278" s="4">
        <v>3.5</v>
      </c>
      <c r="R278" s="4">
        <v>4</v>
      </c>
      <c r="S278" s="4">
        <v>4</v>
      </c>
      <c r="T278" s="4">
        <v>4.25</v>
      </c>
      <c r="U278" s="4">
        <v>4.5</v>
      </c>
      <c r="V278" s="4">
        <v>4.75</v>
      </c>
      <c r="W278" s="4">
        <v>4.75</v>
      </c>
      <c r="X278" s="4">
        <v>5</v>
      </c>
      <c r="Y278" s="4">
        <v>5</v>
      </c>
      <c r="Z278">
        <v>5.25</v>
      </c>
    </row>
    <row r="279" spans="1:26" x14ac:dyDescent="0.3">
      <c r="A279" s="3">
        <v>44235</v>
      </c>
      <c r="J279" s="4"/>
      <c r="K279" s="4">
        <v>2</v>
      </c>
      <c r="L279" s="4">
        <v>2.25</v>
      </c>
      <c r="M279" s="4">
        <v>2.75</v>
      </c>
      <c r="N279" s="4">
        <v>3</v>
      </c>
      <c r="O279" s="4">
        <v>3.5</v>
      </c>
      <c r="P279" s="4">
        <v>3.5</v>
      </c>
      <c r="Q279" s="4">
        <v>3.75</v>
      </c>
      <c r="R279" s="4">
        <v>4</v>
      </c>
      <c r="S279" s="4">
        <v>4</v>
      </c>
      <c r="T279" s="4">
        <v>4.25</v>
      </c>
      <c r="U279" s="4">
        <v>4.5</v>
      </c>
      <c r="V279" s="4">
        <v>4.75</v>
      </c>
      <c r="W279" s="4">
        <v>4.75</v>
      </c>
      <c r="X279" s="4">
        <v>5</v>
      </c>
      <c r="Y279" s="4">
        <v>5</v>
      </c>
      <c r="Z279">
        <v>5.38</v>
      </c>
    </row>
    <row r="280" spans="1:26" x14ac:dyDescent="0.3">
      <c r="A280" s="3">
        <v>44236</v>
      </c>
      <c r="K280" s="4">
        <v>2</v>
      </c>
      <c r="L280" s="4">
        <v>2.5</v>
      </c>
      <c r="M280" s="4">
        <v>2.75</v>
      </c>
      <c r="N280" s="4">
        <v>3</v>
      </c>
      <c r="O280" s="4">
        <v>3.5</v>
      </c>
      <c r="P280" s="4">
        <v>3.5</v>
      </c>
      <c r="Q280" s="4">
        <v>3.75</v>
      </c>
      <c r="R280" s="4">
        <v>4</v>
      </c>
      <c r="S280" s="4">
        <v>4</v>
      </c>
      <c r="T280" s="4">
        <v>4.25</v>
      </c>
      <c r="U280" s="4">
        <v>4.5</v>
      </c>
      <c r="V280" s="4">
        <v>4.75</v>
      </c>
      <c r="W280" s="4">
        <v>4.75</v>
      </c>
      <c r="X280" s="4">
        <v>5</v>
      </c>
      <c r="Y280" s="4">
        <v>5</v>
      </c>
      <c r="Z280" s="4">
        <v>5.5</v>
      </c>
    </row>
    <row r="281" spans="1:26" x14ac:dyDescent="0.3">
      <c r="A281" s="3">
        <v>44237</v>
      </c>
      <c r="K281" s="4">
        <v>2</v>
      </c>
      <c r="L281" s="4">
        <v>2.5</v>
      </c>
      <c r="M281" s="4">
        <v>2.75</v>
      </c>
      <c r="N281" s="4">
        <v>3</v>
      </c>
      <c r="O281" s="4">
        <v>3.5</v>
      </c>
      <c r="P281" s="4">
        <v>3.5</v>
      </c>
      <c r="Q281" s="4">
        <v>3.75</v>
      </c>
      <c r="R281" s="4">
        <v>4</v>
      </c>
      <c r="S281" s="4">
        <v>4</v>
      </c>
      <c r="T281" s="4">
        <v>4.25</v>
      </c>
      <c r="U281" s="4">
        <v>4.5</v>
      </c>
      <c r="V281" s="4">
        <v>4.75</v>
      </c>
      <c r="W281" s="4">
        <v>4.75</v>
      </c>
      <c r="X281" s="4">
        <v>5</v>
      </c>
      <c r="Y281" s="4">
        <v>5</v>
      </c>
      <c r="Z281" s="4">
        <v>5.5</v>
      </c>
    </row>
    <row r="282" spans="1:26" x14ac:dyDescent="0.3">
      <c r="A282" s="3">
        <v>44238</v>
      </c>
      <c r="K282" s="4">
        <v>2</v>
      </c>
      <c r="L282" s="4">
        <v>2.5</v>
      </c>
      <c r="M282" s="4">
        <v>2.75</v>
      </c>
      <c r="N282" s="4">
        <v>3</v>
      </c>
      <c r="O282" s="4">
        <v>3.5</v>
      </c>
      <c r="P282" s="4">
        <v>3.5</v>
      </c>
      <c r="Q282" s="4">
        <v>3.75</v>
      </c>
      <c r="R282" s="4">
        <v>4</v>
      </c>
      <c r="S282" s="4">
        <v>4</v>
      </c>
      <c r="T282" s="4">
        <v>4.25</v>
      </c>
      <c r="U282" s="4">
        <v>4.5</v>
      </c>
      <c r="V282" s="4">
        <v>4.75</v>
      </c>
      <c r="W282" s="4">
        <v>4.75</v>
      </c>
      <c r="X282" s="4">
        <v>5</v>
      </c>
      <c r="Y282" s="4">
        <v>5</v>
      </c>
      <c r="Z282" s="4">
        <v>5.5</v>
      </c>
    </row>
    <row r="283" spans="1:26" x14ac:dyDescent="0.3">
      <c r="A283" s="3">
        <v>44239</v>
      </c>
      <c r="K283" s="4">
        <v>2</v>
      </c>
      <c r="L283" s="4">
        <v>2.5</v>
      </c>
      <c r="M283" s="4">
        <v>2.75</v>
      </c>
      <c r="N283" s="4">
        <v>3.25</v>
      </c>
      <c r="O283" s="4">
        <v>3.5</v>
      </c>
      <c r="P283" s="4">
        <v>3.75</v>
      </c>
      <c r="Q283" s="4">
        <v>3.75</v>
      </c>
      <c r="R283" s="4">
        <v>4</v>
      </c>
      <c r="S283" s="4">
        <v>4</v>
      </c>
      <c r="T283" s="4">
        <v>4.25</v>
      </c>
      <c r="U283" s="4">
        <v>4.5</v>
      </c>
      <c r="V283" s="4">
        <v>4.75</v>
      </c>
      <c r="W283" s="4">
        <v>5</v>
      </c>
      <c r="X283" s="4">
        <v>5</v>
      </c>
      <c r="Y283" s="4">
        <v>5</v>
      </c>
      <c r="Z283" s="4">
        <v>5.5</v>
      </c>
    </row>
    <row r="284" spans="1:26" x14ac:dyDescent="0.3">
      <c r="A284" s="3">
        <v>44244</v>
      </c>
      <c r="K284" s="4">
        <v>2</v>
      </c>
      <c r="L284" s="4">
        <v>2.5</v>
      </c>
      <c r="M284" s="4">
        <v>2.75</v>
      </c>
      <c r="N284" s="4">
        <v>3.25</v>
      </c>
      <c r="O284" s="4">
        <v>3.5</v>
      </c>
      <c r="P284" s="4">
        <v>3.75</v>
      </c>
      <c r="Q284" s="4">
        <v>4</v>
      </c>
      <c r="R284" s="4">
        <v>4</v>
      </c>
      <c r="S284" s="4">
        <v>4</v>
      </c>
      <c r="T284" s="4">
        <v>4.25</v>
      </c>
      <c r="U284" s="4">
        <v>4.5</v>
      </c>
      <c r="V284" s="4">
        <v>4.75</v>
      </c>
      <c r="W284" s="4">
        <v>5</v>
      </c>
      <c r="X284" s="4">
        <v>5</v>
      </c>
      <c r="Y284" s="4">
        <v>5</v>
      </c>
      <c r="Z284" s="4">
        <v>5.5</v>
      </c>
    </row>
    <row r="285" spans="1:26" x14ac:dyDescent="0.3">
      <c r="A285" s="3">
        <v>44245</v>
      </c>
      <c r="K285" s="4">
        <v>2</v>
      </c>
      <c r="L285" s="4">
        <v>2.5</v>
      </c>
      <c r="M285" s="4">
        <v>3</v>
      </c>
      <c r="N285" s="4">
        <v>3.5</v>
      </c>
      <c r="O285" s="4">
        <v>3.5</v>
      </c>
      <c r="P285" s="4">
        <v>3.88</v>
      </c>
      <c r="Q285" s="4">
        <v>4</v>
      </c>
      <c r="R285" s="4">
        <v>4</v>
      </c>
      <c r="S285" s="4">
        <v>4</v>
      </c>
      <c r="T285" s="4">
        <v>4.25</v>
      </c>
      <c r="U285" s="4">
        <v>4.5</v>
      </c>
      <c r="V285" s="4">
        <v>4.75</v>
      </c>
      <c r="W285" s="4">
        <v>5</v>
      </c>
      <c r="X285" s="4">
        <v>5</v>
      </c>
      <c r="Y285" s="4">
        <v>5</v>
      </c>
      <c r="Z285" s="4">
        <v>5.5</v>
      </c>
    </row>
    <row r="286" spans="1:26" x14ac:dyDescent="0.3">
      <c r="A286" s="3">
        <v>44246</v>
      </c>
      <c r="K286" s="4">
        <v>2</v>
      </c>
      <c r="L286" s="4">
        <v>2.5</v>
      </c>
      <c r="M286" s="4">
        <v>3</v>
      </c>
      <c r="N286" s="4">
        <v>3.5</v>
      </c>
      <c r="O286" s="4">
        <v>3.5</v>
      </c>
      <c r="P286" s="4">
        <v>4</v>
      </c>
      <c r="Q286" s="4">
        <v>4</v>
      </c>
      <c r="R286" s="4">
        <v>4</v>
      </c>
      <c r="S286" s="4">
        <v>4</v>
      </c>
      <c r="T286" s="4">
        <v>4.25</v>
      </c>
      <c r="U286" s="4">
        <v>4.5</v>
      </c>
      <c r="V286" s="4">
        <v>4.75</v>
      </c>
      <c r="W286" s="4">
        <v>5</v>
      </c>
      <c r="X286" s="4">
        <v>5</v>
      </c>
      <c r="Y286" s="4">
        <v>5</v>
      </c>
      <c r="Z286" s="4">
        <v>5.5</v>
      </c>
    </row>
    <row r="287" spans="1:26" x14ac:dyDescent="0.3">
      <c r="A287" s="3">
        <v>44249</v>
      </c>
      <c r="K287" s="4">
        <v>2.06</v>
      </c>
      <c r="L287" s="4">
        <v>2.5</v>
      </c>
      <c r="M287" s="4">
        <v>3</v>
      </c>
      <c r="N287" s="4">
        <v>3.5</v>
      </c>
      <c r="O287" s="4">
        <v>3.75</v>
      </c>
      <c r="P287" s="4">
        <v>4</v>
      </c>
      <c r="Q287" s="4">
        <v>4</v>
      </c>
      <c r="R287" s="4">
        <v>4</v>
      </c>
      <c r="S287" s="4">
        <v>4.25</v>
      </c>
      <c r="T287" s="4">
        <v>4.5</v>
      </c>
      <c r="U287" s="4">
        <v>4.5</v>
      </c>
      <c r="V287" s="4">
        <v>4.75</v>
      </c>
      <c r="W287" s="4">
        <v>5</v>
      </c>
      <c r="X287" s="4">
        <v>5</v>
      </c>
      <c r="Y287" s="4">
        <v>5</v>
      </c>
      <c r="Z287" s="4">
        <v>5.5</v>
      </c>
    </row>
    <row r="288" spans="1:26" x14ac:dyDescent="0.3">
      <c r="A288" s="3">
        <v>44250</v>
      </c>
      <c r="K288" s="4">
        <v>2.06</v>
      </c>
      <c r="L288" s="4">
        <v>2.5</v>
      </c>
      <c r="M288" s="4">
        <v>3</v>
      </c>
      <c r="N288" s="4">
        <v>3.5</v>
      </c>
      <c r="O288" s="4">
        <v>3.75</v>
      </c>
      <c r="P288" s="4">
        <v>4</v>
      </c>
      <c r="Q288" s="4">
        <v>4</v>
      </c>
      <c r="R288" s="4">
        <v>4</v>
      </c>
      <c r="S288" s="4">
        <v>4.25</v>
      </c>
      <c r="T288" s="4">
        <v>4.5</v>
      </c>
      <c r="U288" s="4">
        <v>4.5</v>
      </c>
      <c r="V288" s="4">
        <v>4.75</v>
      </c>
      <c r="W288" s="4">
        <v>5</v>
      </c>
      <c r="X288" s="4">
        <v>5</v>
      </c>
      <c r="Y288" s="4">
        <v>5</v>
      </c>
      <c r="Z288" s="4">
        <v>5.5</v>
      </c>
    </row>
    <row r="289" spans="1:26" x14ac:dyDescent="0.3">
      <c r="A289" s="3">
        <v>44251</v>
      </c>
      <c r="K289" s="4">
        <v>2.25</v>
      </c>
      <c r="L289" s="4">
        <v>2.5</v>
      </c>
      <c r="M289" s="4">
        <v>3</v>
      </c>
      <c r="N289" s="4">
        <v>3.5</v>
      </c>
      <c r="O289" s="4">
        <v>3.75</v>
      </c>
      <c r="P289" s="4">
        <v>4</v>
      </c>
      <c r="Q289" s="4">
        <v>4</v>
      </c>
      <c r="R289" s="4">
        <v>4</v>
      </c>
      <c r="S289" s="4">
        <v>4.25</v>
      </c>
      <c r="T289" s="4">
        <v>4.5</v>
      </c>
      <c r="U289" s="4">
        <v>4.5</v>
      </c>
      <c r="V289" s="4">
        <v>4.75</v>
      </c>
      <c r="W289" s="4">
        <v>5</v>
      </c>
      <c r="X289" s="4">
        <v>5</v>
      </c>
      <c r="Y289" s="4">
        <v>5</v>
      </c>
      <c r="Z289" s="4">
        <v>5.5</v>
      </c>
    </row>
    <row r="290" spans="1:26" x14ac:dyDescent="0.3">
      <c r="A290" s="3">
        <v>44252</v>
      </c>
      <c r="K290" s="4">
        <v>2.25</v>
      </c>
      <c r="L290" s="4">
        <v>2.5</v>
      </c>
      <c r="M290" s="4">
        <v>3</v>
      </c>
      <c r="N290" s="4">
        <v>3.5</v>
      </c>
      <c r="O290" s="4">
        <v>3.75</v>
      </c>
      <c r="P290" s="4">
        <v>4</v>
      </c>
      <c r="Q290" s="4">
        <v>4</v>
      </c>
      <c r="R290" s="4">
        <v>4</v>
      </c>
      <c r="S290" s="4">
        <v>4.25</v>
      </c>
      <c r="T290" s="4">
        <v>4.5</v>
      </c>
      <c r="U290" s="4">
        <v>4.5</v>
      </c>
      <c r="V290" s="4">
        <v>4.75</v>
      </c>
      <c r="W290" s="4">
        <v>5</v>
      </c>
      <c r="X290" s="4">
        <v>5</v>
      </c>
      <c r="Y290" s="4">
        <v>5</v>
      </c>
      <c r="Z290" s="4">
        <v>5.38</v>
      </c>
    </row>
    <row r="291" spans="1:26" x14ac:dyDescent="0.3">
      <c r="A291" s="3">
        <v>44253</v>
      </c>
      <c r="K291" s="4">
        <v>2.25</v>
      </c>
      <c r="L291" s="4">
        <v>2.5</v>
      </c>
      <c r="M291" s="4">
        <v>3</v>
      </c>
      <c r="N291" s="4">
        <v>3.5</v>
      </c>
      <c r="O291" s="4">
        <v>3.75</v>
      </c>
      <c r="P291" s="4">
        <v>4</v>
      </c>
      <c r="Q291" s="4">
        <v>4</v>
      </c>
      <c r="R291" s="4">
        <v>4</v>
      </c>
      <c r="S291" s="4">
        <v>4.5</v>
      </c>
      <c r="T291" s="4">
        <v>4.5</v>
      </c>
      <c r="U291" s="4">
        <v>4.75</v>
      </c>
      <c r="V291" s="4">
        <v>5</v>
      </c>
      <c r="W291" s="4">
        <v>5</v>
      </c>
      <c r="X291" s="4">
        <v>5</v>
      </c>
      <c r="Y291" s="4">
        <v>5</v>
      </c>
      <c r="Z291" s="4">
        <v>5.5</v>
      </c>
    </row>
    <row r="292" spans="1:26" x14ac:dyDescent="0.3">
      <c r="A292" s="3">
        <v>44256</v>
      </c>
      <c r="K292" s="4">
        <v>2.25</v>
      </c>
      <c r="L292" s="4">
        <v>2.5</v>
      </c>
      <c r="M292" s="4">
        <v>3</v>
      </c>
      <c r="N292" s="4">
        <v>3.5</v>
      </c>
      <c r="O292" s="4">
        <v>3.75</v>
      </c>
      <c r="P292" s="4">
        <v>4</v>
      </c>
      <c r="Q292" s="4">
        <v>4</v>
      </c>
      <c r="R292" s="4">
        <v>4.25</v>
      </c>
      <c r="S292" s="4">
        <v>4.5</v>
      </c>
      <c r="T292" s="4">
        <v>4.5</v>
      </c>
      <c r="U292" s="4">
        <v>4.75</v>
      </c>
      <c r="V292" s="4">
        <v>5</v>
      </c>
      <c r="W292" s="4">
        <v>5</v>
      </c>
      <c r="X292" s="4">
        <v>5</v>
      </c>
      <c r="Y292" s="4">
        <v>5</v>
      </c>
      <c r="Z292" s="4">
        <v>5.5</v>
      </c>
    </row>
    <row r="293" spans="1:26" x14ac:dyDescent="0.3">
      <c r="A293" s="3">
        <v>44257</v>
      </c>
      <c r="K293" s="4">
        <v>2.25</v>
      </c>
      <c r="L293" s="4">
        <v>2.5</v>
      </c>
      <c r="M293" s="4">
        <v>3</v>
      </c>
      <c r="N293" s="4">
        <v>3.5</v>
      </c>
      <c r="O293" s="4">
        <v>4</v>
      </c>
      <c r="P293" s="4">
        <v>4</v>
      </c>
      <c r="Q293" s="4">
        <v>4</v>
      </c>
      <c r="R293" s="4">
        <v>4.25</v>
      </c>
      <c r="S293" s="4">
        <v>4.5</v>
      </c>
      <c r="T293" s="4">
        <v>4.5</v>
      </c>
      <c r="U293" s="4">
        <v>4.75</v>
      </c>
      <c r="V293" s="4">
        <v>5</v>
      </c>
      <c r="W293" s="4">
        <v>5</v>
      </c>
      <c r="X293" s="4">
        <v>5</v>
      </c>
      <c r="Y293" s="4">
        <v>5</v>
      </c>
      <c r="Z293" s="4">
        <v>5.5</v>
      </c>
    </row>
    <row r="294" spans="1:26" x14ac:dyDescent="0.3">
      <c r="A294" s="3">
        <v>44258</v>
      </c>
      <c r="K294" s="4">
        <v>2.25</v>
      </c>
      <c r="L294" s="4">
        <v>2.56</v>
      </c>
      <c r="M294" s="4">
        <v>3</v>
      </c>
      <c r="N294" s="4">
        <v>3.5</v>
      </c>
      <c r="O294" s="4">
        <v>4</v>
      </c>
      <c r="P294" s="4">
        <v>4</v>
      </c>
      <c r="Q294" s="4">
        <v>4</v>
      </c>
      <c r="R294" s="4">
        <v>4.25</v>
      </c>
      <c r="S294" s="4">
        <v>4.5</v>
      </c>
      <c r="T294" s="4">
        <v>4.5</v>
      </c>
      <c r="U294" s="4">
        <v>4.75</v>
      </c>
      <c r="V294" s="4">
        <v>5</v>
      </c>
      <c r="W294" s="4">
        <v>5</v>
      </c>
      <c r="X294" s="4">
        <v>5</v>
      </c>
      <c r="Y294" s="4">
        <v>5</v>
      </c>
      <c r="Z294" s="4">
        <v>5.5</v>
      </c>
    </row>
    <row r="295" spans="1:26" x14ac:dyDescent="0.3">
      <c r="A295" s="3">
        <v>44259</v>
      </c>
      <c r="K295" s="4">
        <v>2.25</v>
      </c>
      <c r="L295" s="4">
        <v>2.75</v>
      </c>
      <c r="M295" s="4">
        <v>3</v>
      </c>
      <c r="N295" s="4">
        <v>3.5</v>
      </c>
      <c r="O295" s="4">
        <v>4</v>
      </c>
      <c r="P295" s="4">
        <v>4</v>
      </c>
      <c r="Q295" s="4">
        <v>4</v>
      </c>
      <c r="R295" s="4">
        <v>4.25</v>
      </c>
      <c r="S295" s="4">
        <v>4.5</v>
      </c>
      <c r="T295" s="4">
        <v>4.5</v>
      </c>
      <c r="U295" s="4">
        <v>4.75</v>
      </c>
      <c r="V295" s="4">
        <v>5</v>
      </c>
      <c r="W295" s="4">
        <v>5</v>
      </c>
      <c r="X295" s="4">
        <v>5</v>
      </c>
      <c r="Y295" s="4">
        <v>5.13</v>
      </c>
      <c r="Z295" s="4">
        <v>5.5</v>
      </c>
    </row>
    <row r="296" spans="1:26" x14ac:dyDescent="0.3">
      <c r="A296" s="3">
        <v>44260</v>
      </c>
      <c r="K296" s="4">
        <v>2.25</v>
      </c>
      <c r="L296" s="4">
        <v>2.75</v>
      </c>
      <c r="M296" s="4">
        <v>3.13</v>
      </c>
      <c r="N296" s="4">
        <v>3.5</v>
      </c>
      <c r="O296" s="4">
        <v>4</v>
      </c>
      <c r="P296" s="4">
        <v>4</v>
      </c>
      <c r="Q296" s="4">
        <v>4</v>
      </c>
      <c r="R296" s="4">
        <v>4.5</v>
      </c>
      <c r="S296" s="4">
        <v>4.5</v>
      </c>
      <c r="T296" s="4">
        <v>4.75</v>
      </c>
      <c r="U296" s="4">
        <v>5</v>
      </c>
      <c r="V296" s="4">
        <v>5</v>
      </c>
      <c r="W296" s="4">
        <v>5</v>
      </c>
      <c r="X296" s="4">
        <v>5</v>
      </c>
      <c r="Y296" s="4">
        <v>5.5</v>
      </c>
      <c r="Z296" s="4">
        <v>5.5</v>
      </c>
    </row>
    <row r="297" spans="1:26" x14ac:dyDescent="0.3">
      <c r="A297" s="3">
        <v>44263</v>
      </c>
      <c r="K297" s="4">
        <v>2.25</v>
      </c>
      <c r="L297" s="4">
        <v>2.75</v>
      </c>
      <c r="M297" s="4">
        <v>3.25</v>
      </c>
      <c r="N297" s="4">
        <v>3.56</v>
      </c>
      <c r="O297" s="4">
        <v>4</v>
      </c>
      <c r="P297" s="4">
        <v>4</v>
      </c>
      <c r="Q297" s="4">
        <v>4</v>
      </c>
      <c r="R297" s="4">
        <v>4.5</v>
      </c>
      <c r="S297" s="4">
        <v>4.5</v>
      </c>
      <c r="T297" s="4">
        <v>4.75</v>
      </c>
      <c r="U297" s="4">
        <v>5</v>
      </c>
      <c r="V297" s="4">
        <v>5</v>
      </c>
      <c r="W297" s="4">
        <v>5</v>
      </c>
      <c r="X297" s="4">
        <v>5</v>
      </c>
      <c r="Y297" s="4">
        <v>5.5</v>
      </c>
      <c r="Z297" s="4">
        <v>5.5</v>
      </c>
    </row>
    <row r="298" spans="1:26" x14ac:dyDescent="0.3">
      <c r="A298" s="3">
        <v>44264</v>
      </c>
      <c r="K298" s="4">
        <v>2.38</v>
      </c>
      <c r="L298" s="4">
        <v>2.75</v>
      </c>
      <c r="M298" s="4">
        <v>3.25</v>
      </c>
      <c r="N298" s="4">
        <v>3.56</v>
      </c>
      <c r="O298" s="4">
        <v>4</v>
      </c>
      <c r="P298" s="4">
        <v>4</v>
      </c>
      <c r="Q298" s="4">
        <v>4</v>
      </c>
      <c r="R298" s="4">
        <v>4.5</v>
      </c>
      <c r="S298" s="4">
        <v>4.5</v>
      </c>
      <c r="T298" s="4">
        <v>4.75</v>
      </c>
      <c r="U298" s="4">
        <v>5</v>
      </c>
      <c r="V298" s="4">
        <v>5</v>
      </c>
      <c r="W298" s="4">
        <v>5</v>
      </c>
      <c r="X298" s="4">
        <v>5</v>
      </c>
      <c r="Y298" s="4">
        <v>5.5</v>
      </c>
      <c r="Z298" s="4">
        <v>5.5</v>
      </c>
    </row>
    <row r="299" spans="1:26" x14ac:dyDescent="0.3">
      <c r="A299" s="3">
        <v>44265</v>
      </c>
      <c r="K299" s="4">
        <v>2.5</v>
      </c>
      <c r="L299" s="4">
        <v>3</v>
      </c>
      <c r="M299" s="4">
        <v>3.25</v>
      </c>
      <c r="N299" s="4">
        <v>3.75</v>
      </c>
      <c r="O299" s="4">
        <v>4</v>
      </c>
      <c r="P299" s="4">
        <v>4</v>
      </c>
      <c r="Q299" s="4">
        <v>4</v>
      </c>
      <c r="R299" s="4">
        <v>4.5</v>
      </c>
      <c r="S299" s="4">
        <v>4.5</v>
      </c>
      <c r="T299" s="4">
        <v>4.75</v>
      </c>
      <c r="U299" s="4">
        <v>5</v>
      </c>
      <c r="V299" s="4">
        <v>5</v>
      </c>
      <c r="W299" s="4">
        <v>5</v>
      </c>
      <c r="X299" s="4">
        <v>5.25</v>
      </c>
      <c r="Y299" s="4">
        <v>5.5</v>
      </c>
      <c r="Z299" s="4">
        <v>5.75</v>
      </c>
    </row>
    <row r="300" spans="1:26" x14ac:dyDescent="0.3">
      <c r="A300" s="3">
        <v>44266</v>
      </c>
      <c r="K300" s="4">
        <v>2.5</v>
      </c>
      <c r="L300" s="4">
        <v>3</v>
      </c>
      <c r="M300" s="4">
        <v>3.5</v>
      </c>
      <c r="N300" s="4">
        <v>3.75</v>
      </c>
      <c r="O300" s="4">
        <v>4</v>
      </c>
      <c r="P300" s="4">
        <v>4</v>
      </c>
      <c r="Q300" s="4">
        <v>4.13</v>
      </c>
      <c r="R300" s="4">
        <v>4.5</v>
      </c>
      <c r="S300" s="4">
        <v>4.5</v>
      </c>
      <c r="T300" s="4">
        <v>4.75</v>
      </c>
      <c r="U300" s="4">
        <v>5</v>
      </c>
      <c r="V300" s="4">
        <v>5</v>
      </c>
      <c r="W300" s="4">
        <v>5</v>
      </c>
      <c r="X300" s="4">
        <v>5.25</v>
      </c>
      <c r="Y300" s="4">
        <v>5.5</v>
      </c>
      <c r="Z300" s="4">
        <v>5.75</v>
      </c>
    </row>
    <row r="301" spans="1:26" x14ac:dyDescent="0.3">
      <c r="A301" s="3">
        <v>44267</v>
      </c>
      <c r="K301" s="4">
        <v>2.5</v>
      </c>
      <c r="L301" s="4">
        <v>3</v>
      </c>
      <c r="M301" s="4">
        <v>3.5</v>
      </c>
      <c r="N301" s="4">
        <v>4</v>
      </c>
      <c r="O301" s="4">
        <v>4.5</v>
      </c>
      <c r="P301" s="4">
        <v>4.5</v>
      </c>
      <c r="Q301" s="4">
        <v>4.5</v>
      </c>
      <c r="R301" s="4">
        <v>4.75</v>
      </c>
      <c r="S301" s="4">
        <v>5</v>
      </c>
      <c r="T301" s="4">
        <v>5</v>
      </c>
      <c r="U301" s="4">
        <v>5</v>
      </c>
      <c r="V301" s="4">
        <v>5.25</v>
      </c>
      <c r="W301" s="4">
        <v>5.5</v>
      </c>
      <c r="X301" s="4">
        <v>5.5</v>
      </c>
      <c r="Y301" s="4">
        <v>5.5</v>
      </c>
      <c r="Z301" s="4">
        <v>6</v>
      </c>
    </row>
    <row r="302" spans="1:26" x14ac:dyDescent="0.3">
      <c r="A302" s="3">
        <v>44270</v>
      </c>
      <c r="K302" s="4">
        <v>2.5</v>
      </c>
      <c r="L302" s="4">
        <v>3</v>
      </c>
      <c r="M302" s="4">
        <v>3.5</v>
      </c>
      <c r="N302" s="4">
        <v>4</v>
      </c>
      <c r="O302" s="4">
        <v>4.5</v>
      </c>
      <c r="P302" s="4">
        <v>4.5</v>
      </c>
      <c r="Q302" s="4">
        <v>4.5</v>
      </c>
      <c r="R302" s="4">
        <v>5</v>
      </c>
      <c r="S302" s="4">
        <v>5</v>
      </c>
      <c r="T302" s="4">
        <v>5</v>
      </c>
      <c r="U302" s="4">
        <v>5.25</v>
      </c>
      <c r="V302" s="4">
        <v>5.5</v>
      </c>
      <c r="W302" s="4">
        <v>5.5</v>
      </c>
      <c r="X302" s="4">
        <v>5.5</v>
      </c>
      <c r="Y302" s="4">
        <v>5.75</v>
      </c>
      <c r="Z302" s="4">
        <v>6</v>
      </c>
    </row>
    <row r="303" spans="1:26" x14ac:dyDescent="0.3">
      <c r="A303" s="3">
        <v>44271</v>
      </c>
      <c r="K303" s="4">
        <v>2.5</v>
      </c>
      <c r="L303" s="4">
        <v>3</v>
      </c>
      <c r="M303" s="4">
        <v>3.5</v>
      </c>
      <c r="N303" s="4">
        <v>4</v>
      </c>
      <c r="O303" s="4">
        <v>4.5</v>
      </c>
      <c r="P303" s="4">
        <v>4.5</v>
      </c>
      <c r="Q303" s="4">
        <v>4.5</v>
      </c>
      <c r="R303" s="4">
        <v>5</v>
      </c>
      <c r="S303" s="4">
        <v>5</v>
      </c>
      <c r="T303" s="4">
        <v>5</v>
      </c>
      <c r="U303" s="4">
        <v>5.25</v>
      </c>
      <c r="V303" s="4">
        <v>5.5</v>
      </c>
      <c r="W303" s="4">
        <v>5.5</v>
      </c>
      <c r="X303" s="4">
        <v>5.5</v>
      </c>
      <c r="Y303" s="4">
        <v>5.75</v>
      </c>
      <c r="Z303" s="4">
        <v>6</v>
      </c>
    </row>
    <row r="304" spans="1:26" x14ac:dyDescent="0.3">
      <c r="A304" s="3">
        <v>44272</v>
      </c>
      <c r="K304" s="4">
        <v>2.5</v>
      </c>
      <c r="L304" s="4">
        <v>3</v>
      </c>
      <c r="M304" s="4">
        <v>3.5</v>
      </c>
      <c r="N304" s="4">
        <v>4</v>
      </c>
      <c r="O304" s="4">
        <v>4.5</v>
      </c>
      <c r="P304" s="4">
        <v>4.5</v>
      </c>
      <c r="Q304" s="4">
        <v>4.5</v>
      </c>
      <c r="R304" s="4">
        <v>5</v>
      </c>
      <c r="S304" s="4">
        <v>5</v>
      </c>
      <c r="T304" s="4">
        <v>5.25</v>
      </c>
      <c r="U304" s="4">
        <v>5.5</v>
      </c>
      <c r="V304" s="4">
        <v>5.5</v>
      </c>
      <c r="W304" s="4">
        <v>5.5</v>
      </c>
      <c r="X304" s="4">
        <v>5.5</v>
      </c>
      <c r="Y304" s="4">
        <v>5.75</v>
      </c>
      <c r="Z304" s="4">
        <v>6</v>
      </c>
    </row>
    <row r="305" spans="1:27" x14ac:dyDescent="0.3">
      <c r="A305" s="3">
        <v>44273</v>
      </c>
      <c r="K305" s="4"/>
      <c r="L305" s="4">
        <v>3</v>
      </c>
      <c r="M305" s="4">
        <v>3.5</v>
      </c>
      <c r="N305" s="4">
        <v>4</v>
      </c>
      <c r="O305" s="4">
        <v>4.5</v>
      </c>
      <c r="P305" s="4">
        <v>4.5</v>
      </c>
      <c r="Q305" s="4">
        <v>4.75</v>
      </c>
      <c r="R305" s="4">
        <v>5</v>
      </c>
      <c r="S305" s="4">
        <v>5</v>
      </c>
      <c r="T305" s="4">
        <v>5.25</v>
      </c>
      <c r="U305" s="4">
        <v>5.5</v>
      </c>
      <c r="V305" s="4">
        <v>5.5</v>
      </c>
      <c r="W305" s="4">
        <v>5.5</v>
      </c>
      <c r="X305" s="4">
        <v>5.5</v>
      </c>
      <c r="Y305" s="4">
        <v>5.75</v>
      </c>
      <c r="Z305" s="4">
        <v>6</v>
      </c>
      <c r="AA305">
        <v>6.25</v>
      </c>
    </row>
    <row r="306" spans="1:27" x14ac:dyDescent="0.3">
      <c r="A306" s="3">
        <v>44274</v>
      </c>
      <c r="K306" s="4"/>
      <c r="L306" s="4">
        <v>3</v>
      </c>
      <c r="M306" s="4">
        <v>3.5</v>
      </c>
      <c r="N306" s="4">
        <v>4</v>
      </c>
      <c r="O306" s="4">
        <v>4.5</v>
      </c>
      <c r="P306" s="4">
        <v>4.88</v>
      </c>
      <c r="Q306" s="4">
        <v>5</v>
      </c>
      <c r="R306" s="4">
        <v>5</v>
      </c>
      <c r="S306" s="4">
        <v>5</v>
      </c>
      <c r="T306" s="4">
        <v>5.38</v>
      </c>
      <c r="U306" s="4">
        <v>5.5</v>
      </c>
      <c r="V306" s="4">
        <v>5.5</v>
      </c>
      <c r="W306" s="4">
        <v>5.5</v>
      </c>
      <c r="X306" s="4">
        <v>5.5</v>
      </c>
      <c r="Y306" s="4">
        <v>6</v>
      </c>
      <c r="Z306" s="4">
        <v>6</v>
      </c>
      <c r="AA306">
        <v>6.5</v>
      </c>
    </row>
    <row r="307" spans="1:27" x14ac:dyDescent="0.3">
      <c r="A307" s="3">
        <v>44277</v>
      </c>
      <c r="K307" s="4"/>
      <c r="L307" s="4">
        <v>3.25</v>
      </c>
      <c r="M307" s="4">
        <v>3.75</v>
      </c>
      <c r="N307" s="4">
        <v>4</v>
      </c>
      <c r="O307" s="4">
        <v>4.5</v>
      </c>
      <c r="P307" s="4">
        <v>5</v>
      </c>
      <c r="Q307" s="4">
        <v>5</v>
      </c>
      <c r="R307" s="4">
        <v>5</v>
      </c>
      <c r="S307" s="4">
        <v>5</v>
      </c>
      <c r="T307" s="4">
        <v>5.5</v>
      </c>
      <c r="U307" s="4">
        <v>5.5</v>
      </c>
      <c r="V307" s="4">
        <v>5.5</v>
      </c>
      <c r="W307" s="4">
        <v>5.5</v>
      </c>
      <c r="X307" s="4">
        <v>5.5</v>
      </c>
      <c r="Y307" s="4">
        <v>6</v>
      </c>
      <c r="Z307" s="4">
        <v>6</v>
      </c>
      <c r="AA307">
        <v>6.25</v>
      </c>
    </row>
    <row r="308" spans="1:27" x14ac:dyDescent="0.3">
      <c r="A308" s="3">
        <v>44278</v>
      </c>
      <c r="L308" s="4">
        <v>3.25</v>
      </c>
      <c r="M308" s="4">
        <v>4</v>
      </c>
      <c r="N308" s="4">
        <v>4.38</v>
      </c>
      <c r="O308" s="4">
        <v>4.5</v>
      </c>
      <c r="P308" s="4">
        <v>5</v>
      </c>
      <c r="Q308" s="4">
        <v>5</v>
      </c>
      <c r="R308" s="4">
        <v>5</v>
      </c>
      <c r="S308" s="4">
        <v>5.25</v>
      </c>
      <c r="T308" s="4">
        <v>5.5</v>
      </c>
      <c r="U308" s="4">
        <v>5.5</v>
      </c>
      <c r="V308" s="4">
        <v>5.5</v>
      </c>
      <c r="W308" s="4">
        <v>5.5</v>
      </c>
      <c r="X308" s="4">
        <v>5.63</v>
      </c>
      <c r="Y308" s="4">
        <v>6</v>
      </c>
      <c r="Z308" s="4">
        <v>6</v>
      </c>
      <c r="AA308">
        <v>6</v>
      </c>
    </row>
    <row r="309" spans="1:27" x14ac:dyDescent="0.3">
      <c r="A309" s="3">
        <v>44279</v>
      </c>
      <c r="L309" s="4">
        <v>3.38</v>
      </c>
      <c r="M309" s="4">
        <v>4</v>
      </c>
      <c r="N309" s="4">
        <v>4.5</v>
      </c>
      <c r="O309" s="4">
        <v>4.5</v>
      </c>
      <c r="P309" s="4">
        <v>5</v>
      </c>
      <c r="Q309" s="4">
        <v>5</v>
      </c>
      <c r="R309" s="4">
        <v>5</v>
      </c>
      <c r="S309" s="4">
        <v>5.25</v>
      </c>
      <c r="T309" s="4">
        <v>5.5</v>
      </c>
      <c r="U309" s="4">
        <v>5.5</v>
      </c>
      <c r="V309" s="4">
        <v>5.5</v>
      </c>
      <c r="W309" s="4">
        <v>5.5</v>
      </c>
      <c r="X309" s="4">
        <v>5.75</v>
      </c>
      <c r="Y309" s="4">
        <v>6</v>
      </c>
      <c r="Z309" s="4">
        <v>6</v>
      </c>
      <c r="AA309" s="4">
        <v>6</v>
      </c>
    </row>
    <row r="310" spans="1:27" x14ac:dyDescent="0.3">
      <c r="A310" s="3">
        <v>44280</v>
      </c>
      <c r="L310" s="4">
        <v>3.5</v>
      </c>
      <c r="M310" s="4">
        <v>4</v>
      </c>
      <c r="N310" s="4">
        <v>4.5</v>
      </c>
      <c r="O310" s="4">
        <v>4.5</v>
      </c>
      <c r="P310" s="4">
        <v>5</v>
      </c>
      <c r="Q310" s="4">
        <v>5</v>
      </c>
      <c r="R310" s="4">
        <v>5</v>
      </c>
      <c r="S310" s="4">
        <v>5.38</v>
      </c>
      <c r="T310" s="4">
        <v>5.5</v>
      </c>
      <c r="U310" s="4">
        <v>5.5</v>
      </c>
      <c r="V310" s="4">
        <v>5.5</v>
      </c>
      <c r="W310" s="4">
        <v>5.5</v>
      </c>
      <c r="X310" s="4">
        <v>5.75</v>
      </c>
      <c r="Y310" s="4">
        <v>6</v>
      </c>
      <c r="Z310" s="4">
        <v>6</v>
      </c>
      <c r="AA310" s="4">
        <v>6.25</v>
      </c>
    </row>
    <row r="311" spans="1:27" x14ac:dyDescent="0.3">
      <c r="A311" s="3">
        <v>44281</v>
      </c>
      <c r="L311" s="4">
        <v>3.5</v>
      </c>
      <c r="M311" s="4">
        <v>4</v>
      </c>
      <c r="N311" s="4">
        <v>4.5</v>
      </c>
      <c r="O311" s="4">
        <v>5</v>
      </c>
      <c r="P311" s="4">
        <v>5</v>
      </c>
      <c r="Q311" s="4">
        <v>5</v>
      </c>
      <c r="R311" s="4">
        <v>5.25</v>
      </c>
      <c r="S311" s="4">
        <v>5.5</v>
      </c>
      <c r="T311" s="4">
        <v>5.5</v>
      </c>
      <c r="U311" s="4">
        <v>5.5</v>
      </c>
      <c r="V311" s="4">
        <v>5.75</v>
      </c>
      <c r="W311" s="4">
        <v>6</v>
      </c>
      <c r="X311" s="4">
        <v>6</v>
      </c>
      <c r="Y311" s="4">
        <v>6</v>
      </c>
      <c r="Z311" s="4">
        <v>6</v>
      </c>
      <c r="AA311" s="4">
        <v>6.5</v>
      </c>
    </row>
    <row r="312" spans="1:27" x14ac:dyDescent="0.3">
      <c r="A312" s="3">
        <v>44284</v>
      </c>
      <c r="L312" s="4">
        <v>3.5</v>
      </c>
      <c r="M312" s="4">
        <v>4</v>
      </c>
      <c r="N312" s="4">
        <v>4.5</v>
      </c>
      <c r="O312" s="4">
        <v>5</v>
      </c>
      <c r="P312" s="4">
        <v>5</v>
      </c>
      <c r="Q312" s="4">
        <v>5</v>
      </c>
      <c r="R312" s="4">
        <v>5.25</v>
      </c>
      <c r="S312" s="4">
        <v>5.5</v>
      </c>
      <c r="T312" s="4">
        <v>5.5</v>
      </c>
      <c r="U312" s="4">
        <v>5.5</v>
      </c>
      <c r="V312" s="4">
        <v>5.75</v>
      </c>
      <c r="W312" s="4">
        <v>6</v>
      </c>
      <c r="X312" s="4">
        <v>6</v>
      </c>
      <c r="Y312" s="4">
        <v>6</v>
      </c>
      <c r="Z312" s="4">
        <v>6</v>
      </c>
      <c r="AA312" s="4">
        <v>6.25</v>
      </c>
    </row>
    <row r="313" spans="1:27" x14ac:dyDescent="0.3">
      <c r="A313" s="3">
        <v>44285</v>
      </c>
      <c r="L313" s="4">
        <v>3.5</v>
      </c>
      <c r="M313" s="4">
        <v>4</v>
      </c>
      <c r="N313" s="4">
        <v>4.5</v>
      </c>
      <c r="O313" s="4">
        <v>5</v>
      </c>
      <c r="P313" s="4">
        <v>5</v>
      </c>
      <c r="Q313" s="4">
        <v>5</v>
      </c>
      <c r="R313" s="4">
        <v>5.25</v>
      </c>
      <c r="S313" s="4">
        <v>5.5</v>
      </c>
      <c r="T313" s="4">
        <v>5.5</v>
      </c>
      <c r="U313" s="4">
        <v>5.75</v>
      </c>
      <c r="V313" s="4">
        <v>5.75</v>
      </c>
      <c r="W313" s="4">
        <v>6</v>
      </c>
      <c r="X313" s="4">
        <v>6</v>
      </c>
      <c r="Y313" s="4">
        <v>6</v>
      </c>
      <c r="Z313" s="4">
        <v>6</v>
      </c>
      <c r="AA313" s="4">
        <v>6.25</v>
      </c>
    </row>
    <row r="314" spans="1:27" x14ac:dyDescent="0.3">
      <c r="A314" s="3">
        <v>44286</v>
      </c>
      <c r="L314" s="4">
        <v>3.5</v>
      </c>
      <c r="M314" s="4">
        <v>4</v>
      </c>
      <c r="N314" s="4">
        <v>4.5</v>
      </c>
      <c r="O314" s="4">
        <v>5</v>
      </c>
      <c r="P314" s="4">
        <v>5</v>
      </c>
      <c r="Q314" s="4">
        <v>5</v>
      </c>
      <c r="R314" s="4">
        <v>5.25</v>
      </c>
      <c r="S314" s="4">
        <v>5.5</v>
      </c>
      <c r="T314" s="4">
        <v>5.5</v>
      </c>
      <c r="U314" s="4">
        <v>5.75</v>
      </c>
      <c r="V314" s="4">
        <v>5.75</v>
      </c>
      <c r="W314" s="4">
        <v>6</v>
      </c>
      <c r="X314" s="4">
        <v>6</v>
      </c>
      <c r="Y314" s="4">
        <v>6</v>
      </c>
      <c r="Z314" s="4">
        <v>6</v>
      </c>
      <c r="AA314" s="4">
        <v>6.25</v>
      </c>
    </row>
    <row r="315" spans="1:27" x14ac:dyDescent="0.3">
      <c r="A315" s="3">
        <v>44287</v>
      </c>
      <c r="L315" s="4">
        <v>3.5</v>
      </c>
      <c r="M315" s="4">
        <v>4</v>
      </c>
      <c r="N315" s="4">
        <v>4.5</v>
      </c>
      <c r="O315" s="4">
        <v>5</v>
      </c>
      <c r="P315" s="4">
        <v>5</v>
      </c>
      <c r="Q315" s="4">
        <v>5</v>
      </c>
      <c r="R315" s="4">
        <v>5.5</v>
      </c>
      <c r="S315" s="4">
        <v>5.5</v>
      </c>
      <c r="T315" s="4">
        <v>5.5</v>
      </c>
      <c r="U315" s="4">
        <v>5.75</v>
      </c>
      <c r="V315" s="4">
        <v>6</v>
      </c>
      <c r="W315" s="4">
        <v>6</v>
      </c>
      <c r="X315" s="4">
        <v>6</v>
      </c>
      <c r="Y315" s="4">
        <v>6</v>
      </c>
      <c r="Z315" s="4">
        <v>6</v>
      </c>
      <c r="AA315" s="4">
        <v>6.5</v>
      </c>
    </row>
    <row r="316" spans="1:27" x14ac:dyDescent="0.3">
      <c r="A316" s="3">
        <v>44291</v>
      </c>
      <c r="L316" s="4">
        <v>3.5</v>
      </c>
      <c r="M316" s="4">
        <v>4</v>
      </c>
      <c r="N316" s="4">
        <v>4.5</v>
      </c>
      <c r="O316" s="4">
        <v>5</v>
      </c>
      <c r="P316" s="4">
        <v>5</v>
      </c>
      <c r="Q316" s="4">
        <v>5.25</v>
      </c>
      <c r="R316" s="4">
        <v>5.5</v>
      </c>
      <c r="S316" s="4">
        <v>5.5</v>
      </c>
      <c r="T316" s="4">
        <v>5.625</v>
      </c>
      <c r="U316" s="4">
        <v>5.75</v>
      </c>
      <c r="V316" s="4">
        <v>6</v>
      </c>
      <c r="W316" s="4">
        <v>6</v>
      </c>
      <c r="X316" s="4">
        <v>6</v>
      </c>
      <c r="Y316" s="4">
        <v>6</v>
      </c>
      <c r="Z316" s="4">
        <v>6.125</v>
      </c>
      <c r="AA316" s="4">
        <v>6.5</v>
      </c>
    </row>
    <row r="317" spans="1:27" x14ac:dyDescent="0.3">
      <c r="A317" s="3">
        <v>44292</v>
      </c>
      <c r="L317" s="4">
        <v>3.5</v>
      </c>
      <c r="M317" s="4">
        <v>4</v>
      </c>
      <c r="N317" s="4">
        <v>4.5</v>
      </c>
      <c r="O317" s="4">
        <v>5</v>
      </c>
      <c r="P317" s="4">
        <v>5</v>
      </c>
      <c r="Q317" s="4">
        <v>5.25</v>
      </c>
      <c r="R317" s="4">
        <v>5.5</v>
      </c>
      <c r="S317" s="4">
        <v>5.5</v>
      </c>
      <c r="T317" s="4">
        <v>5.5</v>
      </c>
      <c r="U317" s="4">
        <v>5.75</v>
      </c>
      <c r="V317" s="4">
        <v>6</v>
      </c>
      <c r="W317" s="4">
        <v>6</v>
      </c>
      <c r="X317" s="4">
        <v>6</v>
      </c>
      <c r="Y317" s="4">
        <v>6</v>
      </c>
      <c r="Z317" s="4">
        <v>6</v>
      </c>
      <c r="AA317" s="4">
        <v>6.5</v>
      </c>
    </row>
    <row r="318" spans="1:27" x14ac:dyDescent="0.3">
      <c r="A318" s="3">
        <v>44293</v>
      </c>
      <c r="L318" s="4">
        <v>3.5</v>
      </c>
      <c r="M318" s="4">
        <v>4</v>
      </c>
      <c r="N318" s="4">
        <v>4.5</v>
      </c>
      <c r="O318" s="4">
        <v>5</v>
      </c>
      <c r="P318" s="4">
        <v>5</v>
      </c>
      <c r="Q318" s="4">
        <v>5.25</v>
      </c>
      <c r="R318" s="4">
        <v>5.5</v>
      </c>
      <c r="S318" s="4">
        <v>5.5</v>
      </c>
      <c r="T318" s="4">
        <v>5.5</v>
      </c>
      <c r="U318" s="4">
        <v>5.75</v>
      </c>
      <c r="V318" s="4">
        <v>6</v>
      </c>
      <c r="W318" s="4">
        <v>6</v>
      </c>
      <c r="X318" s="4">
        <v>6</v>
      </c>
      <c r="Y318" s="4">
        <v>6</v>
      </c>
      <c r="Z318" s="4">
        <v>6</v>
      </c>
      <c r="AA318" s="4">
        <v>6.5</v>
      </c>
    </row>
    <row r="319" spans="1:27" x14ac:dyDescent="0.3">
      <c r="A319" s="3">
        <v>44294</v>
      </c>
      <c r="L319" s="4">
        <v>3.5</v>
      </c>
      <c r="M319" s="4">
        <v>4</v>
      </c>
      <c r="N319" s="4">
        <v>4.5</v>
      </c>
      <c r="O319" s="4">
        <v>5</v>
      </c>
      <c r="P319" s="4">
        <v>5.125</v>
      </c>
      <c r="Q319" s="4">
        <v>5.25</v>
      </c>
      <c r="R319" s="4">
        <v>5.5</v>
      </c>
      <c r="S319" s="4">
        <v>5.5</v>
      </c>
      <c r="T319" s="4">
        <v>5.75</v>
      </c>
      <c r="U319" s="4">
        <v>5.75</v>
      </c>
      <c r="V319" s="4">
        <v>6</v>
      </c>
      <c r="W319" s="4">
        <v>6</v>
      </c>
      <c r="X319" s="4">
        <v>6</v>
      </c>
      <c r="Y319" s="4">
        <v>6</v>
      </c>
      <c r="Z319" s="4">
        <v>6</v>
      </c>
      <c r="AA319" s="4">
        <v>6.5</v>
      </c>
    </row>
    <row r="320" spans="1:27" x14ac:dyDescent="0.3">
      <c r="A320" s="3">
        <v>44295</v>
      </c>
      <c r="L320" s="4">
        <v>3.5</v>
      </c>
      <c r="M320" s="4">
        <v>4</v>
      </c>
      <c r="N320" s="4">
        <v>4.5</v>
      </c>
      <c r="O320" s="4">
        <v>5</v>
      </c>
      <c r="P320" s="4">
        <v>5.25</v>
      </c>
      <c r="Q320" s="4">
        <v>5.25</v>
      </c>
      <c r="R320" s="4">
        <v>5.5</v>
      </c>
      <c r="S320" s="4">
        <v>5.5</v>
      </c>
      <c r="T320" s="4">
        <v>5.75</v>
      </c>
      <c r="U320" s="4">
        <v>5.75</v>
      </c>
      <c r="V320" s="4">
        <v>6</v>
      </c>
      <c r="W320" s="4">
        <v>6</v>
      </c>
      <c r="X320" s="4">
        <v>6</v>
      </c>
      <c r="Y320" s="4">
        <v>6</v>
      </c>
      <c r="Z320" s="4">
        <v>6</v>
      </c>
      <c r="AA320" s="4">
        <v>6.375</v>
      </c>
    </row>
    <row r="321" spans="1:27" x14ac:dyDescent="0.3">
      <c r="A321" s="3">
        <v>44298</v>
      </c>
      <c r="L321" s="4">
        <v>3.5</v>
      </c>
      <c r="M321" s="4">
        <v>4</v>
      </c>
      <c r="N321" s="4">
        <v>4.5</v>
      </c>
      <c r="O321" s="4">
        <v>5</v>
      </c>
      <c r="P321" s="4">
        <v>5.25</v>
      </c>
      <c r="Q321" s="4">
        <v>5.25</v>
      </c>
      <c r="R321" s="4">
        <v>5.5</v>
      </c>
      <c r="S321" s="4">
        <v>5.5</v>
      </c>
      <c r="T321" s="4">
        <v>5.75</v>
      </c>
      <c r="U321" s="4">
        <v>6</v>
      </c>
      <c r="V321" s="4">
        <v>6</v>
      </c>
      <c r="W321" s="4">
        <v>6</v>
      </c>
      <c r="X321" s="4">
        <v>6</v>
      </c>
      <c r="Y321" s="4">
        <v>6</v>
      </c>
      <c r="Z321" s="4">
        <v>6</v>
      </c>
      <c r="AA321" s="4">
        <v>6.25</v>
      </c>
    </row>
    <row r="322" spans="1:27" x14ac:dyDescent="0.3">
      <c r="A322" s="3">
        <v>44299</v>
      </c>
      <c r="L322" s="4">
        <v>3.5</v>
      </c>
      <c r="M322" s="4">
        <v>4</v>
      </c>
      <c r="N322" s="4">
        <v>4.5</v>
      </c>
      <c r="O322" s="4">
        <v>5</v>
      </c>
      <c r="P322" s="4">
        <v>5.25</v>
      </c>
      <c r="Q322" s="4">
        <v>5.25</v>
      </c>
      <c r="R322" s="4">
        <v>5.5</v>
      </c>
      <c r="S322" s="4">
        <v>5.5</v>
      </c>
      <c r="T322" s="4">
        <v>5.75</v>
      </c>
      <c r="U322" s="4">
        <v>6</v>
      </c>
      <c r="V322" s="4">
        <v>6</v>
      </c>
      <c r="W322" s="4">
        <v>6</v>
      </c>
      <c r="X322" s="4">
        <v>6</v>
      </c>
      <c r="Y322" s="4">
        <v>6</v>
      </c>
      <c r="Z322" s="4">
        <v>6</v>
      </c>
      <c r="AA322" s="4">
        <v>6.25</v>
      </c>
    </row>
    <row r="323" spans="1:27" x14ac:dyDescent="0.3">
      <c r="A323" s="3">
        <v>44300</v>
      </c>
      <c r="L323" s="4">
        <v>3.5</v>
      </c>
      <c r="M323" s="4">
        <v>4</v>
      </c>
      <c r="N323" s="4">
        <v>4.5</v>
      </c>
      <c r="O323" s="4">
        <v>5</v>
      </c>
      <c r="P323" s="4">
        <v>5.25</v>
      </c>
      <c r="Q323" s="4">
        <v>5.25</v>
      </c>
      <c r="R323" s="4">
        <v>5.5</v>
      </c>
      <c r="S323" s="4">
        <v>5.5</v>
      </c>
      <c r="T323" s="4">
        <v>5.75</v>
      </c>
      <c r="U323" s="4">
        <v>6</v>
      </c>
      <c r="V323" s="4">
        <v>6</v>
      </c>
      <c r="W323" s="4">
        <v>6</v>
      </c>
      <c r="X323" s="4">
        <v>6</v>
      </c>
      <c r="Y323" s="4">
        <v>6</v>
      </c>
      <c r="Z323" s="4">
        <v>6</v>
      </c>
      <c r="AA323" s="4">
        <v>6.25</v>
      </c>
    </row>
    <row r="324" spans="1:27" x14ac:dyDescent="0.3">
      <c r="A324" s="3">
        <v>44301</v>
      </c>
      <c r="L324" s="4">
        <v>3.5</v>
      </c>
      <c r="M324" s="4">
        <v>4</v>
      </c>
      <c r="N324" s="4">
        <v>4.5</v>
      </c>
      <c r="O324" s="4">
        <v>5</v>
      </c>
      <c r="P324" s="4">
        <v>5.25</v>
      </c>
      <c r="Q324" s="4">
        <v>5.25</v>
      </c>
      <c r="R324" s="4">
        <v>5.5</v>
      </c>
      <c r="S324" s="4">
        <v>5.5</v>
      </c>
      <c r="T324" s="4">
        <v>5.75</v>
      </c>
      <c r="U324" s="4">
        <v>6</v>
      </c>
      <c r="V324" s="4">
        <v>6</v>
      </c>
      <c r="W324" s="4">
        <v>6</v>
      </c>
      <c r="X324" s="4">
        <v>6</v>
      </c>
      <c r="Y324" s="4">
        <v>6</v>
      </c>
      <c r="Z324" s="4">
        <v>6</v>
      </c>
      <c r="AA324" s="4">
        <v>6.25</v>
      </c>
    </row>
    <row r="325" spans="1:27" x14ac:dyDescent="0.3">
      <c r="A325" s="3">
        <v>44302</v>
      </c>
      <c r="L325" s="4">
        <v>3.5</v>
      </c>
      <c r="M325" s="4">
        <v>4</v>
      </c>
      <c r="N325" s="4">
        <v>4.5</v>
      </c>
      <c r="O325" s="4">
        <v>5</v>
      </c>
      <c r="P325" s="4">
        <v>5.25</v>
      </c>
      <c r="Q325" s="4">
        <v>5.25</v>
      </c>
      <c r="R325" s="4">
        <v>5.5</v>
      </c>
      <c r="S325" s="4">
        <v>5.5</v>
      </c>
      <c r="T325" s="4">
        <v>5.75</v>
      </c>
      <c r="U325" s="4">
        <v>6</v>
      </c>
      <c r="V325" s="4">
        <v>6</v>
      </c>
      <c r="W325" s="4">
        <v>6</v>
      </c>
      <c r="X325" s="4">
        <v>6</v>
      </c>
      <c r="Y325" s="4">
        <v>6</v>
      </c>
      <c r="Z325" s="4">
        <v>6</v>
      </c>
      <c r="AA325" s="4">
        <v>6.25</v>
      </c>
    </row>
    <row r="326" spans="1:27" x14ac:dyDescent="0.3">
      <c r="A326" s="3">
        <v>44305</v>
      </c>
      <c r="L326" s="4">
        <v>3.5</v>
      </c>
      <c r="M326" s="4">
        <v>4</v>
      </c>
      <c r="N326" s="4">
        <v>4.5</v>
      </c>
      <c r="O326" s="4">
        <v>5</v>
      </c>
      <c r="P326" s="4">
        <v>5.25</v>
      </c>
      <c r="Q326" s="4">
        <v>5.25</v>
      </c>
      <c r="R326" s="4">
        <v>5.5</v>
      </c>
      <c r="S326" s="4">
        <v>5.5</v>
      </c>
      <c r="T326" s="4">
        <v>6</v>
      </c>
      <c r="U326" s="4">
        <v>6</v>
      </c>
      <c r="V326" s="4">
        <v>6</v>
      </c>
      <c r="W326" s="4">
        <v>6</v>
      </c>
      <c r="X326" s="4">
        <v>6</v>
      </c>
      <c r="Y326" s="4">
        <v>6</v>
      </c>
      <c r="Z326" s="4">
        <v>6.25</v>
      </c>
      <c r="AA326" s="4">
        <v>6.5</v>
      </c>
    </row>
    <row r="327" spans="1:27" x14ac:dyDescent="0.3">
      <c r="A327" s="3">
        <v>44306</v>
      </c>
      <c r="L327" s="4">
        <v>3.5</v>
      </c>
      <c r="M327" s="4">
        <v>4</v>
      </c>
      <c r="N327" s="4">
        <v>4.5</v>
      </c>
      <c r="O327" s="4">
        <v>5</v>
      </c>
      <c r="P327" s="4">
        <v>5.25</v>
      </c>
      <c r="Q327" s="4">
        <v>5.25</v>
      </c>
      <c r="R327" s="4">
        <v>5.5</v>
      </c>
      <c r="S327" s="4">
        <v>5.5</v>
      </c>
      <c r="T327" s="4">
        <v>6</v>
      </c>
      <c r="U327" s="4">
        <v>6</v>
      </c>
      <c r="V327" s="4">
        <v>6</v>
      </c>
      <c r="W327" s="4">
        <v>6</v>
      </c>
      <c r="X327" s="4">
        <v>6</v>
      </c>
      <c r="Y327" s="4">
        <v>6</v>
      </c>
      <c r="Z327" s="4">
        <v>6.25</v>
      </c>
      <c r="AA327" s="4">
        <v>6.5</v>
      </c>
    </row>
    <row r="328" spans="1:27" x14ac:dyDescent="0.3">
      <c r="A328" s="3">
        <v>44308</v>
      </c>
      <c r="L328" s="4">
        <v>3.5</v>
      </c>
      <c r="M328" s="4">
        <v>4</v>
      </c>
      <c r="N328" s="4">
        <v>4.5</v>
      </c>
      <c r="O328" s="4">
        <v>5</v>
      </c>
      <c r="P328" s="4">
        <v>5.25</v>
      </c>
      <c r="Q328" s="4">
        <v>5.5</v>
      </c>
      <c r="R328" s="4">
        <v>5.5</v>
      </c>
      <c r="S328" s="4">
        <v>5.75</v>
      </c>
      <c r="T328" s="4">
        <v>6</v>
      </c>
      <c r="U328" s="4">
        <v>6</v>
      </c>
      <c r="V328" s="4">
        <v>6</v>
      </c>
      <c r="W328" s="4">
        <v>6</v>
      </c>
      <c r="X328" s="4">
        <v>6</v>
      </c>
      <c r="Y328" s="4">
        <v>6</v>
      </c>
      <c r="Z328" s="4">
        <v>6.375</v>
      </c>
      <c r="AA328" s="4">
        <v>6.5</v>
      </c>
    </row>
    <row r="329" spans="1:27" x14ac:dyDescent="0.3">
      <c r="A329" s="3">
        <v>44309</v>
      </c>
      <c r="L329" s="4">
        <v>3.5</v>
      </c>
      <c r="M329" s="4">
        <v>4</v>
      </c>
      <c r="N329" s="4">
        <v>4.5</v>
      </c>
      <c r="O329" s="4">
        <v>5</v>
      </c>
      <c r="P329" s="4">
        <v>5.25</v>
      </c>
      <c r="Q329" s="4">
        <v>5.5</v>
      </c>
      <c r="R329" s="4">
        <v>5.5</v>
      </c>
      <c r="S329" s="4">
        <v>5.75</v>
      </c>
      <c r="T329" s="4">
        <v>6</v>
      </c>
      <c r="U329" s="4">
        <v>6</v>
      </c>
      <c r="V329" s="4">
        <v>6</v>
      </c>
      <c r="W329" s="4">
        <v>6</v>
      </c>
      <c r="X329" s="4">
        <v>6</v>
      </c>
      <c r="Y329" s="4">
        <v>6.125</v>
      </c>
      <c r="Z329" s="4">
        <v>6.5</v>
      </c>
      <c r="AA329" s="4">
        <v>6.5</v>
      </c>
    </row>
    <row r="330" spans="1:27" x14ac:dyDescent="0.3">
      <c r="A330" s="3">
        <v>44312</v>
      </c>
      <c r="L330" s="4">
        <v>3.5</v>
      </c>
      <c r="M330" s="4">
        <v>4</v>
      </c>
      <c r="N330" s="4">
        <v>4.625</v>
      </c>
      <c r="O330" s="4">
        <v>5</v>
      </c>
      <c r="P330" s="4">
        <v>5.25</v>
      </c>
      <c r="Q330" s="4">
        <v>5.25</v>
      </c>
      <c r="R330" s="4">
        <v>5.5</v>
      </c>
      <c r="S330" s="4">
        <v>5.75</v>
      </c>
      <c r="T330" s="4">
        <v>6</v>
      </c>
      <c r="U330" s="4">
        <v>6</v>
      </c>
      <c r="V330" s="4">
        <v>6</v>
      </c>
      <c r="W330" s="4">
        <v>6</v>
      </c>
      <c r="X330" s="4">
        <v>6.125</v>
      </c>
      <c r="Y330" s="4">
        <v>6.25</v>
      </c>
      <c r="Z330" s="4">
        <v>6.5</v>
      </c>
      <c r="AA330" s="4">
        <v>6.5</v>
      </c>
    </row>
    <row r="331" spans="1:27" x14ac:dyDescent="0.3">
      <c r="A331" s="3">
        <v>44313</v>
      </c>
      <c r="L331" s="4">
        <v>3.5</v>
      </c>
      <c r="M331" s="4">
        <v>4</v>
      </c>
      <c r="N331" s="4">
        <v>4.75</v>
      </c>
      <c r="O331" s="4">
        <v>5</v>
      </c>
      <c r="P331" s="4">
        <v>5.25</v>
      </c>
      <c r="Q331" s="4">
        <v>5.25</v>
      </c>
      <c r="R331" s="4">
        <v>5.5</v>
      </c>
      <c r="S331" s="4">
        <v>5.75</v>
      </c>
      <c r="T331" s="4">
        <v>6</v>
      </c>
      <c r="U331" s="4">
        <v>6</v>
      </c>
      <c r="V331" s="4">
        <v>6</v>
      </c>
      <c r="W331" s="4">
        <v>6</v>
      </c>
      <c r="X331" s="4">
        <v>6</v>
      </c>
      <c r="Y331" s="4">
        <v>6.25</v>
      </c>
      <c r="Z331" s="4">
        <v>6.5</v>
      </c>
      <c r="AA331" s="4">
        <v>6.5</v>
      </c>
    </row>
    <row r="332" spans="1:27" x14ac:dyDescent="0.3">
      <c r="A332" s="3">
        <v>44314</v>
      </c>
      <c r="L332" s="4">
        <v>3.5</v>
      </c>
      <c r="M332" s="4">
        <v>4</v>
      </c>
      <c r="N332" s="4">
        <v>4.75</v>
      </c>
      <c r="O332" s="4">
        <v>5</v>
      </c>
      <c r="P332" s="4">
        <v>5.25</v>
      </c>
      <c r="Q332" s="4">
        <v>5.5</v>
      </c>
      <c r="R332" s="4">
        <v>5.5</v>
      </c>
      <c r="S332" s="4">
        <v>5.75</v>
      </c>
      <c r="T332" s="4">
        <v>6</v>
      </c>
      <c r="U332" s="4">
        <v>6</v>
      </c>
      <c r="V332" s="4">
        <v>6</v>
      </c>
      <c r="W332" s="4">
        <v>6</v>
      </c>
      <c r="X332" s="4">
        <v>6</v>
      </c>
      <c r="Y332" s="4">
        <v>6.25</v>
      </c>
      <c r="Z332" s="4">
        <v>6.5</v>
      </c>
      <c r="AA332" s="4">
        <v>6.5</v>
      </c>
    </row>
    <row r="333" spans="1:27" x14ac:dyDescent="0.3">
      <c r="A333" s="3">
        <v>44315</v>
      </c>
      <c r="L333" s="4">
        <v>3.5</v>
      </c>
      <c r="M333" s="4">
        <v>4.125</v>
      </c>
      <c r="N333" s="4">
        <v>4.75</v>
      </c>
      <c r="O333" s="4">
        <v>5</v>
      </c>
      <c r="P333" s="4">
        <v>5.25</v>
      </c>
      <c r="Q333" s="4">
        <v>5.5</v>
      </c>
      <c r="R333" s="4">
        <v>5.5</v>
      </c>
      <c r="S333" s="4">
        <v>5.75</v>
      </c>
      <c r="T333" s="4">
        <v>6</v>
      </c>
      <c r="U333" s="4">
        <v>6</v>
      </c>
      <c r="V333" s="4">
        <v>6</v>
      </c>
      <c r="W333" s="4">
        <v>6</v>
      </c>
      <c r="X333" s="4">
        <v>6</v>
      </c>
      <c r="Y333" s="4">
        <v>6.25</v>
      </c>
      <c r="Z333" s="4">
        <v>6.5</v>
      </c>
      <c r="AA333" s="4">
        <v>6.5</v>
      </c>
    </row>
    <row r="334" spans="1:27" x14ac:dyDescent="0.3">
      <c r="A334" s="3">
        <v>44316</v>
      </c>
      <c r="L334" s="4">
        <v>3.5</v>
      </c>
      <c r="M334" s="4">
        <v>4.25</v>
      </c>
      <c r="N334" s="4">
        <v>4.75</v>
      </c>
      <c r="O334" s="4">
        <v>5</v>
      </c>
      <c r="P334" s="4">
        <v>5.25</v>
      </c>
      <c r="Q334" s="4">
        <v>5.5</v>
      </c>
      <c r="R334" s="4">
        <v>5.5</v>
      </c>
      <c r="S334" s="4">
        <v>5.75</v>
      </c>
      <c r="T334" s="4">
        <v>6</v>
      </c>
      <c r="U334" s="4">
        <v>6</v>
      </c>
      <c r="V334" s="4">
        <v>6</v>
      </c>
      <c r="W334" s="4">
        <v>6</v>
      </c>
      <c r="X334" s="4">
        <v>6</v>
      </c>
      <c r="Y334" s="4">
        <v>6.25</v>
      </c>
      <c r="Z334" s="4">
        <v>6.5</v>
      </c>
      <c r="AA334" s="4">
        <v>6.5</v>
      </c>
    </row>
    <row r="335" spans="1:27" x14ac:dyDescent="0.3">
      <c r="A335" s="3">
        <v>44319</v>
      </c>
      <c r="L335" s="4">
        <v>3.5</v>
      </c>
      <c r="M335" s="4">
        <v>4.125</v>
      </c>
      <c r="N335" s="4">
        <v>4.625</v>
      </c>
      <c r="O335" s="4">
        <v>5</v>
      </c>
      <c r="P335" s="4">
        <v>5.25</v>
      </c>
      <c r="Q335" s="4">
        <v>5.5</v>
      </c>
      <c r="R335" s="4">
        <v>5.5</v>
      </c>
      <c r="S335" s="4">
        <v>5.75</v>
      </c>
      <c r="T335" s="4">
        <v>6</v>
      </c>
      <c r="U335" s="4">
        <v>6</v>
      </c>
      <c r="V335" s="4">
        <v>6</v>
      </c>
      <c r="W335" s="4">
        <v>6</v>
      </c>
      <c r="X335" s="4">
        <v>6</v>
      </c>
      <c r="Y335" s="4">
        <v>6.25</v>
      </c>
      <c r="Z335" s="4">
        <v>6.5</v>
      </c>
      <c r="AA335" s="4">
        <v>6.5</v>
      </c>
    </row>
    <row r="336" spans="1:27" x14ac:dyDescent="0.3">
      <c r="A336" s="3">
        <v>44320</v>
      </c>
      <c r="L336" s="4">
        <v>3.5</v>
      </c>
      <c r="M336" s="4">
        <v>4.25</v>
      </c>
      <c r="N336" s="4">
        <v>4.75</v>
      </c>
      <c r="O336" s="4">
        <v>5</v>
      </c>
      <c r="P336" s="4">
        <v>5.25</v>
      </c>
      <c r="Q336" s="4">
        <v>5.5</v>
      </c>
      <c r="R336" s="4">
        <v>5.5</v>
      </c>
      <c r="S336" s="4">
        <v>5.75</v>
      </c>
      <c r="T336" s="4">
        <v>6</v>
      </c>
      <c r="U336" s="4">
        <v>6</v>
      </c>
      <c r="V336" s="4">
        <v>6</v>
      </c>
      <c r="W336" s="4">
        <v>6</v>
      </c>
      <c r="X336" s="4">
        <v>6.125</v>
      </c>
      <c r="Y336" s="4">
        <v>6.25</v>
      </c>
      <c r="Z336" s="4">
        <v>6.5</v>
      </c>
      <c r="AA336" s="4">
        <v>6.5</v>
      </c>
    </row>
    <row r="337" spans="1:28" x14ac:dyDescent="0.3">
      <c r="A337" s="3">
        <v>44321</v>
      </c>
      <c r="L337" s="4">
        <v>3.5</v>
      </c>
      <c r="M337" s="4">
        <v>4.25</v>
      </c>
      <c r="N337" s="4">
        <v>4.75</v>
      </c>
      <c r="O337" s="4">
        <v>5</v>
      </c>
      <c r="P337" s="4">
        <v>5.25</v>
      </c>
      <c r="Q337" s="4">
        <v>5.5</v>
      </c>
      <c r="R337" s="4">
        <v>5.5</v>
      </c>
      <c r="S337" s="4">
        <v>5.75</v>
      </c>
      <c r="T337" s="4">
        <v>6</v>
      </c>
      <c r="U337" s="4">
        <v>6</v>
      </c>
      <c r="V337" s="4">
        <v>6</v>
      </c>
      <c r="W337" s="4">
        <v>6</v>
      </c>
      <c r="X337" s="4">
        <v>6.25</v>
      </c>
      <c r="Y337" s="4">
        <v>6.25</v>
      </c>
      <c r="Z337" s="4">
        <v>6.5</v>
      </c>
      <c r="AA337" s="4">
        <v>6.5</v>
      </c>
    </row>
    <row r="338" spans="1:28" x14ac:dyDescent="0.3">
      <c r="A338" s="3">
        <v>44322</v>
      </c>
      <c r="L338" s="4"/>
      <c r="M338" s="4">
        <v>4.25</v>
      </c>
      <c r="N338" s="4">
        <v>4.75</v>
      </c>
      <c r="O338" s="4">
        <v>5</v>
      </c>
      <c r="P338" s="4">
        <v>5.375</v>
      </c>
      <c r="Q338" s="4">
        <v>5.5</v>
      </c>
      <c r="R338" s="4">
        <v>5.5</v>
      </c>
      <c r="S338" s="4">
        <v>5.75</v>
      </c>
      <c r="T338" s="4">
        <v>6</v>
      </c>
      <c r="U338" s="4">
        <v>6</v>
      </c>
      <c r="V338" s="4">
        <v>6</v>
      </c>
      <c r="W338" s="4">
        <v>6</v>
      </c>
      <c r="X338" s="4">
        <v>6</v>
      </c>
      <c r="Y338" s="4">
        <v>6.25</v>
      </c>
      <c r="Z338" s="4">
        <v>6.5</v>
      </c>
      <c r="AA338" s="4">
        <v>6.5</v>
      </c>
      <c r="AB338">
        <v>5.375</v>
      </c>
    </row>
    <row r="339" spans="1:28" x14ac:dyDescent="0.3">
      <c r="A339" s="3">
        <v>44323</v>
      </c>
      <c r="L339" s="4"/>
      <c r="M339" s="4">
        <v>4.25</v>
      </c>
      <c r="N339" s="4">
        <v>4.75</v>
      </c>
      <c r="O339" s="4">
        <v>5.25</v>
      </c>
      <c r="P339" s="4">
        <v>5.5</v>
      </c>
      <c r="Q339" s="4">
        <v>5.5</v>
      </c>
      <c r="R339" s="4">
        <v>5.5</v>
      </c>
      <c r="S339" s="4">
        <v>5.75</v>
      </c>
      <c r="T339" s="4">
        <v>6</v>
      </c>
      <c r="U339" s="4">
        <v>6</v>
      </c>
      <c r="V339" s="4">
        <v>6</v>
      </c>
      <c r="W339" s="4">
        <v>6</v>
      </c>
      <c r="X339" s="4">
        <v>6</v>
      </c>
      <c r="Y339" s="4">
        <v>6.25</v>
      </c>
      <c r="Z339" s="4">
        <v>6.5</v>
      </c>
      <c r="AA339" s="4">
        <v>6.5</v>
      </c>
      <c r="AB339">
        <v>6.5</v>
      </c>
    </row>
    <row r="340" spans="1:28" x14ac:dyDescent="0.3">
      <c r="A340" s="3">
        <v>44326</v>
      </c>
      <c r="L340" s="4"/>
      <c r="M340" s="4">
        <v>4.25</v>
      </c>
      <c r="N340" s="4">
        <v>4.75</v>
      </c>
      <c r="O340" s="4">
        <v>5.25</v>
      </c>
      <c r="P340" s="4">
        <v>5.5</v>
      </c>
      <c r="Q340" s="4">
        <v>5.5</v>
      </c>
      <c r="R340" s="4">
        <v>5.5</v>
      </c>
      <c r="S340" s="4">
        <v>5.75</v>
      </c>
      <c r="T340" s="4">
        <v>6</v>
      </c>
      <c r="U340" s="4">
        <v>6</v>
      </c>
      <c r="V340" s="4">
        <v>6</v>
      </c>
      <c r="W340" s="4">
        <v>6</v>
      </c>
      <c r="X340" s="4">
        <v>6.125</v>
      </c>
      <c r="Y340" s="4">
        <v>6.5</v>
      </c>
      <c r="Z340" s="4">
        <v>6.5</v>
      </c>
      <c r="AA340" s="4">
        <v>6.5</v>
      </c>
      <c r="AB340">
        <v>6.5</v>
      </c>
    </row>
    <row r="341" spans="1:28" x14ac:dyDescent="0.3">
      <c r="A341" s="3">
        <v>44327</v>
      </c>
      <c r="M341" s="4">
        <v>4.25</v>
      </c>
      <c r="N341" s="4">
        <v>4.75</v>
      </c>
      <c r="O341" s="4">
        <v>5.25</v>
      </c>
      <c r="P341" s="4">
        <v>5.5</v>
      </c>
      <c r="Q341" s="4">
        <v>5.5</v>
      </c>
      <c r="R341" s="4">
        <v>5.5</v>
      </c>
      <c r="S341" s="4">
        <v>5.875</v>
      </c>
      <c r="T341" s="4">
        <v>6</v>
      </c>
      <c r="U341" s="4">
        <v>6</v>
      </c>
      <c r="V341" s="4">
        <v>6</v>
      </c>
      <c r="W341" s="4">
        <v>6</v>
      </c>
      <c r="X341" s="4">
        <v>6.25</v>
      </c>
      <c r="Y341" s="4">
        <v>6.5</v>
      </c>
      <c r="Z341" s="4">
        <v>6.5</v>
      </c>
      <c r="AA341" s="4">
        <v>6.5</v>
      </c>
      <c r="AB341">
        <v>6.5</v>
      </c>
    </row>
    <row r="342" spans="1:28" x14ac:dyDescent="0.3">
      <c r="A342" s="3">
        <v>44328</v>
      </c>
      <c r="M342" s="4">
        <v>4.25</v>
      </c>
      <c r="N342" s="4">
        <v>4.75</v>
      </c>
      <c r="O342" s="4">
        <v>5.25</v>
      </c>
      <c r="P342" s="4">
        <v>5.5</v>
      </c>
      <c r="Q342" s="4">
        <v>5.5</v>
      </c>
      <c r="R342" s="4">
        <v>5.625</v>
      </c>
      <c r="S342" s="4">
        <v>6</v>
      </c>
      <c r="T342" s="4">
        <v>6</v>
      </c>
      <c r="U342" s="4">
        <v>6</v>
      </c>
      <c r="V342" s="4">
        <v>6</v>
      </c>
      <c r="W342" s="4">
        <v>6.125</v>
      </c>
      <c r="X342" s="4">
        <v>6.25</v>
      </c>
      <c r="Y342" s="4">
        <v>6.5</v>
      </c>
      <c r="Z342" s="4">
        <v>6.5</v>
      </c>
      <c r="AA342" s="4">
        <v>6.5</v>
      </c>
      <c r="AB342" s="4">
        <v>6.5</v>
      </c>
    </row>
    <row r="343" spans="1:28" x14ac:dyDescent="0.3">
      <c r="A343" s="3">
        <v>44329</v>
      </c>
      <c r="M343" s="4">
        <v>4.25</v>
      </c>
      <c r="N343" s="4">
        <v>4.75</v>
      </c>
      <c r="O343" s="4">
        <v>5.25</v>
      </c>
      <c r="P343" s="4">
        <v>5.5</v>
      </c>
      <c r="Q343" s="4">
        <v>5.5</v>
      </c>
      <c r="R343" s="4">
        <v>5.5</v>
      </c>
      <c r="S343" s="4">
        <v>6</v>
      </c>
      <c r="T343" s="4">
        <v>6</v>
      </c>
      <c r="U343" s="4">
        <v>6</v>
      </c>
      <c r="V343" s="4">
        <v>6</v>
      </c>
      <c r="W343" s="4">
        <v>6.25</v>
      </c>
      <c r="X343" s="4">
        <v>6.25</v>
      </c>
      <c r="Y343" s="4">
        <v>6.5</v>
      </c>
      <c r="Z343" s="4">
        <v>6.5</v>
      </c>
      <c r="AA343" s="4">
        <v>6.5</v>
      </c>
      <c r="AB343" s="4">
        <v>6.5</v>
      </c>
    </row>
    <row r="344" spans="1:28" x14ac:dyDescent="0.3">
      <c r="A344" s="3">
        <v>44330</v>
      </c>
      <c r="M344" s="4">
        <v>4.25</v>
      </c>
      <c r="N344" s="4">
        <v>4.75</v>
      </c>
      <c r="O344" s="4">
        <v>5.25</v>
      </c>
      <c r="P344" s="4">
        <v>5.5</v>
      </c>
      <c r="Q344" s="4">
        <v>5.5</v>
      </c>
      <c r="R344" s="4">
        <v>5.75</v>
      </c>
      <c r="S344" s="4">
        <v>6</v>
      </c>
      <c r="T344" s="4">
        <v>6</v>
      </c>
      <c r="U344" s="4">
        <v>6.125</v>
      </c>
      <c r="V344" s="4">
        <v>6.25</v>
      </c>
      <c r="W344" s="4">
        <v>6.375</v>
      </c>
      <c r="X344" s="4">
        <v>6.5</v>
      </c>
      <c r="Y344" s="4">
        <v>6.5</v>
      </c>
      <c r="Z344" s="4">
        <v>6.5</v>
      </c>
      <c r="AA344" s="4">
        <v>6.5</v>
      </c>
      <c r="AB344" s="4">
        <v>6.5</v>
      </c>
    </row>
    <row r="345" spans="1:28" x14ac:dyDescent="0.3">
      <c r="A345" s="3">
        <v>44333</v>
      </c>
      <c r="M345" s="4">
        <v>4.25</v>
      </c>
      <c r="N345" s="4">
        <v>4.75</v>
      </c>
      <c r="O345" s="4">
        <v>5.25</v>
      </c>
      <c r="P345" s="4">
        <v>5.5</v>
      </c>
      <c r="Q345" s="4">
        <v>5.5</v>
      </c>
      <c r="R345" s="4">
        <v>5.75</v>
      </c>
      <c r="S345" s="4">
        <v>6</v>
      </c>
      <c r="T345" s="4">
        <v>6</v>
      </c>
      <c r="U345" s="4">
        <v>6.25</v>
      </c>
      <c r="V345" s="4">
        <v>6.5</v>
      </c>
      <c r="W345" s="4">
        <v>6.5</v>
      </c>
      <c r="X345" s="4">
        <v>6.5</v>
      </c>
      <c r="Y345" s="4">
        <v>6.5</v>
      </c>
      <c r="Z345" s="4">
        <v>6.5</v>
      </c>
      <c r="AA345" s="4">
        <v>6.5</v>
      </c>
      <c r="AB345" s="4">
        <v>6.5</v>
      </c>
    </row>
    <row r="346" spans="1:28" x14ac:dyDescent="0.3">
      <c r="A346" s="3">
        <v>44334</v>
      </c>
      <c r="M346" s="4">
        <v>4.25</v>
      </c>
      <c r="N346" s="4">
        <v>4.75</v>
      </c>
      <c r="O346" s="4">
        <v>5.25</v>
      </c>
      <c r="P346" s="4">
        <v>5.5</v>
      </c>
      <c r="Q346" s="4">
        <v>5.5</v>
      </c>
      <c r="R346" s="4">
        <v>5.75</v>
      </c>
      <c r="S346" s="4">
        <v>6</v>
      </c>
      <c r="T346" s="4">
        <v>6</v>
      </c>
      <c r="U346" s="4">
        <v>6.25</v>
      </c>
      <c r="V346" s="4">
        <v>6.5</v>
      </c>
      <c r="W346" s="4">
        <v>6.5</v>
      </c>
      <c r="X346" s="4">
        <v>6.5</v>
      </c>
      <c r="Y346" s="4">
        <v>6.5</v>
      </c>
      <c r="Z346" s="4">
        <v>6.5</v>
      </c>
      <c r="AA346" s="4">
        <v>6.5</v>
      </c>
      <c r="AB346" s="4">
        <v>6.5</v>
      </c>
    </row>
    <row r="347" spans="1:28" x14ac:dyDescent="0.3">
      <c r="A347" s="3">
        <v>44335</v>
      </c>
      <c r="M347" s="4">
        <v>4.25</v>
      </c>
      <c r="N347" s="4">
        <v>4.75</v>
      </c>
      <c r="O347" s="4">
        <v>5.25</v>
      </c>
      <c r="P347" s="4">
        <v>5.5</v>
      </c>
      <c r="Q347" s="4">
        <v>5.5</v>
      </c>
      <c r="R347" s="4">
        <v>5.75</v>
      </c>
      <c r="S347" s="4">
        <v>6</v>
      </c>
      <c r="T347" s="4">
        <v>6</v>
      </c>
      <c r="U347" s="4">
        <v>6.25</v>
      </c>
      <c r="V347" s="4">
        <v>6.5</v>
      </c>
      <c r="W347" s="4">
        <v>6.5</v>
      </c>
      <c r="X347" s="4">
        <v>6.5</v>
      </c>
      <c r="Y347" s="4">
        <v>6.5</v>
      </c>
      <c r="Z347" s="4">
        <v>6.5</v>
      </c>
      <c r="AA347" s="4">
        <v>6.5</v>
      </c>
      <c r="AB347" s="4">
        <v>6.5</v>
      </c>
    </row>
    <row r="348" spans="1:28" x14ac:dyDescent="0.3">
      <c r="A348" s="3">
        <v>44336</v>
      </c>
      <c r="M348" s="4">
        <v>4.25</v>
      </c>
      <c r="N348" s="4">
        <v>4.8125</v>
      </c>
      <c r="O348" s="4">
        <v>5.25</v>
      </c>
      <c r="P348" s="4">
        <v>5.5</v>
      </c>
      <c r="Q348" s="4">
        <v>5.5</v>
      </c>
      <c r="R348" s="4">
        <v>5.75</v>
      </c>
      <c r="S348" s="4">
        <v>6</v>
      </c>
      <c r="T348" s="4">
        <v>6</v>
      </c>
      <c r="U348" s="4">
        <v>6.25</v>
      </c>
      <c r="V348" s="4">
        <v>6.5</v>
      </c>
      <c r="W348" s="4">
        <v>6.5</v>
      </c>
      <c r="X348" s="4">
        <v>6.5</v>
      </c>
      <c r="Y348" s="4">
        <v>6.5</v>
      </c>
      <c r="Z348" s="4">
        <v>6.5</v>
      </c>
      <c r="AA348" s="4">
        <v>6.5</v>
      </c>
      <c r="AB348" s="4">
        <v>6.5</v>
      </c>
    </row>
    <row r="349" spans="1:28" x14ac:dyDescent="0.3">
      <c r="A349" s="3">
        <v>44337</v>
      </c>
      <c r="M349" s="4">
        <v>4.25</v>
      </c>
      <c r="N349" s="4">
        <v>5</v>
      </c>
      <c r="O349" s="4">
        <v>5.25</v>
      </c>
      <c r="P349" s="4">
        <v>5.5</v>
      </c>
      <c r="Q349" s="4">
        <v>5.5</v>
      </c>
      <c r="R349" s="4">
        <v>5.75</v>
      </c>
      <c r="S349" s="4">
        <v>6</v>
      </c>
      <c r="T349" s="4">
        <v>6</v>
      </c>
      <c r="U349" s="4">
        <v>6.25</v>
      </c>
      <c r="V349" s="4">
        <v>6.5</v>
      </c>
      <c r="W349" s="4">
        <v>6.5</v>
      </c>
      <c r="X349" s="4">
        <v>6.5</v>
      </c>
      <c r="Y349" s="4">
        <v>6.5</v>
      </c>
      <c r="Z349" s="4">
        <v>6.5</v>
      </c>
      <c r="AA349" s="4">
        <v>6.5</v>
      </c>
      <c r="AB349" s="4">
        <v>6.5</v>
      </c>
    </row>
    <row r="350" spans="1:28" x14ac:dyDescent="0.3">
      <c r="A350" s="3">
        <v>44340</v>
      </c>
      <c r="M350" s="4">
        <v>4.25</v>
      </c>
      <c r="N350" s="4">
        <v>5</v>
      </c>
      <c r="O350" s="4">
        <v>5.25</v>
      </c>
      <c r="P350" s="4">
        <v>5.5</v>
      </c>
      <c r="Q350" s="4">
        <v>5.75</v>
      </c>
      <c r="R350" s="4">
        <v>6</v>
      </c>
      <c r="S350" s="4">
        <v>6</v>
      </c>
      <c r="T350" s="4">
        <v>6.125</v>
      </c>
      <c r="U350" s="4">
        <v>6.25</v>
      </c>
      <c r="V350" s="4">
        <v>6.5</v>
      </c>
      <c r="W350" s="4">
        <v>6.5</v>
      </c>
      <c r="X350" s="4">
        <v>6.5</v>
      </c>
      <c r="Y350" s="4">
        <v>6.5</v>
      </c>
      <c r="Z350" s="4">
        <v>6.5</v>
      </c>
      <c r="AA350" s="4">
        <v>6.5</v>
      </c>
      <c r="AB350" s="4">
        <v>6.5</v>
      </c>
    </row>
    <row r="351" spans="1:28" x14ac:dyDescent="0.3">
      <c r="A351" s="3">
        <v>44341</v>
      </c>
      <c r="M351" s="4">
        <v>4.25</v>
      </c>
      <c r="N351" s="4">
        <v>5</v>
      </c>
      <c r="O351" s="4">
        <v>5.25</v>
      </c>
      <c r="P351" s="4">
        <v>5.5</v>
      </c>
      <c r="Q351" s="4">
        <v>5.75</v>
      </c>
      <c r="R351" s="4">
        <v>6</v>
      </c>
      <c r="S351" s="4">
        <v>6</v>
      </c>
      <c r="T351" s="4">
        <v>6.125</v>
      </c>
      <c r="U351" s="4">
        <v>6.25</v>
      </c>
      <c r="V351" s="4">
        <v>6.5</v>
      </c>
      <c r="W351" s="4">
        <v>6.5</v>
      </c>
      <c r="X351" s="4">
        <v>6.5</v>
      </c>
      <c r="Y351" s="4">
        <v>6.5</v>
      </c>
      <c r="Z351" s="4">
        <v>6.5</v>
      </c>
      <c r="AA351" s="4">
        <v>6.5</v>
      </c>
      <c r="AB351" s="4">
        <v>6.5</v>
      </c>
    </row>
    <row r="352" spans="1:28" x14ac:dyDescent="0.3">
      <c r="A352" s="3">
        <v>44342</v>
      </c>
      <c r="M352" s="4">
        <v>4.25</v>
      </c>
      <c r="N352" s="4">
        <v>5</v>
      </c>
      <c r="O352" s="4">
        <v>5.25</v>
      </c>
      <c r="P352" s="4">
        <v>5.5</v>
      </c>
      <c r="Q352" s="4">
        <v>5.75</v>
      </c>
      <c r="R352" s="4">
        <v>6</v>
      </c>
      <c r="S352" s="4">
        <v>6</v>
      </c>
      <c r="T352" s="4">
        <v>6.125</v>
      </c>
      <c r="U352" s="4">
        <v>6.25</v>
      </c>
      <c r="V352" s="4">
        <v>6.5</v>
      </c>
      <c r="W352" s="4">
        <v>6.5</v>
      </c>
      <c r="X352" s="4">
        <v>6.5</v>
      </c>
      <c r="Y352" s="4">
        <v>6.5</v>
      </c>
      <c r="Z352" s="4">
        <v>6.5</v>
      </c>
      <c r="AA352" s="4">
        <v>6.5</v>
      </c>
      <c r="AB352" s="4">
        <v>6.5</v>
      </c>
    </row>
    <row r="353" spans="1:29" x14ac:dyDescent="0.3">
      <c r="A353" s="3">
        <v>44343</v>
      </c>
      <c r="M353" s="4">
        <v>4.25</v>
      </c>
      <c r="N353" s="4">
        <v>5</v>
      </c>
      <c r="O353" s="4">
        <v>5.25</v>
      </c>
      <c r="P353" s="4">
        <v>5.5</v>
      </c>
      <c r="Q353" s="4">
        <v>5.75</v>
      </c>
      <c r="R353" s="4">
        <v>6</v>
      </c>
      <c r="S353" s="4">
        <v>6</v>
      </c>
      <c r="T353" s="4">
        <v>6.125</v>
      </c>
      <c r="U353" s="4">
        <v>6.25</v>
      </c>
      <c r="V353" s="4">
        <v>6.5</v>
      </c>
      <c r="W353" s="4">
        <v>6.5</v>
      </c>
      <c r="X353" s="4">
        <v>6.5</v>
      </c>
      <c r="Y353" s="4">
        <v>6.5</v>
      </c>
      <c r="Z353" s="4">
        <v>6.5</v>
      </c>
      <c r="AA353" s="4">
        <v>6.5</v>
      </c>
      <c r="AB353" s="4">
        <v>6.5</v>
      </c>
    </row>
    <row r="354" spans="1:29" x14ac:dyDescent="0.3">
      <c r="A354" s="3">
        <v>44344</v>
      </c>
      <c r="M354" s="4">
        <v>4.25</v>
      </c>
      <c r="N354" s="4">
        <v>5</v>
      </c>
      <c r="O354" s="4">
        <v>5.25</v>
      </c>
      <c r="P354" s="4">
        <v>5.5</v>
      </c>
      <c r="Q354" s="4">
        <v>5.75</v>
      </c>
      <c r="R354" s="4">
        <v>6</v>
      </c>
      <c r="S354" s="4">
        <v>6</v>
      </c>
      <c r="T354" s="4">
        <v>6.25</v>
      </c>
      <c r="U354" s="4">
        <v>6.25</v>
      </c>
      <c r="V354" s="4">
        <v>6.5</v>
      </c>
      <c r="W354" s="4">
        <v>6.5</v>
      </c>
      <c r="X354" s="4">
        <v>6.5</v>
      </c>
      <c r="Y354" s="4">
        <v>6.5</v>
      </c>
      <c r="Z354" s="4">
        <v>6.5</v>
      </c>
      <c r="AA354" s="4">
        <v>6.5</v>
      </c>
      <c r="AB354" s="4">
        <v>6.5</v>
      </c>
    </row>
    <row r="355" spans="1:29" x14ac:dyDescent="0.3">
      <c r="A355" s="3">
        <v>44347</v>
      </c>
      <c r="M355" s="4">
        <v>4.25</v>
      </c>
      <c r="N355" s="4">
        <v>5</v>
      </c>
      <c r="O355" s="4">
        <v>5.375</v>
      </c>
      <c r="P355" s="4">
        <v>5.75</v>
      </c>
      <c r="Q355" s="4">
        <v>5.75</v>
      </c>
      <c r="R355" s="4">
        <v>6</v>
      </c>
      <c r="S355" s="4">
        <v>6</v>
      </c>
      <c r="T355" s="4">
        <v>6.25</v>
      </c>
      <c r="U355" s="4">
        <v>6.5</v>
      </c>
      <c r="V355" s="4">
        <v>6.5</v>
      </c>
      <c r="W355" s="4">
        <v>6.5</v>
      </c>
      <c r="X355" s="4">
        <v>6.5</v>
      </c>
      <c r="Y355" s="4">
        <v>6.5</v>
      </c>
      <c r="Z355" s="4">
        <v>6.5</v>
      </c>
      <c r="AA355" s="4">
        <v>6.5</v>
      </c>
      <c r="AB355" s="4">
        <v>6.5</v>
      </c>
    </row>
    <row r="356" spans="1:29" x14ac:dyDescent="0.3">
      <c r="A356" s="3">
        <v>44348</v>
      </c>
      <c r="M356" s="4">
        <v>4.25</v>
      </c>
      <c r="N356" s="4">
        <v>5</v>
      </c>
      <c r="O356" s="4">
        <v>5.5</v>
      </c>
      <c r="P356" s="4">
        <v>5.75</v>
      </c>
      <c r="Q356" s="4">
        <v>5.75</v>
      </c>
      <c r="R356" s="4">
        <v>6</v>
      </c>
      <c r="S356" s="4">
        <v>6</v>
      </c>
      <c r="T356" s="4">
        <v>6.25</v>
      </c>
      <c r="U356" s="4">
        <v>6.5</v>
      </c>
      <c r="V356" s="4">
        <v>6.5</v>
      </c>
      <c r="W356" s="4">
        <v>6.5</v>
      </c>
      <c r="X356" s="4">
        <v>6.5</v>
      </c>
      <c r="Y356" s="4">
        <v>6.5</v>
      </c>
      <c r="Z356" s="4">
        <v>6.5</v>
      </c>
      <c r="AA356" s="4">
        <v>6.5</v>
      </c>
      <c r="AB356" s="4">
        <v>6.5</v>
      </c>
    </row>
    <row r="357" spans="1:29" x14ac:dyDescent="0.3">
      <c r="A357" s="3">
        <v>44349</v>
      </c>
      <c r="M357" s="4">
        <v>4.25</v>
      </c>
      <c r="N357" s="4">
        <v>5</v>
      </c>
      <c r="O357" s="4">
        <v>5.5</v>
      </c>
      <c r="P357" s="4">
        <v>5.75</v>
      </c>
      <c r="Q357" s="4">
        <v>5.75</v>
      </c>
      <c r="R357" s="4">
        <v>6</v>
      </c>
      <c r="S357" s="4">
        <v>6</v>
      </c>
      <c r="T357" s="4">
        <v>6.25</v>
      </c>
      <c r="U357" s="4">
        <v>6.5</v>
      </c>
      <c r="V357" s="4">
        <v>6.5</v>
      </c>
      <c r="W357" s="4">
        <v>6.5</v>
      </c>
      <c r="X357" s="4">
        <v>6.5</v>
      </c>
      <c r="Y357" s="4">
        <v>6.5</v>
      </c>
      <c r="Z357" s="4">
        <v>6.5</v>
      </c>
      <c r="AA357" s="4">
        <v>6.5</v>
      </c>
      <c r="AB357" s="4">
        <v>6.5</v>
      </c>
    </row>
    <row r="358" spans="1:29" x14ac:dyDescent="0.3">
      <c r="A358" s="3">
        <v>44351</v>
      </c>
      <c r="M358" s="4">
        <v>4.25</v>
      </c>
      <c r="N358" s="4">
        <v>5</v>
      </c>
      <c r="O358" s="4">
        <v>5.5</v>
      </c>
      <c r="P358" s="4">
        <v>5.75</v>
      </c>
      <c r="Q358" s="4">
        <v>5.75</v>
      </c>
      <c r="R358" s="4">
        <v>6</v>
      </c>
      <c r="S358" s="4">
        <v>6</v>
      </c>
      <c r="T358" s="4">
        <v>6.5</v>
      </c>
      <c r="U358" s="4">
        <v>6.5</v>
      </c>
      <c r="V358" s="4">
        <v>6.5</v>
      </c>
      <c r="W358" s="4">
        <v>6.5</v>
      </c>
      <c r="X358" s="4">
        <v>6.5</v>
      </c>
      <c r="Y358" s="4">
        <v>6.5</v>
      </c>
      <c r="Z358" s="4">
        <v>6.5</v>
      </c>
      <c r="AA358" s="4">
        <v>6.5</v>
      </c>
      <c r="AB358" s="4">
        <v>6.5</v>
      </c>
    </row>
    <row r="359" spans="1:29" x14ac:dyDescent="0.3">
      <c r="A359" s="3">
        <v>44354</v>
      </c>
      <c r="M359" s="4">
        <v>4.25</v>
      </c>
      <c r="N359" s="4">
        <v>5</v>
      </c>
      <c r="O359" s="4">
        <v>5.5</v>
      </c>
      <c r="P359" s="4">
        <v>5.75</v>
      </c>
      <c r="Q359" s="4">
        <v>5.75</v>
      </c>
      <c r="R359" s="4">
        <v>6</v>
      </c>
      <c r="S359" s="4">
        <v>6</v>
      </c>
      <c r="T359" s="4">
        <v>6.5</v>
      </c>
      <c r="U359" s="4">
        <v>6.5</v>
      </c>
      <c r="V359" s="4">
        <v>6.5</v>
      </c>
      <c r="W359" s="4">
        <v>6.5</v>
      </c>
      <c r="X359" s="4">
        <v>6.5</v>
      </c>
      <c r="Y359" s="4">
        <v>6.5</v>
      </c>
      <c r="Z359" s="4">
        <v>6.5</v>
      </c>
      <c r="AA359" s="4">
        <v>6.5</v>
      </c>
      <c r="AB359" s="4">
        <v>6.5</v>
      </c>
    </row>
    <row r="360" spans="1:29" x14ac:dyDescent="0.3">
      <c r="A360" s="3">
        <v>44355</v>
      </c>
      <c r="M360" s="4">
        <v>4.25</v>
      </c>
      <c r="N360" s="4">
        <v>5</v>
      </c>
      <c r="O360" s="4">
        <v>5.5</v>
      </c>
      <c r="P360" s="4">
        <v>5.75</v>
      </c>
      <c r="Q360" s="4">
        <v>5.75</v>
      </c>
      <c r="R360" s="4">
        <v>6</v>
      </c>
      <c r="S360" s="4">
        <v>6</v>
      </c>
      <c r="T360" s="4">
        <v>6.5</v>
      </c>
      <c r="U360" s="4">
        <v>6.5</v>
      </c>
      <c r="V360" s="4">
        <v>6.5</v>
      </c>
      <c r="W360" s="4">
        <v>6.5</v>
      </c>
      <c r="X360" s="4">
        <v>6.5</v>
      </c>
      <c r="Y360" s="4">
        <v>6.5</v>
      </c>
      <c r="Z360" s="4">
        <v>6.5</v>
      </c>
      <c r="AA360" s="4">
        <v>6.5</v>
      </c>
      <c r="AB360" s="4">
        <v>6.5</v>
      </c>
    </row>
    <row r="361" spans="1:29" x14ac:dyDescent="0.3">
      <c r="A361" s="3">
        <v>44356</v>
      </c>
      <c r="M361" s="4">
        <v>4.25</v>
      </c>
      <c r="N361" s="4">
        <v>5</v>
      </c>
      <c r="O361" s="4">
        <v>5.5</v>
      </c>
      <c r="P361" s="4">
        <v>5.75</v>
      </c>
      <c r="Q361" s="4">
        <v>6</v>
      </c>
      <c r="R361" s="4">
        <v>6</v>
      </c>
      <c r="S361" s="4">
        <v>6</v>
      </c>
      <c r="T361" s="4">
        <v>6.5</v>
      </c>
      <c r="U361" s="4">
        <v>6.5</v>
      </c>
      <c r="V361" s="4">
        <v>6.5</v>
      </c>
      <c r="W361" s="4">
        <v>6.5</v>
      </c>
      <c r="X361" s="4">
        <v>6.5</v>
      </c>
      <c r="Y361" s="4">
        <v>6.5</v>
      </c>
      <c r="Z361" s="4">
        <v>6.5</v>
      </c>
      <c r="AA361" s="4">
        <v>6.5</v>
      </c>
      <c r="AB361" s="4">
        <v>6.5</v>
      </c>
    </row>
    <row r="362" spans="1:29" x14ac:dyDescent="0.3">
      <c r="A362" s="3">
        <v>44357</v>
      </c>
      <c r="M362" s="4">
        <v>4.25</v>
      </c>
      <c r="N362" s="4">
        <v>5</v>
      </c>
      <c r="O362" s="4">
        <v>5.5</v>
      </c>
      <c r="P362" s="4">
        <v>5.75</v>
      </c>
      <c r="Q362" s="4">
        <v>6</v>
      </c>
      <c r="R362" s="4">
        <v>6</v>
      </c>
      <c r="S362" s="4">
        <v>6.25</v>
      </c>
      <c r="T362" s="4">
        <v>6.5</v>
      </c>
      <c r="U362" s="4">
        <v>6.5</v>
      </c>
      <c r="V362" s="4">
        <v>6.5</v>
      </c>
      <c r="W362" s="4">
        <v>6.5</v>
      </c>
      <c r="X362" s="4">
        <v>6.5</v>
      </c>
      <c r="Y362" s="4">
        <v>6.5</v>
      </c>
      <c r="Z362" s="4">
        <v>6.5</v>
      </c>
      <c r="AA362" s="4">
        <v>6.5</v>
      </c>
      <c r="AB362" s="4">
        <v>6.5</v>
      </c>
    </row>
    <row r="363" spans="1:29" x14ac:dyDescent="0.3">
      <c r="A363" s="3">
        <v>44358</v>
      </c>
      <c r="M363" s="4">
        <v>4.25</v>
      </c>
      <c r="N363" s="4">
        <v>5</v>
      </c>
      <c r="O363" s="4">
        <v>5.5</v>
      </c>
      <c r="P363" s="4">
        <v>6</v>
      </c>
      <c r="Q363" s="4">
        <v>6.25</v>
      </c>
      <c r="R363" s="4">
        <v>6.5</v>
      </c>
      <c r="S363" s="4">
        <v>6.5</v>
      </c>
      <c r="T363" s="4">
        <v>6.5</v>
      </c>
      <c r="U363" s="4">
        <v>6.5</v>
      </c>
      <c r="V363" s="4">
        <v>6.5</v>
      </c>
      <c r="W363" s="4">
        <v>6.5</v>
      </c>
      <c r="X363" s="4">
        <v>6.5</v>
      </c>
      <c r="Y363" s="4">
        <v>6.5</v>
      </c>
      <c r="Z363" s="4">
        <v>6.5</v>
      </c>
      <c r="AA363" s="4">
        <v>6.5</v>
      </c>
      <c r="AB363" s="4">
        <v>6.5</v>
      </c>
    </row>
    <row r="364" spans="1:29" x14ac:dyDescent="0.3">
      <c r="A364" s="3">
        <v>44361</v>
      </c>
      <c r="M364" s="4">
        <v>4.25</v>
      </c>
      <c r="N364" s="4">
        <v>5</v>
      </c>
      <c r="O364" s="4">
        <v>5.5</v>
      </c>
      <c r="P364" s="4">
        <v>6</v>
      </c>
      <c r="Q364" s="4">
        <v>6.25</v>
      </c>
      <c r="R364" s="4">
        <v>6.5</v>
      </c>
      <c r="S364" s="4">
        <v>6.5</v>
      </c>
      <c r="T364" s="4">
        <v>6.5</v>
      </c>
      <c r="U364" s="4">
        <v>6.5</v>
      </c>
      <c r="V364" s="4">
        <v>6.5</v>
      </c>
      <c r="W364" s="4">
        <v>6.5</v>
      </c>
      <c r="X364" s="4">
        <v>6.5</v>
      </c>
      <c r="Y364" s="4">
        <v>6.5</v>
      </c>
      <c r="Z364" s="4">
        <v>6.5</v>
      </c>
      <c r="AA364" s="4">
        <v>6.5</v>
      </c>
      <c r="AB364" s="4">
        <v>6.5</v>
      </c>
    </row>
    <row r="365" spans="1:29" x14ac:dyDescent="0.3">
      <c r="A365" s="3">
        <v>44362</v>
      </c>
      <c r="M365" s="4">
        <v>4.25</v>
      </c>
      <c r="N365" s="4">
        <v>5</v>
      </c>
      <c r="O365" s="4">
        <v>5.5</v>
      </c>
      <c r="P365" s="4">
        <v>6</v>
      </c>
      <c r="Q365" s="4">
        <v>6.25</v>
      </c>
      <c r="R365" s="4">
        <v>6.5</v>
      </c>
      <c r="S365" s="4">
        <v>6.5</v>
      </c>
      <c r="T365" s="4">
        <v>6.5</v>
      </c>
      <c r="U365" s="4">
        <v>6.5</v>
      </c>
      <c r="V365" s="4">
        <v>6.5</v>
      </c>
      <c r="W365" s="4">
        <v>6.5</v>
      </c>
      <c r="X365" s="4">
        <v>6.5</v>
      </c>
      <c r="Y365" s="4">
        <v>6.5</v>
      </c>
      <c r="Z365" s="4">
        <v>6.5</v>
      </c>
      <c r="AA365" s="4">
        <v>6.5</v>
      </c>
      <c r="AB365" s="4">
        <v>6.5</v>
      </c>
    </row>
    <row r="366" spans="1:29" x14ac:dyDescent="0.3">
      <c r="A366" s="3">
        <v>44363</v>
      </c>
      <c r="M366" s="4">
        <v>4.25</v>
      </c>
      <c r="N366" s="4">
        <v>5</v>
      </c>
      <c r="O366" s="4">
        <v>5.5</v>
      </c>
      <c r="P366" s="4">
        <v>6</v>
      </c>
      <c r="Q366" s="4">
        <v>6.25</v>
      </c>
      <c r="R366" s="4">
        <v>6.5</v>
      </c>
      <c r="S366" s="4">
        <v>6.5</v>
      </c>
      <c r="T366" s="4">
        <v>6.5</v>
      </c>
      <c r="U366" s="4">
        <v>6.5</v>
      </c>
      <c r="V366" s="4">
        <v>6.5</v>
      </c>
      <c r="W366" s="4">
        <v>6.5</v>
      </c>
      <c r="X366" s="4">
        <v>6.5</v>
      </c>
      <c r="Y366" s="4">
        <v>6.5</v>
      </c>
      <c r="Z366" s="4">
        <v>6.5</v>
      </c>
      <c r="AA366" s="4">
        <v>6.5</v>
      </c>
      <c r="AB366" s="4">
        <v>6.5</v>
      </c>
    </row>
    <row r="367" spans="1:29" x14ac:dyDescent="0.3">
      <c r="A367" s="3">
        <v>44364</v>
      </c>
      <c r="M367" s="4"/>
      <c r="N367" s="4">
        <v>5</v>
      </c>
      <c r="O367" s="4">
        <v>5.5</v>
      </c>
      <c r="P367" s="4">
        <v>6</v>
      </c>
      <c r="Q367" s="4">
        <v>6.5</v>
      </c>
      <c r="R367" s="4">
        <v>6.5</v>
      </c>
      <c r="S367" s="4">
        <v>6.5</v>
      </c>
      <c r="T367" s="4">
        <v>6.5</v>
      </c>
      <c r="U367" s="4">
        <v>6.5</v>
      </c>
      <c r="V367" s="4">
        <v>6.5</v>
      </c>
      <c r="W367" s="4">
        <v>6.5</v>
      </c>
      <c r="X367" s="4">
        <v>6.5</v>
      </c>
      <c r="Y367" s="4">
        <v>6.5</v>
      </c>
      <c r="Z367" s="4">
        <v>6.5</v>
      </c>
      <c r="AA367" s="4">
        <v>6.5</v>
      </c>
      <c r="AB367" s="4">
        <v>6.5</v>
      </c>
      <c r="AC367">
        <v>6.5</v>
      </c>
    </row>
    <row r="368" spans="1:29" x14ac:dyDescent="0.3">
      <c r="A368" s="3">
        <v>44365</v>
      </c>
      <c r="M368" s="4"/>
      <c r="N368" s="4">
        <v>5</v>
      </c>
      <c r="O368" s="4">
        <v>5.5</v>
      </c>
      <c r="P368" s="4">
        <v>6</v>
      </c>
      <c r="Q368" s="4">
        <v>6.5</v>
      </c>
      <c r="R368" s="4">
        <v>6.5</v>
      </c>
      <c r="S368" s="4">
        <v>6.5</v>
      </c>
      <c r="T368" s="4">
        <v>6.5</v>
      </c>
      <c r="U368" s="4">
        <v>6.5</v>
      </c>
      <c r="V368" s="4">
        <v>6.5</v>
      </c>
      <c r="W368" s="4">
        <v>6.5</v>
      </c>
      <c r="X368" s="4">
        <v>6.5</v>
      </c>
      <c r="Y368" s="4">
        <v>6.5</v>
      </c>
      <c r="Z368" s="4">
        <v>6.5</v>
      </c>
      <c r="AA368" s="4">
        <v>6.5</v>
      </c>
      <c r="AB368" s="4">
        <v>6.5</v>
      </c>
      <c r="AC368">
        <v>6.5</v>
      </c>
    </row>
    <row r="369" spans="1:29" x14ac:dyDescent="0.3">
      <c r="A369" s="3">
        <v>44368</v>
      </c>
      <c r="M369" s="4"/>
      <c r="N369" s="4">
        <v>5</v>
      </c>
      <c r="O369" s="4">
        <v>5.5</v>
      </c>
      <c r="P369" s="4">
        <v>6</v>
      </c>
      <c r="Q369" s="4">
        <v>6.5</v>
      </c>
      <c r="R369" s="4">
        <v>6.5</v>
      </c>
      <c r="S369" s="4">
        <v>6.5</v>
      </c>
      <c r="T369" s="4">
        <v>6.5</v>
      </c>
      <c r="U369" s="4">
        <v>6.5</v>
      </c>
      <c r="V369" s="4">
        <v>6.5</v>
      </c>
      <c r="W369" s="4">
        <v>6.5</v>
      </c>
      <c r="X369" s="4">
        <v>6.5</v>
      </c>
      <c r="Y369" s="4">
        <v>6.5</v>
      </c>
      <c r="Z369" s="4">
        <v>6.5</v>
      </c>
      <c r="AA369" s="4">
        <v>6.5</v>
      </c>
      <c r="AB369" s="4">
        <v>6.5</v>
      </c>
      <c r="AC369">
        <v>6.5</v>
      </c>
    </row>
    <row r="370" spans="1:29" x14ac:dyDescent="0.3">
      <c r="A370" s="3">
        <v>44369</v>
      </c>
      <c r="M370" s="4"/>
      <c r="N370" s="4">
        <v>5</v>
      </c>
      <c r="O370" s="4">
        <v>5.75</v>
      </c>
      <c r="P370" s="4">
        <v>6.25</v>
      </c>
      <c r="Q370" s="4">
        <v>6.5</v>
      </c>
      <c r="R370" s="4">
        <v>6.5</v>
      </c>
      <c r="S370" s="4">
        <v>6.5</v>
      </c>
      <c r="T370" s="4">
        <v>6.5</v>
      </c>
      <c r="U370" s="4">
        <v>6.5</v>
      </c>
      <c r="V370" s="4">
        <v>6.5</v>
      </c>
      <c r="W370" s="4">
        <v>6.5</v>
      </c>
      <c r="X370" s="4">
        <v>6.5</v>
      </c>
      <c r="Y370" s="4">
        <v>6.5</v>
      </c>
      <c r="Z370" s="4">
        <v>6.5</v>
      </c>
      <c r="AA370" s="4">
        <v>6.5</v>
      </c>
      <c r="AB370" s="4">
        <v>6.5</v>
      </c>
      <c r="AC370">
        <v>6.75</v>
      </c>
    </row>
    <row r="371" spans="1:29" x14ac:dyDescent="0.3">
      <c r="A371" s="3">
        <v>44370</v>
      </c>
      <c r="N371" s="4">
        <v>5</v>
      </c>
      <c r="O371" s="4">
        <v>5.75</v>
      </c>
      <c r="P371" s="4">
        <v>6.25</v>
      </c>
      <c r="Q371" s="4">
        <v>6.5</v>
      </c>
      <c r="R371" s="4">
        <v>6.5</v>
      </c>
      <c r="S371" s="4">
        <v>6.5</v>
      </c>
      <c r="T371" s="4">
        <v>6.5</v>
      </c>
      <c r="U371" s="4">
        <v>6.5</v>
      </c>
      <c r="V371" s="4">
        <v>6.5</v>
      </c>
      <c r="W371" s="4">
        <v>6.5</v>
      </c>
      <c r="X371" s="4">
        <v>6.5</v>
      </c>
      <c r="Y371" s="4">
        <v>6.5</v>
      </c>
      <c r="Z371" s="4">
        <v>6.5</v>
      </c>
      <c r="AA371" s="4">
        <v>6.5</v>
      </c>
      <c r="AB371" s="4">
        <v>6.5</v>
      </c>
      <c r="AC371" s="4">
        <v>6.75</v>
      </c>
    </row>
    <row r="372" spans="1:29" x14ac:dyDescent="0.3">
      <c r="A372" s="3">
        <v>44371</v>
      </c>
      <c r="N372" s="4">
        <v>5</v>
      </c>
      <c r="O372" s="4">
        <v>5.75</v>
      </c>
      <c r="P372" s="4">
        <v>6.25</v>
      </c>
      <c r="Q372" s="4">
        <v>6.5</v>
      </c>
      <c r="R372" s="4">
        <v>6.5</v>
      </c>
      <c r="S372" s="4">
        <v>6.5</v>
      </c>
      <c r="T372" s="4">
        <v>6.5</v>
      </c>
      <c r="U372" s="4">
        <v>6.5</v>
      </c>
      <c r="V372" s="4">
        <v>6.5</v>
      </c>
      <c r="W372" s="4">
        <v>6.5</v>
      </c>
      <c r="X372" s="4">
        <v>6.5</v>
      </c>
      <c r="Y372" s="4">
        <v>6.5</v>
      </c>
      <c r="Z372" s="4">
        <v>6.5</v>
      </c>
      <c r="AA372" s="4">
        <v>6.5</v>
      </c>
      <c r="AB372" s="4">
        <v>6.5</v>
      </c>
      <c r="AC372" s="4">
        <v>6.75</v>
      </c>
    </row>
    <row r="373" spans="1:29" x14ac:dyDescent="0.3">
      <c r="A373" s="3">
        <v>44372</v>
      </c>
      <c r="N373" s="4">
        <v>5</v>
      </c>
      <c r="O373" s="4">
        <v>5.75</v>
      </c>
      <c r="P373" s="4">
        <v>6.5</v>
      </c>
      <c r="Q373" s="4">
        <v>6.5</v>
      </c>
      <c r="R373" s="4">
        <v>6.5</v>
      </c>
      <c r="S373" s="4">
        <v>6.5</v>
      </c>
      <c r="T373" s="4">
        <v>6.5</v>
      </c>
      <c r="U373" s="4">
        <v>6.5</v>
      </c>
      <c r="V373" s="4">
        <v>6.5</v>
      </c>
      <c r="W373" s="4">
        <v>6.5</v>
      </c>
      <c r="X373" s="4">
        <v>6.5</v>
      </c>
      <c r="Y373" s="4">
        <v>6.5</v>
      </c>
      <c r="Z373" s="4">
        <v>6.5</v>
      </c>
      <c r="AA373" s="4">
        <v>6.5</v>
      </c>
      <c r="AB373" s="4">
        <v>6.5</v>
      </c>
      <c r="AC373" s="4">
        <v>7</v>
      </c>
    </row>
    <row r="374" spans="1:29" x14ac:dyDescent="0.3">
      <c r="A374" s="3">
        <v>44375</v>
      </c>
      <c r="N374" s="4">
        <v>5</v>
      </c>
      <c r="O374" s="4">
        <v>5.75</v>
      </c>
      <c r="P374" s="4">
        <v>6.5</v>
      </c>
      <c r="Q374" s="4">
        <v>6.5</v>
      </c>
      <c r="R374" s="4">
        <v>6.5</v>
      </c>
      <c r="S374" s="4">
        <v>6.5</v>
      </c>
      <c r="T374" s="4">
        <v>6.5</v>
      </c>
      <c r="U374" s="4">
        <v>6.5</v>
      </c>
      <c r="V374" s="4">
        <v>6.5</v>
      </c>
      <c r="W374" s="4">
        <v>6.625</v>
      </c>
      <c r="X374" s="4">
        <v>6.75</v>
      </c>
      <c r="Y374" s="4">
        <v>6.5</v>
      </c>
      <c r="Z374" s="4">
        <v>6.625</v>
      </c>
      <c r="AA374" s="4">
        <v>6.625</v>
      </c>
      <c r="AB374" s="4">
        <v>6.75</v>
      </c>
      <c r="AC374" s="4">
        <v>7</v>
      </c>
    </row>
    <row r="375" spans="1:29" x14ac:dyDescent="0.3">
      <c r="A375" s="3">
        <v>44376</v>
      </c>
      <c r="N375" s="4">
        <v>5</v>
      </c>
      <c r="O375" s="4">
        <v>5.75</v>
      </c>
      <c r="P375" s="4">
        <v>6.5</v>
      </c>
      <c r="Q375" s="4">
        <v>6.5</v>
      </c>
      <c r="R375" s="4">
        <v>6.5</v>
      </c>
      <c r="S375" s="4">
        <v>6.5</v>
      </c>
      <c r="T375" s="4">
        <v>6.5</v>
      </c>
      <c r="U375" s="4">
        <v>6.5</v>
      </c>
      <c r="V375" s="4">
        <v>6.5</v>
      </c>
      <c r="W375" s="4">
        <v>6.625</v>
      </c>
      <c r="X375" s="4">
        <v>6.75</v>
      </c>
      <c r="Y375" s="4">
        <v>6.5</v>
      </c>
      <c r="Z375" s="4">
        <v>6.625</v>
      </c>
      <c r="AA375" s="4">
        <v>6.625</v>
      </c>
      <c r="AB375" s="4">
        <v>6.75</v>
      </c>
      <c r="AC375" s="4">
        <v>7</v>
      </c>
    </row>
    <row r="376" spans="1:29" x14ac:dyDescent="0.3">
      <c r="A376" s="3">
        <v>44377</v>
      </c>
      <c r="N376" s="4">
        <v>5</v>
      </c>
      <c r="O376" s="4">
        <v>5.75</v>
      </c>
      <c r="P376" s="4">
        <v>6.5</v>
      </c>
      <c r="Q376" s="4">
        <v>6.5</v>
      </c>
      <c r="R376" s="4">
        <v>6.5</v>
      </c>
      <c r="S376" s="4">
        <v>6.5</v>
      </c>
      <c r="T376" s="4">
        <v>6.625</v>
      </c>
      <c r="U376" s="4">
        <v>6.625</v>
      </c>
      <c r="V376" s="4">
        <v>6.625</v>
      </c>
      <c r="W376" s="4">
        <v>6.75</v>
      </c>
      <c r="X376" s="4">
        <v>6.75</v>
      </c>
      <c r="Y376" s="4">
        <v>6.625</v>
      </c>
      <c r="Z376" s="4">
        <v>6.75</v>
      </c>
      <c r="AA376" s="4">
        <v>6.75</v>
      </c>
      <c r="AB376" s="4">
        <v>6.75</v>
      </c>
      <c r="AC376" s="4">
        <v>7</v>
      </c>
    </row>
    <row r="377" spans="1:29" x14ac:dyDescent="0.3">
      <c r="A377" s="3">
        <v>44378</v>
      </c>
      <c r="N377" s="4">
        <v>5</v>
      </c>
      <c r="O377" s="4">
        <v>5.75</v>
      </c>
      <c r="P377" s="4">
        <v>6.5</v>
      </c>
      <c r="Q377" s="4">
        <v>6.5</v>
      </c>
      <c r="R377" s="4">
        <v>6.75</v>
      </c>
      <c r="S377" s="4">
        <v>6.75</v>
      </c>
      <c r="T377" s="4">
        <v>6.75</v>
      </c>
      <c r="U377" s="4">
        <v>6.75</v>
      </c>
      <c r="V377" s="4">
        <v>6.75</v>
      </c>
      <c r="W377" s="4">
        <v>6.75</v>
      </c>
      <c r="X377" s="4">
        <v>6.75</v>
      </c>
      <c r="Y377" s="4">
        <v>6.75</v>
      </c>
      <c r="Z377" s="4">
        <v>6.75</v>
      </c>
      <c r="AA377" s="4">
        <v>6.75</v>
      </c>
      <c r="AB377" s="4">
        <v>6.75</v>
      </c>
      <c r="AC377" s="4">
        <v>7</v>
      </c>
    </row>
    <row r="378" spans="1:29" x14ac:dyDescent="0.3">
      <c r="A378" s="3">
        <v>44379</v>
      </c>
      <c r="N378" s="4">
        <v>5</v>
      </c>
      <c r="O378" s="4">
        <v>5.75</v>
      </c>
      <c r="P378" s="4">
        <v>6.5</v>
      </c>
      <c r="Q378" s="4">
        <v>6.5</v>
      </c>
      <c r="R378" s="4">
        <v>6.75</v>
      </c>
      <c r="S378" s="4">
        <v>6.75</v>
      </c>
      <c r="T378" s="4">
        <v>6.75</v>
      </c>
      <c r="U378" s="4">
        <v>6.75</v>
      </c>
      <c r="V378" s="4">
        <v>6.75</v>
      </c>
      <c r="W378" s="4">
        <v>6.75</v>
      </c>
      <c r="X378" s="4">
        <v>6.75</v>
      </c>
      <c r="Y378" s="4">
        <v>6.75</v>
      </c>
      <c r="Z378" s="4">
        <v>6.75</v>
      </c>
      <c r="AA378" s="4">
        <v>6.75</v>
      </c>
      <c r="AB378" s="4">
        <v>6.75</v>
      </c>
      <c r="AC378" s="4">
        <v>7</v>
      </c>
    </row>
    <row r="379" spans="1:29" x14ac:dyDescent="0.3">
      <c r="A379" s="3">
        <v>44382</v>
      </c>
      <c r="N379" s="4">
        <v>5</v>
      </c>
      <c r="O379" s="4">
        <v>5.75</v>
      </c>
      <c r="P379" s="4">
        <v>6.5</v>
      </c>
      <c r="Q379" s="4">
        <v>6.5</v>
      </c>
      <c r="R379" s="4">
        <v>6.75</v>
      </c>
      <c r="S379" s="4">
        <v>6.75</v>
      </c>
      <c r="T379" s="4">
        <v>6.75</v>
      </c>
      <c r="U379" s="4">
        <v>6.75</v>
      </c>
      <c r="V379" s="4">
        <v>6.75</v>
      </c>
      <c r="W379" s="4">
        <v>6.75</v>
      </c>
      <c r="X379" s="4">
        <v>6.75</v>
      </c>
      <c r="Y379" s="4">
        <v>6.75</v>
      </c>
      <c r="Z379" s="4">
        <v>6.75</v>
      </c>
      <c r="AA379" s="4">
        <v>6.75</v>
      </c>
      <c r="AB379" s="4">
        <v>6.75</v>
      </c>
      <c r="AC379" s="4">
        <v>7</v>
      </c>
    </row>
    <row r="380" spans="1:29" x14ac:dyDescent="0.3">
      <c r="A380" s="3">
        <v>44383</v>
      </c>
      <c r="N380" s="4">
        <v>5</v>
      </c>
      <c r="O380" s="4">
        <v>5.75</v>
      </c>
      <c r="P380" s="4">
        <v>6.5</v>
      </c>
      <c r="Q380" s="4">
        <v>6.5</v>
      </c>
      <c r="R380" s="4">
        <v>6.75</v>
      </c>
      <c r="S380" s="4">
        <v>6.75</v>
      </c>
      <c r="T380" s="4">
        <v>6.75</v>
      </c>
      <c r="U380" s="4">
        <v>6.75</v>
      </c>
      <c r="V380" s="4">
        <v>6.75</v>
      </c>
      <c r="W380" s="4">
        <v>6.75</v>
      </c>
      <c r="X380" s="4">
        <v>6.75</v>
      </c>
      <c r="Y380" s="4">
        <v>6.75</v>
      </c>
      <c r="Z380" s="4">
        <v>6.75</v>
      </c>
      <c r="AA380" s="4">
        <v>6.75</v>
      </c>
      <c r="AB380" s="4">
        <v>6.75</v>
      </c>
      <c r="AC380" s="4">
        <v>7</v>
      </c>
    </row>
    <row r="381" spans="1:29" x14ac:dyDescent="0.3">
      <c r="A381" s="3">
        <v>44384</v>
      </c>
      <c r="N381" s="4">
        <v>5</v>
      </c>
      <c r="O381" s="4">
        <v>5.75</v>
      </c>
      <c r="P381" s="4">
        <v>6.5</v>
      </c>
      <c r="Q381" s="4">
        <v>6.5</v>
      </c>
      <c r="R381" s="4">
        <v>6.75</v>
      </c>
      <c r="S381" s="4">
        <v>6.75</v>
      </c>
      <c r="T381" s="4">
        <v>6.875</v>
      </c>
      <c r="U381" s="4">
        <v>6.875</v>
      </c>
      <c r="V381" s="4">
        <v>6.75</v>
      </c>
      <c r="W381" s="4">
        <v>6.875</v>
      </c>
      <c r="X381" s="4">
        <v>6.875</v>
      </c>
      <c r="Y381" s="4">
        <v>6.75</v>
      </c>
      <c r="Z381" s="4">
        <v>6.75</v>
      </c>
      <c r="AA381" s="4">
        <v>6.75</v>
      </c>
      <c r="AB381" s="4">
        <v>6.75</v>
      </c>
      <c r="AC381" s="4">
        <v>7</v>
      </c>
    </row>
    <row r="382" spans="1:29" x14ac:dyDescent="0.3">
      <c r="A382" s="3">
        <v>44385</v>
      </c>
      <c r="N382" s="4">
        <v>5</v>
      </c>
      <c r="O382" s="4">
        <v>5.75</v>
      </c>
      <c r="P382" s="4">
        <v>6.5</v>
      </c>
      <c r="Q382" s="4">
        <v>6.625</v>
      </c>
      <c r="R382" s="4">
        <v>6.75</v>
      </c>
      <c r="S382" s="4">
        <v>7</v>
      </c>
      <c r="T382" s="4">
        <v>7</v>
      </c>
      <c r="U382" s="4">
        <v>7</v>
      </c>
      <c r="V382" s="4">
        <v>7</v>
      </c>
      <c r="W382" s="4">
        <v>7</v>
      </c>
      <c r="X382" s="4">
        <v>7</v>
      </c>
      <c r="Y382" s="4">
        <v>7</v>
      </c>
      <c r="Z382" s="4">
        <v>6.75</v>
      </c>
      <c r="AA382" s="4">
        <v>6.75</v>
      </c>
      <c r="AB382" s="4">
        <v>6.75</v>
      </c>
      <c r="AC382" s="4">
        <v>6.875</v>
      </c>
    </row>
    <row r="383" spans="1:29" x14ac:dyDescent="0.3">
      <c r="A383" s="3">
        <v>44386</v>
      </c>
      <c r="N383" s="4">
        <v>5</v>
      </c>
      <c r="O383" s="4">
        <v>5.75</v>
      </c>
      <c r="P383" s="4">
        <v>6.5</v>
      </c>
      <c r="Q383" s="4">
        <v>6.625</v>
      </c>
      <c r="R383" s="4">
        <v>6.75</v>
      </c>
      <c r="S383" s="4">
        <v>7</v>
      </c>
      <c r="T383" s="4">
        <v>7</v>
      </c>
      <c r="U383" s="4">
        <v>7</v>
      </c>
      <c r="V383" s="4">
        <v>7</v>
      </c>
      <c r="W383" s="4">
        <v>7</v>
      </c>
      <c r="X383" s="4">
        <v>7</v>
      </c>
      <c r="Y383" s="4">
        <v>7</v>
      </c>
      <c r="Z383" s="4">
        <v>6.75</v>
      </c>
      <c r="AA383" s="4">
        <v>6.75</v>
      </c>
      <c r="AB383" s="4">
        <v>6.75</v>
      </c>
      <c r="AC383" s="4">
        <v>6.875</v>
      </c>
    </row>
    <row r="384" spans="1:29" x14ac:dyDescent="0.3">
      <c r="A384" s="3">
        <v>44389</v>
      </c>
      <c r="N384" s="4">
        <v>5</v>
      </c>
      <c r="O384" s="4">
        <v>5.75</v>
      </c>
      <c r="P384" s="4">
        <v>6.5</v>
      </c>
      <c r="Q384" s="4">
        <v>6.75</v>
      </c>
      <c r="R384" s="4">
        <v>7</v>
      </c>
      <c r="S384" s="4">
        <v>7</v>
      </c>
      <c r="T384" s="4">
        <v>7</v>
      </c>
      <c r="U384" s="4">
        <v>7</v>
      </c>
      <c r="V384" s="4">
        <v>7</v>
      </c>
      <c r="W384" s="4">
        <v>7</v>
      </c>
      <c r="X384" s="4">
        <v>7</v>
      </c>
      <c r="Y384" s="4">
        <v>7</v>
      </c>
      <c r="Z384" s="4">
        <v>6.75</v>
      </c>
      <c r="AA384" s="4">
        <v>6.875</v>
      </c>
      <c r="AB384" s="4">
        <v>6.875</v>
      </c>
      <c r="AC384" s="4">
        <v>7</v>
      </c>
    </row>
    <row r="385" spans="1:29" x14ac:dyDescent="0.3">
      <c r="A385" s="3">
        <v>44390</v>
      </c>
      <c r="N385" s="4">
        <v>5</v>
      </c>
      <c r="O385" s="4">
        <v>5.75</v>
      </c>
      <c r="P385" s="4">
        <v>6.5</v>
      </c>
      <c r="Q385" s="4">
        <v>6.75</v>
      </c>
      <c r="R385" s="4">
        <v>7</v>
      </c>
      <c r="S385" s="4">
        <v>7</v>
      </c>
      <c r="T385" s="4">
        <v>7</v>
      </c>
      <c r="U385" s="4">
        <v>7</v>
      </c>
      <c r="V385" s="4">
        <v>7</v>
      </c>
      <c r="W385" s="4">
        <v>7</v>
      </c>
      <c r="X385" s="4">
        <v>7</v>
      </c>
      <c r="Y385" s="4">
        <v>7</v>
      </c>
      <c r="Z385" s="4">
        <v>6.75</v>
      </c>
      <c r="AA385" s="4">
        <v>7</v>
      </c>
      <c r="AB385" s="4">
        <v>7</v>
      </c>
      <c r="AC385" s="4">
        <v>7</v>
      </c>
    </row>
    <row r="386" spans="1:29" x14ac:dyDescent="0.3">
      <c r="A386" s="3">
        <v>44391</v>
      </c>
      <c r="N386" s="4">
        <v>5</v>
      </c>
      <c r="O386" s="4">
        <v>5.75</v>
      </c>
      <c r="P386" s="4">
        <v>6.5</v>
      </c>
      <c r="Q386" s="4">
        <v>6.75</v>
      </c>
      <c r="R386" s="4">
        <v>7</v>
      </c>
      <c r="S386" s="4">
        <v>7</v>
      </c>
      <c r="T386" s="4">
        <v>7</v>
      </c>
      <c r="U386" s="4">
        <v>7</v>
      </c>
      <c r="V386" s="4">
        <v>7</v>
      </c>
      <c r="W386" s="4">
        <v>7</v>
      </c>
      <c r="X386" s="4">
        <v>7</v>
      </c>
      <c r="Y386" s="4">
        <v>7</v>
      </c>
      <c r="Z386" s="4">
        <v>6.875</v>
      </c>
      <c r="AA386" s="4">
        <v>7</v>
      </c>
      <c r="AB386" s="4">
        <v>7</v>
      </c>
      <c r="AC386" s="4">
        <v>7</v>
      </c>
    </row>
    <row r="387" spans="1:29" x14ac:dyDescent="0.3">
      <c r="A387" s="3">
        <v>44392</v>
      </c>
      <c r="N387" s="4">
        <v>5</v>
      </c>
      <c r="O387" s="4">
        <v>5.75</v>
      </c>
      <c r="P387" s="4">
        <v>6.5</v>
      </c>
      <c r="Q387" s="4">
        <v>6.75</v>
      </c>
      <c r="R387" s="4">
        <v>7</v>
      </c>
      <c r="S387" s="4">
        <v>7</v>
      </c>
      <c r="T387" s="4">
        <v>7</v>
      </c>
      <c r="U387" s="4">
        <v>7</v>
      </c>
      <c r="V387" s="4">
        <v>7</v>
      </c>
      <c r="W387" s="4">
        <v>7</v>
      </c>
      <c r="X387" s="4">
        <v>7</v>
      </c>
      <c r="Y387" s="4">
        <v>7</v>
      </c>
      <c r="Z387" s="4">
        <v>6.875</v>
      </c>
      <c r="AA387" s="4">
        <v>7</v>
      </c>
      <c r="AB387" s="4">
        <v>7</v>
      </c>
      <c r="AC387" s="4">
        <v>7</v>
      </c>
    </row>
    <row r="388" spans="1:29" x14ac:dyDescent="0.3">
      <c r="A388" s="3">
        <v>44393</v>
      </c>
      <c r="N388" s="4">
        <v>5</v>
      </c>
      <c r="O388" s="4">
        <v>5.75</v>
      </c>
      <c r="P388" s="4">
        <v>6.5</v>
      </c>
      <c r="Q388" s="4">
        <v>6.75</v>
      </c>
      <c r="R388" s="4">
        <v>7</v>
      </c>
      <c r="S388" s="4">
        <v>7</v>
      </c>
      <c r="T388" s="4">
        <v>7</v>
      </c>
      <c r="U388" s="4">
        <v>7</v>
      </c>
      <c r="V388" s="4">
        <v>7</v>
      </c>
      <c r="W388" s="4">
        <v>7</v>
      </c>
      <c r="X388" s="4">
        <v>7</v>
      </c>
      <c r="Y388" s="4">
        <v>7</v>
      </c>
      <c r="Z388" s="4">
        <v>7</v>
      </c>
      <c r="AA388" s="4">
        <v>7</v>
      </c>
      <c r="AB388" s="4">
        <v>7</v>
      </c>
      <c r="AC388" s="4">
        <v>7</v>
      </c>
    </row>
    <row r="389" spans="1:29" x14ac:dyDescent="0.3">
      <c r="A389" s="3">
        <v>44396</v>
      </c>
      <c r="N389" s="4">
        <v>5</v>
      </c>
      <c r="O389" s="4">
        <v>5.75</v>
      </c>
      <c r="P389" s="4">
        <v>6.5</v>
      </c>
      <c r="Q389" s="4">
        <v>6.75</v>
      </c>
      <c r="R389" s="4">
        <v>7</v>
      </c>
      <c r="S389" s="4">
        <v>7</v>
      </c>
      <c r="T389" s="4">
        <v>7</v>
      </c>
      <c r="U389" s="4">
        <v>7</v>
      </c>
      <c r="V389" s="4">
        <v>7</v>
      </c>
      <c r="W389" s="4">
        <v>7</v>
      </c>
      <c r="X389" s="4">
        <v>7</v>
      </c>
      <c r="Y389" s="4">
        <v>7</v>
      </c>
      <c r="Z389" s="4">
        <v>6.875</v>
      </c>
      <c r="AA389" s="4">
        <v>7</v>
      </c>
      <c r="AB389" s="4">
        <v>7</v>
      </c>
      <c r="AC389" s="4">
        <v>7</v>
      </c>
    </row>
    <row r="390" spans="1:29" x14ac:dyDescent="0.3">
      <c r="A390" s="3">
        <v>44397</v>
      </c>
      <c r="N390" s="4">
        <v>5</v>
      </c>
      <c r="O390" s="4">
        <v>5.75</v>
      </c>
      <c r="P390" s="4">
        <v>6.5</v>
      </c>
      <c r="Q390" s="4">
        <v>6.75</v>
      </c>
      <c r="R390" s="4">
        <v>7</v>
      </c>
      <c r="S390" s="4">
        <v>7</v>
      </c>
      <c r="T390" s="4">
        <v>7</v>
      </c>
      <c r="U390" s="4">
        <v>7</v>
      </c>
      <c r="V390" s="4">
        <v>7</v>
      </c>
      <c r="W390" s="4">
        <v>7</v>
      </c>
      <c r="X390" s="4">
        <v>7</v>
      </c>
      <c r="Y390" s="4">
        <v>7</v>
      </c>
      <c r="Z390" s="4">
        <v>6.875</v>
      </c>
      <c r="AA390" s="4">
        <v>7</v>
      </c>
      <c r="AB390" s="4">
        <v>7</v>
      </c>
      <c r="AC390" s="4">
        <v>7</v>
      </c>
    </row>
    <row r="391" spans="1:29" x14ac:dyDescent="0.3">
      <c r="A391" s="3">
        <v>44398</v>
      </c>
      <c r="N391" s="4">
        <v>5</v>
      </c>
      <c r="O391" s="4">
        <v>5.75</v>
      </c>
      <c r="P391" s="4">
        <v>6.5</v>
      </c>
      <c r="Q391" s="4">
        <v>6.75</v>
      </c>
      <c r="R391" s="4">
        <v>7</v>
      </c>
      <c r="S391" s="4">
        <v>7</v>
      </c>
      <c r="T391" s="4">
        <v>7</v>
      </c>
      <c r="U391" s="4">
        <v>7</v>
      </c>
      <c r="V391" s="4">
        <v>7</v>
      </c>
      <c r="W391" s="4">
        <v>7</v>
      </c>
      <c r="X391" s="4">
        <v>7</v>
      </c>
      <c r="Y391" s="4">
        <v>7</v>
      </c>
      <c r="Z391" s="4">
        <v>6.875</v>
      </c>
      <c r="AA391" s="4">
        <v>7</v>
      </c>
      <c r="AB391" s="4">
        <v>7</v>
      </c>
      <c r="AC391" s="4">
        <v>7</v>
      </c>
    </row>
    <row r="392" spans="1:29" x14ac:dyDescent="0.3">
      <c r="A392" s="3">
        <v>44399</v>
      </c>
      <c r="N392" s="4">
        <v>5</v>
      </c>
      <c r="O392" s="4">
        <v>5.75</v>
      </c>
      <c r="P392" s="4">
        <v>6.5</v>
      </c>
      <c r="Q392" s="4">
        <v>6.75</v>
      </c>
      <c r="R392" s="4">
        <v>7</v>
      </c>
      <c r="S392" s="4">
        <v>7</v>
      </c>
      <c r="T392" s="4">
        <v>7</v>
      </c>
      <c r="U392" s="4">
        <v>7</v>
      </c>
      <c r="V392" s="4">
        <v>7</v>
      </c>
      <c r="W392" s="4">
        <v>7</v>
      </c>
      <c r="X392" s="4">
        <v>7</v>
      </c>
      <c r="Y392" s="4">
        <v>7</v>
      </c>
      <c r="Z392" s="4">
        <v>6.75</v>
      </c>
      <c r="AA392" s="4">
        <v>7</v>
      </c>
      <c r="AB392" s="4">
        <v>7</v>
      </c>
      <c r="AC392" s="4">
        <v>7</v>
      </c>
    </row>
    <row r="393" spans="1:29" x14ac:dyDescent="0.3">
      <c r="A393" s="3">
        <v>44400</v>
      </c>
      <c r="N393" s="4">
        <v>5.25</v>
      </c>
      <c r="O393" s="4">
        <v>6</v>
      </c>
      <c r="P393" s="4">
        <v>6.5</v>
      </c>
      <c r="Q393" s="4">
        <v>7</v>
      </c>
      <c r="R393" s="4">
        <v>7</v>
      </c>
      <c r="S393" s="4">
        <v>7</v>
      </c>
      <c r="T393" s="4">
        <v>7</v>
      </c>
      <c r="U393" s="4">
        <v>7</v>
      </c>
      <c r="V393" s="4">
        <v>7</v>
      </c>
      <c r="W393" s="4">
        <v>7</v>
      </c>
      <c r="X393" s="4">
        <v>7</v>
      </c>
      <c r="Y393" s="4">
        <v>7</v>
      </c>
      <c r="Z393" s="4">
        <v>7</v>
      </c>
      <c r="AA393" s="4">
        <v>7</v>
      </c>
      <c r="AB393" s="4">
        <v>7</v>
      </c>
      <c r="AC393" s="4">
        <v>7</v>
      </c>
    </row>
    <row r="394" spans="1:29" x14ac:dyDescent="0.3">
      <c r="A394" s="3">
        <v>44403</v>
      </c>
      <c r="N394" s="4">
        <v>5.25</v>
      </c>
      <c r="O394" s="4">
        <v>6</v>
      </c>
      <c r="P394" s="4">
        <v>6.5</v>
      </c>
      <c r="Q394" s="4">
        <v>7</v>
      </c>
      <c r="R394" s="4">
        <v>7</v>
      </c>
      <c r="S394" s="4">
        <v>7</v>
      </c>
      <c r="T394" s="4">
        <v>7</v>
      </c>
      <c r="U394" s="4">
        <v>7</v>
      </c>
      <c r="V394" s="4">
        <v>7</v>
      </c>
      <c r="W394" s="4">
        <v>7</v>
      </c>
      <c r="X394" s="4">
        <v>7</v>
      </c>
      <c r="Y394" s="4">
        <v>7</v>
      </c>
      <c r="Z394" s="4">
        <v>7</v>
      </c>
      <c r="AA394" s="4">
        <v>7</v>
      </c>
      <c r="AB394" s="4">
        <v>7</v>
      </c>
      <c r="AC394" s="4">
        <v>7</v>
      </c>
    </row>
    <row r="395" spans="1:29" x14ac:dyDescent="0.3">
      <c r="A395" s="3">
        <v>44404</v>
      </c>
      <c r="N395" s="4">
        <v>5.25</v>
      </c>
      <c r="O395" s="4">
        <v>6</v>
      </c>
      <c r="P395" s="4">
        <v>6.5</v>
      </c>
      <c r="Q395" s="4">
        <v>7</v>
      </c>
      <c r="R395" s="4">
        <v>7</v>
      </c>
      <c r="S395" s="4">
        <v>7</v>
      </c>
      <c r="T395" s="4">
        <v>7</v>
      </c>
      <c r="U395" s="4">
        <v>7</v>
      </c>
      <c r="V395" s="4">
        <v>7</v>
      </c>
      <c r="W395" s="4">
        <v>7</v>
      </c>
      <c r="X395" s="4">
        <v>7</v>
      </c>
      <c r="Y395" s="4">
        <v>7</v>
      </c>
      <c r="Z395" s="4">
        <v>7</v>
      </c>
      <c r="AA395" s="4">
        <v>7</v>
      </c>
      <c r="AB395" s="4">
        <v>7</v>
      </c>
      <c r="AC395" s="4">
        <v>7</v>
      </c>
    </row>
    <row r="396" spans="1:29" x14ac:dyDescent="0.3">
      <c r="A396" s="3">
        <v>44405</v>
      </c>
      <c r="N396" s="4">
        <v>5.25</v>
      </c>
      <c r="O396" s="4">
        <v>6</v>
      </c>
      <c r="P396" s="4">
        <v>6.5</v>
      </c>
      <c r="Q396" s="4">
        <v>7</v>
      </c>
      <c r="R396" s="4">
        <v>7</v>
      </c>
      <c r="S396" s="4">
        <v>7</v>
      </c>
      <c r="T396" s="4">
        <v>7</v>
      </c>
      <c r="U396" s="4">
        <v>7</v>
      </c>
      <c r="V396" s="4">
        <v>7</v>
      </c>
      <c r="W396" s="4">
        <v>7</v>
      </c>
      <c r="X396" s="4">
        <v>7</v>
      </c>
      <c r="Y396" s="4">
        <v>7</v>
      </c>
      <c r="Z396" s="4">
        <v>7</v>
      </c>
      <c r="AA396" s="4">
        <v>7</v>
      </c>
      <c r="AB396" s="4">
        <v>7</v>
      </c>
      <c r="AC396" s="4">
        <v>7</v>
      </c>
    </row>
    <row r="397" spans="1:29" x14ac:dyDescent="0.3">
      <c r="A397" s="3">
        <v>44406</v>
      </c>
      <c r="N397" s="4">
        <v>5.25</v>
      </c>
      <c r="O397" s="4">
        <v>6</v>
      </c>
      <c r="P397" s="4">
        <v>6.5</v>
      </c>
      <c r="Q397" s="4">
        <v>7</v>
      </c>
      <c r="R397" s="4">
        <v>7</v>
      </c>
      <c r="S397" s="4">
        <v>7</v>
      </c>
      <c r="T397" s="4">
        <v>7</v>
      </c>
      <c r="U397" s="4">
        <v>7</v>
      </c>
      <c r="V397" s="4">
        <v>7</v>
      </c>
      <c r="W397" s="4">
        <v>7</v>
      </c>
      <c r="X397" s="4">
        <v>7</v>
      </c>
      <c r="Y397" s="4">
        <v>7</v>
      </c>
      <c r="Z397" s="4">
        <v>7</v>
      </c>
      <c r="AA397" s="4">
        <v>7</v>
      </c>
      <c r="AB397" s="4">
        <v>7</v>
      </c>
      <c r="AC397" s="4">
        <v>7</v>
      </c>
    </row>
    <row r="398" spans="1:29" x14ac:dyDescent="0.3">
      <c r="A398" s="3">
        <v>44407</v>
      </c>
      <c r="N398" s="4">
        <v>5.25</v>
      </c>
      <c r="O398" s="4">
        <v>6.25</v>
      </c>
      <c r="P398" s="4">
        <v>6.75</v>
      </c>
      <c r="Q398" s="4">
        <v>7</v>
      </c>
      <c r="R398" s="4">
        <v>7</v>
      </c>
      <c r="S398" s="4">
        <v>7</v>
      </c>
      <c r="T398" s="4">
        <v>7</v>
      </c>
      <c r="U398" s="4">
        <v>7</v>
      </c>
      <c r="V398" s="4">
        <v>7</v>
      </c>
      <c r="W398" s="4">
        <v>7</v>
      </c>
      <c r="X398" s="4">
        <v>7</v>
      </c>
      <c r="Y398" s="4">
        <v>7</v>
      </c>
      <c r="Z398" s="4">
        <v>7</v>
      </c>
      <c r="AA398" s="4">
        <v>7</v>
      </c>
      <c r="AB398" s="4">
        <v>7</v>
      </c>
      <c r="AC398" s="4">
        <v>7</v>
      </c>
    </row>
    <row r="399" spans="1:29" x14ac:dyDescent="0.3">
      <c r="A399" s="3">
        <v>44410</v>
      </c>
      <c r="N399" s="4">
        <v>5.25</v>
      </c>
      <c r="O399" s="4">
        <v>6.25</v>
      </c>
      <c r="P399" s="4">
        <v>6.75</v>
      </c>
      <c r="Q399" s="4">
        <v>7</v>
      </c>
      <c r="R399" s="4">
        <v>7</v>
      </c>
      <c r="S399" s="4">
        <v>7</v>
      </c>
      <c r="T399" s="4">
        <v>7</v>
      </c>
      <c r="U399" s="4">
        <v>7</v>
      </c>
      <c r="V399" s="4">
        <v>7</v>
      </c>
      <c r="W399" s="4">
        <v>7</v>
      </c>
      <c r="X399" s="4">
        <v>7</v>
      </c>
      <c r="Y399" s="4">
        <v>7</v>
      </c>
      <c r="Z399" s="4">
        <v>7</v>
      </c>
      <c r="AA399" s="4">
        <v>7</v>
      </c>
      <c r="AB399" s="4">
        <v>7</v>
      </c>
      <c r="AC399" s="4">
        <v>7</v>
      </c>
    </row>
    <row r="400" spans="1:29" x14ac:dyDescent="0.3">
      <c r="A400" s="3">
        <v>44411</v>
      </c>
      <c r="N400" s="4">
        <v>5.25</v>
      </c>
      <c r="O400" s="4">
        <v>6.25</v>
      </c>
      <c r="P400" s="4">
        <v>6.75</v>
      </c>
      <c r="Q400" s="4">
        <v>7</v>
      </c>
      <c r="R400" s="4">
        <v>7</v>
      </c>
      <c r="S400" s="4">
        <v>7</v>
      </c>
      <c r="T400" s="4">
        <v>7</v>
      </c>
      <c r="U400" s="4">
        <v>7</v>
      </c>
      <c r="V400" s="4">
        <v>7</v>
      </c>
      <c r="W400" s="4">
        <v>7</v>
      </c>
      <c r="X400" s="4">
        <v>7</v>
      </c>
      <c r="Y400" s="4">
        <v>7</v>
      </c>
      <c r="Z400" s="4">
        <v>7</v>
      </c>
      <c r="AA400" s="4">
        <v>7</v>
      </c>
      <c r="AB400" s="4">
        <v>7</v>
      </c>
      <c r="AC400" s="4">
        <v>7</v>
      </c>
    </row>
    <row r="401" spans="1:30" x14ac:dyDescent="0.3">
      <c r="A401" s="3">
        <v>44412</v>
      </c>
      <c r="N401" s="4">
        <v>5.25</v>
      </c>
      <c r="O401" s="4">
        <v>6.25</v>
      </c>
      <c r="P401" s="4">
        <v>6.75</v>
      </c>
      <c r="Q401" s="4">
        <v>7</v>
      </c>
      <c r="R401" s="4">
        <v>7</v>
      </c>
      <c r="S401" s="4">
        <v>7</v>
      </c>
      <c r="T401" s="4">
        <v>7</v>
      </c>
      <c r="U401" s="4">
        <v>7</v>
      </c>
      <c r="V401" s="4">
        <v>7</v>
      </c>
      <c r="W401" s="4">
        <v>7</v>
      </c>
      <c r="X401" s="4">
        <v>7</v>
      </c>
      <c r="Y401" s="4">
        <v>7</v>
      </c>
      <c r="Z401" s="4">
        <v>7</v>
      </c>
      <c r="AA401" s="4">
        <v>7</v>
      </c>
      <c r="AB401" s="4">
        <v>7</v>
      </c>
      <c r="AC401" s="4">
        <v>7</v>
      </c>
    </row>
    <row r="402" spans="1:30" x14ac:dyDescent="0.3">
      <c r="A402" s="3">
        <v>44413</v>
      </c>
      <c r="N402" s="4"/>
      <c r="O402" s="4">
        <v>6.25</v>
      </c>
      <c r="P402" s="4">
        <v>7</v>
      </c>
      <c r="Q402" s="4">
        <v>7</v>
      </c>
      <c r="R402" s="4">
        <v>7.25</v>
      </c>
      <c r="S402" s="4">
        <v>7.25</v>
      </c>
      <c r="T402" s="4">
        <v>7.25</v>
      </c>
      <c r="U402" s="4">
        <v>7.25</v>
      </c>
      <c r="V402" s="4">
        <v>7.25</v>
      </c>
      <c r="W402" s="4">
        <v>7.25</v>
      </c>
      <c r="X402" s="4">
        <v>7.25</v>
      </c>
      <c r="Y402" s="4">
        <v>7</v>
      </c>
      <c r="Z402" s="4">
        <v>7</v>
      </c>
      <c r="AA402" s="4">
        <v>7</v>
      </c>
      <c r="AB402" s="4">
        <v>7</v>
      </c>
      <c r="AC402" s="4">
        <v>7</v>
      </c>
      <c r="AD402">
        <v>6.25</v>
      </c>
    </row>
    <row r="403" spans="1:30" x14ac:dyDescent="0.3">
      <c r="A403" s="3">
        <v>44414</v>
      </c>
      <c r="N403" s="4"/>
      <c r="O403" s="4">
        <v>6.25</v>
      </c>
      <c r="P403" s="4">
        <v>7</v>
      </c>
      <c r="Q403" s="4">
        <v>7.25</v>
      </c>
      <c r="R403" s="4">
        <v>7.5</v>
      </c>
      <c r="S403" s="4">
        <v>7.5</v>
      </c>
      <c r="T403" s="4">
        <v>7.5</v>
      </c>
      <c r="U403" s="4">
        <v>7.5</v>
      </c>
      <c r="V403" s="4">
        <v>7.5</v>
      </c>
      <c r="W403" s="4">
        <v>7.25</v>
      </c>
      <c r="X403" s="4">
        <v>7.25</v>
      </c>
      <c r="Y403" s="4">
        <v>7.25</v>
      </c>
      <c r="Z403" s="4">
        <v>7</v>
      </c>
      <c r="AA403" s="4">
        <v>7</v>
      </c>
      <c r="AB403" s="4">
        <v>7</v>
      </c>
      <c r="AC403" s="4">
        <v>7</v>
      </c>
      <c r="AD403">
        <v>7</v>
      </c>
    </row>
    <row r="404" spans="1:30" x14ac:dyDescent="0.3">
      <c r="A404" s="3">
        <v>44417</v>
      </c>
      <c r="N404" s="4"/>
      <c r="O404" s="4">
        <v>6.25</v>
      </c>
      <c r="P404" s="4">
        <v>7</v>
      </c>
      <c r="Q404" s="4">
        <v>7.25</v>
      </c>
      <c r="R404" s="4">
        <v>7.5</v>
      </c>
      <c r="S404" s="4">
        <v>7.5</v>
      </c>
      <c r="T404" s="4">
        <v>7.5</v>
      </c>
      <c r="U404" s="4">
        <v>7.5</v>
      </c>
      <c r="V404" s="4">
        <v>7.5</v>
      </c>
      <c r="W404" s="4">
        <v>7.5</v>
      </c>
      <c r="X404" s="4">
        <v>7.5</v>
      </c>
      <c r="Y404" s="4">
        <v>7.25</v>
      </c>
      <c r="Z404" s="4">
        <v>7</v>
      </c>
      <c r="AA404" s="4">
        <v>7</v>
      </c>
      <c r="AB404" s="4">
        <v>7</v>
      </c>
      <c r="AC404" s="4">
        <v>7</v>
      </c>
      <c r="AD404">
        <v>7</v>
      </c>
    </row>
    <row r="405" spans="1:30" x14ac:dyDescent="0.3">
      <c r="A405" s="3">
        <v>44418</v>
      </c>
      <c r="O405" s="4">
        <v>6.25</v>
      </c>
      <c r="P405" s="4">
        <v>7</v>
      </c>
      <c r="Q405" s="4">
        <v>7.5</v>
      </c>
      <c r="R405" s="4">
        <v>7.5</v>
      </c>
      <c r="S405" s="4">
        <v>7.5</v>
      </c>
      <c r="T405" s="4">
        <v>7.5</v>
      </c>
      <c r="U405" s="4">
        <v>7.5</v>
      </c>
      <c r="V405" s="4">
        <v>7.5</v>
      </c>
      <c r="W405" s="4">
        <v>7.5</v>
      </c>
      <c r="X405" s="4">
        <v>7.5</v>
      </c>
      <c r="Y405" s="4">
        <v>7.5</v>
      </c>
      <c r="Z405" s="4">
        <v>7</v>
      </c>
      <c r="AA405" s="4">
        <v>7</v>
      </c>
      <c r="AB405" s="4">
        <v>7</v>
      </c>
      <c r="AC405" s="4">
        <v>7</v>
      </c>
      <c r="AD405">
        <v>7</v>
      </c>
    </row>
    <row r="406" spans="1:30" x14ac:dyDescent="0.3">
      <c r="A406" s="3">
        <v>44419</v>
      </c>
      <c r="O406" s="4">
        <v>6.25</v>
      </c>
      <c r="P406" s="4">
        <v>7</v>
      </c>
      <c r="Q406" s="4">
        <v>7.5</v>
      </c>
      <c r="R406" s="4">
        <v>7.5</v>
      </c>
      <c r="S406" s="4">
        <v>7.5</v>
      </c>
      <c r="T406" s="4">
        <v>7.5</v>
      </c>
      <c r="U406" s="4">
        <v>7.5</v>
      </c>
      <c r="V406" s="4">
        <v>7.5</v>
      </c>
      <c r="W406" s="4">
        <v>7.5</v>
      </c>
      <c r="X406" s="4">
        <v>7.5</v>
      </c>
      <c r="Y406" s="4">
        <v>7.5</v>
      </c>
      <c r="Z406" s="4">
        <v>7</v>
      </c>
      <c r="AA406" s="4">
        <v>7</v>
      </c>
      <c r="AB406" s="4">
        <v>7</v>
      </c>
      <c r="AC406" s="4">
        <v>7</v>
      </c>
      <c r="AD406">
        <v>7</v>
      </c>
    </row>
    <row r="407" spans="1:30" x14ac:dyDescent="0.3">
      <c r="A407" s="3">
        <v>44420</v>
      </c>
      <c r="O407" s="4">
        <v>6.25</v>
      </c>
      <c r="P407" s="4">
        <v>7</v>
      </c>
      <c r="Q407" s="4">
        <v>7.5</v>
      </c>
      <c r="R407" s="4">
        <v>7.5</v>
      </c>
      <c r="S407" s="4">
        <v>7.5</v>
      </c>
      <c r="T407" s="4">
        <v>7.5</v>
      </c>
      <c r="U407" s="4">
        <v>7.5</v>
      </c>
      <c r="V407" s="4">
        <v>7.5</v>
      </c>
      <c r="W407" s="4">
        <v>7.5</v>
      </c>
      <c r="X407" s="4">
        <v>7.5</v>
      </c>
      <c r="Y407" s="4">
        <v>7.5</v>
      </c>
      <c r="Z407" s="4">
        <v>7.25</v>
      </c>
      <c r="AA407" s="4">
        <v>7</v>
      </c>
      <c r="AB407" s="4">
        <v>7</v>
      </c>
      <c r="AC407" s="4">
        <v>7</v>
      </c>
      <c r="AD407">
        <v>7</v>
      </c>
    </row>
    <row r="408" spans="1:30" x14ac:dyDescent="0.3">
      <c r="A408" s="3">
        <v>44421</v>
      </c>
      <c r="O408" s="4">
        <v>6.25</v>
      </c>
      <c r="P408" s="4">
        <v>7</v>
      </c>
      <c r="Q408" s="4">
        <v>7.5</v>
      </c>
      <c r="R408" s="4">
        <v>7.5</v>
      </c>
      <c r="S408" s="4">
        <v>7.5</v>
      </c>
      <c r="T408" s="4">
        <v>7.5</v>
      </c>
      <c r="U408" s="4">
        <v>7.5</v>
      </c>
      <c r="V408" s="4">
        <v>7.5</v>
      </c>
      <c r="W408" s="4">
        <v>7.5</v>
      </c>
      <c r="X408" s="4">
        <v>7.5</v>
      </c>
      <c r="Y408" s="4">
        <v>7.5</v>
      </c>
      <c r="Z408" s="4">
        <v>7.25</v>
      </c>
      <c r="AA408" s="4">
        <v>7</v>
      </c>
      <c r="AB408" s="4">
        <v>7</v>
      </c>
      <c r="AC408" s="4">
        <v>7</v>
      </c>
      <c r="AD408" s="4">
        <v>7</v>
      </c>
    </row>
    <row r="409" spans="1:30" x14ac:dyDescent="0.3">
      <c r="A409" s="3">
        <v>44424</v>
      </c>
      <c r="O409" s="4">
        <v>6.25</v>
      </c>
      <c r="P409" s="4">
        <v>7</v>
      </c>
      <c r="Q409" s="4">
        <v>7.5</v>
      </c>
      <c r="R409" s="4">
        <v>7.5</v>
      </c>
      <c r="S409" s="4">
        <v>7.5</v>
      </c>
      <c r="T409" s="4">
        <v>7.5</v>
      </c>
      <c r="U409" s="4">
        <v>7.5</v>
      </c>
      <c r="V409" s="4">
        <v>7.5</v>
      </c>
      <c r="W409" s="4">
        <v>7.5</v>
      </c>
      <c r="X409" s="4">
        <v>7.5</v>
      </c>
      <c r="Y409" s="4">
        <v>7.5</v>
      </c>
      <c r="Z409" s="4">
        <v>7.25</v>
      </c>
      <c r="AA409" s="4">
        <v>7</v>
      </c>
      <c r="AB409" s="4">
        <v>7</v>
      </c>
      <c r="AC409" s="4">
        <v>7</v>
      </c>
      <c r="AD409" s="4">
        <v>7</v>
      </c>
    </row>
    <row r="410" spans="1:30" x14ac:dyDescent="0.3">
      <c r="A410" s="3">
        <v>44425</v>
      </c>
      <c r="O410" s="4">
        <v>6.25</v>
      </c>
      <c r="P410" s="4">
        <v>7</v>
      </c>
      <c r="Q410" s="4">
        <v>7.5</v>
      </c>
      <c r="R410" s="4">
        <v>7.5</v>
      </c>
      <c r="S410" s="4">
        <v>7.5</v>
      </c>
      <c r="T410" s="4">
        <v>7.5</v>
      </c>
      <c r="U410" s="4">
        <v>7.5</v>
      </c>
      <c r="V410" s="4">
        <v>7.5</v>
      </c>
      <c r="W410" s="4">
        <v>7.5</v>
      </c>
      <c r="X410" s="4">
        <v>7.5</v>
      </c>
      <c r="Y410" s="4">
        <v>7.5</v>
      </c>
      <c r="Z410" s="4">
        <v>7.25</v>
      </c>
      <c r="AA410" s="4">
        <v>7</v>
      </c>
      <c r="AB410" s="4">
        <v>7</v>
      </c>
      <c r="AC410" s="4">
        <v>7</v>
      </c>
      <c r="AD410" s="4">
        <v>7</v>
      </c>
    </row>
    <row r="411" spans="1:30" x14ac:dyDescent="0.3">
      <c r="A411" s="3">
        <v>44426</v>
      </c>
      <c r="O411" s="4">
        <v>6.25</v>
      </c>
      <c r="P411" s="4">
        <v>7</v>
      </c>
      <c r="Q411" s="4">
        <v>7.5</v>
      </c>
      <c r="R411" s="4">
        <v>7.5</v>
      </c>
      <c r="S411" s="4">
        <v>7.5</v>
      </c>
      <c r="T411" s="4">
        <v>7.5</v>
      </c>
      <c r="U411" s="4">
        <v>7.5</v>
      </c>
      <c r="V411" s="4">
        <v>7.5</v>
      </c>
      <c r="W411" s="4">
        <v>7.5</v>
      </c>
      <c r="X411" s="4">
        <v>7.5</v>
      </c>
      <c r="Y411" s="4">
        <v>7.5</v>
      </c>
      <c r="Z411" s="4">
        <v>7.25</v>
      </c>
      <c r="AA411" s="4">
        <v>7</v>
      </c>
      <c r="AB411" s="4">
        <v>7</v>
      </c>
      <c r="AC411" s="4">
        <v>7</v>
      </c>
      <c r="AD411" s="4">
        <v>6.75</v>
      </c>
    </row>
    <row r="412" spans="1:30" x14ac:dyDescent="0.3">
      <c r="A412" s="3">
        <v>44427</v>
      </c>
      <c r="O412" s="4">
        <v>6.25</v>
      </c>
      <c r="P412" s="4">
        <v>7</v>
      </c>
      <c r="Q412" s="4">
        <v>7.5</v>
      </c>
      <c r="R412" s="4">
        <v>7.5</v>
      </c>
      <c r="S412" s="4">
        <v>7.5</v>
      </c>
      <c r="T412" s="4">
        <v>7.5</v>
      </c>
      <c r="U412" s="4">
        <v>7.5</v>
      </c>
      <c r="V412" s="4">
        <v>7.5</v>
      </c>
      <c r="W412" s="4">
        <v>7.5</v>
      </c>
      <c r="X412" s="4">
        <v>7.5</v>
      </c>
      <c r="Y412" s="4">
        <v>7.5</v>
      </c>
      <c r="Z412" s="4">
        <v>7.25</v>
      </c>
      <c r="AA412" s="4">
        <v>7</v>
      </c>
      <c r="AB412" s="4">
        <v>7</v>
      </c>
      <c r="AC412" s="4">
        <v>7</v>
      </c>
      <c r="AD412" s="4">
        <v>6.75</v>
      </c>
    </row>
    <row r="413" spans="1:30" x14ac:dyDescent="0.3">
      <c r="A413" s="3">
        <v>44428</v>
      </c>
      <c r="O413" s="4">
        <v>6.25</v>
      </c>
      <c r="P413" s="4">
        <v>7</v>
      </c>
      <c r="Q413" s="4">
        <v>7.5</v>
      </c>
      <c r="R413" s="4">
        <v>7.5</v>
      </c>
      <c r="S413" s="4">
        <v>7.5</v>
      </c>
      <c r="T413" s="4">
        <v>7.5</v>
      </c>
      <c r="U413" s="4">
        <v>7.5</v>
      </c>
      <c r="V413" s="4">
        <v>7.5</v>
      </c>
      <c r="W413" s="4">
        <v>7.5</v>
      </c>
      <c r="X413" s="4">
        <v>7.5</v>
      </c>
      <c r="Y413" s="4">
        <v>7.5</v>
      </c>
      <c r="Z413" s="4">
        <v>7.5</v>
      </c>
      <c r="AA413" s="4">
        <v>7.25</v>
      </c>
      <c r="AB413" s="4">
        <v>7</v>
      </c>
      <c r="AC413" s="4">
        <v>7</v>
      </c>
      <c r="AD413" s="4">
        <v>6.75</v>
      </c>
    </row>
    <row r="414" spans="1:30" x14ac:dyDescent="0.3">
      <c r="A414" s="3">
        <v>44431</v>
      </c>
      <c r="O414" s="4">
        <v>6.25</v>
      </c>
      <c r="P414" s="4">
        <v>7</v>
      </c>
      <c r="Q414" s="4">
        <v>7.5</v>
      </c>
      <c r="R414" s="4">
        <v>7.75</v>
      </c>
      <c r="S414" s="4">
        <v>7.75</v>
      </c>
      <c r="T414" s="4">
        <v>7.75</v>
      </c>
      <c r="U414" s="4">
        <v>7.625</v>
      </c>
      <c r="V414" s="4">
        <v>7.625</v>
      </c>
      <c r="W414" s="4">
        <v>7.5</v>
      </c>
      <c r="X414" s="4">
        <v>7.5</v>
      </c>
      <c r="Y414" s="4">
        <v>7.5</v>
      </c>
      <c r="Z414" s="4">
        <v>7.5</v>
      </c>
      <c r="AA414" s="4">
        <v>7.25</v>
      </c>
      <c r="AB414" s="4">
        <v>7</v>
      </c>
      <c r="AC414" s="4">
        <v>7</v>
      </c>
      <c r="AD414" s="4">
        <v>6.75</v>
      </c>
    </row>
    <row r="415" spans="1:30" x14ac:dyDescent="0.3">
      <c r="A415" s="3">
        <v>44432</v>
      </c>
      <c r="O415" s="4">
        <v>6.25</v>
      </c>
      <c r="P415" s="4">
        <v>7</v>
      </c>
      <c r="Q415" s="4">
        <v>7.5</v>
      </c>
      <c r="R415" s="4">
        <v>7.75</v>
      </c>
      <c r="S415" s="4">
        <v>7.75</v>
      </c>
      <c r="T415" s="4">
        <v>7.75</v>
      </c>
      <c r="U415" s="4">
        <v>7.625</v>
      </c>
      <c r="V415" s="4">
        <v>7.625</v>
      </c>
      <c r="W415" s="4">
        <v>7.5</v>
      </c>
      <c r="X415" s="4">
        <v>7.5</v>
      </c>
      <c r="Y415" s="4">
        <v>7.5</v>
      </c>
      <c r="Z415" s="4">
        <v>7.5</v>
      </c>
      <c r="AA415" s="4">
        <v>7.25</v>
      </c>
      <c r="AB415" s="4">
        <v>7</v>
      </c>
      <c r="AC415" s="4">
        <v>7</v>
      </c>
      <c r="AD415" s="4">
        <v>6.75</v>
      </c>
    </row>
    <row r="416" spans="1:30" x14ac:dyDescent="0.3">
      <c r="A416" s="3">
        <v>44433</v>
      </c>
      <c r="O416" s="4">
        <v>6.25</v>
      </c>
      <c r="P416" s="4">
        <v>7</v>
      </c>
      <c r="Q416" s="4">
        <v>7.5</v>
      </c>
      <c r="R416" s="4">
        <v>7.75</v>
      </c>
      <c r="S416" s="4">
        <v>7.75</v>
      </c>
      <c r="T416" s="4">
        <v>7.75</v>
      </c>
      <c r="U416" s="4">
        <v>7.75</v>
      </c>
      <c r="V416" s="4">
        <v>7.75</v>
      </c>
      <c r="W416" s="4">
        <v>7.625</v>
      </c>
      <c r="X416" s="4">
        <v>7.625</v>
      </c>
      <c r="Y416" s="4">
        <v>7.5</v>
      </c>
      <c r="Z416" s="4">
        <v>7.5</v>
      </c>
      <c r="AA416" s="4">
        <v>7.25</v>
      </c>
      <c r="AB416" s="4">
        <v>7</v>
      </c>
      <c r="AC416" s="4">
        <v>7</v>
      </c>
      <c r="AD416" s="4">
        <v>6.75</v>
      </c>
    </row>
    <row r="417" spans="1:30" x14ac:dyDescent="0.3">
      <c r="A417" s="3">
        <v>44434</v>
      </c>
      <c r="O417" s="4">
        <v>6.25</v>
      </c>
      <c r="P417" s="4">
        <v>7</v>
      </c>
      <c r="Q417" s="4">
        <v>7.5</v>
      </c>
      <c r="R417" s="4">
        <v>7.75</v>
      </c>
      <c r="S417" s="4">
        <v>7.75</v>
      </c>
      <c r="T417" s="4">
        <v>7.75</v>
      </c>
      <c r="U417" s="4">
        <v>7.75</v>
      </c>
      <c r="V417" s="4">
        <v>7.75</v>
      </c>
      <c r="W417" s="4">
        <v>7.75</v>
      </c>
      <c r="X417" s="4">
        <v>7.75</v>
      </c>
      <c r="Y417" s="4">
        <v>7.5</v>
      </c>
      <c r="Z417" s="4">
        <v>7.5</v>
      </c>
      <c r="AA417" s="4">
        <v>7.25</v>
      </c>
      <c r="AB417" s="4">
        <v>7</v>
      </c>
      <c r="AC417" s="4">
        <v>7</v>
      </c>
      <c r="AD417" s="4">
        <v>6.75</v>
      </c>
    </row>
    <row r="418" spans="1:30" x14ac:dyDescent="0.3">
      <c r="A418" s="3">
        <v>44435</v>
      </c>
      <c r="O418" s="4">
        <v>6.25</v>
      </c>
      <c r="P418" s="4">
        <v>7</v>
      </c>
      <c r="Q418" s="4">
        <v>7.5</v>
      </c>
      <c r="R418" s="4">
        <v>7.75</v>
      </c>
      <c r="S418" s="4">
        <v>7.75</v>
      </c>
      <c r="T418" s="4">
        <v>7.75</v>
      </c>
      <c r="U418" s="4">
        <v>7.75</v>
      </c>
      <c r="V418" s="4">
        <v>7.75</v>
      </c>
      <c r="W418" s="4">
        <v>7.75</v>
      </c>
      <c r="X418" s="4">
        <v>7.75</v>
      </c>
      <c r="Y418" s="4">
        <v>7.5</v>
      </c>
      <c r="Z418" s="4">
        <v>7.5</v>
      </c>
      <c r="AA418" s="4">
        <v>7.25</v>
      </c>
      <c r="AB418" s="4">
        <v>7</v>
      </c>
      <c r="AC418" s="4">
        <v>7</v>
      </c>
      <c r="AD418" s="4">
        <v>6.75</v>
      </c>
    </row>
    <row r="419" spans="1:30" x14ac:dyDescent="0.3">
      <c r="A419" s="3">
        <v>44438</v>
      </c>
      <c r="O419" s="4">
        <v>6.25</v>
      </c>
      <c r="P419" s="4">
        <v>7</v>
      </c>
      <c r="Q419" s="4">
        <v>7.5</v>
      </c>
      <c r="R419" s="4">
        <v>7.75</v>
      </c>
      <c r="S419" s="4">
        <v>7.75</v>
      </c>
      <c r="T419" s="4">
        <v>7.75</v>
      </c>
      <c r="U419" s="4">
        <v>7.75</v>
      </c>
      <c r="V419" s="4">
        <v>7.75</v>
      </c>
      <c r="W419" s="4">
        <v>7.75</v>
      </c>
      <c r="X419" s="4">
        <v>7.75</v>
      </c>
      <c r="Y419" s="4">
        <v>7.5</v>
      </c>
      <c r="Z419" s="4">
        <v>7.5</v>
      </c>
      <c r="AA419" s="4">
        <v>7.25</v>
      </c>
      <c r="AB419" s="4">
        <v>7</v>
      </c>
      <c r="AC419" s="4">
        <v>7</v>
      </c>
      <c r="AD419" s="4">
        <v>6.875</v>
      </c>
    </row>
    <row r="420" spans="1:30" x14ac:dyDescent="0.3">
      <c r="A420" s="3">
        <v>44439</v>
      </c>
      <c r="O420" s="4">
        <v>6.25</v>
      </c>
      <c r="P420" s="4">
        <v>7</v>
      </c>
      <c r="Q420" s="4">
        <v>7.5</v>
      </c>
      <c r="R420" s="4">
        <v>7.75</v>
      </c>
      <c r="S420" s="4">
        <v>7.75</v>
      </c>
      <c r="T420" s="4">
        <v>7.75</v>
      </c>
      <c r="U420" s="4">
        <v>7.75</v>
      </c>
      <c r="V420" s="4">
        <v>7.75</v>
      </c>
      <c r="W420" s="4">
        <v>7.75</v>
      </c>
      <c r="X420" s="4">
        <v>7.75</v>
      </c>
      <c r="Y420" s="4">
        <v>7.5</v>
      </c>
      <c r="Z420" s="4">
        <v>7.5</v>
      </c>
      <c r="AA420" s="4">
        <v>7.25</v>
      </c>
      <c r="AB420" s="4">
        <v>7</v>
      </c>
      <c r="AC420" s="4">
        <v>7</v>
      </c>
      <c r="AD420" s="4">
        <v>6.75</v>
      </c>
    </row>
    <row r="421" spans="1:30" x14ac:dyDescent="0.3">
      <c r="A421" s="3">
        <v>44440</v>
      </c>
      <c r="O421" s="4">
        <v>6.25</v>
      </c>
      <c r="P421" s="4">
        <v>7</v>
      </c>
      <c r="Q421" s="4">
        <v>7.5</v>
      </c>
      <c r="R421" s="4">
        <v>7.75</v>
      </c>
      <c r="S421" s="4">
        <v>7.75</v>
      </c>
      <c r="T421" s="4">
        <v>7.75</v>
      </c>
      <c r="U421" s="4">
        <v>7.75</v>
      </c>
      <c r="V421" s="4">
        <v>7.75</v>
      </c>
      <c r="W421" s="4">
        <v>7.75</v>
      </c>
      <c r="X421" s="4">
        <v>7.75</v>
      </c>
      <c r="Y421" s="4">
        <v>7.5</v>
      </c>
      <c r="Z421" s="4">
        <v>7.5</v>
      </c>
      <c r="AA421" s="4">
        <v>7.25</v>
      </c>
      <c r="AB421" s="4">
        <v>7</v>
      </c>
      <c r="AC421" s="4">
        <v>7</v>
      </c>
      <c r="AD421" s="4">
        <v>6.75</v>
      </c>
    </row>
    <row r="422" spans="1:30" x14ac:dyDescent="0.3">
      <c r="A422" s="3">
        <v>44441</v>
      </c>
      <c r="O422" s="4">
        <v>6.25</v>
      </c>
      <c r="P422" s="4">
        <v>7</v>
      </c>
      <c r="Q422" s="4">
        <v>7.5</v>
      </c>
      <c r="R422" s="4">
        <v>7.75</v>
      </c>
      <c r="S422" s="4">
        <v>7.75</v>
      </c>
      <c r="T422" s="4">
        <v>7.75</v>
      </c>
      <c r="U422" s="4">
        <v>7.75</v>
      </c>
      <c r="V422" s="4">
        <v>7.75</v>
      </c>
      <c r="W422" s="4">
        <v>7.75</v>
      </c>
      <c r="X422" s="4">
        <v>7.75</v>
      </c>
      <c r="Y422" s="4">
        <v>7.75</v>
      </c>
      <c r="Z422" s="4">
        <v>7.5</v>
      </c>
      <c r="AA422" s="4">
        <v>7.25</v>
      </c>
      <c r="AB422" s="4">
        <v>7</v>
      </c>
      <c r="AC422" s="4">
        <v>7</v>
      </c>
      <c r="AD422" s="4">
        <v>6.75</v>
      </c>
    </row>
    <row r="423" spans="1:30" x14ac:dyDescent="0.3">
      <c r="A423" s="3">
        <v>44442</v>
      </c>
      <c r="O423" s="4">
        <v>6.25</v>
      </c>
      <c r="P423" s="4">
        <v>7.25</v>
      </c>
      <c r="Q423" s="4">
        <v>7.625</v>
      </c>
      <c r="R423" s="4">
        <v>8</v>
      </c>
      <c r="S423" s="4">
        <v>8</v>
      </c>
      <c r="T423" s="4">
        <v>8</v>
      </c>
      <c r="U423" s="4">
        <v>8</v>
      </c>
      <c r="V423" s="4">
        <v>8</v>
      </c>
      <c r="W423" s="4">
        <v>8</v>
      </c>
      <c r="X423" s="4">
        <v>8</v>
      </c>
      <c r="Y423" s="4">
        <v>7.75</v>
      </c>
      <c r="Z423" s="4">
        <v>7.5</v>
      </c>
      <c r="AA423" s="4">
        <v>7.375</v>
      </c>
      <c r="AB423" s="4">
        <v>7</v>
      </c>
      <c r="AC423" s="4">
        <v>7</v>
      </c>
      <c r="AD423" s="4">
        <v>6.75</v>
      </c>
    </row>
    <row r="424" spans="1:30" x14ac:dyDescent="0.3">
      <c r="A424" s="3">
        <v>44445</v>
      </c>
      <c r="O424" s="4">
        <v>6.25</v>
      </c>
      <c r="P424" s="4">
        <v>7.25</v>
      </c>
      <c r="Q424" s="4">
        <v>7.75</v>
      </c>
      <c r="R424" s="4">
        <v>8</v>
      </c>
      <c r="S424" s="4">
        <v>8</v>
      </c>
      <c r="T424" s="4">
        <v>8</v>
      </c>
      <c r="U424" s="4">
        <v>8</v>
      </c>
      <c r="V424" s="4">
        <v>8</v>
      </c>
      <c r="W424" s="4">
        <v>8</v>
      </c>
      <c r="X424" s="4">
        <v>8</v>
      </c>
      <c r="Y424" s="4">
        <v>7.75</v>
      </c>
      <c r="Z424" s="4">
        <v>7.5</v>
      </c>
      <c r="AA424" s="4">
        <v>7.5</v>
      </c>
      <c r="AB424" s="4">
        <v>7</v>
      </c>
      <c r="AC424" s="4">
        <v>7</v>
      </c>
      <c r="AD424" s="4">
        <v>6.875</v>
      </c>
    </row>
    <row r="425" spans="1:30" x14ac:dyDescent="0.3">
      <c r="A425" s="3">
        <v>44447</v>
      </c>
      <c r="O425" s="4">
        <v>6.25</v>
      </c>
      <c r="P425" s="4">
        <v>7.25</v>
      </c>
      <c r="Q425" s="4">
        <v>7.75</v>
      </c>
      <c r="R425" s="4">
        <v>8</v>
      </c>
      <c r="S425" s="4">
        <v>8</v>
      </c>
      <c r="T425" s="4">
        <v>8</v>
      </c>
      <c r="U425" s="4">
        <v>8</v>
      </c>
      <c r="V425" s="4">
        <v>8</v>
      </c>
      <c r="W425" s="4">
        <v>8</v>
      </c>
      <c r="X425" s="4">
        <v>8</v>
      </c>
      <c r="Y425" s="4">
        <v>7.75</v>
      </c>
      <c r="Z425" s="4">
        <v>7.5</v>
      </c>
      <c r="AA425" s="4">
        <v>7.5</v>
      </c>
      <c r="AB425" s="4">
        <v>7</v>
      </c>
      <c r="AC425" s="4">
        <v>7</v>
      </c>
      <c r="AD425" s="4">
        <v>6.875</v>
      </c>
    </row>
    <row r="426" spans="1:30" x14ac:dyDescent="0.3">
      <c r="A426" s="3">
        <v>44448</v>
      </c>
      <c r="O426" s="4">
        <v>6.25</v>
      </c>
      <c r="P426" s="4">
        <v>7.25</v>
      </c>
      <c r="Q426" s="4">
        <v>7.75</v>
      </c>
      <c r="R426" s="4">
        <v>8</v>
      </c>
      <c r="S426" s="4">
        <v>8</v>
      </c>
      <c r="T426" s="4">
        <v>8</v>
      </c>
      <c r="U426" s="4">
        <v>8</v>
      </c>
      <c r="V426" s="4">
        <v>8</v>
      </c>
      <c r="W426" s="4">
        <v>8</v>
      </c>
      <c r="X426" s="4">
        <v>8</v>
      </c>
      <c r="Y426" s="4">
        <v>8</v>
      </c>
      <c r="Z426" s="4">
        <v>7.5</v>
      </c>
      <c r="AA426" s="4">
        <v>7.5</v>
      </c>
      <c r="AB426" s="4">
        <v>7</v>
      </c>
      <c r="AC426" s="4">
        <v>7</v>
      </c>
      <c r="AD426" s="4">
        <v>7</v>
      </c>
    </row>
    <row r="427" spans="1:30" x14ac:dyDescent="0.3">
      <c r="A427" s="3">
        <v>44449</v>
      </c>
      <c r="O427" s="4">
        <v>6.25</v>
      </c>
      <c r="P427" s="4">
        <v>7.25</v>
      </c>
      <c r="Q427" s="4">
        <v>8</v>
      </c>
      <c r="R427" s="4">
        <v>8</v>
      </c>
      <c r="S427" s="4">
        <v>8</v>
      </c>
      <c r="T427" s="4">
        <v>8</v>
      </c>
      <c r="U427" s="4">
        <v>8</v>
      </c>
      <c r="V427" s="4">
        <v>8</v>
      </c>
      <c r="W427" s="4">
        <v>8</v>
      </c>
      <c r="X427" s="4">
        <v>8</v>
      </c>
      <c r="Y427" s="4">
        <v>8</v>
      </c>
      <c r="Z427" s="4">
        <v>7.5</v>
      </c>
      <c r="AA427" s="4">
        <v>7.5</v>
      </c>
      <c r="AB427" s="4">
        <v>7</v>
      </c>
      <c r="AC427" s="4">
        <v>7</v>
      </c>
      <c r="AD427" s="4">
        <v>7</v>
      </c>
    </row>
    <row r="428" spans="1:30" x14ac:dyDescent="0.3">
      <c r="A428" s="3">
        <v>44452</v>
      </c>
      <c r="O428" s="4">
        <v>6.25</v>
      </c>
      <c r="P428" s="4">
        <v>7.25</v>
      </c>
      <c r="Q428" s="4">
        <v>8</v>
      </c>
      <c r="R428" s="4">
        <v>8</v>
      </c>
      <c r="S428" s="4">
        <v>8</v>
      </c>
      <c r="T428" s="4">
        <v>8.125</v>
      </c>
      <c r="U428" s="4">
        <v>8</v>
      </c>
      <c r="V428" s="4">
        <v>8</v>
      </c>
      <c r="W428" s="4">
        <v>8</v>
      </c>
      <c r="X428" s="4">
        <v>8</v>
      </c>
      <c r="Y428" s="4">
        <v>8</v>
      </c>
      <c r="Z428" s="4">
        <v>7.75</v>
      </c>
      <c r="AA428" s="4">
        <v>7.5</v>
      </c>
      <c r="AB428" s="4">
        <v>7</v>
      </c>
      <c r="AC428" s="4">
        <v>7</v>
      </c>
      <c r="AD428" s="4">
        <v>7</v>
      </c>
    </row>
    <row r="429" spans="1:30" x14ac:dyDescent="0.3">
      <c r="A429" s="3">
        <v>44453</v>
      </c>
      <c r="O429" s="4">
        <v>6.25</v>
      </c>
      <c r="P429" s="4">
        <v>7.25</v>
      </c>
      <c r="Q429" s="4">
        <v>8</v>
      </c>
      <c r="R429" s="4">
        <v>8.25</v>
      </c>
      <c r="S429" s="4">
        <v>8.25</v>
      </c>
      <c r="T429" s="4">
        <v>8.25</v>
      </c>
      <c r="U429" s="4">
        <v>8.25</v>
      </c>
      <c r="V429" s="4">
        <v>8.25</v>
      </c>
      <c r="W429" s="4">
        <v>8.25</v>
      </c>
      <c r="X429" s="4">
        <v>8.25</v>
      </c>
      <c r="Y429" s="4">
        <v>8</v>
      </c>
      <c r="Z429" s="4">
        <v>7.75</v>
      </c>
      <c r="AA429" s="4">
        <v>7.5</v>
      </c>
      <c r="AB429" s="4">
        <v>7</v>
      </c>
      <c r="AC429" s="4">
        <v>7</v>
      </c>
      <c r="AD429" s="4">
        <v>7</v>
      </c>
    </row>
    <row r="430" spans="1:30" x14ac:dyDescent="0.3">
      <c r="A430" s="3">
        <v>44454</v>
      </c>
      <c r="O430" s="4">
        <v>6.25</v>
      </c>
      <c r="P430" s="4">
        <v>7.25</v>
      </c>
      <c r="Q430" s="4">
        <v>8</v>
      </c>
      <c r="R430" s="4">
        <v>8.25</v>
      </c>
      <c r="S430" s="4">
        <v>8.25</v>
      </c>
      <c r="T430" s="4">
        <v>8.25</v>
      </c>
      <c r="U430" s="4">
        <v>8.25</v>
      </c>
      <c r="V430" s="4">
        <v>8.25</v>
      </c>
      <c r="W430" s="4">
        <v>8.25</v>
      </c>
      <c r="X430" s="4">
        <v>8.25</v>
      </c>
      <c r="Y430" s="4">
        <v>8</v>
      </c>
      <c r="Z430" s="4">
        <v>7.75</v>
      </c>
      <c r="AA430" s="4">
        <v>7.5</v>
      </c>
      <c r="AB430" s="4">
        <v>7</v>
      </c>
      <c r="AC430" s="4">
        <v>7</v>
      </c>
      <c r="AD430" s="4">
        <v>7</v>
      </c>
    </row>
    <row r="431" spans="1:30" x14ac:dyDescent="0.3">
      <c r="A431" s="3">
        <v>44455</v>
      </c>
      <c r="O431" s="4">
        <v>6.25</v>
      </c>
      <c r="P431" s="4">
        <v>7.25</v>
      </c>
      <c r="Q431" s="4">
        <v>8</v>
      </c>
      <c r="R431" s="4">
        <v>8.5</v>
      </c>
      <c r="S431" s="4">
        <v>8.5</v>
      </c>
      <c r="T431" s="4">
        <v>8.5</v>
      </c>
      <c r="U431" s="4">
        <v>8.5</v>
      </c>
      <c r="V431" s="4">
        <v>8.375</v>
      </c>
      <c r="W431" s="4">
        <v>8.25</v>
      </c>
      <c r="X431" s="4">
        <v>8.25</v>
      </c>
      <c r="Y431" s="4">
        <v>8.25</v>
      </c>
      <c r="Z431" s="4">
        <v>7.75</v>
      </c>
      <c r="AA431" s="4">
        <v>7.5</v>
      </c>
      <c r="AB431" s="4">
        <v>7</v>
      </c>
      <c r="AC431" s="4">
        <v>7</v>
      </c>
      <c r="AD431" s="4">
        <v>7</v>
      </c>
    </row>
    <row r="432" spans="1:30" x14ac:dyDescent="0.3">
      <c r="A432" s="3">
        <v>44456</v>
      </c>
      <c r="O432" s="4">
        <v>6.25</v>
      </c>
      <c r="P432" s="4">
        <v>7.25</v>
      </c>
      <c r="Q432" s="4">
        <v>8.25</v>
      </c>
      <c r="R432" s="4">
        <v>8.5</v>
      </c>
      <c r="S432" s="4">
        <v>8.5</v>
      </c>
      <c r="T432" s="4">
        <v>8.5</v>
      </c>
      <c r="U432" s="4">
        <v>8.5</v>
      </c>
      <c r="V432" s="4">
        <v>8.5</v>
      </c>
      <c r="W432" s="4">
        <v>8.5</v>
      </c>
      <c r="X432" s="4">
        <v>8.5</v>
      </c>
      <c r="Y432" s="4">
        <v>8.5</v>
      </c>
      <c r="Z432" s="4">
        <v>8</v>
      </c>
      <c r="AA432" s="4">
        <v>7.75</v>
      </c>
      <c r="AB432" s="4">
        <v>7.25</v>
      </c>
      <c r="AC432" s="4">
        <v>7</v>
      </c>
      <c r="AD432" s="4">
        <v>7</v>
      </c>
    </row>
    <row r="433" spans="1:31" x14ac:dyDescent="0.3">
      <c r="A433" s="3">
        <v>44459</v>
      </c>
      <c r="O433" s="4">
        <v>6.25</v>
      </c>
      <c r="P433" s="4">
        <v>7.25</v>
      </c>
      <c r="Q433" s="4">
        <v>8.25</v>
      </c>
      <c r="R433" s="4">
        <v>8.5</v>
      </c>
      <c r="S433" s="4">
        <v>8.5</v>
      </c>
      <c r="T433" s="4">
        <v>8.5</v>
      </c>
      <c r="U433" s="4">
        <v>8.5</v>
      </c>
      <c r="V433" s="4">
        <v>8.5</v>
      </c>
      <c r="W433" s="4">
        <v>8.5</v>
      </c>
      <c r="X433" s="4">
        <v>8.5</v>
      </c>
      <c r="Y433" s="4">
        <v>8.5</v>
      </c>
      <c r="Z433" s="4">
        <v>8</v>
      </c>
      <c r="AA433" s="4">
        <v>7.5</v>
      </c>
      <c r="AB433" s="4">
        <v>7</v>
      </c>
      <c r="AC433" s="4">
        <v>7</v>
      </c>
      <c r="AD433" s="4">
        <v>7</v>
      </c>
    </row>
    <row r="434" spans="1:31" x14ac:dyDescent="0.3">
      <c r="A434" s="3">
        <v>44460</v>
      </c>
      <c r="O434" s="4">
        <v>6.25</v>
      </c>
      <c r="P434" s="4">
        <v>7.25</v>
      </c>
      <c r="Q434" s="4">
        <v>8.25</v>
      </c>
      <c r="R434" s="4">
        <v>8.5</v>
      </c>
      <c r="S434" s="4">
        <v>8.5</v>
      </c>
      <c r="T434" s="4">
        <v>8.5</v>
      </c>
      <c r="U434" s="4">
        <v>8.5</v>
      </c>
      <c r="V434" s="4">
        <v>8.5</v>
      </c>
      <c r="W434" s="4">
        <v>8.5</v>
      </c>
      <c r="X434" s="4">
        <v>8.5</v>
      </c>
      <c r="Y434" s="4">
        <v>8.5</v>
      </c>
      <c r="Z434" s="4">
        <v>8</v>
      </c>
      <c r="AA434" s="4">
        <v>7.5</v>
      </c>
      <c r="AB434" s="4">
        <v>7</v>
      </c>
      <c r="AC434" s="4">
        <v>7</v>
      </c>
      <c r="AD434" s="4">
        <v>7</v>
      </c>
    </row>
    <row r="435" spans="1:31" x14ac:dyDescent="0.3">
      <c r="A435" s="3">
        <v>44461</v>
      </c>
      <c r="O435" s="4">
        <v>6.25</v>
      </c>
      <c r="P435" s="4">
        <v>7.25</v>
      </c>
      <c r="Q435" s="4">
        <v>8.25</v>
      </c>
      <c r="R435" s="4">
        <v>8.5</v>
      </c>
      <c r="S435" s="4">
        <v>8.5</v>
      </c>
      <c r="T435" s="4">
        <v>8.5</v>
      </c>
      <c r="U435" s="4">
        <v>8.5</v>
      </c>
      <c r="V435" s="4">
        <v>8.5</v>
      </c>
      <c r="W435" s="4">
        <v>8.5</v>
      </c>
      <c r="X435" s="4">
        <v>8.5</v>
      </c>
      <c r="Y435" s="4">
        <v>8.5</v>
      </c>
      <c r="Z435" s="4">
        <v>8</v>
      </c>
      <c r="AA435" s="4">
        <v>7.5</v>
      </c>
      <c r="AB435" s="4">
        <v>7</v>
      </c>
      <c r="AC435" s="4">
        <v>7</v>
      </c>
      <c r="AD435" s="4">
        <v>7</v>
      </c>
    </row>
    <row r="436" spans="1:31" x14ac:dyDescent="0.3">
      <c r="A436" s="3">
        <v>44462</v>
      </c>
      <c r="O436" s="4"/>
      <c r="P436" s="4">
        <v>7.25</v>
      </c>
      <c r="Q436" s="4">
        <v>8.25</v>
      </c>
      <c r="R436" s="4">
        <v>8.5</v>
      </c>
      <c r="S436" s="4">
        <v>8.5</v>
      </c>
      <c r="T436" s="4">
        <v>8.5</v>
      </c>
      <c r="U436" s="4">
        <v>8.5</v>
      </c>
      <c r="V436" s="4">
        <v>8.5</v>
      </c>
      <c r="W436" s="4">
        <v>8.5</v>
      </c>
      <c r="X436" s="4">
        <v>8.5</v>
      </c>
      <c r="Y436" s="4">
        <v>8.5</v>
      </c>
      <c r="Z436" s="4">
        <v>8</v>
      </c>
      <c r="AA436" s="4">
        <v>7.75</v>
      </c>
      <c r="AB436" s="4">
        <v>7</v>
      </c>
      <c r="AC436" s="4">
        <v>7</v>
      </c>
      <c r="AD436" s="4">
        <v>7</v>
      </c>
      <c r="AE436">
        <v>6.5</v>
      </c>
    </row>
    <row r="437" spans="1:31" x14ac:dyDescent="0.3">
      <c r="A437" s="3">
        <v>44463</v>
      </c>
      <c r="O437" s="4"/>
      <c r="P437" s="4">
        <v>7.25</v>
      </c>
      <c r="Q437" s="4">
        <v>8.25</v>
      </c>
      <c r="R437" s="4">
        <v>8.5</v>
      </c>
      <c r="S437" s="4">
        <v>8.5</v>
      </c>
      <c r="T437" s="4">
        <v>8.5</v>
      </c>
      <c r="U437" s="4">
        <v>8.5</v>
      </c>
      <c r="V437" s="4">
        <v>8.5</v>
      </c>
      <c r="W437" s="4">
        <v>8.5</v>
      </c>
      <c r="X437" s="4">
        <v>8.5</v>
      </c>
      <c r="Y437" s="4">
        <v>8.5</v>
      </c>
      <c r="Z437" s="4">
        <v>8</v>
      </c>
      <c r="AA437" s="4">
        <v>7.75</v>
      </c>
      <c r="AB437" s="4">
        <v>7.25</v>
      </c>
      <c r="AC437" s="4">
        <v>7</v>
      </c>
      <c r="AD437" s="4">
        <v>7</v>
      </c>
      <c r="AE437">
        <v>6.5</v>
      </c>
    </row>
    <row r="438" spans="1:31" x14ac:dyDescent="0.3">
      <c r="A438" s="3">
        <v>44466</v>
      </c>
      <c r="O438" s="4"/>
      <c r="P438" s="4">
        <v>7.25</v>
      </c>
      <c r="Q438" s="4">
        <v>8.25</v>
      </c>
      <c r="R438" s="4">
        <v>8.5</v>
      </c>
      <c r="S438" s="4">
        <v>8.5</v>
      </c>
      <c r="T438" s="4">
        <v>8.5</v>
      </c>
      <c r="U438" s="4">
        <v>8.5</v>
      </c>
      <c r="V438" s="4">
        <v>8.5</v>
      </c>
      <c r="W438" s="4">
        <v>8.5</v>
      </c>
      <c r="X438" s="4">
        <v>8.5</v>
      </c>
      <c r="Y438" s="4">
        <v>8.5</v>
      </c>
      <c r="Z438" s="4">
        <v>8</v>
      </c>
      <c r="AA438" s="4">
        <v>7.75</v>
      </c>
      <c r="AB438" s="4">
        <v>7.25</v>
      </c>
      <c r="AC438" s="4">
        <v>7</v>
      </c>
      <c r="AD438" s="4">
        <v>7</v>
      </c>
      <c r="AE438">
        <v>6.5</v>
      </c>
    </row>
    <row r="439" spans="1:31" x14ac:dyDescent="0.3">
      <c r="A439" s="3">
        <v>44467</v>
      </c>
      <c r="P439" s="4">
        <v>7.25</v>
      </c>
      <c r="Q439" s="4">
        <v>8.25</v>
      </c>
      <c r="R439" s="4">
        <v>8.5</v>
      </c>
      <c r="S439" s="4">
        <v>8.5</v>
      </c>
      <c r="T439" s="4">
        <v>8.5</v>
      </c>
      <c r="U439" s="4">
        <v>8.5</v>
      </c>
      <c r="V439" s="4">
        <v>8.5</v>
      </c>
      <c r="W439" s="4">
        <v>8.5</v>
      </c>
      <c r="X439" s="4">
        <v>8.5</v>
      </c>
      <c r="Y439" s="4">
        <v>8.5</v>
      </c>
      <c r="Z439" s="4">
        <v>8</v>
      </c>
      <c r="AA439" s="4">
        <v>7.75</v>
      </c>
      <c r="AB439" s="4">
        <v>7.25</v>
      </c>
      <c r="AC439" s="4">
        <v>7</v>
      </c>
      <c r="AD439" s="4">
        <v>7</v>
      </c>
      <c r="AE439">
        <v>6.5</v>
      </c>
    </row>
    <row r="440" spans="1:31" x14ac:dyDescent="0.3">
      <c r="A440" s="3">
        <v>44468</v>
      </c>
      <c r="P440" s="4">
        <v>7.25</v>
      </c>
      <c r="Q440" s="4">
        <v>8.25</v>
      </c>
      <c r="R440" s="4">
        <v>8.5</v>
      </c>
      <c r="S440" s="4">
        <v>8.75</v>
      </c>
      <c r="T440" s="4">
        <v>8.625</v>
      </c>
      <c r="U440" s="4">
        <v>8.75</v>
      </c>
      <c r="V440" s="4">
        <v>8.75</v>
      </c>
      <c r="W440" s="4">
        <v>8.5</v>
      </c>
      <c r="X440" s="4">
        <v>8.5</v>
      </c>
      <c r="Y440" s="4">
        <v>8.5</v>
      </c>
      <c r="Z440" s="4">
        <v>8</v>
      </c>
      <c r="AA440" s="4">
        <v>7.75</v>
      </c>
      <c r="AB440" s="4">
        <v>7.25</v>
      </c>
      <c r="AC440" s="4">
        <v>7</v>
      </c>
      <c r="AD440" s="4">
        <v>7</v>
      </c>
      <c r="AE440">
        <v>6.5</v>
      </c>
    </row>
    <row r="441" spans="1:31" x14ac:dyDescent="0.3">
      <c r="A441" s="3">
        <v>44469</v>
      </c>
      <c r="P441" s="4">
        <v>7.25</v>
      </c>
      <c r="Q441" s="4">
        <v>8.25</v>
      </c>
      <c r="R441" s="4">
        <v>8.75</v>
      </c>
      <c r="S441" s="4">
        <v>8.75</v>
      </c>
      <c r="T441" s="4">
        <v>8.75</v>
      </c>
      <c r="U441" s="4">
        <v>8.75</v>
      </c>
      <c r="V441" s="4">
        <v>8.75</v>
      </c>
      <c r="W441" s="4">
        <v>8.75</v>
      </c>
      <c r="X441" s="4">
        <v>8.625</v>
      </c>
      <c r="Y441" s="4">
        <v>8.5</v>
      </c>
      <c r="Z441" s="4">
        <v>8</v>
      </c>
      <c r="AA441" s="4">
        <v>7.75</v>
      </c>
      <c r="AB441" s="4">
        <v>7.25</v>
      </c>
      <c r="AC441" s="4">
        <v>7</v>
      </c>
      <c r="AD441" s="4">
        <v>7</v>
      </c>
      <c r="AE441" s="4">
        <v>6.5</v>
      </c>
    </row>
    <row r="442" spans="1:31" x14ac:dyDescent="0.3">
      <c r="A442" s="3">
        <v>44470</v>
      </c>
      <c r="P442" s="4">
        <v>7.25</v>
      </c>
      <c r="Q442" s="4">
        <v>8.25</v>
      </c>
      <c r="R442" s="4">
        <v>8.75</v>
      </c>
      <c r="S442" s="4">
        <v>9</v>
      </c>
      <c r="T442" s="4">
        <v>9</v>
      </c>
      <c r="U442" s="4">
        <v>9</v>
      </c>
      <c r="V442" s="4">
        <v>9</v>
      </c>
      <c r="W442" s="4">
        <v>9</v>
      </c>
      <c r="X442" s="4">
        <v>8.75</v>
      </c>
      <c r="Y442" s="4">
        <v>8.5000999999999998</v>
      </c>
      <c r="Z442" s="4">
        <v>8</v>
      </c>
      <c r="AA442" s="4">
        <v>7.75</v>
      </c>
      <c r="AB442" s="4">
        <v>7.25</v>
      </c>
      <c r="AC442" s="4">
        <v>7</v>
      </c>
      <c r="AD442" s="4">
        <v>7</v>
      </c>
      <c r="AE442" s="4">
        <v>6.75</v>
      </c>
    </row>
    <row r="443" spans="1:31" x14ac:dyDescent="0.3">
      <c r="A443" s="3">
        <v>44473</v>
      </c>
      <c r="P443" s="4">
        <v>7.25</v>
      </c>
      <c r="Q443" s="4">
        <v>8.25</v>
      </c>
      <c r="R443" s="4">
        <v>8.75</v>
      </c>
      <c r="S443" s="4">
        <v>9</v>
      </c>
      <c r="T443" s="4">
        <v>9</v>
      </c>
      <c r="U443" s="4">
        <v>9</v>
      </c>
      <c r="V443" s="4">
        <v>9</v>
      </c>
      <c r="W443" s="4">
        <v>9</v>
      </c>
      <c r="X443" s="4">
        <v>9</v>
      </c>
      <c r="Y443" s="4">
        <v>8.75</v>
      </c>
      <c r="Z443" s="4">
        <v>8.125</v>
      </c>
      <c r="AA443" s="4">
        <v>7.875</v>
      </c>
      <c r="AB443" s="4">
        <v>7.25</v>
      </c>
      <c r="AC443" s="4">
        <v>7</v>
      </c>
      <c r="AD443" s="4">
        <v>7</v>
      </c>
      <c r="AE443" s="4">
        <v>6.75</v>
      </c>
    </row>
    <row r="444" spans="1:31" x14ac:dyDescent="0.3">
      <c r="A444" s="3">
        <v>44474</v>
      </c>
      <c r="P444" s="4">
        <v>7.25</v>
      </c>
      <c r="Q444" s="4">
        <v>8.25</v>
      </c>
      <c r="R444" s="4">
        <v>8.75</v>
      </c>
      <c r="S444" s="4">
        <v>9</v>
      </c>
      <c r="T444" s="4">
        <v>9</v>
      </c>
      <c r="U444" s="4">
        <v>9</v>
      </c>
      <c r="V444" s="4">
        <v>9</v>
      </c>
      <c r="W444" s="4">
        <v>9</v>
      </c>
      <c r="X444" s="4">
        <v>9</v>
      </c>
      <c r="Y444" s="4">
        <v>8.75</v>
      </c>
      <c r="Z444" s="4">
        <v>8.125</v>
      </c>
      <c r="AA444" s="4">
        <v>7.875</v>
      </c>
      <c r="AB444" s="4">
        <v>7.25</v>
      </c>
      <c r="AC444" s="4">
        <v>7</v>
      </c>
      <c r="AD444" s="4">
        <v>7</v>
      </c>
      <c r="AE444" s="4">
        <v>6.75</v>
      </c>
    </row>
    <row r="445" spans="1:31" x14ac:dyDescent="0.3">
      <c r="A445" s="3">
        <v>44475</v>
      </c>
      <c r="P445" s="4">
        <v>7.25</v>
      </c>
      <c r="Q445" s="4">
        <v>8.25</v>
      </c>
      <c r="R445" s="4">
        <v>8.75</v>
      </c>
      <c r="S445" s="4">
        <v>9</v>
      </c>
      <c r="T445" s="4">
        <v>9</v>
      </c>
      <c r="U445" s="4">
        <v>9</v>
      </c>
      <c r="V445" s="4">
        <v>9</v>
      </c>
      <c r="W445" s="4">
        <v>9</v>
      </c>
      <c r="X445" s="4">
        <v>9</v>
      </c>
      <c r="Y445" s="4">
        <v>8.75</v>
      </c>
      <c r="Z445" s="4">
        <v>8.125</v>
      </c>
      <c r="AA445" s="4">
        <v>7.875</v>
      </c>
      <c r="AB445" s="4">
        <v>7.25</v>
      </c>
      <c r="AC445" s="4">
        <v>7</v>
      </c>
      <c r="AD445" s="4">
        <v>7</v>
      </c>
      <c r="AE445" s="4">
        <v>6.75</v>
      </c>
    </row>
    <row r="446" spans="1:31" x14ac:dyDescent="0.3">
      <c r="A446" s="3">
        <v>44476</v>
      </c>
      <c r="P446" s="4">
        <v>7.25</v>
      </c>
      <c r="Q446" s="4">
        <v>8.25</v>
      </c>
      <c r="R446" s="4">
        <v>8.75</v>
      </c>
      <c r="S446" s="4">
        <v>9</v>
      </c>
      <c r="T446" s="4">
        <v>9</v>
      </c>
      <c r="U446" s="4">
        <v>9</v>
      </c>
      <c r="V446" s="4">
        <v>9</v>
      </c>
      <c r="W446" s="4">
        <v>9</v>
      </c>
      <c r="X446" s="4">
        <v>9</v>
      </c>
      <c r="Y446" s="4">
        <v>8.75</v>
      </c>
      <c r="Z446" s="4">
        <v>8</v>
      </c>
      <c r="AA446" s="4">
        <v>7.75</v>
      </c>
      <c r="AB446" s="4">
        <v>7.25</v>
      </c>
      <c r="AC446" s="4">
        <v>7</v>
      </c>
      <c r="AD446" s="4">
        <v>7</v>
      </c>
      <c r="AE446" s="4">
        <v>6.75</v>
      </c>
    </row>
    <row r="447" spans="1:31" x14ac:dyDescent="0.3">
      <c r="A447" s="3">
        <v>44477</v>
      </c>
      <c r="P447" s="4">
        <v>7.25</v>
      </c>
      <c r="Q447" s="4">
        <v>8.25</v>
      </c>
      <c r="R447" s="4">
        <v>8.75</v>
      </c>
      <c r="S447" s="4">
        <v>9</v>
      </c>
      <c r="T447" s="4">
        <v>9</v>
      </c>
      <c r="U447" s="4">
        <v>9</v>
      </c>
      <c r="V447" s="4">
        <v>9</v>
      </c>
      <c r="W447" s="4">
        <v>9</v>
      </c>
      <c r="X447" s="4">
        <v>9</v>
      </c>
      <c r="Y447" s="4">
        <v>8.75</v>
      </c>
      <c r="Z447" s="4">
        <v>8.125</v>
      </c>
      <c r="AA447" s="4">
        <v>7.875</v>
      </c>
      <c r="AB447" s="4">
        <v>7.25</v>
      </c>
      <c r="AC447" s="4">
        <v>7</v>
      </c>
      <c r="AD447" s="4">
        <v>7</v>
      </c>
      <c r="AE447" s="4">
        <v>6.875</v>
      </c>
    </row>
    <row r="448" spans="1:31" x14ac:dyDescent="0.3">
      <c r="A448" s="3">
        <v>44480</v>
      </c>
      <c r="P448" s="4">
        <v>7.25</v>
      </c>
      <c r="Q448" s="4">
        <v>8.25</v>
      </c>
      <c r="R448" s="4">
        <v>8.75</v>
      </c>
      <c r="S448" s="4">
        <v>9</v>
      </c>
      <c r="T448" s="4">
        <v>9</v>
      </c>
      <c r="U448" s="4">
        <v>9</v>
      </c>
      <c r="V448" s="4">
        <v>9</v>
      </c>
      <c r="W448" s="4">
        <v>9</v>
      </c>
      <c r="X448" s="4">
        <v>9</v>
      </c>
      <c r="Y448" s="4">
        <v>8.75</v>
      </c>
      <c r="Z448" s="4">
        <v>8.125</v>
      </c>
      <c r="AA448" s="4">
        <v>7.875</v>
      </c>
      <c r="AB448" s="4">
        <v>7.25</v>
      </c>
      <c r="AC448" s="4">
        <v>7</v>
      </c>
      <c r="AD448" s="4">
        <v>7</v>
      </c>
      <c r="AE448" s="4">
        <v>7</v>
      </c>
    </row>
    <row r="449" spans="1:32" x14ac:dyDescent="0.3">
      <c r="A449" s="3">
        <v>44482</v>
      </c>
      <c r="P449" s="4">
        <v>7.25</v>
      </c>
      <c r="Q449" s="4">
        <v>8.25</v>
      </c>
      <c r="R449" s="4">
        <v>8.75</v>
      </c>
      <c r="S449" s="4">
        <v>9</v>
      </c>
      <c r="T449" s="4">
        <v>9</v>
      </c>
      <c r="U449" s="4">
        <v>9</v>
      </c>
      <c r="V449" s="4">
        <v>9</v>
      </c>
      <c r="W449" s="4">
        <v>9</v>
      </c>
      <c r="X449" s="4">
        <v>9</v>
      </c>
      <c r="Y449" s="4">
        <v>8.75</v>
      </c>
      <c r="Z449" s="4">
        <v>8.125</v>
      </c>
      <c r="AA449" s="4">
        <v>7.875</v>
      </c>
      <c r="AB449" s="4">
        <v>7.25</v>
      </c>
      <c r="AC449" s="4">
        <v>7</v>
      </c>
      <c r="AD449" s="4">
        <v>7</v>
      </c>
      <c r="AE449" s="4">
        <v>7</v>
      </c>
    </row>
    <row r="450" spans="1:32" x14ac:dyDescent="0.3">
      <c r="A450" s="3">
        <v>44483</v>
      </c>
      <c r="P450" s="4">
        <v>7.25</v>
      </c>
      <c r="Q450" s="4">
        <v>8.25</v>
      </c>
      <c r="R450" s="4">
        <v>8.75</v>
      </c>
      <c r="S450" s="4">
        <v>9</v>
      </c>
      <c r="T450" s="4">
        <v>9</v>
      </c>
      <c r="U450" s="4">
        <v>9</v>
      </c>
      <c r="V450" s="4">
        <v>9</v>
      </c>
      <c r="W450" s="4">
        <v>9</v>
      </c>
      <c r="X450" s="4">
        <v>9</v>
      </c>
      <c r="Y450" s="4">
        <v>8.75</v>
      </c>
      <c r="Z450" s="4">
        <v>8</v>
      </c>
      <c r="AA450" s="4">
        <v>7.75</v>
      </c>
      <c r="AB450" s="4">
        <v>7.25</v>
      </c>
      <c r="AC450" s="4">
        <v>7</v>
      </c>
      <c r="AD450" s="4">
        <v>7</v>
      </c>
      <c r="AE450" s="4">
        <v>7</v>
      </c>
    </row>
    <row r="451" spans="1:32" x14ac:dyDescent="0.3">
      <c r="A451" s="3">
        <v>44484</v>
      </c>
      <c r="P451" s="4">
        <v>7.25</v>
      </c>
      <c r="Q451" s="4">
        <v>8.25</v>
      </c>
      <c r="R451" s="4">
        <v>8.75</v>
      </c>
      <c r="S451" s="4">
        <v>9</v>
      </c>
      <c r="T451" s="4">
        <v>9</v>
      </c>
      <c r="U451" s="4">
        <v>9</v>
      </c>
      <c r="V451" s="4">
        <v>9</v>
      </c>
      <c r="W451" s="4">
        <v>9</v>
      </c>
      <c r="X451" s="4">
        <v>9</v>
      </c>
      <c r="Y451" s="4">
        <v>8.75</v>
      </c>
      <c r="Z451" s="4">
        <v>8</v>
      </c>
      <c r="AA451" s="4">
        <v>7.75</v>
      </c>
      <c r="AB451" s="4">
        <v>7.25</v>
      </c>
      <c r="AC451" s="4">
        <v>7</v>
      </c>
      <c r="AD451" s="4">
        <v>7</v>
      </c>
      <c r="AE451" s="4">
        <v>7</v>
      </c>
    </row>
    <row r="452" spans="1:32" x14ac:dyDescent="0.3">
      <c r="A452" s="3">
        <v>44487</v>
      </c>
      <c r="P452" s="4">
        <v>7.25</v>
      </c>
      <c r="Q452" s="4">
        <v>8.25</v>
      </c>
      <c r="R452" s="4">
        <v>8.75</v>
      </c>
      <c r="S452" s="4">
        <v>9</v>
      </c>
      <c r="T452" s="4">
        <v>9</v>
      </c>
      <c r="U452" s="4">
        <v>9</v>
      </c>
      <c r="V452" s="4">
        <v>9</v>
      </c>
      <c r="W452" s="4">
        <v>9</v>
      </c>
      <c r="X452" s="4">
        <v>9</v>
      </c>
      <c r="Y452" s="4">
        <v>9</v>
      </c>
      <c r="Z452" s="4">
        <v>8.25</v>
      </c>
      <c r="AA452" s="4">
        <v>8</v>
      </c>
      <c r="AB452" s="4">
        <v>7.5</v>
      </c>
      <c r="AC452" s="4">
        <v>7</v>
      </c>
      <c r="AD452" s="4">
        <v>7</v>
      </c>
      <c r="AE452" s="4">
        <v>7</v>
      </c>
    </row>
    <row r="453" spans="1:32" x14ac:dyDescent="0.3">
      <c r="A453" s="3">
        <v>44488</v>
      </c>
      <c r="P453" s="4">
        <v>7.25</v>
      </c>
      <c r="Q453" s="4">
        <v>8.25</v>
      </c>
      <c r="R453" s="4">
        <v>8.75</v>
      </c>
      <c r="S453" s="4">
        <v>9</v>
      </c>
      <c r="T453" s="4">
        <v>9</v>
      </c>
      <c r="U453" s="4">
        <v>9</v>
      </c>
      <c r="V453" s="4">
        <v>9</v>
      </c>
      <c r="W453" s="4">
        <v>9</v>
      </c>
      <c r="X453" s="4">
        <v>9</v>
      </c>
      <c r="Y453" s="4">
        <v>9</v>
      </c>
      <c r="Z453" s="4">
        <v>8.25</v>
      </c>
      <c r="AA453" s="4">
        <v>8</v>
      </c>
      <c r="AB453" s="4">
        <v>7.5</v>
      </c>
      <c r="AC453" s="4">
        <v>7</v>
      </c>
      <c r="AD453" s="4">
        <v>7</v>
      </c>
      <c r="AE453" s="4">
        <v>7</v>
      </c>
    </row>
    <row r="454" spans="1:32" x14ac:dyDescent="0.3">
      <c r="A454" s="3">
        <v>44489</v>
      </c>
      <c r="P454" s="4">
        <v>7.25</v>
      </c>
      <c r="Q454" s="4">
        <v>8.25</v>
      </c>
      <c r="R454" s="4">
        <v>9</v>
      </c>
      <c r="S454" s="4">
        <v>9</v>
      </c>
      <c r="T454" s="4">
        <v>9</v>
      </c>
      <c r="U454" s="4">
        <v>9</v>
      </c>
      <c r="V454" s="4">
        <v>9</v>
      </c>
      <c r="W454" s="4">
        <v>9</v>
      </c>
      <c r="X454" s="4">
        <v>9</v>
      </c>
      <c r="Y454" s="4">
        <v>9</v>
      </c>
      <c r="Z454" s="4">
        <v>8.25</v>
      </c>
      <c r="AA454" s="4">
        <v>8</v>
      </c>
      <c r="AB454" s="4">
        <v>7.5</v>
      </c>
      <c r="AC454" s="4">
        <v>7</v>
      </c>
      <c r="AD454" s="4">
        <v>7</v>
      </c>
      <c r="AE454" s="4">
        <v>7</v>
      </c>
    </row>
    <row r="455" spans="1:32" x14ac:dyDescent="0.3">
      <c r="A455" s="3">
        <v>44490</v>
      </c>
      <c r="P455" s="4">
        <v>7.25</v>
      </c>
      <c r="Q455" s="4">
        <v>8.25</v>
      </c>
      <c r="R455" s="4">
        <v>9</v>
      </c>
      <c r="S455" s="4">
        <v>9</v>
      </c>
      <c r="T455" s="4">
        <v>9</v>
      </c>
      <c r="U455" s="4">
        <v>9</v>
      </c>
      <c r="V455" s="4">
        <v>9</v>
      </c>
      <c r="W455" s="4">
        <v>9</v>
      </c>
      <c r="X455" s="4">
        <v>9</v>
      </c>
      <c r="Y455" s="4">
        <v>9</v>
      </c>
      <c r="Z455" s="4">
        <v>8.25</v>
      </c>
      <c r="AA455" s="4">
        <v>8</v>
      </c>
      <c r="AB455" s="4">
        <v>7.5</v>
      </c>
      <c r="AC455" s="4">
        <v>7</v>
      </c>
      <c r="AD455" s="4">
        <v>7</v>
      </c>
      <c r="AE455" s="4">
        <v>7</v>
      </c>
    </row>
    <row r="456" spans="1:32" x14ac:dyDescent="0.3">
      <c r="A456" s="3">
        <v>44491</v>
      </c>
      <c r="P456" s="4">
        <v>7.5</v>
      </c>
      <c r="Q456" s="4">
        <v>8.75</v>
      </c>
      <c r="R456" s="4">
        <v>9.25</v>
      </c>
      <c r="S456" s="4">
        <v>9.75</v>
      </c>
      <c r="T456" s="4">
        <v>9.75</v>
      </c>
      <c r="U456" s="4">
        <v>9.75</v>
      </c>
      <c r="V456" s="4">
        <v>9.75</v>
      </c>
      <c r="W456" s="4">
        <v>9.75</v>
      </c>
      <c r="X456" s="4">
        <v>9.75</v>
      </c>
      <c r="Y456" s="4">
        <v>9.5</v>
      </c>
      <c r="Z456" s="4">
        <v>9</v>
      </c>
      <c r="AA456" s="4">
        <v>8.5</v>
      </c>
      <c r="AB456" s="4">
        <v>8</v>
      </c>
      <c r="AC456" s="4">
        <v>7.75</v>
      </c>
      <c r="AD456" s="4">
        <v>7.5</v>
      </c>
      <c r="AE456" s="4">
        <v>7.25</v>
      </c>
    </row>
    <row r="457" spans="1:32" x14ac:dyDescent="0.3">
      <c r="A457" s="3">
        <v>44494</v>
      </c>
      <c r="P457" s="4">
        <v>7.5</v>
      </c>
      <c r="Q457" s="4">
        <v>8.75</v>
      </c>
      <c r="R457" s="4">
        <v>9.5</v>
      </c>
      <c r="S457" s="4">
        <v>10</v>
      </c>
      <c r="T457" s="4">
        <v>10</v>
      </c>
      <c r="U457" s="4">
        <v>10</v>
      </c>
      <c r="V457" s="4">
        <v>10</v>
      </c>
      <c r="W457" s="4">
        <v>10</v>
      </c>
      <c r="X457" s="4">
        <v>9.75</v>
      </c>
      <c r="Y457" s="4">
        <v>9.75</v>
      </c>
      <c r="Z457" s="4">
        <v>9</v>
      </c>
      <c r="AA457" s="4">
        <v>8.75</v>
      </c>
      <c r="AB457" s="4">
        <v>8</v>
      </c>
      <c r="AC457" s="4">
        <v>7.75</v>
      </c>
      <c r="AD457" s="4">
        <v>7.5</v>
      </c>
      <c r="AE457" s="4">
        <v>7.25</v>
      </c>
    </row>
    <row r="458" spans="1:32" x14ac:dyDescent="0.3">
      <c r="A458" s="3">
        <v>44495</v>
      </c>
      <c r="P458" s="4">
        <v>7.5</v>
      </c>
      <c r="Q458" s="4">
        <v>8.75</v>
      </c>
      <c r="R458" s="4">
        <v>9.75</v>
      </c>
      <c r="S458" s="4">
        <v>10</v>
      </c>
      <c r="T458" s="4">
        <v>10.125</v>
      </c>
      <c r="U458" s="4">
        <v>10</v>
      </c>
      <c r="V458" s="4">
        <v>10</v>
      </c>
      <c r="W458" s="4">
        <v>10</v>
      </c>
      <c r="X458" s="4">
        <v>10</v>
      </c>
      <c r="Y458" s="4">
        <v>9.75</v>
      </c>
      <c r="Z458" s="4">
        <v>9</v>
      </c>
      <c r="AA458" s="4">
        <v>8.75</v>
      </c>
      <c r="AB458" s="4">
        <v>8</v>
      </c>
      <c r="AC458" s="4">
        <v>7.75</v>
      </c>
      <c r="AD458" s="4">
        <v>7.5</v>
      </c>
      <c r="AE458" s="4">
        <v>7.25</v>
      </c>
    </row>
    <row r="459" spans="1:32" x14ac:dyDescent="0.3">
      <c r="A459" s="3">
        <v>44496</v>
      </c>
      <c r="P459" s="4">
        <v>7.5</v>
      </c>
      <c r="Q459" s="4">
        <v>8.75</v>
      </c>
      <c r="R459" s="4">
        <v>9.75</v>
      </c>
      <c r="S459" s="4">
        <v>10</v>
      </c>
      <c r="T459" s="4">
        <v>10.25</v>
      </c>
      <c r="U459" s="4">
        <v>10.25</v>
      </c>
      <c r="V459" s="4">
        <v>10.25</v>
      </c>
      <c r="W459" s="4">
        <v>10</v>
      </c>
      <c r="X459" s="4">
        <v>10</v>
      </c>
      <c r="Y459" s="4">
        <v>10</v>
      </c>
      <c r="Z459" s="4">
        <v>9</v>
      </c>
      <c r="AA459" s="4">
        <v>8.75</v>
      </c>
      <c r="AB459" s="4">
        <v>8</v>
      </c>
      <c r="AC459" s="4">
        <v>7.75</v>
      </c>
      <c r="AD459" s="4">
        <v>7.5</v>
      </c>
      <c r="AE459" s="4">
        <v>7.25</v>
      </c>
    </row>
    <row r="460" spans="1:32" x14ac:dyDescent="0.3">
      <c r="A460" s="3">
        <v>44497</v>
      </c>
      <c r="P460" s="4"/>
      <c r="Q460" s="4">
        <v>8.75</v>
      </c>
      <c r="R460" s="4">
        <v>9.75</v>
      </c>
      <c r="S460" s="4">
        <v>10.25</v>
      </c>
      <c r="T460" s="4">
        <v>10.25</v>
      </c>
      <c r="U460" s="4">
        <v>10.25</v>
      </c>
      <c r="V460" s="4">
        <v>10.25</v>
      </c>
      <c r="W460" s="4">
        <v>10.25</v>
      </c>
      <c r="X460" s="4">
        <v>10.25</v>
      </c>
      <c r="Y460" s="4">
        <v>10</v>
      </c>
      <c r="Z460" s="4">
        <v>9.25</v>
      </c>
      <c r="AA460" s="4">
        <v>8.75</v>
      </c>
      <c r="AB460" s="4">
        <v>8.125</v>
      </c>
      <c r="AC460" s="4">
        <v>8</v>
      </c>
      <c r="AD460" s="4">
        <v>7.5</v>
      </c>
      <c r="AE460" s="4">
        <v>7.5</v>
      </c>
      <c r="AF460">
        <v>8</v>
      </c>
    </row>
    <row r="461" spans="1:32" x14ac:dyDescent="0.3">
      <c r="A461" s="3">
        <v>44498</v>
      </c>
      <c r="P461" s="4"/>
      <c r="Q461" s="4">
        <v>9.25</v>
      </c>
      <c r="R461" s="4">
        <v>10</v>
      </c>
      <c r="S461" s="4">
        <v>10.5</v>
      </c>
      <c r="T461" s="4">
        <v>10.5</v>
      </c>
      <c r="U461" s="4">
        <v>10.5</v>
      </c>
      <c r="V461" s="4">
        <v>10.5</v>
      </c>
      <c r="W461" s="4">
        <v>10.5</v>
      </c>
      <c r="X461" s="4">
        <v>10.5</v>
      </c>
      <c r="Y461" s="4">
        <v>10.25</v>
      </c>
      <c r="Z461" s="4">
        <v>9.25</v>
      </c>
      <c r="AA461" s="4">
        <v>9</v>
      </c>
      <c r="AB461" s="4">
        <v>8.25</v>
      </c>
      <c r="AC461" s="4">
        <v>8</v>
      </c>
      <c r="AD461" s="4">
        <v>7.5</v>
      </c>
      <c r="AE461" s="4">
        <v>7.5</v>
      </c>
      <c r="AF461">
        <v>8</v>
      </c>
    </row>
    <row r="462" spans="1:32" x14ac:dyDescent="0.3">
      <c r="A462" s="3">
        <v>44501</v>
      </c>
      <c r="P462" s="4"/>
      <c r="Q462" s="4">
        <v>9.25</v>
      </c>
      <c r="R462" s="4">
        <v>10.25</v>
      </c>
      <c r="S462" s="4">
        <v>10.75</v>
      </c>
      <c r="T462" s="4">
        <v>10.75</v>
      </c>
      <c r="U462" s="4">
        <v>10.75</v>
      </c>
      <c r="V462" s="4">
        <v>10.75</v>
      </c>
      <c r="W462" s="4">
        <v>10.75</v>
      </c>
      <c r="X462" s="4">
        <v>10.5</v>
      </c>
      <c r="Y462" s="4">
        <v>10.5</v>
      </c>
      <c r="Z462" s="4">
        <v>9.25</v>
      </c>
      <c r="AA462" s="4">
        <v>9</v>
      </c>
      <c r="AB462" s="4">
        <v>8.5</v>
      </c>
      <c r="AC462" s="4">
        <v>8</v>
      </c>
      <c r="AD462" s="4">
        <v>7.625</v>
      </c>
      <c r="AE462" s="4">
        <v>7.5</v>
      </c>
      <c r="AF462">
        <v>8</v>
      </c>
    </row>
    <row r="463" spans="1:32" x14ac:dyDescent="0.3">
      <c r="A463" s="3">
        <v>44503</v>
      </c>
      <c r="Q463" s="4">
        <v>9.25</v>
      </c>
      <c r="R463" s="4">
        <v>10.25</v>
      </c>
      <c r="S463" s="4">
        <v>10.75</v>
      </c>
      <c r="T463" s="4">
        <v>10.75</v>
      </c>
      <c r="U463" s="4">
        <v>10.75</v>
      </c>
      <c r="V463" s="4">
        <v>10.75</v>
      </c>
      <c r="W463" s="4">
        <v>10.75</v>
      </c>
      <c r="X463" s="4">
        <v>10.5</v>
      </c>
      <c r="Y463" s="4">
        <v>10.5</v>
      </c>
      <c r="Z463" s="4">
        <v>9.25</v>
      </c>
      <c r="AA463" s="4">
        <v>9</v>
      </c>
      <c r="AB463" s="4">
        <v>8.5</v>
      </c>
      <c r="AC463" s="4">
        <v>8</v>
      </c>
      <c r="AD463" s="4">
        <v>7.75</v>
      </c>
      <c r="AE463" s="4">
        <v>7.5</v>
      </c>
      <c r="AF463">
        <v>8</v>
      </c>
    </row>
    <row r="464" spans="1:32" x14ac:dyDescent="0.3">
      <c r="A464" s="3">
        <v>44504</v>
      </c>
      <c r="Q464" s="4">
        <v>9.25</v>
      </c>
      <c r="R464" s="4">
        <v>10.25</v>
      </c>
      <c r="S464" s="4">
        <v>10.75</v>
      </c>
      <c r="T464" s="4">
        <v>10.75</v>
      </c>
      <c r="U464" s="4">
        <v>10.75</v>
      </c>
      <c r="V464" s="4">
        <v>10.75</v>
      </c>
      <c r="W464" s="4">
        <v>10.75</v>
      </c>
      <c r="X464" s="4">
        <v>10.75</v>
      </c>
      <c r="Y464" s="4">
        <v>10.5</v>
      </c>
      <c r="Z464" s="4">
        <v>9.5</v>
      </c>
      <c r="AA464" s="4">
        <v>9</v>
      </c>
      <c r="AB464" s="4">
        <v>8.5</v>
      </c>
      <c r="AC464" s="4">
        <v>8</v>
      </c>
      <c r="AD464" s="4">
        <v>7.75</v>
      </c>
      <c r="AE464" s="4">
        <v>7.5</v>
      </c>
      <c r="AF464">
        <v>8</v>
      </c>
    </row>
    <row r="465" spans="1:32" x14ac:dyDescent="0.3">
      <c r="A465" s="3">
        <v>44505</v>
      </c>
      <c r="Q465" s="4">
        <v>9.25</v>
      </c>
      <c r="R465" s="4">
        <v>10.25</v>
      </c>
      <c r="S465" s="4">
        <v>11</v>
      </c>
      <c r="T465" s="4">
        <v>11</v>
      </c>
      <c r="U465" s="4">
        <v>11</v>
      </c>
      <c r="V465" s="4">
        <v>11</v>
      </c>
      <c r="W465" s="4">
        <v>11</v>
      </c>
      <c r="X465" s="4">
        <v>11</v>
      </c>
      <c r="Y465" s="4">
        <v>11</v>
      </c>
      <c r="Z465" s="4">
        <v>10</v>
      </c>
      <c r="AA465" s="4">
        <v>9.5</v>
      </c>
      <c r="AB465" s="4">
        <v>8.625</v>
      </c>
      <c r="AC465" s="4">
        <v>8.5</v>
      </c>
      <c r="AD465" s="4">
        <v>8</v>
      </c>
      <c r="AE465" s="4">
        <v>8</v>
      </c>
      <c r="AF465">
        <v>8</v>
      </c>
    </row>
    <row r="466" spans="1:32" x14ac:dyDescent="0.3">
      <c r="A466" s="3">
        <v>44508</v>
      </c>
      <c r="Q466" s="4">
        <v>9.25</v>
      </c>
      <c r="R466" s="4">
        <v>10.25</v>
      </c>
      <c r="S466" s="4">
        <v>11</v>
      </c>
      <c r="T466" s="4">
        <v>11</v>
      </c>
      <c r="U466" s="4">
        <v>11</v>
      </c>
      <c r="V466" s="4">
        <v>11</v>
      </c>
      <c r="W466" s="4">
        <v>11</v>
      </c>
      <c r="X466" s="4">
        <v>11</v>
      </c>
      <c r="Y466" s="4">
        <v>11</v>
      </c>
      <c r="Z466" s="4">
        <v>10</v>
      </c>
      <c r="AA466" s="4">
        <v>9.5</v>
      </c>
      <c r="AB466" s="4">
        <v>8.75</v>
      </c>
      <c r="AC466" s="4">
        <v>8.5</v>
      </c>
      <c r="AD466" s="4">
        <v>8</v>
      </c>
      <c r="AE466" s="4">
        <v>8</v>
      </c>
      <c r="AF466">
        <v>8</v>
      </c>
    </row>
    <row r="467" spans="1:32" x14ac:dyDescent="0.3">
      <c r="A467" s="3">
        <v>44509</v>
      </c>
      <c r="Q467" s="4">
        <v>9.25</v>
      </c>
      <c r="R467" s="4">
        <v>10.25</v>
      </c>
      <c r="S467" s="4">
        <v>11</v>
      </c>
      <c r="T467" s="4">
        <v>11</v>
      </c>
      <c r="U467" s="4">
        <v>11</v>
      </c>
      <c r="V467" s="4">
        <v>11</v>
      </c>
      <c r="W467" s="4">
        <v>11</v>
      </c>
      <c r="X467" s="4">
        <v>11</v>
      </c>
      <c r="Y467" s="4">
        <v>11</v>
      </c>
      <c r="Z467" s="4">
        <v>10</v>
      </c>
      <c r="AA467" s="4">
        <v>9.5</v>
      </c>
      <c r="AB467" s="4">
        <v>8.75</v>
      </c>
      <c r="AC467" s="4">
        <v>8.5</v>
      </c>
      <c r="AD467" s="4">
        <v>8</v>
      </c>
      <c r="AE467" s="4">
        <v>8</v>
      </c>
      <c r="AF467" s="4">
        <v>8</v>
      </c>
    </row>
    <row r="468" spans="1:32" x14ac:dyDescent="0.3">
      <c r="A468" s="3">
        <v>44510</v>
      </c>
      <c r="Q468" s="4">
        <v>9.25</v>
      </c>
      <c r="R468" s="4">
        <v>10.25</v>
      </c>
      <c r="S468" s="4">
        <v>11</v>
      </c>
      <c r="T468" s="4">
        <v>11</v>
      </c>
      <c r="U468" s="4">
        <v>11</v>
      </c>
      <c r="V468" s="4">
        <v>11.125</v>
      </c>
      <c r="W468" s="4">
        <v>11</v>
      </c>
      <c r="X468" s="4">
        <v>11</v>
      </c>
      <c r="Y468" s="4">
        <v>11</v>
      </c>
      <c r="Z468" s="4">
        <v>10</v>
      </c>
      <c r="AA468" s="4">
        <v>9.5</v>
      </c>
      <c r="AB468" s="4">
        <v>8.75</v>
      </c>
      <c r="AC468" s="4">
        <v>8.5</v>
      </c>
      <c r="AD468" s="4">
        <v>8</v>
      </c>
      <c r="AE468" s="4">
        <v>8</v>
      </c>
      <c r="AF468" s="4">
        <v>8</v>
      </c>
    </row>
    <row r="469" spans="1:32" x14ac:dyDescent="0.3">
      <c r="A469" s="3">
        <v>44511</v>
      </c>
      <c r="Q469" s="4">
        <v>9.25</v>
      </c>
      <c r="R469" s="4">
        <v>10.25</v>
      </c>
      <c r="S469" s="4">
        <v>11</v>
      </c>
      <c r="T469" s="4">
        <v>11.25</v>
      </c>
      <c r="U469" s="4">
        <v>11.25</v>
      </c>
      <c r="V469" s="4">
        <v>11.25</v>
      </c>
      <c r="W469" s="4">
        <v>11.25</v>
      </c>
      <c r="X469" s="4">
        <v>11</v>
      </c>
      <c r="Y469" s="4">
        <v>11</v>
      </c>
      <c r="Z469" s="4">
        <v>10</v>
      </c>
      <c r="AA469" s="4">
        <v>9.5</v>
      </c>
      <c r="AB469" s="4">
        <v>8.75</v>
      </c>
      <c r="AC469" s="4">
        <v>8.5</v>
      </c>
      <c r="AD469" s="4">
        <v>8</v>
      </c>
      <c r="AE469" s="4">
        <v>8</v>
      </c>
      <c r="AF469" s="4">
        <v>8</v>
      </c>
    </row>
    <row r="470" spans="1:32" x14ac:dyDescent="0.3">
      <c r="A470" s="3">
        <v>44512</v>
      </c>
      <c r="Q470" s="4">
        <v>9.25</v>
      </c>
      <c r="R470" s="4">
        <v>10.5</v>
      </c>
      <c r="S470" s="4">
        <v>11.25</v>
      </c>
      <c r="T470" s="4">
        <v>11.25</v>
      </c>
      <c r="U470" s="4">
        <v>11.25</v>
      </c>
      <c r="V470" s="4">
        <v>11.25</v>
      </c>
      <c r="W470" s="4">
        <v>11.25</v>
      </c>
      <c r="X470" s="4">
        <v>11.25</v>
      </c>
      <c r="Y470" s="4">
        <v>11</v>
      </c>
      <c r="Z470" s="4">
        <v>10</v>
      </c>
      <c r="AA470" s="4">
        <v>9.5</v>
      </c>
      <c r="AB470" s="4">
        <v>8.875</v>
      </c>
      <c r="AC470" s="4">
        <v>8.5</v>
      </c>
      <c r="AD470" s="4">
        <v>8</v>
      </c>
      <c r="AE470" s="4">
        <v>8</v>
      </c>
      <c r="AF470" s="4">
        <v>8</v>
      </c>
    </row>
    <row r="471" spans="1:32" x14ac:dyDescent="0.3">
      <c r="A471" s="3">
        <v>44516</v>
      </c>
      <c r="Q471" s="4">
        <v>9.25</v>
      </c>
      <c r="R471" s="4">
        <v>10.75</v>
      </c>
      <c r="S471" s="4">
        <v>11.25</v>
      </c>
      <c r="T471" s="4">
        <v>11.25</v>
      </c>
      <c r="U471" s="4">
        <v>11.25</v>
      </c>
      <c r="V471" s="4">
        <v>11.25</v>
      </c>
      <c r="W471" s="4">
        <v>11.25</v>
      </c>
      <c r="X471" s="4">
        <v>11.25</v>
      </c>
      <c r="Y471" s="4">
        <v>11</v>
      </c>
      <c r="Z471" s="4">
        <v>10.25</v>
      </c>
      <c r="AA471" s="4">
        <v>9.5</v>
      </c>
      <c r="AB471" s="4">
        <v>9</v>
      </c>
      <c r="AC471" s="4">
        <v>8.5</v>
      </c>
      <c r="AD471" s="4">
        <v>8</v>
      </c>
      <c r="AE471" s="4">
        <v>8</v>
      </c>
      <c r="AF471" s="4">
        <v>8</v>
      </c>
    </row>
    <row r="472" spans="1:32" x14ac:dyDescent="0.3">
      <c r="A472" s="3">
        <v>44517</v>
      </c>
      <c r="Q472" s="4">
        <v>9.25</v>
      </c>
      <c r="R472" s="4">
        <v>10.75</v>
      </c>
      <c r="S472" s="4">
        <v>11.25</v>
      </c>
      <c r="T472" s="4">
        <v>11.5</v>
      </c>
      <c r="U472" s="4">
        <v>11.5</v>
      </c>
      <c r="V472" s="4">
        <v>11.5</v>
      </c>
      <c r="W472" s="4">
        <v>11.25</v>
      </c>
      <c r="X472" s="4">
        <v>11.25</v>
      </c>
      <c r="Y472" s="4">
        <v>11</v>
      </c>
      <c r="Z472" s="4">
        <v>10.25</v>
      </c>
      <c r="AA472" s="4">
        <v>9.5</v>
      </c>
      <c r="AB472" s="4">
        <v>9</v>
      </c>
      <c r="AC472" s="4">
        <v>8.5</v>
      </c>
      <c r="AD472" s="4">
        <v>8</v>
      </c>
      <c r="AE472" s="4">
        <v>8</v>
      </c>
      <c r="AF472" s="4">
        <v>8</v>
      </c>
    </row>
    <row r="473" spans="1:32" x14ac:dyDescent="0.3">
      <c r="A473" s="3">
        <v>44518</v>
      </c>
      <c r="Q473" s="4">
        <v>9.25</v>
      </c>
      <c r="R473" s="4">
        <v>10.75</v>
      </c>
      <c r="S473" s="4">
        <v>11.25</v>
      </c>
      <c r="T473" s="4">
        <v>11.5</v>
      </c>
      <c r="U473" s="4">
        <v>11.5</v>
      </c>
      <c r="V473" s="4">
        <v>11.5</v>
      </c>
      <c r="W473" s="4">
        <v>11.5</v>
      </c>
      <c r="X473" s="4">
        <v>11.25</v>
      </c>
      <c r="Y473" s="4">
        <v>11</v>
      </c>
      <c r="Z473" s="4">
        <v>10.25</v>
      </c>
      <c r="AA473" s="4">
        <v>9.5</v>
      </c>
      <c r="AB473" s="4">
        <v>9</v>
      </c>
      <c r="AC473" s="4">
        <v>8.625</v>
      </c>
      <c r="AD473" s="4">
        <v>8</v>
      </c>
      <c r="AE473" s="4">
        <v>8</v>
      </c>
      <c r="AF473" s="4">
        <v>8</v>
      </c>
    </row>
    <row r="474" spans="1:32" x14ac:dyDescent="0.3">
      <c r="A474" s="3">
        <v>44519</v>
      </c>
      <c r="Q474" s="4">
        <v>9.25</v>
      </c>
      <c r="R474" s="4">
        <v>10.75</v>
      </c>
      <c r="S474" s="4">
        <v>11.5</v>
      </c>
      <c r="T474" s="4">
        <v>11.5</v>
      </c>
      <c r="U474" s="4">
        <v>11.5</v>
      </c>
      <c r="V474" s="4">
        <v>11.5</v>
      </c>
      <c r="W474" s="4">
        <v>11.5</v>
      </c>
      <c r="X474" s="4">
        <v>11.25</v>
      </c>
      <c r="Y474" s="4">
        <v>11.25</v>
      </c>
      <c r="Z474" s="4">
        <v>10.25</v>
      </c>
      <c r="AA474" s="4">
        <v>9.75</v>
      </c>
      <c r="AB474" s="4">
        <v>9</v>
      </c>
      <c r="AC474" s="4">
        <v>8.5</v>
      </c>
      <c r="AD474" s="4">
        <v>8</v>
      </c>
      <c r="AE474" s="4">
        <v>8</v>
      </c>
      <c r="AF474" s="4">
        <v>8</v>
      </c>
    </row>
    <row r="475" spans="1:32" x14ac:dyDescent="0.3">
      <c r="A475" s="3">
        <v>44522</v>
      </c>
      <c r="Q475" s="4">
        <v>9.25</v>
      </c>
      <c r="R475" s="4">
        <v>10.75</v>
      </c>
      <c r="S475" s="4">
        <v>11.5</v>
      </c>
      <c r="T475" s="4">
        <v>11.5</v>
      </c>
      <c r="U475" s="4">
        <v>11.5</v>
      </c>
      <c r="V475" s="4">
        <v>11.5</v>
      </c>
      <c r="W475" s="4">
        <v>11.5</v>
      </c>
      <c r="X475" s="4">
        <v>11.375</v>
      </c>
      <c r="Y475" s="4">
        <v>11.25</v>
      </c>
      <c r="Z475" s="4">
        <v>10.25</v>
      </c>
      <c r="AA475" s="4">
        <v>9.75</v>
      </c>
      <c r="AB475" s="4">
        <v>9</v>
      </c>
      <c r="AC475" s="4">
        <v>8.625</v>
      </c>
      <c r="AD475" s="4">
        <v>8.125</v>
      </c>
      <c r="AE475" s="4">
        <v>8</v>
      </c>
      <c r="AF475" s="4">
        <v>8</v>
      </c>
    </row>
    <row r="476" spans="1:32" x14ac:dyDescent="0.3">
      <c r="A476" s="3">
        <v>44523</v>
      </c>
      <c r="Q476" s="4">
        <v>9.25</v>
      </c>
      <c r="R476" s="4">
        <v>10.75</v>
      </c>
      <c r="S476" s="4">
        <v>11.5</v>
      </c>
      <c r="T476" s="4">
        <v>11.5</v>
      </c>
      <c r="U476" s="4">
        <v>11.5</v>
      </c>
      <c r="V476" s="4">
        <v>11.5</v>
      </c>
      <c r="W476" s="4">
        <v>11.5</v>
      </c>
      <c r="X476" s="4">
        <v>11.5</v>
      </c>
      <c r="Y476" s="4">
        <v>11.25</v>
      </c>
      <c r="Z476" s="4">
        <v>10.25</v>
      </c>
      <c r="AA476" s="4">
        <v>9.75</v>
      </c>
      <c r="AB476" s="4">
        <v>9</v>
      </c>
      <c r="AC476" s="4">
        <v>8.5</v>
      </c>
      <c r="AD476" s="4">
        <v>8.25</v>
      </c>
      <c r="AE476" s="4">
        <v>8</v>
      </c>
      <c r="AF476" s="4">
        <v>8</v>
      </c>
    </row>
    <row r="477" spans="1:32" x14ac:dyDescent="0.3">
      <c r="A477" s="3">
        <v>44524</v>
      </c>
      <c r="Q477" s="4">
        <v>9.25</v>
      </c>
      <c r="R477" s="4">
        <v>10.75</v>
      </c>
      <c r="S477" s="4">
        <v>11.5</v>
      </c>
      <c r="T477" s="4">
        <v>11.5</v>
      </c>
      <c r="U477" s="4">
        <v>11.5</v>
      </c>
      <c r="V477" s="4">
        <v>11.5</v>
      </c>
      <c r="W477" s="4">
        <v>11.5</v>
      </c>
      <c r="X477" s="4">
        <v>11.5</v>
      </c>
      <c r="Y477" s="4">
        <v>11.25</v>
      </c>
      <c r="Z477" s="4">
        <v>10.25</v>
      </c>
      <c r="AA477" s="4">
        <v>9.75</v>
      </c>
      <c r="AB477" s="4">
        <v>9</v>
      </c>
      <c r="AC477" s="4">
        <v>8.5</v>
      </c>
      <c r="AD477" s="4">
        <v>8.25</v>
      </c>
      <c r="AE477" s="4">
        <v>8</v>
      </c>
      <c r="AF477" s="4">
        <v>8</v>
      </c>
    </row>
    <row r="478" spans="1:32" x14ac:dyDescent="0.3">
      <c r="A478" s="3">
        <v>44525</v>
      </c>
      <c r="Q478" s="4">
        <v>9.25</v>
      </c>
      <c r="R478" s="4">
        <v>10.75</v>
      </c>
      <c r="S478" s="4">
        <v>11.5</v>
      </c>
      <c r="T478" s="4">
        <v>11.5</v>
      </c>
      <c r="U478" s="4">
        <v>11.5</v>
      </c>
      <c r="V478" s="4">
        <v>11.5</v>
      </c>
      <c r="W478" s="4">
        <v>11.5</v>
      </c>
      <c r="X478" s="4">
        <v>11.5</v>
      </c>
      <c r="Y478" s="4">
        <v>11.25</v>
      </c>
      <c r="Z478" s="4">
        <v>10.25</v>
      </c>
      <c r="AA478" s="4">
        <v>9.75</v>
      </c>
      <c r="AB478" s="4">
        <v>9</v>
      </c>
      <c r="AC478" s="4">
        <v>8.5</v>
      </c>
      <c r="AD478" s="4">
        <v>8.25</v>
      </c>
      <c r="AE478" s="4">
        <v>8</v>
      </c>
      <c r="AF478" s="4">
        <v>8</v>
      </c>
    </row>
    <row r="479" spans="1:32" x14ac:dyDescent="0.3">
      <c r="A479" s="3">
        <v>44526</v>
      </c>
      <c r="Q479" s="4">
        <v>9.25</v>
      </c>
      <c r="R479" s="4">
        <v>10.75</v>
      </c>
      <c r="S479" s="4">
        <v>11.5</v>
      </c>
      <c r="T479" s="4">
        <v>11.75</v>
      </c>
      <c r="U479" s="4">
        <v>11.75</v>
      </c>
      <c r="V479" s="4">
        <v>11.75</v>
      </c>
      <c r="W479" s="4">
        <v>11.5</v>
      </c>
      <c r="X479" s="4">
        <v>11.5</v>
      </c>
      <c r="Y479" s="4">
        <v>11.25</v>
      </c>
      <c r="Z479" s="4">
        <v>10.25</v>
      </c>
      <c r="AA479" s="4">
        <v>9.75</v>
      </c>
      <c r="AB479" s="4">
        <v>9</v>
      </c>
      <c r="AC479" s="4">
        <v>8.75</v>
      </c>
      <c r="AD479" s="4">
        <v>8.25</v>
      </c>
      <c r="AE479" s="4">
        <v>8</v>
      </c>
      <c r="AF479" s="4">
        <v>8</v>
      </c>
    </row>
    <row r="480" spans="1:32" x14ac:dyDescent="0.3">
      <c r="A480" s="3">
        <v>44529</v>
      </c>
      <c r="Q480" s="4">
        <v>9.25</v>
      </c>
      <c r="R480" s="4">
        <v>10.75</v>
      </c>
      <c r="S480" s="4">
        <v>11.5</v>
      </c>
      <c r="T480" s="4">
        <v>11.75</v>
      </c>
      <c r="U480" s="4">
        <v>11.75</v>
      </c>
      <c r="V480" s="4">
        <v>11.75</v>
      </c>
      <c r="W480" s="4">
        <v>11.625</v>
      </c>
      <c r="X480" s="4">
        <v>11.5</v>
      </c>
      <c r="Y480" s="4">
        <v>11.25</v>
      </c>
      <c r="Z480" s="4">
        <v>10.25</v>
      </c>
      <c r="AA480" s="4">
        <v>9.75</v>
      </c>
      <c r="AB480" s="4">
        <v>9.25</v>
      </c>
      <c r="AC480" s="4">
        <v>8.75</v>
      </c>
      <c r="AD480" s="4">
        <v>8.25</v>
      </c>
      <c r="AE480" s="4">
        <v>8</v>
      </c>
      <c r="AF480" s="4">
        <v>8</v>
      </c>
    </row>
    <row r="481" spans="1:33" x14ac:dyDescent="0.3">
      <c r="A481" s="3">
        <v>44530</v>
      </c>
      <c r="Q481" s="4">
        <v>9.25</v>
      </c>
      <c r="R481" s="4">
        <v>10.75</v>
      </c>
      <c r="S481" s="4">
        <v>11.5</v>
      </c>
      <c r="T481" s="4">
        <v>11.75</v>
      </c>
      <c r="U481" s="4">
        <v>11.75</v>
      </c>
      <c r="V481" s="4">
        <v>11.75</v>
      </c>
      <c r="W481" s="4">
        <v>11.625</v>
      </c>
      <c r="X481" s="4">
        <v>11.5</v>
      </c>
      <c r="Y481" s="4">
        <v>11.25</v>
      </c>
      <c r="Z481" s="4">
        <v>10.25</v>
      </c>
      <c r="AA481" s="4">
        <v>9.75</v>
      </c>
      <c r="AB481" s="4">
        <v>9.25</v>
      </c>
      <c r="AC481" s="4">
        <v>8.75</v>
      </c>
      <c r="AD481" s="4">
        <v>8.25</v>
      </c>
      <c r="AE481" s="4">
        <v>8</v>
      </c>
      <c r="AF481" s="4">
        <v>8</v>
      </c>
    </row>
    <row r="482" spans="1:33" x14ac:dyDescent="0.3">
      <c r="A482" s="3">
        <v>44531</v>
      </c>
      <c r="Q482" s="4">
        <v>9.25</v>
      </c>
      <c r="R482" s="4">
        <v>10.75</v>
      </c>
      <c r="S482" s="4">
        <v>11.5</v>
      </c>
      <c r="T482" s="4">
        <v>11.75</v>
      </c>
      <c r="U482" s="4">
        <v>11.75</v>
      </c>
      <c r="V482" s="4">
        <v>11.75</v>
      </c>
      <c r="W482" s="4">
        <v>11.625</v>
      </c>
      <c r="X482" s="4">
        <v>11.5</v>
      </c>
      <c r="Y482" s="4">
        <v>11.25</v>
      </c>
      <c r="Z482" s="4">
        <v>10.25</v>
      </c>
      <c r="AA482" s="4">
        <v>9.75</v>
      </c>
      <c r="AB482" s="4">
        <v>9.25</v>
      </c>
      <c r="AC482" s="4">
        <v>8.75</v>
      </c>
      <c r="AD482" s="4">
        <v>8.25</v>
      </c>
      <c r="AE482" s="4">
        <v>8</v>
      </c>
      <c r="AF482" s="4">
        <v>8</v>
      </c>
    </row>
    <row r="483" spans="1:33" x14ac:dyDescent="0.3">
      <c r="A483" s="3">
        <v>44532</v>
      </c>
      <c r="Q483" s="4">
        <v>9.25</v>
      </c>
      <c r="R483" s="4">
        <v>10.75</v>
      </c>
      <c r="S483" s="4">
        <v>11.5</v>
      </c>
      <c r="T483" s="4">
        <v>11.75</v>
      </c>
      <c r="U483" s="4">
        <v>11.75</v>
      </c>
      <c r="V483" s="4">
        <v>11.75</v>
      </c>
      <c r="W483" s="4">
        <v>11.625</v>
      </c>
      <c r="X483" s="4">
        <v>11.5</v>
      </c>
      <c r="Y483" s="4">
        <v>11.25</v>
      </c>
      <c r="Z483" s="4">
        <v>10.25</v>
      </c>
      <c r="AA483" s="4">
        <v>9.75</v>
      </c>
      <c r="AB483" s="4">
        <v>9.25</v>
      </c>
      <c r="AC483" s="4">
        <v>8.75</v>
      </c>
      <c r="AD483" s="4">
        <v>8.25</v>
      </c>
      <c r="AE483" s="4">
        <v>8</v>
      </c>
      <c r="AF483" s="4">
        <v>8</v>
      </c>
    </row>
    <row r="484" spans="1:33" x14ac:dyDescent="0.3">
      <c r="A484" s="3">
        <v>44533</v>
      </c>
      <c r="Q484" s="4">
        <v>9.25</v>
      </c>
      <c r="R484" s="4">
        <v>10.75</v>
      </c>
      <c r="S484" s="4">
        <v>11.5</v>
      </c>
      <c r="T484" s="4">
        <v>11.75</v>
      </c>
      <c r="U484" s="4">
        <v>11.75</v>
      </c>
      <c r="V484" s="4">
        <v>11.75</v>
      </c>
      <c r="W484" s="4">
        <v>11.75</v>
      </c>
      <c r="X484" s="4">
        <v>11.5</v>
      </c>
      <c r="Y484" s="4">
        <v>11.25</v>
      </c>
      <c r="Z484" s="4">
        <v>10.5</v>
      </c>
      <c r="AA484" s="4">
        <v>10</v>
      </c>
      <c r="AB484" s="4">
        <v>9.25</v>
      </c>
      <c r="AC484" s="4">
        <v>9</v>
      </c>
      <c r="AD484" s="4">
        <v>8.25</v>
      </c>
      <c r="AE484" s="4">
        <v>8</v>
      </c>
      <c r="AF484" s="4">
        <v>8</v>
      </c>
    </row>
    <row r="485" spans="1:33" x14ac:dyDescent="0.3">
      <c r="A485" s="3">
        <v>44536</v>
      </c>
      <c r="Q485" s="4">
        <v>9.25</v>
      </c>
      <c r="R485" s="4">
        <v>10.75</v>
      </c>
      <c r="S485" s="4">
        <v>11.5</v>
      </c>
      <c r="T485" s="4">
        <v>11.75</v>
      </c>
      <c r="U485" s="4">
        <v>11.75</v>
      </c>
      <c r="V485" s="4">
        <v>11.75</v>
      </c>
      <c r="W485" s="4">
        <v>11.75</v>
      </c>
      <c r="X485" s="4">
        <v>11.5</v>
      </c>
      <c r="Y485" s="4">
        <v>11.25</v>
      </c>
      <c r="Z485" s="4">
        <v>10.5</v>
      </c>
      <c r="AA485" s="4">
        <v>10</v>
      </c>
      <c r="AB485" s="4">
        <v>9.25</v>
      </c>
      <c r="AC485" s="4">
        <v>8.875</v>
      </c>
      <c r="AD485" s="4">
        <v>8.25</v>
      </c>
      <c r="AE485" s="4">
        <v>8</v>
      </c>
      <c r="AF485" s="4">
        <v>8</v>
      </c>
    </row>
    <row r="486" spans="1:33" x14ac:dyDescent="0.3">
      <c r="A486" s="3">
        <v>44537</v>
      </c>
      <c r="Q486" s="4">
        <v>9.25</v>
      </c>
      <c r="R486" s="4">
        <v>10.75</v>
      </c>
      <c r="S486" s="4">
        <v>11.5</v>
      </c>
      <c r="T486" s="4">
        <v>11.75</v>
      </c>
      <c r="U486" s="4">
        <v>11.75</v>
      </c>
      <c r="V486" s="4">
        <v>11.75</v>
      </c>
      <c r="W486" s="4">
        <v>11.75</v>
      </c>
      <c r="X486" s="4">
        <v>11.5</v>
      </c>
      <c r="Y486" s="4">
        <v>11.25</v>
      </c>
      <c r="Z486" s="4">
        <v>10.625</v>
      </c>
      <c r="AA486" s="4">
        <v>10</v>
      </c>
      <c r="AB486" s="4">
        <v>9.25</v>
      </c>
      <c r="AC486" s="4">
        <v>9</v>
      </c>
      <c r="AD486" s="4">
        <v>8.25</v>
      </c>
      <c r="AE486" s="4">
        <v>8</v>
      </c>
      <c r="AF486" s="4">
        <v>8</v>
      </c>
    </row>
    <row r="487" spans="1:33" x14ac:dyDescent="0.3">
      <c r="A487" s="3">
        <v>44538</v>
      </c>
      <c r="Q487" s="4">
        <v>9.25</v>
      </c>
      <c r="R487" s="4">
        <v>10.75</v>
      </c>
      <c r="S487" s="4">
        <v>11.5</v>
      </c>
      <c r="T487" s="4">
        <v>11.75</v>
      </c>
      <c r="U487" s="4">
        <v>11.75</v>
      </c>
      <c r="V487" s="4">
        <v>11.75</v>
      </c>
      <c r="W487" s="4">
        <v>11.75</v>
      </c>
      <c r="X487" s="4">
        <v>11.5</v>
      </c>
      <c r="Y487" s="4">
        <v>11.375</v>
      </c>
      <c r="Z487" s="4">
        <v>10.5</v>
      </c>
      <c r="AA487" s="4">
        <v>10</v>
      </c>
      <c r="AB487" s="4">
        <v>9.25</v>
      </c>
      <c r="AC487" s="4">
        <v>8.875</v>
      </c>
      <c r="AD487" s="4">
        <v>8.25</v>
      </c>
      <c r="AE487" s="4">
        <v>8</v>
      </c>
      <c r="AF487" s="4">
        <v>8</v>
      </c>
    </row>
    <row r="488" spans="1:33" x14ac:dyDescent="0.3">
      <c r="A488" s="3">
        <v>44539</v>
      </c>
      <c r="Q488" s="4"/>
      <c r="R488" s="4">
        <v>10.75</v>
      </c>
      <c r="S488" s="4">
        <v>11.5</v>
      </c>
      <c r="T488" s="4">
        <v>11.75</v>
      </c>
      <c r="U488" s="4">
        <v>11.75</v>
      </c>
      <c r="V488" s="4">
        <v>11.75</v>
      </c>
      <c r="W488" s="4">
        <v>11.75</v>
      </c>
      <c r="X488" s="4">
        <v>11.5</v>
      </c>
      <c r="Y488" s="4">
        <v>11.5</v>
      </c>
      <c r="Z488" s="4">
        <v>10.75</v>
      </c>
      <c r="AA488" s="4">
        <v>10</v>
      </c>
      <c r="AB488" s="4">
        <v>9.25</v>
      </c>
      <c r="AC488" s="4">
        <v>9</v>
      </c>
      <c r="AD488" s="4">
        <v>8.25</v>
      </c>
      <c r="AE488" s="4">
        <v>8</v>
      </c>
      <c r="AF488" s="4">
        <v>8</v>
      </c>
      <c r="AG488">
        <v>8</v>
      </c>
    </row>
    <row r="489" spans="1:33" x14ac:dyDescent="0.3">
      <c r="A489" s="3">
        <v>44540</v>
      </c>
      <c r="Q489" s="4"/>
      <c r="R489" s="4">
        <v>10.75</v>
      </c>
      <c r="S489" s="4">
        <v>11.75</v>
      </c>
      <c r="T489" s="4">
        <v>11.75</v>
      </c>
      <c r="U489" s="4">
        <v>11.75</v>
      </c>
      <c r="V489" s="4">
        <v>11.75</v>
      </c>
      <c r="W489" s="4">
        <v>11.75</v>
      </c>
      <c r="X489" s="4">
        <v>11.75</v>
      </c>
      <c r="Y489" s="4">
        <v>11.5</v>
      </c>
      <c r="Z489" s="4">
        <v>10.75</v>
      </c>
      <c r="AA489" s="4">
        <v>10</v>
      </c>
      <c r="AB489" s="4">
        <v>9.25</v>
      </c>
      <c r="AC489" s="4">
        <v>9</v>
      </c>
      <c r="AD489" s="4">
        <v>8.25</v>
      </c>
      <c r="AE489" s="4">
        <v>8</v>
      </c>
      <c r="AF489" s="4">
        <v>8</v>
      </c>
      <c r="AG489">
        <v>8</v>
      </c>
    </row>
    <row r="490" spans="1:33" x14ac:dyDescent="0.3">
      <c r="A490" s="3">
        <v>44543</v>
      </c>
      <c r="Q490" s="4"/>
      <c r="R490" s="4">
        <v>10.75</v>
      </c>
      <c r="S490" s="4">
        <v>11.75</v>
      </c>
      <c r="T490" s="4">
        <v>11.75</v>
      </c>
      <c r="U490" s="4">
        <v>11.75</v>
      </c>
      <c r="V490" s="4">
        <v>11.75</v>
      </c>
      <c r="W490" s="4">
        <v>11.75</v>
      </c>
      <c r="X490" s="4">
        <v>11.75</v>
      </c>
      <c r="Y490" s="4">
        <v>11.5</v>
      </c>
      <c r="Z490" s="4">
        <v>10.75</v>
      </c>
      <c r="AA490" s="4">
        <v>10</v>
      </c>
      <c r="AB490" s="4">
        <v>9.25</v>
      </c>
      <c r="AC490" s="4">
        <v>9</v>
      </c>
      <c r="AD490" s="4">
        <v>8.375</v>
      </c>
      <c r="AE490" s="4">
        <v>8.125</v>
      </c>
      <c r="AF490" s="4">
        <v>8</v>
      </c>
      <c r="AG490">
        <v>8</v>
      </c>
    </row>
    <row r="491" spans="1:33" x14ac:dyDescent="0.3">
      <c r="A491" s="3">
        <v>44544</v>
      </c>
      <c r="R491" s="4">
        <v>10.75</v>
      </c>
      <c r="S491" s="4">
        <v>11.75</v>
      </c>
      <c r="T491" s="4">
        <v>11.75</v>
      </c>
      <c r="U491" s="4">
        <v>11.75</v>
      </c>
      <c r="V491" s="4">
        <v>11.75</v>
      </c>
      <c r="W491" s="4">
        <v>11.75</v>
      </c>
      <c r="X491" s="4">
        <v>11.75</v>
      </c>
      <c r="Y491" s="4">
        <v>11.5</v>
      </c>
      <c r="Z491" s="4">
        <v>10.75</v>
      </c>
      <c r="AA491" s="4">
        <v>10</v>
      </c>
      <c r="AB491" s="4">
        <v>9.25</v>
      </c>
      <c r="AC491" s="4">
        <v>9</v>
      </c>
      <c r="AD491" s="4">
        <v>8.375</v>
      </c>
      <c r="AE491" s="4">
        <v>8.125</v>
      </c>
      <c r="AF491" s="4">
        <v>8</v>
      </c>
      <c r="AG491" s="4">
        <v>8</v>
      </c>
    </row>
    <row r="492" spans="1:33" x14ac:dyDescent="0.3">
      <c r="A492" s="3">
        <v>44545</v>
      </c>
      <c r="R492" s="4">
        <v>10.75</v>
      </c>
      <c r="S492" s="4">
        <v>11.75</v>
      </c>
      <c r="T492" s="4">
        <v>11.75</v>
      </c>
      <c r="U492" s="4">
        <v>11.75</v>
      </c>
      <c r="V492" s="4">
        <v>11.75</v>
      </c>
      <c r="W492" s="4">
        <v>11.75</v>
      </c>
      <c r="X492" s="4">
        <v>11.75</v>
      </c>
      <c r="Y492" s="4">
        <v>11.5</v>
      </c>
      <c r="Z492" s="4">
        <v>10.75</v>
      </c>
      <c r="AA492" s="4">
        <v>10</v>
      </c>
      <c r="AB492" s="4">
        <v>9.25</v>
      </c>
      <c r="AC492" s="4">
        <v>9</v>
      </c>
      <c r="AD492" s="4">
        <v>8.375</v>
      </c>
      <c r="AE492" s="4">
        <v>8.125</v>
      </c>
      <c r="AF492" s="4">
        <v>8</v>
      </c>
      <c r="AG492" s="4">
        <v>8</v>
      </c>
    </row>
    <row r="493" spans="1:33" x14ac:dyDescent="0.3">
      <c r="A493" s="3">
        <v>44546</v>
      </c>
      <c r="R493" s="4">
        <v>10.75</v>
      </c>
      <c r="S493" s="4">
        <v>11.75</v>
      </c>
      <c r="T493" s="4">
        <v>11.75</v>
      </c>
      <c r="U493" s="4">
        <v>11.75</v>
      </c>
      <c r="V493" s="4">
        <v>11.75</v>
      </c>
      <c r="W493" s="4">
        <v>11.75</v>
      </c>
      <c r="X493" s="4">
        <v>11.75</v>
      </c>
      <c r="Y493" s="4">
        <v>11.5</v>
      </c>
      <c r="Z493" s="4">
        <v>10.75</v>
      </c>
      <c r="AA493" s="4">
        <v>10</v>
      </c>
      <c r="AB493" s="4">
        <v>9.25</v>
      </c>
      <c r="AC493" s="4">
        <v>9</v>
      </c>
      <c r="AD493" s="4">
        <v>8.375</v>
      </c>
      <c r="AE493" s="4">
        <v>8.125</v>
      </c>
      <c r="AF493" s="4">
        <v>8</v>
      </c>
      <c r="AG493" s="4">
        <v>8</v>
      </c>
    </row>
    <row r="494" spans="1:33" x14ac:dyDescent="0.3">
      <c r="A494" s="3">
        <v>44547</v>
      </c>
      <c r="R494" s="4">
        <v>10.75</v>
      </c>
      <c r="S494" s="4">
        <v>11.75</v>
      </c>
      <c r="T494" s="4">
        <v>11.75</v>
      </c>
      <c r="U494" s="4">
        <v>11.75</v>
      </c>
      <c r="V494" s="4">
        <v>11.75</v>
      </c>
      <c r="W494" s="4">
        <v>11.75</v>
      </c>
      <c r="X494" s="4">
        <v>11.75</v>
      </c>
      <c r="Y494" s="4">
        <v>11.5</v>
      </c>
      <c r="Z494" s="4">
        <v>10.75</v>
      </c>
      <c r="AA494" s="4">
        <v>10</v>
      </c>
      <c r="AB494" s="4">
        <v>9.25</v>
      </c>
      <c r="AC494" s="4">
        <v>9</v>
      </c>
      <c r="AD494" s="4">
        <v>8.5</v>
      </c>
      <c r="AE494" s="4">
        <v>8.25</v>
      </c>
      <c r="AF494" s="4">
        <v>8</v>
      </c>
      <c r="AG494" s="4">
        <v>8</v>
      </c>
    </row>
    <row r="495" spans="1:33" x14ac:dyDescent="0.3">
      <c r="A495" s="3">
        <v>44550</v>
      </c>
      <c r="R495" s="4">
        <v>10.75</v>
      </c>
      <c r="S495" s="4">
        <v>11.75</v>
      </c>
      <c r="T495" s="4">
        <v>11.75</v>
      </c>
      <c r="U495" s="4">
        <v>11.75</v>
      </c>
      <c r="V495" s="4">
        <v>11.75</v>
      </c>
      <c r="W495" s="4">
        <v>11.75</v>
      </c>
      <c r="X495" s="4">
        <v>11.75</v>
      </c>
      <c r="Y495" s="4">
        <v>11.5</v>
      </c>
      <c r="Z495" s="4">
        <v>10.75</v>
      </c>
      <c r="AA495" s="4">
        <v>10</v>
      </c>
      <c r="AB495" s="4">
        <v>9.5</v>
      </c>
      <c r="AC495" s="4">
        <v>9</v>
      </c>
      <c r="AD495" s="4">
        <v>8.5</v>
      </c>
      <c r="AE495" s="4">
        <v>8.25</v>
      </c>
      <c r="AF495" s="4">
        <v>8</v>
      </c>
      <c r="AG495" s="4">
        <v>8</v>
      </c>
    </row>
    <row r="496" spans="1:33" x14ac:dyDescent="0.3">
      <c r="A496" s="3">
        <v>44551</v>
      </c>
      <c r="R496" s="4">
        <v>10.75</v>
      </c>
      <c r="S496" s="4">
        <v>11.75</v>
      </c>
      <c r="T496" s="4">
        <v>11.75</v>
      </c>
      <c r="U496" s="4">
        <v>11.75</v>
      </c>
      <c r="V496" s="4">
        <v>11.75</v>
      </c>
      <c r="W496" s="4">
        <v>11.75</v>
      </c>
      <c r="X496" s="4">
        <v>11.75</v>
      </c>
      <c r="Y496" s="4">
        <v>11.5</v>
      </c>
      <c r="Z496" s="4">
        <v>10.75</v>
      </c>
      <c r="AA496" s="4">
        <v>10</v>
      </c>
      <c r="AB496" s="4">
        <v>9.25</v>
      </c>
      <c r="AC496" s="4">
        <v>9</v>
      </c>
      <c r="AD496" s="4">
        <v>8.5</v>
      </c>
      <c r="AE496" s="4">
        <v>8.25</v>
      </c>
      <c r="AF496" s="4">
        <v>8</v>
      </c>
      <c r="AG496" s="4">
        <v>8</v>
      </c>
    </row>
    <row r="497" spans="1:33" x14ac:dyDescent="0.3">
      <c r="A497" s="3">
        <v>44552</v>
      </c>
      <c r="R497" s="4">
        <v>10.75</v>
      </c>
      <c r="S497" s="4">
        <v>11.75</v>
      </c>
      <c r="T497" s="4">
        <v>11.75</v>
      </c>
      <c r="U497" s="4">
        <v>11.75</v>
      </c>
      <c r="V497" s="4">
        <v>11.75</v>
      </c>
      <c r="W497" s="4">
        <v>11.75</v>
      </c>
      <c r="X497" s="4">
        <v>11.75</v>
      </c>
      <c r="Y497" s="4">
        <v>11.5</v>
      </c>
      <c r="Z497" s="4">
        <v>10.75</v>
      </c>
      <c r="AA497" s="4">
        <v>10</v>
      </c>
      <c r="AB497" s="4">
        <v>9.25</v>
      </c>
      <c r="AC497" s="4">
        <v>9</v>
      </c>
      <c r="AD497" s="4">
        <v>8.5</v>
      </c>
      <c r="AE497" s="4">
        <v>8.25</v>
      </c>
      <c r="AF497" s="4">
        <v>8</v>
      </c>
      <c r="AG497" s="4">
        <v>8</v>
      </c>
    </row>
    <row r="498" spans="1:33" x14ac:dyDescent="0.3">
      <c r="A498" s="3">
        <v>44553</v>
      </c>
      <c r="R498" s="4">
        <v>10.75</v>
      </c>
      <c r="S498" s="4">
        <v>11.75</v>
      </c>
      <c r="T498" s="4">
        <v>11.75</v>
      </c>
      <c r="U498" s="4">
        <v>11.75</v>
      </c>
      <c r="V498" s="4">
        <v>11.75</v>
      </c>
      <c r="W498" s="4">
        <v>11.75</v>
      </c>
      <c r="X498" s="4">
        <v>11.75</v>
      </c>
      <c r="Y498" s="4">
        <v>11.5</v>
      </c>
      <c r="Z498" s="4">
        <v>10.75</v>
      </c>
      <c r="AA498" s="4">
        <v>10</v>
      </c>
      <c r="AB498" s="4">
        <v>9.25</v>
      </c>
      <c r="AC498" s="4">
        <v>9</v>
      </c>
      <c r="AD498" s="4">
        <v>8.5</v>
      </c>
      <c r="AE498" s="4">
        <v>8.25</v>
      </c>
      <c r="AF498" s="4">
        <v>8</v>
      </c>
      <c r="AG498" s="4">
        <v>8</v>
      </c>
    </row>
    <row r="499" spans="1:33" x14ac:dyDescent="0.3">
      <c r="A499" s="3">
        <v>44554</v>
      </c>
      <c r="R499" s="4">
        <v>10.75</v>
      </c>
      <c r="S499" s="4">
        <v>11.75</v>
      </c>
      <c r="T499" s="4">
        <v>11.75</v>
      </c>
      <c r="U499" s="4">
        <v>11.75</v>
      </c>
      <c r="V499" s="4">
        <v>11.75</v>
      </c>
      <c r="W499" s="4">
        <v>11.75</v>
      </c>
      <c r="X499" s="4">
        <v>11.75</v>
      </c>
      <c r="Y499" s="4">
        <v>11.5</v>
      </c>
      <c r="Z499" s="4">
        <v>10.75</v>
      </c>
      <c r="AA499" s="4">
        <v>10</v>
      </c>
      <c r="AB499" s="4">
        <v>9.25</v>
      </c>
      <c r="AC499" s="4">
        <v>9</v>
      </c>
      <c r="AD499" s="4">
        <v>8.5</v>
      </c>
      <c r="AE499" s="4">
        <v>8.25</v>
      </c>
      <c r="AF499" s="4">
        <v>8</v>
      </c>
      <c r="AG499" s="4">
        <v>8</v>
      </c>
    </row>
    <row r="500" spans="1:33" x14ac:dyDescent="0.3">
      <c r="A500" s="3">
        <v>44557</v>
      </c>
      <c r="R500" s="4">
        <v>10.75</v>
      </c>
      <c r="S500" s="4">
        <v>11.75</v>
      </c>
      <c r="T500" s="4">
        <v>11.75</v>
      </c>
      <c r="U500" s="4">
        <v>11.75</v>
      </c>
      <c r="V500" s="4">
        <v>11.75</v>
      </c>
      <c r="W500" s="4">
        <v>11.75</v>
      </c>
      <c r="X500" s="4">
        <v>11.75</v>
      </c>
      <c r="Y500" s="4">
        <v>11.5</v>
      </c>
      <c r="Z500" s="4">
        <v>10.75</v>
      </c>
      <c r="AA500" s="4">
        <v>10</v>
      </c>
      <c r="AB500" s="4">
        <v>9.25</v>
      </c>
      <c r="AC500" s="4">
        <v>9</v>
      </c>
      <c r="AD500" s="4">
        <v>8.375</v>
      </c>
      <c r="AE500" s="4">
        <v>8.125</v>
      </c>
      <c r="AF500" s="4">
        <v>8</v>
      </c>
      <c r="AG500" s="4">
        <v>8</v>
      </c>
    </row>
    <row r="501" spans="1:33" x14ac:dyDescent="0.3">
      <c r="A501" s="3">
        <v>44558</v>
      </c>
      <c r="R501" s="4">
        <v>10.75</v>
      </c>
      <c r="S501" s="4">
        <v>11.75</v>
      </c>
      <c r="T501" s="4">
        <v>11.75</v>
      </c>
      <c r="U501" s="4">
        <v>11.75</v>
      </c>
      <c r="V501" s="4">
        <v>11.75</v>
      </c>
      <c r="W501" s="4">
        <v>11.75</v>
      </c>
      <c r="X501" s="4">
        <v>11.75</v>
      </c>
      <c r="Y501" s="4">
        <v>11.5</v>
      </c>
      <c r="Z501" s="4">
        <v>10.75</v>
      </c>
      <c r="AA501" s="4">
        <v>10</v>
      </c>
      <c r="AB501" s="4">
        <v>9.25</v>
      </c>
      <c r="AC501" s="4">
        <v>9</v>
      </c>
      <c r="AD501" s="4">
        <v>8.375</v>
      </c>
      <c r="AE501" s="4">
        <v>8.125</v>
      </c>
      <c r="AF501" s="4">
        <v>8</v>
      </c>
      <c r="AG501" s="4">
        <v>8</v>
      </c>
    </row>
    <row r="502" spans="1:33" x14ac:dyDescent="0.3">
      <c r="A502" s="3">
        <v>44559</v>
      </c>
      <c r="R502" s="4">
        <v>10.75</v>
      </c>
      <c r="S502" s="4">
        <v>11.75</v>
      </c>
      <c r="T502" s="4">
        <v>11.75</v>
      </c>
      <c r="U502" s="4">
        <v>11.75</v>
      </c>
      <c r="V502" s="4">
        <v>11.75</v>
      </c>
      <c r="W502" s="4">
        <v>11.75</v>
      </c>
      <c r="X502" s="4">
        <v>11.75</v>
      </c>
      <c r="Y502" s="4">
        <v>11.5</v>
      </c>
      <c r="Z502" s="4">
        <v>10.75</v>
      </c>
      <c r="AA502" s="4">
        <v>10</v>
      </c>
      <c r="AB502" s="4">
        <v>9.25</v>
      </c>
      <c r="AC502" s="4">
        <v>9</v>
      </c>
      <c r="AD502" s="4">
        <v>8.5</v>
      </c>
      <c r="AE502" s="4">
        <v>8.25</v>
      </c>
      <c r="AF502" s="4">
        <v>8</v>
      </c>
      <c r="AG502" s="4">
        <v>8</v>
      </c>
    </row>
    <row r="503" spans="1:33" x14ac:dyDescent="0.3">
      <c r="A503" s="3">
        <v>44560</v>
      </c>
      <c r="R503" s="4">
        <v>10.75</v>
      </c>
      <c r="S503" s="4">
        <v>11.75</v>
      </c>
      <c r="T503" s="4">
        <v>11.75</v>
      </c>
      <c r="U503" s="4">
        <v>11.75</v>
      </c>
      <c r="V503" s="4">
        <v>11.75</v>
      </c>
      <c r="W503" s="4">
        <v>11.75</v>
      </c>
      <c r="X503" s="4">
        <v>11.75</v>
      </c>
      <c r="Y503" s="4">
        <v>11.5</v>
      </c>
      <c r="Z503" s="4">
        <v>10.75</v>
      </c>
      <c r="AA503" s="4">
        <v>10</v>
      </c>
      <c r="AB503" s="4">
        <v>9.25</v>
      </c>
      <c r="AC503" s="4">
        <v>9</v>
      </c>
      <c r="AD503" s="4">
        <v>8.25</v>
      </c>
      <c r="AE503" s="4">
        <v>8</v>
      </c>
      <c r="AF503" s="4">
        <v>8</v>
      </c>
      <c r="AG503" s="4">
        <v>8</v>
      </c>
    </row>
    <row r="504" spans="1:33" x14ac:dyDescent="0.3">
      <c r="A504" s="3">
        <v>44561</v>
      </c>
      <c r="R504" s="4">
        <v>10.75</v>
      </c>
      <c r="S504" s="4">
        <v>11.75</v>
      </c>
      <c r="T504" s="4">
        <v>11.75</v>
      </c>
      <c r="U504" s="4">
        <v>11.75</v>
      </c>
      <c r="V504" s="4">
        <v>11.75</v>
      </c>
      <c r="W504" s="4">
        <v>11.75</v>
      </c>
      <c r="X504" s="4">
        <v>11.75</v>
      </c>
      <c r="Y504" s="4">
        <v>11.5</v>
      </c>
      <c r="Z504" s="4">
        <v>10.75</v>
      </c>
      <c r="AA504" s="4">
        <v>10</v>
      </c>
      <c r="AB504" s="4">
        <v>9.25</v>
      </c>
      <c r="AC504" s="4">
        <v>9</v>
      </c>
      <c r="AD504" s="4">
        <v>8.25</v>
      </c>
      <c r="AE504" s="4">
        <v>8</v>
      </c>
      <c r="AF504" s="4">
        <v>8</v>
      </c>
      <c r="AG504" s="4">
        <v>8</v>
      </c>
    </row>
    <row r="505" spans="1:33" x14ac:dyDescent="0.3">
      <c r="A505" s="3">
        <v>44564</v>
      </c>
      <c r="R505" s="4">
        <v>10.75</v>
      </c>
      <c r="S505" s="4">
        <v>11.75</v>
      </c>
      <c r="T505" s="4">
        <v>11.75</v>
      </c>
      <c r="U505" s="4">
        <v>11.75</v>
      </c>
      <c r="V505" s="4">
        <v>11.75</v>
      </c>
      <c r="W505" s="4">
        <v>11.75</v>
      </c>
      <c r="X505" s="4">
        <v>11.75</v>
      </c>
      <c r="Y505" s="4">
        <v>11.5</v>
      </c>
      <c r="Z505" s="4">
        <v>10.75</v>
      </c>
      <c r="AA505" s="4">
        <v>10.125</v>
      </c>
      <c r="AB505" s="4">
        <v>9.5</v>
      </c>
      <c r="AC505" s="4">
        <v>9</v>
      </c>
      <c r="AD505" s="4">
        <v>8.5</v>
      </c>
      <c r="AE505" s="4">
        <v>8.25</v>
      </c>
      <c r="AF505" s="4">
        <v>8</v>
      </c>
      <c r="AG505" s="4">
        <v>8</v>
      </c>
    </row>
    <row r="506" spans="1:33" x14ac:dyDescent="0.3">
      <c r="A506" s="3">
        <v>44565</v>
      </c>
      <c r="R506" s="4">
        <v>10.75</v>
      </c>
      <c r="S506" s="4">
        <v>11.75</v>
      </c>
      <c r="T506" s="4">
        <v>11.75</v>
      </c>
      <c r="U506" s="4">
        <v>11.75</v>
      </c>
      <c r="V506" s="4">
        <v>11.75</v>
      </c>
      <c r="W506" s="4">
        <v>11.75</v>
      </c>
      <c r="X506" s="4">
        <v>11.75</v>
      </c>
      <c r="Y506" s="4">
        <v>11.75</v>
      </c>
      <c r="Z506" s="4">
        <v>10.75</v>
      </c>
      <c r="AA506" s="4">
        <v>10.125</v>
      </c>
      <c r="AB506" s="4">
        <v>9.5</v>
      </c>
      <c r="AC506" s="4">
        <v>9</v>
      </c>
      <c r="AD506" s="4">
        <v>8.5</v>
      </c>
      <c r="AE506" s="4">
        <v>8.25</v>
      </c>
      <c r="AF506" s="4">
        <v>8</v>
      </c>
      <c r="AG506" s="4">
        <v>8</v>
      </c>
    </row>
    <row r="507" spans="1:33" x14ac:dyDescent="0.3">
      <c r="A507" s="3">
        <v>44566</v>
      </c>
      <c r="R507" s="4">
        <v>10.75</v>
      </c>
      <c r="S507" s="4">
        <v>11.75</v>
      </c>
      <c r="T507" s="4">
        <v>11.75</v>
      </c>
      <c r="U507" s="4">
        <v>11.75</v>
      </c>
      <c r="V507" s="4">
        <v>11.75</v>
      </c>
      <c r="W507" s="4">
        <v>11.75</v>
      </c>
      <c r="X507" s="4">
        <v>11.75</v>
      </c>
      <c r="Y507" s="4">
        <v>11.75</v>
      </c>
      <c r="Z507" s="4">
        <v>10.75</v>
      </c>
      <c r="AA507" s="4">
        <v>10.125</v>
      </c>
      <c r="AB507" s="4">
        <v>9.5</v>
      </c>
      <c r="AC507" s="4">
        <v>9</v>
      </c>
      <c r="AD507" s="4">
        <v>8.5</v>
      </c>
      <c r="AE507" s="4">
        <v>8.25</v>
      </c>
      <c r="AF507" s="4">
        <v>8</v>
      </c>
      <c r="AG507" s="4">
        <v>8</v>
      </c>
    </row>
    <row r="508" spans="1:33" x14ac:dyDescent="0.3">
      <c r="A508" s="3">
        <v>44567</v>
      </c>
      <c r="R508" s="4">
        <v>10.75</v>
      </c>
      <c r="S508" s="4">
        <v>11.75</v>
      </c>
      <c r="T508" s="4">
        <v>11.75</v>
      </c>
      <c r="U508" s="4">
        <v>11.75</v>
      </c>
      <c r="V508" s="4">
        <v>11.75</v>
      </c>
      <c r="W508" s="4">
        <v>11.75</v>
      </c>
      <c r="X508" s="4">
        <v>11.75</v>
      </c>
      <c r="Y508" s="4">
        <v>11.75</v>
      </c>
      <c r="Z508" s="4">
        <v>10.75</v>
      </c>
      <c r="AA508" s="4">
        <v>10.125</v>
      </c>
      <c r="AB508" s="4">
        <v>9.5</v>
      </c>
      <c r="AC508" s="4">
        <v>9</v>
      </c>
      <c r="AD508" s="4">
        <v>8.5</v>
      </c>
      <c r="AE508" s="4">
        <v>8.25</v>
      </c>
      <c r="AF508" s="4">
        <v>8</v>
      </c>
      <c r="AG508" s="4">
        <v>8</v>
      </c>
    </row>
    <row r="509" spans="1:33" x14ac:dyDescent="0.3">
      <c r="A509" s="3">
        <v>44568</v>
      </c>
      <c r="R509" s="4">
        <v>10.75</v>
      </c>
      <c r="S509" s="4">
        <v>11.75</v>
      </c>
      <c r="T509" s="4">
        <v>11.75</v>
      </c>
      <c r="U509" s="4">
        <v>11.75</v>
      </c>
      <c r="V509" s="4">
        <v>11.75</v>
      </c>
      <c r="W509" s="4">
        <v>11.75</v>
      </c>
      <c r="X509" s="4">
        <v>11.75</v>
      </c>
      <c r="Y509" s="4">
        <v>11.75</v>
      </c>
      <c r="Z509" s="4">
        <v>10.75</v>
      </c>
      <c r="AA509" s="4">
        <v>10.25</v>
      </c>
      <c r="AB509" s="4">
        <v>9.5</v>
      </c>
      <c r="AC509" s="4">
        <v>9</v>
      </c>
      <c r="AD509" s="4">
        <v>8.5</v>
      </c>
      <c r="AE509" s="4">
        <v>8</v>
      </c>
      <c r="AF509" s="4">
        <v>8</v>
      </c>
      <c r="AG509" s="4">
        <v>8</v>
      </c>
    </row>
    <row r="510" spans="1:33" x14ac:dyDescent="0.3">
      <c r="A510" s="3">
        <v>44571</v>
      </c>
      <c r="R510" s="4">
        <v>10.75</v>
      </c>
      <c r="S510" s="4">
        <v>11.75</v>
      </c>
      <c r="T510" s="4">
        <v>11.75</v>
      </c>
      <c r="U510" s="4">
        <v>11.75</v>
      </c>
      <c r="V510" s="4">
        <v>11.75</v>
      </c>
      <c r="W510" s="4">
        <v>11.75</v>
      </c>
      <c r="X510" s="4">
        <v>11.75</v>
      </c>
      <c r="Y510" s="4">
        <v>11.75</v>
      </c>
      <c r="Z510" s="4">
        <v>10.875</v>
      </c>
      <c r="AA510" s="4">
        <v>10.25</v>
      </c>
      <c r="AB510" s="4">
        <v>9.5</v>
      </c>
      <c r="AC510" s="4">
        <v>9</v>
      </c>
      <c r="AD510" s="4">
        <v>8.5</v>
      </c>
      <c r="AE510" s="4">
        <v>8.25</v>
      </c>
      <c r="AF510" s="4">
        <v>8</v>
      </c>
      <c r="AG510" s="4">
        <v>8</v>
      </c>
    </row>
    <row r="511" spans="1:33" x14ac:dyDescent="0.3">
      <c r="A511" s="3">
        <v>44572</v>
      </c>
      <c r="R511" s="4">
        <v>10.75</v>
      </c>
      <c r="S511" s="4">
        <v>11.75</v>
      </c>
      <c r="T511" s="4">
        <v>11.75</v>
      </c>
      <c r="U511" s="4">
        <v>11.75</v>
      </c>
      <c r="V511" s="4">
        <v>11.75</v>
      </c>
      <c r="W511" s="4">
        <v>11.75</v>
      </c>
      <c r="X511" s="4">
        <v>11.75</v>
      </c>
      <c r="Y511" s="4">
        <v>11.75</v>
      </c>
      <c r="Z511" s="4">
        <v>11</v>
      </c>
      <c r="AA511" s="4">
        <v>10.25</v>
      </c>
      <c r="AB511" s="4">
        <v>9.5</v>
      </c>
      <c r="AC511" s="4">
        <v>9</v>
      </c>
      <c r="AD511" s="4">
        <v>8.5</v>
      </c>
      <c r="AE511" s="4">
        <v>8.25</v>
      </c>
      <c r="AF511" s="4">
        <v>8</v>
      </c>
      <c r="AG511" s="4">
        <v>8</v>
      </c>
    </row>
    <row r="512" spans="1:33" x14ac:dyDescent="0.3">
      <c r="A512" s="3">
        <v>44573</v>
      </c>
      <c r="R512" s="4">
        <v>10.75</v>
      </c>
      <c r="S512" s="4">
        <v>11.75</v>
      </c>
      <c r="T512" s="4">
        <v>11.75</v>
      </c>
      <c r="U512" s="4">
        <v>11.75</v>
      </c>
      <c r="V512" s="4">
        <v>11.75</v>
      </c>
      <c r="W512" s="4">
        <v>11.75</v>
      </c>
      <c r="X512" s="4">
        <v>11.75</v>
      </c>
      <c r="Y512" s="4">
        <v>11.75</v>
      </c>
      <c r="Z512" s="4">
        <v>11</v>
      </c>
      <c r="AA512" s="4">
        <v>10.25</v>
      </c>
      <c r="AB512" s="4">
        <v>9.5</v>
      </c>
      <c r="AC512" s="4">
        <v>9</v>
      </c>
      <c r="AD512" s="4">
        <v>8.5</v>
      </c>
      <c r="AE512" s="4">
        <v>8.25</v>
      </c>
      <c r="AF512" s="4">
        <v>8</v>
      </c>
      <c r="AG512" s="4">
        <v>8</v>
      </c>
    </row>
    <row r="513" spans="1:34" x14ac:dyDescent="0.3">
      <c r="A513" s="3">
        <v>44574</v>
      </c>
      <c r="R513" s="4">
        <v>10.75</v>
      </c>
      <c r="S513" s="4">
        <v>11.75</v>
      </c>
      <c r="T513" s="4">
        <v>11.75</v>
      </c>
      <c r="U513" s="4">
        <v>11.75</v>
      </c>
      <c r="V513" s="4">
        <v>11.75</v>
      </c>
      <c r="W513" s="4">
        <v>11.75</v>
      </c>
      <c r="X513" s="4">
        <v>11.75</v>
      </c>
      <c r="Y513" s="4">
        <v>11.75</v>
      </c>
      <c r="Z513" s="4">
        <v>11</v>
      </c>
      <c r="AA513" s="4">
        <v>10.25</v>
      </c>
      <c r="AB513" s="4">
        <v>9.5</v>
      </c>
      <c r="AC513" s="4">
        <v>9</v>
      </c>
      <c r="AD513" s="4">
        <v>8.5</v>
      </c>
      <c r="AE513" s="4">
        <v>8.25</v>
      </c>
      <c r="AF513" s="4">
        <v>8</v>
      </c>
      <c r="AG513" s="4">
        <v>8</v>
      </c>
    </row>
    <row r="514" spans="1:34" x14ac:dyDescent="0.3">
      <c r="A514" s="3">
        <v>44575</v>
      </c>
      <c r="R514" s="4">
        <v>10.75</v>
      </c>
      <c r="S514" s="4">
        <v>11.75</v>
      </c>
      <c r="T514" s="4">
        <v>11.75</v>
      </c>
      <c r="U514" s="4">
        <v>11.75</v>
      </c>
      <c r="V514" s="4">
        <v>11.75</v>
      </c>
      <c r="W514" s="4">
        <v>11.75</v>
      </c>
      <c r="X514" s="4">
        <v>11.75</v>
      </c>
      <c r="Y514" s="4">
        <v>11.75</v>
      </c>
      <c r="Z514" s="4">
        <v>11</v>
      </c>
      <c r="AA514" s="4">
        <v>10.25</v>
      </c>
      <c r="AB514" s="4">
        <v>9.5</v>
      </c>
      <c r="AC514" s="4">
        <v>9</v>
      </c>
      <c r="AD514" s="4">
        <v>8.5</v>
      </c>
      <c r="AE514" s="4">
        <v>8.25</v>
      </c>
      <c r="AF514" s="4">
        <v>8</v>
      </c>
      <c r="AG514" s="4">
        <v>8</v>
      </c>
    </row>
    <row r="515" spans="1:34" x14ac:dyDescent="0.3">
      <c r="A515" s="3">
        <v>44578</v>
      </c>
      <c r="R515" s="4">
        <v>10.75</v>
      </c>
      <c r="S515" s="4">
        <v>11.75</v>
      </c>
      <c r="T515" s="4">
        <v>11.75</v>
      </c>
      <c r="U515" s="4">
        <v>11.75</v>
      </c>
      <c r="V515" s="4">
        <v>11.75</v>
      </c>
      <c r="W515" s="4">
        <v>11.75</v>
      </c>
      <c r="X515" s="4">
        <v>11.75</v>
      </c>
      <c r="Y515" s="4">
        <v>11.75</v>
      </c>
      <c r="Z515" s="4">
        <v>11</v>
      </c>
      <c r="AA515" s="4">
        <v>10.25</v>
      </c>
      <c r="AB515" s="4">
        <v>9.75</v>
      </c>
      <c r="AC515" s="4">
        <v>9</v>
      </c>
      <c r="AD515" s="4">
        <v>8.5</v>
      </c>
      <c r="AE515" s="4">
        <v>8.25</v>
      </c>
      <c r="AF515" s="4">
        <v>8</v>
      </c>
      <c r="AG515" s="4">
        <v>8</v>
      </c>
    </row>
    <row r="516" spans="1:34" x14ac:dyDescent="0.3">
      <c r="A516" s="3">
        <v>44579</v>
      </c>
      <c r="R516" s="4">
        <v>10.75</v>
      </c>
      <c r="S516" s="4">
        <v>11.75</v>
      </c>
      <c r="T516" s="4">
        <v>11.75</v>
      </c>
      <c r="U516" s="4">
        <v>11.75</v>
      </c>
      <c r="V516" s="4">
        <v>11.75</v>
      </c>
      <c r="W516" s="4">
        <v>11.75</v>
      </c>
      <c r="X516" s="4">
        <v>11.75</v>
      </c>
      <c r="Y516" s="4">
        <v>11.75</v>
      </c>
      <c r="Z516" s="4">
        <v>11</v>
      </c>
      <c r="AA516" s="4">
        <v>10.25</v>
      </c>
      <c r="AB516" s="4">
        <v>9.625</v>
      </c>
      <c r="AC516" s="4">
        <v>9</v>
      </c>
      <c r="AD516" s="4">
        <v>8.5</v>
      </c>
      <c r="AE516" s="4">
        <v>8.25</v>
      </c>
      <c r="AF516" s="4">
        <v>8</v>
      </c>
      <c r="AG516" s="4">
        <v>8</v>
      </c>
    </row>
    <row r="517" spans="1:34" x14ac:dyDescent="0.3">
      <c r="A517" s="3">
        <v>44580</v>
      </c>
      <c r="R517" s="4">
        <v>10.75</v>
      </c>
      <c r="S517" s="4">
        <v>11.75</v>
      </c>
      <c r="T517" s="4">
        <v>11.75</v>
      </c>
      <c r="U517" s="4">
        <v>11.75</v>
      </c>
      <c r="V517" s="4">
        <v>11.75</v>
      </c>
      <c r="W517" s="4">
        <v>11.75</v>
      </c>
      <c r="X517" s="4">
        <v>11.75</v>
      </c>
      <c r="Y517" s="4">
        <v>11.75</v>
      </c>
      <c r="Z517" s="4">
        <v>11</v>
      </c>
      <c r="AA517" s="4">
        <v>10.25</v>
      </c>
      <c r="AB517" s="4">
        <v>9.75</v>
      </c>
      <c r="AC517" s="4">
        <v>9</v>
      </c>
      <c r="AD517" s="4">
        <v>8.5</v>
      </c>
      <c r="AE517" s="4">
        <v>8.25</v>
      </c>
      <c r="AF517" s="4">
        <v>8</v>
      </c>
      <c r="AG517" s="4">
        <v>8</v>
      </c>
    </row>
    <row r="518" spans="1:34" x14ac:dyDescent="0.3">
      <c r="A518" s="3">
        <v>44581</v>
      </c>
      <c r="R518" s="4">
        <v>10.75</v>
      </c>
      <c r="S518" s="4">
        <v>11.75</v>
      </c>
      <c r="T518" s="4">
        <v>11.75</v>
      </c>
      <c r="U518" s="4">
        <v>11.75</v>
      </c>
      <c r="V518" s="4">
        <v>11.75</v>
      </c>
      <c r="W518" s="4">
        <v>11.75</v>
      </c>
      <c r="X518" s="4">
        <v>11.75</v>
      </c>
      <c r="Y518" s="4">
        <v>11.75</v>
      </c>
      <c r="Z518" s="4">
        <v>10.875</v>
      </c>
      <c r="AA518" s="4">
        <v>10.25</v>
      </c>
      <c r="AB518" s="4">
        <v>9.5</v>
      </c>
      <c r="AC518" s="4">
        <v>9</v>
      </c>
      <c r="AD518" s="4">
        <v>8.5</v>
      </c>
      <c r="AE518" s="4">
        <v>8.25</v>
      </c>
      <c r="AF518" s="4">
        <v>8</v>
      </c>
      <c r="AG518" s="4">
        <v>8</v>
      </c>
    </row>
    <row r="519" spans="1:34" x14ac:dyDescent="0.3">
      <c r="A519" s="3">
        <v>44582</v>
      </c>
      <c r="R519" s="4">
        <v>10.75</v>
      </c>
      <c r="S519" s="4">
        <v>11.75</v>
      </c>
      <c r="T519" s="4">
        <v>11.75</v>
      </c>
      <c r="U519" s="4">
        <v>11.75</v>
      </c>
      <c r="V519" s="4">
        <v>11.75</v>
      </c>
      <c r="W519" s="4">
        <v>11.75</v>
      </c>
      <c r="X519" s="4">
        <v>11.75</v>
      </c>
      <c r="Y519" s="4">
        <v>11.75</v>
      </c>
      <c r="Z519" s="4">
        <v>11</v>
      </c>
      <c r="AA519" s="4">
        <v>10.25</v>
      </c>
      <c r="AB519" s="4">
        <v>9.5</v>
      </c>
      <c r="AC519" s="4">
        <v>9</v>
      </c>
      <c r="AD519" s="4">
        <v>8.5</v>
      </c>
      <c r="AE519" s="4">
        <v>8.25</v>
      </c>
      <c r="AF519" s="4">
        <v>8</v>
      </c>
      <c r="AG519" s="4">
        <v>8</v>
      </c>
    </row>
    <row r="520" spans="1:34" x14ac:dyDescent="0.3">
      <c r="A520" s="3">
        <v>44585</v>
      </c>
      <c r="R520" s="4">
        <v>10.75</v>
      </c>
      <c r="S520" s="4">
        <v>11.75</v>
      </c>
      <c r="T520" s="4">
        <v>11.75</v>
      </c>
      <c r="U520" s="4">
        <v>11.75</v>
      </c>
      <c r="V520" s="4">
        <v>11.75</v>
      </c>
      <c r="W520" s="4">
        <v>11.75</v>
      </c>
      <c r="X520" s="4">
        <v>11.75</v>
      </c>
      <c r="Y520" s="4">
        <v>11.75</v>
      </c>
      <c r="Z520" s="4">
        <v>11</v>
      </c>
      <c r="AA520" s="4">
        <v>10.25</v>
      </c>
      <c r="AB520" s="4">
        <v>9.5</v>
      </c>
      <c r="AC520" s="4">
        <v>9</v>
      </c>
      <c r="AD520" s="4">
        <v>8.5</v>
      </c>
      <c r="AE520" s="4">
        <v>8.25</v>
      </c>
      <c r="AF520" s="4">
        <v>8</v>
      </c>
      <c r="AG520" s="4">
        <v>8</v>
      </c>
    </row>
    <row r="521" spans="1:34" x14ac:dyDescent="0.3">
      <c r="A521" s="3">
        <v>44586</v>
      </c>
      <c r="R521" s="4">
        <v>10.75</v>
      </c>
      <c r="S521" s="4">
        <v>11.75</v>
      </c>
      <c r="T521" s="4">
        <v>11.75</v>
      </c>
      <c r="U521" s="4">
        <v>11.75</v>
      </c>
      <c r="V521" s="4">
        <v>11.75</v>
      </c>
      <c r="W521" s="4">
        <v>11.75</v>
      </c>
      <c r="X521" s="4">
        <v>11.75</v>
      </c>
      <c r="Y521" s="4">
        <v>11.75</v>
      </c>
      <c r="Z521" s="4">
        <v>11</v>
      </c>
      <c r="AA521" s="4">
        <v>10.25</v>
      </c>
      <c r="AB521" s="4">
        <v>9.5</v>
      </c>
      <c r="AC521" s="4">
        <v>9</v>
      </c>
      <c r="AD521" s="4">
        <v>8.5</v>
      </c>
      <c r="AE521" s="4">
        <v>8.25</v>
      </c>
      <c r="AF521" s="4">
        <v>8</v>
      </c>
      <c r="AG521" s="4">
        <v>8</v>
      </c>
    </row>
    <row r="522" spans="1:34" x14ac:dyDescent="0.3">
      <c r="A522" s="3">
        <v>44587</v>
      </c>
      <c r="R522" s="4">
        <v>10.75</v>
      </c>
      <c r="S522" s="4">
        <v>11.75</v>
      </c>
      <c r="T522" s="4">
        <v>11.75</v>
      </c>
      <c r="U522" s="4">
        <v>11.75</v>
      </c>
      <c r="V522" s="4">
        <v>11.75</v>
      </c>
      <c r="W522" s="4">
        <v>11.75</v>
      </c>
      <c r="X522" s="4">
        <v>11.75</v>
      </c>
      <c r="Y522" s="4">
        <v>11.75</v>
      </c>
      <c r="Z522" s="4">
        <v>11</v>
      </c>
      <c r="AA522" s="4">
        <v>10.25</v>
      </c>
      <c r="AB522" s="4">
        <v>9.5</v>
      </c>
      <c r="AC522" s="4">
        <v>9</v>
      </c>
      <c r="AD522" s="4">
        <v>8.5</v>
      </c>
      <c r="AE522" s="4">
        <v>8.25</v>
      </c>
      <c r="AF522" s="4">
        <v>8</v>
      </c>
      <c r="AG522" s="4">
        <v>8</v>
      </c>
    </row>
    <row r="523" spans="1:34" x14ac:dyDescent="0.3">
      <c r="A523" s="3">
        <v>44588</v>
      </c>
      <c r="R523" s="4">
        <v>10.75</v>
      </c>
      <c r="S523" s="4">
        <v>11.75</v>
      </c>
      <c r="T523" s="4">
        <v>12</v>
      </c>
      <c r="U523" s="4">
        <v>12</v>
      </c>
      <c r="V523" s="4">
        <v>12</v>
      </c>
      <c r="W523" s="4">
        <v>11.875</v>
      </c>
      <c r="X523" s="4">
        <v>11.75</v>
      </c>
      <c r="Y523" s="4">
        <v>11.75</v>
      </c>
      <c r="Z523" s="4">
        <v>11</v>
      </c>
      <c r="AA523" s="4">
        <v>10.5</v>
      </c>
      <c r="AB523" s="4">
        <v>9.75</v>
      </c>
      <c r="AC523" s="4">
        <v>9.125</v>
      </c>
      <c r="AD523" s="4">
        <v>8.75</v>
      </c>
      <c r="AE523" s="4">
        <v>8.25</v>
      </c>
      <c r="AF523" s="4">
        <v>8</v>
      </c>
      <c r="AG523" s="4">
        <v>8</v>
      </c>
    </row>
    <row r="524" spans="1:34" x14ac:dyDescent="0.3">
      <c r="A524" s="3">
        <v>44589</v>
      </c>
      <c r="R524" s="4">
        <v>10.75</v>
      </c>
      <c r="S524" s="4">
        <v>11.75</v>
      </c>
      <c r="T524" s="4">
        <v>12</v>
      </c>
      <c r="U524" s="4">
        <v>12</v>
      </c>
      <c r="V524" s="4">
        <v>12</v>
      </c>
      <c r="W524" s="4">
        <v>12</v>
      </c>
      <c r="X524" s="4">
        <v>12</v>
      </c>
      <c r="Y524" s="4">
        <v>11.75</v>
      </c>
      <c r="Z524" s="4">
        <v>11</v>
      </c>
      <c r="AA524" s="4">
        <v>10.5</v>
      </c>
      <c r="AB524" s="4">
        <v>9.75</v>
      </c>
      <c r="AC524" s="4">
        <v>9.25</v>
      </c>
      <c r="AD524" s="4">
        <v>8.75</v>
      </c>
      <c r="AE524" s="4">
        <v>8.25</v>
      </c>
      <c r="AF524" s="4">
        <v>8</v>
      </c>
      <c r="AG524" s="4">
        <v>8</v>
      </c>
    </row>
    <row r="525" spans="1:34" x14ac:dyDescent="0.3">
      <c r="A525" s="3">
        <v>44592</v>
      </c>
      <c r="R525" s="4">
        <v>10.75</v>
      </c>
      <c r="S525" s="4">
        <v>11.75</v>
      </c>
      <c r="T525" s="4">
        <v>12</v>
      </c>
      <c r="U525" s="4">
        <v>12</v>
      </c>
      <c r="V525" s="4">
        <v>12</v>
      </c>
      <c r="W525" s="4">
        <v>12</v>
      </c>
      <c r="X525" s="4">
        <v>11.875</v>
      </c>
      <c r="Y525" s="4">
        <v>11.75</v>
      </c>
      <c r="Z525" s="4">
        <v>11</v>
      </c>
      <c r="AA525" s="4">
        <v>10.5</v>
      </c>
      <c r="AB525" s="4">
        <v>9.75</v>
      </c>
      <c r="AC525" s="4">
        <v>9.25</v>
      </c>
      <c r="AD525" s="4">
        <v>8.75</v>
      </c>
      <c r="AE525" s="4">
        <v>8.25</v>
      </c>
      <c r="AF525" s="4">
        <v>8</v>
      </c>
      <c r="AG525" s="4">
        <v>8</v>
      </c>
    </row>
    <row r="526" spans="1:34" x14ac:dyDescent="0.3">
      <c r="A526" s="3">
        <v>44593</v>
      </c>
      <c r="R526" s="4">
        <v>10.75</v>
      </c>
      <c r="S526" s="4">
        <v>11.75</v>
      </c>
      <c r="T526" s="4">
        <v>12</v>
      </c>
      <c r="U526" s="4">
        <v>12</v>
      </c>
      <c r="V526" s="4">
        <v>12</v>
      </c>
      <c r="W526" s="4">
        <v>12</v>
      </c>
      <c r="X526" s="4">
        <v>11.75</v>
      </c>
      <c r="Y526" s="4">
        <v>11.75</v>
      </c>
      <c r="Z526" s="4">
        <v>11</v>
      </c>
      <c r="AA526" s="4">
        <v>10.5</v>
      </c>
      <c r="AB526" s="4">
        <v>9.75</v>
      </c>
      <c r="AC526" s="4">
        <v>9.25</v>
      </c>
      <c r="AD526" s="4">
        <v>8.75</v>
      </c>
      <c r="AE526" s="4">
        <v>8.25</v>
      </c>
      <c r="AF526" s="4">
        <v>8</v>
      </c>
      <c r="AG526" s="4">
        <v>8</v>
      </c>
    </row>
    <row r="527" spans="1:34" x14ac:dyDescent="0.3">
      <c r="A527" s="3">
        <v>44594</v>
      </c>
      <c r="R527" s="4">
        <v>10.75</v>
      </c>
      <c r="S527" s="4">
        <v>11.75</v>
      </c>
      <c r="T527" s="4">
        <v>12</v>
      </c>
      <c r="U527" s="4">
        <v>12</v>
      </c>
      <c r="V527" s="4">
        <v>12</v>
      </c>
      <c r="W527" s="4">
        <v>12</v>
      </c>
      <c r="X527" s="4">
        <v>11.875</v>
      </c>
      <c r="Y527" s="4">
        <v>11.75</v>
      </c>
      <c r="Z527" s="4">
        <v>11</v>
      </c>
      <c r="AA527" s="4">
        <v>10.5</v>
      </c>
      <c r="AB527" s="4">
        <v>9.75</v>
      </c>
      <c r="AC527" s="4">
        <v>9.25</v>
      </c>
      <c r="AD527" s="4">
        <v>8.75</v>
      </c>
      <c r="AE527" s="4">
        <v>8.25</v>
      </c>
      <c r="AF527" s="4">
        <v>8</v>
      </c>
      <c r="AG527" s="4">
        <v>8</v>
      </c>
    </row>
    <row r="528" spans="1:34" x14ac:dyDescent="0.3">
      <c r="A528" s="3">
        <v>44595</v>
      </c>
      <c r="R528" s="4"/>
      <c r="S528" s="4">
        <v>11.75</v>
      </c>
      <c r="T528" s="4">
        <v>12</v>
      </c>
      <c r="U528" s="4">
        <v>12</v>
      </c>
      <c r="V528" s="4">
        <v>12</v>
      </c>
      <c r="W528" s="4">
        <v>12</v>
      </c>
      <c r="X528" s="4">
        <v>12</v>
      </c>
      <c r="Y528" s="4">
        <v>11.75</v>
      </c>
      <c r="Z528" s="4">
        <v>11.25</v>
      </c>
      <c r="AA528" s="4">
        <v>10.5</v>
      </c>
      <c r="AB528" s="4">
        <v>9.75</v>
      </c>
      <c r="AC528" s="4">
        <v>9.25</v>
      </c>
      <c r="AD528" s="4">
        <v>8.75</v>
      </c>
      <c r="AE528" s="4">
        <v>8.375</v>
      </c>
      <c r="AF528" s="4">
        <v>8</v>
      </c>
      <c r="AG528" s="4">
        <v>8</v>
      </c>
      <c r="AH528">
        <v>8</v>
      </c>
    </row>
    <row r="529" spans="1:34" x14ac:dyDescent="0.3">
      <c r="A529" s="3">
        <v>44596</v>
      </c>
      <c r="R529" s="4"/>
      <c r="S529" s="4">
        <v>11.75</v>
      </c>
      <c r="T529" s="4">
        <v>12</v>
      </c>
      <c r="U529" s="4">
        <v>12</v>
      </c>
      <c r="V529" s="4">
        <v>12</v>
      </c>
      <c r="W529" s="4">
        <v>12</v>
      </c>
      <c r="X529" s="4">
        <v>12</v>
      </c>
      <c r="Y529" s="4">
        <v>11.75</v>
      </c>
      <c r="Z529" s="4">
        <v>11.25</v>
      </c>
      <c r="AA529" s="4">
        <v>10.5</v>
      </c>
      <c r="AB529" s="4">
        <v>9.75</v>
      </c>
      <c r="AC529" s="4">
        <v>9.25</v>
      </c>
      <c r="AD529" s="4">
        <v>8.75</v>
      </c>
      <c r="AE529" s="4">
        <v>8.25</v>
      </c>
      <c r="AF529" s="4">
        <v>8</v>
      </c>
      <c r="AG529" s="4">
        <v>8</v>
      </c>
      <c r="AH529">
        <v>7.75</v>
      </c>
    </row>
    <row r="530" spans="1:34" x14ac:dyDescent="0.3">
      <c r="A530" s="3">
        <v>44599</v>
      </c>
      <c r="R530" s="4"/>
      <c r="S530" s="4">
        <v>11.75</v>
      </c>
      <c r="T530" s="4">
        <v>12</v>
      </c>
      <c r="U530" s="4">
        <v>12</v>
      </c>
      <c r="V530" s="4">
        <v>12</v>
      </c>
      <c r="W530" s="4">
        <v>12</v>
      </c>
      <c r="X530" s="4">
        <v>12</v>
      </c>
      <c r="Y530" s="4">
        <v>11.75</v>
      </c>
      <c r="Z530" s="4">
        <v>11.25</v>
      </c>
      <c r="AA530" s="4">
        <v>10.5</v>
      </c>
      <c r="AB530" s="4">
        <v>9.75</v>
      </c>
      <c r="AC530" s="4">
        <v>9.25</v>
      </c>
      <c r="AD530" s="4">
        <v>8.75</v>
      </c>
      <c r="AE530" s="4">
        <v>8.25</v>
      </c>
      <c r="AF530" s="4">
        <v>8</v>
      </c>
      <c r="AG530" s="4">
        <v>8</v>
      </c>
      <c r="AH530">
        <v>7.75</v>
      </c>
    </row>
    <row r="531" spans="1:34" x14ac:dyDescent="0.3">
      <c r="A531" s="3">
        <v>44600</v>
      </c>
      <c r="S531" s="4">
        <v>11.75</v>
      </c>
      <c r="T531" s="4">
        <v>12.25</v>
      </c>
      <c r="U531" s="4">
        <v>12.25</v>
      </c>
      <c r="V531" s="4">
        <v>12.25</v>
      </c>
      <c r="W531" s="4">
        <v>12.25</v>
      </c>
      <c r="X531" s="4">
        <v>12</v>
      </c>
      <c r="Y531" s="4">
        <v>12</v>
      </c>
      <c r="Z531" s="4">
        <v>11.25</v>
      </c>
      <c r="AA531" s="4">
        <v>10.75</v>
      </c>
      <c r="AB531" s="4">
        <v>9.75</v>
      </c>
      <c r="AC531" s="4">
        <v>9.5</v>
      </c>
      <c r="AD531" s="4">
        <v>8.75</v>
      </c>
      <c r="AE531" s="4">
        <v>8.5</v>
      </c>
      <c r="AF531" s="4">
        <v>8.25</v>
      </c>
      <c r="AG531" s="4">
        <v>8</v>
      </c>
      <c r="AH531">
        <v>7.75</v>
      </c>
    </row>
    <row r="532" spans="1:34" x14ac:dyDescent="0.3">
      <c r="A532" s="3">
        <v>44601</v>
      </c>
      <c r="S532" s="4">
        <v>11.75</v>
      </c>
      <c r="T532" s="4">
        <v>12.25</v>
      </c>
      <c r="U532" s="4">
        <v>12.25</v>
      </c>
      <c r="V532" s="4">
        <v>12.25</v>
      </c>
      <c r="W532" s="4">
        <v>12.25</v>
      </c>
      <c r="X532" s="4">
        <v>12.25</v>
      </c>
      <c r="Y532" s="4">
        <v>12</v>
      </c>
      <c r="Z532" s="4">
        <v>11.25</v>
      </c>
      <c r="AA532" s="4">
        <v>10.75</v>
      </c>
      <c r="AB532" s="4">
        <v>9.75</v>
      </c>
      <c r="AC532" s="4">
        <v>9.5</v>
      </c>
      <c r="AD532" s="4">
        <v>9</v>
      </c>
      <c r="AE532" s="4">
        <v>8.5</v>
      </c>
      <c r="AF532" s="4">
        <v>8.25</v>
      </c>
      <c r="AG532" s="4">
        <v>8</v>
      </c>
      <c r="AH532">
        <v>8</v>
      </c>
    </row>
    <row r="533" spans="1:34" x14ac:dyDescent="0.3">
      <c r="A533" s="3">
        <v>44602</v>
      </c>
      <c r="S533" s="4">
        <v>11.75</v>
      </c>
      <c r="T533" s="4">
        <v>12.25</v>
      </c>
      <c r="U533" s="4">
        <v>12.25</v>
      </c>
      <c r="V533" s="4">
        <v>12.25</v>
      </c>
      <c r="W533" s="4">
        <v>12.25</v>
      </c>
      <c r="X533" s="4">
        <v>12.25</v>
      </c>
      <c r="Y533" s="4">
        <v>12.125</v>
      </c>
      <c r="Z533" s="4">
        <v>11.5</v>
      </c>
      <c r="AA533" s="4">
        <v>10.75</v>
      </c>
      <c r="AB533" s="4">
        <v>10</v>
      </c>
      <c r="AC533" s="4">
        <v>9.5</v>
      </c>
      <c r="AD533" s="4">
        <v>9</v>
      </c>
      <c r="AE533" s="4">
        <v>8.5</v>
      </c>
      <c r="AF533" s="4">
        <v>8.25</v>
      </c>
      <c r="AG533" s="4">
        <v>8</v>
      </c>
      <c r="AH533">
        <v>8</v>
      </c>
    </row>
    <row r="534" spans="1:34" x14ac:dyDescent="0.3">
      <c r="A534" s="3">
        <v>44603</v>
      </c>
      <c r="S534" s="4">
        <v>11.75</v>
      </c>
      <c r="T534" s="4">
        <v>12.25</v>
      </c>
      <c r="U534" s="4">
        <v>12.25</v>
      </c>
      <c r="V534" s="4">
        <v>12.25</v>
      </c>
      <c r="W534" s="4">
        <v>12.25</v>
      </c>
      <c r="X534" s="4">
        <v>12.25</v>
      </c>
      <c r="Y534" s="4">
        <v>12.25</v>
      </c>
      <c r="Z534" s="4">
        <v>11.75</v>
      </c>
      <c r="AA534" s="4">
        <v>11</v>
      </c>
      <c r="AB534" s="4">
        <v>10.25</v>
      </c>
      <c r="AC534" s="4">
        <v>9.75</v>
      </c>
      <c r="AD534" s="4">
        <v>9</v>
      </c>
      <c r="AE534" s="4">
        <v>8.5</v>
      </c>
      <c r="AF534" s="4">
        <v>8.25</v>
      </c>
      <c r="AG534" s="4">
        <v>8</v>
      </c>
      <c r="AH534">
        <v>8</v>
      </c>
    </row>
    <row r="535" spans="1:34" x14ac:dyDescent="0.3">
      <c r="A535" s="3">
        <v>44606</v>
      </c>
      <c r="S535" s="4">
        <v>11.75</v>
      </c>
      <c r="T535" s="4">
        <v>12.25</v>
      </c>
      <c r="U535" s="4">
        <v>12.25</v>
      </c>
      <c r="V535" s="4">
        <v>12.25</v>
      </c>
      <c r="W535" s="4">
        <v>12.25</v>
      </c>
      <c r="X535" s="4">
        <v>12.25</v>
      </c>
      <c r="Y535" s="4">
        <v>12.25</v>
      </c>
      <c r="Z535" s="4">
        <v>11.75</v>
      </c>
      <c r="AA535" s="4">
        <v>11.125</v>
      </c>
      <c r="AB535" s="4">
        <v>10.25</v>
      </c>
      <c r="AC535" s="4">
        <v>9.75</v>
      </c>
      <c r="AD535" s="4">
        <v>9</v>
      </c>
      <c r="AE535" s="4">
        <v>8.5</v>
      </c>
      <c r="AF535" s="4">
        <v>8.25</v>
      </c>
      <c r="AG535" s="4">
        <v>8</v>
      </c>
      <c r="AH535">
        <v>8</v>
      </c>
    </row>
    <row r="536" spans="1:34" x14ac:dyDescent="0.3">
      <c r="A536" s="3">
        <v>44607</v>
      </c>
      <c r="S536" s="4">
        <v>11.75</v>
      </c>
      <c r="T536" s="4">
        <v>12.25</v>
      </c>
      <c r="U536" s="4">
        <v>12.25</v>
      </c>
      <c r="V536" s="4">
        <v>12.25</v>
      </c>
      <c r="W536" s="4">
        <v>12.25</v>
      </c>
      <c r="X536" s="4">
        <v>12.25</v>
      </c>
      <c r="Y536" s="4">
        <v>12.25</v>
      </c>
      <c r="Z536" s="4">
        <v>11.75</v>
      </c>
      <c r="AA536" s="4">
        <v>11.125</v>
      </c>
      <c r="AB536" s="4">
        <v>10.25</v>
      </c>
      <c r="AC536" s="4">
        <v>9.75</v>
      </c>
      <c r="AD536" s="4">
        <v>9</v>
      </c>
      <c r="AE536" s="4">
        <v>8.5</v>
      </c>
      <c r="AF536" s="4">
        <v>8.25</v>
      </c>
      <c r="AG536" s="4">
        <v>8</v>
      </c>
      <c r="AH536">
        <v>8</v>
      </c>
    </row>
    <row r="537" spans="1:34" x14ac:dyDescent="0.3">
      <c r="A537" s="3">
        <v>44608</v>
      </c>
      <c r="S537" s="4">
        <v>11.75</v>
      </c>
      <c r="T537" s="4">
        <v>12.25</v>
      </c>
      <c r="U537" s="4">
        <v>12.25</v>
      </c>
      <c r="V537" s="4">
        <v>12.25</v>
      </c>
      <c r="W537" s="4">
        <v>12.25</v>
      </c>
      <c r="X537" s="4">
        <v>12.25</v>
      </c>
      <c r="Y537" s="4">
        <v>12.25</v>
      </c>
      <c r="Z537" s="4">
        <v>11.75</v>
      </c>
      <c r="AA537" s="4">
        <v>11.125</v>
      </c>
      <c r="AB537" s="4">
        <v>10.25</v>
      </c>
      <c r="AC537" s="4">
        <v>9.75</v>
      </c>
      <c r="AD537" s="4">
        <v>9</v>
      </c>
      <c r="AE537" s="4">
        <v>8.5</v>
      </c>
      <c r="AF537" s="4">
        <v>8.25</v>
      </c>
      <c r="AG537" s="4">
        <v>8</v>
      </c>
      <c r="AH537" s="4">
        <v>8</v>
      </c>
    </row>
    <row r="538" spans="1:34" x14ac:dyDescent="0.3">
      <c r="A538" s="3">
        <v>44609</v>
      </c>
      <c r="S538" s="4">
        <v>11.75</v>
      </c>
      <c r="T538" s="4">
        <v>12.25</v>
      </c>
      <c r="U538" s="4">
        <v>12.25</v>
      </c>
      <c r="V538" s="4">
        <v>12.25</v>
      </c>
      <c r="W538" s="4">
        <v>12.25</v>
      </c>
      <c r="X538" s="4">
        <v>12.25</v>
      </c>
      <c r="Y538" s="4">
        <v>12.25</v>
      </c>
      <c r="Z538" s="4">
        <v>11.75</v>
      </c>
      <c r="AA538" s="4">
        <v>11.125</v>
      </c>
      <c r="AB538" s="4">
        <v>10.25</v>
      </c>
      <c r="AC538" s="4">
        <v>9.75</v>
      </c>
      <c r="AD538" s="4">
        <v>9</v>
      </c>
      <c r="AE538" s="4">
        <v>8.5</v>
      </c>
      <c r="AF538" s="4">
        <v>8.25</v>
      </c>
      <c r="AG538" s="4">
        <v>8</v>
      </c>
      <c r="AH538" s="4">
        <v>8</v>
      </c>
    </row>
    <row r="539" spans="1:34" x14ac:dyDescent="0.3">
      <c r="A539" s="3">
        <v>44610</v>
      </c>
      <c r="S539" s="4">
        <v>11.75</v>
      </c>
      <c r="T539" s="4">
        <v>12.25</v>
      </c>
      <c r="U539" s="4">
        <v>12.25</v>
      </c>
      <c r="V539" s="4">
        <v>12.25</v>
      </c>
      <c r="W539" s="4">
        <v>12.25</v>
      </c>
      <c r="X539" s="4">
        <v>12.25</v>
      </c>
      <c r="Y539" s="4">
        <v>12.25</v>
      </c>
      <c r="Z539" s="4">
        <v>11.75</v>
      </c>
      <c r="AA539" s="4">
        <v>11.25</v>
      </c>
      <c r="AB539" s="4">
        <v>10.25</v>
      </c>
      <c r="AC539" s="4">
        <v>9.75</v>
      </c>
      <c r="AD539" s="4">
        <v>9</v>
      </c>
      <c r="AE539" s="4">
        <v>8.75</v>
      </c>
      <c r="AF539" s="4">
        <v>8.5</v>
      </c>
      <c r="AG539" s="4">
        <v>8</v>
      </c>
      <c r="AH539" s="4">
        <v>8</v>
      </c>
    </row>
    <row r="540" spans="1:34" x14ac:dyDescent="0.3">
      <c r="A540" s="3">
        <v>44613</v>
      </c>
      <c r="S540" s="4">
        <v>11.75</v>
      </c>
      <c r="T540" s="4">
        <v>12.25</v>
      </c>
      <c r="U540" s="4">
        <v>12.25</v>
      </c>
      <c r="V540" s="4">
        <v>12.25</v>
      </c>
      <c r="W540" s="4">
        <v>12.25</v>
      </c>
      <c r="X540" s="4">
        <v>12.25</v>
      </c>
      <c r="Y540" s="4">
        <v>12.25</v>
      </c>
      <c r="Z540" s="4">
        <v>11.75</v>
      </c>
      <c r="AA540" s="4">
        <v>11.25</v>
      </c>
      <c r="AB540" s="4">
        <v>10.25</v>
      </c>
      <c r="AC540" s="4">
        <v>9.75</v>
      </c>
      <c r="AD540" s="4">
        <v>9</v>
      </c>
      <c r="AE540" s="4">
        <v>8.75</v>
      </c>
      <c r="AF540" s="4">
        <v>8.5</v>
      </c>
      <c r="AG540" s="4">
        <v>8</v>
      </c>
      <c r="AH540" s="4">
        <v>8</v>
      </c>
    </row>
    <row r="541" spans="1:34" x14ac:dyDescent="0.3">
      <c r="A541" s="3">
        <v>44614</v>
      </c>
      <c r="S541" s="4">
        <v>11.75</v>
      </c>
      <c r="T541" s="4">
        <v>12.25</v>
      </c>
      <c r="U541" s="4">
        <v>12.25</v>
      </c>
      <c r="V541" s="4">
        <v>12.25</v>
      </c>
      <c r="W541" s="4">
        <v>12.25</v>
      </c>
      <c r="X541" s="4">
        <v>12.25</v>
      </c>
      <c r="Y541" s="4">
        <v>12.25</v>
      </c>
      <c r="Z541" s="4">
        <v>11.75</v>
      </c>
      <c r="AA541" s="4">
        <v>11.25</v>
      </c>
      <c r="AB541" s="4">
        <v>10.25</v>
      </c>
      <c r="AC541" s="4">
        <v>9.75</v>
      </c>
      <c r="AD541" s="4">
        <v>9</v>
      </c>
      <c r="AE541" s="4">
        <v>8.75</v>
      </c>
      <c r="AF541" s="4">
        <v>8.5</v>
      </c>
      <c r="AG541" s="4">
        <v>8</v>
      </c>
      <c r="AH541" s="4">
        <v>8</v>
      </c>
    </row>
    <row r="542" spans="1:34" x14ac:dyDescent="0.3">
      <c r="A542" s="3">
        <v>44615</v>
      </c>
      <c r="S542" s="4">
        <v>11.75</v>
      </c>
      <c r="T542" s="4">
        <v>12.25</v>
      </c>
      <c r="U542" s="4">
        <v>12.25</v>
      </c>
      <c r="V542" s="4">
        <v>12.25</v>
      </c>
      <c r="W542" s="4">
        <v>12.25</v>
      </c>
      <c r="X542" s="4">
        <v>12.25</v>
      </c>
      <c r="Y542" s="4">
        <v>12.25</v>
      </c>
      <c r="Z542" s="4">
        <v>11.75</v>
      </c>
      <c r="AA542" s="4">
        <v>11.25</v>
      </c>
      <c r="AB542" s="4">
        <v>10.25</v>
      </c>
      <c r="AC542" s="4">
        <v>9.75</v>
      </c>
      <c r="AD542" s="4">
        <v>9</v>
      </c>
      <c r="AE542" s="4">
        <v>8.75</v>
      </c>
      <c r="AF542" s="4">
        <v>8.5</v>
      </c>
      <c r="AG542" s="4">
        <v>8</v>
      </c>
      <c r="AH542" s="4">
        <v>8</v>
      </c>
    </row>
    <row r="543" spans="1:34" x14ac:dyDescent="0.3">
      <c r="A543" s="3">
        <v>44616</v>
      </c>
      <c r="S543" s="4">
        <v>11.75</v>
      </c>
      <c r="T543" s="4">
        <v>12.25</v>
      </c>
      <c r="U543" s="4">
        <v>12.25</v>
      </c>
      <c r="V543" s="4">
        <v>12.25</v>
      </c>
      <c r="W543" s="4">
        <v>12.25</v>
      </c>
      <c r="X543" s="4">
        <v>12.25</v>
      </c>
      <c r="Y543" s="4">
        <v>12.25</v>
      </c>
      <c r="Z543" s="4">
        <v>11.75</v>
      </c>
      <c r="AA543" s="4">
        <v>11.25</v>
      </c>
      <c r="AB543" s="4">
        <v>10.25</v>
      </c>
      <c r="AC543" s="4">
        <v>9.75</v>
      </c>
      <c r="AD543" s="4">
        <v>9</v>
      </c>
      <c r="AE543" s="4">
        <v>8.75</v>
      </c>
      <c r="AF543" s="4">
        <v>8.5</v>
      </c>
      <c r="AG543" s="4">
        <v>8</v>
      </c>
      <c r="AH543" s="4">
        <v>8</v>
      </c>
    </row>
    <row r="544" spans="1:34" x14ac:dyDescent="0.3">
      <c r="A544" s="3">
        <v>44617</v>
      </c>
      <c r="S544" s="4">
        <v>11.75</v>
      </c>
      <c r="T544" s="4">
        <v>12.25</v>
      </c>
      <c r="U544" s="4">
        <v>12.25</v>
      </c>
      <c r="V544" s="4">
        <v>12.25</v>
      </c>
      <c r="W544" s="4">
        <v>12.25</v>
      </c>
      <c r="X544" s="4">
        <v>12.25</v>
      </c>
      <c r="Y544" s="4">
        <v>12.25</v>
      </c>
      <c r="Z544" s="4">
        <v>11.75</v>
      </c>
      <c r="AA544" s="4">
        <v>11.25</v>
      </c>
      <c r="AB544" s="4">
        <v>10.375</v>
      </c>
      <c r="AC544" s="4">
        <v>9.75</v>
      </c>
      <c r="AD544" s="4">
        <v>9.125</v>
      </c>
      <c r="AE544" s="4">
        <v>8.75</v>
      </c>
      <c r="AF544" s="4">
        <v>8.5</v>
      </c>
      <c r="AG544" s="4">
        <v>8.0009999999999994</v>
      </c>
      <c r="AH544" s="4">
        <v>8</v>
      </c>
    </row>
    <row r="545" spans="1:35" x14ac:dyDescent="0.3">
      <c r="A545" s="3">
        <v>44622</v>
      </c>
      <c r="S545" s="4">
        <v>11.75</v>
      </c>
      <c r="T545" s="4">
        <v>12.25</v>
      </c>
      <c r="U545" s="4">
        <v>12.25</v>
      </c>
      <c r="V545" s="4">
        <v>12.25</v>
      </c>
      <c r="W545" s="4">
        <v>12.25</v>
      </c>
      <c r="X545" s="4">
        <v>12.25</v>
      </c>
      <c r="Y545" s="4">
        <v>12.25</v>
      </c>
      <c r="Z545" s="4">
        <v>11.75</v>
      </c>
      <c r="AA545" s="4">
        <v>11.25</v>
      </c>
      <c r="AB545" s="4">
        <v>10.375</v>
      </c>
      <c r="AC545" s="4">
        <v>9.75</v>
      </c>
      <c r="AD545" s="4">
        <v>9.25</v>
      </c>
      <c r="AE545" s="4">
        <v>8.75</v>
      </c>
      <c r="AF545" s="4">
        <v>8.5</v>
      </c>
      <c r="AG545" s="4">
        <v>8</v>
      </c>
      <c r="AH545" s="4">
        <v>8</v>
      </c>
    </row>
    <row r="546" spans="1:35" x14ac:dyDescent="0.3">
      <c r="A546" s="3">
        <v>44623</v>
      </c>
      <c r="S546" s="4">
        <v>11.75</v>
      </c>
      <c r="T546" s="4">
        <v>12.25</v>
      </c>
      <c r="U546" s="4">
        <v>12.25</v>
      </c>
      <c r="V546" s="4">
        <v>12.25</v>
      </c>
      <c r="W546" s="4">
        <v>12.25</v>
      </c>
      <c r="X546" s="4">
        <v>12.25</v>
      </c>
      <c r="Y546" s="4">
        <v>12.25</v>
      </c>
      <c r="Z546" s="4">
        <v>11.75</v>
      </c>
      <c r="AA546" s="4">
        <v>11.25</v>
      </c>
      <c r="AB546" s="4">
        <v>10.5</v>
      </c>
      <c r="AC546" s="4">
        <v>9.75</v>
      </c>
      <c r="AD546" s="4">
        <v>9.25</v>
      </c>
      <c r="AE546" s="4">
        <v>8.75</v>
      </c>
      <c r="AF546" s="4">
        <v>8.5</v>
      </c>
      <c r="AG546" s="4">
        <v>8</v>
      </c>
      <c r="AH546" s="4">
        <v>8</v>
      </c>
    </row>
    <row r="547" spans="1:35" x14ac:dyDescent="0.3">
      <c r="A547" s="3">
        <v>44624</v>
      </c>
      <c r="S547" s="4">
        <v>11.75</v>
      </c>
      <c r="T547" s="4">
        <v>12.25</v>
      </c>
      <c r="U547" s="4">
        <v>12.25</v>
      </c>
      <c r="V547" s="4">
        <v>12.25</v>
      </c>
      <c r="W547" s="4">
        <v>12.25</v>
      </c>
      <c r="X547" s="4">
        <v>12.25</v>
      </c>
      <c r="Y547" s="4">
        <v>12.25</v>
      </c>
      <c r="Z547" s="4">
        <v>11.75</v>
      </c>
      <c r="AA547" s="4">
        <v>11.25</v>
      </c>
      <c r="AB547" s="4">
        <v>10.5</v>
      </c>
      <c r="AC547" s="4">
        <v>10</v>
      </c>
      <c r="AD547" s="4">
        <v>9.25</v>
      </c>
      <c r="AE547" s="4">
        <v>9</v>
      </c>
      <c r="AF547" s="4">
        <v>8.5</v>
      </c>
      <c r="AG547" s="4">
        <v>8.25</v>
      </c>
      <c r="AH547" s="4">
        <v>8</v>
      </c>
    </row>
    <row r="548" spans="1:35" x14ac:dyDescent="0.3">
      <c r="A548" s="3">
        <v>44627</v>
      </c>
      <c r="S548" s="4">
        <v>11.75</v>
      </c>
      <c r="T548" s="4">
        <v>12.25</v>
      </c>
      <c r="U548" s="4">
        <v>12.25</v>
      </c>
      <c r="V548" s="4">
        <v>12.25</v>
      </c>
      <c r="W548" s="4">
        <v>12.25</v>
      </c>
      <c r="X548" s="4">
        <v>12.25</v>
      </c>
      <c r="Y548" s="4">
        <v>12.25</v>
      </c>
      <c r="Z548" s="4">
        <v>11.75</v>
      </c>
      <c r="AA548" s="4">
        <v>11.5</v>
      </c>
      <c r="AB548" s="4">
        <v>10.5</v>
      </c>
      <c r="AC548" s="4">
        <v>10</v>
      </c>
      <c r="AD548" s="4">
        <v>9.25</v>
      </c>
      <c r="AE548" s="4">
        <v>9</v>
      </c>
      <c r="AF548" s="4">
        <v>8.5</v>
      </c>
      <c r="AG548" s="4">
        <v>8.25</v>
      </c>
      <c r="AH548" s="4">
        <v>8</v>
      </c>
    </row>
    <row r="549" spans="1:35" x14ac:dyDescent="0.3">
      <c r="A549" s="3">
        <v>44628</v>
      </c>
      <c r="S549" s="4">
        <v>11.75</v>
      </c>
      <c r="T549" s="4">
        <v>12.25</v>
      </c>
      <c r="U549" s="4">
        <v>12.25</v>
      </c>
      <c r="V549" s="4">
        <v>12.25</v>
      </c>
      <c r="W549" s="4">
        <v>12.25</v>
      </c>
      <c r="X549" s="4">
        <v>12.25</v>
      </c>
      <c r="Y549" s="4">
        <v>12.25</v>
      </c>
      <c r="Z549" s="4">
        <v>12</v>
      </c>
      <c r="AA549" s="4">
        <v>11.5</v>
      </c>
      <c r="AB549" s="4">
        <v>10.5</v>
      </c>
      <c r="AC549" s="4">
        <v>10</v>
      </c>
      <c r="AD549" s="4">
        <v>9.25</v>
      </c>
      <c r="AE549" s="4">
        <v>9</v>
      </c>
      <c r="AF549" s="4">
        <v>8.5</v>
      </c>
      <c r="AG549" s="4">
        <v>8.25</v>
      </c>
      <c r="AH549" s="4">
        <v>8</v>
      </c>
    </row>
    <row r="550" spans="1:35" x14ac:dyDescent="0.3">
      <c r="A550" s="3">
        <v>44629</v>
      </c>
      <c r="S550" s="4">
        <v>11.75</v>
      </c>
      <c r="T550" s="4">
        <v>12.25</v>
      </c>
      <c r="U550" s="4">
        <v>12.5</v>
      </c>
      <c r="V550" s="4">
        <v>12.5</v>
      </c>
      <c r="W550" s="4">
        <v>12.5</v>
      </c>
      <c r="X550" s="4">
        <v>12.25</v>
      </c>
      <c r="Y550" s="4">
        <v>12.25</v>
      </c>
      <c r="Z550" s="4">
        <v>12</v>
      </c>
      <c r="AA550" s="4">
        <v>11.5</v>
      </c>
      <c r="AB550" s="4">
        <v>10.75</v>
      </c>
      <c r="AC550" s="4">
        <v>10.25</v>
      </c>
      <c r="AD550" s="4">
        <v>9.5</v>
      </c>
      <c r="AE550" s="4">
        <v>9</v>
      </c>
      <c r="AF550" s="4">
        <v>8.5</v>
      </c>
      <c r="AG550" s="4">
        <v>8.5</v>
      </c>
      <c r="AH550" s="4">
        <v>8</v>
      </c>
    </row>
    <row r="551" spans="1:35" x14ac:dyDescent="0.3">
      <c r="A551" s="3">
        <v>44630</v>
      </c>
      <c r="S551" s="4">
        <v>11.75</v>
      </c>
      <c r="T551" s="4">
        <v>12.25</v>
      </c>
      <c r="U551" s="4">
        <v>12.5</v>
      </c>
      <c r="V551" s="4">
        <v>12.5</v>
      </c>
      <c r="W551" s="4">
        <v>12.5</v>
      </c>
      <c r="X551" s="4">
        <v>12.5</v>
      </c>
      <c r="Y551" s="4">
        <v>12.25</v>
      </c>
      <c r="Z551" s="4">
        <v>12</v>
      </c>
      <c r="AA551" s="4">
        <v>11.5</v>
      </c>
      <c r="AB551" s="4">
        <v>10.75</v>
      </c>
      <c r="AC551" s="4">
        <v>10.25</v>
      </c>
      <c r="AD551" s="4">
        <v>9.5</v>
      </c>
      <c r="AE551" s="4">
        <v>9</v>
      </c>
      <c r="AF551" s="4">
        <v>8.75</v>
      </c>
      <c r="AG551" s="4">
        <v>8.5</v>
      </c>
      <c r="AH551" s="4">
        <v>8</v>
      </c>
    </row>
    <row r="552" spans="1:35" x14ac:dyDescent="0.3">
      <c r="A552" s="3">
        <v>44631</v>
      </c>
      <c r="S552" s="4">
        <v>11.75</v>
      </c>
      <c r="T552" s="4">
        <v>12.5</v>
      </c>
      <c r="U552" s="4">
        <v>12.75</v>
      </c>
      <c r="V552" s="4">
        <v>12.75</v>
      </c>
      <c r="W552" s="4">
        <v>12.75</v>
      </c>
      <c r="X552" s="4">
        <v>12.75</v>
      </c>
      <c r="Y552" s="4">
        <v>12.75</v>
      </c>
      <c r="Z552" s="4">
        <v>12.5</v>
      </c>
      <c r="AA552" s="4">
        <v>12</v>
      </c>
      <c r="AB552" s="4">
        <v>11.25</v>
      </c>
      <c r="AC552" s="4">
        <v>10.75</v>
      </c>
      <c r="AD552" s="4">
        <v>10</v>
      </c>
      <c r="AE552" s="4">
        <v>9.5</v>
      </c>
      <c r="AF552" s="4">
        <v>9</v>
      </c>
      <c r="AG552" s="4">
        <v>8.75</v>
      </c>
      <c r="AH552" s="4">
        <v>8.25</v>
      </c>
    </row>
    <row r="553" spans="1:35" x14ac:dyDescent="0.3">
      <c r="A553" s="3">
        <v>44634</v>
      </c>
      <c r="S553" s="4">
        <v>11.75</v>
      </c>
      <c r="T553" s="4">
        <v>12.5</v>
      </c>
      <c r="U553" s="4">
        <v>12.75</v>
      </c>
      <c r="V553" s="4">
        <v>12.75</v>
      </c>
      <c r="W553" s="4">
        <v>12.75</v>
      </c>
      <c r="X553" s="4">
        <v>12.75</v>
      </c>
      <c r="Y553" s="4">
        <v>12.75</v>
      </c>
      <c r="Z553" s="4">
        <v>12.75</v>
      </c>
      <c r="AA553" s="4">
        <v>12.25</v>
      </c>
      <c r="AB553" s="4">
        <v>11.5</v>
      </c>
      <c r="AC553" s="4">
        <v>10.75</v>
      </c>
      <c r="AD553" s="4">
        <v>10.25</v>
      </c>
      <c r="AE553" s="4">
        <v>9.625</v>
      </c>
      <c r="AF553" s="4">
        <v>9.125</v>
      </c>
      <c r="AG553" s="4">
        <v>8.75</v>
      </c>
      <c r="AH553" s="4">
        <v>8.5</v>
      </c>
    </row>
    <row r="554" spans="1:35" x14ac:dyDescent="0.3">
      <c r="A554" s="3">
        <v>44635</v>
      </c>
      <c r="S554" s="4">
        <v>11.75</v>
      </c>
      <c r="T554" s="4">
        <v>12.5</v>
      </c>
      <c r="U554" s="4">
        <v>12.75</v>
      </c>
      <c r="V554" s="4">
        <v>12.75</v>
      </c>
      <c r="W554" s="4">
        <v>12.75</v>
      </c>
      <c r="X554" s="4">
        <v>12.75</v>
      </c>
      <c r="Y554" s="4">
        <v>12.75</v>
      </c>
      <c r="Z554" s="4">
        <v>12.75</v>
      </c>
      <c r="AA554" s="4">
        <v>12.25</v>
      </c>
      <c r="AB554" s="4">
        <v>11.5</v>
      </c>
      <c r="AC554" s="4">
        <v>10.75</v>
      </c>
      <c r="AD554" s="4">
        <v>10.25</v>
      </c>
      <c r="AE554" s="4">
        <v>9.625</v>
      </c>
      <c r="AF554" s="4">
        <v>9.125</v>
      </c>
      <c r="AG554" s="4">
        <v>8.75</v>
      </c>
      <c r="AH554" s="4">
        <v>8.5</v>
      </c>
    </row>
    <row r="555" spans="1:35" x14ac:dyDescent="0.3">
      <c r="A555" s="3">
        <v>44636</v>
      </c>
      <c r="S555" s="4">
        <v>11.75</v>
      </c>
      <c r="T555" s="4">
        <v>12.5</v>
      </c>
      <c r="U555" s="4">
        <v>12.75</v>
      </c>
      <c r="V555" s="4">
        <v>12.75</v>
      </c>
      <c r="W555" s="4">
        <v>12.75</v>
      </c>
      <c r="X555" s="4">
        <v>12.75</v>
      </c>
      <c r="Y555" s="4">
        <v>12.75</v>
      </c>
      <c r="Z555" s="4">
        <v>12.75</v>
      </c>
      <c r="AA555" s="4">
        <v>12.25</v>
      </c>
      <c r="AB555" s="4">
        <v>11.5</v>
      </c>
      <c r="AC555" s="4">
        <v>10.875</v>
      </c>
      <c r="AD555" s="4">
        <v>10.25</v>
      </c>
      <c r="AE555" s="4">
        <v>9.75</v>
      </c>
      <c r="AF555" s="4">
        <v>9.125</v>
      </c>
      <c r="AG555" s="4">
        <v>8.75</v>
      </c>
      <c r="AH555" s="4">
        <v>8.5</v>
      </c>
    </row>
    <row r="556" spans="1:35" x14ac:dyDescent="0.3">
      <c r="A556" s="3">
        <v>44637</v>
      </c>
      <c r="S556" s="4"/>
      <c r="T556" s="4">
        <v>12.5</v>
      </c>
      <c r="U556" s="4">
        <v>12.75</v>
      </c>
      <c r="V556" s="4">
        <v>12.875</v>
      </c>
      <c r="W556" s="4">
        <v>12.75</v>
      </c>
      <c r="X556" s="4">
        <v>12.75</v>
      </c>
      <c r="Y556" s="4">
        <v>12.75</v>
      </c>
      <c r="Z556" s="4">
        <v>12.75</v>
      </c>
      <c r="AA556" s="4">
        <v>12.25</v>
      </c>
      <c r="AB556" s="4">
        <v>11.5</v>
      </c>
      <c r="AC556" s="4">
        <v>11</v>
      </c>
      <c r="AD556" s="4">
        <v>10.25</v>
      </c>
      <c r="AE556" s="4">
        <v>9.75</v>
      </c>
      <c r="AF556" s="4">
        <v>9.25</v>
      </c>
      <c r="AG556" s="4">
        <v>8.98</v>
      </c>
      <c r="AH556" s="4">
        <v>8.5</v>
      </c>
      <c r="AI556">
        <v>8.5</v>
      </c>
    </row>
    <row r="557" spans="1:35" x14ac:dyDescent="0.3">
      <c r="A557" s="3">
        <v>44638</v>
      </c>
      <c r="S557" s="4"/>
      <c r="T557" s="4">
        <v>12.75</v>
      </c>
      <c r="U557" s="4">
        <v>13</v>
      </c>
      <c r="V557" s="4">
        <v>13</v>
      </c>
      <c r="W557" s="4">
        <v>13</v>
      </c>
      <c r="X557" s="4">
        <v>13</v>
      </c>
      <c r="Y557" s="4">
        <v>13</v>
      </c>
      <c r="Z557" s="4">
        <v>12.75</v>
      </c>
      <c r="AA557" s="4">
        <v>12.25</v>
      </c>
      <c r="AB557" s="4">
        <v>11.75</v>
      </c>
      <c r="AC557" s="4">
        <v>11</v>
      </c>
      <c r="AD557" s="4">
        <v>10.5</v>
      </c>
      <c r="AE557" s="4">
        <v>9.75</v>
      </c>
      <c r="AF557" s="4">
        <v>9.25</v>
      </c>
      <c r="AG557" s="4">
        <v>9</v>
      </c>
      <c r="AH557" s="4">
        <v>8.5</v>
      </c>
      <c r="AI557">
        <v>8.5</v>
      </c>
    </row>
    <row r="558" spans="1:35" x14ac:dyDescent="0.3">
      <c r="A558" s="3">
        <v>44641</v>
      </c>
      <c r="S558" s="4"/>
      <c r="T558" s="4">
        <v>12.75</v>
      </c>
      <c r="U558" s="4">
        <v>13</v>
      </c>
      <c r="V558" s="4">
        <v>13</v>
      </c>
      <c r="W558" s="4">
        <v>13</v>
      </c>
      <c r="X558" s="4">
        <v>13</v>
      </c>
      <c r="Y558" s="4">
        <v>13</v>
      </c>
      <c r="Z558" s="4">
        <v>12.75</v>
      </c>
      <c r="AA558" s="4">
        <v>12.25</v>
      </c>
      <c r="AB558" s="4">
        <v>11.75</v>
      </c>
      <c r="AC558" s="4">
        <v>11</v>
      </c>
      <c r="AD558" s="4">
        <v>10.5</v>
      </c>
      <c r="AE558" s="4">
        <v>9.75</v>
      </c>
      <c r="AF558" s="4">
        <v>9.25</v>
      </c>
      <c r="AG558" s="4">
        <v>9</v>
      </c>
      <c r="AH558" s="4">
        <v>8.5</v>
      </c>
      <c r="AI558">
        <v>8.5</v>
      </c>
    </row>
    <row r="559" spans="1:35" x14ac:dyDescent="0.3">
      <c r="A559" s="3">
        <v>44642</v>
      </c>
      <c r="S559" s="4"/>
      <c r="T559" s="4">
        <v>12.75</v>
      </c>
      <c r="U559" s="4">
        <v>13</v>
      </c>
      <c r="V559" s="4">
        <v>13</v>
      </c>
      <c r="W559" s="4">
        <v>13</v>
      </c>
      <c r="X559" s="4">
        <v>13</v>
      </c>
      <c r="Y559" s="4">
        <v>13</v>
      </c>
      <c r="Z559" s="4">
        <v>12.75</v>
      </c>
      <c r="AA559" s="4">
        <v>12.25</v>
      </c>
      <c r="AB559" s="4">
        <v>11.75</v>
      </c>
      <c r="AC559" s="4">
        <v>11</v>
      </c>
      <c r="AD559" s="4">
        <v>10.5</v>
      </c>
      <c r="AE559" s="4">
        <v>10</v>
      </c>
      <c r="AF559" s="4">
        <v>9.25</v>
      </c>
      <c r="AG559" s="4">
        <v>9</v>
      </c>
      <c r="AH559" s="4">
        <v>8.5</v>
      </c>
      <c r="AI559">
        <v>8.5</v>
      </c>
    </row>
    <row r="560" spans="1:35" x14ac:dyDescent="0.3">
      <c r="A560" s="3">
        <v>44643</v>
      </c>
      <c r="S560" s="4"/>
      <c r="T560" s="4">
        <v>12.75</v>
      </c>
      <c r="U560" s="4">
        <v>13</v>
      </c>
      <c r="V560" s="4">
        <v>13</v>
      </c>
      <c r="W560" s="4">
        <v>13</v>
      </c>
      <c r="X560" s="4">
        <v>13</v>
      </c>
      <c r="Y560" s="4">
        <v>13</v>
      </c>
      <c r="Z560" s="4">
        <v>12.75</v>
      </c>
      <c r="AA560" s="4">
        <v>12.25</v>
      </c>
      <c r="AB560" s="4">
        <v>11.75</v>
      </c>
      <c r="AC560" s="4">
        <v>11</v>
      </c>
      <c r="AD560" s="4">
        <v>10.5</v>
      </c>
      <c r="AE560" s="4">
        <v>10</v>
      </c>
      <c r="AF560" s="4">
        <v>9.25</v>
      </c>
      <c r="AG560" s="4">
        <v>9</v>
      </c>
      <c r="AH560" s="4">
        <v>8.5</v>
      </c>
      <c r="AI560">
        <v>8.5</v>
      </c>
    </row>
    <row r="561" spans="1:35" x14ac:dyDescent="0.3">
      <c r="A561" s="3">
        <v>44644</v>
      </c>
      <c r="S561" s="4"/>
      <c r="T561" s="4">
        <v>12.75</v>
      </c>
      <c r="U561" s="4">
        <v>13</v>
      </c>
      <c r="V561" s="4">
        <v>13</v>
      </c>
      <c r="W561" s="4">
        <v>13</v>
      </c>
      <c r="X561" s="4">
        <v>13</v>
      </c>
      <c r="Y561" s="4">
        <v>13</v>
      </c>
      <c r="Z561" s="4">
        <v>12.75</v>
      </c>
      <c r="AA561" s="4">
        <v>12.25</v>
      </c>
      <c r="AB561" s="4">
        <v>11.75</v>
      </c>
      <c r="AC561" s="4">
        <v>11</v>
      </c>
      <c r="AD561" s="4">
        <v>10.5</v>
      </c>
      <c r="AE561" s="4">
        <v>10</v>
      </c>
      <c r="AF561" s="4">
        <v>9.36</v>
      </c>
      <c r="AG561" s="4">
        <v>9</v>
      </c>
      <c r="AH561" s="4">
        <v>8.5</v>
      </c>
      <c r="AI561">
        <v>8.5</v>
      </c>
    </row>
    <row r="562" spans="1:35" x14ac:dyDescent="0.3">
      <c r="A562" s="3">
        <v>44645</v>
      </c>
      <c r="S562" s="4"/>
      <c r="T562" s="4">
        <v>12.75</v>
      </c>
      <c r="U562" s="4">
        <v>13</v>
      </c>
      <c r="V562" s="4">
        <v>13</v>
      </c>
      <c r="W562" s="4">
        <v>13</v>
      </c>
      <c r="X562" s="4">
        <v>13</v>
      </c>
      <c r="Y562" s="4">
        <v>13</v>
      </c>
      <c r="Z562" s="4">
        <v>12.75</v>
      </c>
      <c r="AA562" s="4">
        <v>12.5</v>
      </c>
      <c r="AB562" s="4">
        <v>11.75</v>
      </c>
      <c r="AC562" s="4">
        <v>11.25</v>
      </c>
      <c r="AD562" s="4">
        <v>10.5</v>
      </c>
      <c r="AE562" s="4">
        <v>10</v>
      </c>
      <c r="AF562" s="4">
        <v>9.5</v>
      </c>
      <c r="AG562" s="4">
        <v>9</v>
      </c>
      <c r="AH562" s="4">
        <v>8.5</v>
      </c>
      <c r="AI562">
        <v>8.5</v>
      </c>
    </row>
    <row r="563" spans="1:35" x14ac:dyDescent="0.3">
      <c r="A563" s="3">
        <v>44648</v>
      </c>
      <c r="S563" s="4"/>
      <c r="T563" s="4">
        <v>12.75</v>
      </c>
      <c r="U563" s="4">
        <v>13</v>
      </c>
      <c r="V563" s="4">
        <v>13</v>
      </c>
      <c r="W563" s="4">
        <v>13</v>
      </c>
      <c r="X563" s="4">
        <v>13</v>
      </c>
      <c r="Y563" s="4">
        <v>13</v>
      </c>
      <c r="Z563" s="4">
        <v>12.75</v>
      </c>
      <c r="AA563" s="4">
        <v>12.5</v>
      </c>
      <c r="AB563" s="4">
        <v>11.75</v>
      </c>
      <c r="AC563" s="4">
        <v>11.25</v>
      </c>
      <c r="AD563" s="4">
        <v>10.5</v>
      </c>
      <c r="AE563" s="4">
        <v>10</v>
      </c>
      <c r="AF563" s="4">
        <v>9.5</v>
      </c>
      <c r="AG563" s="4">
        <v>9</v>
      </c>
      <c r="AH563" s="4">
        <v>8.5</v>
      </c>
      <c r="AI563">
        <v>8.39</v>
      </c>
    </row>
    <row r="564" spans="1:35" x14ac:dyDescent="0.3">
      <c r="A564" s="3">
        <v>44649</v>
      </c>
      <c r="T564" s="4">
        <v>12.75</v>
      </c>
      <c r="U564" s="4">
        <v>13</v>
      </c>
      <c r="V564" s="4">
        <v>13</v>
      </c>
      <c r="W564" s="4">
        <v>13</v>
      </c>
      <c r="X564" s="4">
        <v>13</v>
      </c>
      <c r="Y564" s="4">
        <v>13</v>
      </c>
      <c r="Z564" s="4">
        <v>12.75</v>
      </c>
      <c r="AA564" s="4">
        <v>12.5</v>
      </c>
      <c r="AB564" s="4">
        <v>11.75</v>
      </c>
      <c r="AC564" s="4">
        <v>11.25</v>
      </c>
      <c r="AD564" s="4">
        <v>10.5</v>
      </c>
      <c r="AE564" s="4">
        <v>10</v>
      </c>
      <c r="AF564" s="4">
        <v>9.5</v>
      </c>
      <c r="AG564" s="4">
        <v>9</v>
      </c>
      <c r="AH564" s="4">
        <v>8.5</v>
      </c>
      <c r="AI564">
        <v>8.2799999999999994</v>
      </c>
    </row>
    <row r="565" spans="1:35" x14ac:dyDescent="0.3">
      <c r="A565" s="3">
        <v>44650</v>
      </c>
      <c r="T565" s="4">
        <v>12.75</v>
      </c>
      <c r="U565" s="4">
        <v>13</v>
      </c>
      <c r="V565" s="4">
        <v>13</v>
      </c>
      <c r="W565" s="4">
        <v>13</v>
      </c>
      <c r="X565" s="4">
        <v>13</v>
      </c>
      <c r="Y565" s="4">
        <v>13</v>
      </c>
      <c r="Z565" s="4">
        <v>12.75</v>
      </c>
      <c r="AA565" s="4">
        <v>12.5</v>
      </c>
      <c r="AB565" s="4">
        <v>11.75</v>
      </c>
      <c r="AC565" s="4">
        <v>11.25</v>
      </c>
      <c r="AD565" s="4">
        <v>10.5</v>
      </c>
      <c r="AE565" s="4">
        <v>10</v>
      </c>
      <c r="AF565" s="4">
        <v>9.5</v>
      </c>
      <c r="AG565" s="4">
        <v>9</v>
      </c>
      <c r="AH565" s="4">
        <v>8.5</v>
      </c>
      <c r="AI565" s="4">
        <v>8.39</v>
      </c>
    </row>
    <row r="566" spans="1:35" x14ac:dyDescent="0.3">
      <c r="A566" s="3">
        <v>44651</v>
      </c>
      <c r="T566" s="4">
        <v>12.75</v>
      </c>
      <c r="U566" s="4">
        <v>13</v>
      </c>
      <c r="V566" s="4">
        <v>13</v>
      </c>
      <c r="W566" s="4">
        <v>13</v>
      </c>
      <c r="X566" s="4">
        <v>13</v>
      </c>
      <c r="Y566" s="4">
        <v>13</v>
      </c>
      <c r="Z566" s="4">
        <v>12.75</v>
      </c>
      <c r="AA566" s="4">
        <v>12.5</v>
      </c>
      <c r="AB566" s="4">
        <v>11.75</v>
      </c>
      <c r="AC566" s="4">
        <v>11.25</v>
      </c>
      <c r="AD566" s="4">
        <v>10.5</v>
      </c>
      <c r="AE566" s="4">
        <v>10</v>
      </c>
      <c r="AF566" s="4">
        <v>9.5</v>
      </c>
      <c r="AG566" s="4">
        <v>9</v>
      </c>
      <c r="AH566" s="4">
        <v>8.5</v>
      </c>
      <c r="AI566" s="4">
        <v>8.2799999999999994</v>
      </c>
    </row>
    <row r="567" spans="1:35" x14ac:dyDescent="0.3">
      <c r="A567" s="3">
        <v>44652</v>
      </c>
      <c r="T567" s="4">
        <v>12.75</v>
      </c>
      <c r="U567" s="4">
        <v>13</v>
      </c>
      <c r="V567" s="4">
        <v>13</v>
      </c>
      <c r="W567" s="4">
        <v>13</v>
      </c>
      <c r="X567" s="4">
        <v>13</v>
      </c>
      <c r="Y567" s="4">
        <v>13</v>
      </c>
      <c r="Z567" s="4">
        <v>12.75</v>
      </c>
      <c r="AA567" s="4">
        <v>12.5</v>
      </c>
      <c r="AB567" s="4">
        <v>11.75</v>
      </c>
      <c r="AC567" s="4">
        <v>11.25</v>
      </c>
      <c r="AD567" s="4">
        <v>10.5</v>
      </c>
      <c r="AE567" s="4">
        <v>10</v>
      </c>
      <c r="AF567" s="4">
        <v>9.5</v>
      </c>
      <c r="AG567" s="4">
        <v>9</v>
      </c>
      <c r="AH567" s="4">
        <v>8.5</v>
      </c>
      <c r="AI567" s="4">
        <v>8.5</v>
      </c>
    </row>
    <row r="568" spans="1:35" x14ac:dyDescent="0.3">
      <c r="A568" s="3">
        <v>44655</v>
      </c>
      <c r="T568" s="4">
        <v>12.75</v>
      </c>
      <c r="U568" s="4">
        <v>13</v>
      </c>
      <c r="V568" s="4">
        <v>13</v>
      </c>
      <c r="W568" s="4">
        <v>13</v>
      </c>
      <c r="X568" s="4">
        <v>13</v>
      </c>
      <c r="Y568" s="4">
        <v>13</v>
      </c>
      <c r="Z568" s="4">
        <v>12.75</v>
      </c>
      <c r="AA568" s="4">
        <v>12.5</v>
      </c>
      <c r="AB568" s="4">
        <v>11.75</v>
      </c>
      <c r="AC568" s="4">
        <v>11.25</v>
      </c>
      <c r="AD568" s="4">
        <v>10.5</v>
      </c>
      <c r="AE568" s="4">
        <v>10</v>
      </c>
      <c r="AF568" s="4">
        <v>9.5</v>
      </c>
      <c r="AG568" s="4">
        <v>9</v>
      </c>
      <c r="AH568" s="4">
        <v>8.5</v>
      </c>
      <c r="AI568" s="4">
        <v>8.5</v>
      </c>
    </row>
    <row r="569" spans="1:35" x14ac:dyDescent="0.3">
      <c r="A569" s="3">
        <v>44656</v>
      </c>
      <c r="T569" s="4">
        <v>12.75</v>
      </c>
      <c r="U569" s="4">
        <v>13</v>
      </c>
      <c r="V569" s="4">
        <v>13</v>
      </c>
      <c r="W569" s="4">
        <v>13</v>
      </c>
      <c r="X569" s="4">
        <v>13</v>
      </c>
      <c r="Y569" s="4">
        <v>13</v>
      </c>
      <c r="Z569" s="4">
        <v>12.75</v>
      </c>
      <c r="AA569" s="4">
        <v>12.5</v>
      </c>
      <c r="AB569" s="4">
        <v>11.75</v>
      </c>
      <c r="AC569" s="4">
        <v>11.25</v>
      </c>
      <c r="AD569" s="4">
        <v>10.5</v>
      </c>
      <c r="AE569" s="4">
        <v>10</v>
      </c>
      <c r="AF569" s="4">
        <v>9.5</v>
      </c>
      <c r="AG569" s="4">
        <v>9</v>
      </c>
      <c r="AH569" s="4">
        <v>8.5</v>
      </c>
      <c r="AI569" s="4">
        <v>8.5</v>
      </c>
    </row>
    <row r="570" spans="1:35" x14ac:dyDescent="0.3">
      <c r="A570" s="3">
        <v>44657</v>
      </c>
      <c r="T570" s="4">
        <v>12.75</v>
      </c>
      <c r="U570" s="4">
        <v>13</v>
      </c>
      <c r="V570" s="4">
        <v>13</v>
      </c>
      <c r="W570" s="4">
        <v>13</v>
      </c>
      <c r="X570" s="4">
        <v>13</v>
      </c>
      <c r="Y570" s="4">
        <v>13</v>
      </c>
      <c r="Z570" s="4">
        <v>12.75</v>
      </c>
      <c r="AA570" s="4">
        <v>12.5</v>
      </c>
      <c r="AB570" s="4">
        <v>11.75</v>
      </c>
      <c r="AC570" s="4">
        <v>11.25</v>
      </c>
      <c r="AD570" s="4">
        <v>10.5</v>
      </c>
      <c r="AE570" s="4">
        <v>10</v>
      </c>
      <c r="AF570" s="4">
        <v>9.5</v>
      </c>
      <c r="AG570" s="4">
        <v>9</v>
      </c>
      <c r="AH570" s="4">
        <v>8.5</v>
      </c>
      <c r="AI570" s="4">
        <v>8.5</v>
      </c>
    </row>
    <row r="571" spans="1:35" x14ac:dyDescent="0.3">
      <c r="A571" s="3">
        <v>44658</v>
      </c>
      <c r="T571" s="4">
        <v>12.75</v>
      </c>
      <c r="U571" s="4">
        <v>13</v>
      </c>
      <c r="V571" s="4">
        <v>13</v>
      </c>
      <c r="W571" s="4">
        <v>13</v>
      </c>
      <c r="X571" s="4">
        <v>13</v>
      </c>
      <c r="Y571" s="4">
        <v>13</v>
      </c>
      <c r="Z571" s="4">
        <v>12.75</v>
      </c>
      <c r="AA571" s="4">
        <v>12.5</v>
      </c>
      <c r="AB571" s="4">
        <v>11.75</v>
      </c>
      <c r="AC571" s="4">
        <v>11.25</v>
      </c>
      <c r="AD571" s="4">
        <v>10.5</v>
      </c>
      <c r="AE571" s="4">
        <v>10</v>
      </c>
      <c r="AF571" s="4">
        <v>9.5</v>
      </c>
      <c r="AG571" s="4">
        <v>9</v>
      </c>
      <c r="AH571" s="4">
        <v>8.5</v>
      </c>
      <c r="AI571" s="4">
        <v>8.5</v>
      </c>
    </row>
    <row r="572" spans="1:35" x14ac:dyDescent="0.3">
      <c r="A572" s="3">
        <v>44659</v>
      </c>
      <c r="T572" s="4">
        <v>12.75</v>
      </c>
      <c r="U572" s="4">
        <v>13</v>
      </c>
      <c r="V572" s="4">
        <v>13</v>
      </c>
      <c r="W572" s="4">
        <v>13</v>
      </c>
      <c r="X572" s="4">
        <v>13</v>
      </c>
      <c r="Y572" s="4">
        <v>13</v>
      </c>
      <c r="Z572" s="4">
        <v>12.75</v>
      </c>
      <c r="AA572" s="4">
        <v>12.5</v>
      </c>
      <c r="AB572" s="4">
        <v>11.75</v>
      </c>
      <c r="AC572" s="4">
        <v>11.25</v>
      </c>
      <c r="AD572" s="4">
        <v>10.5</v>
      </c>
      <c r="AE572" s="4">
        <v>10</v>
      </c>
      <c r="AF572" s="4">
        <v>9.5</v>
      </c>
      <c r="AG572" s="4">
        <v>9</v>
      </c>
      <c r="AH572" s="4">
        <v>8.5</v>
      </c>
      <c r="AI572" s="4">
        <v>8.375</v>
      </c>
    </row>
    <row r="573" spans="1:35" x14ac:dyDescent="0.3">
      <c r="A573" s="3">
        <v>44662</v>
      </c>
      <c r="T573" s="4">
        <v>12.75</v>
      </c>
      <c r="U573" s="4">
        <v>13</v>
      </c>
      <c r="V573" s="4">
        <v>13</v>
      </c>
      <c r="W573" s="4">
        <v>13</v>
      </c>
      <c r="X573" s="4">
        <v>13</v>
      </c>
      <c r="Y573" s="4">
        <v>13</v>
      </c>
      <c r="Z573" s="4">
        <v>12.75</v>
      </c>
      <c r="AA573" s="4">
        <v>12.5</v>
      </c>
      <c r="AB573" s="4">
        <v>11.75</v>
      </c>
      <c r="AC573" s="4">
        <v>11.25</v>
      </c>
      <c r="AD573" s="4">
        <v>10.5</v>
      </c>
      <c r="AE573" s="4">
        <v>10</v>
      </c>
      <c r="AF573" s="4">
        <v>9.5</v>
      </c>
      <c r="AG573" s="4">
        <v>9</v>
      </c>
      <c r="AH573" s="4">
        <v>8.5</v>
      </c>
      <c r="AI573" s="4">
        <v>8.375</v>
      </c>
    </row>
    <row r="574" spans="1:35" x14ac:dyDescent="0.3">
      <c r="A574" s="3">
        <v>44663</v>
      </c>
      <c r="T574" s="4">
        <v>12.75</v>
      </c>
      <c r="U574" s="4">
        <v>13</v>
      </c>
      <c r="V574" s="4">
        <v>13</v>
      </c>
      <c r="W574" s="4">
        <v>13</v>
      </c>
      <c r="X574" s="4">
        <v>13</v>
      </c>
      <c r="Y574" s="4">
        <v>13</v>
      </c>
      <c r="Z574" s="4">
        <v>12.75</v>
      </c>
      <c r="AA574" s="4">
        <v>12.5</v>
      </c>
      <c r="AB574" s="4">
        <v>11.75</v>
      </c>
      <c r="AC574" s="4">
        <v>11.25</v>
      </c>
      <c r="AD574" s="4">
        <v>10.5</v>
      </c>
      <c r="AE574" s="4">
        <v>10</v>
      </c>
      <c r="AF574" s="4">
        <v>9.5</v>
      </c>
      <c r="AG574" s="4">
        <v>9</v>
      </c>
      <c r="AH574" s="4">
        <v>8.5</v>
      </c>
      <c r="AI574" s="4">
        <v>8.375</v>
      </c>
    </row>
    <row r="575" spans="1:35" x14ac:dyDescent="0.3">
      <c r="A575" s="3">
        <v>44664</v>
      </c>
      <c r="T575" s="4">
        <v>12.75</v>
      </c>
      <c r="U575" s="4">
        <v>13</v>
      </c>
      <c r="V575" s="4">
        <v>13</v>
      </c>
      <c r="W575" s="4">
        <v>13</v>
      </c>
      <c r="X575" s="4">
        <v>13</v>
      </c>
      <c r="Y575" s="4">
        <v>13</v>
      </c>
      <c r="Z575" s="4">
        <v>12.75</v>
      </c>
      <c r="AA575" s="4">
        <v>12.5</v>
      </c>
      <c r="AB575" s="4">
        <v>11.75</v>
      </c>
      <c r="AC575" s="4">
        <v>11.25</v>
      </c>
      <c r="AD575" s="4">
        <v>10.5</v>
      </c>
      <c r="AE575" s="4">
        <v>10</v>
      </c>
      <c r="AF575" s="4">
        <v>9.5</v>
      </c>
      <c r="AG575" s="4">
        <v>9</v>
      </c>
      <c r="AH575" s="4">
        <v>8.5</v>
      </c>
      <c r="AI575" s="4">
        <v>8.375</v>
      </c>
    </row>
    <row r="576" spans="1:35" x14ac:dyDescent="0.3">
      <c r="A576" s="3">
        <v>44665</v>
      </c>
      <c r="T576" s="4">
        <v>12.75</v>
      </c>
      <c r="U576" s="4">
        <v>13.05</v>
      </c>
      <c r="V576" s="4">
        <v>13.25</v>
      </c>
      <c r="W576" s="4">
        <v>13.25</v>
      </c>
      <c r="X576" s="4">
        <v>13.25</v>
      </c>
      <c r="Y576" s="4">
        <v>13.05</v>
      </c>
      <c r="Z576" s="4">
        <v>12.75</v>
      </c>
      <c r="AA576" s="4">
        <v>12.5</v>
      </c>
      <c r="AB576" s="4">
        <v>11.75</v>
      </c>
      <c r="AC576" s="4">
        <v>11.25</v>
      </c>
      <c r="AD576" s="4">
        <v>10.5</v>
      </c>
      <c r="AE576" s="4">
        <v>10</v>
      </c>
      <c r="AF576" s="4">
        <v>9.5</v>
      </c>
      <c r="AG576" s="4">
        <v>9</v>
      </c>
      <c r="AH576" s="4">
        <v>8.5</v>
      </c>
      <c r="AI576" s="4">
        <v>8.5</v>
      </c>
    </row>
    <row r="577" spans="1:36" x14ac:dyDescent="0.3">
      <c r="A577" s="3">
        <v>44669</v>
      </c>
      <c r="T577" s="4">
        <v>12.75</v>
      </c>
      <c r="U577" s="4">
        <v>13.05</v>
      </c>
      <c r="V577" s="4">
        <v>13.25</v>
      </c>
      <c r="W577" s="4">
        <v>13.25</v>
      </c>
      <c r="X577" s="4">
        <v>13.25</v>
      </c>
      <c r="Y577" s="4">
        <v>13.175000000000001</v>
      </c>
      <c r="Z577" s="4">
        <v>12.75</v>
      </c>
      <c r="AA577" s="4">
        <v>12.5</v>
      </c>
      <c r="AB577" s="4">
        <v>12</v>
      </c>
      <c r="AC577" s="4">
        <v>11.25</v>
      </c>
      <c r="AD577" s="4">
        <v>10.625</v>
      </c>
      <c r="AE577" s="4">
        <v>10</v>
      </c>
      <c r="AF577" s="4">
        <v>9.5</v>
      </c>
      <c r="AG577" s="4">
        <v>9</v>
      </c>
      <c r="AH577" s="4">
        <v>8.75</v>
      </c>
      <c r="AI577" s="4">
        <v>8.5</v>
      </c>
    </row>
    <row r="578" spans="1:36" x14ac:dyDescent="0.3">
      <c r="A578" s="3">
        <v>44670</v>
      </c>
      <c r="T578" s="4">
        <v>12.75</v>
      </c>
      <c r="U578" s="4">
        <v>13.25</v>
      </c>
      <c r="V578" s="4">
        <v>13.25</v>
      </c>
      <c r="W578" s="4">
        <v>13.25</v>
      </c>
      <c r="X578" s="4">
        <v>13.25</v>
      </c>
      <c r="Y578" s="4">
        <v>13.25</v>
      </c>
      <c r="Z578" s="4">
        <v>12.75</v>
      </c>
      <c r="AA578" s="4">
        <v>12.5</v>
      </c>
      <c r="AB578" s="4">
        <v>12</v>
      </c>
      <c r="AC578" s="4">
        <v>11.25</v>
      </c>
      <c r="AD578" s="4">
        <v>10.5</v>
      </c>
      <c r="AE578" s="4">
        <v>10</v>
      </c>
      <c r="AF578" s="4">
        <v>9.5</v>
      </c>
      <c r="AG578" s="4">
        <v>9</v>
      </c>
      <c r="AH578" s="4">
        <v>8.75</v>
      </c>
      <c r="AI578" s="4">
        <v>8.5</v>
      </c>
    </row>
    <row r="579" spans="1:36" x14ac:dyDescent="0.3">
      <c r="A579" s="3">
        <v>44671</v>
      </c>
      <c r="T579" s="4">
        <v>12.75</v>
      </c>
      <c r="U579" s="4">
        <v>13.25</v>
      </c>
      <c r="V579" s="4">
        <v>13.25</v>
      </c>
      <c r="W579" s="4">
        <v>13.25</v>
      </c>
      <c r="X579" s="4">
        <v>13.25</v>
      </c>
      <c r="Y579" s="4">
        <v>13.25</v>
      </c>
      <c r="Z579" s="4">
        <v>12.75</v>
      </c>
      <c r="AA579" s="4">
        <v>12.5</v>
      </c>
      <c r="AB579" s="4">
        <v>12</v>
      </c>
      <c r="AC579" s="4">
        <v>11.25</v>
      </c>
      <c r="AD579" s="4">
        <v>10.75</v>
      </c>
      <c r="AE579" s="4">
        <v>10</v>
      </c>
      <c r="AF579" s="4">
        <v>9.5</v>
      </c>
      <c r="AG579" s="4">
        <v>9</v>
      </c>
      <c r="AH579" s="4">
        <v>8.75</v>
      </c>
      <c r="AI579" s="4">
        <v>8.5</v>
      </c>
    </row>
    <row r="580" spans="1:36" x14ac:dyDescent="0.3">
      <c r="A580" s="3">
        <v>44673</v>
      </c>
      <c r="T580" s="4">
        <v>12.75</v>
      </c>
      <c r="U580" s="4">
        <v>13.25</v>
      </c>
      <c r="V580" s="4">
        <v>13.25</v>
      </c>
      <c r="W580" s="4">
        <v>13.25</v>
      </c>
      <c r="X580" s="4">
        <v>13.25</v>
      </c>
      <c r="Y580" s="4">
        <v>13.25</v>
      </c>
      <c r="Z580" s="4">
        <v>13</v>
      </c>
      <c r="AA580" s="4">
        <v>12.75</v>
      </c>
      <c r="AB580" s="4">
        <v>12.125</v>
      </c>
      <c r="AC580" s="4">
        <v>11.5</v>
      </c>
      <c r="AD580" s="4">
        <v>10.75</v>
      </c>
      <c r="AE580" s="4">
        <v>10.25</v>
      </c>
      <c r="AF580" s="4">
        <v>9.75</v>
      </c>
      <c r="AG580" s="4">
        <v>9</v>
      </c>
      <c r="AH580" s="4">
        <v>8.75</v>
      </c>
      <c r="AI580" s="4">
        <v>8.5</v>
      </c>
    </row>
    <row r="581" spans="1:36" x14ac:dyDescent="0.3">
      <c r="A581" s="3">
        <v>44676</v>
      </c>
      <c r="T581" s="4">
        <v>12.75</v>
      </c>
      <c r="U581" s="4">
        <v>13.25</v>
      </c>
      <c r="V581" s="4">
        <v>13.25</v>
      </c>
      <c r="W581" s="4">
        <v>13.25</v>
      </c>
      <c r="X581" s="4">
        <v>13.25</v>
      </c>
      <c r="Y581" s="4">
        <v>13.25</v>
      </c>
      <c r="Z581" s="4">
        <v>13</v>
      </c>
      <c r="AA581" s="4">
        <v>12.75</v>
      </c>
      <c r="AB581" s="4">
        <v>12.25</v>
      </c>
      <c r="AC581" s="4">
        <v>11.5</v>
      </c>
      <c r="AD581" s="4">
        <v>10.75</v>
      </c>
      <c r="AE581" s="4">
        <v>10.25</v>
      </c>
      <c r="AF581" s="4">
        <v>9.75</v>
      </c>
      <c r="AG581" s="4">
        <v>9.25</v>
      </c>
      <c r="AH581" s="4">
        <v>8.75</v>
      </c>
      <c r="AI581" s="4">
        <v>8.5</v>
      </c>
    </row>
    <row r="582" spans="1:36" x14ac:dyDescent="0.3">
      <c r="A582" s="3">
        <v>44677</v>
      </c>
      <c r="T582" s="4">
        <v>12.75</v>
      </c>
      <c r="U582" s="4">
        <v>13.25</v>
      </c>
      <c r="V582" s="4">
        <v>13.25</v>
      </c>
      <c r="W582" s="4">
        <v>13.25</v>
      </c>
      <c r="X582" s="4">
        <v>13.25</v>
      </c>
      <c r="Y582" s="4">
        <v>13.25</v>
      </c>
      <c r="Z582" s="4">
        <v>13</v>
      </c>
      <c r="AA582" s="4">
        <v>12.75</v>
      </c>
      <c r="AB582" s="4">
        <v>12</v>
      </c>
      <c r="AC582" s="4">
        <v>11.5</v>
      </c>
      <c r="AD582" s="4">
        <v>10.75</v>
      </c>
      <c r="AE582" s="4">
        <v>10.25</v>
      </c>
      <c r="AF582" s="4">
        <v>9.75</v>
      </c>
      <c r="AG582" s="4">
        <v>9.25</v>
      </c>
      <c r="AH582" s="4">
        <v>8.75</v>
      </c>
      <c r="AI582" s="4">
        <v>8.5</v>
      </c>
    </row>
    <row r="583" spans="1:36" x14ac:dyDescent="0.3">
      <c r="A583" s="3">
        <v>44678</v>
      </c>
      <c r="T583" s="4">
        <v>12.75</v>
      </c>
      <c r="U583" s="4">
        <v>13.25</v>
      </c>
      <c r="V583" s="4">
        <v>13.25</v>
      </c>
      <c r="W583" s="4">
        <v>13.25</v>
      </c>
      <c r="X583" s="4">
        <v>13.25</v>
      </c>
      <c r="Y583" s="4">
        <v>13.25</v>
      </c>
      <c r="Z583" s="4">
        <v>13</v>
      </c>
      <c r="AA583" s="4">
        <v>12.75</v>
      </c>
      <c r="AB583" s="4">
        <v>12.25</v>
      </c>
      <c r="AC583" s="4">
        <v>11.5</v>
      </c>
      <c r="AD583" s="4">
        <v>10.75</v>
      </c>
      <c r="AE583" s="4">
        <v>10.25</v>
      </c>
      <c r="AF583" s="4">
        <v>9.75</v>
      </c>
      <c r="AG583" s="4">
        <v>9.25</v>
      </c>
      <c r="AH583" s="4">
        <v>8.75</v>
      </c>
      <c r="AI583" s="4">
        <v>8.5</v>
      </c>
    </row>
    <row r="584" spans="1:36" x14ac:dyDescent="0.3">
      <c r="A584" s="3">
        <v>44679</v>
      </c>
      <c r="T584" s="4">
        <v>12.75</v>
      </c>
      <c r="U584" s="4">
        <v>13.25</v>
      </c>
      <c r="V584" s="4">
        <v>13.25</v>
      </c>
      <c r="W584" s="4">
        <v>13.25</v>
      </c>
      <c r="X584" s="4">
        <v>13.25</v>
      </c>
      <c r="Y584" s="4">
        <v>13.25</v>
      </c>
      <c r="Z584" s="4">
        <v>13</v>
      </c>
      <c r="AA584" s="4">
        <v>12.75</v>
      </c>
      <c r="AB584" s="4">
        <v>12.25</v>
      </c>
      <c r="AC584" s="4">
        <v>11.5</v>
      </c>
      <c r="AD584" s="4">
        <v>10.75</v>
      </c>
      <c r="AE584" s="4">
        <v>10.25</v>
      </c>
      <c r="AF584" s="4">
        <v>9.75</v>
      </c>
      <c r="AG584" s="4">
        <v>9.25</v>
      </c>
      <c r="AH584" s="4">
        <v>8.75</v>
      </c>
      <c r="AI584" s="4">
        <v>8.5</v>
      </c>
    </row>
    <row r="585" spans="1:36" x14ac:dyDescent="0.3">
      <c r="A585" s="3">
        <v>44680</v>
      </c>
      <c r="T585" s="4">
        <v>12.75</v>
      </c>
      <c r="U585" s="4">
        <v>13.25</v>
      </c>
      <c r="V585" s="4">
        <v>13.25</v>
      </c>
      <c r="W585" s="4">
        <v>13.25</v>
      </c>
      <c r="X585" s="4">
        <v>13.25</v>
      </c>
      <c r="Y585" s="4">
        <v>13.25</v>
      </c>
      <c r="Z585" s="4">
        <v>13</v>
      </c>
      <c r="AA585" s="4">
        <v>12.75</v>
      </c>
      <c r="AB585" s="4">
        <v>12.25</v>
      </c>
      <c r="AC585" s="4">
        <v>11.5</v>
      </c>
      <c r="AD585" s="4">
        <v>10.75</v>
      </c>
      <c r="AE585" s="4">
        <v>10.25</v>
      </c>
      <c r="AF585" s="4">
        <v>9.75</v>
      </c>
      <c r="AG585" s="4">
        <v>9.25</v>
      </c>
      <c r="AH585" s="4">
        <v>8.75</v>
      </c>
      <c r="AI585" s="4">
        <v>8.5</v>
      </c>
    </row>
    <row r="586" spans="1:36" x14ac:dyDescent="0.3">
      <c r="A586" s="3">
        <v>44683</v>
      </c>
      <c r="T586" s="4">
        <v>12.75</v>
      </c>
      <c r="U586" s="4">
        <v>13.25</v>
      </c>
      <c r="V586" s="4">
        <v>13.25</v>
      </c>
      <c r="W586" s="4">
        <v>13.25</v>
      </c>
      <c r="X586" s="4">
        <v>13.25</v>
      </c>
      <c r="Y586" s="4">
        <v>13.25</v>
      </c>
      <c r="Z586" s="4">
        <v>13</v>
      </c>
      <c r="AA586" s="4">
        <v>12.75</v>
      </c>
      <c r="AB586" s="4">
        <v>12.25</v>
      </c>
      <c r="AC586" s="4">
        <v>11.5</v>
      </c>
      <c r="AD586" s="4">
        <v>10.75</v>
      </c>
      <c r="AE586" s="4">
        <v>10.25</v>
      </c>
      <c r="AF586" s="4">
        <v>9.75</v>
      </c>
      <c r="AG586" s="4">
        <v>9.25</v>
      </c>
      <c r="AH586" s="4">
        <v>8.75</v>
      </c>
      <c r="AI586" s="4">
        <v>8.5</v>
      </c>
    </row>
    <row r="587" spans="1:36" x14ac:dyDescent="0.3">
      <c r="A587" s="3">
        <v>44684</v>
      </c>
      <c r="T587" s="4">
        <v>12.75</v>
      </c>
      <c r="U587" s="4">
        <v>13.25</v>
      </c>
      <c r="V587" s="4">
        <v>13.25</v>
      </c>
      <c r="W587" s="4">
        <v>13.25</v>
      </c>
      <c r="X587" s="4">
        <v>13.25</v>
      </c>
      <c r="Y587" s="4">
        <v>13.25</v>
      </c>
      <c r="Z587" s="4">
        <v>13.012499999999999</v>
      </c>
      <c r="AA587" s="4">
        <v>12.75</v>
      </c>
      <c r="AB587" s="4">
        <v>12.25</v>
      </c>
      <c r="AC587" s="4">
        <v>11.5</v>
      </c>
      <c r="AD587" s="4">
        <v>10.75</v>
      </c>
      <c r="AE587" s="4">
        <v>10.25</v>
      </c>
      <c r="AF587" s="4">
        <v>9.75</v>
      </c>
      <c r="AG587" s="4">
        <v>9.25</v>
      </c>
      <c r="AH587" s="4">
        <v>8.75</v>
      </c>
      <c r="AI587" s="4">
        <v>8.5</v>
      </c>
    </row>
    <row r="588" spans="1:36" x14ac:dyDescent="0.3">
      <c r="A588" s="3">
        <v>44685</v>
      </c>
      <c r="T588" s="4">
        <v>12.75</v>
      </c>
      <c r="U588" s="4">
        <v>13.25</v>
      </c>
      <c r="V588" s="4">
        <v>13.25</v>
      </c>
      <c r="W588" s="4">
        <v>13.25</v>
      </c>
      <c r="X588" s="4">
        <v>13.25</v>
      </c>
      <c r="Y588" s="4">
        <v>13.25</v>
      </c>
      <c r="Z588" s="4">
        <v>13.012499999999999</v>
      </c>
      <c r="AA588" s="4">
        <v>12.75</v>
      </c>
      <c r="AB588" s="4">
        <v>12.25</v>
      </c>
      <c r="AC588" s="4">
        <v>11.5</v>
      </c>
      <c r="AD588" s="4">
        <v>10.75</v>
      </c>
      <c r="AE588" s="4">
        <v>10.25</v>
      </c>
      <c r="AF588" s="4">
        <v>9.75</v>
      </c>
      <c r="AG588" s="4">
        <v>9.25</v>
      </c>
      <c r="AH588" s="4">
        <v>8.75</v>
      </c>
      <c r="AI588" s="4">
        <v>8.5</v>
      </c>
    </row>
    <row r="589" spans="1:36" x14ac:dyDescent="0.3">
      <c r="A589" s="3">
        <v>44686</v>
      </c>
      <c r="T589" s="4"/>
      <c r="U589" s="4">
        <v>13.25</v>
      </c>
      <c r="V589" s="4">
        <v>13.25</v>
      </c>
      <c r="W589" s="4">
        <v>13.25</v>
      </c>
      <c r="X589" s="4">
        <v>13.25</v>
      </c>
      <c r="Y589" s="4">
        <v>13.25</v>
      </c>
      <c r="Z589" s="4">
        <v>13.25</v>
      </c>
      <c r="AA589" s="4">
        <v>12.75</v>
      </c>
      <c r="AB589" s="4">
        <v>12.25</v>
      </c>
      <c r="AC589" s="4">
        <v>11.5</v>
      </c>
      <c r="AD589" s="4">
        <v>10.75</v>
      </c>
      <c r="AE589" s="4">
        <v>10.25</v>
      </c>
      <c r="AF589" s="4">
        <v>9.75</v>
      </c>
      <c r="AG589" s="4">
        <v>9.25</v>
      </c>
      <c r="AH589" s="4">
        <v>8.75</v>
      </c>
      <c r="AI589" s="4">
        <v>8.5</v>
      </c>
      <c r="AJ589">
        <v>8.75</v>
      </c>
    </row>
    <row r="590" spans="1:36" x14ac:dyDescent="0.3">
      <c r="A590" s="3">
        <v>44687</v>
      </c>
      <c r="T590" s="4"/>
      <c r="U590" s="4">
        <v>13.25</v>
      </c>
      <c r="V590" s="4">
        <v>13.25</v>
      </c>
      <c r="W590" s="4">
        <v>13.25</v>
      </c>
      <c r="X590" s="4">
        <v>13.25</v>
      </c>
      <c r="Y590" s="4">
        <v>13.25</v>
      </c>
      <c r="Z590" s="4">
        <v>13.25</v>
      </c>
      <c r="AA590" s="4">
        <v>12.75</v>
      </c>
      <c r="AB590" s="4">
        <v>12.25</v>
      </c>
      <c r="AC590" s="4">
        <v>11.5</v>
      </c>
      <c r="AD590" s="4">
        <v>10.75</v>
      </c>
      <c r="AE590" s="4">
        <v>10.25</v>
      </c>
      <c r="AF590" s="4">
        <v>9.75</v>
      </c>
      <c r="AG590" s="4">
        <v>9.25</v>
      </c>
      <c r="AH590" s="4">
        <v>8.875</v>
      </c>
      <c r="AI590" s="4">
        <v>8.5</v>
      </c>
      <c r="AJ590">
        <v>9</v>
      </c>
    </row>
    <row r="591" spans="1:36" x14ac:dyDescent="0.3">
      <c r="A591" s="3">
        <v>44690</v>
      </c>
      <c r="U591" s="4">
        <v>13.25</v>
      </c>
      <c r="V591" s="4">
        <v>13.25</v>
      </c>
      <c r="W591" s="4">
        <v>13.25</v>
      </c>
      <c r="X591" s="4">
        <v>13.25</v>
      </c>
      <c r="Y591" s="4">
        <v>13.25</v>
      </c>
      <c r="Z591" s="4">
        <v>13.25</v>
      </c>
      <c r="AA591" s="4">
        <v>12.75</v>
      </c>
      <c r="AB591" s="4">
        <v>12.25</v>
      </c>
      <c r="AC591" s="4">
        <v>11.5</v>
      </c>
      <c r="AD591" s="4">
        <v>10.75</v>
      </c>
      <c r="AE591" s="4">
        <v>10.25</v>
      </c>
      <c r="AF591" s="4">
        <v>9.75</v>
      </c>
      <c r="AG591" s="4">
        <v>9.25</v>
      </c>
      <c r="AH591" s="4">
        <v>9</v>
      </c>
      <c r="AI591" s="4">
        <v>8.5</v>
      </c>
      <c r="AJ591">
        <v>9</v>
      </c>
    </row>
    <row r="592" spans="1:36" x14ac:dyDescent="0.3">
      <c r="A592" s="3">
        <v>44691</v>
      </c>
      <c r="U592" s="4">
        <v>13.25</v>
      </c>
      <c r="V592" s="4">
        <v>13.25</v>
      </c>
      <c r="W592" s="4">
        <v>13.25</v>
      </c>
      <c r="X592" s="4">
        <v>13.25</v>
      </c>
      <c r="Y592" s="4">
        <v>13.25</v>
      </c>
      <c r="Z592" s="4">
        <v>13.25</v>
      </c>
      <c r="AA592" s="4">
        <v>12.75</v>
      </c>
      <c r="AB592" s="4">
        <v>12.25</v>
      </c>
      <c r="AC592" s="4">
        <v>11.5</v>
      </c>
      <c r="AD592" s="4">
        <v>10.75</v>
      </c>
      <c r="AE592" s="4">
        <v>10.25</v>
      </c>
      <c r="AF592" s="4">
        <v>9.75</v>
      </c>
      <c r="AG592" s="4">
        <v>9.25</v>
      </c>
      <c r="AH592" s="4">
        <v>9</v>
      </c>
      <c r="AI592" s="4">
        <v>8.5</v>
      </c>
      <c r="AJ592">
        <v>9</v>
      </c>
    </row>
    <row r="593" spans="1:36" x14ac:dyDescent="0.3">
      <c r="A593" s="3">
        <v>44692</v>
      </c>
      <c r="U593">
        <v>13.25</v>
      </c>
      <c r="V593">
        <v>13.25</v>
      </c>
      <c r="W593">
        <v>13.25</v>
      </c>
      <c r="X593">
        <v>13.25</v>
      </c>
      <c r="Y593">
        <v>13.25</v>
      </c>
      <c r="Z593">
        <v>13.25</v>
      </c>
      <c r="AA593">
        <v>12.75</v>
      </c>
      <c r="AB593">
        <v>12.25</v>
      </c>
      <c r="AC593">
        <v>11.5</v>
      </c>
      <c r="AD593">
        <v>10.75</v>
      </c>
      <c r="AE593">
        <v>10.25</v>
      </c>
      <c r="AF593">
        <v>9.75</v>
      </c>
      <c r="AG593">
        <v>9.5</v>
      </c>
      <c r="AH593">
        <v>9</v>
      </c>
      <c r="AI593">
        <v>8.5</v>
      </c>
      <c r="AJ593">
        <v>8.875</v>
      </c>
    </row>
    <row r="594" spans="1:36" x14ac:dyDescent="0.3">
      <c r="A594" s="3">
        <v>44693</v>
      </c>
      <c r="U594">
        <v>13.25</v>
      </c>
      <c r="V594">
        <v>13.25</v>
      </c>
      <c r="W594">
        <v>13.25</v>
      </c>
      <c r="X594">
        <v>13.25</v>
      </c>
      <c r="Y594">
        <v>13.25</v>
      </c>
      <c r="Z594">
        <v>13.25</v>
      </c>
      <c r="AA594">
        <v>12.75</v>
      </c>
      <c r="AB594">
        <v>12.25</v>
      </c>
      <c r="AC594">
        <v>11.5</v>
      </c>
      <c r="AD594">
        <v>11</v>
      </c>
      <c r="AE594">
        <v>10.25</v>
      </c>
      <c r="AF594">
        <v>10</v>
      </c>
      <c r="AG594">
        <v>9.5</v>
      </c>
      <c r="AH594">
        <v>9</v>
      </c>
      <c r="AI594">
        <v>8.5</v>
      </c>
      <c r="AJ594">
        <v>8.75</v>
      </c>
    </row>
    <row r="595" spans="1:36" x14ac:dyDescent="0.3">
      <c r="A595" s="3">
        <v>44694</v>
      </c>
      <c r="U595">
        <v>13.25</v>
      </c>
      <c r="V595">
        <v>13.25</v>
      </c>
      <c r="W595">
        <v>13.25</v>
      </c>
      <c r="X595">
        <v>13.25</v>
      </c>
      <c r="Y595">
        <v>13.25</v>
      </c>
      <c r="Z595">
        <v>13.25</v>
      </c>
      <c r="AA595">
        <v>13</v>
      </c>
      <c r="AB595">
        <v>12.5</v>
      </c>
      <c r="AC595">
        <v>11.75</v>
      </c>
      <c r="AD595">
        <v>11.25</v>
      </c>
      <c r="AE595">
        <v>10.5</v>
      </c>
      <c r="AF595">
        <v>10</v>
      </c>
      <c r="AG595">
        <v>9.5</v>
      </c>
      <c r="AH595">
        <v>9</v>
      </c>
      <c r="AI595">
        <v>8.75</v>
      </c>
      <c r="AJ595">
        <v>8.5</v>
      </c>
    </row>
    <row r="596" spans="1:36" x14ac:dyDescent="0.3">
      <c r="A596" s="3">
        <v>44697</v>
      </c>
      <c r="U596">
        <v>13.25</v>
      </c>
      <c r="V596">
        <v>13.25</v>
      </c>
      <c r="W596">
        <v>13.25</v>
      </c>
      <c r="X596">
        <v>13.25</v>
      </c>
      <c r="Y596">
        <v>13.25</v>
      </c>
      <c r="Z596">
        <v>13.25</v>
      </c>
      <c r="AA596">
        <v>13</v>
      </c>
      <c r="AB596">
        <v>12.5</v>
      </c>
      <c r="AC596">
        <v>11.75</v>
      </c>
      <c r="AD596">
        <v>11.25</v>
      </c>
      <c r="AE596">
        <v>10.5</v>
      </c>
      <c r="AF596">
        <v>10</v>
      </c>
      <c r="AG596">
        <v>9.625</v>
      </c>
      <c r="AH596">
        <v>9</v>
      </c>
      <c r="AI596">
        <v>8.75</v>
      </c>
      <c r="AJ596">
        <v>8.5</v>
      </c>
    </row>
    <row r="597" spans="1:36" x14ac:dyDescent="0.3">
      <c r="A597" s="3">
        <v>44698</v>
      </c>
      <c r="U597">
        <v>13.25</v>
      </c>
      <c r="V597">
        <v>13.25</v>
      </c>
      <c r="W597">
        <v>13.25</v>
      </c>
      <c r="X597">
        <v>13.25</v>
      </c>
      <c r="Y597">
        <v>13.25</v>
      </c>
      <c r="Z597">
        <v>13.25</v>
      </c>
      <c r="AA597">
        <v>13</v>
      </c>
      <c r="AB597">
        <v>12.5</v>
      </c>
      <c r="AC597">
        <v>11.75</v>
      </c>
      <c r="AD597">
        <v>11.25</v>
      </c>
      <c r="AE597">
        <v>10.5</v>
      </c>
      <c r="AF597">
        <v>10</v>
      </c>
      <c r="AG597">
        <v>9.625</v>
      </c>
      <c r="AH597">
        <v>9</v>
      </c>
      <c r="AI597">
        <v>8.75</v>
      </c>
      <c r="AJ597">
        <v>8.5</v>
      </c>
    </row>
    <row r="598" spans="1:36" x14ac:dyDescent="0.3">
      <c r="A598" s="3">
        <v>44699</v>
      </c>
      <c r="U598">
        <v>13.25</v>
      </c>
      <c r="V598">
        <v>13.25</v>
      </c>
      <c r="W598">
        <v>13.25</v>
      </c>
      <c r="X598">
        <v>13.25</v>
      </c>
      <c r="Y598">
        <v>13.25</v>
      </c>
      <c r="Z598">
        <v>13.25</v>
      </c>
      <c r="AA598">
        <v>13</v>
      </c>
      <c r="AB598">
        <v>12.5</v>
      </c>
      <c r="AC598">
        <v>11.75</v>
      </c>
      <c r="AD598">
        <v>11.25</v>
      </c>
      <c r="AE598">
        <v>10.5</v>
      </c>
      <c r="AF598">
        <v>10</v>
      </c>
      <c r="AG598">
        <v>9.5</v>
      </c>
      <c r="AH598">
        <v>9</v>
      </c>
      <c r="AI598">
        <v>8.75</v>
      </c>
      <c r="AJ598">
        <v>8.5</v>
      </c>
    </row>
    <row r="599" spans="1:36" x14ac:dyDescent="0.3">
      <c r="A599" s="3">
        <v>44700</v>
      </c>
      <c r="U599">
        <v>13.25</v>
      </c>
      <c r="V599">
        <v>13.25</v>
      </c>
      <c r="W599">
        <v>13.25</v>
      </c>
      <c r="X599">
        <v>13.25</v>
      </c>
      <c r="Y599">
        <v>13.25</v>
      </c>
      <c r="Z599">
        <v>13.25</v>
      </c>
      <c r="AA599">
        <v>13</v>
      </c>
      <c r="AB599">
        <v>12.5</v>
      </c>
      <c r="AC599">
        <v>11.75</v>
      </c>
      <c r="AD599">
        <v>11.25</v>
      </c>
      <c r="AE599">
        <v>10.625</v>
      </c>
      <c r="AF599">
        <v>10</v>
      </c>
      <c r="AG599">
        <v>9.625</v>
      </c>
      <c r="AH599">
        <v>9</v>
      </c>
      <c r="AI599">
        <v>8.75</v>
      </c>
      <c r="AJ599">
        <v>8.5</v>
      </c>
    </row>
    <row r="600" spans="1:36" x14ac:dyDescent="0.3">
      <c r="A600" s="3">
        <v>44701</v>
      </c>
      <c r="U600">
        <v>13.25</v>
      </c>
      <c r="V600">
        <v>13.25</v>
      </c>
      <c r="W600">
        <v>13.25</v>
      </c>
      <c r="X600">
        <v>13.25</v>
      </c>
      <c r="Y600">
        <v>13.25</v>
      </c>
      <c r="Z600">
        <v>13.25</v>
      </c>
      <c r="AA600">
        <v>13</v>
      </c>
      <c r="AB600">
        <v>12.5</v>
      </c>
      <c r="AC600">
        <v>11.75</v>
      </c>
      <c r="AD600">
        <v>11.25</v>
      </c>
      <c r="AE600">
        <v>10.5</v>
      </c>
      <c r="AF600">
        <v>10</v>
      </c>
      <c r="AG600">
        <v>9.75</v>
      </c>
      <c r="AH600">
        <v>9</v>
      </c>
      <c r="AI600">
        <v>8.75</v>
      </c>
      <c r="AJ600">
        <v>8.5</v>
      </c>
    </row>
    <row r="601" spans="1:36" x14ac:dyDescent="0.3">
      <c r="A601" s="3">
        <v>44704</v>
      </c>
      <c r="U601">
        <v>13.25</v>
      </c>
      <c r="V601">
        <v>13.25</v>
      </c>
      <c r="W601">
        <v>13.25</v>
      </c>
      <c r="X601">
        <v>13.25</v>
      </c>
      <c r="Y601">
        <v>13.25</v>
      </c>
      <c r="Z601">
        <v>13.25</v>
      </c>
      <c r="AA601">
        <v>13.25</v>
      </c>
      <c r="AB601">
        <v>12.5</v>
      </c>
      <c r="AC601">
        <v>11.75</v>
      </c>
      <c r="AD601">
        <v>11.25</v>
      </c>
      <c r="AE601">
        <v>10.75</v>
      </c>
      <c r="AF601">
        <v>10</v>
      </c>
      <c r="AG601">
        <v>9.75</v>
      </c>
      <c r="AH601">
        <v>9.25</v>
      </c>
      <c r="AI601">
        <v>8.75</v>
      </c>
      <c r="AJ601">
        <v>8.5</v>
      </c>
    </row>
    <row r="602" spans="1:36" x14ac:dyDescent="0.3">
      <c r="A602" s="3">
        <v>44705</v>
      </c>
      <c r="U602">
        <v>13.25</v>
      </c>
      <c r="V602">
        <v>13.25</v>
      </c>
      <c r="W602">
        <v>13.25</v>
      </c>
      <c r="X602">
        <v>13.25</v>
      </c>
      <c r="Y602">
        <v>13.25</v>
      </c>
      <c r="Z602">
        <v>13.25</v>
      </c>
      <c r="AA602">
        <v>13.25</v>
      </c>
      <c r="AB602">
        <v>12.5</v>
      </c>
      <c r="AC602">
        <v>11.75</v>
      </c>
      <c r="AD602">
        <v>11.25</v>
      </c>
      <c r="AE602">
        <v>10.75</v>
      </c>
      <c r="AF602">
        <v>10</v>
      </c>
      <c r="AG602">
        <v>9.75</v>
      </c>
      <c r="AH602">
        <v>9.25</v>
      </c>
      <c r="AI602">
        <v>8.75</v>
      </c>
      <c r="AJ602">
        <v>8.5</v>
      </c>
    </row>
    <row r="603" spans="1:36" x14ac:dyDescent="0.3">
      <c r="A603" s="3">
        <v>44706</v>
      </c>
      <c r="U603">
        <v>13.25</v>
      </c>
      <c r="V603">
        <v>13.25</v>
      </c>
      <c r="W603">
        <v>13.25</v>
      </c>
      <c r="X603">
        <v>13.25</v>
      </c>
      <c r="Y603">
        <v>13.25</v>
      </c>
      <c r="Z603">
        <v>13.25</v>
      </c>
      <c r="AA603">
        <v>13.25</v>
      </c>
      <c r="AB603">
        <v>12.5</v>
      </c>
      <c r="AC603">
        <v>12</v>
      </c>
      <c r="AD603">
        <v>11.25</v>
      </c>
      <c r="AE603">
        <v>10.75</v>
      </c>
      <c r="AF603">
        <v>10</v>
      </c>
      <c r="AG603">
        <v>9.75</v>
      </c>
      <c r="AH603">
        <v>9.25</v>
      </c>
      <c r="AI603">
        <v>8.75</v>
      </c>
      <c r="AJ603">
        <v>8.5</v>
      </c>
    </row>
    <row r="604" spans="1:36" x14ac:dyDescent="0.3">
      <c r="A604" s="3">
        <v>44707</v>
      </c>
      <c r="U604">
        <v>13.25</v>
      </c>
      <c r="V604">
        <v>13.25</v>
      </c>
      <c r="W604">
        <v>13.25</v>
      </c>
      <c r="X604">
        <v>13.25</v>
      </c>
      <c r="Y604">
        <v>13.25</v>
      </c>
      <c r="Z604">
        <v>13.25</v>
      </c>
      <c r="AA604">
        <v>13.25</v>
      </c>
      <c r="AB604">
        <v>12.5</v>
      </c>
      <c r="AC604">
        <v>12</v>
      </c>
      <c r="AD604">
        <v>11.25</v>
      </c>
      <c r="AE604">
        <v>10.75</v>
      </c>
      <c r="AF604">
        <v>10.25</v>
      </c>
      <c r="AG604">
        <v>9.75</v>
      </c>
      <c r="AH604">
        <v>9.25</v>
      </c>
      <c r="AI604">
        <v>8.875</v>
      </c>
      <c r="AJ604">
        <v>8.5</v>
      </c>
    </row>
    <row r="605" spans="1:36" x14ac:dyDescent="0.3">
      <c r="A605" s="3">
        <v>44708</v>
      </c>
      <c r="U605">
        <v>13.25</v>
      </c>
      <c r="V605">
        <v>13.25</v>
      </c>
      <c r="W605">
        <v>13.25</v>
      </c>
      <c r="X605">
        <v>13.25</v>
      </c>
      <c r="Y605">
        <v>13.25</v>
      </c>
      <c r="Z605">
        <v>13.25</v>
      </c>
      <c r="AA605">
        <v>13.25</v>
      </c>
      <c r="AB605">
        <v>12.75</v>
      </c>
      <c r="AC605">
        <v>12</v>
      </c>
      <c r="AD605">
        <v>11.25</v>
      </c>
      <c r="AE605">
        <v>10.75</v>
      </c>
      <c r="AF605">
        <v>10.25</v>
      </c>
      <c r="AG605">
        <v>9.75</v>
      </c>
      <c r="AH605">
        <v>9.25</v>
      </c>
      <c r="AI605">
        <v>9</v>
      </c>
      <c r="AJ605">
        <v>8.5</v>
      </c>
    </row>
    <row r="606" spans="1:36" x14ac:dyDescent="0.3">
      <c r="A606" s="3">
        <v>44711</v>
      </c>
      <c r="U606">
        <v>13.25</v>
      </c>
      <c r="V606">
        <v>13.25</v>
      </c>
      <c r="W606">
        <v>13.25</v>
      </c>
      <c r="X606">
        <v>13.25</v>
      </c>
      <c r="Y606">
        <v>13.25</v>
      </c>
      <c r="Z606">
        <v>13.25</v>
      </c>
      <c r="AA606">
        <v>13.25</v>
      </c>
      <c r="AB606">
        <v>12.75</v>
      </c>
      <c r="AC606">
        <v>12</v>
      </c>
      <c r="AD606">
        <v>11.25</v>
      </c>
      <c r="AE606">
        <v>10.75</v>
      </c>
      <c r="AF606">
        <v>10.25</v>
      </c>
      <c r="AG606">
        <v>9.75</v>
      </c>
      <c r="AH606">
        <v>9.25</v>
      </c>
      <c r="AI606">
        <v>9</v>
      </c>
      <c r="AJ606">
        <v>8.5</v>
      </c>
    </row>
    <row r="607" spans="1:36" x14ac:dyDescent="0.3">
      <c r="A607" s="3">
        <v>44712</v>
      </c>
      <c r="U607">
        <v>13.25</v>
      </c>
      <c r="V607">
        <v>13.25</v>
      </c>
      <c r="W607">
        <v>13.25</v>
      </c>
      <c r="X607">
        <v>13.25</v>
      </c>
      <c r="Y607">
        <v>13.25</v>
      </c>
      <c r="Z607">
        <v>13.25</v>
      </c>
      <c r="AA607">
        <v>13.25</v>
      </c>
      <c r="AB607">
        <v>12.75</v>
      </c>
      <c r="AC607">
        <v>12</v>
      </c>
      <c r="AD607">
        <v>11.25</v>
      </c>
      <c r="AE607">
        <v>10.75</v>
      </c>
      <c r="AF607">
        <v>10.25</v>
      </c>
      <c r="AG607">
        <v>9.75</v>
      </c>
      <c r="AH607">
        <v>9.25</v>
      </c>
      <c r="AI607">
        <v>9</v>
      </c>
      <c r="AJ607">
        <v>8.5</v>
      </c>
    </row>
    <row r="608" spans="1:36" x14ac:dyDescent="0.3">
      <c r="A608" s="3">
        <v>44713</v>
      </c>
      <c r="U608">
        <v>13.25</v>
      </c>
      <c r="V608">
        <v>13.25</v>
      </c>
      <c r="W608">
        <v>13.25</v>
      </c>
      <c r="X608">
        <v>13.25</v>
      </c>
      <c r="Y608">
        <v>13.25</v>
      </c>
      <c r="Z608">
        <v>13.25</v>
      </c>
      <c r="AA608">
        <v>13.25</v>
      </c>
      <c r="AB608">
        <v>12.75</v>
      </c>
      <c r="AC608">
        <v>12</v>
      </c>
      <c r="AD608">
        <v>11.25</v>
      </c>
      <c r="AE608">
        <v>10.75</v>
      </c>
      <c r="AF608">
        <v>10.25</v>
      </c>
      <c r="AG608">
        <v>9.75</v>
      </c>
      <c r="AH608">
        <v>9.25</v>
      </c>
      <c r="AI608">
        <v>9</v>
      </c>
      <c r="AJ608">
        <v>8.5</v>
      </c>
    </row>
    <row r="609" spans="1:37" x14ac:dyDescent="0.3">
      <c r="A609" s="3">
        <v>44714</v>
      </c>
      <c r="U609">
        <v>13.25</v>
      </c>
      <c r="V609">
        <v>13.25</v>
      </c>
      <c r="W609">
        <v>13.25</v>
      </c>
      <c r="X609">
        <v>13.25</v>
      </c>
      <c r="Y609">
        <v>13.25</v>
      </c>
      <c r="Z609">
        <v>13.25</v>
      </c>
      <c r="AA609">
        <v>13.25</v>
      </c>
      <c r="AB609">
        <v>12.75</v>
      </c>
      <c r="AC609">
        <v>12</v>
      </c>
      <c r="AD609">
        <v>11.25</v>
      </c>
      <c r="AE609">
        <v>10.75</v>
      </c>
      <c r="AF609">
        <v>10.25</v>
      </c>
      <c r="AG609">
        <v>9.75</v>
      </c>
      <c r="AH609">
        <v>9.25</v>
      </c>
      <c r="AI609">
        <v>9</v>
      </c>
      <c r="AJ609">
        <v>8.5</v>
      </c>
    </row>
    <row r="610" spans="1:37" x14ac:dyDescent="0.3">
      <c r="A610" s="3">
        <v>44715</v>
      </c>
      <c r="U610">
        <v>13.25</v>
      </c>
      <c r="V610">
        <v>13.25</v>
      </c>
      <c r="W610">
        <v>13.25</v>
      </c>
      <c r="X610">
        <v>13.25</v>
      </c>
      <c r="Y610">
        <v>13.25</v>
      </c>
      <c r="Z610">
        <v>13.25</v>
      </c>
      <c r="AA610">
        <v>13.25</v>
      </c>
      <c r="AB610">
        <v>12.75</v>
      </c>
      <c r="AC610">
        <v>12</v>
      </c>
      <c r="AD610">
        <v>11.25</v>
      </c>
      <c r="AE610">
        <v>10.75</v>
      </c>
      <c r="AF610">
        <v>10.25</v>
      </c>
      <c r="AG610">
        <v>9.75</v>
      </c>
      <c r="AH610">
        <v>9.25</v>
      </c>
      <c r="AI610">
        <v>9</v>
      </c>
      <c r="AJ610">
        <v>8.5</v>
      </c>
    </row>
    <row r="611" spans="1:37" x14ac:dyDescent="0.3">
      <c r="A611" s="3">
        <v>44718</v>
      </c>
      <c r="U611">
        <v>13.25</v>
      </c>
      <c r="V611">
        <v>13.25</v>
      </c>
      <c r="W611">
        <v>13.25</v>
      </c>
      <c r="X611">
        <v>13.25</v>
      </c>
      <c r="Y611">
        <v>13.25</v>
      </c>
      <c r="Z611">
        <v>13.25</v>
      </c>
      <c r="AA611">
        <v>13.25</v>
      </c>
      <c r="AB611">
        <v>12.75</v>
      </c>
      <c r="AC611">
        <v>12</v>
      </c>
      <c r="AD611">
        <v>11.5</v>
      </c>
      <c r="AE611">
        <v>10.75</v>
      </c>
      <c r="AF611">
        <v>10.25</v>
      </c>
      <c r="AG611">
        <v>9.75</v>
      </c>
      <c r="AH611">
        <v>9.25</v>
      </c>
      <c r="AI611">
        <v>9</v>
      </c>
      <c r="AJ611">
        <v>8.5</v>
      </c>
    </row>
    <row r="612" spans="1:37" x14ac:dyDescent="0.3">
      <c r="A612" s="3">
        <v>44719</v>
      </c>
      <c r="U612">
        <v>13.25</v>
      </c>
      <c r="V612">
        <v>13.25</v>
      </c>
      <c r="W612">
        <v>13.25</v>
      </c>
      <c r="X612">
        <v>13.25</v>
      </c>
      <c r="Y612">
        <v>13.25</v>
      </c>
      <c r="Z612">
        <v>13.25</v>
      </c>
      <c r="AA612">
        <v>13.25</v>
      </c>
      <c r="AB612">
        <v>12.75</v>
      </c>
      <c r="AC612">
        <v>12</v>
      </c>
      <c r="AD612">
        <v>11.5</v>
      </c>
      <c r="AE612">
        <v>10.8125</v>
      </c>
      <c r="AF612">
        <v>10.25</v>
      </c>
      <c r="AG612">
        <v>9.75</v>
      </c>
      <c r="AH612">
        <v>9.25</v>
      </c>
      <c r="AI612">
        <v>9</v>
      </c>
      <c r="AJ612">
        <v>8.5</v>
      </c>
    </row>
    <row r="613" spans="1:37" x14ac:dyDescent="0.3">
      <c r="A613" s="3">
        <v>44720</v>
      </c>
      <c r="U613">
        <v>13.25</v>
      </c>
      <c r="V613">
        <v>13.25</v>
      </c>
      <c r="W613">
        <v>13.25</v>
      </c>
      <c r="X613">
        <v>13.25</v>
      </c>
      <c r="Y613">
        <v>13.25</v>
      </c>
      <c r="Z613">
        <v>13.25</v>
      </c>
      <c r="AA613">
        <v>13.25</v>
      </c>
      <c r="AB613">
        <v>12.75</v>
      </c>
      <c r="AC613">
        <v>12</v>
      </c>
      <c r="AD613">
        <v>11.5</v>
      </c>
      <c r="AE613">
        <v>10.9375</v>
      </c>
      <c r="AF613">
        <v>10.25</v>
      </c>
      <c r="AG613">
        <v>9.75</v>
      </c>
      <c r="AH613">
        <v>9.375</v>
      </c>
      <c r="AI613">
        <v>9</v>
      </c>
      <c r="AJ613">
        <v>8.625</v>
      </c>
    </row>
    <row r="614" spans="1:37" x14ac:dyDescent="0.3">
      <c r="A614" s="3">
        <v>44721</v>
      </c>
      <c r="U614">
        <v>13.25</v>
      </c>
      <c r="V614">
        <v>13.25</v>
      </c>
      <c r="W614">
        <v>13.25</v>
      </c>
      <c r="X614">
        <v>13.25</v>
      </c>
      <c r="Y614">
        <v>13.25</v>
      </c>
      <c r="Z614">
        <v>13.25</v>
      </c>
      <c r="AA614">
        <v>13.25</v>
      </c>
      <c r="AB614">
        <v>12.75</v>
      </c>
      <c r="AC614">
        <v>12.154999999999999</v>
      </c>
      <c r="AD614">
        <v>11.5</v>
      </c>
      <c r="AE614">
        <v>11</v>
      </c>
      <c r="AF614">
        <v>10.25</v>
      </c>
      <c r="AG614">
        <v>9.75</v>
      </c>
      <c r="AH614">
        <v>9.5</v>
      </c>
      <c r="AI614">
        <v>9</v>
      </c>
      <c r="AJ614">
        <v>8.75</v>
      </c>
    </row>
    <row r="615" spans="1:37" x14ac:dyDescent="0.3">
      <c r="A615" s="3">
        <v>44722</v>
      </c>
      <c r="U615">
        <v>13.25</v>
      </c>
      <c r="V615">
        <v>13.25</v>
      </c>
      <c r="W615">
        <v>13.375</v>
      </c>
      <c r="X615">
        <v>13.375</v>
      </c>
      <c r="Y615">
        <v>13.25</v>
      </c>
      <c r="Z615">
        <v>13.25</v>
      </c>
      <c r="AA615">
        <v>13.25</v>
      </c>
      <c r="AB615">
        <v>12.75</v>
      </c>
      <c r="AC615">
        <v>12.25</v>
      </c>
      <c r="AD615">
        <v>11.75</v>
      </c>
      <c r="AE615">
        <v>11</v>
      </c>
      <c r="AF615">
        <v>10.5</v>
      </c>
      <c r="AG615">
        <v>10</v>
      </c>
      <c r="AH615">
        <v>9.5</v>
      </c>
      <c r="AI615">
        <v>9</v>
      </c>
      <c r="AJ615">
        <v>9</v>
      </c>
    </row>
    <row r="616" spans="1:37" x14ac:dyDescent="0.3">
      <c r="A616" s="3">
        <v>44725</v>
      </c>
      <c r="U616">
        <v>13.25</v>
      </c>
      <c r="V616">
        <v>13.25</v>
      </c>
      <c r="W616">
        <v>13.25</v>
      </c>
      <c r="X616">
        <v>13.25</v>
      </c>
      <c r="Y616">
        <v>13.25</v>
      </c>
      <c r="Z616">
        <v>13.25</v>
      </c>
      <c r="AA616">
        <v>13.25</v>
      </c>
      <c r="AB616">
        <v>12.875</v>
      </c>
      <c r="AC616">
        <v>12.25</v>
      </c>
      <c r="AD616">
        <v>11.75</v>
      </c>
      <c r="AE616">
        <v>11.25</v>
      </c>
      <c r="AF616">
        <v>10.5</v>
      </c>
      <c r="AG616">
        <v>10</v>
      </c>
      <c r="AH616">
        <v>9.7149999999999999</v>
      </c>
      <c r="AI616">
        <v>9.25</v>
      </c>
      <c r="AJ616">
        <v>9</v>
      </c>
    </row>
    <row r="617" spans="1:37" x14ac:dyDescent="0.3">
      <c r="A617" s="3">
        <v>44726</v>
      </c>
      <c r="U617">
        <v>13.25</v>
      </c>
      <c r="V617">
        <v>13.25</v>
      </c>
      <c r="W617">
        <v>13.25</v>
      </c>
      <c r="X617">
        <v>13.25</v>
      </c>
      <c r="Y617">
        <v>13.25</v>
      </c>
      <c r="Z617">
        <v>13.25</v>
      </c>
      <c r="AA617">
        <v>13.25</v>
      </c>
      <c r="AB617">
        <v>13</v>
      </c>
      <c r="AC617">
        <v>12.25</v>
      </c>
      <c r="AD617">
        <v>11.75</v>
      </c>
      <c r="AE617">
        <v>11.25</v>
      </c>
      <c r="AF617">
        <v>10.5</v>
      </c>
      <c r="AG617">
        <v>10</v>
      </c>
      <c r="AH617">
        <v>9.75</v>
      </c>
      <c r="AI617">
        <v>9.25</v>
      </c>
      <c r="AJ617">
        <v>9</v>
      </c>
    </row>
    <row r="618" spans="1:37" x14ac:dyDescent="0.3">
      <c r="A618" s="3">
        <v>44727</v>
      </c>
      <c r="U618">
        <v>13.25</v>
      </c>
      <c r="V618">
        <v>13.25</v>
      </c>
      <c r="W618">
        <v>13.25</v>
      </c>
      <c r="X618">
        <v>13.25</v>
      </c>
      <c r="Y618">
        <v>13.25</v>
      </c>
      <c r="Z618">
        <v>13.25</v>
      </c>
      <c r="AA618">
        <v>13.25</v>
      </c>
      <c r="AB618">
        <v>13</v>
      </c>
      <c r="AC618">
        <v>12.25</v>
      </c>
      <c r="AD618">
        <v>11.75</v>
      </c>
      <c r="AE618">
        <v>11.25</v>
      </c>
      <c r="AF618">
        <v>10.5</v>
      </c>
      <c r="AG618">
        <v>10</v>
      </c>
      <c r="AH618">
        <v>9.7149999999999999</v>
      </c>
      <c r="AI618">
        <v>9.25</v>
      </c>
      <c r="AJ618">
        <v>9</v>
      </c>
    </row>
    <row r="619" spans="1:37" x14ac:dyDescent="0.3">
      <c r="A619" s="3">
        <v>44729</v>
      </c>
      <c r="V619">
        <v>13.75</v>
      </c>
      <c r="W619">
        <v>13.75</v>
      </c>
      <c r="X619">
        <v>13.75</v>
      </c>
      <c r="Y619">
        <v>13.75</v>
      </c>
      <c r="Z619">
        <v>13.75</v>
      </c>
      <c r="AA619">
        <v>13.5</v>
      </c>
      <c r="AB619">
        <v>13.25</v>
      </c>
      <c r="AC619">
        <v>12.5</v>
      </c>
      <c r="AD619">
        <v>12</v>
      </c>
      <c r="AE619">
        <v>11.25</v>
      </c>
      <c r="AF619">
        <v>10.75</v>
      </c>
      <c r="AG619">
        <v>10.25</v>
      </c>
      <c r="AH619">
        <v>9.75</v>
      </c>
      <c r="AI619">
        <v>9.5</v>
      </c>
      <c r="AJ619">
        <v>9</v>
      </c>
      <c r="AK619">
        <v>8.5</v>
      </c>
    </row>
    <row r="620" spans="1:37" x14ac:dyDescent="0.3">
      <c r="A620" s="3">
        <v>44732</v>
      </c>
      <c r="V620">
        <v>13.75</v>
      </c>
      <c r="W620">
        <v>13.75</v>
      </c>
      <c r="X620">
        <v>13.75</v>
      </c>
      <c r="Y620">
        <v>13.75</v>
      </c>
      <c r="Z620">
        <v>13.75</v>
      </c>
      <c r="AA620">
        <v>13.5</v>
      </c>
      <c r="AB620">
        <v>13.25</v>
      </c>
      <c r="AC620">
        <v>12.5</v>
      </c>
      <c r="AD620">
        <v>12</v>
      </c>
      <c r="AE620">
        <v>11.25</v>
      </c>
      <c r="AF620">
        <v>10.75</v>
      </c>
      <c r="AG620">
        <v>10.25</v>
      </c>
      <c r="AH620">
        <v>9.75</v>
      </c>
      <c r="AI620">
        <v>9.5</v>
      </c>
      <c r="AJ620">
        <v>9</v>
      </c>
      <c r="AK620">
        <v>8.5</v>
      </c>
    </row>
    <row r="621" spans="1:37" x14ac:dyDescent="0.3">
      <c r="A621" s="3">
        <v>44733</v>
      </c>
      <c r="V621">
        <v>13.75</v>
      </c>
      <c r="W621">
        <v>13.75</v>
      </c>
      <c r="X621">
        <v>13.75</v>
      </c>
      <c r="Y621">
        <v>13.75</v>
      </c>
      <c r="Z621">
        <v>13.75</v>
      </c>
      <c r="AA621">
        <v>13.5</v>
      </c>
      <c r="AB621">
        <v>13.25</v>
      </c>
      <c r="AC621">
        <v>12.5</v>
      </c>
      <c r="AD621">
        <v>12</v>
      </c>
      <c r="AE621">
        <v>11.25</v>
      </c>
      <c r="AF621">
        <v>10.75</v>
      </c>
      <c r="AG621">
        <v>10.25</v>
      </c>
      <c r="AH621">
        <v>9.75</v>
      </c>
      <c r="AI621">
        <v>9.375</v>
      </c>
      <c r="AJ621">
        <v>9</v>
      </c>
      <c r="AK621">
        <v>8.5</v>
      </c>
    </row>
    <row r="622" spans="1:37" x14ac:dyDescent="0.3">
      <c r="A622" s="3">
        <v>44734</v>
      </c>
      <c r="V622">
        <v>13.75</v>
      </c>
      <c r="W622">
        <v>13.75</v>
      </c>
      <c r="X622">
        <v>13.75</v>
      </c>
      <c r="Y622">
        <v>13.75</v>
      </c>
      <c r="Z622">
        <v>13.75</v>
      </c>
      <c r="AA622">
        <v>13.5</v>
      </c>
      <c r="AB622">
        <v>13.25</v>
      </c>
      <c r="AC622">
        <v>12.5</v>
      </c>
      <c r="AD622">
        <v>12</v>
      </c>
      <c r="AE622">
        <v>11.25</v>
      </c>
      <c r="AF622">
        <v>10.75</v>
      </c>
      <c r="AG622">
        <v>10.25</v>
      </c>
      <c r="AH622">
        <v>9.75</v>
      </c>
      <c r="AI622">
        <v>9.375</v>
      </c>
      <c r="AJ622">
        <v>9</v>
      </c>
      <c r="AK622">
        <v>8.5</v>
      </c>
    </row>
    <row r="623" spans="1:37" x14ac:dyDescent="0.3">
      <c r="A623" s="3">
        <v>44735</v>
      </c>
      <c r="V623">
        <v>13.75</v>
      </c>
      <c r="W623">
        <v>13.75</v>
      </c>
      <c r="X623">
        <v>13.75</v>
      </c>
      <c r="Y623">
        <v>13.75</v>
      </c>
      <c r="Z623">
        <v>13.75</v>
      </c>
      <c r="AA623">
        <v>13.5</v>
      </c>
      <c r="AB623">
        <v>13.25</v>
      </c>
      <c r="AC623">
        <v>12.75</v>
      </c>
      <c r="AD623">
        <v>12</v>
      </c>
      <c r="AE623">
        <v>11.25</v>
      </c>
      <c r="AF623">
        <v>10.75</v>
      </c>
      <c r="AG623">
        <v>10.25</v>
      </c>
      <c r="AH623">
        <v>9.75</v>
      </c>
      <c r="AI623">
        <v>9.5</v>
      </c>
      <c r="AJ623">
        <v>9</v>
      </c>
      <c r="AK623">
        <v>8.5</v>
      </c>
    </row>
    <row r="624" spans="1:37" x14ac:dyDescent="0.3">
      <c r="A624" s="3">
        <v>44736</v>
      </c>
      <c r="V624">
        <v>13.75</v>
      </c>
      <c r="W624">
        <v>13.75</v>
      </c>
      <c r="X624">
        <v>13.75</v>
      </c>
      <c r="Y624">
        <v>13.75</v>
      </c>
      <c r="Z624">
        <v>13.75</v>
      </c>
      <c r="AA624">
        <v>13.75</v>
      </c>
      <c r="AB624">
        <v>13.25</v>
      </c>
      <c r="AC624">
        <v>12.75</v>
      </c>
      <c r="AD624">
        <v>12.25</v>
      </c>
      <c r="AE624">
        <v>11.5</v>
      </c>
      <c r="AF624">
        <v>10.75</v>
      </c>
      <c r="AG624">
        <v>10.25</v>
      </c>
      <c r="AH624">
        <v>9.75</v>
      </c>
      <c r="AI624">
        <v>9.25</v>
      </c>
      <c r="AJ624">
        <v>9</v>
      </c>
      <c r="AK624">
        <v>8.5</v>
      </c>
    </row>
    <row r="625" spans="1:37" x14ac:dyDescent="0.3">
      <c r="A625" s="3">
        <v>44739</v>
      </c>
      <c r="V625">
        <v>13.75</v>
      </c>
      <c r="W625">
        <v>13.75</v>
      </c>
      <c r="X625">
        <v>13.75</v>
      </c>
      <c r="Y625">
        <v>13.75</v>
      </c>
      <c r="Z625">
        <v>13.75</v>
      </c>
      <c r="AA625">
        <v>13.75</v>
      </c>
      <c r="AB625">
        <v>13.25</v>
      </c>
      <c r="AC625">
        <v>12.75</v>
      </c>
      <c r="AD625">
        <v>12.25</v>
      </c>
      <c r="AE625">
        <v>11.5</v>
      </c>
      <c r="AF625">
        <v>10.75</v>
      </c>
      <c r="AG625">
        <v>10.5</v>
      </c>
      <c r="AH625">
        <v>9.75</v>
      </c>
      <c r="AI625">
        <v>9.5</v>
      </c>
      <c r="AJ625">
        <v>9</v>
      </c>
      <c r="AK625">
        <v>8.5</v>
      </c>
    </row>
    <row r="626" spans="1:37" x14ac:dyDescent="0.3">
      <c r="A626" s="3">
        <v>44740</v>
      </c>
      <c r="V626">
        <v>13.75</v>
      </c>
      <c r="W626">
        <v>13.75</v>
      </c>
      <c r="X626">
        <v>13.75</v>
      </c>
      <c r="Y626">
        <v>13.75</v>
      </c>
      <c r="Z626">
        <v>13.75</v>
      </c>
      <c r="AA626">
        <v>13.75</v>
      </c>
      <c r="AB626">
        <v>13.25</v>
      </c>
      <c r="AC626">
        <v>12.75</v>
      </c>
      <c r="AD626">
        <v>12.25</v>
      </c>
      <c r="AE626">
        <v>11.5</v>
      </c>
      <c r="AF626">
        <v>10.75</v>
      </c>
      <c r="AG626">
        <v>10.5</v>
      </c>
      <c r="AH626">
        <v>9.75</v>
      </c>
      <c r="AI626">
        <v>9.5</v>
      </c>
      <c r="AJ626">
        <v>9</v>
      </c>
      <c r="AK626">
        <v>8.5</v>
      </c>
    </row>
    <row r="627" spans="1:37" x14ac:dyDescent="0.3">
      <c r="A627" s="3">
        <v>44741</v>
      </c>
      <c r="V627">
        <v>13.75</v>
      </c>
      <c r="W627">
        <v>13.75</v>
      </c>
      <c r="X627">
        <v>13.75</v>
      </c>
      <c r="Y627">
        <v>13.75</v>
      </c>
      <c r="Z627">
        <v>13.75</v>
      </c>
      <c r="AA627">
        <v>13.75</v>
      </c>
      <c r="AB627">
        <v>13.25</v>
      </c>
      <c r="AC627">
        <v>12.75</v>
      </c>
      <c r="AD627">
        <v>12.25</v>
      </c>
      <c r="AE627">
        <v>11.5</v>
      </c>
      <c r="AF627">
        <v>10.75</v>
      </c>
      <c r="AG627">
        <v>10.5</v>
      </c>
      <c r="AH627">
        <v>9.75</v>
      </c>
      <c r="AI627">
        <v>9.375</v>
      </c>
      <c r="AJ627">
        <v>9</v>
      </c>
      <c r="AK627">
        <v>8.5</v>
      </c>
    </row>
    <row r="628" spans="1:37" x14ac:dyDescent="0.3">
      <c r="A628" s="3">
        <v>44742</v>
      </c>
      <c r="V628">
        <v>13.75</v>
      </c>
      <c r="W628">
        <v>13.75</v>
      </c>
      <c r="X628">
        <v>13.75</v>
      </c>
      <c r="Y628">
        <v>13.75</v>
      </c>
      <c r="Z628">
        <v>13.75</v>
      </c>
      <c r="AA628">
        <v>13.75</v>
      </c>
      <c r="AB628">
        <v>13.25</v>
      </c>
      <c r="AC628">
        <v>12.75</v>
      </c>
      <c r="AD628">
        <v>12.25</v>
      </c>
      <c r="AE628">
        <v>11.5</v>
      </c>
      <c r="AF628">
        <v>10.75</v>
      </c>
      <c r="AG628">
        <v>10.5</v>
      </c>
      <c r="AH628">
        <v>9.875</v>
      </c>
      <c r="AI628">
        <v>9.5</v>
      </c>
      <c r="AJ628">
        <v>9</v>
      </c>
      <c r="AK628">
        <v>8.5</v>
      </c>
    </row>
    <row r="629" spans="1:37" x14ac:dyDescent="0.3">
      <c r="A629" s="3">
        <v>44743</v>
      </c>
      <c r="V629">
        <v>13.75</v>
      </c>
      <c r="W629">
        <v>13.75</v>
      </c>
      <c r="X629">
        <v>13.75</v>
      </c>
      <c r="Y629">
        <v>13.75</v>
      </c>
      <c r="Z629">
        <v>13.75</v>
      </c>
      <c r="AA629">
        <v>13.75</v>
      </c>
      <c r="AB629">
        <v>13.5</v>
      </c>
      <c r="AC629">
        <v>12.75</v>
      </c>
      <c r="AD629">
        <v>12.25</v>
      </c>
      <c r="AE629">
        <v>11.625</v>
      </c>
      <c r="AF629">
        <v>11</v>
      </c>
      <c r="AG629">
        <v>10.5</v>
      </c>
      <c r="AH629">
        <v>9.875</v>
      </c>
      <c r="AI629">
        <v>9.5</v>
      </c>
      <c r="AJ629">
        <v>9</v>
      </c>
      <c r="AK629">
        <v>8.75</v>
      </c>
    </row>
    <row r="630" spans="1:37" x14ac:dyDescent="0.3">
      <c r="A630" s="3">
        <v>44746</v>
      </c>
      <c r="V630">
        <v>13.75</v>
      </c>
      <c r="W630">
        <v>13.75</v>
      </c>
      <c r="X630">
        <v>13.75</v>
      </c>
      <c r="Y630">
        <v>13.75</v>
      </c>
      <c r="Z630">
        <v>13.75</v>
      </c>
      <c r="AA630">
        <v>13.75</v>
      </c>
      <c r="AB630">
        <v>13.5</v>
      </c>
      <c r="AC630">
        <v>13</v>
      </c>
      <c r="AD630">
        <v>12.25</v>
      </c>
      <c r="AE630">
        <v>11.75</v>
      </c>
      <c r="AF630">
        <v>11</v>
      </c>
      <c r="AG630">
        <v>10.5</v>
      </c>
      <c r="AH630">
        <v>10</v>
      </c>
      <c r="AI630">
        <v>9.5</v>
      </c>
      <c r="AJ630">
        <v>9</v>
      </c>
      <c r="AK630">
        <v>8.75</v>
      </c>
    </row>
    <row r="631" spans="1:37" x14ac:dyDescent="0.3">
      <c r="A631" s="3">
        <v>44747</v>
      </c>
      <c r="V631">
        <v>13.75</v>
      </c>
      <c r="W631">
        <v>13.75</v>
      </c>
      <c r="X631">
        <v>13.75</v>
      </c>
      <c r="Y631">
        <v>13.75</v>
      </c>
      <c r="Z631">
        <v>13.75</v>
      </c>
      <c r="AA631">
        <v>13.75</v>
      </c>
      <c r="AB631">
        <v>13.5</v>
      </c>
      <c r="AC631">
        <v>13</v>
      </c>
      <c r="AD631">
        <v>12.25</v>
      </c>
      <c r="AE631">
        <v>11.75</v>
      </c>
      <c r="AF631">
        <v>11</v>
      </c>
      <c r="AG631">
        <v>10.5</v>
      </c>
      <c r="AH631">
        <v>10</v>
      </c>
      <c r="AI631">
        <v>9.5</v>
      </c>
      <c r="AJ631">
        <v>9</v>
      </c>
      <c r="AK631">
        <v>8.75</v>
      </c>
    </row>
    <row r="632" spans="1:37" x14ac:dyDescent="0.3">
      <c r="A632" s="3">
        <v>44748</v>
      </c>
      <c r="V632">
        <v>13.75</v>
      </c>
      <c r="W632">
        <v>13.75</v>
      </c>
      <c r="X632">
        <v>13.75</v>
      </c>
      <c r="Y632">
        <v>13.75</v>
      </c>
      <c r="Z632">
        <v>13.75</v>
      </c>
      <c r="AA632">
        <v>13.75</v>
      </c>
      <c r="AB632">
        <v>13.5</v>
      </c>
      <c r="AC632">
        <v>13</v>
      </c>
      <c r="AD632">
        <v>12.25</v>
      </c>
      <c r="AE632">
        <v>11.75</v>
      </c>
      <c r="AF632">
        <v>11</v>
      </c>
      <c r="AG632">
        <v>10.5</v>
      </c>
      <c r="AH632">
        <v>10</v>
      </c>
      <c r="AI632">
        <v>9.5</v>
      </c>
      <c r="AJ632">
        <v>9</v>
      </c>
      <c r="AK632">
        <v>8.75</v>
      </c>
    </row>
    <row r="633" spans="1:37" x14ac:dyDescent="0.3">
      <c r="A633" s="3">
        <v>44749</v>
      </c>
      <c r="V633">
        <v>13.75</v>
      </c>
      <c r="W633">
        <v>13.75</v>
      </c>
      <c r="X633">
        <v>13.75</v>
      </c>
      <c r="Y633">
        <v>13.75</v>
      </c>
      <c r="Z633">
        <v>13.75</v>
      </c>
      <c r="AA633">
        <v>13.75</v>
      </c>
      <c r="AB633">
        <v>13.5</v>
      </c>
      <c r="AC633">
        <v>13</v>
      </c>
      <c r="AD633">
        <v>12.5</v>
      </c>
      <c r="AE633">
        <v>11.75</v>
      </c>
      <c r="AF633">
        <v>11.25</v>
      </c>
      <c r="AG633">
        <v>10.5</v>
      </c>
      <c r="AH633">
        <v>10</v>
      </c>
      <c r="AI633">
        <v>9.5</v>
      </c>
      <c r="AJ633">
        <v>9</v>
      </c>
      <c r="AK633">
        <v>8.875</v>
      </c>
    </row>
    <row r="634" spans="1:37" x14ac:dyDescent="0.3">
      <c r="A634" s="3">
        <v>44750</v>
      </c>
      <c r="V634">
        <v>13.75</v>
      </c>
      <c r="W634">
        <v>13.75</v>
      </c>
      <c r="X634">
        <v>13.75</v>
      </c>
      <c r="Y634">
        <v>13.75</v>
      </c>
      <c r="Z634">
        <v>13.75</v>
      </c>
      <c r="AA634">
        <v>13.75</v>
      </c>
      <c r="AB634">
        <v>13.5</v>
      </c>
      <c r="AC634">
        <v>13</v>
      </c>
      <c r="AD634">
        <v>12.5</v>
      </c>
      <c r="AE634">
        <v>11.75</v>
      </c>
      <c r="AF634">
        <v>11.25</v>
      </c>
      <c r="AG634">
        <v>10.5</v>
      </c>
      <c r="AH634">
        <v>10</v>
      </c>
      <c r="AI634">
        <v>9.75</v>
      </c>
      <c r="AJ634">
        <v>9.25</v>
      </c>
      <c r="AK634">
        <v>9</v>
      </c>
    </row>
    <row r="635" spans="1:37" x14ac:dyDescent="0.3">
      <c r="A635" s="3">
        <v>44753</v>
      </c>
      <c r="V635">
        <v>13.75</v>
      </c>
      <c r="W635">
        <v>13.75</v>
      </c>
      <c r="X635">
        <v>13.75</v>
      </c>
      <c r="Y635">
        <v>13.75</v>
      </c>
      <c r="Z635">
        <v>13.75</v>
      </c>
      <c r="AA635">
        <v>13.75</v>
      </c>
      <c r="AB635">
        <v>13.5</v>
      </c>
      <c r="AC635">
        <v>13</v>
      </c>
      <c r="AD635">
        <v>12.5</v>
      </c>
      <c r="AE635">
        <v>11.75</v>
      </c>
      <c r="AF635">
        <v>11.25</v>
      </c>
      <c r="AG635">
        <v>10.75</v>
      </c>
      <c r="AH635">
        <v>10</v>
      </c>
      <c r="AI635">
        <v>9.75</v>
      </c>
      <c r="AJ635">
        <v>9.25</v>
      </c>
      <c r="AK635">
        <v>9</v>
      </c>
    </row>
    <row r="636" spans="1:37" x14ac:dyDescent="0.3">
      <c r="A636" s="3">
        <v>44754</v>
      </c>
      <c r="V636">
        <v>13.75</v>
      </c>
      <c r="W636">
        <v>13.75</v>
      </c>
      <c r="X636">
        <v>13.75</v>
      </c>
      <c r="Y636">
        <v>13.75</v>
      </c>
      <c r="Z636">
        <v>13.75</v>
      </c>
      <c r="AA636">
        <v>13.75</v>
      </c>
      <c r="AB636">
        <v>13.75</v>
      </c>
      <c r="AC636">
        <v>13</v>
      </c>
      <c r="AD636">
        <v>12.5</v>
      </c>
      <c r="AE636">
        <v>11.75</v>
      </c>
      <c r="AF636">
        <v>11.25</v>
      </c>
      <c r="AG636">
        <v>10.75</v>
      </c>
      <c r="AH636">
        <v>10</v>
      </c>
      <c r="AI636">
        <v>9.75</v>
      </c>
      <c r="AJ636">
        <v>9.25</v>
      </c>
      <c r="AK636">
        <v>9</v>
      </c>
    </row>
    <row r="637" spans="1:37" x14ac:dyDescent="0.3">
      <c r="A637" s="3">
        <v>44755</v>
      </c>
      <c r="V637">
        <v>13.75</v>
      </c>
      <c r="W637">
        <v>13.75</v>
      </c>
      <c r="X637">
        <v>13.75</v>
      </c>
      <c r="Y637">
        <v>13.75</v>
      </c>
      <c r="Z637">
        <v>13.75</v>
      </c>
      <c r="AA637">
        <v>13.75</v>
      </c>
      <c r="AB637">
        <v>13.75</v>
      </c>
      <c r="AC637">
        <v>13</v>
      </c>
      <c r="AD637">
        <v>12.5</v>
      </c>
      <c r="AE637">
        <v>11.75</v>
      </c>
      <c r="AF637">
        <v>11.25</v>
      </c>
      <c r="AG637">
        <v>10.75</v>
      </c>
      <c r="AH637">
        <v>10</v>
      </c>
      <c r="AI637">
        <v>9.75</v>
      </c>
      <c r="AJ637">
        <v>9.25</v>
      </c>
      <c r="AK637">
        <v>9</v>
      </c>
    </row>
    <row r="638" spans="1:37" x14ac:dyDescent="0.3">
      <c r="A638" s="3">
        <v>44756</v>
      </c>
      <c r="V638">
        <v>13.75</v>
      </c>
      <c r="W638">
        <v>13.75</v>
      </c>
      <c r="X638">
        <v>13.75</v>
      </c>
      <c r="Y638">
        <v>13.75</v>
      </c>
      <c r="Z638">
        <v>13.75</v>
      </c>
      <c r="AA638">
        <v>13.75</v>
      </c>
      <c r="AB638">
        <v>13.75</v>
      </c>
      <c r="AC638">
        <v>13</v>
      </c>
      <c r="AD638">
        <v>12.5</v>
      </c>
      <c r="AE638">
        <v>11.75</v>
      </c>
      <c r="AF638">
        <v>11.25</v>
      </c>
      <c r="AG638">
        <v>10.75</v>
      </c>
      <c r="AH638">
        <v>10</v>
      </c>
      <c r="AI638">
        <v>9.75</v>
      </c>
      <c r="AJ638">
        <v>9.25</v>
      </c>
      <c r="AK638">
        <v>9</v>
      </c>
    </row>
    <row r="639" spans="1:37" x14ac:dyDescent="0.3">
      <c r="A639" s="3">
        <v>44757</v>
      </c>
      <c r="V639">
        <v>13.75</v>
      </c>
      <c r="W639">
        <v>13.75</v>
      </c>
      <c r="X639">
        <v>13.75</v>
      </c>
      <c r="Y639">
        <v>13.75</v>
      </c>
      <c r="Z639">
        <v>13.75</v>
      </c>
      <c r="AA639">
        <v>13.75</v>
      </c>
      <c r="AB639">
        <v>13.75</v>
      </c>
      <c r="AC639">
        <v>13</v>
      </c>
      <c r="AD639">
        <v>12.5</v>
      </c>
      <c r="AE639">
        <v>11.75</v>
      </c>
      <c r="AF639">
        <v>11.25</v>
      </c>
      <c r="AG639">
        <v>10.75</v>
      </c>
      <c r="AH639">
        <v>10</v>
      </c>
      <c r="AI639">
        <v>9.75</v>
      </c>
      <c r="AJ639">
        <v>9.25</v>
      </c>
      <c r="AK639">
        <v>9</v>
      </c>
    </row>
    <row r="640" spans="1:37" x14ac:dyDescent="0.3">
      <c r="A640" s="3">
        <v>44760</v>
      </c>
      <c r="V640">
        <v>13.75</v>
      </c>
      <c r="W640">
        <v>13.75</v>
      </c>
      <c r="X640">
        <v>13.75</v>
      </c>
      <c r="Y640">
        <v>13.75</v>
      </c>
      <c r="Z640">
        <v>13.75</v>
      </c>
      <c r="AA640">
        <v>13.75</v>
      </c>
      <c r="AB640">
        <v>13.75</v>
      </c>
      <c r="AC640">
        <v>13</v>
      </c>
      <c r="AD640">
        <v>12.5</v>
      </c>
      <c r="AE640">
        <v>11.75</v>
      </c>
      <c r="AF640">
        <v>11.25</v>
      </c>
      <c r="AG640">
        <v>10.75</v>
      </c>
      <c r="AH640">
        <v>10</v>
      </c>
      <c r="AI640">
        <v>9.75</v>
      </c>
      <c r="AJ640">
        <v>9.25</v>
      </c>
      <c r="AK640">
        <v>9</v>
      </c>
    </row>
    <row r="641" spans="1:38" x14ac:dyDescent="0.3">
      <c r="A641" s="3">
        <v>44761</v>
      </c>
      <c r="V641">
        <v>13.75</v>
      </c>
      <c r="W641">
        <v>13.75</v>
      </c>
      <c r="X641">
        <v>13.75</v>
      </c>
      <c r="Y641">
        <v>13.75</v>
      </c>
      <c r="Z641">
        <v>13.75</v>
      </c>
      <c r="AA641">
        <v>13.75</v>
      </c>
      <c r="AB641">
        <v>13.75</v>
      </c>
      <c r="AC641">
        <v>13.25</v>
      </c>
      <c r="AD641">
        <v>12.5</v>
      </c>
      <c r="AE641">
        <v>11.75</v>
      </c>
      <c r="AF641">
        <v>11.25</v>
      </c>
      <c r="AG641">
        <v>10.75</v>
      </c>
      <c r="AH641">
        <v>10</v>
      </c>
      <c r="AI641">
        <v>9.75</v>
      </c>
      <c r="AJ641">
        <v>9.25</v>
      </c>
      <c r="AK641">
        <v>9</v>
      </c>
    </row>
    <row r="642" spans="1:38" x14ac:dyDescent="0.3">
      <c r="A642" s="3">
        <v>44762</v>
      </c>
      <c r="V642">
        <v>13.75</v>
      </c>
      <c r="W642">
        <v>13.75</v>
      </c>
      <c r="X642">
        <v>13.75</v>
      </c>
      <c r="Y642">
        <v>13.75</v>
      </c>
      <c r="Z642">
        <v>13.75</v>
      </c>
      <c r="AA642">
        <v>13.75</v>
      </c>
      <c r="AB642">
        <v>13.75</v>
      </c>
      <c r="AC642">
        <v>13.25</v>
      </c>
      <c r="AD642">
        <v>12.5</v>
      </c>
      <c r="AE642">
        <v>11.875</v>
      </c>
      <c r="AF642">
        <v>11.25</v>
      </c>
      <c r="AG642">
        <v>10.75</v>
      </c>
      <c r="AH642">
        <v>10.25</v>
      </c>
      <c r="AI642">
        <v>9.75</v>
      </c>
      <c r="AJ642">
        <v>9.25</v>
      </c>
      <c r="AK642">
        <v>9</v>
      </c>
    </row>
    <row r="643" spans="1:38" x14ac:dyDescent="0.3">
      <c r="A643" s="3">
        <v>44763</v>
      </c>
      <c r="V643">
        <v>13.75</v>
      </c>
      <c r="W643">
        <v>13.75</v>
      </c>
      <c r="X643">
        <v>13.75</v>
      </c>
      <c r="Y643">
        <v>13.75</v>
      </c>
      <c r="Z643">
        <v>13.75</v>
      </c>
      <c r="AA643">
        <v>13.75</v>
      </c>
      <c r="AB643">
        <v>13.75</v>
      </c>
      <c r="AC643">
        <v>13</v>
      </c>
      <c r="AD643">
        <v>12.5</v>
      </c>
      <c r="AE643">
        <v>11.75</v>
      </c>
      <c r="AF643">
        <v>11.25</v>
      </c>
      <c r="AG643">
        <v>10.75</v>
      </c>
      <c r="AH643">
        <v>10.125</v>
      </c>
      <c r="AI643">
        <v>9.75</v>
      </c>
      <c r="AJ643">
        <v>9.25</v>
      </c>
      <c r="AK643">
        <v>9</v>
      </c>
    </row>
    <row r="644" spans="1:38" x14ac:dyDescent="0.3">
      <c r="A644" s="3">
        <v>44764</v>
      </c>
      <c r="V644">
        <v>13.75</v>
      </c>
      <c r="W644">
        <v>13.75</v>
      </c>
      <c r="X644">
        <v>13.75</v>
      </c>
      <c r="Y644">
        <v>13.75</v>
      </c>
      <c r="Z644">
        <v>13.75</v>
      </c>
      <c r="AA644">
        <v>13.75</v>
      </c>
      <c r="AB644">
        <v>13.75</v>
      </c>
      <c r="AC644">
        <v>13.25</v>
      </c>
      <c r="AD644">
        <v>12.75</v>
      </c>
      <c r="AE644">
        <v>12</v>
      </c>
      <c r="AF644">
        <v>11.5</v>
      </c>
      <c r="AG644">
        <v>10.75</v>
      </c>
      <c r="AH644">
        <v>10.25</v>
      </c>
      <c r="AI644">
        <v>9.75</v>
      </c>
      <c r="AJ644">
        <v>9.25</v>
      </c>
      <c r="AK644">
        <v>9</v>
      </c>
    </row>
    <row r="645" spans="1:38" x14ac:dyDescent="0.3">
      <c r="A645" s="3">
        <v>44767</v>
      </c>
      <c r="V645">
        <v>13.75</v>
      </c>
      <c r="W645">
        <v>13.75</v>
      </c>
      <c r="X645">
        <v>13.75</v>
      </c>
      <c r="Y645">
        <v>13.75</v>
      </c>
      <c r="Z645">
        <v>13.75</v>
      </c>
      <c r="AA645">
        <v>13.75</v>
      </c>
      <c r="AB645">
        <v>13.75</v>
      </c>
      <c r="AC645">
        <v>13.5</v>
      </c>
      <c r="AD645">
        <v>12.75</v>
      </c>
      <c r="AE645">
        <v>12</v>
      </c>
      <c r="AF645">
        <v>11.5</v>
      </c>
      <c r="AG645">
        <v>10.75</v>
      </c>
      <c r="AH645">
        <v>10.25</v>
      </c>
      <c r="AI645">
        <v>9.75</v>
      </c>
      <c r="AJ645">
        <v>9.25</v>
      </c>
      <c r="AK645">
        <v>9</v>
      </c>
    </row>
    <row r="646" spans="1:38" x14ac:dyDescent="0.3">
      <c r="A646" s="3">
        <v>44768</v>
      </c>
      <c r="V646">
        <v>13.75</v>
      </c>
      <c r="W646">
        <v>13.75</v>
      </c>
      <c r="X646">
        <v>13.75</v>
      </c>
      <c r="Y646">
        <v>13.75</v>
      </c>
      <c r="Z646">
        <v>13.75</v>
      </c>
      <c r="AA646">
        <v>13.75</v>
      </c>
      <c r="AB646">
        <v>13.75</v>
      </c>
      <c r="AC646">
        <v>13.5</v>
      </c>
      <c r="AD646">
        <v>12.75</v>
      </c>
      <c r="AE646">
        <v>12</v>
      </c>
      <c r="AF646">
        <v>11.5</v>
      </c>
      <c r="AG646">
        <v>10.75</v>
      </c>
      <c r="AH646">
        <v>10.25</v>
      </c>
      <c r="AI646">
        <v>9.75</v>
      </c>
      <c r="AJ646">
        <v>9.25</v>
      </c>
      <c r="AK646">
        <v>9</v>
      </c>
    </row>
    <row r="647" spans="1:38" x14ac:dyDescent="0.3">
      <c r="A647" s="3">
        <v>44769</v>
      </c>
      <c r="V647">
        <v>13.75</v>
      </c>
      <c r="W647">
        <v>13.75</v>
      </c>
      <c r="X647">
        <v>13.75</v>
      </c>
      <c r="Y647">
        <v>13.75</v>
      </c>
      <c r="Z647">
        <v>13.75</v>
      </c>
      <c r="AA647">
        <v>13.75</v>
      </c>
      <c r="AB647">
        <v>13.75</v>
      </c>
      <c r="AC647">
        <v>13.5</v>
      </c>
      <c r="AD647">
        <v>12.75</v>
      </c>
      <c r="AE647">
        <v>12</v>
      </c>
      <c r="AF647">
        <v>11.5</v>
      </c>
      <c r="AG647">
        <v>10.75</v>
      </c>
      <c r="AH647">
        <v>10.25</v>
      </c>
      <c r="AI647">
        <v>9.75</v>
      </c>
      <c r="AJ647">
        <v>9.25</v>
      </c>
      <c r="AK647">
        <v>9</v>
      </c>
    </row>
    <row r="648" spans="1:38" x14ac:dyDescent="0.3">
      <c r="A648" s="3">
        <v>44770</v>
      </c>
      <c r="V648">
        <v>13.75</v>
      </c>
      <c r="W648">
        <v>13.75</v>
      </c>
      <c r="X648">
        <v>13.75</v>
      </c>
      <c r="Y648">
        <v>13.75</v>
      </c>
      <c r="Z648">
        <v>13.75</v>
      </c>
      <c r="AA648">
        <v>13.75</v>
      </c>
      <c r="AB648">
        <v>13.75</v>
      </c>
      <c r="AC648">
        <v>13.5</v>
      </c>
      <c r="AD648">
        <v>12.75</v>
      </c>
      <c r="AE648">
        <v>12</v>
      </c>
      <c r="AF648">
        <v>11.5</v>
      </c>
      <c r="AG648">
        <v>10.75</v>
      </c>
      <c r="AH648">
        <v>10.25</v>
      </c>
      <c r="AI648">
        <v>9.75</v>
      </c>
      <c r="AJ648">
        <v>9.25</v>
      </c>
      <c r="AK648">
        <v>9</v>
      </c>
    </row>
    <row r="649" spans="1:38" x14ac:dyDescent="0.3">
      <c r="A649" s="3">
        <v>44771</v>
      </c>
      <c r="V649">
        <v>13.75</v>
      </c>
      <c r="W649">
        <v>13.75</v>
      </c>
      <c r="X649">
        <v>13.75</v>
      </c>
      <c r="Y649">
        <v>13.75</v>
      </c>
      <c r="Z649">
        <v>13.75</v>
      </c>
      <c r="AA649">
        <v>13.75</v>
      </c>
      <c r="AB649">
        <v>13.75</v>
      </c>
      <c r="AC649">
        <v>13.5</v>
      </c>
      <c r="AD649">
        <v>12.75</v>
      </c>
      <c r="AE649">
        <v>12.25</v>
      </c>
      <c r="AF649">
        <v>11.5</v>
      </c>
      <c r="AG649">
        <v>11</v>
      </c>
      <c r="AH649">
        <v>10.5</v>
      </c>
      <c r="AI649">
        <v>9.875</v>
      </c>
      <c r="AJ649">
        <v>9.375</v>
      </c>
      <c r="AK649">
        <v>9</v>
      </c>
    </row>
    <row r="650" spans="1:38" x14ac:dyDescent="0.3">
      <c r="A650" s="3">
        <v>44774</v>
      </c>
      <c r="V650">
        <v>13.75</v>
      </c>
      <c r="W650">
        <v>13.75</v>
      </c>
      <c r="X650">
        <v>13.75</v>
      </c>
      <c r="Y650">
        <v>13.75</v>
      </c>
      <c r="Z650">
        <v>13.75</v>
      </c>
      <c r="AA650">
        <v>13.75</v>
      </c>
      <c r="AB650">
        <v>13.75</v>
      </c>
      <c r="AC650">
        <v>13.5</v>
      </c>
      <c r="AD650">
        <v>12.75</v>
      </c>
      <c r="AE650">
        <v>12.25</v>
      </c>
      <c r="AF650">
        <v>11.5</v>
      </c>
      <c r="AG650">
        <v>11</v>
      </c>
      <c r="AH650">
        <v>10.5</v>
      </c>
      <c r="AI650">
        <v>9.875</v>
      </c>
      <c r="AJ650">
        <v>9.375</v>
      </c>
      <c r="AK650">
        <v>9</v>
      </c>
    </row>
    <row r="651" spans="1:38" x14ac:dyDescent="0.3">
      <c r="A651" s="3">
        <v>44775</v>
      </c>
      <c r="V651">
        <v>13.75</v>
      </c>
      <c r="W651">
        <v>13.75</v>
      </c>
      <c r="X651">
        <v>13.75</v>
      </c>
      <c r="Y651">
        <v>13.75</v>
      </c>
      <c r="Z651">
        <v>13.75</v>
      </c>
      <c r="AA651">
        <v>13.75</v>
      </c>
      <c r="AB651">
        <v>13.75</v>
      </c>
      <c r="AC651">
        <v>13.5</v>
      </c>
      <c r="AD651">
        <v>12.75</v>
      </c>
      <c r="AE651">
        <v>12.25</v>
      </c>
      <c r="AF651">
        <v>11.5</v>
      </c>
      <c r="AG651">
        <v>11</v>
      </c>
      <c r="AH651">
        <v>10.5</v>
      </c>
      <c r="AI651">
        <v>10</v>
      </c>
      <c r="AJ651">
        <v>9.5</v>
      </c>
      <c r="AK651">
        <v>9</v>
      </c>
    </row>
    <row r="652" spans="1:38" x14ac:dyDescent="0.3">
      <c r="A652" s="3">
        <v>44776</v>
      </c>
      <c r="V652">
        <v>13.75</v>
      </c>
      <c r="W652">
        <v>13.75</v>
      </c>
      <c r="X652">
        <v>13.75</v>
      </c>
      <c r="Y652">
        <v>13.75</v>
      </c>
      <c r="Z652">
        <v>13.75</v>
      </c>
      <c r="AA652">
        <v>13.75</v>
      </c>
      <c r="AB652">
        <v>13.75</v>
      </c>
      <c r="AC652">
        <v>13.5</v>
      </c>
      <c r="AD652">
        <v>12.75</v>
      </c>
      <c r="AE652">
        <v>12.25</v>
      </c>
      <c r="AF652">
        <v>11.5</v>
      </c>
      <c r="AG652">
        <v>11</v>
      </c>
      <c r="AH652">
        <v>10.5</v>
      </c>
      <c r="AI652">
        <v>10</v>
      </c>
      <c r="AJ652">
        <v>9.5</v>
      </c>
      <c r="AK652">
        <v>9</v>
      </c>
    </row>
    <row r="653" spans="1:38" x14ac:dyDescent="0.3">
      <c r="A653" s="3">
        <v>44777</v>
      </c>
      <c r="W653">
        <v>13.75</v>
      </c>
      <c r="X653">
        <v>13.75</v>
      </c>
      <c r="Y653">
        <v>13.75</v>
      </c>
      <c r="Z653">
        <v>13.75</v>
      </c>
      <c r="AA653">
        <v>13.75</v>
      </c>
      <c r="AB653">
        <v>13.75</v>
      </c>
      <c r="AC653">
        <v>13.5</v>
      </c>
      <c r="AD653">
        <v>12.75</v>
      </c>
      <c r="AE653">
        <v>12.25</v>
      </c>
      <c r="AF653">
        <v>11.5</v>
      </c>
      <c r="AG653">
        <v>11</v>
      </c>
      <c r="AH653">
        <v>10.5</v>
      </c>
      <c r="AI653">
        <v>10</v>
      </c>
      <c r="AJ653">
        <v>9.5</v>
      </c>
      <c r="AK653">
        <v>9</v>
      </c>
      <c r="AL653">
        <v>8.75</v>
      </c>
    </row>
    <row r="654" spans="1:38" x14ac:dyDescent="0.3">
      <c r="A654" s="3">
        <v>44778</v>
      </c>
      <c r="W654">
        <v>13.75</v>
      </c>
      <c r="X654">
        <v>13.75</v>
      </c>
      <c r="Y654">
        <v>13.75</v>
      </c>
      <c r="Z654">
        <v>13.75</v>
      </c>
      <c r="AA654">
        <v>13.75</v>
      </c>
      <c r="AB654">
        <v>13.75</v>
      </c>
      <c r="AC654">
        <v>13.5</v>
      </c>
      <c r="AD654">
        <v>12.75</v>
      </c>
      <c r="AE654">
        <v>12.25</v>
      </c>
      <c r="AF654">
        <v>11.5</v>
      </c>
      <c r="AG654">
        <v>11</v>
      </c>
      <c r="AH654">
        <v>10.5</v>
      </c>
      <c r="AI654">
        <v>10</v>
      </c>
      <c r="AJ654">
        <v>9.5</v>
      </c>
      <c r="AK654">
        <v>9</v>
      </c>
      <c r="AL654">
        <v>9</v>
      </c>
    </row>
    <row r="655" spans="1:38" x14ac:dyDescent="0.3">
      <c r="A655" s="3">
        <v>44781</v>
      </c>
      <c r="W655">
        <v>13.75</v>
      </c>
      <c r="X655">
        <v>13.75</v>
      </c>
      <c r="Y655">
        <v>13.75</v>
      </c>
      <c r="Z655">
        <v>13.75</v>
      </c>
      <c r="AA655">
        <v>13.75</v>
      </c>
      <c r="AB655">
        <v>13.75</v>
      </c>
      <c r="AC655">
        <v>13.5</v>
      </c>
      <c r="AD655">
        <v>13</v>
      </c>
      <c r="AE655">
        <v>12.25</v>
      </c>
      <c r="AF655">
        <v>11.5</v>
      </c>
      <c r="AG655">
        <v>11</v>
      </c>
      <c r="AH655">
        <v>10.5</v>
      </c>
      <c r="AI655">
        <v>10</v>
      </c>
      <c r="AJ655">
        <v>9.5</v>
      </c>
      <c r="AK655">
        <v>9</v>
      </c>
      <c r="AL655">
        <v>9</v>
      </c>
    </row>
    <row r="656" spans="1:38" x14ac:dyDescent="0.3">
      <c r="A656" s="3">
        <v>44782</v>
      </c>
      <c r="W656">
        <v>13.75</v>
      </c>
      <c r="X656">
        <v>13.75</v>
      </c>
      <c r="Y656">
        <v>13.75</v>
      </c>
      <c r="Z656">
        <v>13.75</v>
      </c>
      <c r="AA656">
        <v>13.75</v>
      </c>
      <c r="AB656">
        <v>13.75</v>
      </c>
      <c r="AC656">
        <v>13.5</v>
      </c>
      <c r="AD656">
        <v>13</v>
      </c>
      <c r="AE656">
        <v>12.25</v>
      </c>
      <c r="AF656">
        <v>11.5</v>
      </c>
      <c r="AG656">
        <v>11</v>
      </c>
      <c r="AH656">
        <v>10.5</v>
      </c>
      <c r="AI656">
        <v>10</v>
      </c>
      <c r="AJ656">
        <v>9.5</v>
      </c>
      <c r="AK656">
        <v>9</v>
      </c>
      <c r="AL656">
        <v>9.125</v>
      </c>
    </row>
    <row r="657" spans="1:38" x14ac:dyDescent="0.3">
      <c r="A657" s="3">
        <v>44783</v>
      </c>
      <c r="W657">
        <v>13.75</v>
      </c>
      <c r="X657">
        <v>13.75</v>
      </c>
      <c r="Y657">
        <v>13.75</v>
      </c>
      <c r="Z657">
        <v>13.75</v>
      </c>
      <c r="AA657">
        <v>13.75</v>
      </c>
      <c r="AB657">
        <v>13.75</v>
      </c>
      <c r="AC657">
        <v>13.5</v>
      </c>
      <c r="AD657">
        <v>13</v>
      </c>
      <c r="AE657">
        <v>12.25</v>
      </c>
      <c r="AF657">
        <v>11.5</v>
      </c>
      <c r="AG657">
        <v>11</v>
      </c>
      <c r="AH657">
        <v>10.5</v>
      </c>
      <c r="AI657">
        <v>10</v>
      </c>
      <c r="AJ657">
        <v>9.5</v>
      </c>
      <c r="AK657">
        <v>9</v>
      </c>
      <c r="AL657">
        <v>9</v>
      </c>
    </row>
    <row r="658" spans="1:38" x14ac:dyDescent="0.3">
      <c r="A658" s="3">
        <v>44784</v>
      </c>
      <c r="W658">
        <v>13.75</v>
      </c>
      <c r="X658">
        <v>13.75</v>
      </c>
      <c r="Y658">
        <v>13.75</v>
      </c>
      <c r="Z658">
        <v>13.75</v>
      </c>
      <c r="AA658">
        <v>13.75</v>
      </c>
      <c r="AB658">
        <v>13.75</v>
      </c>
      <c r="AC658">
        <v>13.5</v>
      </c>
      <c r="AD658">
        <v>12.875</v>
      </c>
      <c r="AE658">
        <v>12.25</v>
      </c>
      <c r="AF658">
        <v>11.625</v>
      </c>
      <c r="AG658">
        <v>11</v>
      </c>
      <c r="AH658">
        <v>10.5</v>
      </c>
      <c r="AI658">
        <v>10</v>
      </c>
      <c r="AJ658">
        <v>9.5</v>
      </c>
      <c r="AK658">
        <v>9</v>
      </c>
      <c r="AL658">
        <v>9</v>
      </c>
    </row>
    <row r="659" spans="1:38" x14ac:dyDescent="0.3">
      <c r="A659" s="3">
        <v>44785</v>
      </c>
      <c r="W659">
        <v>13.75</v>
      </c>
      <c r="X659">
        <v>13.75</v>
      </c>
      <c r="Y659">
        <v>13.75</v>
      </c>
      <c r="Z659">
        <v>13.75</v>
      </c>
      <c r="AA659">
        <v>13.75</v>
      </c>
      <c r="AB659">
        <v>13.75</v>
      </c>
      <c r="AC659">
        <v>13.5</v>
      </c>
      <c r="AD659">
        <v>13</v>
      </c>
      <c r="AE659">
        <v>12.25</v>
      </c>
      <c r="AF659">
        <v>11.625</v>
      </c>
      <c r="AG659">
        <v>11</v>
      </c>
      <c r="AH659">
        <v>10.5</v>
      </c>
      <c r="AI659">
        <v>10</v>
      </c>
      <c r="AJ659">
        <v>9.5</v>
      </c>
      <c r="AK659">
        <v>9</v>
      </c>
      <c r="AL659">
        <v>8.75</v>
      </c>
    </row>
    <row r="660" spans="1:38" x14ac:dyDescent="0.3">
      <c r="A660" s="3">
        <v>44788</v>
      </c>
      <c r="W660">
        <v>13.75</v>
      </c>
      <c r="X660">
        <v>13.75</v>
      </c>
      <c r="Y660">
        <v>13.75</v>
      </c>
      <c r="Z660">
        <v>13.75</v>
      </c>
      <c r="AA660">
        <v>13.75</v>
      </c>
      <c r="AB660">
        <v>13.75</v>
      </c>
      <c r="AC660">
        <v>13.5</v>
      </c>
      <c r="AD660">
        <v>13</v>
      </c>
      <c r="AE660">
        <v>12.25</v>
      </c>
      <c r="AF660">
        <v>11.75</v>
      </c>
      <c r="AG660">
        <v>11</v>
      </c>
      <c r="AH660">
        <v>10.5</v>
      </c>
      <c r="AI660">
        <v>10</v>
      </c>
      <c r="AJ660">
        <v>9.5</v>
      </c>
      <c r="AK660">
        <v>9</v>
      </c>
      <c r="AL660">
        <v>8.75</v>
      </c>
    </row>
    <row r="661" spans="1:38" x14ac:dyDescent="0.3">
      <c r="A661" s="3">
        <v>44789</v>
      </c>
      <c r="W661">
        <v>13.75</v>
      </c>
      <c r="X661">
        <v>13.75</v>
      </c>
      <c r="Y661">
        <v>13.75</v>
      </c>
      <c r="Z661">
        <v>13.75</v>
      </c>
      <c r="AA661">
        <v>13.75</v>
      </c>
      <c r="AB661">
        <v>13.75</v>
      </c>
      <c r="AC661">
        <v>13.5</v>
      </c>
      <c r="AD661">
        <v>13</v>
      </c>
      <c r="AE661">
        <v>12.25</v>
      </c>
      <c r="AF661">
        <v>11.625</v>
      </c>
      <c r="AG661">
        <v>11</v>
      </c>
      <c r="AH661">
        <v>10.5</v>
      </c>
      <c r="AI661">
        <v>10</v>
      </c>
      <c r="AJ661">
        <v>9.5</v>
      </c>
      <c r="AK661">
        <v>9</v>
      </c>
      <c r="AL661">
        <v>8.625</v>
      </c>
    </row>
    <row r="662" spans="1:38" x14ac:dyDescent="0.3">
      <c r="A662" s="3">
        <v>44790</v>
      </c>
      <c r="W662">
        <v>13.75</v>
      </c>
      <c r="X662">
        <v>13.75</v>
      </c>
      <c r="Y662">
        <v>13.75</v>
      </c>
      <c r="Z662">
        <v>13.75</v>
      </c>
      <c r="AA662">
        <v>13.75</v>
      </c>
      <c r="AB662">
        <v>13.75</v>
      </c>
      <c r="AC662">
        <v>13.5</v>
      </c>
      <c r="AD662">
        <v>13</v>
      </c>
      <c r="AE662">
        <v>12.25</v>
      </c>
      <c r="AF662">
        <v>11.625</v>
      </c>
      <c r="AG662">
        <v>11</v>
      </c>
      <c r="AH662">
        <v>10.5</v>
      </c>
      <c r="AI662">
        <v>10</v>
      </c>
      <c r="AJ662">
        <v>9.5</v>
      </c>
      <c r="AK662">
        <v>9</v>
      </c>
      <c r="AL662">
        <v>8.5</v>
      </c>
    </row>
    <row r="663" spans="1:38" x14ac:dyDescent="0.3">
      <c r="A663" s="3">
        <v>44791</v>
      </c>
      <c r="W663">
        <v>13.75</v>
      </c>
      <c r="X663">
        <v>13.75</v>
      </c>
      <c r="Y663">
        <v>13.75</v>
      </c>
      <c r="Z663">
        <v>13.75</v>
      </c>
      <c r="AA663">
        <v>13.75</v>
      </c>
      <c r="AB663">
        <v>13.75</v>
      </c>
      <c r="AC663">
        <v>13.5</v>
      </c>
      <c r="AD663">
        <v>13</v>
      </c>
      <c r="AE663">
        <v>12.25</v>
      </c>
      <c r="AF663">
        <v>11.625</v>
      </c>
      <c r="AG663">
        <v>11</v>
      </c>
      <c r="AH663">
        <v>10.5</v>
      </c>
      <c r="AI663">
        <v>10</v>
      </c>
      <c r="AJ663">
        <v>9.5</v>
      </c>
      <c r="AK663">
        <v>9</v>
      </c>
      <c r="AL663">
        <v>8.5</v>
      </c>
    </row>
    <row r="664" spans="1:38" x14ac:dyDescent="0.3">
      <c r="A664" s="3">
        <v>44792</v>
      </c>
      <c r="W664">
        <v>13.75</v>
      </c>
      <c r="X664">
        <v>13.75</v>
      </c>
      <c r="Y664">
        <v>13.75</v>
      </c>
      <c r="Z664">
        <v>13.75</v>
      </c>
      <c r="AA664">
        <v>13.75</v>
      </c>
      <c r="AB664">
        <v>13.75</v>
      </c>
      <c r="AC664">
        <v>13.5</v>
      </c>
      <c r="AD664">
        <v>13</v>
      </c>
      <c r="AE664">
        <v>12.25</v>
      </c>
      <c r="AF664">
        <v>11.75</v>
      </c>
      <c r="AG664">
        <v>11</v>
      </c>
      <c r="AH664">
        <v>10.5</v>
      </c>
      <c r="AI664">
        <v>10</v>
      </c>
      <c r="AJ664">
        <v>9.5</v>
      </c>
      <c r="AK664">
        <v>9.125</v>
      </c>
      <c r="AL664">
        <v>8.75</v>
      </c>
    </row>
    <row r="665" spans="1:38" x14ac:dyDescent="0.3">
      <c r="A665" s="3">
        <v>44795</v>
      </c>
      <c r="W665">
        <v>13.75</v>
      </c>
      <c r="X665">
        <v>13.75</v>
      </c>
      <c r="Y665">
        <v>13.75</v>
      </c>
      <c r="Z665">
        <v>13.75</v>
      </c>
      <c r="AA665">
        <v>13.75</v>
      </c>
      <c r="AB665">
        <v>13.75</v>
      </c>
      <c r="AC665">
        <v>13.5</v>
      </c>
      <c r="AD665">
        <v>13</v>
      </c>
      <c r="AE665">
        <v>12.25</v>
      </c>
      <c r="AF665">
        <v>11.75</v>
      </c>
      <c r="AG665">
        <v>11</v>
      </c>
      <c r="AH665">
        <v>10.5</v>
      </c>
      <c r="AI665">
        <v>10</v>
      </c>
      <c r="AJ665">
        <v>9.5</v>
      </c>
      <c r="AK665">
        <v>9</v>
      </c>
      <c r="AL665">
        <v>8.75</v>
      </c>
    </row>
    <row r="666" spans="1:38" x14ac:dyDescent="0.3">
      <c r="A666" s="3">
        <v>44796</v>
      </c>
      <c r="W666">
        <v>13.75</v>
      </c>
      <c r="X666">
        <v>13.75</v>
      </c>
      <c r="Y666">
        <v>13.75</v>
      </c>
      <c r="Z666">
        <v>13.75</v>
      </c>
      <c r="AA666">
        <v>13.75</v>
      </c>
      <c r="AB666">
        <v>13.75</v>
      </c>
      <c r="AC666">
        <v>13.5</v>
      </c>
      <c r="AD666">
        <v>13</v>
      </c>
      <c r="AE666">
        <v>12.25</v>
      </c>
      <c r="AF666">
        <v>11.75</v>
      </c>
      <c r="AG666">
        <v>11</v>
      </c>
      <c r="AH666">
        <v>10.625</v>
      </c>
      <c r="AI666">
        <v>10</v>
      </c>
      <c r="AJ666">
        <v>9.75</v>
      </c>
      <c r="AK666">
        <v>9.25</v>
      </c>
      <c r="AL666">
        <v>8.75</v>
      </c>
    </row>
    <row r="667" spans="1:38" x14ac:dyDescent="0.3">
      <c r="A667" s="3">
        <v>44797</v>
      </c>
      <c r="W667">
        <v>13.75</v>
      </c>
      <c r="X667">
        <v>13.75</v>
      </c>
      <c r="Y667">
        <v>13.75</v>
      </c>
      <c r="Z667">
        <v>13.75</v>
      </c>
      <c r="AA667">
        <v>13.75</v>
      </c>
      <c r="AB667">
        <v>13.75</v>
      </c>
      <c r="AC667">
        <v>13.5</v>
      </c>
      <c r="AD667">
        <v>13</v>
      </c>
      <c r="AE667">
        <v>12.25</v>
      </c>
      <c r="AF667">
        <v>11.75</v>
      </c>
      <c r="AG667">
        <v>11</v>
      </c>
      <c r="AH667">
        <v>10.5</v>
      </c>
      <c r="AI667">
        <v>10</v>
      </c>
      <c r="AJ667">
        <v>9.625</v>
      </c>
      <c r="AK667">
        <v>9.25</v>
      </c>
      <c r="AL667">
        <v>8.75</v>
      </c>
    </row>
    <row r="668" spans="1:38" x14ac:dyDescent="0.3">
      <c r="A668" s="3">
        <v>44798</v>
      </c>
      <c r="W668">
        <v>13.75</v>
      </c>
      <c r="X668">
        <v>13.75</v>
      </c>
      <c r="Y668">
        <v>13.75</v>
      </c>
      <c r="Z668">
        <v>13.75</v>
      </c>
      <c r="AA668">
        <v>13.75</v>
      </c>
      <c r="AB668">
        <v>13.75</v>
      </c>
      <c r="AC668">
        <v>13.5</v>
      </c>
      <c r="AD668">
        <v>13</v>
      </c>
      <c r="AE668">
        <v>12.25</v>
      </c>
      <c r="AF668">
        <v>11.75</v>
      </c>
      <c r="AG668">
        <v>11</v>
      </c>
      <c r="AH668">
        <v>10.5</v>
      </c>
      <c r="AI668">
        <v>10</v>
      </c>
      <c r="AJ668">
        <v>9.5</v>
      </c>
      <c r="AK668">
        <v>9.125</v>
      </c>
      <c r="AL668">
        <v>8.75</v>
      </c>
    </row>
    <row r="669" spans="1:38" x14ac:dyDescent="0.3">
      <c r="A669" s="3">
        <v>44799</v>
      </c>
      <c r="W669">
        <v>13.75</v>
      </c>
      <c r="X669">
        <v>13.75</v>
      </c>
      <c r="Y669">
        <v>13.75</v>
      </c>
      <c r="Z669">
        <v>13.75</v>
      </c>
      <c r="AA669">
        <v>13.75</v>
      </c>
      <c r="AB669">
        <v>13.75</v>
      </c>
      <c r="AC669">
        <v>13.5</v>
      </c>
      <c r="AD669">
        <v>13</v>
      </c>
      <c r="AE669">
        <v>12.5</v>
      </c>
      <c r="AF669">
        <v>11.75</v>
      </c>
      <c r="AG669">
        <v>11</v>
      </c>
      <c r="AH669">
        <v>10.625</v>
      </c>
      <c r="AI669">
        <v>10</v>
      </c>
      <c r="AJ669">
        <v>9.5</v>
      </c>
      <c r="AK669">
        <v>9.125</v>
      </c>
      <c r="AL669">
        <v>8.75</v>
      </c>
    </row>
    <row r="670" spans="1:38" x14ac:dyDescent="0.3">
      <c r="A670" s="3">
        <v>44802</v>
      </c>
      <c r="W670">
        <v>13.75</v>
      </c>
      <c r="X670">
        <v>13.75</v>
      </c>
      <c r="Y670">
        <v>13.75</v>
      </c>
      <c r="Z670">
        <v>13.75</v>
      </c>
      <c r="AA670">
        <v>13.75</v>
      </c>
      <c r="AB670">
        <v>13.75</v>
      </c>
      <c r="AC670">
        <v>13.5</v>
      </c>
      <c r="AD670">
        <v>13</v>
      </c>
      <c r="AE670">
        <v>12.25</v>
      </c>
      <c r="AF670">
        <v>11.75</v>
      </c>
      <c r="AG670">
        <v>11</v>
      </c>
      <c r="AH670">
        <v>10.75</v>
      </c>
      <c r="AI670">
        <v>10</v>
      </c>
      <c r="AJ670">
        <v>9.625</v>
      </c>
      <c r="AK670">
        <v>9.25</v>
      </c>
      <c r="AL670">
        <v>8.75</v>
      </c>
    </row>
    <row r="671" spans="1:38" x14ac:dyDescent="0.3">
      <c r="A671" s="3">
        <v>44803</v>
      </c>
      <c r="W671">
        <v>13.75</v>
      </c>
      <c r="X671">
        <v>13.75</v>
      </c>
      <c r="Y671">
        <v>13.75</v>
      </c>
      <c r="Z671">
        <v>13.75</v>
      </c>
      <c r="AA671">
        <v>13.75</v>
      </c>
      <c r="AB671">
        <v>13.75</v>
      </c>
      <c r="AC671">
        <v>13.5</v>
      </c>
      <c r="AD671">
        <v>13</v>
      </c>
      <c r="AE671">
        <v>12.25</v>
      </c>
      <c r="AF671">
        <v>11.75</v>
      </c>
      <c r="AG671">
        <v>11</v>
      </c>
      <c r="AH671">
        <v>10.75</v>
      </c>
      <c r="AI671">
        <v>10</v>
      </c>
      <c r="AJ671">
        <v>9.625</v>
      </c>
      <c r="AK671">
        <v>9.25</v>
      </c>
      <c r="AL671">
        <v>8.75</v>
      </c>
    </row>
    <row r="672" spans="1:38" x14ac:dyDescent="0.3">
      <c r="A672" s="3">
        <v>44804</v>
      </c>
      <c r="W672">
        <v>13.75</v>
      </c>
      <c r="X672">
        <v>13.75</v>
      </c>
      <c r="Y672">
        <v>13.75</v>
      </c>
      <c r="Z672">
        <v>13.75</v>
      </c>
      <c r="AA672">
        <v>13.75</v>
      </c>
      <c r="AB672">
        <v>13.75</v>
      </c>
      <c r="AC672">
        <v>13.5</v>
      </c>
      <c r="AD672">
        <v>13</v>
      </c>
      <c r="AE672">
        <v>12.25</v>
      </c>
      <c r="AF672">
        <v>11.75</v>
      </c>
      <c r="AG672">
        <v>11</v>
      </c>
      <c r="AH672">
        <v>10.75</v>
      </c>
      <c r="AI672">
        <v>10</v>
      </c>
      <c r="AJ672">
        <v>9.625</v>
      </c>
      <c r="AK672">
        <v>9.25</v>
      </c>
      <c r="AL672">
        <v>8.75</v>
      </c>
    </row>
    <row r="673" spans="1:39" x14ac:dyDescent="0.3">
      <c r="A673" s="3">
        <v>44805</v>
      </c>
      <c r="W673">
        <v>13.75</v>
      </c>
      <c r="X673">
        <v>13.75</v>
      </c>
      <c r="Y673">
        <v>13.75</v>
      </c>
      <c r="Z673">
        <v>13.75</v>
      </c>
      <c r="AA673">
        <v>13.75</v>
      </c>
      <c r="AB673">
        <v>13.75</v>
      </c>
      <c r="AC673">
        <v>13.5</v>
      </c>
      <c r="AD673">
        <v>13</v>
      </c>
      <c r="AE673">
        <v>12.25</v>
      </c>
      <c r="AF673">
        <v>11.75</v>
      </c>
      <c r="AG673">
        <v>11</v>
      </c>
      <c r="AH673">
        <v>10.75</v>
      </c>
      <c r="AI673">
        <v>10</v>
      </c>
      <c r="AJ673">
        <v>9.75</v>
      </c>
      <c r="AK673">
        <v>9.25</v>
      </c>
      <c r="AL673">
        <v>8.875</v>
      </c>
    </row>
    <row r="674" spans="1:39" x14ac:dyDescent="0.3">
      <c r="A674" s="3">
        <v>44806</v>
      </c>
      <c r="W674">
        <v>13.75</v>
      </c>
      <c r="X674">
        <v>13.75</v>
      </c>
      <c r="Y674">
        <v>13.75</v>
      </c>
      <c r="Z674">
        <v>13.75</v>
      </c>
      <c r="AA674">
        <v>13.75</v>
      </c>
      <c r="AB674">
        <v>13.75</v>
      </c>
      <c r="AC674">
        <v>13.5</v>
      </c>
      <c r="AD674">
        <v>13</v>
      </c>
      <c r="AE674">
        <v>12.5</v>
      </c>
      <c r="AF674">
        <v>11.75</v>
      </c>
      <c r="AG674">
        <v>11.25</v>
      </c>
      <c r="AH674">
        <v>10.75</v>
      </c>
      <c r="AI674">
        <v>10</v>
      </c>
      <c r="AJ674">
        <v>9.75</v>
      </c>
      <c r="AK674">
        <v>9.25</v>
      </c>
      <c r="AL674">
        <v>9</v>
      </c>
    </row>
    <row r="675" spans="1:39" x14ac:dyDescent="0.3">
      <c r="A675" s="3">
        <v>44809</v>
      </c>
      <c r="W675">
        <v>13.75</v>
      </c>
      <c r="X675">
        <v>13.75</v>
      </c>
      <c r="Y675">
        <v>13.75</v>
      </c>
      <c r="Z675">
        <v>13.75</v>
      </c>
      <c r="AA675">
        <v>13.75</v>
      </c>
      <c r="AB675">
        <v>13.75</v>
      </c>
      <c r="AC675">
        <v>13.5</v>
      </c>
      <c r="AD675">
        <v>13</v>
      </c>
      <c r="AE675">
        <v>12.5</v>
      </c>
      <c r="AF675">
        <v>11.75</v>
      </c>
      <c r="AG675">
        <v>11.25</v>
      </c>
      <c r="AH675">
        <v>10.75</v>
      </c>
      <c r="AI675">
        <v>10</v>
      </c>
      <c r="AJ675">
        <v>9.5</v>
      </c>
      <c r="AK675">
        <v>9.25</v>
      </c>
      <c r="AL675">
        <v>8.75</v>
      </c>
    </row>
    <row r="676" spans="1:39" x14ac:dyDescent="0.3">
      <c r="A676" s="3">
        <v>44810</v>
      </c>
      <c r="W676">
        <v>13.75</v>
      </c>
      <c r="X676">
        <v>13.75</v>
      </c>
      <c r="Y676">
        <v>13.75</v>
      </c>
      <c r="Z676">
        <v>13.75</v>
      </c>
      <c r="AA676">
        <v>13.75</v>
      </c>
      <c r="AB676">
        <v>13.75</v>
      </c>
      <c r="AC676">
        <v>13.5</v>
      </c>
      <c r="AD676">
        <v>13</v>
      </c>
      <c r="AE676">
        <v>12.5</v>
      </c>
      <c r="AF676">
        <v>11.75</v>
      </c>
      <c r="AG676">
        <v>11.25</v>
      </c>
      <c r="AH676">
        <v>10.75</v>
      </c>
      <c r="AI676">
        <v>10</v>
      </c>
      <c r="AJ676">
        <v>9.5</v>
      </c>
      <c r="AK676">
        <v>9.25</v>
      </c>
      <c r="AL676">
        <v>8.75</v>
      </c>
    </row>
    <row r="677" spans="1:39" x14ac:dyDescent="0.3">
      <c r="A677" s="3">
        <v>44812</v>
      </c>
      <c r="W677">
        <v>13.75</v>
      </c>
      <c r="X677">
        <v>13.75</v>
      </c>
      <c r="Y677">
        <v>13.75</v>
      </c>
      <c r="Z677">
        <v>13.75</v>
      </c>
      <c r="AA677">
        <v>13.75</v>
      </c>
      <c r="AB677">
        <v>13.75</v>
      </c>
      <c r="AC677">
        <v>13.5</v>
      </c>
      <c r="AD677">
        <v>13</v>
      </c>
      <c r="AE677">
        <v>12.5</v>
      </c>
      <c r="AF677">
        <v>11.75</v>
      </c>
      <c r="AG677">
        <v>11.25</v>
      </c>
      <c r="AH677">
        <v>10.75</v>
      </c>
      <c r="AI677">
        <v>10</v>
      </c>
      <c r="AJ677">
        <v>9.75</v>
      </c>
      <c r="AK677">
        <v>9.25</v>
      </c>
      <c r="AL677">
        <v>8.75</v>
      </c>
    </row>
    <row r="678" spans="1:39" x14ac:dyDescent="0.3">
      <c r="A678" s="3">
        <v>44813</v>
      </c>
      <c r="W678">
        <v>13.75</v>
      </c>
      <c r="X678">
        <v>13.75</v>
      </c>
      <c r="Y678">
        <v>13.75</v>
      </c>
      <c r="Z678">
        <v>13.75</v>
      </c>
      <c r="AA678">
        <v>13.75</v>
      </c>
      <c r="AB678">
        <v>13.75</v>
      </c>
      <c r="AC678">
        <v>13.5</v>
      </c>
      <c r="AD678">
        <v>13</v>
      </c>
      <c r="AE678">
        <v>12.5</v>
      </c>
      <c r="AF678">
        <v>11.75</v>
      </c>
      <c r="AG678">
        <v>11.25</v>
      </c>
      <c r="AH678">
        <v>10.75</v>
      </c>
      <c r="AI678">
        <v>10</v>
      </c>
      <c r="AJ678">
        <v>9.625</v>
      </c>
      <c r="AK678">
        <v>9.25</v>
      </c>
      <c r="AL678">
        <v>8.75</v>
      </c>
    </row>
    <row r="679" spans="1:39" x14ac:dyDescent="0.3">
      <c r="A679" s="3">
        <v>44816</v>
      </c>
      <c r="W679">
        <v>13.75</v>
      </c>
      <c r="X679">
        <v>13.75</v>
      </c>
      <c r="Y679">
        <v>13.75</v>
      </c>
      <c r="Z679">
        <v>13.75</v>
      </c>
      <c r="AA679">
        <v>13.75</v>
      </c>
      <c r="AB679">
        <v>13.75</v>
      </c>
      <c r="AC679">
        <v>13.5</v>
      </c>
      <c r="AD679">
        <v>13</v>
      </c>
      <c r="AE679">
        <v>12.5</v>
      </c>
      <c r="AF679">
        <v>11.75</v>
      </c>
      <c r="AG679">
        <v>11.25</v>
      </c>
      <c r="AH679">
        <v>10.75</v>
      </c>
      <c r="AI679">
        <v>10.25</v>
      </c>
      <c r="AJ679">
        <v>9.75</v>
      </c>
      <c r="AK679">
        <v>9.25</v>
      </c>
      <c r="AL679">
        <v>9</v>
      </c>
    </row>
    <row r="680" spans="1:39" x14ac:dyDescent="0.3">
      <c r="A680" s="3">
        <v>44817</v>
      </c>
      <c r="W680">
        <v>13.75</v>
      </c>
      <c r="X680">
        <v>13.75</v>
      </c>
      <c r="Y680">
        <v>13.75</v>
      </c>
      <c r="Z680">
        <v>13.75</v>
      </c>
      <c r="AA680">
        <v>13.75</v>
      </c>
      <c r="AB680">
        <v>13.75</v>
      </c>
      <c r="AC680">
        <v>13.5</v>
      </c>
      <c r="AD680">
        <v>13</v>
      </c>
      <c r="AE680">
        <v>12.5</v>
      </c>
      <c r="AF680">
        <v>11.75</v>
      </c>
      <c r="AG680">
        <v>11.25</v>
      </c>
      <c r="AH680">
        <v>10.75</v>
      </c>
      <c r="AI680">
        <v>10.25</v>
      </c>
      <c r="AJ680">
        <v>9.75</v>
      </c>
      <c r="AK680">
        <v>9.25</v>
      </c>
      <c r="AL680">
        <v>9</v>
      </c>
    </row>
    <row r="681" spans="1:39" x14ac:dyDescent="0.3">
      <c r="A681" s="3">
        <v>44818</v>
      </c>
      <c r="W681">
        <v>13.75</v>
      </c>
      <c r="X681">
        <v>13.75</v>
      </c>
      <c r="Y681">
        <v>13.75</v>
      </c>
      <c r="Z681">
        <v>13.75</v>
      </c>
      <c r="AA681">
        <v>13.75</v>
      </c>
      <c r="AB681">
        <v>13.75</v>
      </c>
      <c r="AC681">
        <v>13.5</v>
      </c>
      <c r="AD681">
        <v>13</v>
      </c>
      <c r="AE681">
        <v>12.5</v>
      </c>
      <c r="AF681">
        <v>11.75</v>
      </c>
      <c r="AG681">
        <v>11.25</v>
      </c>
      <c r="AH681">
        <v>10.75</v>
      </c>
      <c r="AI681">
        <v>10.25</v>
      </c>
      <c r="AJ681">
        <v>9.75</v>
      </c>
      <c r="AK681">
        <v>9.25</v>
      </c>
      <c r="AL681">
        <v>9</v>
      </c>
    </row>
    <row r="682" spans="1:39" x14ac:dyDescent="0.3">
      <c r="A682" s="3">
        <v>44819</v>
      </c>
      <c r="W682">
        <v>13.75</v>
      </c>
      <c r="X682">
        <v>13.75</v>
      </c>
      <c r="Y682">
        <v>13.75</v>
      </c>
      <c r="Z682">
        <v>13.75</v>
      </c>
      <c r="AA682">
        <v>13.75</v>
      </c>
      <c r="AB682">
        <v>13.75</v>
      </c>
      <c r="AC682">
        <v>13.5</v>
      </c>
      <c r="AD682">
        <v>13</v>
      </c>
      <c r="AE682">
        <v>12.5</v>
      </c>
      <c r="AF682">
        <v>11.75</v>
      </c>
      <c r="AG682">
        <v>11.25</v>
      </c>
      <c r="AH682">
        <v>10.75</v>
      </c>
      <c r="AI682">
        <v>10.25</v>
      </c>
      <c r="AJ682">
        <v>9.75</v>
      </c>
      <c r="AK682">
        <v>9.25</v>
      </c>
      <c r="AL682">
        <v>8.875</v>
      </c>
    </row>
    <row r="683" spans="1:39" x14ac:dyDescent="0.3">
      <c r="A683" s="3">
        <v>44820</v>
      </c>
      <c r="W683">
        <v>13.75</v>
      </c>
      <c r="X683">
        <v>13.75</v>
      </c>
      <c r="Y683">
        <v>13.75</v>
      </c>
      <c r="Z683">
        <v>13.75</v>
      </c>
      <c r="AA683">
        <v>13.75</v>
      </c>
      <c r="AB683">
        <v>13.75</v>
      </c>
      <c r="AC683">
        <v>13.5</v>
      </c>
      <c r="AD683">
        <v>13</v>
      </c>
      <c r="AE683">
        <v>12.5</v>
      </c>
      <c r="AF683">
        <v>11.75</v>
      </c>
      <c r="AG683">
        <v>11.25</v>
      </c>
      <c r="AH683">
        <v>10.75</v>
      </c>
      <c r="AI683">
        <v>10.25</v>
      </c>
      <c r="AJ683">
        <v>9.75</v>
      </c>
      <c r="AK683">
        <v>9.25</v>
      </c>
      <c r="AL683">
        <v>9</v>
      </c>
    </row>
    <row r="684" spans="1:39" x14ac:dyDescent="0.3">
      <c r="A684" s="3">
        <v>44823</v>
      </c>
      <c r="W684">
        <v>13.75</v>
      </c>
      <c r="X684">
        <v>13.75</v>
      </c>
      <c r="Y684">
        <v>13.75</v>
      </c>
      <c r="Z684">
        <v>13.75</v>
      </c>
      <c r="AA684">
        <v>13.75</v>
      </c>
      <c r="AB684">
        <v>13.75</v>
      </c>
      <c r="AC684">
        <v>13.5</v>
      </c>
      <c r="AD684">
        <v>13</v>
      </c>
      <c r="AE684">
        <v>12.5</v>
      </c>
      <c r="AF684">
        <v>11.75</v>
      </c>
      <c r="AG684">
        <v>11.25</v>
      </c>
      <c r="AH684">
        <v>10.75</v>
      </c>
      <c r="AI684">
        <v>10.25</v>
      </c>
      <c r="AJ684">
        <v>9.75</v>
      </c>
      <c r="AK684">
        <v>9.25</v>
      </c>
      <c r="AL684">
        <v>9</v>
      </c>
    </row>
    <row r="685" spans="1:39" x14ac:dyDescent="0.3">
      <c r="A685" s="3">
        <v>44824</v>
      </c>
      <c r="W685">
        <v>13.75</v>
      </c>
      <c r="X685">
        <v>13.75</v>
      </c>
      <c r="Y685">
        <v>13.75</v>
      </c>
      <c r="Z685">
        <v>13.75</v>
      </c>
      <c r="AA685">
        <v>13.75</v>
      </c>
      <c r="AB685">
        <v>13.75</v>
      </c>
      <c r="AC685">
        <v>13.5</v>
      </c>
      <c r="AD685">
        <v>13</v>
      </c>
      <c r="AE685">
        <v>12.5</v>
      </c>
      <c r="AF685">
        <v>11.75</v>
      </c>
      <c r="AG685">
        <v>11.25</v>
      </c>
      <c r="AH685">
        <v>10.75</v>
      </c>
      <c r="AI685">
        <v>10.25</v>
      </c>
      <c r="AJ685">
        <v>9.75</v>
      </c>
      <c r="AK685">
        <v>9.25</v>
      </c>
      <c r="AL685">
        <v>9</v>
      </c>
    </row>
    <row r="686" spans="1:39" x14ac:dyDescent="0.3">
      <c r="A686" s="3">
        <v>44825</v>
      </c>
      <c r="W686">
        <v>13.75</v>
      </c>
      <c r="X686">
        <v>13.75</v>
      </c>
      <c r="Y686">
        <v>13.75</v>
      </c>
      <c r="Z686">
        <v>13.75</v>
      </c>
      <c r="AA686">
        <v>13.75</v>
      </c>
      <c r="AB686">
        <v>13.75</v>
      </c>
      <c r="AC686">
        <v>13.5</v>
      </c>
      <c r="AD686">
        <v>13</v>
      </c>
      <c r="AE686">
        <v>12.5</v>
      </c>
      <c r="AF686">
        <v>11.75</v>
      </c>
      <c r="AG686">
        <v>11.25</v>
      </c>
      <c r="AH686">
        <v>10.75</v>
      </c>
      <c r="AI686">
        <v>10.25</v>
      </c>
      <c r="AJ686">
        <v>9.75</v>
      </c>
      <c r="AK686">
        <v>9.25</v>
      </c>
      <c r="AL686">
        <v>9</v>
      </c>
    </row>
    <row r="687" spans="1:39" x14ac:dyDescent="0.3">
      <c r="A687" s="3">
        <v>44826</v>
      </c>
      <c r="X687">
        <v>13.75</v>
      </c>
      <c r="Y687">
        <v>13.75</v>
      </c>
      <c r="Z687">
        <v>13.75</v>
      </c>
      <c r="AA687">
        <v>13.75</v>
      </c>
      <c r="AB687">
        <v>13.75</v>
      </c>
      <c r="AC687">
        <v>13.5</v>
      </c>
      <c r="AD687">
        <v>13</v>
      </c>
      <c r="AE687">
        <v>12.375</v>
      </c>
      <c r="AF687">
        <v>11.75</v>
      </c>
      <c r="AG687">
        <v>11.25</v>
      </c>
      <c r="AH687">
        <v>10.75</v>
      </c>
      <c r="AI687">
        <v>10.25</v>
      </c>
      <c r="AJ687">
        <v>9.75</v>
      </c>
      <c r="AK687">
        <v>9.25</v>
      </c>
      <c r="AL687">
        <v>9</v>
      </c>
      <c r="AM687">
        <v>8.75</v>
      </c>
    </row>
    <row r="688" spans="1:39" x14ac:dyDescent="0.3">
      <c r="A688" s="3">
        <v>44827</v>
      </c>
      <c r="X688">
        <v>13.75</v>
      </c>
      <c r="Y688">
        <v>13.75</v>
      </c>
      <c r="Z688">
        <v>13.75</v>
      </c>
      <c r="AA688">
        <v>13.75</v>
      </c>
      <c r="AB688">
        <v>13.75</v>
      </c>
      <c r="AC688">
        <v>13.5</v>
      </c>
      <c r="AD688">
        <v>13</v>
      </c>
      <c r="AE688">
        <v>12.5</v>
      </c>
      <c r="AF688">
        <v>11.75</v>
      </c>
      <c r="AG688">
        <v>11.25</v>
      </c>
      <c r="AH688">
        <v>10.75</v>
      </c>
      <c r="AI688">
        <v>10.25</v>
      </c>
      <c r="AJ688">
        <v>9.75</v>
      </c>
      <c r="AK688">
        <v>9.25</v>
      </c>
      <c r="AL688">
        <v>9</v>
      </c>
      <c r="AM688">
        <v>8.125</v>
      </c>
    </row>
    <row r="689" spans="1:39" x14ac:dyDescent="0.3">
      <c r="A689" s="3">
        <v>44830</v>
      </c>
      <c r="X689">
        <v>13.75</v>
      </c>
      <c r="Y689">
        <v>13.75</v>
      </c>
      <c r="Z689">
        <v>13.75</v>
      </c>
      <c r="AA689">
        <v>13.75</v>
      </c>
      <c r="AB689">
        <v>13.75</v>
      </c>
      <c r="AC689">
        <v>13.5</v>
      </c>
      <c r="AD689">
        <v>13</v>
      </c>
      <c r="AE689">
        <v>12.5</v>
      </c>
      <c r="AF689">
        <v>11.75</v>
      </c>
      <c r="AG689">
        <v>11.25</v>
      </c>
      <c r="AH689">
        <v>10.75</v>
      </c>
      <c r="AI689">
        <v>10</v>
      </c>
      <c r="AJ689">
        <v>9.75</v>
      </c>
      <c r="AK689">
        <v>9.25</v>
      </c>
      <c r="AL689">
        <v>8.875</v>
      </c>
      <c r="AM689">
        <v>8.25</v>
      </c>
    </row>
    <row r="690" spans="1:39" x14ac:dyDescent="0.3">
      <c r="A690" s="3">
        <v>44831</v>
      </c>
      <c r="X690">
        <v>13.75</v>
      </c>
      <c r="Y690">
        <v>13.75</v>
      </c>
      <c r="Z690">
        <v>13.75</v>
      </c>
      <c r="AA690">
        <v>13.75</v>
      </c>
      <c r="AB690">
        <v>13.75</v>
      </c>
      <c r="AC690">
        <v>13.5</v>
      </c>
      <c r="AD690">
        <v>13</v>
      </c>
      <c r="AE690">
        <v>12.5</v>
      </c>
      <c r="AF690">
        <v>11.75</v>
      </c>
      <c r="AG690">
        <v>11.25</v>
      </c>
      <c r="AH690">
        <v>10.75</v>
      </c>
      <c r="AI690">
        <v>10</v>
      </c>
      <c r="AJ690">
        <v>9.75</v>
      </c>
      <c r="AK690">
        <v>9.25</v>
      </c>
      <c r="AL690">
        <v>8.875</v>
      </c>
      <c r="AM690">
        <v>8.25</v>
      </c>
    </row>
    <row r="691" spans="1:39" x14ac:dyDescent="0.3">
      <c r="A691" s="3">
        <v>44832</v>
      </c>
      <c r="X691">
        <v>13.75</v>
      </c>
      <c r="Y691">
        <v>13.75</v>
      </c>
      <c r="Z691">
        <v>13.75</v>
      </c>
      <c r="AA691">
        <v>13.75</v>
      </c>
      <c r="AB691">
        <v>13.75</v>
      </c>
      <c r="AC691">
        <v>13.5</v>
      </c>
      <c r="AD691">
        <v>13</v>
      </c>
      <c r="AE691">
        <v>12.5</v>
      </c>
      <c r="AF691">
        <v>11.75</v>
      </c>
      <c r="AG691">
        <v>11.25</v>
      </c>
      <c r="AH691">
        <v>10.75</v>
      </c>
      <c r="AI691">
        <v>10</v>
      </c>
      <c r="AJ691">
        <v>9.75</v>
      </c>
      <c r="AK691">
        <v>9.25</v>
      </c>
      <c r="AL691">
        <v>9</v>
      </c>
      <c r="AM691">
        <v>8.25</v>
      </c>
    </row>
    <row r="692" spans="1:39" x14ac:dyDescent="0.3">
      <c r="A692" s="3">
        <v>44833</v>
      </c>
      <c r="X692">
        <v>13.75</v>
      </c>
      <c r="Y692">
        <v>13.75</v>
      </c>
      <c r="Z692">
        <v>13.75</v>
      </c>
      <c r="AA692">
        <v>13.75</v>
      </c>
      <c r="AB692">
        <v>13.75</v>
      </c>
      <c r="AC692">
        <v>13.5</v>
      </c>
      <c r="AD692">
        <v>13</v>
      </c>
      <c r="AE692">
        <v>12.5</v>
      </c>
      <c r="AF692">
        <v>11.75</v>
      </c>
      <c r="AG692">
        <v>11.25</v>
      </c>
      <c r="AH692">
        <v>10.75</v>
      </c>
      <c r="AI692">
        <v>10.125</v>
      </c>
      <c r="AJ692">
        <v>9.75</v>
      </c>
      <c r="AK692">
        <v>9.25</v>
      </c>
      <c r="AL692">
        <v>8.75</v>
      </c>
      <c r="AM692">
        <v>8.25</v>
      </c>
    </row>
    <row r="693" spans="1:39" x14ac:dyDescent="0.3">
      <c r="A693" s="3">
        <v>44834</v>
      </c>
      <c r="X693">
        <v>13.75</v>
      </c>
      <c r="Y693">
        <v>13.75</v>
      </c>
      <c r="Z693">
        <v>13.75</v>
      </c>
      <c r="AA693">
        <v>13.75</v>
      </c>
      <c r="AB693">
        <v>13.75</v>
      </c>
      <c r="AC693">
        <v>13.5</v>
      </c>
      <c r="AD693">
        <v>13</v>
      </c>
      <c r="AE693">
        <v>12.25</v>
      </c>
      <c r="AF693">
        <v>11.75</v>
      </c>
      <c r="AG693">
        <v>11.25</v>
      </c>
      <c r="AH693">
        <v>10.75</v>
      </c>
      <c r="AI693">
        <v>10.25</v>
      </c>
      <c r="AJ693">
        <v>9.75</v>
      </c>
      <c r="AK693">
        <v>9.25</v>
      </c>
      <c r="AL693">
        <v>8.875</v>
      </c>
      <c r="AM693">
        <v>8.25</v>
      </c>
    </row>
    <row r="694" spans="1:39" x14ac:dyDescent="0.3">
      <c r="A694" s="3">
        <v>44837</v>
      </c>
      <c r="X694">
        <v>13.75</v>
      </c>
      <c r="Y694">
        <v>13.75</v>
      </c>
      <c r="Z694">
        <v>13.75</v>
      </c>
      <c r="AA694">
        <v>13.75</v>
      </c>
      <c r="AB694">
        <v>13.75</v>
      </c>
      <c r="AC694">
        <v>13.5</v>
      </c>
      <c r="AD694">
        <v>13</v>
      </c>
      <c r="AE694">
        <v>12.25</v>
      </c>
      <c r="AF694">
        <v>11.75</v>
      </c>
      <c r="AG694">
        <v>11.25</v>
      </c>
      <c r="AH694">
        <v>10.75</v>
      </c>
      <c r="AI694">
        <v>10.25</v>
      </c>
      <c r="AJ694">
        <v>9.75</v>
      </c>
      <c r="AK694">
        <v>9.25</v>
      </c>
      <c r="AL694">
        <v>8.75</v>
      </c>
      <c r="AM694">
        <v>8.25</v>
      </c>
    </row>
    <row r="695" spans="1:39" x14ac:dyDescent="0.3">
      <c r="A695" s="3">
        <v>44838</v>
      </c>
      <c r="X695">
        <v>13.75</v>
      </c>
      <c r="Y695">
        <v>13.75</v>
      </c>
      <c r="Z695">
        <v>13.75</v>
      </c>
      <c r="AA695">
        <v>13.75</v>
      </c>
      <c r="AB695">
        <v>13.75</v>
      </c>
      <c r="AC695">
        <v>13.5</v>
      </c>
      <c r="AD695">
        <v>13</v>
      </c>
      <c r="AE695">
        <v>12.25</v>
      </c>
      <c r="AF695">
        <v>11.75</v>
      </c>
      <c r="AG695">
        <v>11.25</v>
      </c>
      <c r="AH695">
        <v>10.75</v>
      </c>
      <c r="AI695">
        <v>10.25</v>
      </c>
      <c r="AJ695">
        <v>9.75</v>
      </c>
      <c r="AK695">
        <v>9.25</v>
      </c>
      <c r="AL695">
        <v>8.75</v>
      </c>
      <c r="AM695">
        <v>8.25</v>
      </c>
    </row>
    <row r="696" spans="1:39" x14ac:dyDescent="0.3">
      <c r="A696" s="3">
        <v>44839</v>
      </c>
      <c r="X696">
        <v>13.75</v>
      </c>
      <c r="Y696">
        <v>13.75</v>
      </c>
      <c r="Z696">
        <v>13.75</v>
      </c>
      <c r="AA696">
        <v>13.75</v>
      </c>
      <c r="AB696">
        <v>13.75</v>
      </c>
      <c r="AC696">
        <v>13.5</v>
      </c>
      <c r="AD696">
        <v>13</v>
      </c>
      <c r="AE696">
        <v>12.25</v>
      </c>
      <c r="AF696">
        <v>11.75</v>
      </c>
      <c r="AG696">
        <v>11.25</v>
      </c>
      <c r="AH696">
        <v>10.75</v>
      </c>
      <c r="AI696">
        <v>10.25</v>
      </c>
      <c r="AJ696">
        <v>9.75</v>
      </c>
      <c r="AK696">
        <v>9.25</v>
      </c>
      <c r="AL696">
        <v>8.75</v>
      </c>
      <c r="AM696">
        <v>8.25</v>
      </c>
    </row>
    <row r="697" spans="1:39" x14ac:dyDescent="0.3">
      <c r="A697" s="3">
        <v>44840</v>
      </c>
      <c r="X697">
        <v>13.75</v>
      </c>
      <c r="Y697">
        <v>13.75</v>
      </c>
      <c r="Z697">
        <v>13.75</v>
      </c>
      <c r="AA697">
        <v>13.75</v>
      </c>
      <c r="AB697">
        <v>13.75</v>
      </c>
      <c r="AC697">
        <v>13.5</v>
      </c>
      <c r="AD697">
        <v>13</v>
      </c>
      <c r="AE697">
        <v>12.25</v>
      </c>
      <c r="AF697">
        <v>11.75</v>
      </c>
      <c r="AG697">
        <v>11.25</v>
      </c>
      <c r="AH697">
        <v>10.75</v>
      </c>
      <c r="AI697">
        <v>10.25</v>
      </c>
      <c r="AJ697">
        <v>9.75</v>
      </c>
      <c r="AK697">
        <v>9.25</v>
      </c>
      <c r="AL697">
        <v>8.75</v>
      </c>
      <c r="AM697">
        <v>8.25</v>
      </c>
    </row>
    <row r="698" spans="1:39" x14ac:dyDescent="0.3">
      <c r="A698" s="3">
        <v>44841</v>
      </c>
      <c r="X698">
        <v>13.75</v>
      </c>
      <c r="Y698">
        <v>13.75</v>
      </c>
      <c r="Z698">
        <v>13.75</v>
      </c>
      <c r="AA698">
        <v>13.75</v>
      </c>
      <c r="AB698">
        <v>13.75</v>
      </c>
      <c r="AC698">
        <v>13.5</v>
      </c>
      <c r="AD698">
        <v>13</v>
      </c>
      <c r="AE698">
        <v>12.25</v>
      </c>
      <c r="AF698">
        <v>11.75</v>
      </c>
      <c r="AG698">
        <v>11.25</v>
      </c>
      <c r="AH698">
        <v>10.75</v>
      </c>
      <c r="AI698">
        <v>10.25</v>
      </c>
      <c r="AJ698">
        <v>9.75</v>
      </c>
      <c r="AK698">
        <v>9.25</v>
      </c>
      <c r="AL698">
        <v>8.875</v>
      </c>
      <c r="AM698">
        <v>8.25</v>
      </c>
    </row>
    <row r="699" spans="1:39" x14ac:dyDescent="0.3">
      <c r="A699" s="3">
        <v>44844</v>
      </c>
      <c r="X699">
        <v>13.75</v>
      </c>
      <c r="Y699">
        <v>13.75</v>
      </c>
      <c r="Z699">
        <v>13.75</v>
      </c>
      <c r="AA699">
        <v>13.75</v>
      </c>
      <c r="AB699">
        <v>13.75</v>
      </c>
      <c r="AC699">
        <v>13.5</v>
      </c>
      <c r="AD699">
        <v>13</v>
      </c>
      <c r="AE699">
        <v>12.25</v>
      </c>
      <c r="AF699">
        <v>11.75</v>
      </c>
      <c r="AG699">
        <v>11.25</v>
      </c>
      <c r="AH699">
        <v>10.75</v>
      </c>
      <c r="AI699">
        <v>10.25</v>
      </c>
      <c r="AJ699">
        <v>9.75</v>
      </c>
      <c r="AK699">
        <v>9.25</v>
      </c>
      <c r="AL699">
        <v>8.875</v>
      </c>
      <c r="AM699">
        <v>8.25</v>
      </c>
    </row>
    <row r="700" spans="1:39" x14ac:dyDescent="0.3">
      <c r="A700" s="3">
        <v>44845</v>
      </c>
      <c r="X700">
        <v>13.75</v>
      </c>
      <c r="Y700">
        <v>13.75</v>
      </c>
      <c r="Z700">
        <v>13.75</v>
      </c>
      <c r="AA700">
        <v>13.75</v>
      </c>
      <c r="AB700">
        <v>13.75</v>
      </c>
      <c r="AC700">
        <v>13.5</v>
      </c>
      <c r="AD700">
        <v>13</v>
      </c>
      <c r="AE700">
        <v>12.25</v>
      </c>
      <c r="AF700">
        <v>11.75</v>
      </c>
      <c r="AG700">
        <v>11.25</v>
      </c>
      <c r="AH700">
        <v>10.75</v>
      </c>
      <c r="AI700">
        <v>10.25</v>
      </c>
      <c r="AJ700">
        <v>9.75</v>
      </c>
      <c r="AK700">
        <v>9.25</v>
      </c>
      <c r="AL700">
        <v>9</v>
      </c>
      <c r="AM700">
        <v>8.25</v>
      </c>
    </row>
    <row r="701" spans="1:39" x14ac:dyDescent="0.3">
      <c r="A701" s="3">
        <v>44847</v>
      </c>
      <c r="X701">
        <v>13.75</v>
      </c>
      <c r="Y701">
        <v>13.75</v>
      </c>
      <c r="Z701">
        <v>13.75</v>
      </c>
      <c r="AA701">
        <v>13.75</v>
      </c>
      <c r="AB701">
        <v>13.75</v>
      </c>
      <c r="AC701">
        <v>13.5</v>
      </c>
      <c r="AD701">
        <v>13</v>
      </c>
      <c r="AE701">
        <v>12.25</v>
      </c>
      <c r="AF701">
        <v>11.75</v>
      </c>
      <c r="AG701">
        <v>11.25</v>
      </c>
      <c r="AH701">
        <v>10.75</v>
      </c>
      <c r="AI701">
        <v>10.25</v>
      </c>
      <c r="AJ701">
        <v>9.75</v>
      </c>
      <c r="AK701">
        <v>9.25</v>
      </c>
      <c r="AL701">
        <v>8.75</v>
      </c>
      <c r="AM701">
        <v>8.25</v>
      </c>
    </row>
    <row r="702" spans="1:39" x14ac:dyDescent="0.3">
      <c r="A702" s="3">
        <v>44848</v>
      </c>
      <c r="X702">
        <v>13.75</v>
      </c>
      <c r="Y702">
        <v>13.75</v>
      </c>
      <c r="Z702">
        <v>13.75</v>
      </c>
      <c r="AA702">
        <v>13.75</v>
      </c>
      <c r="AB702">
        <v>13.75</v>
      </c>
      <c r="AC702">
        <v>13.5</v>
      </c>
      <c r="AD702">
        <v>13</v>
      </c>
      <c r="AE702">
        <v>12.25</v>
      </c>
      <c r="AF702">
        <v>11.75</v>
      </c>
      <c r="AG702">
        <v>11.25</v>
      </c>
      <c r="AH702">
        <v>10.75</v>
      </c>
      <c r="AI702">
        <v>10.25</v>
      </c>
      <c r="AJ702">
        <v>9.75</v>
      </c>
      <c r="AK702">
        <v>9.25</v>
      </c>
      <c r="AL702">
        <v>8.875</v>
      </c>
      <c r="AM702">
        <v>8.5</v>
      </c>
    </row>
    <row r="703" spans="1:39" x14ac:dyDescent="0.3">
      <c r="A703" s="3">
        <v>44851</v>
      </c>
      <c r="X703">
        <v>13.75</v>
      </c>
      <c r="Y703">
        <v>13.75</v>
      </c>
      <c r="Z703">
        <v>13.75</v>
      </c>
      <c r="AA703">
        <v>13.75</v>
      </c>
      <c r="AB703">
        <v>13.75</v>
      </c>
      <c r="AC703">
        <v>13.5</v>
      </c>
      <c r="AD703">
        <v>12.75</v>
      </c>
      <c r="AE703">
        <v>12.25</v>
      </c>
      <c r="AF703">
        <v>11.75</v>
      </c>
      <c r="AG703">
        <v>11.25</v>
      </c>
      <c r="AH703">
        <v>10.75</v>
      </c>
      <c r="AI703">
        <v>10.25</v>
      </c>
      <c r="AJ703">
        <v>9.75</v>
      </c>
      <c r="AK703">
        <v>9.25</v>
      </c>
      <c r="AL703">
        <v>8.75</v>
      </c>
      <c r="AM703">
        <v>8.25</v>
      </c>
    </row>
    <row r="704" spans="1:39" x14ac:dyDescent="0.3">
      <c r="A704" s="3">
        <v>44852</v>
      </c>
      <c r="X704">
        <v>13.75</v>
      </c>
      <c r="Y704">
        <v>13.75</v>
      </c>
      <c r="Z704">
        <v>13.75</v>
      </c>
      <c r="AA704">
        <v>13.75</v>
      </c>
      <c r="AB704">
        <v>13.75</v>
      </c>
      <c r="AC704">
        <v>13.5</v>
      </c>
      <c r="AD704">
        <v>12.75</v>
      </c>
      <c r="AE704">
        <v>12.25</v>
      </c>
      <c r="AF704">
        <v>11.75</v>
      </c>
      <c r="AG704">
        <v>11.25</v>
      </c>
      <c r="AH704">
        <v>10.75</v>
      </c>
      <c r="AI704">
        <v>10.25</v>
      </c>
      <c r="AJ704">
        <v>9.75</v>
      </c>
      <c r="AK704">
        <v>9.25</v>
      </c>
      <c r="AL704">
        <v>8.75</v>
      </c>
      <c r="AM704">
        <v>8.25</v>
      </c>
    </row>
    <row r="705" spans="1:40" x14ac:dyDescent="0.3">
      <c r="A705" s="3">
        <v>44853</v>
      </c>
      <c r="X705">
        <v>13.75</v>
      </c>
      <c r="Y705">
        <v>13.75</v>
      </c>
      <c r="Z705">
        <v>13.75</v>
      </c>
      <c r="AA705">
        <v>13.75</v>
      </c>
      <c r="AB705">
        <v>13.75</v>
      </c>
      <c r="AC705">
        <v>13.5</v>
      </c>
      <c r="AD705">
        <v>12.75</v>
      </c>
      <c r="AE705">
        <v>12.25</v>
      </c>
      <c r="AF705">
        <v>11.75</v>
      </c>
      <c r="AG705">
        <v>11.25</v>
      </c>
      <c r="AH705">
        <v>10.75</v>
      </c>
      <c r="AI705">
        <v>10.25</v>
      </c>
      <c r="AJ705">
        <v>9.75</v>
      </c>
      <c r="AK705">
        <v>9.25</v>
      </c>
      <c r="AL705">
        <v>8.75</v>
      </c>
      <c r="AM705">
        <v>8.25</v>
      </c>
    </row>
    <row r="706" spans="1:40" x14ac:dyDescent="0.3">
      <c r="A706" s="3">
        <v>44854</v>
      </c>
      <c r="X706">
        <v>13.75</v>
      </c>
      <c r="Y706">
        <v>13.75</v>
      </c>
      <c r="Z706">
        <v>13.75</v>
      </c>
      <c r="AA706">
        <v>13.75</v>
      </c>
      <c r="AB706">
        <v>13.75</v>
      </c>
      <c r="AC706">
        <v>13.375</v>
      </c>
      <c r="AD706">
        <v>12.75</v>
      </c>
      <c r="AE706">
        <v>12.25</v>
      </c>
      <c r="AF706">
        <v>11.75</v>
      </c>
      <c r="AG706">
        <v>11.25</v>
      </c>
      <c r="AH706">
        <v>10.75</v>
      </c>
      <c r="AI706">
        <v>10.25</v>
      </c>
      <c r="AJ706">
        <v>9.75</v>
      </c>
      <c r="AK706">
        <v>9.25</v>
      </c>
      <c r="AL706">
        <v>8.75</v>
      </c>
      <c r="AM706">
        <v>8.25</v>
      </c>
    </row>
    <row r="707" spans="1:40" x14ac:dyDescent="0.3">
      <c r="A707" s="3">
        <v>44855</v>
      </c>
      <c r="X707">
        <v>13.75</v>
      </c>
      <c r="Y707">
        <v>13.75</v>
      </c>
      <c r="Z707">
        <v>13.75</v>
      </c>
      <c r="AA707">
        <v>13.75</v>
      </c>
      <c r="AB707">
        <v>13.75</v>
      </c>
      <c r="AC707">
        <v>13.25</v>
      </c>
      <c r="AD707">
        <v>12.75</v>
      </c>
      <c r="AE707">
        <v>12.25</v>
      </c>
      <c r="AF707">
        <v>11.75</v>
      </c>
      <c r="AG707">
        <v>11.25</v>
      </c>
      <c r="AH707">
        <v>10.75</v>
      </c>
      <c r="AI707">
        <v>10.25</v>
      </c>
      <c r="AJ707">
        <v>9.75</v>
      </c>
      <c r="AK707">
        <v>9</v>
      </c>
      <c r="AL707">
        <v>8.75</v>
      </c>
      <c r="AM707">
        <v>8.25</v>
      </c>
    </row>
    <row r="708" spans="1:40" x14ac:dyDescent="0.3">
      <c r="A708" s="3">
        <v>44858</v>
      </c>
      <c r="X708">
        <v>13.75</v>
      </c>
      <c r="Y708">
        <v>13.75</v>
      </c>
      <c r="Z708">
        <v>13.75</v>
      </c>
      <c r="AA708">
        <v>13.75</v>
      </c>
      <c r="AB708">
        <v>13.75</v>
      </c>
      <c r="AC708">
        <v>13.25</v>
      </c>
      <c r="AD708">
        <v>12.75</v>
      </c>
      <c r="AE708">
        <v>12.25</v>
      </c>
      <c r="AF708">
        <v>11.75</v>
      </c>
      <c r="AG708">
        <v>11.25</v>
      </c>
      <c r="AH708">
        <v>10.75</v>
      </c>
      <c r="AI708">
        <v>10.25</v>
      </c>
      <c r="AJ708">
        <v>9.75</v>
      </c>
      <c r="AK708">
        <v>9</v>
      </c>
      <c r="AL708">
        <v>8.75</v>
      </c>
      <c r="AM708">
        <v>8.5</v>
      </c>
    </row>
    <row r="709" spans="1:40" x14ac:dyDescent="0.3">
      <c r="A709" s="3">
        <v>44859</v>
      </c>
      <c r="X709">
        <v>13.75</v>
      </c>
      <c r="Y709">
        <v>13.75</v>
      </c>
      <c r="Z709">
        <v>13.75</v>
      </c>
      <c r="AA709">
        <v>13.75</v>
      </c>
      <c r="AB709">
        <v>13.75</v>
      </c>
      <c r="AC709">
        <v>13.375</v>
      </c>
      <c r="AD709">
        <v>12.75</v>
      </c>
      <c r="AE709">
        <v>12.25</v>
      </c>
      <c r="AF709">
        <v>11.75</v>
      </c>
      <c r="AG709">
        <v>11.25</v>
      </c>
      <c r="AH709">
        <v>10.75</v>
      </c>
      <c r="AI709">
        <v>10.25</v>
      </c>
      <c r="AJ709">
        <v>9.75</v>
      </c>
      <c r="AK709">
        <v>9</v>
      </c>
      <c r="AL709">
        <v>8.75</v>
      </c>
      <c r="AM709">
        <v>8.5</v>
      </c>
    </row>
    <row r="710" spans="1:40" x14ac:dyDescent="0.3">
      <c r="A710" s="3">
        <v>44860</v>
      </c>
      <c r="X710">
        <v>13.75</v>
      </c>
      <c r="Y710">
        <v>13.75</v>
      </c>
      <c r="Z710">
        <v>13.75</v>
      </c>
      <c r="AA710">
        <v>13.75</v>
      </c>
      <c r="AB710">
        <v>13.75</v>
      </c>
      <c r="AC710">
        <v>13.5</v>
      </c>
      <c r="AD710">
        <v>12.75</v>
      </c>
      <c r="AE710">
        <v>12.25</v>
      </c>
      <c r="AF710">
        <v>11.75</v>
      </c>
      <c r="AG710">
        <v>11.25</v>
      </c>
      <c r="AH710">
        <v>10.75</v>
      </c>
      <c r="AI710">
        <v>10.25</v>
      </c>
      <c r="AJ710">
        <v>9.75</v>
      </c>
      <c r="AK710">
        <v>9.125</v>
      </c>
      <c r="AL710">
        <v>8.75</v>
      </c>
      <c r="AM710">
        <v>8.5</v>
      </c>
    </row>
    <row r="711" spans="1:40" x14ac:dyDescent="0.3">
      <c r="A711" s="3">
        <v>44861</v>
      </c>
      <c r="Y711">
        <v>13.75</v>
      </c>
      <c r="Z711">
        <v>13.75</v>
      </c>
      <c r="AA711">
        <v>13.75</v>
      </c>
      <c r="AB711">
        <v>13.75</v>
      </c>
      <c r="AC711">
        <v>13.375</v>
      </c>
      <c r="AD711">
        <v>12.875</v>
      </c>
      <c r="AE711">
        <v>12.25</v>
      </c>
      <c r="AF711">
        <v>11.75</v>
      </c>
      <c r="AG711">
        <v>11.25</v>
      </c>
      <c r="AH711">
        <v>10.75</v>
      </c>
      <c r="AI711">
        <v>10.25</v>
      </c>
      <c r="AJ711">
        <v>9.75</v>
      </c>
      <c r="AK711">
        <v>9</v>
      </c>
      <c r="AL711">
        <v>8.75</v>
      </c>
      <c r="AM711">
        <v>8.5</v>
      </c>
      <c r="AN711">
        <v>8.75</v>
      </c>
    </row>
    <row r="712" spans="1:40" x14ac:dyDescent="0.3">
      <c r="A712" s="3">
        <v>44862</v>
      </c>
      <c r="Y712">
        <v>13.75</v>
      </c>
      <c r="Z712">
        <v>13.75</v>
      </c>
      <c r="AA712">
        <v>13.75</v>
      </c>
      <c r="AB712">
        <v>13.75</v>
      </c>
      <c r="AC712">
        <v>13.5</v>
      </c>
      <c r="AD712">
        <v>12.875</v>
      </c>
      <c r="AE712">
        <v>12.25</v>
      </c>
      <c r="AF712">
        <v>11.75</v>
      </c>
      <c r="AG712">
        <v>11.25</v>
      </c>
      <c r="AH712">
        <v>10.75</v>
      </c>
      <c r="AI712">
        <v>10.25</v>
      </c>
      <c r="AJ712">
        <v>9.75</v>
      </c>
      <c r="AK712">
        <v>9</v>
      </c>
      <c r="AL712">
        <v>8.75</v>
      </c>
      <c r="AM712">
        <v>8.5</v>
      </c>
      <c r="AN712">
        <v>8</v>
      </c>
    </row>
    <row r="713" spans="1:40" x14ac:dyDescent="0.3">
      <c r="A713" s="3">
        <v>44865</v>
      </c>
      <c r="Y713">
        <v>13.75</v>
      </c>
      <c r="Z713">
        <v>13.75</v>
      </c>
      <c r="AA713">
        <v>13.75</v>
      </c>
      <c r="AB713">
        <v>13.75</v>
      </c>
      <c r="AC713">
        <v>13.5</v>
      </c>
      <c r="AD713">
        <v>12.875</v>
      </c>
      <c r="AE713">
        <v>12.25</v>
      </c>
      <c r="AF713">
        <v>11.75</v>
      </c>
      <c r="AG713">
        <v>11.25</v>
      </c>
      <c r="AH713">
        <v>10.75</v>
      </c>
      <c r="AI713">
        <v>10.25</v>
      </c>
      <c r="AJ713">
        <v>9.75</v>
      </c>
      <c r="AK713">
        <v>9</v>
      </c>
      <c r="AL713">
        <v>8.75</v>
      </c>
      <c r="AM713">
        <v>8.5</v>
      </c>
      <c r="AN713">
        <v>8</v>
      </c>
    </row>
    <row r="714" spans="1:40" x14ac:dyDescent="0.3">
      <c r="A714" s="3">
        <v>44866</v>
      </c>
      <c r="Y714">
        <v>13.75</v>
      </c>
      <c r="Z714">
        <v>13.75</v>
      </c>
      <c r="AA714">
        <v>13.75</v>
      </c>
      <c r="AB714">
        <v>13.75</v>
      </c>
      <c r="AC714">
        <v>13.5</v>
      </c>
      <c r="AD714">
        <v>12.75</v>
      </c>
      <c r="AE714">
        <v>12.25</v>
      </c>
      <c r="AF714">
        <v>11.75</v>
      </c>
      <c r="AG714">
        <v>11.25</v>
      </c>
      <c r="AH714">
        <v>10.75</v>
      </c>
      <c r="AI714">
        <v>10</v>
      </c>
      <c r="AJ714">
        <v>9.75</v>
      </c>
      <c r="AK714">
        <v>9</v>
      </c>
      <c r="AL714">
        <v>8.75</v>
      </c>
      <c r="AM714">
        <v>8.375</v>
      </c>
      <c r="AN714">
        <v>8</v>
      </c>
    </row>
    <row r="715" spans="1:40" x14ac:dyDescent="0.3">
      <c r="A715" s="3">
        <v>44868</v>
      </c>
      <c r="Y715">
        <v>13.75</v>
      </c>
      <c r="Z715">
        <v>13.75</v>
      </c>
      <c r="AA715">
        <v>13.75</v>
      </c>
      <c r="AB715">
        <v>13.75</v>
      </c>
      <c r="AC715">
        <v>13.5</v>
      </c>
      <c r="AD715">
        <v>12.875</v>
      </c>
      <c r="AE715">
        <v>12.25</v>
      </c>
      <c r="AF715">
        <v>11.75</v>
      </c>
      <c r="AG715">
        <v>11.25</v>
      </c>
      <c r="AH715">
        <v>10.75</v>
      </c>
      <c r="AI715">
        <v>10.25</v>
      </c>
      <c r="AJ715">
        <v>9.75</v>
      </c>
      <c r="AK715">
        <v>9</v>
      </c>
      <c r="AL715">
        <v>8.75</v>
      </c>
      <c r="AM715">
        <v>8.375</v>
      </c>
      <c r="AN715">
        <v>8</v>
      </c>
    </row>
    <row r="716" spans="1:40" x14ac:dyDescent="0.3">
      <c r="A716" s="3">
        <v>44869</v>
      </c>
      <c r="Y716">
        <v>13.75</v>
      </c>
      <c r="Z716">
        <v>13.75</v>
      </c>
      <c r="AA716">
        <v>13.75</v>
      </c>
      <c r="AB716">
        <v>13.75</v>
      </c>
      <c r="AC716">
        <v>13.5</v>
      </c>
      <c r="AD716">
        <v>12.75</v>
      </c>
      <c r="AE716">
        <v>12.25</v>
      </c>
      <c r="AF716">
        <v>11.75</v>
      </c>
      <c r="AG716">
        <v>11.25</v>
      </c>
      <c r="AH716">
        <v>10.75</v>
      </c>
      <c r="AI716">
        <v>10</v>
      </c>
      <c r="AJ716">
        <v>9.75</v>
      </c>
      <c r="AK716">
        <v>9</v>
      </c>
      <c r="AL716">
        <v>8.75</v>
      </c>
      <c r="AM716">
        <v>8.25</v>
      </c>
      <c r="AN716">
        <v>8</v>
      </c>
    </row>
    <row r="717" spans="1:40" x14ac:dyDescent="0.3">
      <c r="A717" s="3">
        <v>44872</v>
      </c>
      <c r="Y717">
        <v>13.75</v>
      </c>
      <c r="Z717">
        <v>13.75</v>
      </c>
      <c r="AA717">
        <v>13.75</v>
      </c>
      <c r="AB717">
        <v>13.75</v>
      </c>
      <c r="AC717">
        <v>13.25</v>
      </c>
      <c r="AD717">
        <v>12.75</v>
      </c>
      <c r="AE717">
        <v>12.25</v>
      </c>
      <c r="AF717">
        <v>11.75</v>
      </c>
      <c r="AG717">
        <v>11.25</v>
      </c>
      <c r="AH717">
        <v>10.75</v>
      </c>
      <c r="AI717">
        <v>10</v>
      </c>
      <c r="AJ717">
        <v>9.75</v>
      </c>
      <c r="AK717">
        <v>9</v>
      </c>
      <c r="AL717">
        <v>8.75</v>
      </c>
      <c r="AM717">
        <v>8.25</v>
      </c>
      <c r="AN717">
        <v>8</v>
      </c>
    </row>
    <row r="718" spans="1:40" x14ac:dyDescent="0.3">
      <c r="A718" s="3">
        <v>44873</v>
      </c>
      <c r="Y718">
        <v>13.75</v>
      </c>
      <c r="Z718">
        <v>13.75</v>
      </c>
      <c r="AA718">
        <v>13.75</v>
      </c>
      <c r="AB718">
        <v>13.75</v>
      </c>
      <c r="AC718">
        <v>13.25</v>
      </c>
      <c r="AD718">
        <v>12.75</v>
      </c>
      <c r="AE718">
        <v>12.25</v>
      </c>
      <c r="AF718">
        <v>11.75</v>
      </c>
      <c r="AG718">
        <v>11.25</v>
      </c>
      <c r="AH718">
        <v>10.75</v>
      </c>
      <c r="AI718">
        <v>10</v>
      </c>
      <c r="AJ718">
        <v>9.625</v>
      </c>
      <c r="AK718">
        <v>9</v>
      </c>
      <c r="AL718">
        <v>8.75</v>
      </c>
      <c r="AM718">
        <v>8.25</v>
      </c>
      <c r="AN718">
        <v>8</v>
      </c>
    </row>
    <row r="719" spans="1:40" x14ac:dyDescent="0.3">
      <c r="A719" s="3">
        <v>44874</v>
      </c>
      <c r="Y719">
        <v>13.75</v>
      </c>
      <c r="Z719">
        <v>13.75</v>
      </c>
      <c r="AA719">
        <v>13.75</v>
      </c>
      <c r="AB719">
        <v>13.75</v>
      </c>
      <c r="AC719">
        <v>13.25</v>
      </c>
      <c r="AD719">
        <v>12.75</v>
      </c>
      <c r="AE719">
        <v>12.25</v>
      </c>
      <c r="AF719">
        <v>11.75</v>
      </c>
      <c r="AG719">
        <v>11.25</v>
      </c>
      <c r="AH719">
        <v>10.75</v>
      </c>
      <c r="AI719">
        <v>10</v>
      </c>
      <c r="AJ719">
        <v>9.625</v>
      </c>
      <c r="AK719">
        <v>9</v>
      </c>
      <c r="AL719">
        <v>8.75</v>
      </c>
      <c r="AM719">
        <v>8.25</v>
      </c>
      <c r="AN719">
        <v>8</v>
      </c>
    </row>
    <row r="720" spans="1:40" x14ac:dyDescent="0.3">
      <c r="A720" s="3">
        <v>44875</v>
      </c>
      <c r="Y720">
        <v>13.75</v>
      </c>
      <c r="Z720">
        <v>13.75</v>
      </c>
      <c r="AA720">
        <v>13.75</v>
      </c>
      <c r="AB720">
        <v>13.75</v>
      </c>
      <c r="AC720">
        <v>13.25</v>
      </c>
      <c r="AD720">
        <v>12.75</v>
      </c>
      <c r="AE720">
        <v>12.25</v>
      </c>
      <c r="AF720">
        <v>11.75</v>
      </c>
      <c r="AG720">
        <v>11.25</v>
      </c>
      <c r="AH720">
        <v>10.75</v>
      </c>
      <c r="AI720">
        <v>10</v>
      </c>
      <c r="AJ720">
        <v>9.75</v>
      </c>
      <c r="AK720">
        <v>9</v>
      </c>
      <c r="AL720">
        <v>8.75</v>
      </c>
      <c r="AM720">
        <v>8.375</v>
      </c>
      <c r="AN720">
        <v>8</v>
      </c>
    </row>
    <row r="721" spans="1:40" x14ac:dyDescent="0.3">
      <c r="A721" s="3">
        <v>44876</v>
      </c>
      <c r="Y721">
        <v>13.75</v>
      </c>
      <c r="Z721">
        <v>13.75</v>
      </c>
      <c r="AA721">
        <v>13.75</v>
      </c>
      <c r="AB721">
        <v>13.75</v>
      </c>
      <c r="AC721">
        <v>13.5</v>
      </c>
      <c r="AD721">
        <v>13</v>
      </c>
      <c r="AE721">
        <v>12.25</v>
      </c>
      <c r="AF721">
        <v>11.75</v>
      </c>
      <c r="AG721">
        <v>11.25</v>
      </c>
      <c r="AH721">
        <v>10.75</v>
      </c>
      <c r="AI721">
        <v>10.25</v>
      </c>
      <c r="AJ721">
        <v>9.75</v>
      </c>
      <c r="AK721">
        <v>9</v>
      </c>
      <c r="AL721">
        <v>8.75</v>
      </c>
      <c r="AM721">
        <v>8.5</v>
      </c>
      <c r="AN721">
        <v>8.125</v>
      </c>
    </row>
    <row r="722" spans="1:40" x14ac:dyDescent="0.3">
      <c r="A722" s="3">
        <v>44879</v>
      </c>
      <c r="Y722">
        <v>13.75</v>
      </c>
      <c r="Z722">
        <v>13.75</v>
      </c>
      <c r="AA722">
        <v>13.75</v>
      </c>
      <c r="AB722">
        <v>13.75</v>
      </c>
      <c r="AC722">
        <v>13.5</v>
      </c>
      <c r="AD722">
        <v>13</v>
      </c>
      <c r="AE722">
        <v>12.5</v>
      </c>
      <c r="AF722">
        <v>11.75</v>
      </c>
      <c r="AG722">
        <v>11.25</v>
      </c>
      <c r="AH722">
        <v>10.75</v>
      </c>
      <c r="AI722">
        <v>10.25</v>
      </c>
      <c r="AJ722">
        <v>9.75</v>
      </c>
      <c r="AK722">
        <v>9.25</v>
      </c>
      <c r="AL722">
        <v>8.75</v>
      </c>
      <c r="AM722">
        <v>8.5</v>
      </c>
      <c r="AN722">
        <v>8.125</v>
      </c>
    </row>
    <row r="723" spans="1:40" x14ac:dyDescent="0.3">
      <c r="A723" s="3">
        <v>44881</v>
      </c>
      <c r="Y723">
        <v>13.75</v>
      </c>
      <c r="Z723">
        <v>13.75</v>
      </c>
      <c r="AA723">
        <v>13.75</v>
      </c>
      <c r="AB723">
        <v>13.75</v>
      </c>
      <c r="AC723">
        <v>13.5</v>
      </c>
      <c r="AD723">
        <v>13</v>
      </c>
      <c r="AE723">
        <v>12.5</v>
      </c>
      <c r="AF723">
        <v>11.75</v>
      </c>
      <c r="AG723">
        <v>11.25</v>
      </c>
      <c r="AH723">
        <v>10.75</v>
      </c>
      <c r="AI723">
        <v>10.25</v>
      </c>
      <c r="AJ723">
        <v>9.75</v>
      </c>
      <c r="AK723">
        <v>9.25</v>
      </c>
      <c r="AL723">
        <v>8.75</v>
      </c>
      <c r="AM723">
        <v>8.5</v>
      </c>
      <c r="AN723">
        <v>8.25</v>
      </c>
    </row>
    <row r="724" spans="1:40" x14ac:dyDescent="0.3">
      <c r="A724" s="3">
        <v>44882</v>
      </c>
      <c r="Y724">
        <v>13.75</v>
      </c>
      <c r="Z724">
        <v>13.75</v>
      </c>
      <c r="AA724">
        <v>13.75</v>
      </c>
      <c r="AB724">
        <v>13.75</v>
      </c>
      <c r="AC724">
        <v>13.5</v>
      </c>
      <c r="AD724">
        <v>13</v>
      </c>
      <c r="AE724">
        <v>12.5</v>
      </c>
      <c r="AF724">
        <v>11.75</v>
      </c>
      <c r="AG724">
        <v>11.25</v>
      </c>
      <c r="AH724">
        <v>10.75</v>
      </c>
      <c r="AI724">
        <v>10.25</v>
      </c>
      <c r="AJ724">
        <v>9.75</v>
      </c>
      <c r="AK724">
        <v>9.25</v>
      </c>
      <c r="AL724">
        <v>8.75</v>
      </c>
      <c r="AM724">
        <v>8.5</v>
      </c>
      <c r="AN724">
        <v>8.25</v>
      </c>
    </row>
    <row r="725" spans="1:40" x14ac:dyDescent="0.3">
      <c r="A725" s="3">
        <v>44883</v>
      </c>
      <c r="Y725">
        <v>13.75</v>
      </c>
      <c r="Z725">
        <v>13.75</v>
      </c>
      <c r="AA725">
        <v>13.75</v>
      </c>
      <c r="AB725">
        <v>13.75</v>
      </c>
      <c r="AC725">
        <v>13.5</v>
      </c>
      <c r="AD725">
        <v>13</v>
      </c>
      <c r="AE725">
        <v>12.5</v>
      </c>
      <c r="AF725">
        <v>12</v>
      </c>
      <c r="AG725">
        <v>11.5</v>
      </c>
      <c r="AH725">
        <v>11</v>
      </c>
      <c r="AI725">
        <v>10.5</v>
      </c>
      <c r="AJ725">
        <v>10</v>
      </c>
      <c r="AK725">
        <v>9.5</v>
      </c>
      <c r="AL725">
        <v>9</v>
      </c>
      <c r="AM725">
        <v>8.5</v>
      </c>
      <c r="AN725">
        <v>8.25</v>
      </c>
    </row>
    <row r="726" spans="1:40" x14ac:dyDescent="0.3">
      <c r="A726" s="3">
        <v>44886</v>
      </c>
      <c r="Y726">
        <v>13.75</v>
      </c>
      <c r="Z726">
        <v>13.75</v>
      </c>
      <c r="AA726">
        <v>13.75</v>
      </c>
      <c r="AB726">
        <v>13.75</v>
      </c>
      <c r="AC726">
        <v>13.5</v>
      </c>
      <c r="AD726">
        <v>13</v>
      </c>
      <c r="AE726">
        <v>12.5</v>
      </c>
      <c r="AF726">
        <v>12</v>
      </c>
      <c r="AG726">
        <v>11.5</v>
      </c>
      <c r="AH726">
        <v>11</v>
      </c>
      <c r="AI726">
        <v>10.5</v>
      </c>
      <c r="AJ726">
        <v>10</v>
      </c>
      <c r="AK726">
        <v>9.375</v>
      </c>
      <c r="AL726">
        <v>9</v>
      </c>
      <c r="AM726">
        <v>8.625</v>
      </c>
      <c r="AN726">
        <v>8.5</v>
      </c>
    </row>
    <row r="727" spans="1:40" x14ac:dyDescent="0.3">
      <c r="A727" s="3">
        <v>44887</v>
      </c>
      <c r="Y727">
        <v>13.75</v>
      </c>
      <c r="Z727">
        <v>13.75</v>
      </c>
      <c r="AA727">
        <v>13.75</v>
      </c>
      <c r="AB727">
        <v>13.75</v>
      </c>
      <c r="AC727">
        <v>13.5</v>
      </c>
      <c r="AD727">
        <v>13</v>
      </c>
      <c r="AE727">
        <v>12.5</v>
      </c>
      <c r="AF727">
        <v>12</v>
      </c>
      <c r="AG727">
        <v>11.5</v>
      </c>
      <c r="AH727">
        <v>11</v>
      </c>
      <c r="AI727">
        <v>10.5</v>
      </c>
      <c r="AJ727">
        <v>10</v>
      </c>
      <c r="AK727">
        <v>9.375</v>
      </c>
      <c r="AL727">
        <v>9</v>
      </c>
      <c r="AM727">
        <v>8.625</v>
      </c>
      <c r="AN727">
        <v>8.5</v>
      </c>
    </row>
    <row r="728" spans="1:40" x14ac:dyDescent="0.3">
      <c r="A728" s="3">
        <v>44888</v>
      </c>
      <c r="Y728">
        <v>13.75</v>
      </c>
      <c r="Z728">
        <v>13.75</v>
      </c>
      <c r="AA728">
        <v>13.75</v>
      </c>
      <c r="AB728">
        <v>13.75</v>
      </c>
      <c r="AC728">
        <v>13.5</v>
      </c>
      <c r="AD728">
        <v>13</v>
      </c>
      <c r="AE728">
        <v>12.5</v>
      </c>
      <c r="AF728">
        <v>12</v>
      </c>
      <c r="AG728">
        <v>11.5</v>
      </c>
      <c r="AH728">
        <v>11</v>
      </c>
      <c r="AI728">
        <v>10.5</v>
      </c>
      <c r="AJ728">
        <v>10</v>
      </c>
      <c r="AK728">
        <v>9.375</v>
      </c>
      <c r="AL728">
        <v>9</v>
      </c>
      <c r="AM728">
        <v>8.75</v>
      </c>
      <c r="AN728">
        <v>8.5</v>
      </c>
    </row>
    <row r="729" spans="1:40" x14ac:dyDescent="0.3">
      <c r="A729" s="3">
        <v>44889</v>
      </c>
      <c r="Y729">
        <v>13.75</v>
      </c>
      <c r="Z729">
        <v>13.75</v>
      </c>
      <c r="AA729">
        <v>13.75</v>
      </c>
      <c r="AB729">
        <v>13.75</v>
      </c>
      <c r="AC729">
        <v>13.5</v>
      </c>
      <c r="AD729">
        <v>13.25</v>
      </c>
      <c r="AE729">
        <v>12.5</v>
      </c>
      <c r="AF729">
        <v>12</v>
      </c>
      <c r="AG729">
        <v>11.5</v>
      </c>
      <c r="AH729">
        <v>11</v>
      </c>
      <c r="AI729">
        <v>10.5</v>
      </c>
      <c r="AJ729">
        <v>10</v>
      </c>
      <c r="AK729">
        <v>9.5</v>
      </c>
      <c r="AL729">
        <v>9</v>
      </c>
      <c r="AM729">
        <v>8.75</v>
      </c>
      <c r="AN729">
        <v>8.5</v>
      </c>
    </row>
    <row r="730" spans="1:40" x14ac:dyDescent="0.3">
      <c r="A730" s="3">
        <v>44890</v>
      </c>
      <c r="Y730">
        <v>13.75</v>
      </c>
      <c r="Z730">
        <v>13.75</v>
      </c>
      <c r="AA730">
        <v>13.75</v>
      </c>
      <c r="AB730">
        <v>13.75</v>
      </c>
      <c r="AC730">
        <v>13.75</v>
      </c>
      <c r="AD730">
        <v>13.25</v>
      </c>
      <c r="AE730">
        <v>12.5</v>
      </c>
      <c r="AF730">
        <v>12</v>
      </c>
      <c r="AG730">
        <v>11.5</v>
      </c>
      <c r="AH730">
        <v>11</v>
      </c>
      <c r="AI730">
        <v>10.5</v>
      </c>
      <c r="AJ730">
        <v>10</v>
      </c>
      <c r="AK730">
        <v>9.5</v>
      </c>
      <c r="AL730">
        <v>9</v>
      </c>
      <c r="AM730">
        <v>8.75</v>
      </c>
      <c r="AN730">
        <v>8.5</v>
      </c>
    </row>
    <row r="731" spans="1:40" x14ac:dyDescent="0.3">
      <c r="A731" s="3">
        <v>44893</v>
      </c>
      <c r="Y731">
        <v>13.75</v>
      </c>
      <c r="Z731">
        <v>13.75</v>
      </c>
      <c r="AA731">
        <v>13.75</v>
      </c>
      <c r="AB731">
        <v>13.75</v>
      </c>
      <c r="AC731">
        <v>13.75</v>
      </c>
      <c r="AD731">
        <v>13.25</v>
      </c>
      <c r="AE731">
        <v>12.5</v>
      </c>
      <c r="AF731">
        <v>12</v>
      </c>
      <c r="AG731">
        <v>11.5</v>
      </c>
      <c r="AH731">
        <v>11</v>
      </c>
      <c r="AI731">
        <v>10.5</v>
      </c>
      <c r="AJ731">
        <v>10</v>
      </c>
      <c r="AK731">
        <v>9.5</v>
      </c>
      <c r="AL731">
        <v>9</v>
      </c>
      <c r="AM731">
        <v>8.75</v>
      </c>
      <c r="AN731">
        <v>8.5</v>
      </c>
    </row>
    <row r="732" spans="1:40" x14ac:dyDescent="0.3">
      <c r="A732" s="3">
        <v>44894</v>
      </c>
      <c r="Y732">
        <v>13.75</v>
      </c>
      <c r="Z732">
        <v>13.75</v>
      </c>
      <c r="AA732">
        <v>13.75</v>
      </c>
      <c r="AB732">
        <v>13.75</v>
      </c>
      <c r="AC732">
        <v>13.75</v>
      </c>
      <c r="AD732">
        <v>13.25</v>
      </c>
      <c r="AE732">
        <v>12.5</v>
      </c>
      <c r="AF732">
        <v>12</v>
      </c>
      <c r="AG732">
        <v>11.5</v>
      </c>
      <c r="AH732">
        <v>11</v>
      </c>
      <c r="AI732">
        <v>10.5</v>
      </c>
      <c r="AJ732">
        <v>10</v>
      </c>
      <c r="AK732">
        <v>9.5</v>
      </c>
      <c r="AL732">
        <v>9</v>
      </c>
      <c r="AM732">
        <v>8.75</v>
      </c>
      <c r="AN732">
        <v>8.5</v>
      </c>
    </row>
    <row r="733" spans="1:40" x14ac:dyDescent="0.3">
      <c r="A733" s="3">
        <v>44895</v>
      </c>
      <c r="Y733">
        <v>13.75</v>
      </c>
      <c r="Z733">
        <v>13.75</v>
      </c>
      <c r="AA733">
        <v>13.75</v>
      </c>
      <c r="AB733">
        <v>13.75</v>
      </c>
      <c r="AC733">
        <v>13.75</v>
      </c>
      <c r="AD733">
        <v>13.25</v>
      </c>
      <c r="AE733">
        <v>12.5</v>
      </c>
      <c r="AF733">
        <v>12</v>
      </c>
      <c r="AG733">
        <v>11.5</v>
      </c>
      <c r="AH733">
        <v>11</v>
      </c>
      <c r="AI733">
        <v>10.5</v>
      </c>
      <c r="AJ733">
        <v>10</v>
      </c>
      <c r="AK733">
        <v>9.5</v>
      </c>
      <c r="AL733">
        <v>9</v>
      </c>
      <c r="AM733">
        <v>8.75</v>
      </c>
      <c r="AN733">
        <v>8.5</v>
      </c>
    </row>
    <row r="734" spans="1:40" x14ac:dyDescent="0.3">
      <c r="A734" s="3">
        <v>44896</v>
      </c>
      <c r="Y734">
        <v>13.75</v>
      </c>
      <c r="Z734">
        <v>13.75</v>
      </c>
      <c r="AA734">
        <v>13.75</v>
      </c>
      <c r="AB734">
        <v>13.75</v>
      </c>
      <c r="AC734">
        <v>13.75</v>
      </c>
      <c r="AD734">
        <v>13.25</v>
      </c>
      <c r="AE734">
        <v>12.5</v>
      </c>
      <c r="AF734">
        <v>12</v>
      </c>
      <c r="AG734">
        <v>11.5</v>
      </c>
      <c r="AH734">
        <v>11</v>
      </c>
      <c r="AI734">
        <v>10.5</v>
      </c>
      <c r="AJ734">
        <v>10</v>
      </c>
      <c r="AK734">
        <v>9.5</v>
      </c>
      <c r="AL734">
        <v>9</v>
      </c>
      <c r="AM734">
        <v>8.75</v>
      </c>
      <c r="AN734">
        <v>8.5</v>
      </c>
    </row>
    <row r="735" spans="1:40" x14ac:dyDescent="0.3">
      <c r="A735" s="3">
        <v>44897</v>
      </c>
      <c r="Y735">
        <v>13.75</v>
      </c>
      <c r="Z735">
        <v>13.75</v>
      </c>
      <c r="AA735">
        <v>13.75</v>
      </c>
      <c r="AB735">
        <v>13.75</v>
      </c>
      <c r="AC735">
        <v>13.75</v>
      </c>
      <c r="AD735">
        <v>13.25</v>
      </c>
      <c r="AE735">
        <v>12.75</v>
      </c>
      <c r="AF735">
        <v>12.25</v>
      </c>
      <c r="AG735">
        <v>11.75</v>
      </c>
      <c r="AH735">
        <v>11.25</v>
      </c>
      <c r="AI735">
        <v>10.75</v>
      </c>
      <c r="AJ735">
        <v>10.25</v>
      </c>
      <c r="AK735">
        <v>9.75</v>
      </c>
      <c r="AL735">
        <v>9.25</v>
      </c>
      <c r="AM735">
        <v>8.75</v>
      </c>
      <c r="AN735">
        <v>8.5</v>
      </c>
    </row>
    <row r="736" spans="1:40" x14ac:dyDescent="0.3">
      <c r="A736" s="3">
        <v>44900</v>
      </c>
      <c r="Y736">
        <v>13.75</v>
      </c>
      <c r="Z736">
        <v>13.75</v>
      </c>
      <c r="AA736">
        <v>13.75</v>
      </c>
      <c r="AB736">
        <v>13.75</v>
      </c>
      <c r="AC736">
        <v>13.75</v>
      </c>
      <c r="AD736">
        <v>13.25</v>
      </c>
      <c r="AE736">
        <v>12.75</v>
      </c>
      <c r="AF736">
        <v>12.25</v>
      </c>
      <c r="AG736">
        <v>11.75</v>
      </c>
      <c r="AH736">
        <v>11.25</v>
      </c>
      <c r="AI736">
        <v>10.75</v>
      </c>
      <c r="AJ736">
        <v>10.25</v>
      </c>
      <c r="AK736">
        <v>9.75</v>
      </c>
      <c r="AL736">
        <v>9.5</v>
      </c>
      <c r="AM736">
        <v>9</v>
      </c>
      <c r="AN736">
        <v>8.625</v>
      </c>
    </row>
    <row r="737" spans="1:41" x14ac:dyDescent="0.3">
      <c r="A737" s="3">
        <v>44901</v>
      </c>
      <c r="Y737">
        <v>13.75</v>
      </c>
      <c r="Z737">
        <v>13.75</v>
      </c>
      <c r="AA737">
        <v>13.75</v>
      </c>
      <c r="AB737">
        <v>13.75</v>
      </c>
      <c r="AC737">
        <v>13.75</v>
      </c>
      <c r="AD737">
        <v>13.25</v>
      </c>
      <c r="AE737">
        <v>12.75</v>
      </c>
      <c r="AF737">
        <v>12.25</v>
      </c>
      <c r="AG737">
        <v>11.75</v>
      </c>
      <c r="AH737">
        <v>11.25</v>
      </c>
      <c r="AI737">
        <v>10.75</v>
      </c>
      <c r="AJ737">
        <v>10.25</v>
      </c>
      <c r="AK737">
        <v>9.75</v>
      </c>
      <c r="AL737">
        <v>9.25</v>
      </c>
      <c r="AM737">
        <v>9</v>
      </c>
      <c r="AN737">
        <v>8.5</v>
      </c>
    </row>
    <row r="738" spans="1:41" x14ac:dyDescent="0.3">
      <c r="A738" s="3">
        <v>44902</v>
      </c>
      <c r="Y738">
        <v>13.75</v>
      </c>
      <c r="Z738">
        <v>13.75</v>
      </c>
      <c r="AA738">
        <v>13.75</v>
      </c>
      <c r="AB738">
        <v>13.75</v>
      </c>
      <c r="AC738">
        <v>13.75</v>
      </c>
      <c r="AD738">
        <v>13.25</v>
      </c>
      <c r="AE738">
        <v>12.75</v>
      </c>
      <c r="AF738">
        <v>12.25</v>
      </c>
      <c r="AG738">
        <v>11.75</v>
      </c>
      <c r="AH738">
        <v>11.25</v>
      </c>
      <c r="AI738">
        <v>10.75</v>
      </c>
      <c r="AJ738">
        <v>10.25</v>
      </c>
      <c r="AK738">
        <v>9.75</v>
      </c>
      <c r="AL738">
        <v>9.25</v>
      </c>
      <c r="AM738">
        <v>9</v>
      </c>
      <c r="AN738">
        <v>8.5</v>
      </c>
    </row>
    <row r="739" spans="1:41" x14ac:dyDescent="0.3">
      <c r="A739" s="3">
        <v>44903</v>
      </c>
      <c r="Z739">
        <v>13.75</v>
      </c>
      <c r="AA739">
        <v>13.75</v>
      </c>
      <c r="AB739">
        <v>13.75</v>
      </c>
      <c r="AC739">
        <v>13.75</v>
      </c>
      <c r="AD739">
        <v>13.25</v>
      </c>
      <c r="AE739">
        <v>12.75</v>
      </c>
      <c r="AF739">
        <v>12.25</v>
      </c>
      <c r="AG739">
        <v>11.75</v>
      </c>
      <c r="AH739">
        <v>11.25</v>
      </c>
      <c r="AI739">
        <v>10.75</v>
      </c>
      <c r="AJ739">
        <v>10.25</v>
      </c>
      <c r="AK739">
        <v>9.75</v>
      </c>
      <c r="AL739">
        <v>9.375</v>
      </c>
      <c r="AM739">
        <v>9</v>
      </c>
      <c r="AN739">
        <v>8.75</v>
      </c>
      <c r="AO739">
        <v>8.5</v>
      </c>
    </row>
    <row r="740" spans="1:41" x14ac:dyDescent="0.3">
      <c r="A740" s="3">
        <v>44904</v>
      </c>
      <c r="Z740">
        <v>13.75</v>
      </c>
      <c r="AA740">
        <v>13.75</v>
      </c>
      <c r="AB740">
        <v>13.75</v>
      </c>
      <c r="AC740">
        <v>13.75</v>
      </c>
      <c r="AD740">
        <v>13.25</v>
      </c>
      <c r="AE740">
        <v>12.75</v>
      </c>
      <c r="AF740">
        <v>12.25</v>
      </c>
      <c r="AG740">
        <v>11.75</v>
      </c>
      <c r="AH740">
        <v>11.25</v>
      </c>
      <c r="AI740">
        <v>10.75</v>
      </c>
      <c r="AJ740">
        <v>10.25</v>
      </c>
      <c r="AK740">
        <v>10</v>
      </c>
      <c r="AL740">
        <v>9.5</v>
      </c>
      <c r="AM740">
        <v>9</v>
      </c>
      <c r="AN740">
        <v>8.75</v>
      </c>
      <c r="AO740">
        <v>8.5</v>
      </c>
    </row>
    <row r="741" spans="1:41" x14ac:dyDescent="0.3">
      <c r="A741" s="3">
        <v>44907</v>
      </c>
      <c r="Z741">
        <v>13.75</v>
      </c>
      <c r="AA741">
        <v>13.75</v>
      </c>
      <c r="AB741">
        <v>13.75</v>
      </c>
      <c r="AC741">
        <v>13.75</v>
      </c>
      <c r="AD741">
        <v>13.25</v>
      </c>
      <c r="AE741">
        <v>12.75</v>
      </c>
      <c r="AF741">
        <v>12.25</v>
      </c>
      <c r="AG741">
        <v>11.75</v>
      </c>
      <c r="AH741">
        <v>11.25</v>
      </c>
      <c r="AI741">
        <v>10.75</v>
      </c>
      <c r="AJ741">
        <v>10.25</v>
      </c>
      <c r="AK741">
        <v>10</v>
      </c>
      <c r="AL741">
        <v>9.5</v>
      </c>
      <c r="AM741">
        <v>9</v>
      </c>
      <c r="AN741">
        <v>8.75</v>
      </c>
      <c r="AO741">
        <v>8.5</v>
      </c>
    </row>
    <row r="742" spans="1:41" x14ac:dyDescent="0.3">
      <c r="A742" s="3">
        <v>44908</v>
      </c>
      <c r="Z742">
        <v>13.75</v>
      </c>
      <c r="AA742">
        <v>13.75</v>
      </c>
      <c r="AB742">
        <v>13.75</v>
      </c>
      <c r="AC742">
        <v>13.75</v>
      </c>
      <c r="AD742">
        <v>13.25</v>
      </c>
      <c r="AE742">
        <v>12.75</v>
      </c>
      <c r="AF742">
        <v>12.25</v>
      </c>
      <c r="AG742">
        <v>11.75</v>
      </c>
      <c r="AH742">
        <v>11.25</v>
      </c>
      <c r="AI742">
        <v>10.75</v>
      </c>
      <c r="AJ742">
        <v>10.25</v>
      </c>
      <c r="AK742">
        <v>10</v>
      </c>
      <c r="AL742">
        <v>9.5</v>
      </c>
      <c r="AM742">
        <v>9</v>
      </c>
      <c r="AN742">
        <v>8.75</v>
      </c>
      <c r="AO742">
        <v>8.5</v>
      </c>
    </row>
    <row r="743" spans="1:41" x14ac:dyDescent="0.3">
      <c r="A743" s="3">
        <v>44909</v>
      </c>
      <c r="Z743">
        <v>13.75</v>
      </c>
      <c r="AA743">
        <v>13.75</v>
      </c>
      <c r="AB743">
        <v>13.75</v>
      </c>
      <c r="AC743">
        <v>13.75</v>
      </c>
      <c r="AD743">
        <v>13.25</v>
      </c>
      <c r="AE743">
        <v>12.75</v>
      </c>
      <c r="AF743">
        <v>12.25</v>
      </c>
      <c r="AG743">
        <v>11.75</v>
      </c>
      <c r="AH743">
        <v>11.25</v>
      </c>
      <c r="AI743">
        <v>10.75</v>
      </c>
      <c r="AJ743">
        <v>10.5</v>
      </c>
      <c r="AK743">
        <v>10</v>
      </c>
      <c r="AL743">
        <v>9.5</v>
      </c>
      <c r="AM743">
        <v>9</v>
      </c>
      <c r="AN743">
        <v>8.875</v>
      </c>
      <c r="AO743">
        <v>8.5</v>
      </c>
    </row>
    <row r="744" spans="1:41" x14ac:dyDescent="0.3">
      <c r="A744" s="3">
        <v>44910</v>
      </c>
      <c r="Z744">
        <v>13.75</v>
      </c>
      <c r="AA744">
        <v>13.75</v>
      </c>
      <c r="AB744">
        <v>13.75</v>
      </c>
      <c r="AC744">
        <v>13.75</v>
      </c>
      <c r="AD744">
        <v>13.25</v>
      </c>
      <c r="AE744">
        <v>12.75</v>
      </c>
      <c r="AF744">
        <v>12.25</v>
      </c>
      <c r="AG744">
        <v>11.75</v>
      </c>
      <c r="AH744">
        <v>11.25</v>
      </c>
      <c r="AI744">
        <v>10.75</v>
      </c>
      <c r="AJ744">
        <v>10.5</v>
      </c>
      <c r="AK744">
        <v>10</v>
      </c>
      <c r="AL744">
        <v>9.5</v>
      </c>
      <c r="AM744">
        <v>9</v>
      </c>
      <c r="AN744">
        <v>8.875</v>
      </c>
      <c r="AO744">
        <v>8.5</v>
      </c>
    </row>
    <row r="745" spans="1:41" x14ac:dyDescent="0.3">
      <c r="A745" s="3">
        <v>44911</v>
      </c>
      <c r="Z745">
        <v>13.75</v>
      </c>
      <c r="AA745">
        <v>13.75</v>
      </c>
      <c r="AB745">
        <v>13.75</v>
      </c>
      <c r="AC745">
        <v>13.75</v>
      </c>
      <c r="AD745">
        <v>13.25</v>
      </c>
      <c r="AE745">
        <v>12.75</v>
      </c>
      <c r="AF745">
        <v>12.25</v>
      </c>
      <c r="AG745">
        <v>11.75</v>
      </c>
      <c r="AH745">
        <v>11.25</v>
      </c>
      <c r="AI745">
        <v>11</v>
      </c>
      <c r="AJ745">
        <v>10.5</v>
      </c>
      <c r="AK745">
        <v>10</v>
      </c>
      <c r="AL745">
        <v>9.625</v>
      </c>
      <c r="AM745">
        <v>9.125</v>
      </c>
      <c r="AN745">
        <v>9</v>
      </c>
      <c r="AO745">
        <v>9</v>
      </c>
    </row>
    <row r="746" spans="1:41" x14ac:dyDescent="0.3">
      <c r="A746" s="3">
        <v>44914</v>
      </c>
      <c r="Z746">
        <v>13.75</v>
      </c>
      <c r="AA746">
        <v>13.75</v>
      </c>
      <c r="AB746">
        <v>13.75</v>
      </c>
      <c r="AC746">
        <v>13.75</v>
      </c>
      <c r="AD746">
        <v>13.25</v>
      </c>
      <c r="AE746">
        <v>12.75</v>
      </c>
      <c r="AF746">
        <v>12.25</v>
      </c>
      <c r="AG746">
        <v>11.75</v>
      </c>
      <c r="AH746">
        <v>11.5</v>
      </c>
      <c r="AI746">
        <v>11</v>
      </c>
      <c r="AJ746">
        <v>10.5</v>
      </c>
      <c r="AK746">
        <v>10</v>
      </c>
      <c r="AL746">
        <v>9.5</v>
      </c>
      <c r="AM746">
        <v>9</v>
      </c>
      <c r="AN746">
        <v>9</v>
      </c>
      <c r="AO746">
        <v>9</v>
      </c>
    </row>
    <row r="747" spans="1:41" x14ac:dyDescent="0.3">
      <c r="A747" s="3">
        <v>44915</v>
      </c>
      <c r="Z747">
        <v>13.75</v>
      </c>
      <c r="AA747">
        <v>13.75</v>
      </c>
      <c r="AB747">
        <v>13.75</v>
      </c>
      <c r="AC747">
        <v>13.75</v>
      </c>
      <c r="AD747">
        <v>13.25</v>
      </c>
      <c r="AE747">
        <v>12.75</v>
      </c>
      <c r="AF747">
        <v>12.25</v>
      </c>
      <c r="AG747">
        <v>11.75</v>
      </c>
      <c r="AH747">
        <v>11.5</v>
      </c>
      <c r="AI747">
        <v>11</v>
      </c>
      <c r="AJ747">
        <v>10.5</v>
      </c>
      <c r="AK747">
        <v>10</v>
      </c>
      <c r="AL747">
        <v>9.5</v>
      </c>
      <c r="AM747">
        <v>9.125</v>
      </c>
      <c r="AN747">
        <v>9</v>
      </c>
      <c r="AO747">
        <v>9</v>
      </c>
    </row>
    <row r="748" spans="1:41" x14ac:dyDescent="0.3">
      <c r="A748" s="3">
        <v>44916</v>
      </c>
      <c r="Z748">
        <v>13.75</v>
      </c>
      <c r="AA748">
        <v>13.75</v>
      </c>
      <c r="AB748">
        <v>13.75</v>
      </c>
      <c r="AC748">
        <v>13.75</v>
      </c>
      <c r="AD748">
        <v>13.375</v>
      </c>
      <c r="AE748">
        <v>12.875</v>
      </c>
      <c r="AF748">
        <v>12.375</v>
      </c>
      <c r="AG748">
        <v>11.875</v>
      </c>
      <c r="AH748">
        <v>11.5</v>
      </c>
      <c r="AI748">
        <v>11</v>
      </c>
      <c r="AJ748">
        <v>10.5</v>
      </c>
      <c r="AK748">
        <v>10</v>
      </c>
      <c r="AL748">
        <v>9.625</v>
      </c>
      <c r="AM748">
        <v>9.25</v>
      </c>
      <c r="AN748">
        <v>9</v>
      </c>
      <c r="AO748">
        <v>9</v>
      </c>
    </row>
    <row r="749" spans="1:41" x14ac:dyDescent="0.3">
      <c r="A749" s="3">
        <v>44917</v>
      </c>
      <c r="Z749">
        <v>13.75</v>
      </c>
      <c r="AA749">
        <v>13.75</v>
      </c>
      <c r="AB749">
        <v>13.75</v>
      </c>
      <c r="AC749">
        <v>13.75</v>
      </c>
      <c r="AD749">
        <v>13.5</v>
      </c>
      <c r="AE749">
        <v>13</v>
      </c>
      <c r="AF749">
        <v>12.5</v>
      </c>
      <c r="AG749">
        <v>12</v>
      </c>
      <c r="AH749">
        <v>11.5</v>
      </c>
      <c r="AI749">
        <v>11</v>
      </c>
      <c r="AJ749">
        <v>10.5</v>
      </c>
      <c r="AK749">
        <v>10</v>
      </c>
      <c r="AL749">
        <v>9.625</v>
      </c>
      <c r="AM749">
        <v>9.25</v>
      </c>
      <c r="AN749">
        <v>9</v>
      </c>
      <c r="AO749">
        <v>9</v>
      </c>
    </row>
    <row r="750" spans="1:41" x14ac:dyDescent="0.3">
      <c r="A750" s="3">
        <v>44918</v>
      </c>
      <c r="Z750">
        <v>13.75</v>
      </c>
      <c r="AA750">
        <v>13.75</v>
      </c>
      <c r="AB750">
        <v>13.75</v>
      </c>
      <c r="AC750">
        <v>13.75</v>
      </c>
      <c r="AD750">
        <v>13.5</v>
      </c>
      <c r="AE750">
        <v>13</v>
      </c>
      <c r="AF750">
        <v>12.5</v>
      </c>
      <c r="AG750">
        <v>12</v>
      </c>
      <c r="AH750">
        <v>11.75</v>
      </c>
      <c r="AI750">
        <v>11</v>
      </c>
      <c r="AJ750">
        <v>10.5</v>
      </c>
      <c r="AK750">
        <v>10.25</v>
      </c>
      <c r="AL750">
        <v>10</v>
      </c>
      <c r="AM750">
        <v>9.5</v>
      </c>
      <c r="AN750">
        <v>9.375</v>
      </c>
      <c r="AO750">
        <v>9</v>
      </c>
    </row>
    <row r="751" spans="1:41" x14ac:dyDescent="0.3">
      <c r="A751" s="3">
        <v>44921</v>
      </c>
      <c r="Z751">
        <v>13.75</v>
      </c>
      <c r="AA751">
        <v>13.75</v>
      </c>
      <c r="AB751">
        <v>13.75</v>
      </c>
      <c r="AC751">
        <v>13.75</v>
      </c>
      <c r="AD751">
        <v>13.5</v>
      </c>
      <c r="AE751">
        <v>13</v>
      </c>
      <c r="AF751">
        <v>12.75</v>
      </c>
      <c r="AG751">
        <v>12</v>
      </c>
      <c r="AH751">
        <v>11.75</v>
      </c>
      <c r="AI751">
        <v>11</v>
      </c>
      <c r="AJ751">
        <v>10.5</v>
      </c>
      <c r="AK751">
        <v>10.25</v>
      </c>
      <c r="AL751">
        <v>10</v>
      </c>
      <c r="AM751">
        <v>9.5</v>
      </c>
      <c r="AN751">
        <v>9.375</v>
      </c>
      <c r="AO751">
        <v>9</v>
      </c>
    </row>
    <row r="752" spans="1:41" x14ac:dyDescent="0.3">
      <c r="A752" s="3">
        <v>44922</v>
      </c>
      <c r="Z752">
        <v>13.75</v>
      </c>
      <c r="AA752">
        <v>13.75</v>
      </c>
      <c r="AB752">
        <v>13.75</v>
      </c>
      <c r="AC752">
        <v>13.75</v>
      </c>
      <c r="AD752">
        <v>13.5</v>
      </c>
      <c r="AE752">
        <v>13.125</v>
      </c>
      <c r="AF752">
        <v>12.625</v>
      </c>
      <c r="AG752">
        <v>12</v>
      </c>
      <c r="AH752">
        <v>11.75</v>
      </c>
      <c r="AI752">
        <v>11</v>
      </c>
      <c r="AJ752">
        <v>10.5</v>
      </c>
      <c r="AK752">
        <v>10.25</v>
      </c>
      <c r="AL752">
        <v>10</v>
      </c>
      <c r="AM752">
        <v>9.5</v>
      </c>
      <c r="AN752">
        <v>9.5</v>
      </c>
      <c r="AO752">
        <v>9</v>
      </c>
    </row>
    <row r="753" spans="1:41" x14ac:dyDescent="0.3">
      <c r="A753" s="3">
        <v>44923</v>
      </c>
      <c r="Z753">
        <v>13.75</v>
      </c>
      <c r="AA753">
        <v>13.75</v>
      </c>
      <c r="AB753">
        <v>13.75</v>
      </c>
      <c r="AC753">
        <v>13.75</v>
      </c>
      <c r="AD753">
        <v>13.5</v>
      </c>
      <c r="AE753">
        <v>13.25</v>
      </c>
      <c r="AF753">
        <v>12.75</v>
      </c>
      <c r="AG753">
        <v>12</v>
      </c>
      <c r="AH753">
        <v>11.75</v>
      </c>
      <c r="AI753">
        <v>11</v>
      </c>
      <c r="AJ753">
        <v>10.5</v>
      </c>
      <c r="AK753">
        <v>10.25</v>
      </c>
      <c r="AL753">
        <v>10</v>
      </c>
      <c r="AM753">
        <v>9.5</v>
      </c>
      <c r="AN753">
        <v>9.5</v>
      </c>
      <c r="AO753">
        <v>9</v>
      </c>
    </row>
    <row r="754" spans="1:41" x14ac:dyDescent="0.3">
      <c r="A754" s="3">
        <v>44924</v>
      </c>
      <c r="Z754">
        <v>13.75</v>
      </c>
      <c r="AA754">
        <v>13.75</v>
      </c>
      <c r="AB754">
        <v>13.75</v>
      </c>
      <c r="AC754">
        <v>13.75</v>
      </c>
      <c r="AD754">
        <v>13.625</v>
      </c>
      <c r="AE754">
        <v>13.25</v>
      </c>
      <c r="AF754">
        <v>12.75</v>
      </c>
      <c r="AG754">
        <v>12.125</v>
      </c>
      <c r="AH754">
        <v>11.75</v>
      </c>
      <c r="AI754">
        <v>11.25</v>
      </c>
      <c r="AJ754">
        <v>10.75</v>
      </c>
      <c r="AK754">
        <v>10.25</v>
      </c>
      <c r="AL754">
        <v>10</v>
      </c>
      <c r="AM754">
        <v>9.5</v>
      </c>
      <c r="AN754">
        <v>9.5</v>
      </c>
      <c r="AO754">
        <v>9</v>
      </c>
    </row>
    <row r="755" spans="1:41" x14ac:dyDescent="0.3">
      <c r="A755" s="3">
        <v>44925</v>
      </c>
      <c r="Z755">
        <v>13.75</v>
      </c>
      <c r="AA755">
        <v>13.75</v>
      </c>
      <c r="AB755">
        <v>13.75</v>
      </c>
      <c r="AC755">
        <v>13.75</v>
      </c>
      <c r="AD755">
        <v>13.75</v>
      </c>
      <c r="AE755">
        <v>13.25</v>
      </c>
      <c r="AF755">
        <v>12.75</v>
      </c>
      <c r="AG755">
        <v>12.25</v>
      </c>
      <c r="AH755">
        <v>11.75</v>
      </c>
      <c r="AI755">
        <v>11.25</v>
      </c>
      <c r="AJ755">
        <v>10.75</v>
      </c>
      <c r="AK755">
        <v>10.5</v>
      </c>
      <c r="AL755">
        <v>10</v>
      </c>
      <c r="AM755">
        <v>9.75</v>
      </c>
      <c r="AN755">
        <v>9.5</v>
      </c>
      <c r="AO755">
        <v>9</v>
      </c>
    </row>
    <row r="756" spans="1:41" x14ac:dyDescent="0.3">
      <c r="A756" s="3">
        <v>44928</v>
      </c>
      <c r="Z756">
        <v>13.75</v>
      </c>
      <c r="AA756">
        <v>13.75</v>
      </c>
      <c r="AB756">
        <v>13.75</v>
      </c>
      <c r="AC756">
        <v>13.75</v>
      </c>
      <c r="AD756">
        <v>13.75</v>
      </c>
      <c r="AE756">
        <v>13.25</v>
      </c>
      <c r="AF756">
        <v>12.75</v>
      </c>
      <c r="AG756">
        <v>12.25</v>
      </c>
      <c r="AH756">
        <v>11.75</v>
      </c>
      <c r="AI756">
        <v>11.25</v>
      </c>
      <c r="AJ756">
        <v>10.875</v>
      </c>
      <c r="AK756">
        <v>10.5</v>
      </c>
      <c r="AL756">
        <v>10</v>
      </c>
      <c r="AM756">
        <v>9.75</v>
      </c>
      <c r="AN756">
        <v>9.5</v>
      </c>
      <c r="AO756">
        <v>9</v>
      </c>
    </row>
    <row r="757" spans="1:41" x14ac:dyDescent="0.3">
      <c r="A757" s="3">
        <v>44929</v>
      </c>
      <c r="Z757">
        <v>13.75</v>
      </c>
      <c r="AA757">
        <v>13.75</v>
      </c>
      <c r="AB757">
        <v>13.75</v>
      </c>
      <c r="AC757">
        <v>13.75</v>
      </c>
      <c r="AD757">
        <v>13.75</v>
      </c>
      <c r="AE757">
        <v>13.25</v>
      </c>
      <c r="AF757">
        <v>12.75</v>
      </c>
      <c r="AG757">
        <v>12.25</v>
      </c>
      <c r="AH757">
        <v>11.75</v>
      </c>
      <c r="AI757">
        <v>11.25</v>
      </c>
      <c r="AJ757">
        <v>10.75</v>
      </c>
      <c r="AK757">
        <v>10.5</v>
      </c>
      <c r="AL757">
        <v>10</v>
      </c>
      <c r="AM757">
        <v>9.75</v>
      </c>
      <c r="AN757">
        <v>9.5</v>
      </c>
      <c r="AO757">
        <v>9</v>
      </c>
    </row>
    <row r="758" spans="1:41" x14ac:dyDescent="0.3">
      <c r="A758" s="3">
        <v>44930</v>
      </c>
      <c r="Z758">
        <v>13.75</v>
      </c>
      <c r="AA758">
        <v>13.75</v>
      </c>
      <c r="AB758">
        <v>13.75</v>
      </c>
      <c r="AC758">
        <v>13.75</v>
      </c>
      <c r="AD758">
        <v>13.75</v>
      </c>
      <c r="AE758">
        <v>13.25</v>
      </c>
      <c r="AF758">
        <v>12.75</v>
      </c>
      <c r="AG758">
        <v>12.25</v>
      </c>
      <c r="AH758">
        <v>11.75</v>
      </c>
      <c r="AI758">
        <v>11.25</v>
      </c>
      <c r="AJ758">
        <v>10.75</v>
      </c>
      <c r="AK758">
        <v>10.5</v>
      </c>
      <c r="AL758">
        <v>10</v>
      </c>
      <c r="AM758">
        <v>9.75</v>
      </c>
      <c r="AN758">
        <v>9.5</v>
      </c>
      <c r="AO758">
        <v>9</v>
      </c>
    </row>
    <row r="759" spans="1:41" x14ac:dyDescent="0.3">
      <c r="A759" s="3">
        <v>44931</v>
      </c>
      <c r="Z759">
        <v>13.75</v>
      </c>
      <c r="AA759">
        <v>13.75</v>
      </c>
      <c r="AB759">
        <v>13.75</v>
      </c>
      <c r="AC759">
        <v>13.75</v>
      </c>
      <c r="AD759">
        <v>13.75</v>
      </c>
      <c r="AE759">
        <v>13.25</v>
      </c>
      <c r="AF759">
        <v>12.75</v>
      </c>
      <c r="AG759">
        <v>12.25</v>
      </c>
      <c r="AH759">
        <v>11.75</v>
      </c>
      <c r="AI759">
        <v>11.25</v>
      </c>
      <c r="AJ759">
        <v>10.75</v>
      </c>
      <c r="AK759">
        <v>10.5</v>
      </c>
      <c r="AL759">
        <v>10</v>
      </c>
      <c r="AM759">
        <v>9.75</v>
      </c>
      <c r="AN759">
        <v>9.5</v>
      </c>
      <c r="AO759">
        <v>9</v>
      </c>
    </row>
    <row r="760" spans="1:41" x14ac:dyDescent="0.3">
      <c r="A760" s="3">
        <v>44932</v>
      </c>
      <c r="Z760">
        <v>13.75</v>
      </c>
      <c r="AA760">
        <v>13.75</v>
      </c>
      <c r="AB760">
        <v>13.75</v>
      </c>
      <c r="AC760">
        <v>13.75</v>
      </c>
      <c r="AD760">
        <v>13.75</v>
      </c>
      <c r="AE760">
        <v>13.25</v>
      </c>
      <c r="AF760">
        <v>12.75</v>
      </c>
      <c r="AG760">
        <v>12.25</v>
      </c>
      <c r="AH760">
        <v>11.75</v>
      </c>
      <c r="AI760">
        <v>11.25</v>
      </c>
      <c r="AJ760">
        <v>10.875</v>
      </c>
      <c r="AK760">
        <v>10.5</v>
      </c>
      <c r="AL760">
        <v>10</v>
      </c>
      <c r="AM760">
        <v>9.75</v>
      </c>
      <c r="AN760">
        <v>9.5</v>
      </c>
      <c r="AO760">
        <v>9.25</v>
      </c>
    </row>
    <row r="761" spans="1:41" x14ac:dyDescent="0.3">
      <c r="A761" s="3">
        <v>44935</v>
      </c>
      <c r="Z761">
        <v>13.75</v>
      </c>
      <c r="AA761">
        <v>13.75</v>
      </c>
      <c r="AB761">
        <v>13.75</v>
      </c>
      <c r="AC761">
        <v>13.75</v>
      </c>
      <c r="AD761">
        <v>13.75</v>
      </c>
      <c r="AE761">
        <v>13.25</v>
      </c>
      <c r="AF761">
        <v>12.875</v>
      </c>
      <c r="AG761">
        <v>12.25</v>
      </c>
      <c r="AH761">
        <v>11.75</v>
      </c>
      <c r="AI761">
        <v>11.25</v>
      </c>
      <c r="AJ761">
        <v>10.75</v>
      </c>
      <c r="AK761">
        <v>10.5</v>
      </c>
      <c r="AL761">
        <v>10</v>
      </c>
      <c r="AM761">
        <v>9.75</v>
      </c>
      <c r="AN761">
        <v>9.5</v>
      </c>
      <c r="AO761">
        <v>9.25</v>
      </c>
    </row>
    <row r="762" spans="1:41" x14ac:dyDescent="0.3">
      <c r="A762" s="3">
        <v>44936</v>
      </c>
      <c r="Z762">
        <v>13.75</v>
      </c>
      <c r="AA762">
        <v>13.75</v>
      </c>
      <c r="AB762">
        <v>13.75</v>
      </c>
      <c r="AC762">
        <v>13.75</v>
      </c>
      <c r="AD762">
        <v>13.75</v>
      </c>
      <c r="AE762">
        <v>13.25</v>
      </c>
      <c r="AF762">
        <v>13</v>
      </c>
      <c r="AG762">
        <v>12.25</v>
      </c>
      <c r="AH762">
        <v>11.75</v>
      </c>
      <c r="AI762">
        <v>11.25</v>
      </c>
      <c r="AJ762">
        <v>10.75</v>
      </c>
      <c r="AK762">
        <v>10.5</v>
      </c>
      <c r="AL762">
        <v>10</v>
      </c>
      <c r="AM762">
        <v>9.75</v>
      </c>
      <c r="AN762">
        <v>9.5</v>
      </c>
      <c r="AO762">
        <v>9</v>
      </c>
    </row>
    <row r="763" spans="1:41" x14ac:dyDescent="0.3">
      <c r="A763" s="3">
        <v>44937</v>
      </c>
      <c r="Z763">
        <v>13.75</v>
      </c>
      <c r="AA763">
        <v>13.75</v>
      </c>
      <c r="AB763">
        <v>13.75</v>
      </c>
      <c r="AC763">
        <v>13.75</v>
      </c>
      <c r="AD763">
        <v>13.75</v>
      </c>
      <c r="AE763">
        <v>13.25</v>
      </c>
      <c r="AF763">
        <v>13</v>
      </c>
      <c r="AG763">
        <v>12.25</v>
      </c>
      <c r="AH763">
        <v>11.75</v>
      </c>
      <c r="AI763">
        <v>11.25</v>
      </c>
      <c r="AJ763">
        <v>10.75</v>
      </c>
      <c r="AK763">
        <v>10.5</v>
      </c>
      <c r="AL763">
        <v>10</v>
      </c>
      <c r="AM763">
        <v>9.75</v>
      </c>
      <c r="AN763">
        <v>9.5</v>
      </c>
      <c r="AO763">
        <v>9</v>
      </c>
    </row>
    <row r="764" spans="1:41" x14ac:dyDescent="0.3">
      <c r="A764" s="3">
        <v>44938</v>
      </c>
      <c r="Z764">
        <v>13.75</v>
      </c>
      <c r="AA764">
        <v>13.75</v>
      </c>
      <c r="AB764">
        <v>13.75</v>
      </c>
      <c r="AC764">
        <v>13.75</v>
      </c>
      <c r="AD764">
        <v>13.75</v>
      </c>
      <c r="AE764">
        <v>13.25</v>
      </c>
      <c r="AF764">
        <v>13</v>
      </c>
      <c r="AG764">
        <v>12.5</v>
      </c>
      <c r="AH764">
        <v>11.75</v>
      </c>
      <c r="AI764">
        <v>11.25</v>
      </c>
      <c r="AJ764">
        <v>10.75</v>
      </c>
      <c r="AK764">
        <v>10.5</v>
      </c>
      <c r="AL764">
        <v>10</v>
      </c>
      <c r="AM764">
        <v>9.75</v>
      </c>
      <c r="AN764">
        <v>9.5</v>
      </c>
      <c r="AO764">
        <v>9</v>
      </c>
    </row>
    <row r="765" spans="1:41" x14ac:dyDescent="0.3">
      <c r="A765" s="3">
        <v>44939</v>
      </c>
      <c r="Z765">
        <v>13.75</v>
      </c>
      <c r="AA765">
        <v>13.75</v>
      </c>
      <c r="AB765">
        <v>13.75</v>
      </c>
      <c r="AC765">
        <v>13.75</v>
      </c>
      <c r="AD765">
        <v>13.75</v>
      </c>
      <c r="AE765">
        <v>13.25</v>
      </c>
      <c r="AF765">
        <v>13</v>
      </c>
      <c r="AG765">
        <v>12.5</v>
      </c>
      <c r="AH765">
        <v>11.75</v>
      </c>
      <c r="AI765">
        <v>11.25</v>
      </c>
      <c r="AJ765">
        <v>10.75</v>
      </c>
      <c r="AK765">
        <v>10.5</v>
      </c>
      <c r="AL765">
        <v>10</v>
      </c>
      <c r="AM765">
        <v>9.875</v>
      </c>
      <c r="AN765">
        <v>9.5</v>
      </c>
      <c r="AO765">
        <v>9.25</v>
      </c>
    </row>
    <row r="766" spans="1:41" x14ac:dyDescent="0.3">
      <c r="A766" s="3">
        <v>44942</v>
      </c>
      <c r="Z766">
        <v>13.75</v>
      </c>
      <c r="AA766">
        <v>13.75</v>
      </c>
      <c r="AB766">
        <v>13.75</v>
      </c>
      <c r="AC766">
        <v>13.75</v>
      </c>
      <c r="AD766">
        <v>13.75</v>
      </c>
      <c r="AE766">
        <v>13.25</v>
      </c>
      <c r="AF766">
        <v>13</v>
      </c>
      <c r="AG766">
        <v>12.5</v>
      </c>
      <c r="AH766">
        <v>11.75</v>
      </c>
      <c r="AI766">
        <v>11.25</v>
      </c>
      <c r="AJ766">
        <v>10.75</v>
      </c>
      <c r="AK766">
        <v>10.5</v>
      </c>
      <c r="AL766">
        <v>10</v>
      </c>
      <c r="AM766">
        <v>10</v>
      </c>
      <c r="AN766">
        <v>9.5</v>
      </c>
      <c r="AO766">
        <v>9.25</v>
      </c>
    </row>
    <row r="767" spans="1:41" x14ac:dyDescent="0.3">
      <c r="A767" s="3">
        <v>44943</v>
      </c>
      <c r="Z767">
        <v>13.75</v>
      </c>
      <c r="AA767">
        <v>13.75</v>
      </c>
      <c r="AB767">
        <v>13.75</v>
      </c>
      <c r="AC767">
        <v>13.75</v>
      </c>
      <c r="AD767">
        <v>13.75</v>
      </c>
      <c r="AE767">
        <v>13.25</v>
      </c>
      <c r="AF767">
        <v>13</v>
      </c>
      <c r="AG767">
        <v>12.5</v>
      </c>
      <c r="AH767">
        <v>11.75</v>
      </c>
      <c r="AI767">
        <v>11.25</v>
      </c>
      <c r="AJ767">
        <v>10.75</v>
      </c>
      <c r="AK767">
        <v>10.5</v>
      </c>
      <c r="AL767">
        <v>10</v>
      </c>
      <c r="AM767">
        <v>10</v>
      </c>
      <c r="AN767">
        <v>9.5</v>
      </c>
      <c r="AO767">
        <v>9.25</v>
      </c>
    </row>
    <row r="768" spans="1:41" x14ac:dyDescent="0.3">
      <c r="A768" s="3">
        <v>44944</v>
      </c>
      <c r="Z768">
        <v>13.75</v>
      </c>
      <c r="AA768">
        <v>13.75</v>
      </c>
      <c r="AB768">
        <v>13.75</v>
      </c>
      <c r="AC768">
        <v>13.75</v>
      </c>
      <c r="AD768">
        <v>13.75</v>
      </c>
      <c r="AE768">
        <v>13.5</v>
      </c>
      <c r="AF768">
        <v>13</v>
      </c>
      <c r="AG768">
        <v>12.5</v>
      </c>
      <c r="AH768">
        <v>11.875</v>
      </c>
      <c r="AI768">
        <v>11.375</v>
      </c>
      <c r="AJ768">
        <v>11</v>
      </c>
      <c r="AK768">
        <v>10.5</v>
      </c>
      <c r="AL768">
        <v>10</v>
      </c>
      <c r="AM768">
        <v>10</v>
      </c>
      <c r="AN768">
        <v>9.5</v>
      </c>
      <c r="AO768">
        <v>9.25</v>
      </c>
    </row>
    <row r="769" spans="1:42" x14ac:dyDescent="0.3">
      <c r="A769" s="3">
        <v>44945</v>
      </c>
      <c r="Z769">
        <v>13.75</v>
      </c>
      <c r="AA769">
        <v>13.75</v>
      </c>
      <c r="AB769">
        <v>13.75</v>
      </c>
      <c r="AC769">
        <v>13.75</v>
      </c>
      <c r="AD769">
        <v>13.75</v>
      </c>
      <c r="AE769">
        <v>13.25</v>
      </c>
      <c r="AF769">
        <v>13</v>
      </c>
      <c r="AG769">
        <v>12.5</v>
      </c>
      <c r="AH769">
        <v>11.75</v>
      </c>
      <c r="AI769">
        <v>11.375</v>
      </c>
      <c r="AJ769">
        <v>11</v>
      </c>
      <c r="AK769">
        <v>10.5</v>
      </c>
      <c r="AL769">
        <v>10</v>
      </c>
      <c r="AM769">
        <v>10</v>
      </c>
      <c r="AN769">
        <v>9.5</v>
      </c>
      <c r="AO769">
        <v>9.25</v>
      </c>
    </row>
    <row r="770" spans="1:42" x14ac:dyDescent="0.3">
      <c r="A770" s="3">
        <v>44946</v>
      </c>
      <c r="Z770">
        <v>13.75</v>
      </c>
      <c r="AA770">
        <v>13.75</v>
      </c>
      <c r="AB770">
        <v>13.75</v>
      </c>
      <c r="AC770">
        <v>13.75</v>
      </c>
      <c r="AD770">
        <v>13.75</v>
      </c>
      <c r="AE770">
        <v>13.5</v>
      </c>
      <c r="AF770">
        <v>13</v>
      </c>
      <c r="AG770">
        <v>12.5</v>
      </c>
      <c r="AH770">
        <v>12</v>
      </c>
      <c r="AI770">
        <v>11.5</v>
      </c>
      <c r="AJ770">
        <v>11</v>
      </c>
      <c r="AK770">
        <v>10.5</v>
      </c>
      <c r="AL770">
        <v>10</v>
      </c>
      <c r="AM770">
        <v>10</v>
      </c>
      <c r="AN770">
        <v>9.75</v>
      </c>
      <c r="AO770">
        <v>9.5</v>
      </c>
    </row>
    <row r="771" spans="1:42" x14ac:dyDescent="0.3">
      <c r="A771" s="3">
        <v>44949</v>
      </c>
      <c r="Z771">
        <v>13.75</v>
      </c>
      <c r="AA771">
        <v>13.75</v>
      </c>
      <c r="AB771">
        <v>13.75</v>
      </c>
      <c r="AC771">
        <v>13.75</v>
      </c>
      <c r="AD771">
        <v>13.75</v>
      </c>
      <c r="AE771">
        <v>13.5</v>
      </c>
      <c r="AF771">
        <v>13</v>
      </c>
      <c r="AG771">
        <v>12.5</v>
      </c>
      <c r="AH771">
        <v>12</v>
      </c>
      <c r="AI771">
        <v>11.5</v>
      </c>
      <c r="AJ771">
        <v>11</v>
      </c>
      <c r="AK771">
        <v>10.5</v>
      </c>
      <c r="AL771">
        <v>10</v>
      </c>
      <c r="AM771">
        <v>10</v>
      </c>
      <c r="AN771">
        <v>9.5</v>
      </c>
      <c r="AO771">
        <v>9.25</v>
      </c>
    </row>
    <row r="772" spans="1:42" x14ac:dyDescent="0.3">
      <c r="A772" s="3">
        <v>44950</v>
      </c>
      <c r="Z772">
        <v>13.75</v>
      </c>
      <c r="AA772">
        <v>13.75</v>
      </c>
      <c r="AB772">
        <v>13.75</v>
      </c>
      <c r="AC772">
        <v>13.75</v>
      </c>
      <c r="AD772">
        <v>13.75</v>
      </c>
      <c r="AE772">
        <v>13.5</v>
      </c>
      <c r="AF772">
        <v>13</v>
      </c>
      <c r="AG772">
        <v>12.5</v>
      </c>
      <c r="AH772">
        <v>12</v>
      </c>
      <c r="AI772">
        <v>11.5</v>
      </c>
      <c r="AJ772">
        <v>11</v>
      </c>
      <c r="AK772">
        <v>10.5</v>
      </c>
      <c r="AL772">
        <v>10</v>
      </c>
      <c r="AM772">
        <v>10</v>
      </c>
      <c r="AN772">
        <v>9.625</v>
      </c>
      <c r="AO772">
        <v>9.5</v>
      </c>
    </row>
    <row r="773" spans="1:42" x14ac:dyDescent="0.3">
      <c r="A773" s="3">
        <v>44951</v>
      </c>
      <c r="Z773">
        <v>13.75</v>
      </c>
      <c r="AA773">
        <v>13.75</v>
      </c>
      <c r="AB773">
        <v>13.75</v>
      </c>
      <c r="AC773">
        <v>13.75</v>
      </c>
      <c r="AD773">
        <v>13.75</v>
      </c>
      <c r="AE773">
        <v>13.5</v>
      </c>
      <c r="AF773">
        <v>13</v>
      </c>
      <c r="AG773">
        <v>12.5</v>
      </c>
      <c r="AH773">
        <v>12</v>
      </c>
      <c r="AI773">
        <v>11.5</v>
      </c>
      <c r="AJ773">
        <v>11</v>
      </c>
      <c r="AK773">
        <v>10.5</v>
      </c>
      <c r="AL773">
        <v>10.25</v>
      </c>
      <c r="AM773">
        <v>10</v>
      </c>
      <c r="AN773">
        <v>9.75</v>
      </c>
      <c r="AO773">
        <v>9.5</v>
      </c>
    </row>
    <row r="774" spans="1:42" x14ac:dyDescent="0.3">
      <c r="A774" s="3">
        <v>44952</v>
      </c>
      <c r="Z774">
        <v>13.75</v>
      </c>
      <c r="AA774">
        <v>13.75</v>
      </c>
      <c r="AB774">
        <v>13.75</v>
      </c>
      <c r="AC774">
        <v>13.75</v>
      </c>
      <c r="AD774">
        <v>13.75</v>
      </c>
      <c r="AE774">
        <v>13.5</v>
      </c>
      <c r="AF774">
        <v>13</v>
      </c>
      <c r="AG774">
        <v>12.5</v>
      </c>
      <c r="AH774">
        <v>12</v>
      </c>
      <c r="AI774">
        <v>11.5</v>
      </c>
      <c r="AJ774">
        <v>11</v>
      </c>
      <c r="AK774">
        <v>10.5</v>
      </c>
      <c r="AL774">
        <v>10.25</v>
      </c>
      <c r="AM774">
        <v>10</v>
      </c>
      <c r="AN774">
        <v>9.75</v>
      </c>
      <c r="AO774">
        <v>9.5</v>
      </c>
    </row>
    <row r="775" spans="1:42" x14ac:dyDescent="0.3">
      <c r="A775" s="3">
        <v>44953</v>
      </c>
      <c r="Z775">
        <v>13.75</v>
      </c>
      <c r="AA775">
        <v>13.75</v>
      </c>
      <c r="AB775">
        <v>13.75</v>
      </c>
      <c r="AC775">
        <v>13.75</v>
      </c>
      <c r="AD775">
        <v>13.75</v>
      </c>
      <c r="AE775">
        <v>13.5</v>
      </c>
      <c r="AF775">
        <v>13</v>
      </c>
      <c r="AG775">
        <v>12.5</v>
      </c>
      <c r="AH775">
        <v>12</v>
      </c>
      <c r="AI775">
        <v>11.5</v>
      </c>
      <c r="AJ775">
        <v>11</v>
      </c>
      <c r="AK775">
        <v>10.75</v>
      </c>
      <c r="AL775">
        <v>10.25</v>
      </c>
      <c r="AM775">
        <v>10</v>
      </c>
      <c r="AN775">
        <v>10</v>
      </c>
      <c r="AO775">
        <v>9.5</v>
      </c>
    </row>
    <row r="776" spans="1:42" x14ac:dyDescent="0.3">
      <c r="A776" s="3">
        <v>44956</v>
      </c>
      <c r="Z776">
        <v>13.75</v>
      </c>
      <c r="AA776">
        <v>13.75</v>
      </c>
      <c r="AB776">
        <v>13.75</v>
      </c>
      <c r="AC776">
        <v>13.75</v>
      </c>
      <c r="AD776">
        <v>13.75</v>
      </c>
      <c r="AE776">
        <v>13.5</v>
      </c>
      <c r="AF776">
        <v>13</v>
      </c>
      <c r="AG776">
        <v>12.5</v>
      </c>
      <c r="AH776">
        <v>12</v>
      </c>
      <c r="AI776">
        <v>11.5</v>
      </c>
      <c r="AJ776">
        <v>11</v>
      </c>
      <c r="AK776">
        <v>10.5</v>
      </c>
      <c r="AL776">
        <v>10.25</v>
      </c>
      <c r="AM776">
        <v>10</v>
      </c>
      <c r="AN776">
        <v>10</v>
      </c>
      <c r="AO776">
        <v>9.5</v>
      </c>
    </row>
    <row r="777" spans="1:42" x14ac:dyDescent="0.3">
      <c r="A777" s="3">
        <v>44957</v>
      </c>
      <c r="Z777">
        <v>13.75</v>
      </c>
      <c r="AA777">
        <v>13.75</v>
      </c>
      <c r="AB777">
        <v>13.75</v>
      </c>
      <c r="AC777">
        <v>13.75</v>
      </c>
      <c r="AD777">
        <v>13.75</v>
      </c>
      <c r="AE777">
        <v>13.5</v>
      </c>
      <c r="AF777">
        <v>13</v>
      </c>
      <c r="AG777">
        <v>12.5</v>
      </c>
      <c r="AH777">
        <v>12</v>
      </c>
      <c r="AI777">
        <v>11.5</v>
      </c>
      <c r="AJ777">
        <v>11</v>
      </c>
      <c r="AK777">
        <v>10.5</v>
      </c>
      <c r="AL777">
        <v>10.25</v>
      </c>
      <c r="AM777">
        <v>10</v>
      </c>
      <c r="AN777">
        <v>10</v>
      </c>
      <c r="AO777">
        <v>9.5</v>
      </c>
    </row>
    <row r="778" spans="1:42" x14ac:dyDescent="0.3">
      <c r="A778" s="3">
        <v>44958</v>
      </c>
      <c r="Z778">
        <v>13.75</v>
      </c>
      <c r="AA778">
        <v>13.75</v>
      </c>
      <c r="AB778">
        <v>13.75</v>
      </c>
      <c r="AC778">
        <v>13.75</v>
      </c>
      <c r="AD778">
        <v>13.75</v>
      </c>
      <c r="AE778">
        <v>13.5</v>
      </c>
      <c r="AF778">
        <v>13</v>
      </c>
      <c r="AG778">
        <v>12.5</v>
      </c>
      <c r="AH778">
        <v>12</v>
      </c>
      <c r="AI778">
        <v>11.5</v>
      </c>
      <c r="AJ778">
        <v>11</v>
      </c>
      <c r="AK778">
        <v>10.5</v>
      </c>
      <c r="AL778">
        <v>10.25</v>
      </c>
      <c r="AM778">
        <v>10</v>
      </c>
      <c r="AN778">
        <v>10</v>
      </c>
      <c r="AO778">
        <v>9.5</v>
      </c>
    </row>
    <row r="779" spans="1:42" x14ac:dyDescent="0.3">
      <c r="A779" s="3">
        <v>44959</v>
      </c>
      <c r="AA779">
        <v>13.75</v>
      </c>
      <c r="AB779">
        <v>13.75</v>
      </c>
      <c r="AC779">
        <v>13.75</v>
      </c>
      <c r="AD779">
        <v>13.75</v>
      </c>
      <c r="AE779">
        <v>13.5</v>
      </c>
      <c r="AF779">
        <v>13</v>
      </c>
      <c r="AG779">
        <v>12.5</v>
      </c>
      <c r="AH779">
        <v>12</v>
      </c>
      <c r="AI779">
        <v>11.5</v>
      </c>
      <c r="AJ779">
        <v>11</v>
      </c>
      <c r="AK779">
        <v>10.75</v>
      </c>
      <c r="AL779">
        <v>10.25</v>
      </c>
      <c r="AM779">
        <v>10</v>
      </c>
      <c r="AN779">
        <v>10</v>
      </c>
      <c r="AO779">
        <v>9.5000999999999998</v>
      </c>
      <c r="AP779">
        <v>9.5</v>
      </c>
    </row>
    <row r="780" spans="1:42" x14ac:dyDescent="0.3">
      <c r="A780" s="3">
        <v>44960</v>
      </c>
      <c r="AA780">
        <v>13.75</v>
      </c>
      <c r="AB780">
        <v>13.75</v>
      </c>
      <c r="AC780">
        <v>13.75</v>
      </c>
      <c r="AD780">
        <v>13.75</v>
      </c>
      <c r="AE780">
        <v>13.75</v>
      </c>
      <c r="AF780">
        <v>13</v>
      </c>
      <c r="AG780">
        <v>12.5</v>
      </c>
      <c r="AH780">
        <v>12</v>
      </c>
      <c r="AI780">
        <v>11.5</v>
      </c>
      <c r="AJ780">
        <v>11</v>
      </c>
      <c r="AK780">
        <v>10.75</v>
      </c>
      <c r="AL780">
        <v>10.25</v>
      </c>
      <c r="AM780">
        <v>10</v>
      </c>
      <c r="AN780">
        <v>10</v>
      </c>
      <c r="AO780">
        <v>9.75</v>
      </c>
      <c r="AP780">
        <v>9.5</v>
      </c>
    </row>
    <row r="781" spans="1:42" x14ac:dyDescent="0.3">
      <c r="A781" s="3">
        <v>44963</v>
      </c>
      <c r="AA781">
        <v>13.75</v>
      </c>
      <c r="AB781">
        <v>13.75</v>
      </c>
      <c r="AC781">
        <v>13.75</v>
      </c>
      <c r="AD781">
        <v>13.75</v>
      </c>
      <c r="AE781">
        <v>13.75</v>
      </c>
      <c r="AF781">
        <v>13.25</v>
      </c>
      <c r="AG781">
        <v>12.75</v>
      </c>
      <c r="AH781">
        <v>12.25</v>
      </c>
      <c r="AI781">
        <v>11.75</v>
      </c>
      <c r="AJ781">
        <v>11.25</v>
      </c>
      <c r="AK781">
        <v>10.75</v>
      </c>
      <c r="AL781">
        <v>10.5</v>
      </c>
      <c r="AM781">
        <v>10</v>
      </c>
      <c r="AN781">
        <v>10</v>
      </c>
      <c r="AO781">
        <v>9.75</v>
      </c>
      <c r="AP781">
        <v>9.5</v>
      </c>
    </row>
    <row r="782" spans="1:42" x14ac:dyDescent="0.3">
      <c r="A782" s="3">
        <v>44964</v>
      </c>
      <c r="AA782">
        <v>13.75</v>
      </c>
      <c r="AB782">
        <v>13.75</v>
      </c>
      <c r="AC782">
        <v>13.75</v>
      </c>
      <c r="AD782">
        <v>13.75</v>
      </c>
      <c r="AE782">
        <v>13.75</v>
      </c>
      <c r="AF782">
        <v>13.25</v>
      </c>
      <c r="AG782">
        <v>12.75</v>
      </c>
      <c r="AH782">
        <v>12.25</v>
      </c>
      <c r="AI782">
        <v>11.75</v>
      </c>
      <c r="AJ782">
        <v>11.25</v>
      </c>
      <c r="AK782">
        <v>10.75</v>
      </c>
      <c r="AL782">
        <v>10.5</v>
      </c>
      <c r="AM782">
        <v>10.25</v>
      </c>
      <c r="AN782">
        <v>10</v>
      </c>
      <c r="AO782">
        <v>9.75</v>
      </c>
      <c r="AP782">
        <v>9.5</v>
      </c>
    </row>
    <row r="783" spans="1:42" x14ac:dyDescent="0.3">
      <c r="A783" s="3">
        <v>44965</v>
      </c>
      <c r="AA783">
        <v>13.75</v>
      </c>
      <c r="AB783">
        <v>13.75</v>
      </c>
      <c r="AC783">
        <v>13.75</v>
      </c>
      <c r="AD783">
        <v>13.75</v>
      </c>
      <c r="AE783">
        <v>13.75</v>
      </c>
      <c r="AF783">
        <v>13.25</v>
      </c>
      <c r="AG783">
        <v>12.75</v>
      </c>
      <c r="AH783">
        <v>12.25</v>
      </c>
      <c r="AI783">
        <v>11.75</v>
      </c>
      <c r="AJ783">
        <v>11.25</v>
      </c>
      <c r="AK783">
        <v>10.75</v>
      </c>
      <c r="AL783">
        <v>10.5</v>
      </c>
      <c r="AM783">
        <v>10.25</v>
      </c>
      <c r="AN783">
        <v>10</v>
      </c>
      <c r="AO783">
        <v>9.75</v>
      </c>
      <c r="AP783">
        <v>9.5</v>
      </c>
    </row>
    <row r="784" spans="1:42" x14ac:dyDescent="0.3">
      <c r="A784" s="3">
        <v>44966</v>
      </c>
      <c r="AA784">
        <v>13.75</v>
      </c>
      <c r="AB784">
        <v>13.75</v>
      </c>
      <c r="AC784">
        <v>13.75</v>
      </c>
      <c r="AD784">
        <v>13.75</v>
      </c>
      <c r="AE784">
        <v>13.75</v>
      </c>
      <c r="AF784">
        <v>13.25</v>
      </c>
      <c r="AG784">
        <v>12.75</v>
      </c>
      <c r="AH784">
        <v>12.25</v>
      </c>
      <c r="AI784">
        <v>11.75</v>
      </c>
      <c r="AJ784">
        <v>11.25</v>
      </c>
      <c r="AK784">
        <v>10.75</v>
      </c>
      <c r="AL784">
        <v>10.5</v>
      </c>
      <c r="AM784">
        <v>10.25</v>
      </c>
      <c r="AN784">
        <v>10</v>
      </c>
      <c r="AO784">
        <v>9.875</v>
      </c>
      <c r="AP784">
        <v>9.5</v>
      </c>
    </row>
    <row r="785" spans="1:42" x14ac:dyDescent="0.3">
      <c r="A785" s="3">
        <v>44967</v>
      </c>
      <c r="AA785">
        <v>13.75</v>
      </c>
      <c r="AB785">
        <v>13.75</v>
      </c>
      <c r="AC785">
        <v>13.75</v>
      </c>
      <c r="AD785">
        <v>13.75</v>
      </c>
      <c r="AE785">
        <v>13.75</v>
      </c>
      <c r="AF785">
        <v>13.25</v>
      </c>
      <c r="AG785">
        <v>12.75</v>
      </c>
      <c r="AH785">
        <v>12.25</v>
      </c>
      <c r="AI785">
        <v>11.75</v>
      </c>
      <c r="AJ785">
        <v>11.25</v>
      </c>
      <c r="AK785">
        <v>11</v>
      </c>
      <c r="AL785">
        <v>10.5</v>
      </c>
      <c r="AM785">
        <v>10.5</v>
      </c>
      <c r="AN785">
        <v>10.25</v>
      </c>
      <c r="AO785">
        <v>10</v>
      </c>
      <c r="AP785">
        <v>9.75</v>
      </c>
    </row>
    <row r="786" spans="1:42" x14ac:dyDescent="0.3">
      <c r="A786" s="3">
        <v>44970</v>
      </c>
      <c r="AA786">
        <v>13.75</v>
      </c>
      <c r="AB786">
        <v>13.75</v>
      </c>
      <c r="AC786">
        <v>13.75</v>
      </c>
      <c r="AD786">
        <v>13.75</v>
      </c>
      <c r="AE786">
        <v>13.75</v>
      </c>
      <c r="AF786">
        <v>13.25</v>
      </c>
      <c r="AG786">
        <v>12.75</v>
      </c>
      <c r="AH786">
        <v>12.25</v>
      </c>
      <c r="AI786">
        <v>11.75</v>
      </c>
      <c r="AJ786">
        <v>11.25</v>
      </c>
      <c r="AK786">
        <v>11</v>
      </c>
      <c r="AL786">
        <v>10.5</v>
      </c>
      <c r="AM786">
        <v>10.5</v>
      </c>
      <c r="AN786">
        <v>10.25</v>
      </c>
      <c r="AO786">
        <v>10</v>
      </c>
      <c r="AP786">
        <v>9.75</v>
      </c>
    </row>
    <row r="787" spans="1:42" x14ac:dyDescent="0.3">
      <c r="A787" s="3">
        <v>44971</v>
      </c>
      <c r="AA787">
        <v>13.75</v>
      </c>
      <c r="AB787">
        <v>13.75</v>
      </c>
      <c r="AC787">
        <v>13.75</v>
      </c>
      <c r="AD787">
        <v>13.75</v>
      </c>
      <c r="AE787">
        <v>13.75</v>
      </c>
      <c r="AF787">
        <v>13.25</v>
      </c>
      <c r="AG787">
        <v>12.75</v>
      </c>
      <c r="AH787">
        <v>12.25</v>
      </c>
      <c r="AI787">
        <v>11.75</v>
      </c>
      <c r="AJ787">
        <v>11.5</v>
      </c>
      <c r="AK787">
        <v>11</v>
      </c>
      <c r="AL787">
        <v>10.5</v>
      </c>
      <c r="AM787">
        <v>10.5</v>
      </c>
      <c r="AN787">
        <v>10.25</v>
      </c>
      <c r="AO787">
        <v>10</v>
      </c>
      <c r="AP787">
        <v>9.75</v>
      </c>
    </row>
    <row r="788" spans="1:42" x14ac:dyDescent="0.3">
      <c r="A788" s="3">
        <v>44972</v>
      </c>
      <c r="AA788">
        <v>13.75</v>
      </c>
      <c r="AB788">
        <v>13.75</v>
      </c>
      <c r="AC788">
        <v>13.75</v>
      </c>
      <c r="AD788">
        <v>13.75</v>
      </c>
      <c r="AE788">
        <v>13.75</v>
      </c>
      <c r="AF788">
        <v>13.25</v>
      </c>
      <c r="AG788">
        <v>12.75</v>
      </c>
      <c r="AH788">
        <v>12.25</v>
      </c>
      <c r="AI788">
        <v>11.75</v>
      </c>
      <c r="AJ788">
        <v>11.5</v>
      </c>
      <c r="AK788">
        <v>11</v>
      </c>
      <c r="AL788">
        <v>10.75</v>
      </c>
      <c r="AM788">
        <v>10.5</v>
      </c>
      <c r="AN788">
        <v>10.25</v>
      </c>
      <c r="AO788">
        <v>10</v>
      </c>
      <c r="AP788">
        <v>9.75</v>
      </c>
    </row>
    <row r="789" spans="1:42" x14ac:dyDescent="0.3">
      <c r="A789" s="3">
        <v>44973</v>
      </c>
      <c r="AA789">
        <v>13.75</v>
      </c>
      <c r="AB789">
        <v>13.75</v>
      </c>
      <c r="AC789">
        <v>13.75</v>
      </c>
      <c r="AD789">
        <v>13.75</v>
      </c>
      <c r="AE789">
        <v>13.75</v>
      </c>
      <c r="AF789">
        <v>13.25</v>
      </c>
      <c r="AG789">
        <v>12.75</v>
      </c>
      <c r="AH789">
        <v>12.25</v>
      </c>
      <c r="AI789">
        <v>11.75</v>
      </c>
      <c r="AJ789">
        <v>11.5</v>
      </c>
      <c r="AK789">
        <v>11</v>
      </c>
      <c r="AL789">
        <v>10.75</v>
      </c>
      <c r="AM789">
        <v>10.5</v>
      </c>
      <c r="AN789">
        <v>10.25</v>
      </c>
      <c r="AO789">
        <v>10</v>
      </c>
      <c r="AP789">
        <v>9.75</v>
      </c>
    </row>
    <row r="790" spans="1:42" x14ac:dyDescent="0.3">
      <c r="A790" s="3">
        <v>44974</v>
      </c>
      <c r="AA790">
        <v>13.75</v>
      </c>
      <c r="AB790">
        <v>13.75</v>
      </c>
      <c r="AC790">
        <v>13.75</v>
      </c>
      <c r="AD790">
        <v>13.75</v>
      </c>
      <c r="AE790">
        <v>13.75</v>
      </c>
      <c r="AF790">
        <v>13.25</v>
      </c>
      <c r="AG790">
        <v>12.75</v>
      </c>
      <c r="AH790">
        <v>12.25</v>
      </c>
      <c r="AI790">
        <v>11.75</v>
      </c>
      <c r="AJ790">
        <v>11.25</v>
      </c>
      <c r="AK790">
        <v>11</v>
      </c>
      <c r="AL790">
        <v>10.75</v>
      </c>
      <c r="AM790">
        <v>10.5</v>
      </c>
      <c r="AN790">
        <v>10.25</v>
      </c>
      <c r="AO790">
        <v>10</v>
      </c>
      <c r="AP790">
        <v>10</v>
      </c>
    </row>
    <row r="791" spans="1:42" x14ac:dyDescent="0.3">
      <c r="A791" s="3">
        <v>44979</v>
      </c>
      <c r="AA791">
        <v>13.75</v>
      </c>
      <c r="AB791">
        <v>13.75</v>
      </c>
      <c r="AC791">
        <v>13.75</v>
      </c>
      <c r="AD791">
        <v>13.75</v>
      </c>
      <c r="AE791">
        <v>13.75</v>
      </c>
      <c r="AF791">
        <v>13.25</v>
      </c>
      <c r="AG791">
        <v>12.75</v>
      </c>
      <c r="AH791">
        <v>12.375</v>
      </c>
      <c r="AI791">
        <v>11.75</v>
      </c>
      <c r="AJ791">
        <v>11.5</v>
      </c>
      <c r="AK791">
        <v>11</v>
      </c>
      <c r="AL791">
        <v>11</v>
      </c>
      <c r="AM791">
        <v>10.5</v>
      </c>
      <c r="AN791">
        <v>10.25</v>
      </c>
      <c r="AO791">
        <v>10</v>
      </c>
      <c r="AP791">
        <v>10</v>
      </c>
    </row>
    <row r="792" spans="1:42" x14ac:dyDescent="0.3">
      <c r="A792" s="3">
        <v>44980</v>
      </c>
      <c r="AA792">
        <v>13.75</v>
      </c>
      <c r="AB792">
        <v>13.75</v>
      </c>
      <c r="AC792">
        <v>13.75</v>
      </c>
      <c r="AD792">
        <v>13.75</v>
      </c>
      <c r="AE792">
        <v>13.75</v>
      </c>
      <c r="AF792">
        <v>13.25</v>
      </c>
      <c r="AG792">
        <v>12.75</v>
      </c>
      <c r="AH792">
        <v>12.5</v>
      </c>
      <c r="AI792">
        <v>12</v>
      </c>
      <c r="AJ792">
        <v>11.5</v>
      </c>
      <c r="AK792">
        <v>11</v>
      </c>
      <c r="AL792">
        <v>11</v>
      </c>
      <c r="AM792">
        <v>10.5</v>
      </c>
      <c r="AN792">
        <v>10.5</v>
      </c>
      <c r="AO792">
        <v>10</v>
      </c>
      <c r="AP792">
        <v>10</v>
      </c>
    </row>
    <row r="793" spans="1:42" x14ac:dyDescent="0.3">
      <c r="A793" s="3">
        <v>44981</v>
      </c>
      <c r="AA793">
        <v>13.75</v>
      </c>
      <c r="AB793">
        <v>13.75</v>
      </c>
      <c r="AC793">
        <v>13.75</v>
      </c>
      <c r="AD793">
        <v>13.75</v>
      </c>
      <c r="AE793">
        <v>13.75</v>
      </c>
      <c r="AF793">
        <v>13.25</v>
      </c>
      <c r="AG793">
        <v>12.75</v>
      </c>
      <c r="AH793">
        <v>12.25</v>
      </c>
      <c r="AI793">
        <v>11.75</v>
      </c>
      <c r="AJ793">
        <v>11.5</v>
      </c>
      <c r="AK793">
        <v>11</v>
      </c>
      <c r="AL793">
        <v>11</v>
      </c>
      <c r="AM793">
        <v>10.5</v>
      </c>
      <c r="AN793">
        <v>10.5</v>
      </c>
      <c r="AO793">
        <v>10</v>
      </c>
      <c r="AP793">
        <v>10</v>
      </c>
    </row>
    <row r="794" spans="1:42" x14ac:dyDescent="0.3">
      <c r="A794" s="3">
        <v>44984</v>
      </c>
      <c r="AA794">
        <v>13.75</v>
      </c>
      <c r="AB794">
        <v>13.75</v>
      </c>
      <c r="AC794">
        <v>13.75</v>
      </c>
      <c r="AD794">
        <v>13.75</v>
      </c>
      <c r="AE794">
        <v>13.75</v>
      </c>
      <c r="AF794">
        <v>13.25</v>
      </c>
      <c r="AG794">
        <v>12.75</v>
      </c>
      <c r="AH794">
        <v>12.5</v>
      </c>
      <c r="AI794">
        <v>11.875</v>
      </c>
      <c r="AJ794">
        <v>11.5</v>
      </c>
      <c r="AK794">
        <v>11</v>
      </c>
      <c r="AL794">
        <v>11</v>
      </c>
      <c r="AM794">
        <v>10.625</v>
      </c>
      <c r="AN794">
        <v>10.5</v>
      </c>
      <c r="AO794">
        <v>10</v>
      </c>
      <c r="AP794">
        <v>10</v>
      </c>
    </row>
    <row r="795" spans="1:42" x14ac:dyDescent="0.3">
      <c r="A795" s="3">
        <v>44985</v>
      </c>
      <c r="AA795">
        <v>13.75</v>
      </c>
      <c r="AB795">
        <v>13.75</v>
      </c>
      <c r="AC795">
        <v>13.75</v>
      </c>
      <c r="AD795">
        <v>13.75</v>
      </c>
      <c r="AE795">
        <v>13.75</v>
      </c>
      <c r="AF795">
        <v>13.25</v>
      </c>
      <c r="AG795">
        <v>12.75</v>
      </c>
      <c r="AH795">
        <v>12.375</v>
      </c>
      <c r="AI795">
        <v>11.75</v>
      </c>
      <c r="AJ795">
        <v>11.5</v>
      </c>
      <c r="AK795">
        <v>11</v>
      </c>
      <c r="AL795">
        <v>11</v>
      </c>
      <c r="AM795">
        <v>10.5</v>
      </c>
      <c r="AN795">
        <v>10.5</v>
      </c>
      <c r="AO795">
        <v>10.0625</v>
      </c>
      <c r="AP795">
        <v>10</v>
      </c>
    </row>
    <row r="796" spans="1:42" x14ac:dyDescent="0.3">
      <c r="A796" s="3">
        <v>44986</v>
      </c>
      <c r="AA796">
        <v>13.75</v>
      </c>
      <c r="AB796">
        <v>13.75</v>
      </c>
      <c r="AC796">
        <v>13.75</v>
      </c>
      <c r="AD796">
        <v>13.75</v>
      </c>
      <c r="AE796">
        <v>13.75</v>
      </c>
      <c r="AF796">
        <v>13.25</v>
      </c>
      <c r="AG796">
        <v>12.75</v>
      </c>
      <c r="AH796">
        <v>12.25</v>
      </c>
      <c r="AI796">
        <v>11.75</v>
      </c>
      <c r="AJ796">
        <v>11.5</v>
      </c>
      <c r="AK796">
        <v>11</v>
      </c>
      <c r="AL796">
        <v>11</v>
      </c>
      <c r="AM796">
        <v>10.5</v>
      </c>
      <c r="AN796">
        <v>10.5</v>
      </c>
      <c r="AO796">
        <v>10</v>
      </c>
      <c r="AP796">
        <v>10</v>
      </c>
    </row>
    <row r="797" spans="1:42" x14ac:dyDescent="0.3">
      <c r="A797" s="3">
        <v>44987</v>
      </c>
      <c r="AA797">
        <v>13.75</v>
      </c>
      <c r="AB797">
        <v>13.75</v>
      </c>
      <c r="AC797">
        <v>13.75</v>
      </c>
      <c r="AD797">
        <v>13.75</v>
      </c>
      <c r="AE797">
        <v>13.75</v>
      </c>
      <c r="AF797">
        <v>13.25</v>
      </c>
      <c r="AG797">
        <v>12.75</v>
      </c>
      <c r="AH797">
        <v>12.25</v>
      </c>
      <c r="AI797">
        <v>11.75</v>
      </c>
      <c r="AJ797">
        <v>11.5</v>
      </c>
      <c r="AK797">
        <v>11</v>
      </c>
      <c r="AL797">
        <v>11</v>
      </c>
      <c r="AM797">
        <v>10.5</v>
      </c>
      <c r="AN797">
        <v>10.5</v>
      </c>
      <c r="AO797">
        <v>10</v>
      </c>
      <c r="AP797">
        <v>10</v>
      </c>
    </row>
    <row r="798" spans="1:42" x14ac:dyDescent="0.3">
      <c r="A798" s="3">
        <v>44988</v>
      </c>
      <c r="AA798">
        <v>13.75</v>
      </c>
      <c r="AB798">
        <v>13.75</v>
      </c>
      <c r="AC798">
        <v>13.75</v>
      </c>
      <c r="AD798">
        <v>13.75</v>
      </c>
      <c r="AE798">
        <v>13.75</v>
      </c>
      <c r="AF798">
        <v>13.25</v>
      </c>
      <c r="AG798">
        <v>12.75</v>
      </c>
      <c r="AH798">
        <v>12.25</v>
      </c>
      <c r="AI798">
        <v>11.75</v>
      </c>
      <c r="AJ798">
        <v>11.5</v>
      </c>
      <c r="AK798">
        <v>11</v>
      </c>
      <c r="AL798">
        <v>11</v>
      </c>
      <c r="AM798">
        <v>10.5</v>
      </c>
      <c r="AN798">
        <v>10.5</v>
      </c>
      <c r="AO798">
        <v>10</v>
      </c>
      <c r="AP798">
        <v>10</v>
      </c>
    </row>
    <row r="799" spans="1:42" x14ac:dyDescent="0.3">
      <c r="A799" s="3">
        <v>44991</v>
      </c>
      <c r="AA799">
        <v>13.75</v>
      </c>
      <c r="AB799">
        <v>13.75</v>
      </c>
      <c r="AC799">
        <v>13.75</v>
      </c>
      <c r="AD799">
        <v>13.75</v>
      </c>
      <c r="AE799">
        <v>13.75</v>
      </c>
      <c r="AF799">
        <v>13.25</v>
      </c>
      <c r="AG799">
        <v>12.75</v>
      </c>
      <c r="AH799">
        <v>12.25</v>
      </c>
      <c r="AI799">
        <v>11.75</v>
      </c>
      <c r="AJ799">
        <v>11.5</v>
      </c>
      <c r="AK799">
        <v>11</v>
      </c>
      <c r="AL799">
        <v>10.75</v>
      </c>
      <c r="AM799">
        <v>10.5</v>
      </c>
      <c r="AN799">
        <v>10.25</v>
      </c>
      <c r="AO799">
        <v>10</v>
      </c>
      <c r="AP799">
        <v>10</v>
      </c>
    </row>
    <row r="800" spans="1:42" x14ac:dyDescent="0.3">
      <c r="A800" s="3">
        <v>44992</v>
      </c>
      <c r="AA800">
        <v>13.75</v>
      </c>
      <c r="AB800">
        <v>13.75</v>
      </c>
      <c r="AC800">
        <v>13.75</v>
      </c>
      <c r="AD800">
        <v>13.75</v>
      </c>
      <c r="AE800">
        <v>13.75</v>
      </c>
      <c r="AF800">
        <v>13.25</v>
      </c>
      <c r="AG800">
        <v>12.75</v>
      </c>
      <c r="AH800">
        <v>12.25</v>
      </c>
      <c r="AI800">
        <v>11.75</v>
      </c>
      <c r="AJ800">
        <v>11.5</v>
      </c>
      <c r="AK800">
        <v>11</v>
      </c>
      <c r="AL800">
        <v>10.75</v>
      </c>
      <c r="AM800">
        <v>10.5</v>
      </c>
      <c r="AN800">
        <v>10.25</v>
      </c>
      <c r="AO800">
        <v>10</v>
      </c>
      <c r="AP800">
        <v>10</v>
      </c>
    </row>
    <row r="801" spans="1:43" x14ac:dyDescent="0.3">
      <c r="A801" s="3">
        <v>44993</v>
      </c>
      <c r="AA801">
        <v>13.75</v>
      </c>
      <c r="AB801">
        <v>13.75</v>
      </c>
      <c r="AC801">
        <v>13.75</v>
      </c>
      <c r="AD801">
        <v>13.75</v>
      </c>
      <c r="AE801">
        <v>13.75</v>
      </c>
      <c r="AF801">
        <v>13.25</v>
      </c>
      <c r="AG801">
        <v>12.75</v>
      </c>
      <c r="AH801">
        <v>12.25</v>
      </c>
      <c r="AI801">
        <v>11.75</v>
      </c>
      <c r="AJ801">
        <v>11.5</v>
      </c>
      <c r="AK801">
        <v>11</v>
      </c>
      <c r="AL801">
        <v>10.75</v>
      </c>
      <c r="AM801">
        <v>10.5</v>
      </c>
      <c r="AN801">
        <v>10.25</v>
      </c>
      <c r="AO801">
        <v>10</v>
      </c>
      <c r="AP801">
        <v>10</v>
      </c>
    </row>
    <row r="802" spans="1:43" x14ac:dyDescent="0.3">
      <c r="A802" s="3">
        <v>44994</v>
      </c>
      <c r="AA802">
        <v>13.75</v>
      </c>
      <c r="AB802">
        <v>13.75</v>
      </c>
      <c r="AC802">
        <v>13.75</v>
      </c>
      <c r="AD802">
        <v>13.75</v>
      </c>
      <c r="AE802">
        <v>13.75</v>
      </c>
      <c r="AF802">
        <v>13.25</v>
      </c>
      <c r="AG802">
        <v>12.75</v>
      </c>
      <c r="AH802">
        <v>12.25</v>
      </c>
      <c r="AI802">
        <v>11.75</v>
      </c>
      <c r="AJ802">
        <v>11.5</v>
      </c>
      <c r="AK802">
        <v>11</v>
      </c>
      <c r="AL802">
        <v>10.875</v>
      </c>
      <c r="AM802">
        <v>10.5</v>
      </c>
      <c r="AN802">
        <v>10.375</v>
      </c>
      <c r="AO802">
        <v>10</v>
      </c>
      <c r="AP802">
        <v>10</v>
      </c>
    </row>
    <row r="803" spans="1:43" x14ac:dyDescent="0.3">
      <c r="A803" s="3">
        <v>44995</v>
      </c>
      <c r="AA803">
        <v>13.75</v>
      </c>
      <c r="AB803">
        <v>13.75</v>
      </c>
      <c r="AC803">
        <v>13.75</v>
      </c>
      <c r="AD803">
        <v>13.75</v>
      </c>
      <c r="AE803">
        <v>13.75</v>
      </c>
      <c r="AF803">
        <v>13.25</v>
      </c>
      <c r="AG803">
        <v>12.75</v>
      </c>
      <c r="AH803">
        <v>12.25</v>
      </c>
      <c r="AI803">
        <v>11.75</v>
      </c>
      <c r="AJ803">
        <v>11.375</v>
      </c>
      <c r="AK803">
        <v>11</v>
      </c>
      <c r="AL803">
        <v>10.75</v>
      </c>
      <c r="AM803">
        <v>10.5</v>
      </c>
      <c r="AN803">
        <v>10.25</v>
      </c>
      <c r="AO803">
        <v>10</v>
      </c>
      <c r="AP803">
        <v>10</v>
      </c>
    </row>
    <row r="804" spans="1:43" x14ac:dyDescent="0.3">
      <c r="A804" s="3">
        <v>44998</v>
      </c>
      <c r="AA804">
        <v>13.75</v>
      </c>
      <c r="AB804">
        <v>13.75</v>
      </c>
      <c r="AC804">
        <v>13.75</v>
      </c>
      <c r="AD804">
        <v>13.75</v>
      </c>
      <c r="AE804">
        <v>13.75</v>
      </c>
      <c r="AF804">
        <v>13.25</v>
      </c>
      <c r="AG804">
        <v>12.75</v>
      </c>
      <c r="AH804">
        <v>12.25</v>
      </c>
      <c r="AI804">
        <v>11.75</v>
      </c>
      <c r="AJ804">
        <v>11.5</v>
      </c>
      <c r="AK804">
        <v>11</v>
      </c>
      <c r="AL804">
        <v>10.75</v>
      </c>
      <c r="AM804">
        <v>10.5</v>
      </c>
      <c r="AN804">
        <v>10.25</v>
      </c>
      <c r="AO804">
        <v>10</v>
      </c>
      <c r="AP804">
        <v>10</v>
      </c>
    </row>
    <row r="805" spans="1:43" x14ac:dyDescent="0.3">
      <c r="A805" s="3">
        <v>44999</v>
      </c>
      <c r="AA805">
        <v>13.75</v>
      </c>
      <c r="AB805">
        <v>13.75</v>
      </c>
      <c r="AC805">
        <v>13.75</v>
      </c>
      <c r="AD805">
        <v>13.75</v>
      </c>
      <c r="AE805">
        <v>13.75</v>
      </c>
      <c r="AF805">
        <v>13.25</v>
      </c>
      <c r="AG805">
        <v>12.75</v>
      </c>
      <c r="AH805">
        <v>12.25</v>
      </c>
      <c r="AI805">
        <v>11.75</v>
      </c>
      <c r="AJ805">
        <v>11.25</v>
      </c>
      <c r="AK805">
        <v>11</v>
      </c>
      <c r="AL805">
        <v>10.75</v>
      </c>
      <c r="AM805">
        <v>10.5</v>
      </c>
      <c r="AN805">
        <v>10.25</v>
      </c>
      <c r="AO805">
        <v>10</v>
      </c>
      <c r="AP805">
        <v>10</v>
      </c>
    </row>
    <row r="806" spans="1:43" x14ac:dyDescent="0.3">
      <c r="A806" s="3">
        <v>45000</v>
      </c>
      <c r="AA806">
        <v>13.75</v>
      </c>
      <c r="AB806">
        <v>13.75</v>
      </c>
      <c r="AC806">
        <v>13.75</v>
      </c>
      <c r="AD806">
        <v>13.75</v>
      </c>
      <c r="AE806">
        <v>13.75</v>
      </c>
      <c r="AF806">
        <v>13.25</v>
      </c>
      <c r="AG806">
        <v>12.75</v>
      </c>
      <c r="AH806">
        <v>12.25</v>
      </c>
      <c r="AI806">
        <v>11.75</v>
      </c>
      <c r="AJ806">
        <v>11.25</v>
      </c>
      <c r="AK806">
        <v>11</v>
      </c>
      <c r="AL806">
        <v>10.75</v>
      </c>
      <c r="AM806">
        <v>10.5</v>
      </c>
      <c r="AN806">
        <v>10.25</v>
      </c>
      <c r="AO806">
        <v>10</v>
      </c>
      <c r="AP806">
        <v>10</v>
      </c>
    </row>
    <row r="807" spans="1:43" x14ac:dyDescent="0.3">
      <c r="A807" s="3">
        <v>45001</v>
      </c>
      <c r="AA807">
        <v>13.75</v>
      </c>
      <c r="AB807">
        <v>13.75</v>
      </c>
      <c r="AC807">
        <v>13.75</v>
      </c>
      <c r="AD807">
        <v>13.75</v>
      </c>
      <c r="AE807">
        <v>13.75</v>
      </c>
      <c r="AF807">
        <v>13.25</v>
      </c>
      <c r="AG807">
        <v>12.75</v>
      </c>
      <c r="AH807">
        <v>12.25</v>
      </c>
      <c r="AI807">
        <v>11.75</v>
      </c>
      <c r="AJ807">
        <v>11.25</v>
      </c>
      <c r="AK807">
        <v>11</v>
      </c>
      <c r="AL807">
        <v>10.75</v>
      </c>
      <c r="AM807">
        <v>10.5</v>
      </c>
      <c r="AN807">
        <v>10.25</v>
      </c>
      <c r="AO807">
        <v>10</v>
      </c>
      <c r="AP807">
        <v>10</v>
      </c>
    </row>
    <row r="808" spans="1:43" x14ac:dyDescent="0.3">
      <c r="A808" s="3">
        <v>45002</v>
      </c>
      <c r="AA808">
        <v>13.75</v>
      </c>
      <c r="AB808">
        <v>13.75</v>
      </c>
      <c r="AC808">
        <v>13.75</v>
      </c>
      <c r="AD808">
        <v>13.75</v>
      </c>
      <c r="AE808">
        <v>13.75</v>
      </c>
      <c r="AF808">
        <v>13.25</v>
      </c>
      <c r="AG808">
        <v>12.75</v>
      </c>
      <c r="AH808">
        <v>12.25</v>
      </c>
      <c r="AI808">
        <v>11.75</v>
      </c>
      <c r="AJ808">
        <v>11.25</v>
      </c>
      <c r="AK808">
        <v>10.75</v>
      </c>
      <c r="AL808">
        <v>10.5</v>
      </c>
      <c r="AM808">
        <v>10.5</v>
      </c>
      <c r="AN808">
        <v>10.25</v>
      </c>
      <c r="AO808">
        <v>10</v>
      </c>
      <c r="AP808">
        <v>10</v>
      </c>
    </row>
    <row r="809" spans="1:43" x14ac:dyDescent="0.3">
      <c r="A809" s="3">
        <v>45005</v>
      </c>
      <c r="AA809">
        <v>13.75</v>
      </c>
      <c r="AB809">
        <v>13.75</v>
      </c>
      <c r="AC809">
        <v>13.75</v>
      </c>
      <c r="AD809">
        <v>13.75</v>
      </c>
      <c r="AE809">
        <v>13.75</v>
      </c>
      <c r="AF809">
        <v>13.25</v>
      </c>
      <c r="AG809">
        <v>12.75</v>
      </c>
      <c r="AH809">
        <v>12.25</v>
      </c>
      <c r="AI809">
        <v>11.75</v>
      </c>
      <c r="AJ809">
        <v>11.25</v>
      </c>
      <c r="AK809">
        <v>10.75</v>
      </c>
      <c r="AL809">
        <v>10.5</v>
      </c>
      <c r="AM809">
        <v>10.5</v>
      </c>
      <c r="AN809">
        <v>10.25</v>
      </c>
      <c r="AO809">
        <v>10</v>
      </c>
      <c r="AP809">
        <v>10</v>
      </c>
    </row>
    <row r="810" spans="1:43" x14ac:dyDescent="0.3">
      <c r="A810" s="3">
        <v>45006</v>
      </c>
      <c r="AA810">
        <v>13.75</v>
      </c>
      <c r="AB810">
        <v>13.75</v>
      </c>
      <c r="AC810">
        <v>13.75</v>
      </c>
      <c r="AD810">
        <v>13.75</v>
      </c>
      <c r="AE810">
        <v>13.75</v>
      </c>
      <c r="AF810">
        <v>13.25</v>
      </c>
      <c r="AG810">
        <v>12.75</v>
      </c>
      <c r="AH810">
        <v>12.25</v>
      </c>
      <c r="AI810">
        <v>11.75</v>
      </c>
      <c r="AJ810">
        <v>11.25</v>
      </c>
      <c r="AK810">
        <v>10.75</v>
      </c>
      <c r="AL810">
        <v>10.5</v>
      </c>
      <c r="AM810">
        <v>10.5</v>
      </c>
      <c r="AN810">
        <v>10.25</v>
      </c>
      <c r="AO810">
        <v>10</v>
      </c>
      <c r="AP810">
        <v>10</v>
      </c>
    </row>
    <row r="811" spans="1:43" x14ac:dyDescent="0.3">
      <c r="A811" s="3">
        <v>45007</v>
      </c>
      <c r="AA811">
        <v>13.75</v>
      </c>
      <c r="AB811">
        <v>13.75</v>
      </c>
      <c r="AC811">
        <v>13.75</v>
      </c>
      <c r="AD811">
        <v>13.75</v>
      </c>
      <c r="AE811">
        <v>13.75</v>
      </c>
      <c r="AF811">
        <v>13.25</v>
      </c>
      <c r="AG811">
        <v>12.75</v>
      </c>
      <c r="AH811">
        <v>12.25</v>
      </c>
      <c r="AI811">
        <v>11.75</v>
      </c>
      <c r="AJ811">
        <v>11.25</v>
      </c>
      <c r="AK811">
        <v>10.75</v>
      </c>
      <c r="AL811">
        <v>10.5</v>
      </c>
      <c r="AM811">
        <v>10.5</v>
      </c>
      <c r="AN811">
        <v>10.25</v>
      </c>
      <c r="AO811">
        <v>10</v>
      </c>
      <c r="AP811">
        <v>10</v>
      </c>
    </row>
    <row r="812" spans="1:43" x14ac:dyDescent="0.3">
      <c r="A812" s="3">
        <v>45008</v>
      </c>
      <c r="AB812">
        <v>13.75</v>
      </c>
      <c r="AC812">
        <v>13.75</v>
      </c>
      <c r="AD812">
        <v>13.75</v>
      </c>
      <c r="AE812">
        <v>13.75</v>
      </c>
      <c r="AF812">
        <v>13.25</v>
      </c>
      <c r="AG812">
        <v>12.75</v>
      </c>
      <c r="AH812">
        <v>12.25</v>
      </c>
      <c r="AI812">
        <v>11.75</v>
      </c>
      <c r="AJ812">
        <v>11.25</v>
      </c>
      <c r="AK812">
        <v>10.75</v>
      </c>
      <c r="AL812">
        <v>10.5</v>
      </c>
      <c r="AM812">
        <v>10.5</v>
      </c>
      <c r="AN812">
        <v>10.25</v>
      </c>
      <c r="AO812">
        <v>10</v>
      </c>
      <c r="AP812">
        <v>10</v>
      </c>
      <c r="AQ812">
        <v>8.5</v>
      </c>
    </row>
    <row r="813" spans="1:43" x14ac:dyDescent="0.3">
      <c r="A813" s="3">
        <v>45009</v>
      </c>
      <c r="AB813">
        <v>13.75</v>
      </c>
      <c r="AC813">
        <v>13.75</v>
      </c>
      <c r="AD813">
        <v>13.75</v>
      </c>
      <c r="AE813">
        <v>13.75</v>
      </c>
      <c r="AF813">
        <v>13.25</v>
      </c>
      <c r="AG813">
        <v>12.75</v>
      </c>
      <c r="AH813">
        <v>12.25</v>
      </c>
      <c r="AI813">
        <v>11.75</v>
      </c>
      <c r="AJ813">
        <v>11.25</v>
      </c>
      <c r="AK813">
        <v>10.875</v>
      </c>
      <c r="AL813">
        <v>10.5</v>
      </c>
      <c r="AM813">
        <v>10.5</v>
      </c>
      <c r="AN813">
        <v>10.25</v>
      </c>
      <c r="AO813">
        <v>10</v>
      </c>
      <c r="AP813">
        <v>10</v>
      </c>
      <c r="AQ813">
        <v>10.125</v>
      </c>
    </row>
    <row r="814" spans="1:43" x14ac:dyDescent="0.3">
      <c r="A814" s="3">
        <v>45012</v>
      </c>
      <c r="AB814">
        <v>13.75</v>
      </c>
      <c r="AC814">
        <v>13.75</v>
      </c>
      <c r="AD814">
        <v>13.75</v>
      </c>
      <c r="AE814">
        <v>13.625</v>
      </c>
      <c r="AF814">
        <v>13.25</v>
      </c>
      <c r="AG814">
        <v>12.75</v>
      </c>
      <c r="AH814">
        <v>12.25</v>
      </c>
      <c r="AI814">
        <v>11.75</v>
      </c>
      <c r="AJ814">
        <v>11.25</v>
      </c>
      <c r="AK814">
        <v>10.75</v>
      </c>
      <c r="AL814">
        <v>10.5</v>
      </c>
      <c r="AM814">
        <v>10.5</v>
      </c>
      <c r="AN814">
        <v>10.25</v>
      </c>
      <c r="AO814">
        <v>10</v>
      </c>
      <c r="AP814">
        <v>10</v>
      </c>
      <c r="AQ814">
        <v>10</v>
      </c>
    </row>
    <row r="815" spans="1:43" x14ac:dyDescent="0.3">
      <c r="A815" s="3">
        <v>45013</v>
      </c>
      <c r="AB815">
        <v>13.75</v>
      </c>
      <c r="AC815">
        <v>13.75</v>
      </c>
      <c r="AD815">
        <v>13.75</v>
      </c>
      <c r="AE815">
        <v>13.75</v>
      </c>
      <c r="AF815">
        <v>13.25</v>
      </c>
      <c r="AG815">
        <v>12.75</v>
      </c>
      <c r="AH815">
        <v>12.25</v>
      </c>
      <c r="AI815">
        <v>11.75</v>
      </c>
      <c r="AJ815">
        <v>11.25</v>
      </c>
      <c r="AK815">
        <v>10.75</v>
      </c>
      <c r="AL815">
        <v>10.5</v>
      </c>
      <c r="AM815">
        <v>10.5</v>
      </c>
      <c r="AN815">
        <v>10.25</v>
      </c>
      <c r="AO815">
        <v>10</v>
      </c>
      <c r="AP815">
        <v>10</v>
      </c>
      <c r="AQ815">
        <v>10</v>
      </c>
    </row>
    <row r="816" spans="1:43" x14ac:dyDescent="0.3">
      <c r="A816" s="3">
        <v>45014</v>
      </c>
      <c r="AB816">
        <v>13.75</v>
      </c>
      <c r="AC816">
        <v>13.75</v>
      </c>
      <c r="AD816">
        <v>13.75</v>
      </c>
      <c r="AE816">
        <v>13.75</v>
      </c>
      <c r="AF816">
        <v>13.25</v>
      </c>
      <c r="AG816">
        <v>12.75</v>
      </c>
      <c r="AH816">
        <v>12.25</v>
      </c>
      <c r="AI816">
        <v>11.75</v>
      </c>
      <c r="AJ816">
        <v>11.25</v>
      </c>
      <c r="AK816">
        <v>10.75</v>
      </c>
      <c r="AL816">
        <v>10.5</v>
      </c>
      <c r="AM816">
        <v>10.5</v>
      </c>
      <c r="AN816">
        <v>10.25</v>
      </c>
      <c r="AO816">
        <v>10</v>
      </c>
      <c r="AP816">
        <v>10</v>
      </c>
      <c r="AQ816">
        <v>10</v>
      </c>
    </row>
    <row r="817" spans="1:43" x14ac:dyDescent="0.3">
      <c r="A817" s="3">
        <v>45015</v>
      </c>
      <c r="AB817">
        <v>13.75</v>
      </c>
      <c r="AC817">
        <v>13.75</v>
      </c>
      <c r="AD817">
        <v>13.75</v>
      </c>
      <c r="AE817">
        <v>13.75</v>
      </c>
      <c r="AF817">
        <v>13.25</v>
      </c>
      <c r="AG817">
        <v>12.75</v>
      </c>
      <c r="AH817">
        <v>12.25</v>
      </c>
      <c r="AI817">
        <v>11.75</v>
      </c>
      <c r="AJ817">
        <v>11.25</v>
      </c>
      <c r="AK817">
        <v>11</v>
      </c>
      <c r="AL817">
        <v>10.5</v>
      </c>
      <c r="AM817">
        <v>10.5</v>
      </c>
      <c r="AN817">
        <v>10.25</v>
      </c>
      <c r="AO817">
        <v>10</v>
      </c>
      <c r="AP817">
        <v>10</v>
      </c>
      <c r="AQ817">
        <v>10</v>
      </c>
    </row>
    <row r="818" spans="1:43" x14ac:dyDescent="0.3">
      <c r="A818" s="3">
        <v>45016</v>
      </c>
      <c r="AB818">
        <v>13.75</v>
      </c>
      <c r="AC818">
        <v>13.75</v>
      </c>
      <c r="AD818">
        <v>13.75</v>
      </c>
      <c r="AE818">
        <v>13.625</v>
      </c>
      <c r="AF818">
        <v>13.25</v>
      </c>
      <c r="AG818">
        <v>12.75</v>
      </c>
      <c r="AH818">
        <v>12.25</v>
      </c>
      <c r="AI818">
        <v>11.75</v>
      </c>
      <c r="AJ818">
        <v>11.25</v>
      </c>
      <c r="AK818">
        <v>11</v>
      </c>
      <c r="AL818">
        <v>10.5</v>
      </c>
      <c r="AM818">
        <v>10.5</v>
      </c>
      <c r="AN818">
        <v>10.25</v>
      </c>
      <c r="AO818">
        <v>10</v>
      </c>
      <c r="AP818">
        <v>10</v>
      </c>
      <c r="AQ818">
        <v>10</v>
      </c>
    </row>
    <row r="819" spans="1:43" x14ac:dyDescent="0.3">
      <c r="A819" s="3">
        <v>45019</v>
      </c>
      <c r="AB819">
        <v>13.75</v>
      </c>
      <c r="AC819">
        <v>13.75</v>
      </c>
      <c r="AD819">
        <v>13.75</v>
      </c>
      <c r="AE819">
        <v>13.5</v>
      </c>
      <c r="AF819">
        <v>13.25</v>
      </c>
      <c r="AG819">
        <v>12.75</v>
      </c>
      <c r="AH819">
        <v>12.25</v>
      </c>
      <c r="AI819">
        <v>11.75</v>
      </c>
      <c r="AJ819">
        <v>11.25</v>
      </c>
      <c r="AK819">
        <v>11</v>
      </c>
      <c r="AL819">
        <v>10.625</v>
      </c>
      <c r="AM819">
        <v>10.5</v>
      </c>
      <c r="AN819">
        <v>10.25</v>
      </c>
      <c r="AO819">
        <v>10</v>
      </c>
      <c r="AP819">
        <v>10</v>
      </c>
      <c r="AQ819">
        <v>10</v>
      </c>
    </row>
    <row r="820" spans="1:43" x14ac:dyDescent="0.3">
      <c r="A820" s="3">
        <v>45020</v>
      </c>
      <c r="AB820">
        <v>13.75</v>
      </c>
      <c r="AC820">
        <v>13.75</v>
      </c>
      <c r="AD820">
        <v>13.75</v>
      </c>
      <c r="AE820">
        <v>13.5</v>
      </c>
      <c r="AF820">
        <v>13.25</v>
      </c>
      <c r="AG820">
        <v>12.75</v>
      </c>
      <c r="AH820">
        <v>12.25</v>
      </c>
      <c r="AI820">
        <v>11.75</v>
      </c>
      <c r="AJ820">
        <v>11.25</v>
      </c>
      <c r="AK820">
        <v>10.875</v>
      </c>
      <c r="AL820">
        <v>10.625</v>
      </c>
      <c r="AM820">
        <v>10.5</v>
      </c>
      <c r="AN820">
        <v>10.25</v>
      </c>
      <c r="AO820">
        <v>10</v>
      </c>
      <c r="AP820">
        <v>9.875</v>
      </c>
      <c r="AQ820">
        <v>10</v>
      </c>
    </row>
    <row r="821" spans="1:43" x14ac:dyDescent="0.3">
      <c r="A821" s="3">
        <v>45021</v>
      </c>
      <c r="AB821">
        <v>13.75</v>
      </c>
      <c r="AC821">
        <v>13.75</v>
      </c>
      <c r="AD821">
        <v>13.75</v>
      </c>
      <c r="AE821">
        <v>13.5</v>
      </c>
      <c r="AF821">
        <v>13.25</v>
      </c>
      <c r="AG821">
        <v>12.75</v>
      </c>
      <c r="AH821">
        <v>12.25</v>
      </c>
      <c r="AI821">
        <v>11.75</v>
      </c>
      <c r="AJ821">
        <v>11.25</v>
      </c>
      <c r="AK821">
        <v>10.875</v>
      </c>
      <c r="AL821">
        <v>10.625</v>
      </c>
      <c r="AM821">
        <v>10.5</v>
      </c>
      <c r="AN821">
        <v>10.25</v>
      </c>
      <c r="AO821">
        <v>10</v>
      </c>
      <c r="AP821">
        <v>9.875</v>
      </c>
      <c r="AQ821">
        <v>10</v>
      </c>
    </row>
    <row r="822" spans="1:43" x14ac:dyDescent="0.3">
      <c r="A822" s="3">
        <v>45022</v>
      </c>
      <c r="AB822">
        <v>13.75</v>
      </c>
      <c r="AC822">
        <v>13.75</v>
      </c>
      <c r="AD822">
        <v>13.75</v>
      </c>
      <c r="AE822">
        <v>13.5</v>
      </c>
      <c r="AF822">
        <v>13.25</v>
      </c>
      <c r="AG822">
        <v>12.75</v>
      </c>
      <c r="AH822">
        <v>12.25</v>
      </c>
      <c r="AI822">
        <v>11.75</v>
      </c>
      <c r="AJ822">
        <v>11.25</v>
      </c>
      <c r="AK822">
        <v>10.875</v>
      </c>
      <c r="AL822">
        <v>10.625</v>
      </c>
      <c r="AM822">
        <v>10.5</v>
      </c>
      <c r="AN822">
        <v>10.25</v>
      </c>
      <c r="AO822">
        <v>10</v>
      </c>
      <c r="AP822">
        <v>9.75</v>
      </c>
      <c r="AQ822">
        <v>9.75</v>
      </c>
    </row>
    <row r="823" spans="1:43" x14ac:dyDescent="0.3">
      <c r="A823" s="3">
        <v>45026</v>
      </c>
      <c r="AB823">
        <v>13.75</v>
      </c>
      <c r="AC823">
        <v>13.75</v>
      </c>
      <c r="AD823">
        <v>13.75</v>
      </c>
      <c r="AE823">
        <v>13.5</v>
      </c>
      <c r="AF823">
        <v>13.25</v>
      </c>
      <c r="AG823">
        <v>12.75</v>
      </c>
      <c r="AH823">
        <v>12.25</v>
      </c>
      <c r="AI823">
        <v>11.75</v>
      </c>
      <c r="AJ823">
        <v>11.25</v>
      </c>
      <c r="AK823">
        <v>11</v>
      </c>
      <c r="AL823">
        <v>10.75</v>
      </c>
      <c r="AM823">
        <v>10.5</v>
      </c>
      <c r="AN823">
        <v>10.25</v>
      </c>
      <c r="AO823">
        <v>10</v>
      </c>
      <c r="AP823">
        <v>10</v>
      </c>
      <c r="AQ823">
        <v>9.75</v>
      </c>
    </row>
    <row r="824" spans="1:43" x14ac:dyDescent="0.3">
      <c r="A824" s="3">
        <v>45027</v>
      </c>
      <c r="AB824">
        <v>13.75</v>
      </c>
      <c r="AC824">
        <v>13.75</v>
      </c>
      <c r="AD824">
        <v>13.75</v>
      </c>
      <c r="AE824">
        <v>13.5</v>
      </c>
      <c r="AF824">
        <v>13.25</v>
      </c>
      <c r="AG824">
        <v>12.75</v>
      </c>
      <c r="AH824">
        <v>12.25</v>
      </c>
      <c r="AI824">
        <v>11.75</v>
      </c>
      <c r="AJ824">
        <v>11.25</v>
      </c>
      <c r="AK824">
        <v>11</v>
      </c>
      <c r="AL824">
        <v>10.75</v>
      </c>
      <c r="AM824">
        <v>10.5</v>
      </c>
      <c r="AN824">
        <v>10.25</v>
      </c>
      <c r="AO824">
        <v>10</v>
      </c>
      <c r="AP824">
        <v>9.875</v>
      </c>
      <c r="AQ824">
        <v>9.75</v>
      </c>
    </row>
    <row r="825" spans="1:43" x14ac:dyDescent="0.3">
      <c r="A825" s="3">
        <v>45028</v>
      </c>
      <c r="AB825">
        <v>13.75</v>
      </c>
      <c r="AC825">
        <v>13.75</v>
      </c>
      <c r="AD825">
        <v>13.75</v>
      </c>
      <c r="AE825">
        <v>13.5</v>
      </c>
      <c r="AF825">
        <v>13.125</v>
      </c>
      <c r="AG825">
        <v>12.75</v>
      </c>
      <c r="AH825">
        <v>12.25</v>
      </c>
      <c r="AI825">
        <v>11.75</v>
      </c>
      <c r="AJ825">
        <v>11.25</v>
      </c>
      <c r="AK825">
        <v>10.875</v>
      </c>
      <c r="AL825">
        <v>10.75</v>
      </c>
      <c r="AM825">
        <v>10.5</v>
      </c>
      <c r="AN825">
        <v>10.25</v>
      </c>
      <c r="AO825">
        <v>10</v>
      </c>
      <c r="AP825">
        <v>10</v>
      </c>
      <c r="AQ825">
        <v>9.75</v>
      </c>
    </row>
    <row r="826" spans="1:43" x14ac:dyDescent="0.3">
      <c r="A826" s="3">
        <v>45029</v>
      </c>
      <c r="AB826">
        <v>13.75</v>
      </c>
      <c r="AC826">
        <v>13.75</v>
      </c>
      <c r="AD826">
        <v>13.75</v>
      </c>
      <c r="AE826">
        <v>13.5</v>
      </c>
      <c r="AF826">
        <v>13</v>
      </c>
      <c r="AG826">
        <v>12.625</v>
      </c>
      <c r="AH826">
        <v>12.25</v>
      </c>
      <c r="AI826">
        <v>11.75</v>
      </c>
      <c r="AJ826">
        <v>11.25</v>
      </c>
      <c r="AK826">
        <v>10.75</v>
      </c>
      <c r="AL826">
        <v>10.75</v>
      </c>
      <c r="AM826">
        <v>10.5</v>
      </c>
      <c r="AN826">
        <v>10.25</v>
      </c>
      <c r="AO826">
        <v>10</v>
      </c>
      <c r="AP826">
        <v>10</v>
      </c>
      <c r="AQ826">
        <v>9.625</v>
      </c>
    </row>
    <row r="827" spans="1:43" x14ac:dyDescent="0.3">
      <c r="A827" s="3">
        <v>45030</v>
      </c>
      <c r="AB827">
        <v>13.75</v>
      </c>
      <c r="AC827">
        <v>13.75</v>
      </c>
      <c r="AD827">
        <v>13.75</v>
      </c>
      <c r="AE827">
        <v>13.5</v>
      </c>
      <c r="AF827">
        <v>13</v>
      </c>
      <c r="AG827">
        <v>12.5</v>
      </c>
      <c r="AH827">
        <v>12.125</v>
      </c>
      <c r="AI827">
        <v>11.75</v>
      </c>
      <c r="AJ827">
        <v>11.25</v>
      </c>
      <c r="AK827">
        <v>10.75</v>
      </c>
      <c r="AL827">
        <v>10.5</v>
      </c>
      <c r="AM827">
        <v>10.5</v>
      </c>
      <c r="AN827">
        <v>10.25</v>
      </c>
      <c r="AO827">
        <v>10</v>
      </c>
      <c r="AP827">
        <v>10</v>
      </c>
      <c r="AQ827">
        <v>9.75</v>
      </c>
    </row>
    <row r="828" spans="1:43" x14ac:dyDescent="0.3">
      <c r="A828" s="3">
        <v>45033</v>
      </c>
      <c r="AB828">
        <v>13.75</v>
      </c>
      <c r="AC828">
        <v>13.75</v>
      </c>
      <c r="AD828">
        <v>13.75</v>
      </c>
      <c r="AE828">
        <v>13.5</v>
      </c>
      <c r="AF828">
        <v>13</v>
      </c>
      <c r="AG828">
        <v>12.5</v>
      </c>
      <c r="AH828">
        <v>12</v>
      </c>
      <c r="AI828">
        <v>11.75</v>
      </c>
      <c r="AJ828">
        <v>11.25</v>
      </c>
      <c r="AK828">
        <v>10.75</v>
      </c>
      <c r="AL828">
        <v>10.5</v>
      </c>
      <c r="AM828">
        <v>10.5</v>
      </c>
      <c r="AN828">
        <v>10.25</v>
      </c>
      <c r="AO828">
        <v>10</v>
      </c>
      <c r="AP828">
        <v>10</v>
      </c>
      <c r="AQ828">
        <v>9.75</v>
      </c>
    </row>
    <row r="829" spans="1:43" x14ac:dyDescent="0.3">
      <c r="A829" s="3">
        <v>45034</v>
      </c>
      <c r="AB829">
        <v>13.75</v>
      </c>
      <c r="AC829">
        <v>13.75</v>
      </c>
      <c r="AD829">
        <v>13.75</v>
      </c>
      <c r="AE829">
        <v>13.5</v>
      </c>
      <c r="AF829">
        <v>13</v>
      </c>
      <c r="AG829">
        <v>12.5</v>
      </c>
      <c r="AH829">
        <v>12</v>
      </c>
      <c r="AI829">
        <v>11.75</v>
      </c>
      <c r="AJ829">
        <v>11.25</v>
      </c>
      <c r="AK829">
        <v>10.75</v>
      </c>
      <c r="AL829">
        <v>10.5</v>
      </c>
      <c r="AM829">
        <v>10.5</v>
      </c>
      <c r="AN829">
        <v>10.25</v>
      </c>
      <c r="AO829">
        <v>10</v>
      </c>
      <c r="AP829">
        <v>10</v>
      </c>
      <c r="AQ829">
        <v>9.75</v>
      </c>
    </row>
    <row r="830" spans="1:43" x14ac:dyDescent="0.3">
      <c r="A830" s="3">
        <v>45035</v>
      </c>
      <c r="AB830">
        <v>13.75</v>
      </c>
      <c r="AC830">
        <v>13.75</v>
      </c>
      <c r="AD830">
        <v>13.75</v>
      </c>
      <c r="AE830">
        <v>13.5</v>
      </c>
      <c r="AF830">
        <v>13</v>
      </c>
      <c r="AG830">
        <v>12.5</v>
      </c>
      <c r="AH830">
        <v>12</v>
      </c>
      <c r="AI830">
        <v>11.75</v>
      </c>
      <c r="AJ830">
        <v>11.25</v>
      </c>
      <c r="AK830">
        <v>10.75</v>
      </c>
      <c r="AL830">
        <v>10.5</v>
      </c>
      <c r="AM830">
        <v>10.5</v>
      </c>
      <c r="AN830">
        <v>10.25</v>
      </c>
      <c r="AO830">
        <v>10</v>
      </c>
      <c r="AP830">
        <v>10</v>
      </c>
      <c r="AQ830">
        <v>9.75</v>
      </c>
    </row>
    <row r="831" spans="1:43" x14ac:dyDescent="0.3">
      <c r="A831" s="3">
        <v>45036</v>
      </c>
      <c r="AB831">
        <v>13.75</v>
      </c>
      <c r="AC831">
        <v>13.75</v>
      </c>
      <c r="AD831">
        <v>13.75</v>
      </c>
      <c r="AE831">
        <v>13.5</v>
      </c>
      <c r="AF831">
        <v>13</v>
      </c>
      <c r="AG831">
        <v>12.5</v>
      </c>
      <c r="AH831">
        <v>12</v>
      </c>
      <c r="AI831">
        <v>11.625</v>
      </c>
      <c r="AJ831">
        <v>11.25</v>
      </c>
      <c r="AK831">
        <v>10.75</v>
      </c>
      <c r="AL831">
        <v>10.5</v>
      </c>
      <c r="AM831">
        <v>10.25</v>
      </c>
      <c r="AN831">
        <v>10</v>
      </c>
      <c r="AO831">
        <v>10</v>
      </c>
      <c r="AP831">
        <v>9.75</v>
      </c>
      <c r="AQ831">
        <v>9.5</v>
      </c>
    </row>
    <row r="832" spans="1:43" x14ac:dyDescent="0.3">
      <c r="A832" s="3">
        <v>45040</v>
      </c>
      <c r="AB832">
        <v>13.75</v>
      </c>
      <c r="AC832">
        <v>13.75</v>
      </c>
      <c r="AD832">
        <v>13.75</v>
      </c>
      <c r="AE832">
        <v>13.25</v>
      </c>
      <c r="AF832">
        <v>13</v>
      </c>
      <c r="AG832">
        <v>12.5</v>
      </c>
      <c r="AH832">
        <v>12</v>
      </c>
      <c r="AI832">
        <v>11.5</v>
      </c>
      <c r="AJ832">
        <v>11.25</v>
      </c>
      <c r="AK832">
        <v>10.75</v>
      </c>
      <c r="AL832">
        <v>10.5</v>
      </c>
      <c r="AM832">
        <v>10.25</v>
      </c>
      <c r="AN832">
        <v>10</v>
      </c>
      <c r="AO832">
        <v>10</v>
      </c>
      <c r="AP832">
        <v>9.75</v>
      </c>
      <c r="AQ832">
        <v>9.5</v>
      </c>
    </row>
    <row r="833" spans="1:44" x14ac:dyDescent="0.3">
      <c r="A833" s="3">
        <v>45041</v>
      </c>
      <c r="AB833">
        <v>13.75</v>
      </c>
      <c r="AC833">
        <v>13.75</v>
      </c>
      <c r="AD833">
        <v>13.75</v>
      </c>
      <c r="AE833">
        <v>13.25</v>
      </c>
      <c r="AF833">
        <v>13</v>
      </c>
      <c r="AG833">
        <v>12.5</v>
      </c>
      <c r="AH833">
        <v>12</v>
      </c>
      <c r="AI833">
        <v>11.5</v>
      </c>
      <c r="AJ833">
        <v>11</v>
      </c>
      <c r="AK833">
        <v>10.75</v>
      </c>
      <c r="AL833">
        <v>10.5</v>
      </c>
      <c r="AM833">
        <v>10.25</v>
      </c>
      <c r="AN833">
        <v>10</v>
      </c>
      <c r="AO833">
        <v>10</v>
      </c>
      <c r="AP833">
        <v>9.75</v>
      </c>
      <c r="AQ833">
        <v>9.5</v>
      </c>
    </row>
    <row r="834" spans="1:44" x14ac:dyDescent="0.3">
      <c r="A834" s="3">
        <v>45042</v>
      </c>
      <c r="AB834">
        <v>13.75</v>
      </c>
      <c r="AC834">
        <v>13.75</v>
      </c>
      <c r="AD834">
        <v>13.75</v>
      </c>
      <c r="AE834">
        <v>13.25</v>
      </c>
      <c r="AF834">
        <v>13</v>
      </c>
      <c r="AG834">
        <v>12.5</v>
      </c>
      <c r="AH834">
        <v>12</v>
      </c>
      <c r="AI834">
        <v>11.5</v>
      </c>
      <c r="AJ834">
        <v>11</v>
      </c>
      <c r="AK834">
        <v>10.75</v>
      </c>
      <c r="AL834">
        <v>10.5</v>
      </c>
      <c r="AM834">
        <v>10.25</v>
      </c>
      <c r="AN834">
        <v>10</v>
      </c>
      <c r="AO834">
        <v>10</v>
      </c>
      <c r="AP834">
        <v>9.75</v>
      </c>
      <c r="AQ834">
        <v>9.5</v>
      </c>
    </row>
    <row r="835" spans="1:44" x14ac:dyDescent="0.3">
      <c r="A835" s="3">
        <v>45043</v>
      </c>
      <c r="AB835">
        <v>13.75</v>
      </c>
      <c r="AC835">
        <v>13.75</v>
      </c>
      <c r="AD835">
        <v>13.75</v>
      </c>
      <c r="AE835">
        <v>13.25</v>
      </c>
      <c r="AF835">
        <v>13</v>
      </c>
      <c r="AG835">
        <v>12.5</v>
      </c>
      <c r="AH835">
        <v>12</v>
      </c>
      <c r="AI835">
        <v>11.5</v>
      </c>
      <c r="AJ835">
        <v>11</v>
      </c>
      <c r="AK835">
        <v>10.75</v>
      </c>
      <c r="AL835">
        <v>10.5</v>
      </c>
      <c r="AM835">
        <v>10.25</v>
      </c>
      <c r="AN835">
        <v>10</v>
      </c>
      <c r="AO835">
        <v>10</v>
      </c>
      <c r="AP835">
        <v>9.75</v>
      </c>
      <c r="AQ835">
        <v>9.5</v>
      </c>
    </row>
    <row r="836" spans="1:44" x14ac:dyDescent="0.3">
      <c r="A836" s="3">
        <v>45044</v>
      </c>
      <c r="AB836">
        <v>13.75</v>
      </c>
      <c r="AC836">
        <v>13.75</v>
      </c>
      <c r="AD836">
        <v>13.75</v>
      </c>
      <c r="AE836">
        <v>13.25</v>
      </c>
      <c r="AF836">
        <v>13</v>
      </c>
      <c r="AG836">
        <v>12.5</v>
      </c>
      <c r="AH836">
        <v>12</v>
      </c>
      <c r="AI836">
        <v>11.5</v>
      </c>
      <c r="AJ836">
        <v>11.25</v>
      </c>
      <c r="AK836">
        <v>10.75</v>
      </c>
      <c r="AL836">
        <v>10.5</v>
      </c>
      <c r="AM836">
        <v>10.25</v>
      </c>
      <c r="AN836">
        <v>10</v>
      </c>
      <c r="AO836">
        <v>10</v>
      </c>
      <c r="AP836">
        <v>9.75</v>
      </c>
      <c r="AQ836">
        <v>9.5</v>
      </c>
    </row>
    <row r="837" spans="1:44" x14ac:dyDescent="0.3">
      <c r="A837" s="3">
        <v>45048</v>
      </c>
      <c r="AB837">
        <v>13.75</v>
      </c>
      <c r="AC837">
        <v>13.75</v>
      </c>
      <c r="AD837">
        <v>13.75</v>
      </c>
      <c r="AE837">
        <v>13.5</v>
      </c>
      <c r="AF837">
        <v>13</v>
      </c>
      <c r="AG837">
        <v>12.5</v>
      </c>
      <c r="AH837">
        <v>12</v>
      </c>
      <c r="AI837">
        <v>11.5</v>
      </c>
      <c r="AJ837">
        <v>11.25</v>
      </c>
      <c r="AK837">
        <v>10.75</v>
      </c>
      <c r="AL837">
        <v>10.5</v>
      </c>
      <c r="AM837">
        <v>10.25</v>
      </c>
      <c r="AN837">
        <v>10</v>
      </c>
      <c r="AO837">
        <v>10</v>
      </c>
      <c r="AP837">
        <v>9.75</v>
      </c>
      <c r="AQ837">
        <v>9.5</v>
      </c>
    </row>
    <row r="838" spans="1:44" x14ac:dyDescent="0.3">
      <c r="A838" s="3">
        <v>45049</v>
      </c>
      <c r="AB838">
        <v>13.75</v>
      </c>
      <c r="AC838">
        <v>13.75</v>
      </c>
      <c r="AD838">
        <v>13.75</v>
      </c>
      <c r="AE838">
        <v>13.375</v>
      </c>
      <c r="AF838">
        <v>13</v>
      </c>
      <c r="AG838">
        <v>12.5</v>
      </c>
      <c r="AH838">
        <v>12</v>
      </c>
      <c r="AI838">
        <v>11.5</v>
      </c>
      <c r="AJ838">
        <v>11.25</v>
      </c>
      <c r="AK838">
        <v>10.75</v>
      </c>
      <c r="AL838">
        <v>10.5</v>
      </c>
      <c r="AM838">
        <v>10.25</v>
      </c>
      <c r="AN838">
        <v>10</v>
      </c>
      <c r="AO838">
        <v>10</v>
      </c>
      <c r="AP838">
        <v>9.75</v>
      </c>
      <c r="AQ838">
        <v>9.5</v>
      </c>
    </row>
    <row r="839" spans="1:44" x14ac:dyDescent="0.3">
      <c r="A839" s="3">
        <v>45050</v>
      </c>
      <c r="AC839">
        <v>13.75</v>
      </c>
      <c r="AD839">
        <v>13.75</v>
      </c>
      <c r="AE839">
        <v>13.5</v>
      </c>
      <c r="AF839">
        <v>13</v>
      </c>
      <c r="AG839">
        <v>12.5</v>
      </c>
      <c r="AH839">
        <v>12</v>
      </c>
      <c r="AI839">
        <v>11.625</v>
      </c>
      <c r="AJ839">
        <v>11.25</v>
      </c>
      <c r="AK839">
        <v>10.75</v>
      </c>
      <c r="AL839">
        <v>10.5</v>
      </c>
      <c r="AM839">
        <v>10.25</v>
      </c>
      <c r="AN839">
        <v>10</v>
      </c>
      <c r="AO839">
        <v>10</v>
      </c>
      <c r="AP839">
        <v>9.75</v>
      </c>
      <c r="AQ839">
        <v>9.5</v>
      </c>
      <c r="AR839">
        <v>9</v>
      </c>
    </row>
    <row r="840" spans="1:44" x14ac:dyDescent="0.3">
      <c r="A840" s="47">
        <v>45051</v>
      </c>
      <c r="AC840" s="46">
        <v>13.75</v>
      </c>
      <c r="AD840" s="46">
        <v>13.75</v>
      </c>
      <c r="AE840" s="46">
        <v>13.375</v>
      </c>
      <c r="AF840" s="46">
        <v>13</v>
      </c>
      <c r="AG840" s="46">
        <v>12.5</v>
      </c>
      <c r="AH840" s="46">
        <v>12</v>
      </c>
      <c r="AI840" s="46">
        <v>11.5</v>
      </c>
      <c r="AJ840" s="46">
        <v>11.25</v>
      </c>
      <c r="AK840" s="46">
        <v>10.75</v>
      </c>
      <c r="AL840" s="46">
        <v>10.5</v>
      </c>
      <c r="AM840" s="46">
        <v>10.125</v>
      </c>
      <c r="AN840" s="46">
        <v>10</v>
      </c>
      <c r="AO840" s="46">
        <v>10</v>
      </c>
      <c r="AP840" s="46">
        <v>9.75</v>
      </c>
      <c r="AQ840" s="46">
        <v>9.5</v>
      </c>
      <c r="AR840" s="46">
        <v>9</v>
      </c>
    </row>
    <row r="841" spans="1:44" x14ac:dyDescent="0.3">
      <c r="A841" s="47">
        <v>45054</v>
      </c>
      <c r="AC841" s="46">
        <v>13.75</v>
      </c>
      <c r="AD841" s="46">
        <v>13.75</v>
      </c>
      <c r="AE841" s="46">
        <v>13.25</v>
      </c>
      <c r="AF841" s="46">
        <v>13</v>
      </c>
      <c r="AG841" s="46">
        <v>12.5</v>
      </c>
      <c r="AH841" s="46">
        <v>12</v>
      </c>
      <c r="AI841" s="46">
        <v>11.5</v>
      </c>
      <c r="AJ841" s="46">
        <v>11.25</v>
      </c>
      <c r="AK841" s="46">
        <v>10.75</v>
      </c>
      <c r="AL841" s="46">
        <v>10.5</v>
      </c>
      <c r="AM841" s="46">
        <v>10</v>
      </c>
      <c r="AN841" s="46">
        <v>10</v>
      </c>
      <c r="AO841" s="46">
        <v>10</v>
      </c>
      <c r="AP841" s="46">
        <v>9.75</v>
      </c>
      <c r="AQ841" s="46">
        <v>9.5</v>
      </c>
      <c r="AR841" s="46">
        <v>9.25</v>
      </c>
    </row>
    <row r="842" spans="1:44" x14ac:dyDescent="0.3">
      <c r="A842" s="47">
        <v>45055</v>
      </c>
      <c r="AC842" s="46">
        <v>13.75</v>
      </c>
      <c r="AD842" s="46">
        <v>13.75</v>
      </c>
      <c r="AE842" s="46">
        <v>13.25</v>
      </c>
      <c r="AF842" s="46">
        <v>13</v>
      </c>
      <c r="AG842" s="46">
        <v>12.5</v>
      </c>
      <c r="AH842" s="46">
        <v>12</v>
      </c>
      <c r="AI842" s="46">
        <v>11.5</v>
      </c>
      <c r="AJ842" s="46">
        <v>11.25</v>
      </c>
      <c r="AK842" s="46">
        <v>10.75</v>
      </c>
      <c r="AL842" s="46">
        <v>10.5</v>
      </c>
      <c r="AM842" s="46">
        <v>10</v>
      </c>
      <c r="AN842" s="46">
        <v>10</v>
      </c>
      <c r="AO842" s="46">
        <v>10</v>
      </c>
      <c r="AP842" s="46">
        <v>9.75</v>
      </c>
      <c r="AQ842" s="46">
        <v>9.5</v>
      </c>
      <c r="AR842" s="46">
        <v>9</v>
      </c>
    </row>
    <row r="843" spans="1:44" x14ac:dyDescent="0.3">
      <c r="A843" s="47">
        <v>45056</v>
      </c>
      <c r="AC843" s="46">
        <v>13.75</v>
      </c>
      <c r="AD843" s="46">
        <v>13.75</v>
      </c>
      <c r="AE843" s="46">
        <v>13.25</v>
      </c>
      <c r="AF843" s="46">
        <v>13</v>
      </c>
      <c r="AG843" s="46">
        <v>12.5</v>
      </c>
      <c r="AH843" s="46">
        <v>12</v>
      </c>
      <c r="AI843" s="46">
        <v>11.5</v>
      </c>
      <c r="AJ843" s="46">
        <v>11.25</v>
      </c>
      <c r="AK843" s="46">
        <v>10.75</v>
      </c>
      <c r="AL843" s="46">
        <v>10.5</v>
      </c>
      <c r="AM843" s="46">
        <v>10.125</v>
      </c>
      <c r="AN843" s="46">
        <v>10</v>
      </c>
      <c r="AO843" s="46">
        <v>10</v>
      </c>
      <c r="AP843" s="46">
        <v>9.75</v>
      </c>
      <c r="AQ843" s="46">
        <v>9.5</v>
      </c>
      <c r="AR843" s="46">
        <v>9.375</v>
      </c>
    </row>
    <row r="844" spans="1:44" x14ac:dyDescent="0.3">
      <c r="A844" s="47">
        <v>45057</v>
      </c>
      <c r="AC844" s="46">
        <v>13.75</v>
      </c>
      <c r="AD844" s="46">
        <v>13.75</v>
      </c>
      <c r="AE844" s="46">
        <v>13.5</v>
      </c>
      <c r="AF844" s="46">
        <v>13</v>
      </c>
      <c r="AG844" s="46">
        <v>12.5</v>
      </c>
      <c r="AH844" s="46">
        <v>12</v>
      </c>
      <c r="AI844" s="46">
        <v>11.5</v>
      </c>
      <c r="AJ844" s="46">
        <v>11.25</v>
      </c>
      <c r="AK844" s="46">
        <v>10.75</v>
      </c>
      <c r="AL844" s="46">
        <v>10.5</v>
      </c>
      <c r="AM844" s="46">
        <v>10.125</v>
      </c>
      <c r="AN844" s="46">
        <v>10</v>
      </c>
      <c r="AO844" s="46">
        <v>10</v>
      </c>
      <c r="AP844" s="46">
        <v>9.75</v>
      </c>
      <c r="AQ844" s="46">
        <v>9.5</v>
      </c>
      <c r="AR844" s="46">
        <v>9.5</v>
      </c>
    </row>
    <row r="845" spans="1:44" x14ac:dyDescent="0.3">
      <c r="A845" s="47">
        <v>45058</v>
      </c>
      <c r="AC845" s="46">
        <v>13.75</v>
      </c>
      <c r="AD845" s="46">
        <v>13.75</v>
      </c>
      <c r="AE845" s="46">
        <v>13.375</v>
      </c>
      <c r="AF845" s="46">
        <v>13</v>
      </c>
      <c r="AG845" s="46">
        <v>12.5</v>
      </c>
      <c r="AH845" s="46">
        <v>12</v>
      </c>
      <c r="AI845" s="46">
        <v>11.5</v>
      </c>
      <c r="AJ845" s="46">
        <v>11.25</v>
      </c>
      <c r="AK845" s="46">
        <v>10.75</v>
      </c>
      <c r="AL845" s="46">
        <v>10.5</v>
      </c>
      <c r="AM845" s="46">
        <v>10.25</v>
      </c>
      <c r="AN845" s="46">
        <v>10</v>
      </c>
      <c r="AO845" s="46">
        <v>10</v>
      </c>
      <c r="AP845" s="46">
        <v>9.75</v>
      </c>
      <c r="AQ845" s="46">
        <v>9.5</v>
      </c>
      <c r="AR845" s="46">
        <v>9.25</v>
      </c>
    </row>
  </sheetData>
  <pageMargins left="0.51181102362204722" right="0.51181102362204722" top="0.78740157480314965" bottom="0.78740157480314965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C00000"/>
  </sheetPr>
  <dimension ref="A1:G19"/>
  <sheetViews>
    <sheetView zoomScaleNormal="100" workbookViewId="0">
      <selection activeCell="G8" sqref="G8"/>
    </sheetView>
  </sheetViews>
  <sheetFormatPr defaultRowHeight="14.4" x14ac:dyDescent="0.3"/>
  <cols>
    <col min="1" max="2" width="10.6640625" bestFit="1" customWidth="1"/>
    <col min="3" max="3" width="15.6640625" bestFit="1" customWidth="1"/>
    <col min="4" max="4" width="18.109375" bestFit="1" customWidth="1"/>
  </cols>
  <sheetData>
    <row r="1" spans="1:7" x14ac:dyDescent="0.3">
      <c r="A1" s="19" t="s">
        <v>1</v>
      </c>
      <c r="B1" s="45">
        <v>45058</v>
      </c>
      <c r="C1" s="44" t="s">
        <v>362</v>
      </c>
      <c r="D1" s="44" t="s">
        <v>361</v>
      </c>
      <c r="F1" s="26" t="s">
        <v>17</v>
      </c>
      <c r="G1" s="40">
        <f>VLOOKUP(F1,'Hist Selic Meta'!A:I,6,FALSE)</f>
        <v>13.75</v>
      </c>
    </row>
    <row r="2" spans="1:7" x14ac:dyDescent="0.3">
      <c r="A2" s="26" t="s">
        <v>17</v>
      </c>
      <c r="B2" s="40">
        <f>+G1</f>
        <v>13.75</v>
      </c>
      <c r="C2" s="43"/>
      <c r="D2" s="43">
        <f t="shared" ref="D2:D3" si="0">(B2-$B$3)*100</f>
        <v>0</v>
      </c>
    </row>
    <row r="3" spans="1:7" x14ac:dyDescent="0.3">
      <c r="A3" s="26" t="s">
        <v>18</v>
      </c>
      <c r="B3" s="42">
        <f>IF(VLOOKUP($B$1,'Mediana Reunião Selic 30D'!$A$2:$XFC$10000,MATCH(A3,'Mediana Reunião Selic 30D'!$A$2:$XDF$2,0),FALSE)=0,NA(),VLOOKUP($B$1,'Mediana Reunião Selic 30D'!$A$2:$XFC$10000,MATCH(A3,'Mediana Reunião Selic 30D'!$A$2:$XDF$2,0),FALSE))</f>
        <v>13.75</v>
      </c>
      <c r="C3" s="43">
        <f t="shared" ref="C3" si="1">+(B3-B2)*100</f>
        <v>0</v>
      </c>
      <c r="D3" s="43">
        <f t="shared" si="0"/>
        <v>0</v>
      </c>
    </row>
    <row r="4" spans="1:7" x14ac:dyDescent="0.3">
      <c r="A4" s="26" t="s">
        <v>19</v>
      </c>
      <c r="B4" s="42">
        <f>IF(VLOOKUP($B$1,'Mediana Reunião Selic 30D'!$A$2:$XFC$10000,MATCH(A4,'Mediana Reunião Selic 30D'!$A$2:$XDF$2,0),FALSE)=0,NA(),VLOOKUP($B$1,'Mediana Reunião Selic 30D'!$A$2:$XFC$10000,MATCH(A4,'Mediana Reunião Selic 30D'!$A$2:$XDF$2,0),FALSE))</f>
        <v>13.75</v>
      </c>
      <c r="C4" s="43">
        <f>+(B4-B3)*100</f>
        <v>0</v>
      </c>
      <c r="D4" s="43">
        <f t="shared" ref="D4:D19" si="2">(B4-$B$3)*100</f>
        <v>0</v>
      </c>
    </row>
    <row r="5" spans="1:7" x14ac:dyDescent="0.3">
      <c r="A5" s="26" t="s">
        <v>20</v>
      </c>
      <c r="B5" s="42">
        <f>IF(VLOOKUP($B$1,'Mediana Reunião Selic 30D'!$A$2:$XFC$10000,MATCH(A5,'Mediana Reunião Selic 30D'!$A$2:$XDF$2,0),FALSE)=0,NA(),VLOOKUP($B$1,'Mediana Reunião Selic 30D'!$A$2:$XFC$10000,MATCH(A5,'Mediana Reunião Selic 30D'!$A$2:$XDF$2,0),FALSE))</f>
        <v>13.375</v>
      </c>
      <c r="C5" s="43">
        <f t="shared" ref="C5:C19" si="3">+(B5-B4)*100</f>
        <v>-37.5</v>
      </c>
      <c r="D5" s="43">
        <f t="shared" si="2"/>
        <v>-37.5</v>
      </c>
    </row>
    <row r="6" spans="1:7" x14ac:dyDescent="0.3">
      <c r="A6" s="26" t="s">
        <v>21</v>
      </c>
      <c r="B6" s="42">
        <f>IF(VLOOKUP($B$1,'Mediana Reunião Selic 30D'!$A$2:$XFC$10000,MATCH(A6,'Mediana Reunião Selic 30D'!$A$2:$XDF$2,0),FALSE)=0,NA(),VLOOKUP($B$1,'Mediana Reunião Selic 30D'!$A$2:$XFC$10000,MATCH(A6,'Mediana Reunião Selic 30D'!$A$2:$XDF$2,0),FALSE))</f>
        <v>13</v>
      </c>
      <c r="C6" s="43">
        <f t="shared" si="3"/>
        <v>-37.5</v>
      </c>
      <c r="D6" s="43">
        <f t="shared" si="2"/>
        <v>-75</v>
      </c>
    </row>
    <row r="7" spans="1:7" x14ac:dyDescent="0.3">
      <c r="A7" s="26" t="s">
        <v>22</v>
      </c>
      <c r="B7" s="42">
        <f>IF(VLOOKUP($B$1,'Mediana Reunião Selic 30D'!$A$2:$XFC$10000,MATCH(A7,'Mediana Reunião Selic 30D'!$A$2:$XDF$2,0),FALSE)=0,NA(),VLOOKUP($B$1,'Mediana Reunião Selic 30D'!$A$2:$XFC$10000,MATCH(A7,'Mediana Reunião Selic 30D'!$A$2:$XDF$2,0),FALSE))</f>
        <v>12.5</v>
      </c>
      <c r="C7" s="43">
        <f t="shared" si="3"/>
        <v>-50</v>
      </c>
      <c r="D7" s="43">
        <f t="shared" si="2"/>
        <v>-125</v>
      </c>
    </row>
    <row r="8" spans="1:7" x14ac:dyDescent="0.3">
      <c r="A8" s="26" t="s">
        <v>23</v>
      </c>
      <c r="B8" s="42">
        <f>IF(VLOOKUP($B$1,'Mediana Reunião Selic 30D'!$A$2:$XFC$10000,MATCH(A8,'Mediana Reunião Selic 30D'!$A$2:$XDF$2,0),FALSE)=0,NA(),VLOOKUP($B$1,'Mediana Reunião Selic 30D'!$A$2:$XFC$10000,MATCH(A8,'Mediana Reunião Selic 30D'!$A$2:$XDF$2,0),FALSE))</f>
        <v>12</v>
      </c>
      <c r="C8" s="43">
        <f t="shared" si="3"/>
        <v>-50</v>
      </c>
      <c r="D8" s="43">
        <f t="shared" si="2"/>
        <v>-175</v>
      </c>
    </row>
    <row r="9" spans="1:7" x14ac:dyDescent="0.3">
      <c r="A9" s="26" t="s">
        <v>24</v>
      </c>
      <c r="B9" s="42">
        <f>IF(VLOOKUP($B$1,'Mediana Reunião Selic 30D'!$A$2:$XFC$10000,MATCH(A9,'Mediana Reunião Selic 30D'!$A$2:$XDF$2,0),FALSE)=0,NA(),VLOOKUP($B$1,'Mediana Reunião Selic 30D'!$A$2:$XFC$10000,MATCH(A9,'Mediana Reunião Selic 30D'!$A$2:$XDF$2,0),FALSE))</f>
        <v>11.5</v>
      </c>
      <c r="C9" s="43">
        <f t="shared" si="3"/>
        <v>-50</v>
      </c>
      <c r="D9" s="43">
        <f t="shared" si="2"/>
        <v>-225</v>
      </c>
    </row>
    <row r="10" spans="1:7" x14ac:dyDescent="0.3">
      <c r="A10" s="26" t="s">
        <v>25</v>
      </c>
      <c r="B10" s="42">
        <f>IF(VLOOKUP($B$1,'Mediana Reunião Selic 30D'!$A$2:$XFC$10000,MATCH(A10,'Mediana Reunião Selic 30D'!$A$2:$XDF$2,0),FALSE)=0,NA(),VLOOKUP($B$1,'Mediana Reunião Selic 30D'!$A$2:$XFC$10000,MATCH(A10,'Mediana Reunião Selic 30D'!$A$2:$XDF$2,0),FALSE))</f>
        <v>11.25</v>
      </c>
      <c r="C10" s="43">
        <f t="shared" si="3"/>
        <v>-25</v>
      </c>
      <c r="D10" s="43">
        <f t="shared" si="2"/>
        <v>-250</v>
      </c>
    </row>
    <row r="11" spans="1:7" x14ac:dyDescent="0.3">
      <c r="A11" s="26" t="s">
        <v>26</v>
      </c>
      <c r="B11" s="42">
        <f>IF(VLOOKUP($B$1,'Mediana Reunião Selic 30D'!$A$2:$XFC$10000,MATCH(A11,'Mediana Reunião Selic 30D'!$A$2:$XDF$2,0),FALSE)=0,NA(),VLOOKUP($B$1,'Mediana Reunião Selic 30D'!$A$2:$XFC$10000,MATCH(A11,'Mediana Reunião Selic 30D'!$A$2:$XDF$2,0),FALSE))</f>
        <v>10.75</v>
      </c>
      <c r="C11" s="43">
        <f t="shared" si="3"/>
        <v>-50</v>
      </c>
      <c r="D11" s="43">
        <f t="shared" si="2"/>
        <v>-300</v>
      </c>
    </row>
    <row r="12" spans="1:7" x14ac:dyDescent="0.3">
      <c r="A12" s="26" t="s">
        <v>27</v>
      </c>
      <c r="B12" s="42">
        <f>IF(VLOOKUP($B$1,'Mediana Reunião Selic 30D'!$A$2:$XFC$10000,MATCH(A12,'Mediana Reunião Selic 30D'!$A$2:$XDF$2,0),FALSE)=0,NA(),VLOOKUP($B$1,'Mediana Reunião Selic 30D'!$A$2:$XFC$10000,MATCH(A12,'Mediana Reunião Selic 30D'!$A$2:$XDF$2,0),FALSE))</f>
        <v>10.5</v>
      </c>
      <c r="C12" s="43">
        <f t="shared" si="3"/>
        <v>-25</v>
      </c>
      <c r="D12" s="43">
        <f t="shared" si="2"/>
        <v>-325</v>
      </c>
    </row>
    <row r="13" spans="1:7" x14ac:dyDescent="0.3">
      <c r="A13" s="26" t="s">
        <v>28</v>
      </c>
      <c r="B13" s="42">
        <f>IF(VLOOKUP($B$1,'Mediana Reunião Selic 30D'!$A$2:$XFC$10000,MATCH(A13,'Mediana Reunião Selic 30D'!$A$2:$XDF$2,0),FALSE)=0,NA(),VLOOKUP($B$1,'Mediana Reunião Selic 30D'!$A$2:$XFC$10000,MATCH(A13,'Mediana Reunião Selic 30D'!$A$2:$XDF$2,0),FALSE))</f>
        <v>10.25</v>
      </c>
      <c r="C13" s="43">
        <f t="shared" si="3"/>
        <v>-25</v>
      </c>
      <c r="D13" s="43">
        <f t="shared" si="2"/>
        <v>-350</v>
      </c>
    </row>
    <row r="14" spans="1:7" x14ac:dyDescent="0.3">
      <c r="A14" s="26" t="s">
        <v>29</v>
      </c>
      <c r="B14" s="42">
        <f>IF(VLOOKUP($B$1,'Mediana Reunião Selic 30D'!$A$2:$XFC$10000,MATCH(A14,'Mediana Reunião Selic 30D'!$A$2:$XDF$2,0),FALSE)=0,NA(),VLOOKUP($B$1,'Mediana Reunião Selic 30D'!$A$2:$XFC$10000,MATCH(A14,'Mediana Reunião Selic 30D'!$A$2:$XDF$2,0),FALSE))</f>
        <v>10</v>
      </c>
      <c r="C14" s="43">
        <f t="shared" si="3"/>
        <v>-25</v>
      </c>
      <c r="D14" s="43">
        <f t="shared" si="2"/>
        <v>-375</v>
      </c>
    </row>
    <row r="15" spans="1:7" x14ac:dyDescent="0.3">
      <c r="A15" s="26" t="s">
        <v>30</v>
      </c>
      <c r="B15" s="42">
        <f>IF(VLOOKUP($B$1,'Mediana Reunião Selic 30D'!$A$2:$XFC$10000,MATCH(A15,'Mediana Reunião Selic 30D'!$A$2:$XDF$2,0),FALSE)=0,NA(),VLOOKUP($B$1,'Mediana Reunião Selic 30D'!$A$2:$XFC$10000,MATCH(A15,'Mediana Reunião Selic 30D'!$A$2:$XDF$2,0),FALSE))</f>
        <v>10</v>
      </c>
      <c r="C15" s="43">
        <f t="shared" si="3"/>
        <v>0</v>
      </c>
      <c r="D15" s="43">
        <f t="shared" si="2"/>
        <v>-375</v>
      </c>
    </row>
    <row r="16" spans="1:7" x14ac:dyDescent="0.3">
      <c r="A16" s="26" t="s">
        <v>31</v>
      </c>
      <c r="B16" s="42">
        <f>IF(VLOOKUP($B$1,'Mediana Reunião Selic 30D'!$A$2:$XFC$10000,MATCH(A16,'Mediana Reunião Selic 30D'!$A$2:$XDF$2,0),FALSE)=0,NA(),VLOOKUP($B$1,'Mediana Reunião Selic 30D'!$A$2:$XFC$10000,MATCH(A16,'Mediana Reunião Selic 30D'!$A$2:$XDF$2,0),FALSE))</f>
        <v>9.75</v>
      </c>
      <c r="C16" s="43">
        <f t="shared" si="3"/>
        <v>-25</v>
      </c>
      <c r="D16" s="43">
        <f t="shared" si="2"/>
        <v>-400</v>
      </c>
    </row>
    <row r="17" spans="1:4" x14ac:dyDescent="0.3">
      <c r="A17" s="26" t="s">
        <v>32</v>
      </c>
      <c r="B17" s="42">
        <f>IF(VLOOKUP($B$1,'Mediana Reunião Selic 30D'!$A$2:$XFC$10000,MATCH(A17,'Mediana Reunião Selic 30D'!$A$2:$XDF$2,0),FALSE)=0,NA(),VLOOKUP($B$1,'Mediana Reunião Selic 30D'!$A$2:$XFC$10000,MATCH(A17,'Mediana Reunião Selic 30D'!$A$2:$XDF$2,0),FALSE))</f>
        <v>9.5</v>
      </c>
      <c r="C17" s="43">
        <f t="shared" si="3"/>
        <v>-25</v>
      </c>
      <c r="D17" s="43">
        <f t="shared" si="2"/>
        <v>-425</v>
      </c>
    </row>
    <row r="18" spans="1:4" x14ac:dyDescent="0.3">
      <c r="A18" s="26" t="s">
        <v>359</v>
      </c>
      <c r="B18" s="42">
        <f>IF(VLOOKUP($B$1,'Mediana Reunião Selic 30D'!$A$2:$XFC$10000,MATCH(A18,'Mediana Reunião Selic 30D'!$A$2:$XDF$2,0),FALSE)=0,NA(),VLOOKUP($B$1,'Mediana Reunião Selic 30D'!$A$2:$XFC$10000,MATCH(A18,'Mediana Reunião Selic 30D'!$A$2:$XDF$2,0),FALSE))</f>
        <v>9.25</v>
      </c>
      <c r="C18" s="43">
        <f t="shared" si="3"/>
        <v>-25</v>
      </c>
      <c r="D18" s="43">
        <f t="shared" si="2"/>
        <v>-450</v>
      </c>
    </row>
    <row r="19" spans="1:4" x14ac:dyDescent="0.3">
      <c r="A19" s="26" t="s">
        <v>360</v>
      </c>
      <c r="B19" s="42" t="e">
        <f>IF(VLOOKUP($B$1,'Mediana Reunião Selic 30D'!$A$2:$XFC$10000,MATCH(A19,'Mediana Reunião Selic 30D'!$A$2:$XDF$2,0),FALSE)=0,NA(),VLOOKUP($B$1,'Mediana Reunião Selic 30D'!$A$2:$XFC$10000,MATCH(A19,'Mediana Reunião Selic 30D'!$A$2:$XDF$2,0),FALSE))</f>
        <v>#N/A</v>
      </c>
      <c r="C19" s="43" t="e">
        <f t="shared" si="3"/>
        <v>#N/A</v>
      </c>
      <c r="D19" s="43" t="e">
        <f t="shared" si="2"/>
        <v>#N/A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C00000"/>
  </sheetPr>
  <dimension ref="A1:F575"/>
  <sheetViews>
    <sheetView zoomScaleNormal="100" workbookViewId="0"/>
  </sheetViews>
  <sheetFormatPr defaultRowHeight="14.4" x14ac:dyDescent="0.3"/>
  <cols>
    <col min="1" max="1" width="10.6640625" bestFit="1" customWidth="1"/>
    <col min="2" max="3" width="8" bestFit="1" customWidth="1"/>
  </cols>
  <sheetData>
    <row r="1" spans="1:6" x14ac:dyDescent="0.3">
      <c r="A1" s="19" t="s">
        <v>1</v>
      </c>
      <c r="B1" s="26" t="s">
        <v>349</v>
      </c>
      <c r="C1" s="41" t="str">
        <f>+B1</f>
        <v>8R/2021</v>
      </c>
      <c r="E1" s="26" t="str">
        <f>+B1</f>
        <v>8R/2021</v>
      </c>
      <c r="F1" s="40">
        <f>VLOOKUP(E1,'Hist Selic Meta'!A:I,6,FALSE)</f>
        <v>9.25</v>
      </c>
    </row>
    <row r="2" spans="1:6" x14ac:dyDescent="0.3">
      <c r="A2" s="20">
        <v>44216</v>
      </c>
      <c r="B2" s="21">
        <f>IF(VLOOKUP(A2,'Mediana Reunião Selic 30D'!$A$2:$XFC$10000,MATCH(B$1,'Mediana Reunião Selic 30D'!$A$2:$XDF$2,0),FALSE)=0,NA(),VLOOKUP(A2,'Mediana Reunião Selic 30D'!$A$2:$XFC$10000,MATCH(B$1,'Mediana Reunião Selic 30D'!$A$2:$XDF$2,0),FALSE))</f>
        <v>3.5</v>
      </c>
      <c r="C2" s="21">
        <f>VLOOKUP($C$1,'Hist Selic Meta'!A:F,6,FALSE)</f>
        <v>9.25</v>
      </c>
    </row>
    <row r="3" spans="1:6" x14ac:dyDescent="0.3">
      <c r="A3" s="20">
        <v>44217</v>
      </c>
      <c r="B3" s="21">
        <f>IF(VLOOKUP(A3,'Mediana Reunião Selic 30D'!$A$2:$XFC$10000,MATCH(B$1,'Mediana Reunião Selic 30D'!$A$2:$XDF$2,0),FALSE)=0,NA(),VLOOKUP(A3,'Mediana Reunião Selic 30D'!$A$2:$XFC$10000,MATCH(B$1,'Mediana Reunião Selic 30D'!$A$2:$XDF$2,0),FALSE))</f>
        <v>3.5</v>
      </c>
      <c r="C3" s="21">
        <f>VLOOKUP($C$1,'Hist Selic Meta'!A:F,6,FALSE)</f>
        <v>9.25</v>
      </c>
    </row>
    <row r="4" spans="1:6" x14ac:dyDescent="0.3">
      <c r="A4" s="20">
        <v>44218</v>
      </c>
      <c r="B4" s="21">
        <f>IF(VLOOKUP(A4,'Mediana Reunião Selic 30D'!$A$2:$XFC$10000,MATCH(B$1,'Mediana Reunião Selic 30D'!$A$2:$XDF$2,0),FALSE)=0,NA(),VLOOKUP(A4,'Mediana Reunião Selic 30D'!$A$2:$XFC$10000,MATCH(B$1,'Mediana Reunião Selic 30D'!$A$2:$XDF$2,0),FALSE))</f>
        <v>3.5</v>
      </c>
      <c r="C4" s="21">
        <f>VLOOKUP($C$1,'Hist Selic Meta'!A:F,6,FALSE)</f>
        <v>9.25</v>
      </c>
    </row>
    <row r="5" spans="1:6" x14ac:dyDescent="0.3">
      <c r="A5" s="20">
        <v>44221</v>
      </c>
      <c r="B5" s="21">
        <f>IF(VLOOKUP(A5,'Mediana Reunião Selic 30D'!$A$2:$XFC$10000,MATCH(B$1,'Mediana Reunião Selic 30D'!$A$2:$XDF$2,0),FALSE)=0,NA(),VLOOKUP(A5,'Mediana Reunião Selic 30D'!$A$2:$XFC$10000,MATCH(B$1,'Mediana Reunião Selic 30D'!$A$2:$XDF$2,0),FALSE))</f>
        <v>3.5</v>
      </c>
      <c r="C5" s="21">
        <f>VLOOKUP($C$1,'Hist Selic Meta'!A:F,6,FALSE)</f>
        <v>9.25</v>
      </c>
    </row>
    <row r="6" spans="1:6" x14ac:dyDescent="0.3">
      <c r="A6" s="20">
        <v>44222</v>
      </c>
      <c r="B6" s="21">
        <f>IF(VLOOKUP(A6,'Mediana Reunião Selic 30D'!$A$2:$XFC$10000,MATCH(B$1,'Mediana Reunião Selic 30D'!$A$2:$XDF$2,0),FALSE)=0,NA(),VLOOKUP(A6,'Mediana Reunião Selic 30D'!$A$2:$XFC$10000,MATCH(B$1,'Mediana Reunião Selic 30D'!$A$2:$XDF$2,0),FALSE))</f>
        <v>3.5</v>
      </c>
      <c r="C6" s="21">
        <f>VLOOKUP($C$1,'Hist Selic Meta'!A:F,6,FALSE)</f>
        <v>9.25</v>
      </c>
    </row>
    <row r="7" spans="1:6" x14ac:dyDescent="0.3">
      <c r="A7" s="20">
        <v>44223</v>
      </c>
      <c r="B7" s="21">
        <f>IF(VLOOKUP(A7,'Mediana Reunião Selic 30D'!$A$2:$XFC$10000,MATCH(B$1,'Mediana Reunião Selic 30D'!$A$2:$XDF$2,0),FALSE)=0,NA(),VLOOKUP(A7,'Mediana Reunião Selic 30D'!$A$2:$XFC$10000,MATCH(B$1,'Mediana Reunião Selic 30D'!$A$2:$XDF$2,0),FALSE))</f>
        <v>3.5</v>
      </c>
      <c r="C7" s="21">
        <f>VLOOKUP($C$1,'Hist Selic Meta'!A:F,6,FALSE)</f>
        <v>9.25</v>
      </c>
    </row>
    <row r="8" spans="1:6" x14ac:dyDescent="0.3">
      <c r="A8" s="20">
        <v>44224</v>
      </c>
      <c r="B8" s="21">
        <f>IF(VLOOKUP(A8,'Mediana Reunião Selic 30D'!$A$2:$XFC$10000,MATCH(B$1,'Mediana Reunião Selic 30D'!$A$2:$XDF$2,0),FALSE)=0,NA(),VLOOKUP(A8,'Mediana Reunião Selic 30D'!$A$2:$XFC$10000,MATCH(B$1,'Mediana Reunião Selic 30D'!$A$2:$XDF$2,0),FALSE))</f>
        <v>3.5</v>
      </c>
      <c r="C8" s="21">
        <f>VLOOKUP($C$1,'Hist Selic Meta'!A:F,6,FALSE)</f>
        <v>9.25</v>
      </c>
    </row>
    <row r="9" spans="1:6" x14ac:dyDescent="0.3">
      <c r="A9" s="20">
        <v>44225</v>
      </c>
      <c r="B9" s="21">
        <f>IF(VLOOKUP(A9,'Mediana Reunião Selic 30D'!$A$2:$XFC$10000,MATCH(B$1,'Mediana Reunião Selic 30D'!$A$2:$XDF$2,0),FALSE)=0,NA(),VLOOKUP(A9,'Mediana Reunião Selic 30D'!$A$2:$XFC$10000,MATCH(B$1,'Mediana Reunião Selic 30D'!$A$2:$XDF$2,0),FALSE))</f>
        <v>3.5</v>
      </c>
      <c r="C9" s="21">
        <f>VLOOKUP($C$1,'Hist Selic Meta'!A:F,6,FALSE)</f>
        <v>9.25</v>
      </c>
    </row>
    <row r="10" spans="1:6" x14ac:dyDescent="0.3">
      <c r="A10" s="20">
        <v>44228</v>
      </c>
      <c r="B10" s="21">
        <f>IF(VLOOKUP(A10,'Mediana Reunião Selic 30D'!$A$2:$XFC$10000,MATCH(B$1,'Mediana Reunião Selic 30D'!$A$2:$XDF$2,0),FALSE)=0,NA(),VLOOKUP(A10,'Mediana Reunião Selic 30D'!$A$2:$XFC$10000,MATCH(B$1,'Mediana Reunião Selic 30D'!$A$2:$XDF$2,0),FALSE))</f>
        <v>3.5</v>
      </c>
      <c r="C10" s="21">
        <f>VLOOKUP($C$1,'Hist Selic Meta'!A:F,6,FALSE)</f>
        <v>9.25</v>
      </c>
    </row>
    <row r="11" spans="1:6" x14ac:dyDescent="0.3">
      <c r="A11" s="20">
        <v>44229</v>
      </c>
      <c r="B11" s="21">
        <f>IF(VLOOKUP(A11,'Mediana Reunião Selic 30D'!$A$2:$XFC$10000,MATCH(B$1,'Mediana Reunião Selic 30D'!$A$2:$XDF$2,0),FALSE)=0,NA(),VLOOKUP(A11,'Mediana Reunião Selic 30D'!$A$2:$XFC$10000,MATCH(B$1,'Mediana Reunião Selic 30D'!$A$2:$XDF$2,0),FALSE))</f>
        <v>3.5</v>
      </c>
      <c r="C11" s="21">
        <f>VLOOKUP($C$1,'Hist Selic Meta'!A:F,6,FALSE)</f>
        <v>9.25</v>
      </c>
    </row>
    <row r="12" spans="1:6" x14ac:dyDescent="0.3">
      <c r="A12" s="20">
        <v>44230</v>
      </c>
      <c r="B12" s="21">
        <f>IF(VLOOKUP(A12,'Mediana Reunião Selic 30D'!$A$2:$XFC$10000,MATCH(B$1,'Mediana Reunião Selic 30D'!$A$2:$XDF$2,0),FALSE)=0,NA(),VLOOKUP(A12,'Mediana Reunião Selic 30D'!$A$2:$XFC$10000,MATCH(B$1,'Mediana Reunião Selic 30D'!$A$2:$XDF$2,0),FALSE))</f>
        <v>3.5</v>
      </c>
      <c r="C12" s="21">
        <f>VLOOKUP($C$1,'Hist Selic Meta'!A:F,6,FALSE)</f>
        <v>9.25</v>
      </c>
    </row>
    <row r="13" spans="1:6" x14ac:dyDescent="0.3">
      <c r="A13" s="20">
        <v>44231</v>
      </c>
      <c r="B13" s="21">
        <f>IF(VLOOKUP(A13,'Mediana Reunião Selic 30D'!$A$2:$XFC$10000,MATCH(B$1,'Mediana Reunião Selic 30D'!$A$2:$XDF$2,0),FALSE)=0,NA(),VLOOKUP(A13,'Mediana Reunião Selic 30D'!$A$2:$XFC$10000,MATCH(B$1,'Mediana Reunião Selic 30D'!$A$2:$XDF$2,0),FALSE))</f>
        <v>3.5</v>
      </c>
      <c r="C13" s="21">
        <f>VLOOKUP($C$1,'Hist Selic Meta'!A:F,6,FALSE)</f>
        <v>9.25</v>
      </c>
    </row>
    <row r="14" spans="1:6" x14ac:dyDescent="0.3">
      <c r="A14" s="20">
        <v>44232</v>
      </c>
      <c r="B14" s="21">
        <f>IF(VLOOKUP(A14,'Mediana Reunião Selic 30D'!$A$2:$XFC$10000,MATCH(B$1,'Mediana Reunião Selic 30D'!$A$2:$XDF$2,0),FALSE)=0,NA(),VLOOKUP(A14,'Mediana Reunião Selic 30D'!$A$2:$XFC$10000,MATCH(B$1,'Mediana Reunião Selic 30D'!$A$2:$XDF$2,0),FALSE))</f>
        <v>3.5</v>
      </c>
      <c r="C14" s="21">
        <f>VLOOKUP($C$1,'Hist Selic Meta'!A:F,6,FALSE)</f>
        <v>9.25</v>
      </c>
    </row>
    <row r="15" spans="1:6" x14ac:dyDescent="0.3">
      <c r="A15" s="20">
        <v>44235</v>
      </c>
      <c r="B15" s="21">
        <f>IF(VLOOKUP(A15,'Mediana Reunião Selic 30D'!$A$2:$XFC$10000,MATCH(B$1,'Mediana Reunião Selic 30D'!$A$2:$XDF$2,0),FALSE)=0,NA(),VLOOKUP(A15,'Mediana Reunião Selic 30D'!$A$2:$XFC$10000,MATCH(B$1,'Mediana Reunião Selic 30D'!$A$2:$XDF$2,0),FALSE))</f>
        <v>3.75</v>
      </c>
      <c r="C15" s="21">
        <f>VLOOKUP($C$1,'Hist Selic Meta'!A:F,6,FALSE)</f>
        <v>9.25</v>
      </c>
    </row>
    <row r="16" spans="1:6" x14ac:dyDescent="0.3">
      <c r="A16" s="20">
        <v>44236</v>
      </c>
      <c r="B16" s="21">
        <f>IF(VLOOKUP(A16,'Mediana Reunião Selic 30D'!$A$2:$XFC$10000,MATCH(B$1,'Mediana Reunião Selic 30D'!$A$2:$XDF$2,0),FALSE)=0,NA(),VLOOKUP(A16,'Mediana Reunião Selic 30D'!$A$2:$XFC$10000,MATCH(B$1,'Mediana Reunião Selic 30D'!$A$2:$XDF$2,0),FALSE))</f>
        <v>3.75</v>
      </c>
      <c r="C16" s="21">
        <f>VLOOKUP($C$1,'Hist Selic Meta'!A:F,6,FALSE)</f>
        <v>9.25</v>
      </c>
    </row>
    <row r="17" spans="1:3" x14ac:dyDescent="0.3">
      <c r="A17" s="20">
        <v>44237</v>
      </c>
      <c r="B17" s="21">
        <f>IF(VLOOKUP(A17,'Mediana Reunião Selic 30D'!$A$2:$XFC$10000,MATCH(B$1,'Mediana Reunião Selic 30D'!$A$2:$XDF$2,0),FALSE)=0,NA(),VLOOKUP(A17,'Mediana Reunião Selic 30D'!$A$2:$XFC$10000,MATCH(B$1,'Mediana Reunião Selic 30D'!$A$2:$XDF$2,0),FALSE))</f>
        <v>3.75</v>
      </c>
      <c r="C17" s="21">
        <f>VLOOKUP($C$1,'Hist Selic Meta'!A:F,6,FALSE)</f>
        <v>9.25</v>
      </c>
    </row>
    <row r="18" spans="1:3" x14ac:dyDescent="0.3">
      <c r="A18" s="20">
        <v>44238</v>
      </c>
      <c r="B18" s="21">
        <f>IF(VLOOKUP(A18,'Mediana Reunião Selic 30D'!$A$2:$XFC$10000,MATCH(B$1,'Mediana Reunião Selic 30D'!$A$2:$XDF$2,0),FALSE)=0,NA(),VLOOKUP(A18,'Mediana Reunião Selic 30D'!$A$2:$XFC$10000,MATCH(B$1,'Mediana Reunião Selic 30D'!$A$2:$XDF$2,0),FALSE))</f>
        <v>3.75</v>
      </c>
      <c r="C18" s="21">
        <f>VLOOKUP($C$1,'Hist Selic Meta'!A:F,6,FALSE)</f>
        <v>9.25</v>
      </c>
    </row>
    <row r="19" spans="1:3" x14ac:dyDescent="0.3">
      <c r="A19" s="20">
        <v>44239</v>
      </c>
      <c r="B19" s="21">
        <f>IF(VLOOKUP(A19,'Mediana Reunião Selic 30D'!$A$2:$XFC$10000,MATCH(B$1,'Mediana Reunião Selic 30D'!$A$2:$XDF$2,0),FALSE)=0,NA(),VLOOKUP(A19,'Mediana Reunião Selic 30D'!$A$2:$XFC$10000,MATCH(B$1,'Mediana Reunião Selic 30D'!$A$2:$XDF$2,0),FALSE))</f>
        <v>3.75</v>
      </c>
      <c r="C19" s="21">
        <f>VLOOKUP($C$1,'Hist Selic Meta'!A:F,6,FALSE)</f>
        <v>9.25</v>
      </c>
    </row>
    <row r="20" spans="1:3" x14ac:dyDescent="0.3">
      <c r="A20" s="20">
        <v>44244</v>
      </c>
      <c r="B20" s="21">
        <f>IF(VLOOKUP(A20,'Mediana Reunião Selic 30D'!$A$2:$XFC$10000,MATCH(B$1,'Mediana Reunião Selic 30D'!$A$2:$XDF$2,0),FALSE)=0,NA(),VLOOKUP(A20,'Mediana Reunião Selic 30D'!$A$2:$XFC$10000,MATCH(B$1,'Mediana Reunião Selic 30D'!$A$2:$XDF$2,0),FALSE))</f>
        <v>4</v>
      </c>
      <c r="C20" s="21">
        <f>VLOOKUP($C$1,'Hist Selic Meta'!A:F,6,FALSE)</f>
        <v>9.25</v>
      </c>
    </row>
    <row r="21" spans="1:3" x14ac:dyDescent="0.3">
      <c r="A21" s="20">
        <v>44245</v>
      </c>
      <c r="B21" s="21">
        <f>IF(VLOOKUP(A21,'Mediana Reunião Selic 30D'!$A$2:$XFC$10000,MATCH(B$1,'Mediana Reunião Selic 30D'!$A$2:$XDF$2,0),FALSE)=0,NA(),VLOOKUP(A21,'Mediana Reunião Selic 30D'!$A$2:$XFC$10000,MATCH(B$1,'Mediana Reunião Selic 30D'!$A$2:$XDF$2,0),FALSE))</f>
        <v>4</v>
      </c>
      <c r="C21" s="21">
        <f>VLOOKUP($C$1,'Hist Selic Meta'!A:F,6,FALSE)</f>
        <v>9.25</v>
      </c>
    </row>
    <row r="22" spans="1:3" x14ac:dyDescent="0.3">
      <c r="A22" s="20">
        <v>44246</v>
      </c>
      <c r="B22" s="21">
        <f>IF(VLOOKUP(A22,'Mediana Reunião Selic 30D'!$A$2:$XFC$10000,MATCH(B$1,'Mediana Reunião Selic 30D'!$A$2:$XDF$2,0),FALSE)=0,NA(),VLOOKUP(A22,'Mediana Reunião Selic 30D'!$A$2:$XFC$10000,MATCH(B$1,'Mediana Reunião Selic 30D'!$A$2:$XDF$2,0),FALSE))</f>
        <v>4</v>
      </c>
      <c r="C22" s="21">
        <f>VLOOKUP($C$1,'Hist Selic Meta'!A:F,6,FALSE)</f>
        <v>9.25</v>
      </c>
    </row>
    <row r="23" spans="1:3" x14ac:dyDescent="0.3">
      <c r="A23" s="20">
        <v>44249</v>
      </c>
      <c r="B23" s="21">
        <f>IF(VLOOKUP(A23,'Mediana Reunião Selic 30D'!$A$2:$XFC$10000,MATCH(B$1,'Mediana Reunião Selic 30D'!$A$2:$XDF$2,0),FALSE)=0,NA(),VLOOKUP(A23,'Mediana Reunião Selic 30D'!$A$2:$XFC$10000,MATCH(B$1,'Mediana Reunião Selic 30D'!$A$2:$XDF$2,0),FALSE))</f>
        <v>4</v>
      </c>
      <c r="C23" s="21">
        <f>VLOOKUP($C$1,'Hist Selic Meta'!A:F,6,FALSE)</f>
        <v>9.25</v>
      </c>
    </row>
    <row r="24" spans="1:3" x14ac:dyDescent="0.3">
      <c r="A24" s="20">
        <v>44250</v>
      </c>
      <c r="B24" s="21">
        <f>IF(VLOOKUP(A24,'Mediana Reunião Selic 30D'!$A$2:$XFC$10000,MATCH(B$1,'Mediana Reunião Selic 30D'!$A$2:$XDF$2,0),FALSE)=0,NA(),VLOOKUP(A24,'Mediana Reunião Selic 30D'!$A$2:$XFC$10000,MATCH(B$1,'Mediana Reunião Selic 30D'!$A$2:$XDF$2,0),FALSE))</f>
        <v>4</v>
      </c>
      <c r="C24" s="21">
        <f>VLOOKUP($C$1,'Hist Selic Meta'!A:F,6,FALSE)</f>
        <v>9.25</v>
      </c>
    </row>
    <row r="25" spans="1:3" x14ac:dyDescent="0.3">
      <c r="A25" s="20">
        <v>44251</v>
      </c>
      <c r="B25" s="21">
        <f>IF(VLOOKUP(A25,'Mediana Reunião Selic 30D'!$A$2:$XFC$10000,MATCH(B$1,'Mediana Reunião Selic 30D'!$A$2:$XDF$2,0),FALSE)=0,NA(),VLOOKUP(A25,'Mediana Reunião Selic 30D'!$A$2:$XFC$10000,MATCH(B$1,'Mediana Reunião Selic 30D'!$A$2:$XDF$2,0),FALSE))</f>
        <v>4</v>
      </c>
      <c r="C25" s="21">
        <f>VLOOKUP($C$1,'Hist Selic Meta'!A:F,6,FALSE)</f>
        <v>9.25</v>
      </c>
    </row>
    <row r="26" spans="1:3" x14ac:dyDescent="0.3">
      <c r="A26" s="20">
        <v>44252</v>
      </c>
      <c r="B26" s="21">
        <f>IF(VLOOKUP(A26,'Mediana Reunião Selic 30D'!$A$2:$XFC$10000,MATCH(B$1,'Mediana Reunião Selic 30D'!$A$2:$XDF$2,0),FALSE)=0,NA(),VLOOKUP(A26,'Mediana Reunião Selic 30D'!$A$2:$XFC$10000,MATCH(B$1,'Mediana Reunião Selic 30D'!$A$2:$XDF$2,0),FALSE))</f>
        <v>4</v>
      </c>
      <c r="C26" s="21">
        <f>VLOOKUP($C$1,'Hist Selic Meta'!A:F,6,FALSE)</f>
        <v>9.25</v>
      </c>
    </row>
    <row r="27" spans="1:3" x14ac:dyDescent="0.3">
      <c r="A27" s="20">
        <v>44253</v>
      </c>
      <c r="B27" s="21">
        <f>IF(VLOOKUP(A27,'Mediana Reunião Selic 30D'!$A$2:$XFC$10000,MATCH(B$1,'Mediana Reunião Selic 30D'!$A$2:$XDF$2,0),FALSE)=0,NA(),VLOOKUP(A27,'Mediana Reunião Selic 30D'!$A$2:$XFC$10000,MATCH(B$1,'Mediana Reunião Selic 30D'!$A$2:$XDF$2,0),FALSE))</f>
        <v>4</v>
      </c>
      <c r="C27" s="21">
        <f>VLOOKUP($C$1,'Hist Selic Meta'!A:F,6,FALSE)</f>
        <v>9.25</v>
      </c>
    </row>
    <row r="28" spans="1:3" x14ac:dyDescent="0.3">
      <c r="A28" s="20">
        <v>44256</v>
      </c>
      <c r="B28" s="21">
        <f>IF(VLOOKUP(A28,'Mediana Reunião Selic 30D'!$A$2:$XFC$10000,MATCH(B$1,'Mediana Reunião Selic 30D'!$A$2:$XDF$2,0),FALSE)=0,NA(),VLOOKUP(A28,'Mediana Reunião Selic 30D'!$A$2:$XFC$10000,MATCH(B$1,'Mediana Reunião Selic 30D'!$A$2:$XDF$2,0),FALSE))</f>
        <v>4</v>
      </c>
      <c r="C28" s="21">
        <f>VLOOKUP($C$1,'Hist Selic Meta'!A:F,6,FALSE)</f>
        <v>9.25</v>
      </c>
    </row>
    <row r="29" spans="1:3" x14ac:dyDescent="0.3">
      <c r="A29" s="20">
        <v>44257</v>
      </c>
      <c r="B29" s="21">
        <f>IF(VLOOKUP(A29,'Mediana Reunião Selic 30D'!$A$2:$XFC$10000,MATCH(B$1,'Mediana Reunião Selic 30D'!$A$2:$XDF$2,0),FALSE)=0,NA(),VLOOKUP(A29,'Mediana Reunião Selic 30D'!$A$2:$XFC$10000,MATCH(B$1,'Mediana Reunião Selic 30D'!$A$2:$XDF$2,0),FALSE))</f>
        <v>4</v>
      </c>
      <c r="C29" s="21">
        <f>VLOOKUP($C$1,'Hist Selic Meta'!A:F,6,FALSE)</f>
        <v>9.25</v>
      </c>
    </row>
    <row r="30" spans="1:3" x14ac:dyDescent="0.3">
      <c r="A30" s="20">
        <v>44258</v>
      </c>
      <c r="B30" s="21">
        <f>IF(VLOOKUP(A30,'Mediana Reunião Selic 30D'!$A$2:$XFC$10000,MATCH(B$1,'Mediana Reunião Selic 30D'!$A$2:$XDF$2,0),FALSE)=0,NA(),VLOOKUP(A30,'Mediana Reunião Selic 30D'!$A$2:$XFC$10000,MATCH(B$1,'Mediana Reunião Selic 30D'!$A$2:$XDF$2,0),FALSE))</f>
        <v>4</v>
      </c>
      <c r="C30" s="21">
        <f>VLOOKUP($C$1,'Hist Selic Meta'!A:F,6,FALSE)</f>
        <v>9.25</v>
      </c>
    </row>
    <row r="31" spans="1:3" x14ac:dyDescent="0.3">
      <c r="A31" s="20">
        <v>44259</v>
      </c>
      <c r="B31" s="21">
        <f>IF(VLOOKUP(A31,'Mediana Reunião Selic 30D'!$A$2:$XFC$10000,MATCH(B$1,'Mediana Reunião Selic 30D'!$A$2:$XDF$2,0),FALSE)=0,NA(),VLOOKUP(A31,'Mediana Reunião Selic 30D'!$A$2:$XFC$10000,MATCH(B$1,'Mediana Reunião Selic 30D'!$A$2:$XDF$2,0),FALSE))</f>
        <v>4</v>
      </c>
      <c r="C31" s="21">
        <f>VLOOKUP($C$1,'Hist Selic Meta'!A:F,6,FALSE)</f>
        <v>9.25</v>
      </c>
    </row>
    <row r="32" spans="1:3" x14ac:dyDescent="0.3">
      <c r="A32" s="20">
        <v>44260</v>
      </c>
      <c r="B32" s="21">
        <f>IF(VLOOKUP(A32,'Mediana Reunião Selic 30D'!$A$2:$XFC$10000,MATCH(B$1,'Mediana Reunião Selic 30D'!$A$2:$XDF$2,0),FALSE)=0,NA(),VLOOKUP(A32,'Mediana Reunião Selic 30D'!$A$2:$XFC$10000,MATCH(B$1,'Mediana Reunião Selic 30D'!$A$2:$XDF$2,0),FALSE))</f>
        <v>4</v>
      </c>
      <c r="C32" s="21">
        <f>VLOOKUP($C$1,'Hist Selic Meta'!A:F,6,FALSE)</f>
        <v>9.25</v>
      </c>
    </row>
    <row r="33" spans="1:3" x14ac:dyDescent="0.3">
      <c r="A33" s="20">
        <v>44263</v>
      </c>
      <c r="B33" s="21">
        <f>IF(VLOOKUP(A33,'Mediana Reunião Selic 30D'!$A$2:$XFC$10000,MATCH(B$1,'Mediana Reunião Selic 30D'!$A$2:$XDF$2,0),FALSE)=0,NA(),VLOOKUP(A33,'Mediana Reunião Selic 30D'!$A$2:$XFC$10000,MATCH(B$1,'Mediana Reunião Selic 30D'!$A$2:$XDF$2,0),FALSE))</f>
        <v>4</v>
      </c>
      <c r="C33" s="21">
        <f>VLOOKUP($C$1,'Hist Selic Meta'!A:F,6,FALSE)</f>
        <v>9.25</v>
      </c>
    </row>
    <row r="34" spans="1:3" x14ac:dyDescent="0.3">
      <c r="A34" s="20">
        <v>44264</v>
      </c>
      <c r="B34" s="21">
        <f>IF(VLOOKUP(A34,'Mediana Reunião Selic 30D'!$A$2:$XFC$10000,MATCH(B$1,'Mediana Reunião Selic 30D'!$A$2:$XDF$2,0),FALSE)=0,NA(),VLOOKUP(A34,'Mediana Reunião Selic 30D'!$A$2:$XFC$10000,MATCH(B$1,'Mediana Reunião Selic 30D'!$A$2:$XDF$2,0),FALSE))</f>
        <v>4</v>
      </c>
      <c r="C34" s="21">
        <f>VLOOKUP($C$1,'Hist Selic Meta'!A:F,6,FALSE)</f>
        <v>9.25</v>
      </c>
    </row>
    <row r="35" spans="1:3" x14ac:dyDescent="0.3">
      <c r="A35" s="20">
        <v>44265</v>
      </c>
      <c r="B35" s="21">
        <f>IF(VLOOKUP(A35,'Mediana Reunião Selic 30D'!$A$2:$XFC$10000,MATCH(B$1,'Mediana Reunião Selic 30D'!$A$2:$XDF$2,0),FALSE)=0,NA(),VLOOKUP(A35,'Mediana Reunião Selic 30D'!$A$2:$XFC$10000,MATCH(B$1,'Mediana Reunião Selic 30D'!$A$2:$XDF$2,0),FALSE))</f>
        <v>4</v>
      </c>
      <c r="C35" s="21">
        <f>VLOOKUP($C$1,'Hist Selic Meta'!A:F,6,FALSE)</f>
        <v>9.25</v>
      </c>
    </row>
    <row r="36" spans="1:3" x14ac:dyDescent="0.3">
      <c r="A36" s="20">
        <v>44266</v>
      </c>
      <c r="B36" s="21">
        <f>IF(VLOOKUP(A36,'Mediana Reunião Selic 30D'!$A$2:$XFC$10000,MATCH(B$1,'Mediana Reunião Selic 30D'!$A$2:$XDF$2,0),FALSE)=0,NA(),VLOOKUP(A36,'Mediana Reunião Selic 30D'!$A$2:$XFC$10000,MATCH(B$1,'Mediana Reunião Selic 30D'!$A$2:$XDF$2,0),FALSE))</f>
        <v>4.13</v>
      </c>
      <c r="C36" s="21">
        <f>VLOOKUP($C$1,'Hist Selic Meta'!A:F,6,FALSE)</f>
        <v>9.25</v>
      </c>
    </row>
    <row r="37" spans="1:3" x14ac:dyDescent="0.3">
      <c r="A37" s="20">
        <v>44267</v>
      </c>
      <c r="B37" s="21">
        <f>IF(VLOOKUP(A37,'Mediana Reunião Selic 30D'!$A$2:$XFC$10000,MATCH(B$1,'Mediana Reunião Selic 30D'!$A$2:$XDF$2,0),FALSE)=0,NA(),VLOOKUP(A37,'Mediana Reunião Selic 30D'!$A$2:$XFC$10000,MATCH(B$1,'Mediana Reunião Selic 30D'!$A$2:$XDF$2,0),FALSE))</f>
        <v>4.5</v>
      </c>
      <c r="C37" s="21">
        <f>VLOOKUP($C$1,'Hist Selic Meta'!A:F,6,FALSE)</f>
        <v>9.25</v>
      </c>
    </row>
    <row r="38" spans="1:3" x14ac:dyDescent="0.3">
      <c r="A38" s="20">
        <v>44270</v>
      </c>
      <c r="B38" s="21">
        <f>IF(VLOOKUP(A38,'Mediana Reunião Selic 30D'!$A$2:$XFC$10000,MATCH(B$1,'Mediana Reunião Selic 30D'!$A$2:$XDF$2,0),FALSE)=0,NA(),VLOOKUP(A38,'Mediana Reunião Selic 30D'!$A$2:$XFC$10000,MATCH(B$1,'Mediana Reunião Selic 30D'!$A$2:$XDF$2,0),FALSE))</f>
        <v>4.5</v>
      </c>
      <c r="C38" s="21">
        <f>VLOOKUP($C$1,'Hist Selic Meta'!A:F,6,FALSE)</f>
        <v>9.25</v>
      </c>
    </row>
    <row r="39" spans="1:3" x14ac:dyDescent="0.3">
      <c r="A39" s="20">
        <v>44271</v>
      </c>
      <c r="B39" s="21">
        <f>IF(VLOOKUP(A39,'Mediana Reunião Selic 30D'!$A$2:$XFC$10000,MATCH(B$1,'Mediana Reunião Selic 30D'!$A$2:$XDF$2,0),FALSE)=0,NA(),VLOOKUP(A39,'Mediana Reunião Selic 30D'!$A$2:$XFC$10000,MATCH(B$1,'Mediana Reunião Selic 30D'!$A$2:$XDF$2,0),FALSE))</f>
        <v>4.5</v>
      </c>
      <c r="C39" s="21">
        <f>VLOOKUP($C$1,'Hist Selic Meta'!A:F,6,FALSE)</f>
        <v>9.25</v>
      </c>
    </row>
    <row r="40" spans="1:3" x14ac:dyDescent="0.3">
      <c r="A40" s="20">
        <v>44272</v>
      </c>
      <c r="B40" s="21">
        <f>IF(VLOOKUP(A40,'Mediana Reunião Selic 30D'!$A$2:$XFC$10000,MATCH(B$1,'Mediana Reunião Selic 30D'!$A$2:$XDF$2,0),FALSE)=0,NA(),VLOOKUP(A40,'Mediana Reunião Selic 30D'!$A$2:$XFC$10000,MATCH(B$1,'Mediana Reunião Selic 30D'!$A$2:$XDF$2,0),FALSE))</f>
        <v>4.5</v>
      </c>
      <c r="C40" s="21">
        <f>VLOOKUP($C$1,'Hist Selic Meta'!A:F,6,FALSE)</f>
        <v>9.25</v>
      </c>
    </row>
    <row r="41" spans="1:3" x14ac:dyDescent="0.3">
      <c r="A41" s="20">
        <v>44273</v>
      </c>
      <c r="B41" s="21">
        <f>IF(VLOOKUP(A41,'Mediana Reunião Selic 30D'!$A$2:$XFC$10000,MATCH(B$1,'Mediana Reunião Selic 30D'!$A$2:$XDF$2,0),FALSE)=0,NA(),VLOOKUP(A41,'Mediana Reunião Selic 30D'!$A$2:$XFC$10000,MATCH(B$1,'Mediana Reunião Selic 30D'!$A$2:$XDF$2,0),FALSE))</f>
        <v>4.75</v>
      </c>
      <c r="C41" s="21">
        <f>VLOOKUP($C$1,'Hist Selic Meta'!A:F,6,FALSE)</f>
        <v>9.25</v>
      </c>
    </row>
    <row r="42" spans="1:3" x14ac:dyDescent="0.3">
      <c r="A42" s="20">
        <v>44274</v>
      </c>
      <c r="B42" s="21">
        <f>IF(VLOOKUP(A42,'Mediana Reunião Selic 30D'!$A$2:$XFC$10000,MATCH(B$1,'Mediana Reunião Selic 30D'!$A$2:$XDF$2,0),FALSE)=0,NA(),VLOOKUP(A42,'Mediana Reunião Selic 30D'!$A$2:$XFC$10000,MATCH(B$1,'Mediana Reunião Selic 30D'!$A$2:$XDF$2,0),FALSE))</f>
        <v>5</v>
      </c>
      <c r="C42" s="21">
        <f>VLOOKUP($C$1,'Hist Selic Meta'!A:F,6,FALSE)</f>
        <v>9.25</v>
      </c>
    </row>
    <row r="43" spans="1:3" x14ac:dyDescent="0.3">
      <c r="A43" s="20">
        <v>44277</v>
      </c>
      <c r="B43" s="21">
        <f>IF(VLOOKUP(A43,'Mediana Reunião Selic 30D'!$A$2:$XFC$10000,MATCH(B$1,'Mediana Reunião Selic 30D'!$A$2:$XDF$2,0),FALSE)=0,NA(),VLOOKUP(A43,'Mediana Reunião Selic 30D'!$A$2:$XFC$10000,MATCH(B$1,'Mediana Reunião Selic 30D'!$A$2:$XDF$2,0),FALSE))</f>
        <v>5</v>
      </c>
      <c r="C43" s="21">
        <f>VLOOKUP($C$1,'Hist Selic Meta'!A:F,6,FALSE)</f>
        <v>9.25</v>
      </c>
    </row>
    <row r="44" spans="1:3" x14ac:dyDescent="0.3">
      <c r="A44" s="20">
        <v>44278</v>
      </c>
      <c r="B44" s="21">
        <f>IF(VLOOKUP(A44,'Mediana Reunião Selic 30D'!$A$2:$XFC$10000,MATCH(B$1,'Mediana Reunião Selic 30D'!$A$2:$XDF$2,0),FALSE)=0,NA(),VLOOKUP(A44,'Mediana Reunião Selic 30D'!$A$2:$XFC$10000,MATCH(B$1,'Mediana Reunião Selic 30D'!$A$2:$XDF$2,0),FALSE))</f>
        <v>5</v>
      </c>
      <c r="C44" s="21">
        <f>VLOOKUP($C$1,'Hist Selic Meta'!A:F,6,FALSE)</f>
        <v>9.25</v>
      </c>
    </row>
    <row r="45" spans="1:3" x14ac:dyDescent="0.3">
      <c r="A45" s="20">
        <v>44279</v>
      </c>
      <c r="B45" s="21">
        <f>IF(VLOOKUP(A45,'Mediana Reunião Selic 30D'!$A$2:$XFC$10000,MATCH(B$1,'Mediana Reunião Selic 30D'!$A$2:$XDF$2,0),FALSE)=0,NA(),VLOOKUP(A45,'Mediana Reunião Selic 30D'!$A$2:$XFC$10000,MATCH(B$1,'Mediana Reunião Selic 30D'!$A$2:$XDF$2,0),FALSE))</f>
        <v>5</v>
      </c>
      <c r="C45" s="21">
        <f>VLOOKUP($C$1,'Hist Selic Meta'!A:F,6,FALSE)</f>
        <v>9.25</v>
      </c>
    </row>
    <row r="46" spans="1:3" x14ac:dyDescent="0.3">
      <c r="A46" s="20">
        <v>44280</v>
      </c>
      <c r="B46" s="21">
        <f>IF(VLOOKUP(A46,'Mediana Reunião Selic 30D'!$A$2:$XFC$10000,MATCH(B$1,'Mediana Reunião Selic 30D'!$A$2:$XDF$2,0),FALSE)=0,NA(),VLOOKUP(A46,'Mediana Reunião Selic 30D'!$A$2:$XFC$10000,MATCH(B$1,'Mediana Reunião Selic 30D'!$A$2:$XDF$2,0),FALSE))</f>
        <v>5</v>
      </c>
      <c r="C46" s="21">
        <f>VLOOKUP($C$1,'Hist Selic Meta'!A:F,6,FALSE)</f>
        <v>9.25</v>
      </c>
    </row>
    <row r="47" spans="1:3" x14ac:dyDescent="0.3">
      <c r="A47" s="20">
        <v>44281</v>
      </c>
      <c r="B47" s="21">
        <f>IF(VLOOKUP(A47,'Mediana Reunião Selic 30D'!$A$2:$XFC$10000,MATCH(B$1,'Mediana Reunião Selic 30D'!$A$2:$XDF$2,0),FALSE)=0,NA(),VLOOKUP(A47,'Mediana Reunião Selic 30D'!$A$2:$XFC$10000,MATCH(B$1,'Mediana Reunião Selic 30D'!$A$2:$XDF$2,0),FALSE))</f>
        <v>5</v>
      </c>
      <c r="C47" s="21">
        <f>VLOOKUP($C$1,'Hist Selic Meta'!A:F,6,FALSE)</f>
        <v>9.25</v>
      </c>
    </row>
    <row r="48" spans="1:3" x14ac:dyDescent="0.3">
      <c r="A48" s="20">
        <v>44284</v>
      </c>
      <c r="B48" s="21">
        <f>IF(VLOOKUP(A48,'Mediana Reunião Selic 30D'!$A$2:$XFC$10000,MATCH(B$1,'Mediana Reunião Selic 30D'!$A$2:$XDF$2,0),FALSE)=0,NA(),VLOOKUP(A48,'Mediana Reunião Selic 30D'!$A$2:$XFC$10000,MATCH(B$1,'Mediana Reunião Selic 30D'!$A$2:$XDF$2,0),FALSE))</f>
        <v>5</v>
      </c>
      <c r="C48" s="21">
        <f>VLOOKUP($C$1,'Hist Selic Meta'!A:F,6,FALSE)</f>
        <v>9.25</v>
      </c>
    </row>
    <row r="49" spans="1:3" x14ac:dyDescent="0.3">
      <c r="A49" s="20">
        <v>44285</v>
      </c>
      <c r="B49" s="21">
        <f>IF(VLOOKUP(A49,'Mediana Reunião Selic 30D'!$A$2:$XFC$10000,MATCH(B$1,'Mediana Reunião Selic 30D'!$A$2:$XDF$2,0),FALSE)=0,NA(),VLOOKUP(A49,'Mediana Reunião Selic 30D'!$A$2:$XFC$10000,MATCH(B$1,'Mediana Reunião Selic 30D'!$A$2:$XDF$2,0),FALSE))</f>
        <v>5</v>
      </c>
      <c r="C49" s="21">
        <f>VLOOKUP($C$1,'Hist Selic Meta'!A:F,6,FALSE)</f>
        <v>9.25</v>
      </c>
    </row>
    <row r="50" spans="1:3" x14ac:dyDescent="0.3">
      <c r="A50" s="20">
        <v>44286</v>
      </c>
      <c r="B50" s="21">
        <f>IF(VLOOKUP(A50,'Mediana Reunião Selic 30D'!$A$2:$XFC$10000,MATCH(B$1,'Mediana Reunião Selic 30D'!$A$2:$XDF$2,0),FALSE)=0,NA(),VLOOKUP(A50,'Mediana Reunião Selic 30D'!$A$2:$XFC$10000,MATCH(B$1,'Mediana Reunião Selic 30D'!$A$2:$XDF$2,0),FALSE))</f>
        <v>5</v>
      </c>
      <c r="C50" s="21">
        <f>VLOOKUP($C$1,'Hist Selic Meta'!A:F,6,FALSE)</f>
        <v>9.25</v>
      </c>
    </row>
    <row r="51" spans="1:3" x14ac:dyDescent="0.3">
      <c r="A51" s="20">
        <v>44287</v>
      </c>
      <c r="B51" s="21">
        <f>IF(VLOOKUP(A51,'Mediana Reunião Selic 30D'!$A$2:$XFC$10000,MATCH(B$1,'Mediana Reunião Selic 30D'!$A$2:$XDF$2,0),FALSE)=0,NA(),VLOOKUP(A51,'Mediana Reunião Selic 30D'!$A$2:$XFC$10000,MATCH(B$1,'Mediana Reunião Selic 30D'!$A$2:$XDF$2,0),FALSE))</f>
        <v>5</v>
      </c>
      <c r="C51" s="21">
        <f>VLOOKUP($C$1,'Hist Selic Meta'!A:F,6,FALSE)</f>
        <v>9.25</v>
      </c>
    </row>
    <row r="52" spans="1:3" x14ac:dyDescent="0.3">
      <c r="A52" s="20">
        <v>44291</v>
      </c>
      <c r="B52" s="21">
        <f>IF(VLOOKUP(A52,'Mediana Reunião Selic 30D'!$A$2:$XFC$10000,MATCH(B$1,'Mediana Reunião Selic 30D'!$A$2:$XDF$2,0),FALSE)=0,NA(),VLOOKUP(A52,'Mediana Reunião Selic 30D'!$A$2:$XFC$10000,MATCH(B$1,'Mediana Reunião Selic 30D'!$A$2:$XDF$2,0),FALSE))</f>
        <v>5.25</v>
      </c>
      <c r="C52" s="21">
        <f>VLOOKUP($C$1,'Hist Selic Meta'!A:F,6,FALSE)</f>
        <v>9.25</v>
      </c>
    </row>
    <row r="53" spans="1:3" x14ac:dyDescent="0.3">
      <c r="A53" s="20">
        <v>44292</v>
      </c>
      <c r="B53" s="21">
        <f>IF(VLOOKUP(A53,'Mediana Reunião Selic 30D'!$A$2:$XFC$10000,MATCH(B$1,'Mediana Reunião Selic 30D'!$A$2:$XDF$2,0),FALSE)=0,NA(),VLOOKUP(A53,'Mediana Reunião Selic 30D'!$A$2:$XFC$10000,MATCH(B$1,'Mediana Reunião Selic 30D'!$A$2:$XDF$2,0),FALSE))</f>
        <v>5.25</v>
      </c>
      <c r="C53" s="21">
        <f>VLOOKUP($C$1,'Hist Selic Meta'!A:F,6,FALSE)</f>
        <v>9.25</v>
      </c>
    </row>
    <row r="54" spans="1:3" x14ac:dyDescent="0.3">
      <c r="A54" s="20">
        <v>44293</v>
      </c>
      <c r="B54" s="21">
        <f>IF(VLOOKUP(A54,'Mediana Reunião Selic 30D'!$A$2:$XFC$10000,MATCH(B$1,'Mediana Reunião Selic 30D'!$A$2:$XDF$2,0),FALSE)=0,NA(),VLOOKUP(A54,'Mediana Reunião Selic 30D'!$A$2:$XFC$10000,MATCH(B$1,'Mediana Reunião Selic 30D'!$A$2:$XDF$2,0),FALSE))</f>
        <v>5.25</v>
      </c>
      <c r="C54" s="21">
        <f>VLOOKUP($C$1,'Hist Selic Meta'!A:F,6,FALSE)</f>
        <v>9.25</v>
      </c>
    </row>
    <row r="55" spans="1:3" x14ac:dyDescent="0.3">
      <c r="A55" s="20">
        <v>44294</v>
      </c>
      <c r="B55" s="21">
        <f>IF(VLOOKUP(A55,'Mediana Reunião Selic 30D'!$A$2:$XFC$10000,MATCH(B$1,'Mediana Reunião Selic 30D'!$A$2:$XDF$2,0),FALSE)=0,NA(),VLOOKUP(A55,'Mediana Reunião Selic 30D'!$A$2:$XFC$10000,MATCH(B$1,'Mediana Reunião Selic 30D'!$A$2:$XDF$2,0),FALSE))</f>
        <v>5.25</v>
      </c>
      <c r="C55" s="21">
        <f>VLOOKUP($C$1,'Hist Selic Meta'!A:F,6,FALSE)</f>
        <v>9.25</v>
      </c>
    </row>
    <row r="56" spans="1:3" x14ac:dyDescent="0.3">
      <c r="A56" s="20">
        <v>44295</v>
      </c>
      <c r="B56" s="21">
        <f>IF(VLOOKUP(A56,'Mediana Reunião Selic 30D'!$A$2:$XFC$10000,MATCH(B$1,'Mediana Reunião Selic 30D'!$A$2:$XDF$2,0),FALSE)=0,NA(),VLOOKUP(A56,'Mediana Reunião Selic 30D'!$A$2:$XFC$10000,MATCH(B$1,'Mediana Reunião Selic 30D'!$A$2:$XDF$2,0),FALSE))</f>
        <v>5.25</v>
      </c>
      <c r="C56" s="21">
        <f>VLOOKUP($C$1,'Hist Selic Meta'!A:F,6,FALSE)</f>
        <v>9.25</v>
      </c>
    </row>
    <row r="57" spans="1:3" x14ac:dyDescent="0.3">
      <c r="A57" s="20">
        <v>44298</v>
      </c>
      <c r="B57" s="21">
        <f>IF(VLOOKUP(A57,'Mediana Reunião Selic 30D'!$A$2:$XFC$10000,MATCH(B$1,'Mediana Reunião Selic 30D'!$A$2:$XDF$2,0),FALSE)=0,NA(),VLOOKUP(A57,'Mediana Reunião Selic 30D'!$A$2:$XFC$10000,MATCH(B$1,'Mediana Reunião Selic 30D'!$A$2:$XDF$2,0),FALSE))</f>
        <v>5.25</v>
      </c>
      <c r="C57" s="21">
        <f>VLOOKUP($C$1,'Hist Selic Meta'!A:F,6,FALSE)</f>
        <v>9.25</v>
      </c>
    </row>
    <row r="58" spans="1:3" x14ac:dyDescent="0.3">
      <c r="A58" s="20">
        <v>44299</v>
      </c>
      <c r="B58" s="21">
        <f>IF(VLOOKUP(A58,'Mediana Reunião Selic 30D'!$A$2:$XFC$10000,MATCH(B$1,'Mediana Reunião Selic 30D'!$A$2:$XDF$2,0),FALSE)=0,NA(),VLOOKUP(A58,'Mediana Reunião Selic 30D'!$A$2:$XFC$10000,MATCH(B$1,'Mediana Reunião Selic 30D'!$A$2:$XDF$2,0),FALSE))</f>
        <v>5.25</v>
      </c>
      <c r="C58" s="21">
        <f>VLOOKUP($C$1,'Hist Selic Meta'!A:F,6,FALSE)</f>
        <v>9.25</v>
      </c>
    </row>
    <row r="59" spans="1:3" x14ac:dyDescent="0.3">
      <c r="A59" s="20">
        <v>44300</v>
      </c>
      <c r="B59" s="21">
        <f>IF(VLOOKUP(A59,'Mediana Reunião Selic 30D'!$A$2:$XFC$10000,MATCH(B$1,'Mediana Reunião Selic 30D'!$A$2:$XDF$2,0),FALSE)=0,NA(),VLOOKUP(A59,'Mediana Reunião Selic 30D'!$A$2:$XFC$10000,MATCH(B$1,'Mediana Reunião Selic 30D'!$A$2:$XDF$2,0),FALSE))</f>
        <v>5.25</v>
      </c>
      <c r="C59" s="21">
        <f>VLOOKUP($C$1,'Hist Selic Meta'!A:F,6,FALSE)</f>
        <v>9.25</v>
      </c>
    </row>
    <row r="60" spans="1:3" x14ac:dyDescent="0.3">
      <c r="A60" s="20">
        <v>44301</v>
      </c>
      <c r="B60" s="21">
        <f>IF(VLOOKUP(A60,'Mediana Reunião Selic 30D'!$A$2:$XFC$10000,MATCH(B$1,'Mediana Reunião Selic 30D'!$A$2:$XDF$2,0),FALSE)=0,NA(),VLOOKUP(A60,'Mediana Reunião Selic 30D'!$A$2:$XFC$10000,MATCH(B$1,'Mediana Reunião Selic 30D'!$A$2:$XDF$2,0),FALSE))</f>
        <v>5.25</v>
      </c>
      <c r="C60" s="21">
        <f>VLOOKUP($C$1,'Hist Selic Meta'!A:F,6,FALSE)</f>
        <v>9.25</v>
      </c>
    </row>
    <row r="61" spans="1:3" x14ac:dyDescent="0.3">
      <c r="A61" s="20">
        <v>44302</v>
      </c>
      <c r="B61" s="21">
        <f>IF(VLOOKUP(A61,'Mediana Reunião Selic 30D'!$A$2:$XFC$10000,MATCH(B$1,'Mediana Reunião Selic 30D'!$A$2:$XDF$2,0),FALSE)=0,NA(),VLOOKUP(A61,'Mediana Reunião Selic 30D'!$A$2:$XFC$10000,MATCH(B$1,'Mediana Reunião Selic 30D'!$A$2:$XDF$2,0),FALSE))</f>
        <v>5.25</v>
      </c>
      <c r="C61" s="21">
        <f>VLOOKUP($C$1,'Hist Selic Meta'!A:F,6,FALSE)</f>
        <v>9.25</v>
      </c>
    </row>
    <row r="62" spans="1:3" x14ac:dyDescent="0.3">
      <c r="A62" s="20">
        <v>44305</v>
      </c>
      <c r="B62" s="21">
        <f>IF(VLOOKUP(A62,'Mediana Reunião Selic 30D'!$A$2:$XFC$10000,MATCH(B$1,'Mediana Reunião Selic 30D'!$A$2:$XDF$2,0),FALSE)=0,NA(),VLOOKUP(A62,'Mediana Reunião Selic 30D'!$A$2:$XFC$10000,MATCH(B$1,'Mediana Reunião Selic 30D'!$A$2:$XDF$2,0),FALSE))</f>
        <v>5.25</v>
      </c>
      <c r="C62" s="21">
        <f>VLOOKUP($C$1,'Hist Selic Meta'!A:F,6,FALSE)</f>
        <v>9.25</v>
      </c>
    </row>
    <row r="63" spans="1:3" x14ac:dyDescent="0.3">
      <c r="A63" s="20">
        <v>44306</v>
      </c>
      <c r="B63" s="21">
        <f>IF(VLOOKUP(A63,'Mediana Reunião Selic 30D'!$A$2:$XFC$10000,MATCH(B$1,'Mediana Reunião Selic 30D'!$A$2:$XDF$2,0),FALSE)=0,NA(),VLOOKUP(A63,'Mediana Reunião Selic 30D'!$A$2:$XFC$10000,MATCH(B$1,'Mediana Reunião Selic 30D'!$A$2:$XDF$2,0),FALSE))</f>
        <v>5.25</v>
      </c>
      <c r="C63" s="21">
        <f>VLOOKUP($C$1,'Hist Selic Meta'!A:F,6,FALSE)</f>
        <v>9.25</v>
      </c>
    </row>
    <row r="64" spans="1:3" x14ac:dyDescent="0.3">
      <c r="A64" s="20">
        <v>44308</v>
      </c>
      <c r="B64" s="21">
        <f>IF(VLOOKUP(A64,'Mediana Reunião Selic 30D'!$A$2:$XFC$10000,MATCH(B$1,'Mediana Reunião Selic 30D'!$A$2:$XDF$2,0),FALSE)=0,NA(),VLOOKUP(A64,'Mediana Reunião Selic 30D'!$A$2:$XFC$10000,MATCH(B$1,'Mediana Reunião Selic 30D'!$A$2:$XDF$2,0),FALSE))</f>
        <v>5.5</v>
      </c>
      <c r="C64" s="21">
        <f>VLOOKUP($C$1,'Hist Selic Meta'!A:F,6,FALSE)</f>
        <v>9.25</v>
      </c>
    </row>
    <row r="65" spans="1:3" x14ac:dyDescent="0.3">
      <c r="A65" s="20">
        <v>44309</v>
      </c>
      <c r="B65" s="21">
        <f>IF(VLOOKUP(A65,'Mediana Reunião Selic 30D'!$A$2:$XFC$10000,MATCH(B$1,'Mediana Reunião Selic 30D'!$A$2:$XDF$2,0),FALSE)=0,NA(),VLOOKUP(A65,'Mediana Reunião Selic 30D'!$A$2:$XFC$10000,MATCH(B$1,'Mediana Reunião Selic 30D'!$A$2:$XDF$2,0),FALSE))</f>
        <v>5.5</v>
      </c>
      <c r="C65" s="21">
        <f>VLOOKUP($C$1,'Hist Selic Meta'!A:F,6,FALSE)</f>
        <v>9.25</v>
      </c>
    </row>
    <row r="66" spans="1:3" x14ac:dyDescent="0.3">
      <c r="A66" s="20">
        <v>44312</v>
      </c>
      <c r="B66" s="21">
        <f>IF(VLOOKUP(A66,'Mediana Reunião Selic 30D'!$A$2:$XFC$10000,MATCH(B$1,'Mediana Reunião Selic 30D'!$A$2:$XDF$2,0),FALSE)=0,NA(),VLOOKUP(A66,'Mediana Reunião Selic 30D'!$A$2:$XFC$10000,MATCH(B$1,'Mediana Reunião Selic 30D'!$A$2:$XDF$2,0),FALSE))</f>
        <v>5.25</v>
      </c>
      <c r="C66" s="21">
        <f>VLOOKUP($C$1,'Hist Selic Meta'!A:F,6,FALSE)</f>
        <v>9.25</v>
      </c>
    </row>
    <row r="67" spans="1:3" x14ac:dyDescent="0.3">
      <c r="A67" s="20">
        <v>44313</v>
      </c>
      <c r="B67" s="21">
        <f>IF(VLOOKUP(A67,'Mediana Reunião Selic 30D'!$A$2:$XFC$10000,MATCH(B$1,'Mediana Reunião Selic 30D'!$A$2:$XDF$2,0),FALSE)=0,NA(),VLOOKUP(A67,'Mediana Reunião Selic 30D'!$A$2:$XFC$10000,MATCH(B$1,'Mediana Reunião Selic 30D'!$A$2:$XDF$2,0),FALSE))</f>
        <v>5.25</v>
      </c>
      <c r="C67" s="21">
        <f>VLOOKUP($C$1,'Hist Selic Meta'!A:F,6,FALSE)</f>
        <v>9.25</v>
      </c>
    </row>
    <row r="68" spans="1:3" x14ac:dyDescent="0.3">
      <c r="A68" s="20">
        <v>44314</v>
      </c>
      <c r="B68" s="21">
        <f>IF(VLOOKUP(A68,'Mediana Reunião Selic 30D'!$A$2:$XFC$10000,MATCH(B$1,'Mediana Reunião Selic 30D'!$A$2:$XDF$2,0),FALSE)=0,NA(),VLOOKUP(A68,'Mediana Reunião Selic 30D'!$A$2:$XFC$10000,MATCH(B$1,'Mediana Reunião Selic 30D'!$A$2:$XDF$2,0),FALSE))</f>
        <v>5.5</v>
      </c>
      <c r="C68" s="21">
        <f>VLOOKUP($C$1,'Hist Selic Meta'!A:F,6,FALSE)</f>
        <v>9.25</v>
      </c>
    </row>
    <row r="69" spans="1:3" x14ac:dyDescent="0.3">
      <c r="A69" s="20">
        <v>44315</v>
      </c>
      <c r="B69" s="21">
        <f>IF(VLOOKUP(A69,'Mediana Reunião Selic 30D'!$A$2:$XFC$10000,MATCH(B$1,'Mediana Reunião Selic 30D'!$A$2:$XDF$2,0),FALSE)=0,NA(),VLOOKUP(A69,'Mediana Reunião Selic 30D'!$A$2:$XFC$10000,MATCH(B$1,'Mediana Reunião Selic 30D'!$A$2:$XDF$2,0),FALSE))</f>
        <v>5.5</v>
      </c>
      <c r="C69" s="21">
        <f>VLOOKUP($C$1,'Hist Selic Meta'!A:F,6,FALSE)</f>
        <v>9.25</v>
      </c>
    </row>
    <row r="70" spans="1:3" x14ac:dyDescent="0.3">
      <c r="A70" s="20">
        <v>44316</v>
      </c>
      <c r="B70" s="21">
        <f>IF(VLOOKUP(A70,'Mediana Reunião Selic 30D'!$A$2:$XFC$10000,MATCH(B$1,'Mediana Reunião Selic 30D'!$A$2:$XDF$2,0),FALSE)=0,NA(),VLOOKUP(A70,'Mediana Reunião Selic 30D'!$A$2:$XFC$10000,MATCH(B$1,'Mediana Reunião Selic 30D'!$A$2:$XDF$2,0),FALSE))</f>
        <v>5.5</v>
      </c>
      <c r="C70" s="21">
        <f>VLOOKUP($C$1,'Hist Selic Meta'!A:F,6,FALSE)</f>
        <v>9.25</v>
      </c>
    </row>
    <row r="71" spans="1:3" x14ac:dyDescent="0.3">
      <c r="A71" s="20">
        <v>44319</v>
      </c>
      <c r="B71" s="21">
        <f>IF(VLOOKUP(A71,'Mediana Reunião Selic 30D'!$A$2:$XFC$10000,MATCH(B$1,'Mediana Reunião Selic 30D'!$A$2:$XDF$2,0),FALSE)=0,NA(),VLOOKUP(A71,'Mediana Reunião Selic 30D'!$A$2:$XFC$10000,MATCH(B$1,'Mediana Reunião Selic 30D'!$A$2:$XDF$2,0),FALSE))</f>
        <v>5.5</v>
      </c>
      <c r="C71" s="21">
        <f>VLOOKUP($C$1,'Hist Selic Meta'!A:F,6,FALSE)</f>
        <v>9.25</v>
      </c>
    </row>
    <row r="72" spans="1:3" x14ac:dyDescent="0.3">
      <c r="A72" s="20">
        <v>44320</v>
      </c>
      <c r="B72" s="21">
        <f>IF(VLOOKUP(A72,'Mediana Reunião Selic 30D'!$A$2:$XFC$10000,MATCH(B$1,'Mediana Reunião Selic 30D'!$A$2:$XDF$2,0),FALSE)=0,NA(),VLOOKUP(A72,'Mediana Reunião Selic 30D'!$A$2:$XFC$10000,MATCH(B$1,'Mediana Reunião Selic 30D'!$A$2:$XDF$2,0),FALSE))</f>
        <v>5.5</v>
      </c>
      <c r="C72" s="21">
        <f>VLOOKUP($C$1,'Hist Selic Meta'!A:F,6,FALSE)</f>
        <v>9.25</v>
      </c>
    </row>
    <row r="73" spans="1:3" x14ac:dyDescent="0.3">
      <c r="A73" s="20">
        <v>44321</v>
      </c>
      <c r="B73" s="21">
        <f>IF(VLOOKUP(A73,'Mediana Reunião Selic 30D'!$A$2:$XFC$10000,MATCH(B$1,'Mediana Reunião Selic 30D'!$A$2:$XDF$2,0),FALSE)=0,NA(),VLOOKUP(A73,'Mediana Reunião Selic 30D'!$A$2:$XFC$10000,MATCH(B$1,'Mediana Reunião Selic 30D'!$A$2:$XDF$2,0),FALSE))</f>
        <v>5.5</v>
      </c>
      <c r="C73" s="21">
        <f>VLOOKUP($C$1,'Hist Selic Meta'!A:F,6,FALSE)</f>
        <v>9.25</v>
      </c>
    </row>
    <row r="74" spans="1:3" x14ac:dyDescent="0.3">
      <c r="A74" s="20">
        <v>44322</v>
      </c>
      <c r="B74" s="21">
        <f>IF(VLOOKUP(A74,'Mediana Reunião Selic 30D'!$A$2:$XFC$10000,MATCH(B$1,'Mediana Reunião Selic 30D'!$A$2:$XDF$2,0),FALSE)=0,NA(),VLOOKUP(A74,'Mediana Reunião Selic 30D'!$A$2:$XFC$10000,MATCH(B$1,'Mediana Reunião Selic 30D'!$A$2:$XDF$2,0),FALSE))</f>
        <v>5.5</v>
      </c>
      <c r="C74" s="21">
        <f>VLOOKUP($C$1,'Hist Selic Meta'!A:F,6,FALSE)</f>
        <v>9.25</v>
      </c>
    </row>
    <row r="75" spans="1:3" x14ac:dyDescent="0.3">
      <c r="A75" s="20">
        <v>44323</v>
      </c>
      <c r="B75" s="21">
        <f>IF(VLOOKUP(A75,'Mediana Reunião Selic 30D'!$A$2:$XFC$10000,MATCH(B$1,'Mediana Reunião Selic 30D'!$A$2:$XDF$2,0),FALSE)=0,NA(),VLOOKUP(A75,'Mediana Reunião Selic 30D'!$A$2:$XFC$10000,MATCH(B$1,'Mediana Reunião Selic 30D'!$A$2:$XDF$2,0),FALSE))</f>
        <v>5.5</v>
      </c>
      <c r="C75" s="21">
        <f>VLOOKUP($C$1,'Hist Selic Meta'!A:F,6,FALSE)</f>
        <v>9.25</v>
      </c>
    </row>
    <row r="76" spans="1:3" x14ac:dyDescent="0.3">
      <c r="A76" s="20">
        <v>44326</v>
      </c>
      <c r="B76" s="21">
        <f>IF(VLOOKUP(A76,'Mediana Reunião Selic 30D'!$A$2:$XFC$10000,MATCH(B$1,'Mediana Reunião Selic 30D'!$A$2:$XDF$2,0),FALSE)=0,NA(),VLOOKUP(A76,'Mediana Reunião Selic 30D'!$A$2:$XFC$10000,MATCH(B$1,'Mediana Reunião Selic 30D'!$A$2:$XDF$2,0),FALSE))</f>
        <v>5.5</v>
      </c>
      <c r="C76" s="21">
        <f>VLOOKUP($C$1,'Hist Selic Meta'!A:F,6,FALSE)</f>
        <v>9.25</v>
      </c>
    </row>
    <row r="77" spans="1:3" x14ac:dyDescent="0.3">
      <c r="A77" s="20">
        <v>44327</v>
      </c>
      <c r="B77" s="21">
        <f>IF(VLOOKUP(A77,'Mediana Reunião Selic 30D'!$A$2:$XFC$10000,MATCH(B$1,'Mediana Reunião Selic 30D'!$A$2:$XDF$2,0),FALSE)=0,NA(),VLOOKUP(A77,'Mediana Reunião Selic 30D'!$A$2:$XFC$10000,MATCH(B$1,'Mediana Reunião Selic 30D'!$A$2:$XDF$2,0),FALSE))</f>
        <v>5.5</v>
      </c>
      <c r="C77" s="21">
        <f>VLOOKUP($C$1,'Hist Selic Meta'!A:F,6,FALSE)</f>
        <v>9.25</v>
      </c>
    </row>
    <row r="78" spans="1:3" x14ac:dyDescent="0.3">
      <c r="A78" s="20">
        <v>44328</v>
      </c>
      <c r="B78" s="21">
        <f>IF(VLOOKUP(A78,'Mediana Reunião Selic 30D'!$A$2:$XFC$10000,MATCH(B$1,'Mediana Reunião Selic 30D'!$A$2:$XDF$2,0),FALSE)=0,NA(),VLOOKUP(A78,'Mediana Reunião Selic 30D'!$A$2:$XFC$10000,MATCH(B$1,'Mediana Reunião Selic 30D'!$A$2:$XDF$2,0),FALSE))</f>
        <v>5.5</v>
      </c>
      <c r="C78" s="21">
        <f>VLOOKUP($C$1,'Hist Selic Meta'!A:F,6,FALSE)</f>
        <v>9.25</v>
      </c>
    </row>
    <row r="79" spans="1:3" x14ac:dyDescent="0.3">
      <c r="A79" s="20">
        <v>44329</v>
      </c>
      <c r="B79" s="21">
        <f>IF(VLOOKUP(A79,'Mediana Reunião Selic 30D'!$A$2:$XFC$10000,MATCH(B$1,'Mediana Reunião Selic 30D'!$A$2:$XDF$2,0),FALSE)=0,NA(),VLOOKUP(A79,'Mediana Reunião Selic 30D'!$A$2:$XFC$10000,MATCH(B$1,'Mediana Reunião Selic 30D'!$A$2:$XDF$2,0),FALSE))</f>
        <v>5.5</v>
      </c>
      <c r="C79" s="21">
        <f>VLOOKUP($C$1,'Hist Selic Meta'!A:F,6,FALSE)</f>
        <v>9.25</v>
      </c>
    </row>
    <row r="80" spans="1:3" x14ac:dyDescent="0.3">
      <c r="A80" s="20">
        <v>44330</v>
      </c>
      <c r="B80" s="21">
        <f>IF(VLOOKUP(A80,'Mediana Reunião Selic 30D'!$A$2:$XFC$10000,MATCH(B$1,'Mediana Reunião Selic 30D'!$A$2:$XDF$2,0),FALSE)=0,NA(),VLOOKUP(A80,'Mediana Reunião Selic 30D'!$A$2:$XFC$10000,MATCH(B$1,'Mediana Reunião Selic 30D'!$A$2:$XDF$2,0),FALSE))</f>
        <v>5.5</v>
      </c>
      <c r="C80" s="21">
        <f>VLOOKUP($C$1,'Hist Selic Meta'!A:F,6,FALSE)</f>
        <v>9.25</v>
      </c>
    </row>
    <row r="81" spans="1:3" x14ac:dyDescent="0.3">
      <c r="A81" s="20">
        <v>44333</v>
      </c>
      <c r="B81" s="21">
        <f>IF(VLOOKUP(A81,'Mediana Reunião Selic 30D'!$A$2:$XFC$10000,MATCH(B$1,'Mediana Reunião Selic 30D'!$A$2:$XDF$2,0),FALSE)=0,NA(),VLOOKUP(A81,'Mediana Reunião Selic 30D'!$A$2:$XFC$10000,MATCH(B$1,'Mediana Reunião Selic 30D'!$A$2:$XDF$2,0),FALSE))</f>
        <v>5.5</v>
      </c>
      <c r="C81" s="21">
        <f>VLOOKUP($C$1,'Hist Selic Meta'!A:F,6,FALSE)</f>
        <v>9.25</v>
      </c>
    </row>
    <row r="82" spans="1:3" x14ac:dyDescent="0.3">
      <c r="A82" s="20">
        <v>44334</v>
      </c>
      <c r="B82" s="21">
        <f>IF(VLOOKUP(A82,'Mediana Reunião Selic 30D'!$A$2:$XFC$10000,MATCH(B$1,'Mediana Reunião Selic 30D'!$A$2:$XDF$2,0),FALSE)=0,NA(),VLOOKUP(A82,'Mediana Reunião Selic 30D'!$A$2:$XFC$10000,MATCH(B$1,'Mediana Reunião Selic 30D'!$A$2:$XDF$2,0),FALSE))</f>
        <v>5.5</v>
      </c>
      <c r="C82" s="21">
        <f>VLOOKUP($C$1,'Hist Selic Meta'!A:F,6,FALSE)</f>
        <v>9.25</v>
      </c>
    </row>
    <row r="83" spans="1:3" x14ac:dyDescent="0.3">
      <c r="A83" s="20">
        <v>44335</v>
      </c>
      <c r="B83" s="21">
        <f>IF(VLOOKUP(A83,'Mediana Reunião Selic 30D'!$A$2:$XFC$10000,MATCH(B$1,'Mediana Reunião Selic 30D'!$A$2:$XDF$2,0),FALSE)=0,NA(),VLOOKUP(A83,'Mediana Reunião Selic 30D'!$A$2:$XFC$10000,MATCH(B$1,'Mediana Reunião Selic 30D'!$A$2:$XDF$2,0),FALSE))</f>
        <v>5.5</v>
      </c>
      <c r="C83" s="21">
        <f>VLOOKUP($C$1,'Hist Selic Meta'!A:F,6,FALSE)</f>
        <v>9.25</v>
      </c>
    </row>
    <row r="84" spans="1:3" x14ac:dyDescent="0.3">
      <c r="A84" s="20">
        <v>44336</v>
      </c>
      <c r="B84" s="21">
        <f>IF(VLOOKUP(A84,'Mediana Reunião Selic 30D'!$A$2:$XFC$10000,MATCH(B$1,'Mediana Reunião Selic 30D'!$A$2:$XDF$2,0),FALSE)=0,NA(),VLOOKUP(A84,'Mediana Reunião Selic 30D'!$A$2:$XFC$10000,MATCH(B$1,'Mediana Reunião Selic 30D'!$A$2:$XDF$2,0),FALSE))</f>
        <v>5.5</v>
      </c>
      <c r="C84" s="21">
        <f>VLOOKUP($C$1,'Hist Selic Meta'!A:F,6,FALSE)</f>
        <v>9.25</v>
      </c>
    </row>
    <row r="85" spans="1:3" x14ac:dyDescent="0.3">
      <c r="A85" s="20">
        <v>44337</v>
      </c>
      <c r="B85" s="21">
        <f>IF(VLOOKUP(A85,'Mediana Reunião Selic 30D'!$A$2:$XFC$10000,MATCH(B$1,'Mediana Reunião Selic 30D'!$A$2:$XDF$2,0),FALSE)=0,NA(),VLOOKUP(A85,'Mediana Reunião Selic 30D'!$A$2:$XFC$10000,MATCH(B$1,'Mediana Reunião Selic 30D'!$A$2:$XDF$2,0),FALSE))</f>
        <v>5.5</v>
      </c>
      <c r="C85" s="21">
        <f>VLOOKUP($C$1,'Hist Selic Meta'!A:F,6,FALSE)</f>
        <v>9.25</v>
      </c>
    </row>
    <row r="86" spans="1:3" x14ac:dyDescent="0.3">
      <c r="A86" s="20">
        <v>44340</v>
      </c>
      <c r="B86" s="21">
        <f>IF(VLOOKUP(A86,'Mediana Reunião Selic 30D'!$A$2:$XFC$10000,MATCH(B$1,'Mediana Reunião Selic 30D'!$A$2:$XDF$2,0),FALSE)=0,NA(),VLOOKUP(A86,'Mediana Reunião Selic 30D'!$A$2:$XFC$10000,MATCH(B$1,'Mediana Reunião Selic 30D'!$A$2:$XDF$2,0),FALSE))</f>
        <v>5.75</v>
      </c>
      <c r="C86" s="21">
        <f>VLOOKUP($C$1,'Hist Selic Meta'!A:F,6,FALSE)</f>
        <v>9.25</v>
      </c>
    </row>
    <row r="87" spans="1:3" x14ac:dyDescent="0.3">
      <c r="A87" s="20">
        <v>44341</v>
      </c>
      <c r="B87" s="21">
        <f>IF(VLOOKUP(A87,'Mediana Reunião Selic 30D'!$A$2:$XFC$10000,MATCH(B$1,'Mediana Reunião Selic 30D'!$A$2:$XDF$2,0),FALSE)=0,NA(),VLOOKUP(A87,'Mediana Reunião Selic 30D'!$A$2:$XFC$10000,MATCH(B$1,'Mediana Reunião Selic 30D'!$A$2:$XDF$2,0),FALSE))</f>
        <v>5.75</v>
      </c>
      <c r="C87" s="21">
        <f>VLOOKUP($C$1,'Hist Selic Meta'!A:F,6,FALSE)</f>
        <v>9.25</v>
      </c>
    </row>
    <row r="88" spans="1:3" x14ac:dyDescent="0.3">
      <c r="A88" s="20">
        <v>44342</v>
      </c>
      <c r="B88" s="21">
        <f>IF(VLOOKUP(A88,'Mediana Reunião Selic 30D'!$A$2:$XFC$10000,MATCH(B$1,'Mediana Reunião Selic 30D'!$A$2:$XDF$2,0),FALSE)=0,NA(),VLOOKUP(A88,'Mediana Reunião Selic 30D'!$A$2:$XFC$10000,MATCH(B$1,'Mediana Reunião Selic 30D'!$A$2:$XDF$2,0),FALSE))</f>
        <v>5.75</v>
      </c>
      <c r="C88" s="21">
        <f>VLOOKUP($C$1,'Hist Selic Meta'!A:F,6,FALSE)</f>
        <v>9.25</v>
      </c>
    </row>
    <row r="89" spans="1:3" x14ac:dyDescent="0.3">
      <c r="A89" s="20">
        <v>44343</v>
      </c>
      <c r="B89" s="21">
        <f>IF(VLOOKUP(A89,'Mediana Reunião Selic 30D'!$A$2:$XFC$10000,MATCH(B$1,'Mediana Reunião Selic 30D'!$A$2:$XDF$2,0),FALSE)=0,NA(),VLOOKUP(A89,'Mediana Reunião Selic 30D'!$A$2:$XFC$10000,MATCH(B$1,'Mediana Reunião Selic 30D'!$A$2:$XDF$2,0),FALSE))</f>
        <v>5.75</v>
      </c>
      <c r="C89" s="21">
        <f>VLOOKUP($C$1,'Hist Selic Meta'!A:F,6,FALSE)</f>
        <v>9.25</v>
      </c>
    </row>
    <row r="90" spans="1:3" x14ac:dyDescent="0.3">
      <c r="A90" s="20">
        <v>44344</v>
      </c>
      <c r="B90" s="21">
        <f>IF(VLOOKUP(A90,'Mediana Reunião Selic 30D'!$A$2:$XFC$10000,MATCH(B$1,'Mediana Reunião Selic 30D'!$A$2:$XDF$2,0),FALSE)=0,NA(),VLOOKUP(A90,'Mediana Reunião Selic 30D'!$A$2:$XFC$10000,MATCH(B$1,'Mediana Reunião Selic 30D'!$A$2:$XDF$2,0),FALSE))</f>
        <v>5.75</v>
      </c>
      <c r="C90" s="21">
        <f>VLOOKUP($C$1,'Hist Selic Meta'!A:F,6,FALSE)</f>
        <v>9.25</v>
      </c>
    </row>
    <row r="91" spans="1:3" x14ac:dyDescent="0.3">
      <c r="A91" s="20">
        <v>44347</v>
      </c>
      <c r="B91" s="21">
        <f>IF(VLOOKUP(A91,'Mediana Reunião Selic 30D'!$A$2:$XFC$10000,MATCH(B$1,'Mediana Reunião Selic 30D'!$A$2:$XDF$2,0),FALSE)=0,NA(),VLOOKUP(A91,'Mediana Reunião Selic 30D'!$A$2:$XFC$10000,MATCH(B$1,'Mediana Reunião Selic 30D'!$A$2:$XDF$2,0),FALSE))</f>
        <v>5.75</v>
      </c>
      <c r="C91" s="21">
        <f>VLOOKUP($C$1,'Hist Selic Meta'!A:F,6,FALSE)</f>
        <v>9.25</v>
      </c>
    </row>
    <row r="92" spans="1:3" x14ac:dyDescent="0.3">
      <c r="A92" s="20">
        <v>44348</v>
      </c>
      <c r="B92" s="21">
        <f>IF(VLOOKUP(A92,'Mediana Reunião Selic 30D'!$A$2:$XFC$10000,MATCH(B$1,'Mediana Reunião Selic 30D'!$A$2:$XDF$2,0),FALSE)=0,NA(),VLOOKUP(A92,'Mediana Reunião Selic 30D'!$A$2:$XFC$10000,MATCH(B$1,'Mediana Reunião Selic 30D'!$A$2:$XDF$2,0),FALSE))</f>
        <v>5.75</v>
      </c>
      <c r="C92" s="21">
        <f>VLOOKUP($C$1,'Hist Selic Meta'!A:F,6,FALSE)</f>
        <v>9.25</v>
      </c>
    </row>
    <row r="93" spans="1:3" x14ac:dyDescent="0.3">
      <c r="A93" s="20">
        <v>44349</v>
      </c>
      <c r="B93" s="21">
        <f>IF(VLOOKUP(A93,'Mediana Reunião Selic 30D'!$A$2:$XFC$10000,MATCH(B$1,'Mediana Reunião Selic 30D'!$A$2:$XDF$2,0),FALSE)=0,NA(),VLOOKUP(A93,'Mediana Reunião Selic 30D'!$A$2:$XFC$10000,MATCH(B$1,'Mediana Reunião Selic 30D'!$A$2:$XDF$2,0),FALSE))</f>
        <v>5.75</v>
      </c>
      <c r="C93" s="21">
        <f>VLOOKUP($C$1,'Hist Selic Meta'!A:F,6,FALSE)</f>
        <v>9.25</v>
      </c>
    </row>
    <row r="94" spans="1:3" x14ac:dyDescent="0.3">
      <c r="A94" s="20">
        <v>44351</v>
      </c>
      <c r="B94" s="21">
        <f>IF(VLOOKUP(A94,'Mediana Reunião Selic 30D'!$A$2:$XFC$10000,MATCH(B$1,'Mediana Reunião Selic 30D'!$A$2:$XDF$2,0),FALSE)=0,NA(),VLOOKUP(A94,'Mediana Reunião Selic 30D'!$A$2:$XFC$10000,MATCH(B$1,'Mediana Reunião Selic 30D'!$A$2:$XDF$2,0),FALSE))</f>
        <v>5.75</v>
      </c>
      <c r="C94" s="21">
        <f>VLOOKUP($C$1,'Hist Selic Meta'!A:F,6,FALSE)</f>
        <v>9.25</v>
      </c>
    </row>
    <row r="95" spans="1:3" x14ac:dyDescent="0.3">
      <c r="A95" s="20">
        <v>44354</v>
      </c>
      <c r="B95" s="21">
        <f>IF(VLOOKUP(A95,'Mediana Reunião Selic 30D'!$A$2:$XFC$10000,MATCH(B$1,'Mediana Reunião Selic 30D'!$A$2:$XDF$2,0),FALSE)=0,NA(),VLOOKUP(A95,'Mediana Reunião Selic 30D'!$A$2:$XFC$10000,MATCH(B$1,'Mediana Reunião Selic 30D'!$A$2:$XDF$2,0),FALSE))</f>
        <v>5.75</v>
      </c>
      <c r="C95" s="21">
        <f>VLOOKUP($C$1,'Hist Selic Meta'!A:F,6,FALSE)</f>
        <v>9.25</v>
      </c>
    </row>
    <row r="96" spans="1:3" x14ac:dyDescent="0.3">
      <c r="A96" s="20">
        <v>44355</v>
      </c>
      <c r="B96" s="21">
        <f>IF(VLOOKUP(A96,'Mediana Reunião Selic 30D'!$A$2:$XFC$10000,MATCH(B$1,'Mediana Reunião Selic 30D'!$A$2:$XDF$2,0),FALSE)=0,NA(),VLOOKUP(A96,'Mediana Reunião Selic 30D'!$A$2:$XFC$10000,MATCH(B$1,'Mediana Reunião Selic 30D'!$A$2:$XDF$2,0),FALSE))</f>
        <v>5.75</v>
      </c>
      <c r="C96" s="21">
        <f>VLOOKUP($C$1,'Hist Selic Meta'!A:F,6,FALSE)</f>
        <v>9.25</v>
      </c>
    </row>
    <row r="97" spans="1:3" x14ac:dyDescent="0.3">
      <c r="A97" s="20">
        <v>44356</v>
      </c>
      <c r="B97" s="21">
        <f>IF(VLOOKUP(A97,'Mediana Reunião Selic 30D'!$A$2:$XFC$10000,MATCH(B$1,'Mediana Reunião Selic 30D'!$A$2:$XDF$2,0),FALSE)=0,NA(),VLOOKUP(A97,'Mediana Reunião Selic 30D'!$A$2:$XFC$10000,MATCH(B$1,'Mediana Reunião Selic 30D'!$A$2:$XDF$2,0),FALSE))</f>
        <v>6</v>
      </c>
      <c r="C97" s="21">
        <f>VLOOKUP($C$1,'Hist Selic Meta'!A:F,6,FALSE)</f>
        <v>9.25</v>
      </c>
    </row>
    <row r="98" spans="1:3" x14ac:dyDescent="0.3">
      <c r="A98" s="20">
        <v>44357</v>
      </c>
      <c r="B98" s="21">
        <f>IF(VLOOKUP(A98,'Mediana Reunião Selic 30D'!$A$2:$XFC$10000,MATCH(B$1,'Mediana Reunião Selic 30D'!$A$2:$XDF$2,0),FALSE)=0,NA(),VLOOKUP(A98,'Mediana Reunião Selic 30D'!$A$2:$XFC$10000,MATCH(B$1,'Mediana Reunião Selic 30D'!$A$2:$XDF$2,0),FALSE))</f>
        <v>6</v>
      </c>
      <c r="C98" s="21">
        <f>VLOOKUP($C$1,'Hist Selic Meta'!A:F,6,FALSE)</f>
        <v>9.25</v>
      </c>
    </row>
    <row r="99" spans="1:3" x14ac:dyDescent="0.3">
      <c r="A99" s="20">
        <v>44358</v>
      </c>
      <c r="B99" s="21">
        <f>IF(VLOOKUP(A99,'Mediana Reunião Selic 30D'!$A$2:$XFC$10000,MATCH(B$1,'Mediana Reunião Selic 30D'!$A$2:$XDF$2,0),FALSE)=0,NA(),VLOOKUP(A99,'Mediana Reunião Selic 30D'!$A$2:$XFC$10000,MATCH(B$1,'Mediana Reunião Selic 30D'!$A$2:$XDF$2,0),FALSE))</f>
        <v>6.25</v>
      </c>
      <c r="C99" s="21">
        <f>VLOOKUP($C$1,'Hist Selic Meta'!A:F,6,FALSE)</f>
        <v>9.25</v>
      </c>
    </row>
    <row r="100" spans="1:3" x14ac:dyDescent="0.3">
      <c r="A100" s="20">
        <v>44361</v>
      </c>
      <c r="B100" s="21">
        <f>IF(VLOOKUP(A100,'Mediana Reunião Selic 30D'!$A$2:$XFC$10000,MATCH(B$1,'Mediana Reunião Selic 30D'!$A$2:$XDF$2,0),FALSE)=0,NA(),VLOOKUP(A100,'Mediana Reunião Selic 30D'!$A$2:$XFC$10000,MATCH(B$1,'Mediana Reunião Selic 30D'!$A$2:$XDF$2,0),FALSE))</f>
        <v>6.25</v>
      </c>
      <c r="C100" s="21">
        <f>VLOOKUP($C$1,'Hist Selic Meta'!A:F,6,FALSE)</f>
        <v>9.25</v>
      </c>
    </row>
    <row r="101" spans="1:3" x14ac:dyDescent="0.3">
      <c r="A101" s="20">
        <v>44362</v>
      </c>
      <c r="B101" s="21">
        <f>IF(VLOOKUP(A101,'Mediana Reunião Selic 30D'!$A$2:$XFC$10000,MATCH(B$1,'Mediana Reunião Selic 30D'!$A$2:$XDF$2,0),FALSE)=0,NA(),VLOOKUP(A101,'Mediana Reunião Selic 30D'!$A$2:$XFC$10000,MATCH(B$1,'Mediana Reunião Selic 30D'!$A$2:$XDF$2,0),FALSE))</f>
        <v>6.25</v>
      </c>
      <c r="C101" s="21">
        <f>VLOOKUP($C$1,'Hist Selic Meta'!A:F,6,FALSE)</f>
        <v>9.25</v>
      </c>
    </row>
    <row r="102" spans="1:3" x14ac:dyDescent="0.3">
      <c r="A102" s="20">
        <v>44363</v>
      </c>
      <c r="B102" s="21">
        <f>IF(VLOOKUP(A102,'Mediana Reunião Selic 30D'!$A$2:$XFC$10000,MATCH(B$1,'Mediana Reunião Selic 30D'!$A$2:$XDF$2,0),FALSE)=0,NA(),VLOOKUP(A102,'Mediana Reunião Selic 30D'!$A$2:$XFC$10000,MATCH(B$1,'Mediana Reunião Selic 30D'!$A$2:$XDF$2,0),FALSE))</f>
        <v>6.25</v>
      </c>
      <c r="C102" s="21">
        <f>VLOOKUP($C$1,'Hist Selic Meta'!A:F,6,FALSE)</f>
        <v>9.25</v>
      </c>
    </row>
    <row r="103" spans="1:3" x14ac:dyDescent="0.3">
      <c r="A103" s="20">
        <v>44364</v>
      </c>
      <c r="B103" s="21">
        <f>IF(VLOOKUP(A103,'Mediana Reunião Selic 30D'!$A$2:$XFC$10000,MATCH(B$1,'Mediana Reunião Selic 30D'!$A$2:$XDF$2,0),FALSE)=0,NA(),VLOOKUP(A103,'Mediana Reunião Selic 30D'!$A$2:$XFC$10000,MATCH(B$1,'Mediana Reunião Selic 30D'!$A$2:$XDF$2,0),FALSE))</f>
        <v>6.5</v>
      </c>
      <c r="C103" s="21">
        <f>VLOOKUP($C$1,'Hist Selic Meta'!A:F,6,FALSE)</f>
        <v>9.25</v>
      </c>
    </row>
    <row r="104" spans="1:3" x14ac:dyDescent="0.3">
      <c r="A104" s="20">
        <v>44365</v>
      </c>
      <c r="B104" s="21">
        <f>IF(VLOOKUP(A104,'Mediana Reunião Selic 30D'!$A$2:$XFC$10000,MATCH(B$1,'Mediana Reunião Selic 30D'!$A$2:$XDF$2,0),FALSE)=0,NA(),VLOOKUP(A104,'Mediana Reunião Selic 30D'!$A$2:$XFC$10000,MATCH(B$1,'Mediana Reunião Selic 30D'!$A$2:$XDF$2,0),FALSE))</f>
        <v>6.5</v>
      </c>
      <c r="C104" s="21">
        <f>VLOOKUP($C$1,'Hist Selic Meta'!A:F,6,FALSE)</f>
        <v>9.25</v>
      </c>
    </row>
    <row r="105" spans="1:3" x14ac:dyDescent="0.3">
      <c r="A105" s="20">
        <v>44368</v>
      </c>
      <c r="B105" s="21">
        <f>IF(VLOOKUP(A105,'Mediana Reunião Selic 30D'!$A$2:$XFC$10000,MATCH(B$1,'Mediana Reunião Selic 30D'!$A$2:$XDF$2,0),FALSE)=0,NA(),VLOOKUP(A105,'Mediana Reunião Selic 30D'!$A$2:$XFC$10000,MATCH(B$1,'Mediana Reunião Selic 30D'!$A$2:$XDF$2,0),FALSE))</f>
        <v>6.5</v>
      </c>
      <c r="C105" s="21">
        <f>VLOOKUP($C$1,'Hist Selic Meta'!A:F,6,FALSE)</f>
        <v>9.25</v>
      </c>
    </row>
    <row r="106" spans="1:3" x14ac:dyDescent="0.3">
      <c r="A106" s="20">
        <v>44369</v>
      </c>
      <c r="B106" s="21">
        <f>IF(VLOOKUP(A106,'Mediana Reunião Selic 30D'!$A$2:$XFC$10000,MATCH(B$1,'Mediana Reunião Selic 30D'!$A$2:$XDF$2,0),FALSE)=0,NA(),VLOOKUP(A106,'Mediana Reunião Selic 30D'!$A$2:$XFC$10000,MATCH(B$1,'Mediana Reunião Selic 30D'!$A$2:$XDF$2,0),FALSE))</f>
        <v>6.5</v>
      </c>
      <c r="C106" s="21">
        <f>VLOOKUP($C$1,'Hist Selic Meta'!A:F,6,FALSE)</f>
        <v>9.25</v>
      </c>
    </row>
    <row r="107" spans="1:3" x14ac:dyDescent="0.3">
      <c r="A107" s="20">
        <v>44370</v>
      </c>
      <c r="B107" s="21">
        <f>IF(VLOOKUP(A107,'Mediana Reunião Selic 30D'!$A$2:$XFC$10000,MATCH(B$1,'Mediana Reunião Selic 30D'!$A$2:$XDF$2,0),FALSE)=0,NA(),VLOOKUP(A107,'Mediana Reunião Selic 30D'!$A$2:$XFC$10000,MATCH(B$1,'Mediana Reunião Selic 30D'!$A$2:$XDF$2,0),FALSE))</f>
        <v>6.5</v>
      </c>
      <c r="C107" s="21">
        <f>VLOOKUP($C$1,'Hist Selic Meta'!A:F,6,FALSE)</f>
        <v>9.25</v>
      </c>
    </row>
    <row r="108" spans="1:3" x14ac:dyDescent="0.3">
      <c r="A108" s="20">
        <v>44371</v>
      </c>
      <c r="B108" s="21">
        <f>IF(VLOOKUP(A108,'Mediana Reunião Selic 30D'!$A$2:$XFC$10000,MATCH(B$1,'Mediana Reunião Selic 30D'!$A$2:$XDF$2,0),FALSE)=0,NA(),VLOOKUP(A108,'Mediana Reunião Selic 30D'!$A$2:$XFC$10000,MATCH(B$1,'Mediana Reunião Selic 30D'!$A$2:$XDF$2,0),FALSE))</f>
        <v>6.5</v>
      </c>
      <c r="C108" s="21">
        <f>VLOOKUP($C$1,'Hist Selic Meta'!A:F,6,FALSE)</f>
        <v>9.25</v>
      </c>
    </row>
    <row r="109" spans="1:3" x14ac:dyDescent="0.3">
      <c r="A109" s="20">
        <v>44372</v>
      </c>
      <c r="B109" s="21">
        <f>IF(VLOOKUP(A109,'Mediana Reunião Selic 30D'!$A$2:$XFC$10000,MATCH(B$1,'Mediana Reunião Selic 30D'!$A$2:$XDF$2,0),FALSE)=0,NA(),VLOOKUP(A109,'Mediana Reunião Selic 30D'!$A$2:$XFC$10000,MATCH(B$1,'Mediana Reunião Selic 30D'!$A$2:$XDF$2,0),FALSE))</f>
        <v>6.5</v>
      </c>
      <c r="C109" s="21">
        <f>VLOOKUP($C$1,'Hist Selic Meta'!A:F,6,FALSE)</f>
        <v>9.25</v>
      </c>
    </row>
    <row r="110" spans="1:3" x14ac:dyDescent="0.3">
      <c r="A110" s="20">
        <v>44375</v>
      </c>
      <c r="B110" s="21">
        <f>IF(VLOOKUP(A110,'Mediana Reunião Selic 30D'!$A$2:$XFC$10000,MATCH(B$1,'Mediana Reunião Selic 30D'!$A$2:$XDF$2,0),FALSE)=0,NA(),VLOOKUP(A110,'Mediana Reunião Selic 30D'!$A$2:$XFC$10000,MATCH(B$1,'Mediana Reunião Selic 30D'!$A$2:$XDF$2,0),FALSE))</f>
        <v>6.5</v>
      </c>
      <c r="C110" s="21">
        <f>VLOOKUP($C$1,'Hist Selic Meta'!A:F,6,FALSE)</f>
        <v>9.25</v>
      </c>
    </row>
    <row r="111" spans="1:3" x14ac:dyDescent="0.3">
      <c r="A111" s="20">
        <v>44376</v>
      </c>
      <c r="B111" s="21">
        <f>IF(VLOOKUP(A111,'Mediana Reunião Selic 30D'!$A$2:$XFC$10000,MATCH(B$1,'Mediana Reunião Selic 30D'!$A$2:$XDF$2,0),FALSE)=0,NA(),VLOOKUP(A111,'Mediana Reunião Selic 30D'!$A$2:$XFC$10000,MATCH(B$1,'Mediana Reunião Selic 30D'!$A$2:$XDF$2,0),FALSE))</f>
        <v>6.5</v>
      </c>
      <c r="C111" s="21">
        <f>VLOOKUP($C$1,'Hist Selic Meta'!A:F,6,FALSE)</f>
        <v>9.25</v>
      </c>
    </row>
    <row r="112" spans="1:3" x14ac:dyDescent="0.3">
      <c r="A112" s="20">
        <v>44377</v>
      </c>
      <c r="B112" s="21">
        <f>IF(VLOOKUP(A112,'Mediana Reunião Selic 30D'!$A$2:$XFC$10000,MATCH(B$1,'Mediana Reunião Selic 30D'!$A$2:$XDF$2,0),FALSE)=0,NA(),VLOOKUP(A112,'Mediana Reunião Selic 30D'!$A$2:$XFC$10000,MATCH(B$1,'Mediana Reunião Selic 30D'!$A$2:$XDF$2,0),FALSE))</f>
        <v>6.5</v>
      </c>
      <c r="C112" s="21">
        <f>VLOOKUP($C$1,'Hist Selic Meta'!A:F,6,FALSE)</f>
        <v>9.25</v>
      </c>
    </row>
    <row r="113" spans="1:3" x14ac:dyDescent="0.3">
      <c r="A113" s="20">
        <v>44378</v>
      </c>
      <c r="B113" s="21">
        <f>IF(VLOOKUP(A113,'Mediana Reunião Selic 30D'!$A$2:$XFC$10000,MATCH(B$1,'Mediana Reunião Selic 30D'!$A$2:$XDF$2,0),FALSE)=0,NA(),VLOOKUP(A113,'Mediana Reunião Selic 30D'!$A$2:$XFC$10000,MATCH(B$1,'Mediana Reunião Selic 30D'!$A$2:$XDF$2,0),FALSE))</f>
        <v>6.5</v>
      </c>
      <c r="C113" s="21">
        <f>VLOOKUP($C$1,'Hist Selic Meta'!A:F,6,FALSE)</f>
        <v>9.25</v>
      </c>
    </row>
    <row r="114" spans="1:3" x14ac:dyDescent="0.3">
      <c r="A114" s="20">
        <v>44379</v>
      </c>
      <c r="B114" s="21">
        <f>IF(VLOOKUP(A114,'Mediana Reunião Selic 30D'!$A$2:$XFC$10000,MATCH(B$1,'Mediana Reunião Selic 30D'!$A$2:$XDF$2,0),FALSE)=0,NA(),VLOOKUP(A114,'Mediana Reunião Selic 30D'!$A$2:$XFC$10000,MATCH(B$1,'Mediana Reunião Selic 30D'!$A$2:$XDF$2,0),FALSE))</f>
        <v>6.5</v>
      </c>
      <c r="C114" s="21">
        <f>VLOOKUP($C$1,'Hist Selic Meta'!A:F,6,FALSE)</f>
        <v>9.25</v>
      </c>
    </row>
    <row r="115" spans="1:3" x14ac:dyDescent="0.3">
      <c r="A115" s="20">
        <v>44382</v>
      </c>
      <c r="B115" s="21">
        <f>IF(VLOOKUP(A115,'Mediana Reunião Selic 30D'!$A$2:$XFC$10000,MATCH(B$1,'Mediana Reunião Selic 30D'!$A$2:$XDF$2,0),FALSE)=0,NA(),VLOOKUP(A115,'Mediana Reunião Selic 30D'!$A$2:$XFC$10000,MATCH(B$1,'Mediana Reunião Selic 30D'!$A$2:$XDF$2,0),FALSE))</f>
        <v>6.5</v>
      </c>
      <c r="C115" s="21">
        <f>VLOOKUP($C$1,'Hist Selic Meta'!A:F,6,FALSE)</f>
        <v>9.25</v>
      </c>
    </row>
    <row r="116" spans="1:3" x14ac:dyDescent="0.3">
      <c r="A116" s="20">
        <v>44383</v>
      </c>
      <c r="B116" s="21">
        <f>IF(VLOOKUP(A116,'Mediana Reunião Selic 30D'!$A$2:$XFC$10000,MATCH(B$1,'Mediana Reunião Selic 30D'!$A$2:$XDF$2,0),FALSE)=0,NA(),VLOOKUP(A116,'Mediana Reunião Selic 30D'!$A$2:$XFC$10000,MATCH(B$1,'Mediana Reunião Selic 30D'!$A$2:$XDF$2,0),FALSE))</f>
        <v>6.5</v>
      </c>
      <c r="C116" s="21">
        <f>VLOOKUP($C$1,'Hist Selic Meta'!A:F,6,FALSE)</f>
        <v>9.25</v>
      </c>
    </row>
    <row r="117" spans="1:3" x14ac:dyDescent="0.3">
      <c r="A117" s="20">
        <v>44384</v>
      </c>
      <c r="B117" s="21">
        <f>IF(VLOOKUP(A117,'Mediana Reunião Selic 30D'!$A$2:$XFC$10000,MATCH(B$1,'Mediana Reunião Selic 30D'!$A$2:$XDF$2,0),FALSE)=0,NA(),VLOOKUP(A117,'Mediana Reunião Selic 30D'!$A$2:$XFC$10000,MATCH(B$1,'Mediana Reunião Selic 30D'!$A$2:$XDF$2,0),FALSE))</f>
        <v>6.5</v>
      </c>
      <c r="C117" s="21">
        <f>VLOOKUP($C$1,'Hist Selic Meta'!A:F,6,FALSE)</f>
        <v>9.25</v>
      </c>
    </row>
    <row r="118" spans="1:3" x14ac:dyDescent="0.3">
      <c r="A118" s="20">
        <v>44385</v>
      </c>
      <c r="B118" s="21">
        <f>IF(VLOOKUP(A118,'Mediana Reunião Selic 30D'!$A$2:$XFC$10000,MATCH(B$1,'Mediana Reunião Selic 30D'!$A$2:$XDF$2,0),FALSE)=0,NA(),VLOOKUP(A118,'Mediana Reunião Selic 30D'!$A$2:$XFC$10000,MATCH(B$1,'Mediana Reunião Selic 30D'!$A$2:$XDF$2,0),FALSE))</f>
        <v>6.625</v>
      </c>
      <c r="C118" s="21">
        <f>VLOOKUP($C$1,'Hist Selic Meta'!A:F,6,FALSE)</f>
        <v>9.25</v>
      </c>
    </row>
    <row r="119" spans="1:3" x14ac:dyDescent="0.3">
      <c r="A119" s="20">
        <v>44386</v>
      </c>
      <c r="B119" s="21">
        <f>IF(VLOOKUP(A119,'Mediana Reunião Selic 30D'!$A$2:$XFC$10000,MATCH(B$1,'Mediana Reunião Selic 30D'!$A$2:$XDF$2,0),FALSE)=0,NA(),VLOOKUP(A119,'Mediana Reunião Selic 30D'!$A$2:$XFC$10000,MATCH(B$1,'Mediana Reunião Selic 30D'!$A$2:$XDF$2,0),FALSE))</f>
        <v>6.625</v>
      </c>
      <c r="C119" s="21">
        <f>VLOOKUP($C$1,'Hist Selic Meta'!A:F,6,FALSE)</f>
        <v>9.25</v>
      </c>
    </row>
    <row r="120" spans="1:3" x14ac:dyDescent="0.3">
      <c r="A120" s="20">
        <v>44389</v>
      </c>
      <c r="B120" s="21">
        <f>IF(VLOOKUP(A120,'Mediana Reunião Selic 30D'!$A$2:$XFC$10000,MATCH(B$1,'Mediana Reunião Selic 30D'!$A$2:$XDF$2,0),FALSE)=0,NA(),VLOOKUP(A120,'Mediana Reunião Selic 30D'!$A$2:$XFC$10000,MATCH(B$1,'Mediana Reunião Selic 30D'!$A$2:$XDF$2,0),FALSE))</f>
        <v>6.75</v>
      </c>
      <c r="C120" s="21">
        <f>VLOOKUP($C$1,'Hist Selic Meta'!A:F,6,FALSE)</f>
        <v>9.25</v>
      </c>
    </row>
    <row r="121" spans="1:3" x14ac:dyDescent="0.3">
      <c r="A121" s="20">
        <v>44390</v>
      </c>
      <c r="B121" s="21">
        <f>IF(VLOOKUP(A121,'Mediana Reunião Selic 30D'!$A$2:$XFC$10000,MATCH(B$1,'Mediana Reunião Selic 30D'!$A$2:$XDF$2,0),FALSE)=0,NA(),VLOOKUP(A121,'Mediana Reunião Selic 30D'!$A$2:$XFC$10000,MATCH(B$1,'Mediana Reunião Selic 30D'!$A$2:$XDF$2,0),FALSE))</f>
        <v>6.75</v>
      </c>
      <c r="C121" s="21">
        <f>VLOOKUP($C$1,'Hist Selic Meta'!A:F,6,FALSE)</f>
        <v>9.25</v>
      </c>
    </row>
    <row r="122" spans="1:3" x14ac:dyDescent="0.3">
      <c r="A122" s="20">
        <v>44391</v>
      </c>
      <c r="B122" s="21">
        <f>IF(VLOOKUP(A122,'Mediana Reunião Selic 30D'!$A$2:$XFC$10000,MATCH(B$1,'Mediana Reunião Selic 30D'!$A$2:$XDF$2,0),FALSE)=0,NA(),VLOOKUP(A122,'Mediana Reunião Selic 30D'!$A$2:$XFC$10000,MATCH(B$1,'Mediana Reunião Selic 30D'!$A$2:$XDF$2,0),FALSE))</f>
        <v>6.75</v>
      </c>
      <c r="C122" s="21">
        <f>VLOOKUP($C$1,'Hist Selic Meta'!A:F,6,FALSE)</f>
        <v>9.25</v>
      </c>
    </row>
    <row r="123" spans="1:3" x14ac:dyDescent="0.3">
      <c r="A123" s="20">
        <v>44392</v>
      </c>
      <c r="B123" s="21">
        <f>IF(VLOOKUP(A123,'Mediana Reunião Selic 30D'!$A$2:$XFC$10000,MATCH(B$1,'Mediana Reunião Selic 30D'!$A$2:$XDF$2,0),FALSE)=0,NA(),VLOOKUP(A123,'Mediana Reunião Selic 30D'!$A$2:$XFC$10000,MATCH(B$1,'Mediana Reunião Selic 30D'!$A$2:$XDF$2,0),FALSE))</f>
        <v>6.75</v>
      </c>
      <c r="C123" s="21">
        <f>VLOOKUP($C$1,'Hist Selic Meta'!A:F,6,FALSE)</f>
        <v>9.25</v>
      </c>
    </row>
    <row r="124" spans="1:3" x14ac:dyDescent="0.3">
      <c r="A124" s="20">
        <v>44393</v>
      </c>
      <c r="B124" s="21">
        <f>IF(VLOOKUP(A124,'Mediana Reunião Selic 30D'!$A$2:$XFC$10000,MATCH(B$1,'Mediana Reunião Selic 30D'!$A$2:$XDF$2,0),FALSE)=0,NA(),VLOOKUP(A124,'Mediana Reunião Selic 30D'!$A$2:$XFC$10000,MATCH(B$1,'Mediana Reunião Selic 30D'!$A$2:$XDF$2,0),FALSE))</f>
        <v>6.75</v>
      </c>
      <c r="C124" s="21">
        <f>VLOOKUP($C$1,'Hist Selic Meta'!A:F,6,FALSE)</f>
        <v>9.25</v>
      </c>
    </row>
    <row r="125" spans="1:3" x14ac:dyDescent="0.3">
      <c r="A125" s="20">
        <v>44396</v>
      </c>
      <c r="B125" s="21">
        <f>IF(VLOOKUP(A125,'Mediana Reunião Selic 30D'!$A$2:$XFC$10000,MATCH(B$1,'Mediana Reunião Selic 30D'!$A$2:$XDF$2,0),FALSE)=0,NA(),VLOOKUP(A125,'Mediana Reunião Selic 30D'!$A$2:$XFC$10000,MATCH(B$1,'Mediana Reunião Selic 30D'!$A$2:$XDF$2,0),FALSE))</f>
        <v>6.75</v>
      </c>
      <c r="C125" s="21">
        <f>VLOOKUP($C$1,'Hist Selic Meta'!A:F,6,FALSE)</f>
        <v>9.25</v>
      </c>
    </row>
    <row r="126" spans="1:3" x14ac:dyDescent="0.3">
      <c r="A126" s="20">
        <v>44397</v>
      </c>
      <c r="B126" s="21">
        <f>IF(VLOOKUP(A126,'Mediana Reunião Selic 30D'!$A$2:$XFC$10000,MATCH(B$1,'Mediana Reunião Selic 30D'!$A$2:$XDF$2,0),FALSE)=0,NA(),VLOOKUP(A126,'Mediana Reunião Selic 30D'!$A$2:$XFC$10000,MATCH(B$1,'Mediana Reunião Selic 30D'!$A$2:$XDF$2,0),FALSE))</f>
        <v>6.75</v>
      </c>
      <c r="C126" s="21">
        <f>VLOOKUP($C$1,'Hist Selic Meta'!A:F,6,FALSE)</f>
        <v>9.25</v>
      </c>
    </row>
    <row r="127" spans="1:3" x14ac:dyDescent="0.3">
      <c r="A127" s="20">
        <v>44398</v>
      </c>
      <c r="B127" s="21">
        <f>IF(VLOOKUP(A127,'Mediana Reunião Selic 30D'!$A$2:$XFC$10000,MATCH(B$1,'Mediana Reunião Selic 30D'!$A$2:$XDF$2,0),FALSE)=0,NA(),VLOOKUP(A127,'Mediana Reunião Selic 30D'!$A$2:$XFC$10000,MATCH(B$1,'Mediana Reunião Selic 30D'!$A$2:$XDF$2,0),FALSE))</f>
        <v>6.75</v>
      </c>
      <c r="C127" s="21">
        <f>VLOOKUP($C$1,'Hist Selic Meta'!A:F,6,FALSE)</f>
        <v>9.25</v>
      </c>
    </row>
    <row r="128" spans="1:3" x14ac:dyDescent="0.3">
      <c r="A128" s="20">
        <v>44399</v>
      </c>
      <c r="B128" s="21">
        <f>IF(VLOOKUP(A128,'Mediana Reunião Selic 30D'!$A$2:$XFC$10000,MATCH(B$1,'Mediana Reunião Selic 30D'!$A$2:$XDF$2,0),FALSE)=0,NA(),VLOOKUP(A128,'Mediana Reunião Selic 30D'!$A$2:$XFC$10000,MATCH(B$1,'Mediana Reunião Selic 30D'!$A$2:$XDF$2,0),FALSE))</f>
        <v>6.75</v>
      </c>
      <c r="C128" s="21">
        <f>VLOOKUP($C$1,'Hist Selic Meta'!A:F,6,FALSE)</f>
        <v>9.25</v>
      </c>
    </row>
    <row r="129" spans="1:3" x14ac:dyDescent="0.3">
      <c r="A129" s="20">
        <v>44400</v>
      </c>
      <c r="B129" s="21">
        <f>IF(VLOOKUP(A129,'Mediana Reunião Selic 30D'!$A$2:$XFC$10000,MATCH(B$1,'Mediana Reunião Selic 30D'!$A$2:$XDF$2,0),FALSE)=0,NA(),VLOOKUP(A129,'Mediana Reunião Selic 30D'!$A$2:$XFC$10000,MATCH(B$1,'Mediana Reunião Selic 30D'!$A$2:$XDF$2,0),FALSE))</f>
        <v>7</v>
      </c>
      <c r="C129" s="21">
        <f>VLOOKUP($C$1,'Hist Selic Meta'!A:F,6,FALSE)</f>
        <v>9.25</v>
      </c>
    </row>
    <row r="130" spans="1:3" x14ac:dyDescent="0.3">
      <c r="A130" s="20">
        <v>44403</v>
      </c>
      <c r="B130" s="21">
        <f>IF(VLOOKUP(A130,'Mediana Reunião Selic 30D'!$A$2:$XFC$10000,MATCH(B$1,'Mediana Reunião Selic 30D'!$A$2:$XDF$2,0),FALSE)=0,NA(),VLOOKUP(A130,'Mediana Reunião Selic 30D'!$A$2:$XFC$10000,MATCH(B$1,'Mediana Reunião Selic 30D'!$A$2:$XDF$2,0),FALSE))</f>
        <v>7</v>
      </c>
      <c r="C130" s="21">
        <f>VLOOKUP($C$1,'Hist Selic Meta'!A:F,6,FALSE)</f>
        <v>9.25</v>
      </c>
    </row>
    <row r="131" spans="1:3" x14ac:dyDescent="0.3">
      <c r="A131" s="20">
        <v>44404</v>
      </c>
      <c r="B131" s="21">
        <f>IF(VLOOKUP(A131,'Mediana Reunião Selic 30D'!$A$2:$XFC$10000,MATCH(B$1,'Mediana Reunião Selic 30D'!$A$2:$XDF$2,0),FALSE)=0,NA(),VLOOKUP(A131,'Mediana Reunião Selic 30D'!$A$2:$XFC$10000,MATCH(B$1,'Mediana Reunião Selic 30D'!$A$2:$XDF$2,0),FALSE))</f>
        <v>7</v>
      </c>
      <c r="C131" s="21">
        <f>VLOOKUP($C$1,'Hist Selic Meta'!A:F,6,FALSE)</f>
        <v>9.25</v>
      </c>
    </row>
    <row r="132" spans="1:3" x14ac:dyDescent="0.3">
      <c r="A132" s="20">
        <v>44405</v>
      </c>
      <c r="B132" s="21">
        <f>IF(VLOOKUP(A132,'Mediana Reunião Selic 30D'!$A$2:$XFC$10000,MATCH(B$1,'Mediana Reunião Selic 30D'!$A$2:$XDF$2,0),FALSE)=0,NA(),VLOOKUP(A132,'Mediana Reunião Selic 30D'!$A$2:$XFC$10000,MATCH(B$1,'Mediana Reunião Selic 30D'!$A$2:$XDF$2,0),FALSE))</f>
        <v>7</v>
      </c>
      <c r="C132" s="21">
        <f>VLOOKUP($C$1,'Hist Selic Meta'!A:F,6,FALSE)</f>
        <v>9.25</v>
      </c>
    </row>
    <row r="133" spans="1:3" x14ac:dyDescent="0.3">
      <c r="A133" s="20">
        <v>44406</v>
      </c>
      <c r="B133" s="21">
        <f>IF(VLOOKUP(A133,'Mediana Reunião Selic 30D'!$A$2:$XFC$10000,MATCH(B$1,'Mediana Reunião Selic 30D'!$A$2:$XDF$2,0),FALSE)=0,NA(),VLOOKUP(A133,'Mediana Reunião Selic 30D'!$A$2:$XFC$10000,MATCH(B$1,'Mediana Reunião Selic 30D'!$A$2:$XDF$2,0),FALSE))</f>
        <v>7</v>
      </c>
      <c r="C133" s="21">
        <f>VLOOKUP($C$1,'Hist Selic Meta'!A:F,6,FALSE)</f>
        <v>9.25</v>
      </c>
    </row>
    <row r="134" spans="1:3" x14ac:dyDescent="0.3">
      <c r="A134" s="20">
        <v>44407</v>
      </c>
      <c r="B134" s="21">
        <f>IF(VLOOKUP(A134,'Mediana Reunião Selic 30D'!$A$2:$XFC$10000,MATCH(B$1,'Mediana Reunião Selic 30D'!$A$2:$XDF$2,0),FALSE)=0,NA(),VLOOKUP(A134,'Mediana Reunião Selic 30D'!$A$2:$XFC$10000,MATCH(B$1,'Mediana Reunião Selic 30D'!$A$2:$XDF$2,0),FALSE))</f>
        <v>7</v>
      </c>
      <c r="C134" s="21">
        <f>VLOOKUP($C$1,'Hist Selic Meta'!A:F,6,FALSE)</f>
        <v>9.25</v>
      </c>
    </row>
    <row r="135" spans="1:3" x14ac:dyDescent="0.3">
      <c r="A135" s="20">
        <v>44410</v>
      </c>
      <c r="B135" s="21">
        <f>IF(VLOOKUP(A135,'Mediana Reunião Selic 30D'!$A$2:$XFC$10000,MATCH(B$1,'Mediana Reunião Selic 30D'!$A$2:$XDF$2,0),FALSE)=0,NA(),VLOOKUP(A135,'Mediana Reunião Selic 30D'!$A$2:$XFC$10000,MATCH(B$1,'Mediana Reunião Selic 30D'!$A$2:$XDF$2,0),FALSE))</f>
        <v>7</v>
      </c>
      <c r="C135" s="21">
        <f>VLOOKUP($C$1,'Hist Selic Meta'!A:F,6,FALSE)</f>
        <v>9.25</v>
      </c>
    </row>
    <row r="136" spans="1:3" x14ac:dyDescent="0.3">
      <c r="A136" s="20">
        <v>44411</v>
      </c>
      <c r="B136" s="21">
        <f>IF(VLOOKUP(A136,'Mediana Reunião Selic 30D'!$A$2:$XFC$10000,MATCH(B$1,'Mediana Reunião Selic 30D'!$A$2:$XDF$2,0),FALSE)=0,NA(),VLOOKUP(A136,'Mediana Reunião Selic 30D'!$A$2:$XFC$10000,MATCH(B$1,'Mediana Reunião Selic 30D'!$A$2:$XDF$2,0),FALSE))</f>
        <v>7</v>
      </c>
      <c r="C136" s="21">
        <f>VLOOKUP($C$1,'Hist Selic Meta'!A:F,6,FALSE)</f>
        <v>9.25</v>
      </c>
    </row>
    <row r="137" spans="1:3" x14ac:dyDescent="0.3">
      <c r="A137" s="20">
        <v>44412</v>
      </c>
      <c r="B137" s="21">
        <f>IF(VLOOKUP(A137,'Mediana Reunião Selic 30D'!$A$2:$XFC$10000,MATCH(B$1,'Mediana Reunião Selic 30D'!$A$2:$XDF$2,0),FALSE)=0,NA(),VLOOKUP(A137,'Mediana Reunião Selic 30D'!$A$2:$XFC$10000,MATCH(B$1,'Mediana Reunião Selic 30D'!$A$2:$XDF$2,0),FALSE))</f>
        <v>7</v>
      </c>
      <c r="C137" s="21">
        <f>VLOOKUP($C$1,'Hist Selic Meta'!A:F,6,FALSE)</f>
        <v>9.25</v>
      </c>
    </row>
    <row r="138" spans="1:3" x14ac:dyDescent="0.3">
      <c r="A138" s="20">
        <v>44413</v>
      </c>
      <c r="B138" s="21">
        <f>IF(VLOOKUP(A138,'Mediana Reunião Selic 30D'!$A$2:$XFC$10000,MATCH(B$1,'Mediana Reunião Selic 30D'!$A$2:$XDF$2,0),FALSE)=0,NA(),VLOOKUP(A138,'Mediana Reunião Selic 30D'!$A$2:$XFC$10000,MATCH(B$1,'Mediana Reunião Selic 30D'!$A$2:$XDF$2,0),FALSE))</f>
        <v>7</v>
      </c>
      <c r="C138" s="21">
        <f>VLOOKUP($C$1,'Hist Selic Meta'!A:F,6,FALSE)</f>
        <v>9.25</v>
      </c>
    </row>
    <row r="139" spans="1:3" x14ac:dyDescent="0.3">
      <c r="A139" s="20">
        <v>44414</v>
      </c>
      <c r="B139" s="21">
        <f>IF(VLOOKUP(A139,'Mediana Reunião Selic 30D'!$A$2:$XFC$10000,MATCH(B$1,'Mediana Reunião Selic 30D'!$A$2:$XDF$2,0),FALSE)=0,NA(),VLOOKUP(A139,'Mediana Reunião Selic 30D'!$A$2:$XFC$10000,MATCH(B$1,'Mediana Reunião Selic 30D'!$A$2:$XDF$2,0),FALSE))</f>
        <v>7.25</v>
      </c>
      <c r="C139" s="21">
        <f>VLOOKUP($C$1,'Hist Selic Meta'!A:F,6,FALSE)</f>
        <v>9.25</v>
      </c>
    </row>
    <row r="140" spans="1:3" x14ac:dyDescent="0.3">
      <c r="A140" s="20">
        <v>44417</v>
      </c>
      <c r="B140" s="21">
        <f>IF(VLOOKUP(A140,'Mediana Reunião Selic 30D'!$A$2:$XFC$10000,MATCH(B$1,'Mediana Reunião Selic 30D'!$A$2:$XDF$2,0),FALSE)=0,NA(),VLOOKUP(A140,'Mediana Reunião Selic 30D'!$A$2:$XFC$10000,MATCH(B$1,'Mediana Reunião Selic 30D'!$A$2:$XDF$2,0),FALSE))</f>
        <v>7.25</v>
      </c>
      <c r="C140" s="21">
        <f>VLOOKUP($C$1,'Hist Selic Meta'!A:F,6,FALSE)</f>
        <v>9.25</v>
      </c>
    </row>
    <row r="141" spans="1:3" x14ac:dyDescent="0.3">
      <c r="A141" s="20">
        <v>44418</v>
      </c>
      <c r="B141" s="21">
        <f>IF(VLOOKUP(A141,'Mediana Reunião Selic 30D'!$A$2:$XFC$10000,MATCH(B$1,'Mediana Reunião Selic 30D'!$A$2:$XDF$2,0),FALSE)=0,NA(),VLOOKUP(A141,'Mediana Reunião Selic 30D'!$A$2:$XFC$10000,MATCH(B$1,'Mediana Reunião Selic 30D'!$A$2:$XDF$2,0),FALSE))</f>
        <v>7.5</v>
      </c>
      <c r="C141" s="21">
        <f>VLOOKUP($C$1,'Hist Selic Meta'!A:F,6,FALSE)</f>
        <v>9.25</v>
      </c>
    </row>
    <row r="142" spans="1:3" x14ac:dyDescent="0.3">
      <c r="A142" s="20">
        <v>44419</v>
      </c>
      <c r="B142" s="21">
        <f>IF(VLOOKUP(A142,'Mediana Reunião Selic 30D'!$A$2:$XFC$10000,MATCH(B$1,'Mediana Reunião Selic 30D'!$A$2:$XDF$2,0),FALSE)=0,NA(),VLOOKUP(A142,'Mediana Reunião Selic 30D'!$A$2:$XFC$10000,MATCH(B$1,'Mediana Reunião Selic 30D'!$A$2:$XDF$2,0),FALSE))</f>
        <v>7.5</v>
      </c>
      <c r="C142" s="21">
        <f>VLOOKUP($C$1,'Hist Selic Meta'!A:F,6,FALSE)</f>
        <v>9.25</v>
      </c>
    </row>
    <row r="143" spans="1:3" x14ac:dyDescent="0.3">
      <c r="A143" s="20">
        <v>44420</v>
      </c>
      <c r="B143" s="21">
        <f>IF(VLOOKUP(A143,'Mediana Reunião Selic 30D'!$A$2:$XFC$10000,MATCH(B$1,'Mediana Reunião Selic 30D'!$A$2:$XDF$2,0),FALSE)=0,NA(),VLOOKUP(A143,'Mediana Reunião Selic 30D'!$A$2:$XFC$10000,MATCH(B$1,'Mediana Reunião Selic 30D'!$A$2:$XDF$2,0),FALSE))</f>
        <v>7.5</v>
      </c>
      <c r="C143" s="21">
        <f>VLOOKUP($C$1,'Hist Selic Meta'!A:F,6,FALSE)</f>
        <v>9.25</v>
      </c>
    </row>
    <row r="144" spans="1:3" x14ac:dyDescent="0.3">
      <c r="A144" s="20">
        <v>44421</v>
      </c>
      <c r="B144" s="21">
        <f>IF(VLOOKUP(A144,'Mediana Reunião Selic 30D'!$A$2:$XFC$10000,MATCH(B$1,'Mediana Reunião Selic 30D'!$A$2:$XDF$2,0),FALSE)=0,NA(),VLOOKUP(A144,'Mediana Reunião Selic 30D'!$A$2:$XFC$10000,MATCH(B$1,'Mediana Reunião Selic 30D'!$A$2:$XDF$2,0),FALSE))</f>
        <v>7.5</v>
      </c>
      <c r="C144" s="21">
        <f>VLOOKUP($C$1,'Hist Selic Meta'!A:F,6,FALSE)</f>
        <v>9.25</v>
      </c>
    </row>
    <row r="145" spans="1:3" x14ac:dyDescent="0.3">
      <c r="A145" s="20">
        <v>44424</v>
      </c>
      <c r="B145" s="21">
        <f>IF(VLOOKUP(A145,'Mediana Reunião Selic 30D'!$A$2:$XFC$10000,MATCH(B$1,'Mediana Reunião Selic 30D'!$A$2:$XDF$2,0),FALSE)=0,NA(),VLOOKUP(A145,'Mediana Reunião Selic 30D'!$A$2:$XFC$10000,MATCH(B$1,'Mediana Reunião Selic 30D'!$A$2:$XDF$2,0),FALSE))</f>
        <v>7.5</v>
      </c>
      <c r="C145" s="21">
        <f>VLOOKUP($C$1,'Hist Selic Meta'!A:F,6,FALSE)</f>
        <v>9.25</v>
      </c>
    </row>
    <row r="146" spans="1:3" x14ac:dyDescent="0.3">
      <c r="A146" s="20">
        <v>44425</v>
      </c>
      <c r="B146" s="21">
        <f>IF(VLOOKUP(A146,'Mediana Reunião Selic 30D'!$A$2:$XFC$10000,MATCH(B$1,'Mediana Reunião Selic 30D'!$A$2:$XDF$2,0),FALSE)=0,NA(),VLOOKUP(A146,'Mediana Reunião Selic 30D'!$A$2:$XFC$10000,MATCH(B$1,'Mediana Reunião Selic 30D'!$A$2:$XDF$2,0),FALSE))</f>
        <v>7.5</v>
      </c>
      <c r="C146" s="21">
        <f>VLOOKUP($C$1,'Hist Selic Meta'!A:F,6,FALSE)</f>
        <v>9.25</v>
      </c>
    </row>
    <row r="147" spans="1:3" x14ac:dyDescent="0.3">
      <c r="A147" s="20">
        <v>44426</v>
      </c>
      <c r="B147" s="21">
        <f>IF(VLOOKUP(A147,'Mediana Reunião Selic 30D'!$A$2:$XFC$10000,MATCH(B$1,'Mediana Reunião Selic 30D'!$A$2:$XDF$2,0),FALSE)=0,NA(),VLOOKUP(A147,'Mediana Reunião Selic 30D'!$A$2:$XFC$10000,MATCH(B$1,'Mediana Reunião Selic 30D'!$A$2:$XDF$2,0),FALSE))</f>
        <v>7.5</v>
      </c>
      <c r="C147" s="21">
        <f>VLOOKUP($C$1,'Hist Selic Meta'!A:F,6,FALSE)</f>
        <v>9.25</v>
      </c>
    </row>
    <row r="148" spans="1:3" x14ac:dyDescent="0.3">
      <c r="A148" s="20">
        <v>44427</v>
      </c>
      <c r="B148" s="21">
        <f>IF(VLOOKUP(A148,'Mediana Reunião Selic 30D'!$A$2:$XFC$10000,MATCH(B$1,'Mediana Reunião Selic 30D'!$A$2:$XDF$2,0),FALSE)=0,NA(),VLOOKUP(A148,'Mediana Reunião Selic 30D'!$A$2:$XFC$10000,MATCH(B$1,'Mediana Reunião Selic 30D'!$A$2:$XDF$2,0),FALSE))</f>
        <v>7.5</v>
      </c>
      <c r="C148" s="21">
        <f>VLOOKUP($C$1,'Hist Selic Meta'!A:F,6,FALSE)</f>
        <v>9.25</v>
      </c>
    </row>
    <row r="149" spans="1:3" x14ac:dyDescent="0.3">
      <c r="A149" s="20">
        <v>44428</v>
      </c>
      <c r="B149" s="21">
        <f>IF(VLOOKUP(A149,'Mediana Reunião Selic 30D'!$A$2:$XFC$10000,MATCH(B$1,'Mediana Reunião Selic 30D'!$A$2:$XDF$2,0),FALSE)=0,NA(),VLOOKUP(A149,'Mediana Reunião Selic 30D'!$A$2:$XFC$10000,MATCH(B$1,'Mediana Reunião Selic 30D'!$A$2:$XDF$2,0),FALSE))</f>
        <v>7.5</v>
      </c>
      <c r="C149" s="21">
        <f>VLOOKUP($C$1,'Hist Selic Meta'!A:F,6,FALSE)</f>
        <v>9.25</v>
      </c>
    </row>
    <row r="150" spans="1:3" x14ac:dyDescent="0.3">
      <c r="A150" s="20">
        <v>44431</v>
      </c>
      <c r="B150" s="21">
        <f>IF(VLOOKUP(A150,'Mediana Reunião Selic 30D'!$A$2:$XFC$10000,MATCH(B$1,'Mediana Reunião Selic 30D'!$A$2:$XDF$2,0),FALSE)=0,NA(),VLOOKUP(A150,'Mediana Reunião Selic 30D'!$A$2:$XFC$10000,MATCH(B$1,'Mediana Reunião Selic 30D'!$A$2:$XDF$2,0),FALSE))</f>
        <v>7.5</v>
      </c>
      <c r="C150" s="21">
        <f>VLOOKUP($C$1,'Hist Selic Meta'!A:F,6,FALSE)</f>
        <v>9.25</v>
      </c>
    </row>
    <row r="151" spans="1:3" x14ac:dyDescent="0.3">
      <c r="A151" s="20">
        <v>44432</v>
      </c>
      <c r="B151" s="21">
        <f>IF(VLOOKUP(A151,'Mediana Reunião Selic 30D'!$A$2:$XFC$10000,MATCH(B$1,'Mediana Reunião Selic 30D'!$A$2:$XDF$2,0),FALSE)=0,NA(),VLOOKUP(A151,'Mediana Reunião Selic 30D'!$A$2:$XFC$10000,MATCH(B$1,'Mediana Reunião Selic 30D'!$A$2:$XDF$2,0),FALSE))</f>
        <v>7.5</v>
      </c>
      <c r="C151" s="21">
        <f>VLOOKUP($C$1,'Hist Selic Meta'!A:F,6,FALSE)</f>
        <v>9.25</v>
      </c>
    </row>
    <row r="152" spans="1:3" x14ac:dyDescent="0.3">
      <c r="A152" s="20">
        <v>44433</v>
      </c>
      <c r="B152" s="21">
        <f>IF(VLOOKUP(A152,'Mediana Reunião Selic 30D'!$A$2:$XFC$10000,MATCH(B$1,'Mediana Reunião Selic 30D'!$A$2:$XDF$2,0),FALSE)=0,NA(),VLOOKUP(A152,'Mediana Reunião Selic 30D'!$A$2:$XFC$10000,MATCH(B$1,'Mediana Reunião Selic 30D'!$A$2:$XDF$2,0),FALSE))</f>
        <v>7.5</v>
      </c>
      <c r="C152" s="21">
        <f>VLOOKUP($C$1,'Hist Selic Meta'!A:F,6,FALSE)</f>
        <v>9.25</v>
      </c>
    </row>
    <row r="153" spans="1:3" x14ac:dyDescent="0.3">
      <c r="A153" s="20">
        <v>44434</v>
      </c>
      <c r="B153" s="21">
        <f>IF(VLOOKUP(A153,'Mediana Reunião Selic 30D'!$A$2:$XFC$10000,MATCH(B$1,'Mediana Reunião Selic 30D'!$A$2:$XDF$2,0),FALSE)=0,NA(),VLOOKUP(A153,'Mediana Reunião Selic 30D'!$A$2:$XFC$10000,MATCH(B$1,'Mediana Reunião Selic 30D'!$A$2:$XDF$2,0),FALSE))</f>
        <v>7.5</v>
      </c>
      <c r="C153" s="21">
        <f>VLOOKUP($C$1,'Hist Selic Meta'!A:F,6,FALSE)</f>
        <v>9.25</v>
      </c>
    </row>
    <row r="154" spans="1:3" x14ac:dyDescent="0.3">
      <c r="A154" s="20">
        <v>44435</v>
      </c>
      <c r="B154" s="21">
        <f>IF(VLOOKUP(A154,'Mediana Reunião Selic 30D'!$A$2:$XFC$10000,MATCH(B$1,'Mediana Reunião Selic 30D'!$A$2:$XDF$2,0),FALSE)=0,NA(),VLOOKUP(A154,'Mediana Reunião Selic 30D'!$A$2:$XFC$10000,MATCH(B$1,'Mediana Reunião Selic 30D'!$A$2:$XDF$2,0),FALSE))</f>
        <v>7.5</v>
      </c>
      <c r="C154" s="21">
        <f>VLOOKUP($C$1,'Hist Selic Meta'!A:F,6,FALSE)</f>
        <v>9.25</v>
      </c>
    </row>
    <row r="155" spans="1:3" x14ac:dyDescent="0.3">
      <c r="A155" s="20">
        <v>44438</v>
      </c>
      <c r="B155" s="21">
        <f>IF(VLOOKUP(A155,'Mediana Reunião Selic 30D'!$A$2:$XFC$10000,MATCH(B$1,'Mediana Reunião Selic 30D'!$A$2:$XDF$2,0),FALSE)=0,NA(),VLOOKUP(A155,'Mediana Reunião Selic 30D'!$A$2:$XFC$10000,MATCH(B$1,'Mediana Reunião Selic 30D'!$A$2:$XDF$2,0),FALSE))</f>
        <v>7.5</v>
      </c>
      <c r="C155" s="21">
        <f>VLOOKUP($C$1,'Hist Selic Meta'!A:F,6,FALSE)</f>
        <v>9.25</v>
      </c>
    </row>
    <row r="156" spans="1:3" x14ac:dyDescent="0.3">
      <c r="A156" s="20">
        <v>44439</v>
      </c>
      <c r="B156" s="21">
        <f>IF(VLOOKUP(A156,'Mediana Reunião Selic 30D'!$A$2:$XFC$10000,MATCH(B$1,'Mediana Reunião Selic 30D'!$A$2:$XDF$2,0),FALSE)=0,NA(),VLOOKUP(A156,'Mediana Reunião Selic 30D'!$A$2:$XFC$10000,MATCH(B$1,'Mediana Reunião Selic 30D'!$A$2:$XDF$2,0),FALSE))</f>
        <v>7.5</v>
      </c>
      <c r="C156" s="21">
        <f>VLOOKUP($C$1,'Hist Selic Meta'!A:F,6,FALSE)</f>
        <v>9.25</v>
      </c>
    </row>
    <row r="157" spans="1:3" x14ac:dyDescent="0.3">
      <c r="A157" s="20">
        <v>44440</v>
      </c>
      <c r="B157" s="21">
        <f>IF(VLOOKUP(A157,'Mediana Reunião Selic 30D'!$A$2:$XFC$10000,MATCH(B$1,'Mediana Reunião Selic 30D'!$A$2:$XDF$2,0),FALSE)=0,NA(),VLOOKUP(A157,'Mediana Reunião Selic 30D'!$A$2:$XFC$10000,MATCH(B$1,'Mediana Reunião Selic 30D'!$A$2:$XDF$2,0),FALSE))</f>
        <v>7.5</v>
      </c>
      <c r="C157" s="21">
        <f>VLOOKUP($C$1,'Hist Selic Meta'!A:F,6,FALSE)</f>
        <v>9.25</v>
      </c>
    </row>
    <row r="158" spans="1:3" x14ac:dyDescent="0.3">
      <c r="A158" s="20">
        <v>44441</v>
      </c>
      <c r="B158" s="21">
        <f>IF(VLOOKUP(A158,'Mediana Reunião Selic 30D'!$A$2:$XFC$10000,MATCH(B$1,'Mediana Reunião Selic 30D'!$A$2:$XDF$2,0),FALSE)=0,NA(),VLOOKUP(A158,'Mediana Reunião Selic 30D'!$A$2:$XFC$10000,MATCH(B$1,'Mediana Reunião Selic 30D'!$A$2:$XDF$2,0),FALSE))</f>
        <v>7.5</v>
      </c>
      <c r="C158" s="21">
        <f>VLOOKUP($C$1,'Hist Selic Meta'!A:F,6,FALSE)</f>
        <v>9.25</v>
      </c>
    </row>
    <row r="159" spans="1:3" x14ac:dyDescent="0.3">
      <c r="A159" s="20">
        <v>44442</v>
      </c>
      <c r="B159" s="21">
        <f>IF(VLOOKUP(A159,'Mediana Reunião Selic 30D'!$A$2:$XFC$10000,MATCH(B$1,'Mediana Reunião Selic 30D'!$A$2:$XDF$2,0),FALSE)=0,NA(),VLOOKUP(A159,'Mediana Reunião Selic 30D'!$A$2:$XFC$10000,MATCH(B$1,'Mediana Reunião Selic 30D'!$A$2:$XDF$2,0),FALSE))</f>
        <v>7.625</v>
      </c>
      <c r="C159" s="21">
        <f>VLOOKUP($C$1,'Hist Selic Meta'!A:F,6,FALSE)</f>
        <v>9.25</v>
      </c>
    </row>
    <row r="160" spans="1:3" x14ac:dyDescent="0.3">
      <c r="A160" s="20">
        <v>44445</v>
      </c>
      <c r="B160" s="21">
        <f>IF(VLOOKUP(A160,'Mediana Reunião Selic 30D'!$A$2:$XFC$10000,MATCH(B$1,'Mediana Reunião Selic 30D'!$A$2:$XDF$2,0),FALSE)=0,NA(),VLOOKUP(A160,'Mediana Reunião Selic 30D'!$A$2:$XFC$10000,MATCH(B$1,'Mediana Reunião Selic 30D'!$A$2:$XDF$2,0),FALSE))</f>
        <v>7.75</v>
      </c>
      <c r="C160" s="21">
        <f>VLOOKUP($C$1,'Hist Selic Meta'!A:F,6,FALSE)</f>
        <v>9.25</v>
      </c>
    </row>
    <row r="161" spans="1:3" x14ac:dyDescent="0.3">
      <c r="A161" s="20">
        <v>44447</v>
      </c>
      <c r="B161" s="21">
        <f>IF(VLOOKUP(A161,'Mediana Reunião Selic 30D'!$A$2:$XFC$10000,MATCH(B$1,'Mediana Reunião Selic 30D'!$A$2:$XDF$2,0),FALSE)=0,NA(),VLOOKUP(A161,'Mediana Reunião Selic 30D'!$A$2:$XFC$10000,MATCH(B$1,'Mediana Reunião Selic 30D'!$A$2:$XDF$2,0),FALSE))</f>
        <v>7.75</v>
      </c>
      <c r="C161" s="21">
        <f>VLOOKUP($C$1,'Hist Selic Meta'!A:F,6,FALSE)</f>
        <v>9.25</v>
      </c>
    </row>
    <row r="162" spans="1:3" x14ac:dyDescent="0.3">
      <c r="A162" s="20">
        <v>44448</v>
      </c>
      <c r="B162" s="21">
        <f>IF(VLOOKUP(A162,'Mediana Reunião Selic 30D'!$A$2:$XFC$10000,MATCH(B$1,'Mediana Reunião Selic 30D'!$A$2:$XDF$2,0),FALSE)=0,NA(),VLOOKUP(A162,'Mediana Reunião Selic 30D'!$A$2:$XFC$10000,MATCH(B$1,'Mediana Reunião Selic 30D'!$A$2:$XDF$2,0),FALSE))</f>
        <v>7.75</v>
      </c>
      <c r="C162" s="21">
        <f>VLOOKUP($C$1,'Hist Selic Meta'!A:F,6,FALSE)</f>
        <v>9.25</v>
      </c>
    </row>
    <row r="163" spans="1:3" x14ac:dyDescent="0.3">
      <c r="A163" s="20">
        <v>44449</v>
      </c>
      <c r="B163" s="21">
        <f>IF(VLOOKUP(A163,'Mediana Reunião Selic 30D'!$A$2:$XFC$10000,MATCH(B$1,'Mediana Reunião Selic 30D'!$A$2:$XDF$2,0),FALSE)=0,NA(),VLOOKUP(A163,'Mediana Reunião Selic 30D'!$A$2:$XFC$10000,MATCH(B$1,'Mediana Reunião Selic 30D'!$A$2:$XDF$2,0),FALSE))</f>
        <v>8</v>
      </c>
      <c r="C163" s="21">
        <f>VLOOKUP($C$1,'Hist Selic Meta'!A:F,6,FALSE)</f>
        <v>9.25</v>
      </c>
    </row>
    <row r="164" spans="1:3" x14ac:dyDescent="0.3">
      <c r="A164" s="20">
        <v>44452</v>
      </c>
      <c r="B164" s="21">
        <f>IF(VLOOKUP(A164,'Mediana Reunião Selic 30D'!$A$2:$XFC$10000,MATCH(B$1,'Mediana Reunião Selic 30D'!$A$2:$XDF$2,0),FALSE)=0,NA(),VLOOKUP(A164,'Mediana Reunião Selic 30D'!$A$2:$XFC$10000,MATCH(B$1,'Mediana Reunião Selic 30D'!$A$2:$XDF$2,0),FALSE))</f>
        <v>8</v>
      </c>
      <c r="C164" s="21">
        <f>VLOOKUP($C$1,'Hist Selic Meta'!A:F,6,FALSE)</f>
        <v>9.25</v>
      </c>
    </row>
    <row r="165" spans="1:3" x14ac:dyDescent="0.3">
      <c r="A165" s="20">
        <v>44453</v>
      </c>
      <c r="B165" s="21">
        <f>IF(VLOOKUP(A165,'Mediana Reunião Selic 30D'!$A$2:$XFC$10000,MATCH(B$1,'Mediana Reunião Selic 30D'!$A$2:$XDF$2,0),FALSE)=0,NA(),VLOOKUP(A165,'Mediana Reunião Selic 30D'!$A$2:$XFC$10000,MATCH(B$1,'Mediana Reunião Selic 30D'!$A$2:$XDF$2,0),FALSE))</f>
        <v>8</v>
      </c>
      <c r="C165" s="21">
        <f>VLOOKUP($C$1,'Hist Selic Meta'!A:F,6,FALSE)</f>
        <v>9.25</v>
      </c>
    </row>
    <row r="166" spans="1:3" x14ac:dyDescent="0.3">
      <c r="A166" s="20">
        <v>44454</v>
      </c>
      <c r="B166" s="21">
        <f>IF(VLOOKUP(A166,'Mediana Reunião Selic 30D'!$A$2:$XFC$10000,MATCH(B$1,'Mediana Reunião Selic 30D'!$A$2:$XDF$2,0),FALSE)=0,NA(),VLOOKUP(A166,'Mediana Reunião Selic 30D'!$A$2:$XFC$10000,MATCH(B$1,'Mediana Reunião Selic 30D'!$A$2:$XDF$2,0),FALSE))</f>
        <v>8</v>
      </c>
      <c r="C166" s="21">
        <f>VLOOKUP($C$1,'Hist Selic Meta'!A:F,6,FALSE)</f>
        <v>9.25</v>
      </c>
    </row>
    <row r="167" spans="1:3" x14ac:dyDescent="0.3">
      <c r="A167" s="20">
        <v>44455</v>
      </c>
      <c r="B167" s="21">
        <f>IF(VLOOKUP(A167,'Mediana Reunião Selic 30D'!$A$2:$XFC$10000,MATCH(B$1,'Mediana Reunião Selic 30D'!$A$2:$XDF$2,0),FALSE)=0,NA(),VLOOKUP(A167,'Mediana Reunião Selic 30D'!$A$2:$XFC$10000,MATCH(B$1,'Mediana Reunião Selic 30D'!$A$2:$XDF$2,0),FALSE))</f>
        <v>8</v>
      </c>
      <c r="C167" s="21">
        <f>VLOOKUP($C$1,'Hist Selic Meta'!A:F,6,FALSE)</f>
        <v>9.25</v>
      </c>
    </row>
    <row r="168" spans="1:3" x14ac:dyDescent="0.3">
      <c r="A168" s="20">
        <v>44456</v>
      </c>
      <c r="B168" s="21">
        <f>IF(VLOOKUP(A168,'Mediana Reunião Selic 30D'!$A$2:$XFC$10000,MATCH(B$1,'Mediana Reunião Selic 30D'!$A$2:$XDF$2,0),FALSE)=0,NA(),VLOOKUP(A168,'Mediana Reunião Selic 30D'!$A$2:$XFC$10000,MATCH(B$1,'Mediana Reunião Selic 30D'!$A$2:$XDF$2,0),FALSE))</f>
        <v>8.25</v>
      </c>
      <c r="C168" s="21">
        <f>VLOOKUP($C$1,'Hist Selic Meta'!A:F,6,FALSE)</f>
        <v>9.25</v>
      </c>
    </row>
    <row r="169" spans="1:3" x14ac:dyDescent="0.3">
      <c r="A169" s="20">
        <v>44459</v>
      </c>
      <c r="B169" s="21">
        <f>IF(VLOOKUP(A169,'Mediana Reunião Selic 30D'!$A$2:$XFC$10000,MATCH(B$1,'Mediana Reunião Selic 30D'!$A$2:$XDF$2,0),FALSE)=0,NA(),VLOOKUP(A169,'Mediana Reunião Selic 30D'!$A$2:$XFC$10000,MATCH(B$1,'Mediana Reunião Selic 30D'!$A$2:$XDF$2,0),FALSE))</f>
        <v>8.25</v>
      </c>
      <c r="C169" s="21">
        <f>VLOOKUP($C$1,'Hist Selic Meta'!A:F,6,FALSE)</f>
        <v>9.25</v>
      </c>
    </row>
    <row r="170" spans="1:3" x14ac:dyDescent="0.3">
      <c r="A170" s="20">
        <v>44460</v>
      </c>
      <c r="B170" s="21">
        <f>IF(VLOOKUP(A170,'Mediana Reunião Selic 30D'!$A$2:$XFC$10000,MATCH(B$1,'Mediana Reunião Selic 30D'!$A$2:$XDF$2,0),FALSE)=0,NA(),VLOOKUP(A170,'Mediana Reunião Selic 30D'!$A$2:$XFC$10000,MATCH(B$1,'Mediana Reunião Selic 30D'!$A$2:$XDF$2,0),FALSE))</f>
        <v>8.25</v>
      </c>
      <c r="C170" s="21">
        <f>VLOOKUP($C$1,'Hist Selic Meta'!A:F,6,FALSE)</f>
        <v>9.25</v>
      </c>
    </row>
    <row r="171" spans="1:3" x14ac:dyDescent="0.3">
      <c r="A171" s="20">
        <v>44461</v>
      </c>
      <c r="B171" s="21">
        <f>IF(VLOOKUP(A171,'Mediana Reunião Selic 30D'!$A$2:$XFC$10000,MATCH(B$1,'Mediana Reunião Selic 30D'!$A$2:$XDF$2,0),FALSE)=0,NA(),VLOOKUP(A171,'Mediana Reunião Selic 30D'!$A$2:$XFC$10000,MATCH(B$1,'Mediana Reunião Selic 30D'!$A$2:$XDF$2,0),FALSE))</f>
        <v>8.25</v>
      </c>
      <c r="C171" s="21">
        <f>VLOOKUP($C$1,'Hist Selic Meta'!A:F,6,FALSE)</f>
        <v>9.25</v>
      </c>
    </row>
    <row r="172" spans="1:3" x14ac:dyDescent="0.3">
      <c r="A172" s="20">
        <v>44462</v>
      </c>
      <c r="B172" s="21">
        <f>IF(VLOOKUP(A172,'Mediana Reunião Selic 30D'!$A$2:$XFC$10000,MATCH(B$1,'Mediana Reunião Selic 30D'!$A$2:$XDF$2,0),FALSE)=0,NA(),VLOOKUP(A172,'Mediana Reunião Selic 30D'!$A$2:$XFC$10000,MATCH(B$1,'Mediana Reunião Selic 30D'!$A$2:$XDF$2,0),FALSE))</f>
        <v>8.25</v>
      </c>
      <c r="C172" s="21">
        <f>VLOOKUP($C$1,'Hist Selic Meta'!A:F,6,FALSE)</f>
        <v>9.25</v>
      </c>
    </row>
    <row r="173" spans="1:3" x14ac:dyDescent="0.3">
      <c r="A173" s="20">
        <v>44463</v>
      </c>
      <c r="B173" s="21">
        <f>IF(VLOOKUP(A173,'Mediana Reunião Selic 30D'!$A$2:$XFC$10000,MATCH(B$1,'Mediana Reunião Selic 30D'!$A$2:$XDF$2,0),FALSE)=0,NA(),VLOOKUP(A173,'Mediana Reunião Selic 30D'!$A$2:$XFC$10000,MATCH(B$1,'Mediana Reunião Selic 30D'!$A$2:$XDF$2,0),FALSE))</f>
        <v>8.25</v>
      </c>
      <c r="C173" s="21">
        <f>VLOOKUP($C$1,'Hist Selic Meta'!A:F,6,FALSE)</f>
        <v>9.25</v>
      </c>
    </row>
    <row r="174" spans="1:3" x14ac:dyDescent="0.3">
      <c r="A174" s="20">
        <v>44466</v>
      </c>
      <c r="B174" s="21">
        <f>IF(VLOOKUP(A174,'Mediana Reunião Selic 30D'!$A$2:$XFC$10000,MATCH(B$1,'Mediana Reunião Selic 30D'!$A$2:$XDF$2,0),FALSE)=0,NA(),VLOOKUP(A174,'Mediana Reunião Selic 30D'!$A$2:$XFC$10000,MATCH(B$1,'Mediana Reunião Selic 30D'!$A$2:$XDF$2,0),FALSE))</f>
        <v>8.25</v>
      </c>
      <c r="C174" s="21">
        <f>VLOOKUP($C$1,'Hist Selic Meta'!A:F,6,FALSE)</f>
        <v>9.25</v>
      </c>
    </row>
    <row r="175" spans="1:3" x14ac:dyDescent="0.3">
      <c r="A175" s="20">
        <v>44467</v>
      </c>
      <c r="B175" s="21">
        <f>IF(VLOOKUP(A175,'Mediana Reunião Selic 30D'!$A$2:$XFC$10000,MATCH(B$1,'Mediana Reunião Selic 30D'!$A$2:$XDF$2,0),FALSE)=0,NA(),VLOOKUP(A175,'Mediana Reunião Selic 30D'!$A$2:$XFC$10000,MATCH(B$1,'Mediana Reunião Selic 30D'!$A$2:$XDF$2,0),FALSE))</f>
        <v>8.25</v>
      </c>
      <c r="C175" s="21">
        <f>VLOOKUP($C$1,'Hist Selic Meta'!A:F,6,FALSE)</f>
        <v>9.25</v>
      </c>
    </row>
    <row r="176" spans="1:3" x14ac:dyDescent="0.3">
      <c r="A176" s="20">
        <v>44468</v>
      </c>
      <c r="B176" s="21">
        <f>IF(VLOOKUP(A176,'Mediana Reunião Selic 30D'!$A$2:$XFC$10000,MATCH(B$1,'Mediana Reunião Selic 30D'!$A$2:$XDF$2,0),FALSE)=0,NA(),VLOOKUP(A176,'Mediana Reunião Selic 30D'!$A$2:$XFC$10000,MATCH(B$1,'Mediana Reunião Selic 30D'!$A$2:$XDF$2,0),FALSE))</f>
        <v>8.25</v>
      </c>
      <c r="C176" s="21">
        <f>VLOOKUP($C$1,'Hist Selic Meta'!A:F,6,FALSE)</f>
        <v>9.25</v>
      </c>
    </row>
    <row r="177" spans="1:3" x14ac:dyDescent="0.3">
      <c r="A177" s="20">
        <v>44469</v>
      </c>
      <c r="B177" s="21">
        <f>IF(VLOOKUP(A177,'Mediana Reunião Selic 30D'!$A$2:$XFC$10000,MATCH(B$1,'Mediana Reunião Selic 30D'!$A$2:$XDF$2,0),FALSE)=0,NA(),VLOOKUP(A177,'Mediana Reunião Selic 30D'!$A$2:$XFC$10000,MATCH(B$1,'Mediana Reunião Selic 30D'!$A$2:$XDF$2,0),FALSE))</f>
        <v>8.25</v>
      </c>
      <c r="C177" s="21">
        <f>VLOOKUP($C$1,'Hist Selic Meta'!A:F,6,FALSE)</f>
        <v>9.25</v>
      </c>
    </row>
    <row r="178" spans="1:3" x14ac:dyDescent="0.3">
      <c r="A178" s="20">
        <v>44470</v>
      </c>
      <c r="B178" s="21">
        <f>IF(VLOOKUP(A178,'Mediana Reunião Selic 30D'!$A$2:$XFC$10000,MATCH(B$1,'Mediana Reunião Selic 30D'!$A$2:$XDF$2,0),FALSE)=0,NA(),VLOOKUP(A178,'Mediana Reunião Selic 30D'!$A$2:$XFC$10000,MATCH(B$1,'Mediana Reunião Selic 30D'!$A$2:$XDF$2,0),FALSE))</f>
        <v>8.25</v>
      </c>
      <c r="C178" s="21">
        <f>VLOOKUP($C$1,'Hist Selic Meta'!A:F,6,FALSE)</f>
        <v>9.25</v>
      </c>
    </row>
    <row r="179" spans="1:3" x14ac:dyDescent="0.3">
      <c r="A179" s="20">
        <v>44473</v>
      </c>
      <c r="B179" s="21">
        <f>IF(VLOOKUP(A179,'Mediana Reunião Selic 30D'!$A$2:$XFC$10000,MATCH(B$1,'Mediana Reunião Selic 30D'!$A$2:$XDF$2,0),FALSE)=0,NA(),VLOOKUP(A179,'Mediana Reunião Selic 30D'!$A$2:$XFC$10000,MATCH(B$1,'Mediana Reunião Selic 30D'!$A$2:$XDF$2,0),FALSE))</f>
        <v>8.25</v>
      </c>
      <c r="C179" s="21">
        <f>VLOOKUP($C$1,'Hist Selic Meta'!A:F,6,FALSE)</f>
        <v>9.25</v>
      </c>
    </row>
    <row r="180" spans="1:3" x14ac:dyDescent="0.3">
      <c r="A180" s="20">
        <v>44474</v>
      </c>
      <c r="B180" s="21">
        <f>IF(VLOOKUP(A180,'Mediana Reunião Selic 30D'!$A$2:$XFC$10000,MATCH(B$1,'Mediana Reunião Selic 30D'!$A$2:$XDF$2,0),FALSE)=0,NA(),VLOOKUP(A180,'Mediana Reunião Selic 30D'!$A$2:$XFC$10000,MATCH(B$1,'Mediana Reunião Selic 30D'!$A$2:$XDF$2,0),FALSE))</f>
        <v>8.25</v>
      </c>
      <c r="C180" s="21">
        <f>VLOOKUP($C$1,'Hist Selic Meta'!A:F,6,FALSE)</f>
        <v>9.25</v>
      </c>
    </row>
    <row r="181" spans="1:3" x14ac:dyDescent="0.3">
      <c r="A181" s="20">
        <v>44475</v>
      </c>
      <c r="B181" s="21">
        <f>IF(VLOOKUP(A181,'Mediana Reunião Selic 30D'!$A$2:$XFC$10000,MATCH(B$1,'Mediana Reunião Selic 30D'!$A$2:$XDF$2,0),FALSE)=0,NA(),VLOOKUP(A181,'Mediana Reunião Selic 30D'!$A$2:$XFC$10000,MATCH(B$1,'Mediana Reunião Selic 30D'!$A$2:$XDF$2,0),FALSE))</f>
        <v>8.25</v>
      </c>
      <c r="C181" s="21">
        <f>VLOOKUP($C$1,'Hist Selic Meta'!A:F,6,FALSE)</f>
        <v>9.25</v>
      </c>
    </row>
    <row r="182" spans="1:3" x14ac:dyDescent="0.3">
      <c r="A182" s="20">
        <v>44476</v>
      </c>
      <c r="B182" s="21">
        <f>IF(VLOOKUP(A182,'Mediana Reunião Selic 30D'!$A$2:$XFC$10000,MATCH(B$1,'Mediana Reunião Selic 30D'!$A$2:$XDF$2,0),FALSE)=0,NA(),VLOOKUP(A182,'Mediana Reunião Selic 30D'!$A$2:$XFC$10000,MATCH(B$1,'Mediana Reunião Selic 30D'!$A$2:$XDF$2,0),FALSE))</f>
        <v>8.25</v>
      </c>
      <c r="C182" s="21">
        <f>VLOOKUP($C$1,'Hist Selic Meta'!A:F,6,FALSE)</f>
        <v>9.25</v>
      </c>
    </row>
    <row r="183" spans="1:3" x14ac:dyDescent="0.3">
      <c r="A183" s="20">
        <v>44477</v>
      </c>
      <c r="B183" s="21">
        <f>IF(VLOOKUP(A183,'Mediana Reunião Selic 30D'!$A$2:$XFC$10000,MATCH(B$1,'Mediana Reunião Selic 30D'!$A$2:$XDF$2,0),FALSE)=0,NA(),VLOOKUP(A183,'Mediana Reunião Selic 30D'!$A$2:$XFC$10000,MATCH(B$1,'Mediana Reunião Selic 30D'!$A$2:$XDF$2,0),FALSE))</f>
        <v>8.25</v>
      </c>
      <c r="C183" s="21">
        <f>VLOOKUP($C$1,'Hist Selic Meta'!A:F,6,FALSE)</f>
        <v>9.25</v>
      </c>
    </row>
    <row r="184" spans="1:3" x14ac:dyDescent="0.3">
      <c r="A184" s="20">
        <v>44480</v>
      </c>
      <c r="B184" s="21">
        <f>IF(VLOOKUP(A184,'Mediana Reunião Selic 30D'!$A$2:$XFC$10000,MATCH(B$1,'Mediana Reunião Selic 30D'!$A$2:$XDF$2,0),FALSE)=0,NA(),VLOOKUP(A184,'Mediana Reunião Selic 30D'!$A$2:$XFC$10000,MATCH(B$1,'Mediana Reunião Selic 30D'!$A$2:$XDF$2,0),FALSE))</f>
        <v>8.25</v>
      </c>
      <c r="C184" s="21">
        <f>VLOOKUP($C$1,'Hist Selic Meta'!A:F,6,FALSE)</f>
        <v>9.25</v>
      </c>
    </row>
    <row r="185" spans="1:3" x14ac:dyDescent="0.3">
      <c r="A185" s="20">
        <v>44482</v>
      </c>
      <c r="B185" s="21">
        <f>IF(VLOOKUP(A185,'Mediana Reunião Selic 30D'!$A$2:$XFC$10000,MATCH(B$1,'Mediana Reunião Selic 30D'!$A$2:$XDF$2,0),FALSE)=0,NA(),VLOOKUP(A185,'Mediana Reunião Selic 30D'!$A$2:$XFC$10000,MATCH(B$1,'Mediana Reunião Selic 30D'!$A$2:$XDF$2,0),FALSE))</f>
        <v>8.25</v>
      </c>
      <c r="C185" s="21">
        <f>VLOOKUP($C$1,'Hist Selic Meta'!A:F,6,FALSE)</f>
        <v>9.25</v>
      </c>
    </row>
    <row r="186" spans="1:3" x14ac:dyDescent="0.3">
      <c r="A186" s="20">
        <v>44483</v>
      </c>
      <c r="B186" s="21">
        <f>IF(VLOOKUP(A186,'Mediana Reunião Selic 30D'!$A$2:$XFC$10000,MATCH(B$1,'Mediana Reunião Selic 30D'!$A$2:$XDF$2,0),FALSE)=0,NA(),VLOOKUP(A186,'Mediana Reunião Selic 30D'!$A$2:$XFC$10000,MATCH(B$1,'Mediana Reunião Selic 30D'!$A$2:$XDF$2,0),FALSE))</f>
        <v>8.25</v>
      </c>
      <c r="C186" s="21">
        <f>VLOOKUP($C$1,'Hist Selic Meta'!A:F,6,FALSE)</f>
        <v>9.25</v>
      </c>
    </row>
    <row r="187" spans="1:3" x14ac:dyDescent="0.3">
      <c r="A187" s="20">
        <v>44484</v>
      </c>
      <c r="B187" s="21">
        <f>IF(VLOOKUP(A187,'Mediana Reunião Selic 30D'!$A$2:$XFC$10000,MATCH(B$1,'Mediana Reunião Selic 30D'!$A$2:$XDF$2,0),FALSE)=0,NA(),VLOOKUP(A187,'Mediana Reunião Selic 30D'!$A$2:$XFC$10000,MATCH(B$1,'Mediana Reunião Selic 30D'!$A$2:$XDF$2,0),FALSE))</f>
        <v>8.25</v>
      </c>
      <c r="C187" s="21">
        <f>VLOOKUP($C$1,'Hist Selic Meta'!A:F,6,FALSE)</f>
        <v>9.25</v>
      </c>
    </row>
    <row r="188" spans="1:3" x14ac:dyDescent="0.3">
      <c r="A188" s="20">
        <v>44488</v>
      </c>
      <c r="B188" s="21">
        <f>IF(VLOOKUP(A188,'Mediana Reunião Selic 30D'!$A$2:$XFC$10000,MATCH(B$1,'Mediana Reunião Selic 30D'!$A$2:$XDF$2,0),FALSE)=0,NA(),VLOOKUP(A188,'Mediana Reunião Selic 30D'!$A$2:$XFC$10000,MATCH(B$1,'Mediana Reunião Selic 30D'!$A$2:$XDF$2,0),FALSE))</f>
        <v>8.25</v>
      </c>
      <c r="C188" s="21">
        <f>VLOOKUP($C$1,'Hist Selic Meta'!A:F,6,FALSE)</f>
        <v>9.25</v>
      </c>
    </row>
    <row r="189" spans="1:3" x14ac:dyDescent="0.3">
      <c r="A189" s="20">
        <v>44489</v>
      </c>
      <c r="B189" s="21">
        <f>IF(VLOOKUP(A189,'Mediana Reunião Selic 30D'!$A$2:$XFC$10000,MATCH(B$1,'Mediana Reunião Selic 30D'!$A$2:$XDF$2,0),FALSE)=0,NA(),VLOOKUP(A189,'Mediana Reunião Selic 30D'!$A$2:$XFC$10000,MATCH(B$1,'Mediana Reunião Selic 30D'!$A$2:$XDF$2,0),FALSE))</f>
        <v>8.25</v>
      </c>
      <c r="C189" s="21">
        <f>VLOOKUP($C$1,'Hist Selic Meta'!A:F,6,FALSE)</f>
        <v>9.25</v>
      </c>
    </row>
    <row r="190" spans="1:3" x14ac:dyDescent="0.3">
      <c r="A190" s="20">
        <v>44490</v>
      </c>
      <c r="B190" s="21">
        <f>IF(VLOOKUP(A190,'Mediana Reunião Selic 30D'!$A$2:$XFC$10000,MATCH(B$1,'Mediana Reunião Selic 30D'!$A$2:$XDF$2,0),FALSE)=0,NA(),VLOOKUP(A190,'Mediana Reunião Selic 30D'!$A$2:$XFC$10000,MATCH(B$1,'Mediana Reunião Selic 30D'!$A$2:$XDF$2,0),FALSE))</f>
        <v>8.25</v>
      </c>
      <c r="C190" s="21">
        <f>VLOOKUP($C$1,'Hist Selic Meta'!A:F,6,FALSE)</f>
        <v>9.25</v>
      </c>
    </row>
    <row r="191" spans="1:3" x14ac:dyDescent="0.3">
      <c r="A191" s="20">
        <v>44491</v>
      </c>
      <c r="B191" s="21">
        <f>IF(VLOOKUP(A191,'Mediana Reunião Selic 30D'!$A$2:$XFC$10000,MATCH(B$1,'Mediana Reunião Selic 30D'!$A$2:$XDF$2,0),FALSE)=0,NA(),VLOOKUP(A191,'Mediana Reunião Selic 30D'!$A$2:$XFC$10000,MATCH(B$1,'Mediana Reunião Selic 30D'!$A$2:$XDF$2,0),FALSE))</f>
        <v>8.75</v>
      </c>
      <c r="C191" s="21">
        <f>VLOOKUP($C$1,'Hist Selic Meta'!A:F,6,FALSE)</f>
        <v>9.25</v>
      </c>
    </row>
    <row r="192" spans="1:3" x14ac:dyDescent="0.3">
      <c r="A192" s="20">
        <v>44494</v>
      </c>
      <c r="B192" s="21">
        <f>IF(VLOOKUP(A192,'Mediana Reunião Selic 30D'!$A$2:$XFC$10000,MATCH(B$1,'Mediana Reunião Selic 30D'!$A$2:$XDF$2,0),FALSE)=0,NA(),VLOOKUP(A192,'Mediana Reunião Selic 30D'!$A$2:$XFC$10000,MATCH(B$1,'Mediana Reunião Selic 30D'!$A$2:$XDF$2,0),FALSE))</f>
        <v>8.75</v>
      </c>
      <c r="C192" s="21">
        <f>VLOOKUP($C$1,'Hist Selic Meta'!A:F,6,FALSE)</f>
        <v>9.25</v>
      </c>
    </row>
    <row r="193" spans="1:3" x14ac:dyDescent="0.3">
      <c r="A193" s="20">
        <v>44495</v>
      </c>
      <c r="B193" s="21">
        <f>IF(VLOOKUP(A193,'Mediana Reunião Selic 30D'!$A$2:$XFC$10000,MATCH(B$1,'Mediana Reunião Selic 30D'!$A$2:$XDF$2,0),FALSE)=0,NA(),VLOOKUP(A193,'Mediana Reunião Selic 30D'!$A$2:$XFC$10000,MATCH(B$1,'Mediana Reunião Selic 30D'!$A$2:$XDF$2,0),FALSE))</f>
        <v>8.75</v>
      </c>
      <c r="C193" s="21">
        <f>VLOOKUP($C$1,'Hist Selic Meta'!A:F,6,FALSE)</f>
        <v>9.25</v>
      </c>
    </row>
    <row r="194" spans="1:3" x14ac:dyDescent="0.3">
      <c r="A194" s="20">
        <v>44496</v>
      </c>
      <c r="B194" s="21">
        <f>IF(VLOOKUP(A194,'Mediana Reunião Selic 30D'!$A$2:$XFC$10000,MATCH(B$1,'Mediana Reunião Selic 30D'!$A$2:$XDF$2,0),FALSE)=0,NA(),VLOOKUP(A194,'Mediana Reunião Selic 30D'!$A$2:$XFC$10000,MATCH(B$1,'Mediana Reunião Selic 30D'!$A$2:$XDF$2,0),FALSE))</f>
        <v>8.75</v>
      </c>
      <c r="C194" s="21">
        <f>VLOOKUP($C$1,'Hist Selic Meta'!A:F,6,FALSE)</f>
        <v>9.25</v>
      </c>
    </row>
    <row r="195" spans="1:3" x14ac:dyDescent="0.3">
      <c r="A195" s="20">
        <v>44497</v>
      </c>
      <c r="B195" s="21">
        <f>IF(VLOOKUP(A195,'Mediana Reunião Selic 30D'!$A$2:$XFC$10000,MATCH(B$1,'Mediana Reunião Selic 30D'!$A$2:$XDF$2,0),FALSE)=0,NA(),VLOOKUP(A195,'Mediana Reunião Selic 30D'!$A$2:$XFC$10000,MATCH(B$1,'Mediana Reunião Selic 30D'!$A$2:$XDF$2,0),FALSE))</f>
        <v>8.75</v>
      </c>
      <c r="C195" s="21">
        <f>VLOOKUP($C$1,'Hist Selic Meta'!A:F,6,FALSE)</f>
        <v>9.25</v>
      </c>
    </row>
    <row r="196" spans="1:3" x14ac:dyDescent="0.3">
      <c r="A196" s="20">
        <v>44498</v>
      </c>
      <c r="B196" s="21">
        <f>IF(VLOOKUP(A196,'Mediana Reunião Selic 30D'!$A$2:$XFC$10000,MATCH(B$1,'Mediana Reunião Selic 30D'!$A$2:$XDF$2,0),FALSE)=0,NA(),VLOOKUP(A196,'Mediana Reunião Selic 30D'!$A$2:$XFC$10000,MATCH(B$1,'Mediana Reunião Selic 30D'!$A$2:$XDF$2,0),FALSE))</f>
        <v>9.25</v>
      </c>
      <c r="C196" s="21">
        <f>VLOOKUP($C$1,'Hist Selic Meta'!A:F,6,FALSE)</f>
        <v>9.25</v>
      </c>
    </row>
    <row r="197" spans="1:3" x14ac:dyDescent="0.3">
      <c r="A197" s="20">
        <v>44501</v>
      </c>
      <c r="B197" s="21">
        <f>IF(VLOOKUP(A197,'Mediana Reunião Selic 30D'!$A$2:$XFC$10000,MATCH(B$1,'Mediana Reunião Selic 30D'!$A$2:$XDF$2,0),FALSE)=0,NA(),VLOOKUP(A197,'Mediana Reunião Selic 30D'!$A$2:$XFC$10000,MATCH(B$1,'Mediana Reunião Selic 30D'!$A$2:$XDF$2,0),FALSE))</f>
        <v>9.25</v>
      </c>
      <c r="C197" s="21">
        <f>VLOOKUP($C$1,'Hist Selic Meta'!A:F,6,FALSE)</f>
        <v>9.25</v>
      </c>
    </row>
    <row r="198" spans="1:3" x14ac:dyDescent="0.3">
      <c r="A198" s="20">
        <v>44503</v>
      </c>
      <c r="B198" s="21">
        <f>IF(VLOOKUP(A198,'Mediana Reunião Selic 30D'!$A$2:$XFC$10000,MATCH(B$1,'Mediana Reunião Selic 30D'!$A$2:$XDF$2,0),FALSE)=0,NA(),VLOOKUP(A198,'Mediana Reunião Selic 30D'!$A$2:$XFC$10000,MATCH(B$1,'Mediana Reunião Selic 30D'!$A$2:$XDF$2,0),FALSE))</f>
        <v>9.25</v>
      </c>
      <c r="C198" s="21">
        <f>VLOOKUP($C$1,'Hist Selic Meta'!A:F,6,FALSE)</f>
        <v>9.25</v>
      </c>
    </row>
    <row r="199" spans="1:3" x14ac:dyDescent="0.3">
      <c r="A199" s="20">
        <v>44504</v>
      </c>
      <c r="B199" s="21">
        <f>IF(VLOOKUP(A199,'Mediana Reunião Selic 30D'!$A$2:$XFC$10000,MATCH(B$1,'Mediana Reunião Selic 30D'!$A$2:$XDF$2,0),FALSE)=0,NA(),VLOOKUP(A199,'Mediana Reunião Selic 30D'!$A$2:$XFC$10000,MATCH(B$1,'Mediana Reunião Selic 30D'!$A$2:$XDF$2,0),FALSE))</f>
        <v>9.25</v>
      </c>
      <c r="C199" s="21">
        <f>VLOOKUP($C$1,'Hist Selic Meta'!A:F,6,FALSE)</f>
        <v>9.25</v>
      </c>
    </row>
    <row r="200" spans="1:3" x14ac:dyDescent="0.3">
      <c r="A200" s="20">
        <v>44505</v>
      </c>
      <c r="B200" s="21">
        <f>IF(VLOOKUP(A200,'Mediana Reunião Selic 30D'!$A$2:$XFC$10000,MATCH(B$1,'Mediana Reunião Selic 30D'!$A$2:$XDF$2,0),FALSE)=0,NA(),VLOOKUP(A200,'Mediana Reunião Selic 30D'!$A$2:$XFC$10000,MATCH(B$1,'Mediana Reunião Selic 30D'!$A$2:$XDF$2,0),FALSE))</f>
        <v>9.25</v>
      </c>
      <c r="C200" s="21">
        <f>VLOOKUP($C$1,'Hist Selic Meta'!A:F,6,FALSE)</f>
        <v>9.25</v>
      </c>
    </row>
    <row r="201" spans="1:3" x14ac:dyDescent="0.3">
      <c r="A201" s="20">
        <v>44508</v>
      </c>
      <c r="B201" s="21">
        <f>IF(VLOOKUP(A201,'Mediana Reunião Selic 30D'!$A$2:$XFC$10000,MATCH(B$1,'Mediana Reunião Selic 30D'!$A$2:$XDF$2,0),FALSE)=0,NA(),VLOOKUP(A201,'Mediana Reunião Selic 30D'!$A$2:$XFC$10000,MATCH(B$1,'Mediana Reunião Selic 30D'!$A$2:$XDF$2,0),FALSE))</f>
        <v>9.25</v>
      </c>
      <c r="C201" s="21">
        <f>VLOOKUP($C$1,'Hist Selic Meta'!A:F,6,FALSE)</f>
        <v>9.25</v>
      </c>
    </row>
    <row r="202" spans="1:3" x14ac:dyDescent="0.3">
      <c r="A202" s="20">
        <v>44509</v>
      </c>
      <c r="B202" s="21">
        <f>IF(VLOOKUP(A202,'Mediana Reunião Selic 30D'!$A$2:$XFC$10000,MATCH(B$1,'Mediana Reunião Selic 30D'!$A$2:$XDF$2,0),FALSE)=0,NA(),VLOOKUP(A202,'Mediana Reunião Selic 30D'!$A$2:$XFC$10000,MATCH(B$1,'Mediana Reunião Selic 30D'!$A$2:$XDF$2,0),FALSE))</f>
        <v>9.25</v>
      </c>
      <c r="C202" s="21">
        <f>VLOOKUP($C$1,'Hist Selic Meta'!A:F,6,FALSE)</f>
        <v>9.25</v>
      </c>
    </row>
    <row r="203" spans="1:3" x14ac:dyDescent="0.3">
      <c r="A203" s="20">
        <v>44510</v>
      </c>
      <c r="B203" s="21">
        <f>IF(VLOOKUP(A203,'Mediana Reunião Selic 30D'!$A$2:$XFC$10000,MATCH(B$1,'Mediana Reunião Selic 30D'!$A$2:$XDF$2,0),FALSE)=0,NA(),VLOOKUP(A203,'Mediana Reunião Selic 30D'!$A$2:$XFC$10000,MATCH(B$1,'Mediana Reunião Selic 30D'!$A$2:$XDF$2,0),FALSE))</f>
        <v>9.25</v>
      </c>
      <c r="C203" s="21">
        <f>VLOOKUP($C$1,'Hist Selic Meta'!A:F,6,FALSE)</f>
        <v>9.25</v>
      </c>
    </row>
    <row r="204" spans="1:3" x14ac:dyDescent="0.3">
      <c r="A204" s="20">
        <v>44511</v>
      </c>
      <c r="B204" s="21">
        <f>IF(VLOOKUP(A204,'Mediana Reunião Selic 30D'!$A$2:$XFC$10000,MATCH(B$1,'Mediana Reunião Selic 30D'!$A$2:$XDF$2,0),FALSE)=0,NA(),VLOOKUP(A204,'Mediana Reunião Selic 30D'!$A$2:$XFC$10000,MATCH(B$1,'Mediana Reunião Selic 30D'!$A$2:$XDF$2,0),FALSE))</f>
        <v>9.25</v>
      </c>
      <c r="C204" s="21">
        <f>VLOOKUP($C$1,'Hist Selic Meta'!A:F,6,FALSE)</f>
        <v>9.25</v>
      </c>
    </row>
    <row r="205" spans="1:3" x14ac:dyDescent="0.3">
      <c r="A205" s="20">
        <v>44512</v>
      </c>
      <c r="B205" s="21">
        <f>IF(VLOOKUP(A205,'Mediana Reunião Selic 30D'!$A$2:$XFC$10000,MATCH(B$1,'Mediana Reunião Selic 30D'!$A$2:$XDF$2,0),FALSE)=0,NA(),VLOOKUP(A205,'Mediana Reunião Selic 30D'!$A$2:$XFC$10000,MATCH(B$1,'Mediana Reunião Selic 30D'!$A$2:$XDF$2,0),FALSE))</f>
        <v>9.25</v>
      </c>
      <c r="C205" s="21">
        <f>VLOOKUP($C$1,'Hist Selic Meta'!A:F,6,FALSE)</f>
        <v>9.25</v>
      </c>
    </row>
    <row r="206" spans="1:3" x14ac:dyDescent="0.3">
      <c r="A206" s="20">
        <v>44516</v>
      </c>
      <c r="B206" s="21">
        <f>IF(VLOOKUP(A206,'Mediana Reunião Selic 30D'!$A$2:$XFC$10000,MATCH(B$1,'Mediana Reunião Selic 30D'!$A$2:$XDF$2,0),FALSE)=0,NA(),VLOOKUP(A206,'Mediana Reunião Selic 30D'!$A$2:$XFC$10000,MATCH(B$1,'Mediana Reunião Selic 30D'!$A$2:$XDF$2,0),FALSE))</f>
        <v>9.25</v>
      </c>
      <c r="C206" s="21">
        <f>VLOOKUP($C$1,'Hist Selic Meta'!A:F,6,FALSE)</f>
        <v>9.25</v>
      </c>
    </row>
    <row r="207" spans="1:3" x14ac:dyDescent="0.3">
      <c r="A207" s="20">
        <v>44517</v>
      </c>
      <c r="B207" s="21">
        <f>IF(VLOOKUP(A207,'Mediana Reunião Selic 30D'!$A$2:$XFC$10000,MATCH(B$1,'Mediana Reunião Selic 30D'!$A$2:$XDF$2,0),FALSE)=0,NA(),VLOOKUP(A207,'Mediana Reunião Selic 30D'!$A$2:$XFC$10000,MATCH(B$1,'Mediana Reunião Selic 30D'!$A$2:$XDF$2,0),FALSE))</f>
        <v>9.25</v>
      </c>
      <c r="C207" s="21">
        <f>VLOOKUP($C$1,'Hist Selic Meta'!A:F,6,FALSE)</f>
        <v>9.25</v>
      </c>
    </row>
    <row r="208" spans="1:3" x14ac:dyDescent="0.3">
      <c r="A208" s="20">
        <v>44518</v>
      </c>
      <c r="B208" s="21">
        <f>IF(VLOOKUP(A208,'Mediana Reunião Selic 30D'!$A$2:$XFC$10000,MATCH(B$1,'Mediana Reunião Selic 30D'!$A$2:$XDF$2,0),FALSE)=0,NA(),VLOOKUP(A208,'Mediana Reunião Selic 30D'!$A$2:$XFC$10000,MATCH(B$1,'Mediana Reunião Selic 30D'!$A$2:$XDF$2,0),FALSE))</f>
        <v>9.25</v>
      </c>
      <c r="C208" s="21">
        <f>VLOOKUP($C$1,'Hist Selic Meta'!A:F,6,FALSE)</f>
        <v>9.25</v>
      </c>
    </row>
    <row r="209" spans="1:3" x14ac:dyDescent="0.3">
      <c r="A209" s="20">
        <v>44519</v>
      </c>
      <c r="B209" s="21">
        <f>IF(VLOOKUP(A209,'Mediana Reunião Selic 30D'!$A$2:$XFC$10000,MATCH(B$1,'Mediana Reunião Selic 30D'!$A$2:$XDF$2,0),FALSE)=0,NA(),VLOOKUP(A209,'Mediana Reunião Selic 30D'!$A$2:$XFC$10000,MATCH(B$1,'Mediana Reunião Selic 30D'!$A$2:$XDF$2,0),FALSE))</f>
        <v>9.25</v>
      </c>
      <c r="C209" s="21">
        <f>VLOOKUP($C$1,'Hist Selic Meta'!A:F,6,FALSE)</f>
        <v>9.25</v>
      </c>
    </row>
    <row r="210" spans="1:3" x14ac:dyDescent="0.3">
      <c r="A210" s="20">
        <v>44522</v>
      </c>
      <c r="B210" s="21">
        <f>IF(VLOOKUP(A210,'Mediana Reunião Selic 30D'!$A$2:$XFC$10000,MATCH(B$1,'Mediana Reunião Selic 30D'!$A$2:$XDF$2,0),FALSE)=0,NA(),VLOOKUP(A210,'Mediana Reunião Selic 30D'!$A$2:$XFC$10000,MATCH(B$1,'Mediana Reunião Selic 30D'!$A$2:$XDF$2,0),FALSE))</f>
        <v>9.25</v>
      </c>
      <c r="C210" s="21">
        <f>VLOOKUP($C$1,'Hist Selic Meta'!A:F,6,FALSE)</f>
        <v>9.25</v>
      </c>
    </row>
    <row r="211" spans="1:3" x14ac:dyDescent="0.3">
      <c r="A211" s="20">
        <v>44523</v>
      </c>
      <c r="B211" s="21">
        <f>IF(VLOOKUP(A211,'Mediana Reunião Selic 30D'!$A$2:$XFC$10000,MATCH(B$1,'Mediana Reunião Selic 30D'!$A$2:$XDF$2,0),FALSE)=0,NA(),VLOOKUP(A211,'Mediana Reunião Selic 30D'!$A$2:$XFC$10000,MATCH(B$1,'Mediana Reunião Selic 30D'!$A$2:$XDF$2,0),FALSE))</f>
        <v>9.25</v>
      </c>
      <c r="C211" s="21">
        <f>VLOOKUP($C$1,'Hist Selic Meta'!A:F,6,FALSE)</f>
        <v>9.25</v>
      </c>
    </row>
    <row r="212" spans="1:3" x14ac:dyDescent="0.3">
      <c r="A212" s="20">
        <v>44524</v>
      </c>
      <c r="B212" s="21">
        <f>IF(VLOOKUP(A212,'Mediana Reunião Selic 30D'!$A$2:$XFC$10000,MATCH(B$1,'Mediana Reunião Selic 30D'!$A$2:$XDF$2,0),FALSE)=0,NA(),VLOOKUP(A212,'Mediana Reunião Selic 30D'!$A$2:$XFC$10000,MATCH(B$1,'Mediana Reunião Selic 30D'!$A$2:$XDF$2,0),FALSE))</f>
        <v>9.25</v>
      </c>
      <c r="C212" s="21">
        <f>VLOOKUP($C$1,'Hist Selic Meta'!A:F,6,FALSE)</f>
        <v>9.25</v>
      </c>
    </row>
    <row r="213" spans="1:3" x14ac:dyDescent="0.3">
      <c r="A213" s="20">
        <v>44525</v>
      </c>
      <c r="B213" s="21">
        <f>IF(VLOOKUP(A213,'Mediana Reunião Selic 30D'!$A$2:$XFC$10000,MATCH(B$1,'Mediana Reunião Selic 30D'!$A$2:$XDF$2,0),FALSE)=0,NA(),VLOOKUP(A213,'Mediana Reunião Selic 30D'!$A$2:$XFC$10000,MATCH(B$1,'Mediana Reunião Selic 30D'!$A$2:$XDF$2,0),FALSE))</f>
        <v>9.25</v>
      </c>
      <c r="C213" s="21">
        <f>VLOOKUP($C$1,'Hist Selic Meta'!A:F,6,FALSE)</f>
        <v>9.25</v>
      </c>
    </row>
    <row r="214" spans="1:3" x14ac:dyDescent="0.3">
      <c r="A214" s="20">
        <v>44526</v>
      </c>
      <c r="B214" s="21">
        <f>IF(VLOOKUP(A214,'Mediana Reunião Selic 30D'!$A$2:$XFC$10000,MATCH(B$1,'Mediana Reunião Selic 30D'!$A$2:$XDF$2,0),FALSE)=0,NA(),VLOOKUP(A214,'Mediana Reunião Selic 30D'!$A$2:$XFC$10000,MATCH(B$1,'Mediana Reunião Selic 30D'!$A$2:$XDF$2,0),FALSE))</f>
        <v>9.25</v>
      </c>
      <c r="C214" s="21">
        <f>VLOOKUP($C$1,'Hist Selic Meta'!A:F,6,FALSE)</f>
        <v>9.25</v>
      </c>
    </row>
    <row r="215" spans="1:3" x14ac:dyDescent="0.3">
      <c r="A215" s="20">
        <v>44529</v>
      </c>
      <c r="B215" s="21">
        <f>IF(VLOOKUP(A215,'Mediana Reunião Selic 30D'!$A$2:$XFC$10000,MATCH(B$1,'Mediana Reunião Selic 30D'!$A$2:$XDF$2,0),FALSE)=0,NA(),VLOOKUP(A215,'Mediana Reunião Selic 30D'!$A$2:$XFC$10000,MATCH(B$1,'Mediana Reunião Selic 30D'!$A$2:$XDF$2,0),FALSE))</f>
        <v>9.25</v>
      </c>
      <c r="C215" s="21">
        <f>VLOOKUP($C$1,'Hist Selic Meta'!A:F,6,FALSE)</f>
        <v>9.25</v>
      </c>
    </row>
    <row r="216" spans="1:3" x14ac:dyDescent="0.3">
      <c r="A216" s="20">
        <v>44530</v>
      </c>
      <c r="B216" s="21">
        <f>IF(VLOOKUP(A216,'Mediana Reunião Selic 30D'!$A$2:$XFC$10000,MATCH(B$1,'Mediana Reunião Selic 30D'!$A$2:$XDF$2,0),FALSE)=0,NA(),VLOOKUP(A216,'Mediana Reunião Selic 30D'!$A$2:$XFC$10000,MATCH(B$1,'Mediana Reunião Selic 30D'!$A$2:$XDF$2,0),FALSE))</f>
        <v>9.25</v>
      </c>
      <c r="C216" s="21">
        <f>VLOOKUP($C$1,'Hist Selic Meta'!A:F,6,FALSE)</f>
        <v>9.25</v>
      </c>
    </row>
    <row r="217" spans="1:3" x14ac:dyDescent="0.3">
      <c r="A217" s="20">
        <v>44531</v>
      </c>
      <c r="B217" s="21">
        <f>IF(VLOOKUP(A217,'Mediana Reunião Selic 30D'!$A$2:$XFC$10000,MATCH(B$1,'Mediana Reunião Selic 30D'!$A$2:$XDF$2,0),FALSE)=0,NA(),VLOOKUP(A217,'Mediana Reunião Selic 30D'!$A$2:$XFC$10000,MATCH(B$1,'Mediana Reunião Selic 30D'!$A$2:$XDF$2,0),FALSE))</f>
        <v>9.25</v>
      </c>
      <c r="C217" s="21">
        <f>VLOOKUP($C$1,'Hist Selic Meta'!A:F,6,FALSE)</f>
        <v>9.25</v>
      </c>
    </row>
    <row r="218" spans="1:3" x14ac:dyDescent="0.3">
      <c r="A218" s="20">
        <v>44532</v>
      </c>
      <c r="B218" s="21">
        <f>IF(VLOOKUP(A218,'Mediana Reunião Selic 30D'!$A$2:$XFC$10000,MATCH(B$1,'Mediana Reunião Selic 30D'!$A$2:$XDF$2,0),FALSE)=0,NA(),VLOOKUP(A218,'Mediana Reunião Selic 30D'!$A$2:$XFC$10000,MATCH(B$1,'Mediana Reunião Selic 30D'!$A$2:$XDF$2,0),FALSE))</f>
        <v>9.25</v>
      </c>
      <c r="C218" s="21">
        <f>VLOOKUP($C$1,'Hist Selic Meta'!A:F,6,FALSE)</f>
        <v>9.25</v>
      </c>
    </row>
    <row r="219" spans="1:3" x14ac:dyDescent="0.3">
      <c r="A219" s="20">
        <v>44533</v>
      </c>
      <c r="B219" s="21">
        <f>IF(VLOOKUP(A219,'Mediana Reunião Selic 30D'!$A$2:$XFC$10000,MATCH(B$1,'Mediana Reunião Selic 30D'!$A$2:$XDF$2,0),FALSE)=0,NA(),VLOOKUP(A219,'Mediana Reunião Selic 30D'!$A$2:$XFC$10000,MATCH(B$1,'Mediana Reunião Selic 30D'!$A$2:$XDF$2,0),FALSE))</f>
        <v>9.25</v>
      </c>
      <c r="C219" s="21">
        <f>VLOOKUP($C$1,'Hist Selic Meta'!A:F,6,FALSE)</f>
        <v>9.25</v>
      </c>
    </row>
    <row r="220" spans="1:3" x14ac:dyDescent="0.3">
      <c r="A220" s="20">
        <v>44536</v>
      </c>
      <c r="B220" s="21">
        <f>IF(VLOOKUP(A220,'Mediana Reunião Selic 30D'!$A$2:$XFC$10000,MATCH(B$1,'Mediana Reunião Selic 30D'!$A$2:$XDF$2,0),FALSE)=0,NA(),VLOOKUP(A220,'Mediana Reunião Selic 30D'!$A$2:$XFC$10000,MATCH(B$1,'Mediana Reunião Selic 30D'!$A$2:$XDF$2,0),FALSE))</f>
        <v>9.25</v>
      </c>
      <c r="C220" s="21">
        <f>VLOOKUP($C$1,'Hist Selic Meta'!A:F,6,FALSE)</f>
        <v>9.25</v>
      </c>
    </row>
    <row r="221" spans="1:3" x14ac:dyDescent="0.3">
      <c r="A221" s="20">
        <v>44537</v>
      </c>
      <c r="B221" s="21">
        <f>IF(VLOOKUP(A221,'Mediana Reunião Selic 30D'!$A$2:$XFC$10000,MATCH(B$1,'Mediana Reunião Selic 30D'!$A$2:$XDF$2,0),FALSE)=0,NA(),VLOOKUP(A221,'Mediana Reunião Selic 30D'!$A$2:$XFC$10000,MATCH(B$1,'Mediana Reunião Selic 30D'!$A$2:$XDF$2,0),FALSE))</f>
        <v>9.25</v>
      </c>
      <c r="C221" s="21">
        <f>VLOOKUP($C$1,'Hist Selic Meta'!A:F,6,FALSE)</f>
        <v>9.25</v>
      </c>
    </row>
    <row r="222" spans="1:3" x14ac:dyDescent="0.3">
      <c r="A222" s="20">
        <v>44538</v>
      </c>
      <c r="B222" s="21">
        <f>IF(VLOOKUP(A222,'Mediana Reunião Selic 30D'!$A$2:$XFC$10000,MATCH(B$1,'Mediana Reunião Selic 30D'!$A$2:$XDF$2,0),FALSE)=0,NA(),VLOOKUP(A222,'Mediana Reunião Selic 30D'!$A$2:$XFC$10000,MATCH(B$1,'Mediana Reunião Selic 30D'!$A$2:$XDF$2,0),FALSE))</f>
        <v>9.25</v>
      </c>
      <c r="C222" s="21">
        <f>VLOOKUP($C$1,'Hist Selic Meta'!A:F,6,FALSE)</f>
        <v>9.25</v>
      </c>
    </row>
    <row r="223" spans="1:3" x14ac:dyDescent="0.3">
      <c r="A223" s="20">
        <v>44539</v>
      </c>
      <c r="B223" s="21" t="e">
        <f>IF(VLOOKUP(A223,'Mediana Reunião Selic 30D'!$A$2:$XFC$10000,MATCH(B$1,'Mediana Reunião Selic 30D'!$A$2:$XDF$2,0),FALSE)=0,NA(),VLOOKUP(A223,'Mediana Reunião Selic 30D'!$A$2:$XFC$10000,MATCH(B$1,'Mediana Reunião Selic 30D'!$A$2:$XDF$2,0),FALSE))</f>
        <v>#N/A</v>
      </c>
      <c r="C223" s="21">
        <f>VLOOKUP($C$1,'Hist Selic Meta'!A:F,6,FALSE)</f>
        <v>9.25</v>
      </c>
    </row>
    <row r="224" spans="1:3" x14ac:dyDescent="0.3">
      <c r="A224" s="20">
        <v>44540</v>
      </c>
      <c r="B224" s="21" t="e">
        <f>IF(VLOOKUP(A224,'Mediana Reunião Selic 30D'!$A$2:$XFC$10000,MATCH(B$1,'Mediana Reunião Selic 30D'!$A$2:$XDF$2,0),FALSE)=0,NA(),VLOOKUP(A224,'Mediana Reunião Selic 30D'!$A$2:$XFC$10000,MATCH(B$1,'Mediana Reunião Selic 30D'!$A$2:$XDF$2,0),FALSE))</f>
        <v>#N/A</v>
      </c>
      <c r="C224" s="21">
        <f>VLOOKUP($C$1,'Hist Selic Meta'!A:F,6,FALSE)</f>
        <v>9.25</v>
      </c>
    </row>
    <row r="225" spans="1:3" x14ac:dyDescent="0.3">
      <c r="A225" s="20">
        <v>44543</v>
      </c>
      <c r="B225" s="21" t="e">
        <f>IF(VLOOKUP(A225,'Mediana Reunião Selic 30D'!$A$2:$XFC$10000,MATCH(B$1,'Mediana Reunião Selic 30D'!$A$2:$XDF$2,0),FALSE)=0,NA(),VLOOKUP(A225,'Mediana Reunião Selic 30D'!$A$2:$XFC$10000,MATCH(B$1,'Mediana Reunião Selic 30D'!$A$2:$XDF$2,0),FALSE))</f>
        <v>#N/A</v>
      </c>
      <c r="C225" s="21">
        <f>VLOOKUP($C$1,'Hist Selic Meta'!A:F,6,FALSE)</f>
        <v>9.25</v>
      </c>
    </row>
    <row r="226" spans="1:3" x14ac:dyDescent="0.3">
      <c r="A226" s="20">
        <v>44544</v>
      </c>
      <c r="B226" s="21" t="e">
        <f>IF(VLOOKUP(A226,'Mediana Reunião Selic 30D'!$A$2:$XFC$10000,MATCH(B$1,'Mediana Reunião Selic 30D'!$A$2:$XDF$2,0),FALSE)=0,NA(),VLOOKUP(A226,'Mediana Reunião Selic 30D'!$A$2:$XFC$10000,MATCH(B$1,'Mediana Reunião Selic 30D'!$A$2:$XDF$2,0),FALSE))</f>
        <v>#N/A</v>
      </c>
      <c r="C226" s="21">
        <f>VLOOKUP($C$1,'Hist Selic Meta'!A:F,6,FALSE)</f>
        <v>9.25</v>
      </c>
    </row>
    <row r="227" spans="1:3" x14ac:dyDescent="0.3">
      <c r="A227" s="20">
        <v>44545</v>
      </c>
      <c r="B227" s="21" t="e">
        <f>IF(VLOOKUP(A227,'Mediana Reunião Selic 30D'!$A$2:$XFC$10000,MATCH(B$1,'Mediana Reunião Selic 30D'!$A$2:$XDF$2,0),FALSE)=0,NA(),VLOOKUP(A227,'Mediana Reunião Selic 30D'!$A$2:$XFC$10000,MATCH(B$1,'Mediana Reunião Selic 30D'!$A$2:$XDF$2,0),FALSE))</f>
        <v>#N/A</v>
      </c>
      <c r="C227" s="21">
        <f>VLOOKUP($C$1,'Hist Selic Meta'!A:F,6,FALSE)</f>
        <v>9.25</v>
      </c>
    </row>
    <row r="228" spans="1:3" x14ac:dyDescent="0.3">
      <c r="A228" s="20">
        <v>44546</v>
      </c>
      <c r="B228" s="21" t="e">
        <f>IF(VLOOKUP(A228,'Mediana Reunião Selic 30D'!$A$2:$XFC$10000,MATCH(B$1,'Mediana Reunião Selic 30D'!$A$2:$XDF$2,0),FALSE)=0,NA(),VLOOKUP(A228,'Mediana Reunião Selic 30D'!$A$2:$XFC$10000,MATCH(B$1,'Mediana Reunião Selic 30D'!$A$2:$XDF$2,0),FALSE))</f>
        <v>#N/A</v>
      </c>
      <c r="C228" s="21">
        <f>VLOOKUP($C$1,'Hist Selic Meta'!A:F,6,FALSE)</f>
        <v>9.25</v>
      </c>
    </row>
    <row r="229" spans="1:3" x14ac:dyDescent="0.3">
      <c r="A229" s="20">
        <v>44547</v>
      </c>
      <c r="B229" s="21" t="e">
        <f>IF(VLOOKUP(A229,'Mediana Reunião Selic 30D'!$A$2:$XFC$10000,MATCH(B$1,'Mediana Reunião Selic 30D'!$A$2:$XDF$2,0),FALSE)=0,NA(),VLOOKUP(A229,'Mediana Reunião Selic 30D'!$A$2:$XFC$10000,MATCH(B$1,'Mediana Reunião Selic 30D'!$A$2:$XDF$2,0),FALSE))</f>
        <v>#N/A</v>
      </c>
      <c r="C229" s="21">
        <f>VLOOKUP($C$1,'Hist Selic Meta'!A:F,6,FALSE)</f>
        <v>9.25</v>
      </c>
    </row>
    <row r="230" spans="1:3" x14ac:dyDescent="0.3">
      <c r="A230" s="20">
        <v>44550</v>
      </c>
      <c r="B230" s="21" t="e">
        <f>IF(VLOOKUP(A230,'Mediana Reunião Selic 30D'!$A$2:$XFC$10000,MATCH(B$1,'Mediana Reunião Selic 30D'!$A$2:$XDF$2,0),FALSE)=0,NA(),VLOOKUP(A230,'Mediana Reunião Selic 30D'!$A$2:$XFC$10000,MATCH(B$1,'Mediana Reunião Selic 30D'!$A$2:$XDF$2,0),FALSE))</f>
        <v>#N/A</v>
      </c>
      <c r="C230" s="21">
        <f>VLOOKUP($C$1,'Hist Selic Meta'!A:F,6,FALSE)</f>
        <v>9.25</v>
      </c>
    </row>
    <row r="231" spans="1:3" x14ac:dyDescent="0.3">
      <c r="A231" s="20">
        <v>44551</v>
      </c>
      <c r="B231" s="21" t="e">
        <f>IF(VLOOKUP(A231,'Mediana Reunião Selic 30D'!$A$2:$XFC$10000,MATCH(B$1,'Mediana Reunião Selic 30D'!$A$2:$XDF$2,0),FALSE)=0,NA(),VLOOKUP(A231,'Mediana Reunião Selic 30D'!$A$2:$XFC$10000,MATCH(B$1,'Mediana Reunião Selic 30D'!$A$2:$XDF$2,0),FALSE))</f>
        <v>#N/A</v>
      </c>
      <c r="C231" s="21">
        <f>VLOOKUP($C$1,'Hist Selic Meta'!A:F,6,FALSE)</f>
        <v>9.25</v>
      </c>
    </row>
    <row r="232" spans="1:3" x14ac:dyDescent="0.3">
      <c r="A232" s="20">
        <v>44552</v>
      </c>
      <c r="B232" s="21" t="e">
        <f>IF(VLOOKUP(A232,'Mediana Reunião Selic 30D'!$A$2:$XFC$10000,MATCH(B$1,'Mediana Reunião Selic 30D'!$A$2:$XDF$2,0),FALSE)=0,NA(),VLOOKUP(A232,'Mediana Reunião Selic 30D'!$A$2:$XFC$10000,MATCH(B$1,'Mediana Reunião Selic 30D'!$A$2:$XDF$2,0),FALSE))</f>
        <v>#N/A</v>
      </c>
      <c r="C232" s="21">
        <f>VLOOKUP($C$1,'Hist Selic Meta'!A:F,6,FALSE)</f>
        <v>9.25</v>
      </c>
    </row>
    <row r="233" spans="1:3" x14ac:dyDescent="0.3">
      <c r="A233" s="20">
        <v>44553</v>
      </c>
      <c r="B233" s="21" t="e">
        <f>IF(VLOOKUP(A233,'Mediana Reunião Selic 30D'!$A$2:$XFC$10000,MATCH(B$1,'Mediana Reunião Selic 30D'!$A$2:$XDF$2,0),FALSE)=0,NA(),VLOOKUP(A233,'Mediana Reunião Selic 30D'!$A$2:$XFC$10000,MATCH(B$1,'Mediana Reunião Selic 30D'!$A$2:$XDF$2,0),FALSE))</f>
        <v>#N/A</v>
      </c>
      <c r="C233" s="21">
        <f>VLOOKUP($C$1,'Hist Selic Meta'!A:F,6,FALSE)</f>
        <v>9.25</v>
      </c>
    </row>
    <row r="234" spans="1:3" x14ac:dyDescent="0.3">
      <c r="A234" s="20">
        <v>44554</v>
      </c>
      <c r="B234" s="21" t="e">
        <f>IF(VLOOKUP(A234,'Mediana Reunião Selic 30D'!$A$2:$XFC$10000,MATCH(B$1,'Mediana Reunião Selic 30D'!$A$2:$XDF$2,0),FALSE)=0,NA(),VLOOKUP(A234,'Mediana Reunião Selic 30D'!$A$2:$XFC$10000,MATCH(B$1,'Mediana Reunião Selic 30D'!$A$2:$XDF$2,0),FALSE))</f>
        <v>#N/A</v>
      </c>
      <c r="C234" s="21">
        <f>VLOOKUP($C$1,'Hist Selic Meta'!A:F,6,FALSE)</f>
        <v>9.25</v>
      </c>
    </row>
    <row r="235" spans="1:3" x14ac:dyDescent="0.3">
      <c r="A235" s="20">
        <v>44557</v>
      </c>
      <c r="B235" s="21" t="e">
        <f>IF(VLOOKUP(A235,'Mediana Reunião Selic 30D'!$A$2:$XFC$10000,MATCH(B$1,'Mediana Reunião Selic 30D'!$A$2:$XDF$2,0),FALSE)=0,NA(),VLOOKUP(A235,'Mediana Reunião Selic 30D'!$A$2:$XFC$10000,MATCH(B$1,'Mediana Reunião Selic 30D'!$A$2:$XDF$2,0),FALSE))</f>
        <v>#N/A</v>
      </c>
      <c r="C235" s="21">
        <f>VLOOKUP($C$1,'Hist Selic Meta'!A:F,6,FALSE)</f>
        <v>9.25</v>
      </c>
    </row>
    <row r="236" spans="1:3" x14ac:dyDescent="0.3">
      <c r="A236" s="20">
        <v>44558</v>
      </c>
      <c r="B236" s="21" t="e">
        <f>IF(VLOOKUP(A236,'Mediana Reunião Selic 30D'!$A$2:$XFC$10000,MATCH(B$1,'Mediana Reunião Selic 30D'!$A$2:$XDF$2,0),FALSE)=0,NA(),VLOOKUP(A236,'Mediana Reunião Selic 30D'!$A$2:$XFC$10000,MATCH(B$1,'Mediana Reunião Selic 30D'!$A$2:$XDF$2,0),FALSE))</f>
        <v>#N/A</v>
      </c>
      <c r="C236" s="21">
        <f>VLOOKUP($C$1,'Hist Selic Meta'!A:F,6,FALSE)</f>
        <v>9.25</v>
      </c>
    </row>
    <row r="237" spans="1:3" x14ac:dyDescent="0.3">
      <c r="A237" s="20">
        <v>44559</v>
      </c>
      <c r="B237" s="21" t="e">
        <f>IF(VLOOKUP(A237,'Mediana Reunião Selic 30D'!$A$2:$XFC$10000,MATCH(B$1,'Mediana Reunião Selic 30D'!$A$2:$XDF$2,0),FALSE)=0,NA(),VLOOKUP(A237,'Mediana Reunião Selic 30D'!$A$2:$XFC$10000,MATCH(B$1,'Mediana Reunião Selic 30D'!$A$2:$XDF$2,0),FALSE))</f>
        <v>#N/A</v>
      </c>
      <c r="C237" s="21">
        <f>VLOOKUP($C$1,'Hist Selic Meta'!A:F,6,FALSE)</f>
        <v>9.25</v>
      </c>
    </row>
    <row r="238" spans="1:3" x14ac:dyDescent="0.3">
      <c r="A238" s="20">
        <v>44560</v>
      </c>
      <c r="B238" s="21" t="e">
        <f>IF(VLOOKUP(A238,'Mediana Reunião Selic 30D'!$A$2:$XFC$10000,MATCH(B$1,'Mediana Reunião Selic 30D'!$A$2:$XDF$2,0),FALSE)=0,NA(),VLOOKUP(A238,'Mediana Reunião Selic 30D'!$A$2:$XFC$10000,MATCH(B$1,'Mediana Reunião Selic 30D'!$A$2:$XDF$2,0),FALSE))</f>
        <v>#N/A</v>
      </c>
      <c r="C238" s="21">
        <f>VLOOKUP($C$1,'Hist Selic Meta'!A:F,6,FALSE)</f>
        <v>9.25</v>
      </c>
    </row>
    <row r="239" spans="1:3" x14ac:dyDescent="0.3">
      <c r="A239" s="20">
        <v>44561</v>
      </c>
      <c r="B239" s="21" t="e">
        <f>IF(VLOOKUP(A239,'Mediana Reunião Selic 30D'!$A$2:$XFC$10000,MATCH(B$1,'Mediana Reunião Selic 30D'!$A$2:$XDF$2,0),FALSE)=0,NA(),VLOOKUP(A239,'Mediana Reunião Selic 30D'!$A$2:$XFC$10000,MATCH(B$1,'Mediana Reunião Selic 30D'!$A$2:$XDF$2,0),FALSE))</f>
        <v>#N/A</v>
      </c>
      <c r="C239" s="21">
        <f>VLOOKUP($C$1,'Hist Selic Meta'!A:F,6,FALSE)</f>
        <v>9.25</v>
      </c>
    </row>
    <row r="240" spans="1:3" x14ac:dyDescent="0.3">
      <c r="A240" s="20">
        <v>44564</v>
      </c>
      <c r="B240" s="21" t="e">
        <f>IF(VLOOKUP(A240,'Mediana Reunião Selic 30D'!$A$2:$XFC$10000,MATCH(B$1,'Mediana Reunião Selic 30D'!$A$2:$XDF$2,0),FALSE)=0,NA(),VLOOKUP(A240,'Mediana Reunião Selic 30D'!$A$2:$XFC$10000,MATCH(B$1,'Mediana Reunião Selic 30D'!$A$2:$XDF$2,0),FALSE))</f>
        <v>#N/A</v>
      </c>
      <c r="C240" s="21">
        <f>VLOOKUP($C$1,'Hist Selic Meta'!A:F,6,FALSE)</f>
        <v>9.25</v>
      </c>
    </row>
    <row r="241" spans="1:3" x14ac:dyDescent="0.3">
      <c r="A241" s="20">
        <v>44565</v>
      </c>
      <c r="B241" s="21" t="e">
        <f>IF(VLOOKUP(A241,'Mediana Reunião Selic 30D'!$A$2:$XFC$10000,MATCH(B$1,'Mediana Reunião Selic 30D'!$A$2:$XDF$2,0),FALSE)=0,NA(),VLOOKUP(A241,'Mediana Reunião Selic 30D'!$A$2:$XFC$10000,MATCH(B$1,'Mediana Reunião Selic 30D'!$A$2:$XDF$2,0),FALSE))</f>
        <v>#N/A</v>
      </c>
      <c r="C241" s="21">
        <f>VLOOKUP($C$1,'Hist Selic Meta'!A:F,6,FALSE)</f>
        <v>9.25</v>
      </c>
    </row>
    <row r="242" spans="1:3" x14ac:dyDescent="0.3">
      <c r="A242" s="20">
        <v>44566</v>
      </c>
      <c r="B242" s="21" t="e">
        <f>IF(VLOOKUP(A242,'Mediana Reunião Selic 30D'!$A$2:$XFC$10000,MATCH(B$1,'Mediana Reunião Selic 30D'!$A$2:$XDF$2,0),FALSE)=0,NA(),VLOOKUP(A242,'Mediana Reunião Selic 30D'!$A$2:$XFC$10000,MATCH(B$1,'Mediana Reunião Selic 30D'!$A$2:$XDF$2,0),FALSE))</f>
        <v>#N/A</v>
      </c>
      <c r="C242" s="21">
        <f>VLOOKUP($C$1,'Hist Selic Meta'!A:F,6,FALSE)</f>
        <v>9.25</v>
      </c>
    </row>
    <row r="243" spans="1:3" x14ac:dyDescent="0.3">
      <c r="A243" s="20">
        <v>44567</v>
      </c>
      <c r="B243" s="21" t="e">
        <f>IF(VLOOKUP(A243,'Mediana Reunião Selic 30D'!$A$2:$XFC$10000,MATCH(B$1,'Mediana Reunião Selic 30D'!$A$2:$XDF$2,0),FALSE)=0,NA(),VLOOKUP(A243,'Mediana Reunião Selic 30D'!$A$2:$XFC$10000,MATCH(B$1,'Mediana Reunião Selic 30D'!$A$2:$XDF$2,0),FALSE))</f>
        <v>#N/A</v>
      </c>
      <c r="C243" s="21">
        <f>VLOOKUP($C$1,'Hist Selic Meta'!A:F,6,FALSE)</f>
        <v>9.25</v>
      </c>
    </row>
    <row r="244" spans="1:3" x14ac:dyDescent="0.3">
      <c r="A244" s="20">
        <v>44568</v>
      </c>
      <c r="B244" s="21" t="e">
        <f>IF(VLOOKUP(A244,'Mediana Reunião Selic 30D'!$A$2:$XFC$10000,MATCH(B$1,'Mediana Reunião Selic 30D'!$A$2:$XDF$2,0),FALSE)=0,NA(),VLOOKUP(A244,'Mediana Reunião Selic 30D'!$A$2:$XFC$10000,MATCH(B$1,'Mediana Reunião Selic 30D'!$A$2:$XDF$2,0),FALSE))</f>
        <v>#N/A</v>
      </c>
      <c r="C244" s="21">
        <f>VLOOKUP($C$1,'Hist Selic Meta'!A:F,6,FALSE)</f>
        <v>9.25</v>
      </c>
    </row>
    <row r="245" spans="1:3" x14ac:dyDescent="0.3">
      <c r="A245" s="20">
        <v>44571</v>
      </c>
      <c r="B245" s="21" t="e">
        <f>IF(VLOOKUP(A245,'Mediana Reunião Selic 30D'!$A$2:$XFC$10000,MATCH(B$1,'Mediana Reunião Selic 30D'!$A$2:$XDF$2,0),FALSE)=0,NA(),VLOOKUP(A245,'Mediana Reunião Selic 30D'!$A$2:$XFC$10000,MATCH(B$1,'Mediana Reunião Selic 30D'!$A$2:$XDF$2,0),FALSE))</f>
        <v>#N/A</v>
      </c>
      <c r="C245" s="21">
        <f>VLOOKUP($C$1,'Hist Selic Meta'!A:F,6,FALSE)</f>
        <v>9.25</v>
      </c>
    </row>
    <row r="246" spans="1:3" x14ac:dyDescent="0.3">
      <c r="A246" s="20">
        <v>44572</v>
      </c>
      <c r="B246" s="21" t="e">
        <f>IF(VLOOKUP(A246,'Mediana Reunião Selic 30D'!$A$2:$XFC$10000,MATCH(B$1,'Mediana Reunião Selic 30D'!$A$2:$XDF$2,0),FALSE)=0,NA(),VLOOKUP(A246,'Mediana Reunião Selic 30D'!$A$2:$XFC$10000,MATCH(B$1,'Mediana Reunião Selic 30D'!$A$2:$XDF$2,0),FALSE))</f>
        <v>#N/A</v>
      </c>
      <c r="C246" s="21">
        <f>VLOOKUP($C$1,'Hist Selic Meta'!A:F,6,FALSE)</f>
        <v>9.25</v>
      </c>
    </row>
    <row r="247" spans="1:3" x14ac:dyDescent="0.3">
      <c r="A247" s="20">
        <v>44573</v>
      </c>
      <c r="B247" s="21" t="e">
        <f>IF(VLOOKUP(A247,'Mediana Reunião Selic 30D'!$A$2:$XFC$10000,MATCH(B$1,'Mediana Reunião Selic 30D'!$A$2:$XDF$2,0),FALSE)=0,NA(),VLOOKUP(A247,'Mediana Reunião Selic 30D'!$A$2:$XFC$10000,MATCH(B$1,'Mediana Reunião Selic 30D'!$A$2:$XDF$2,0),FALSE))</f>
        <v>#N/A</v>
      </c>
      <c r="C247" s="21">
        <f>VLOOKUP($C$1,'Hist Selic Meta'!A:F,6,FALSE)</f>
        <v>9.25</v>
      </c>
    </row>
    <row r="248" spans="1:3" x14ac:dyDescent="0.3">
      <c r="A248" s="20">
        <v>44574</v>
      </c>
      <c r="B248" s="21" t="e">
        <f>IF(VLOOKUP(A248,'Mediana Reunião Selic 30D'!$A$2:$XFC$10000,MATCH(B$1,'Mediana Reunião Selic 30D'!$A$2:$XDF$2,0),FALSE)=0,NA(),VLOOKUP(A248,'Mediana Reunião Selic 30D'!$A$2:$XFC$10000,MATCH(B$1,'Mediana Reunião Selic 30D'!$A$2:$XDF$2,0),FALSE))</f>
        <v>#N/A</v>
      </c>
      <c r="C248" s="21">
        <f>VLOOKUP($C$1,'Hist Selic Meta'!A:F,6,FALSE)</f>
        <v>9.25</v>
      </c>
    </row>
    <row r="249" spans="1:3" x14ac:dyDescent="0.3">
      <c r="A249" s="20">
        <v>44575</v>
      </c>
      <c r="B249" s="21" t="e">
        <f>IF(VLOOKUP(A249,'Mediana Reunião Selic 30D'!$A$2:$XFC$10000,MATCH(B$1,'Mediana Reunião Selic 30D'!$A$2:$XDF$2,0),FALSE)=0,NA(),VLOOKUP(A249,'Mediana Reunião Selic 30D'!$A$2:$XFC$10000,MATCH(B$1,'Mediana Reunião Selic 30D'!$A$2:$XDF$2,0),FALSE))</f>
        <v>#N/A</v>
      </c>
      <c r="C249" s="21">
        <f>VLOOKUP($C$1,'Hist Selic Meta'!A:F,6,FALSE)</f>
        <v>9.25</v>
      </c>
    </row>
    <row r="250" spans="1:3" x14ac:dyDescent="0.3">
      <c r="A250" s="20">
        <v>44578</v>
      </c>
      <c r="B250" s="21" t="e">
        <f>IF(VLOOKUP(A250,'Mediana Reunião Selic 30D'!$A$2:$XFC$10000,MATCH(B$1,'Mediana Reunião Selic 30D'!$A$2:$XDF$2,0),FALSE)=0,NA(),VLOOKUP(A250,'Mediana Reunião Selic 30D'!$A$2:$XFC$10000,MATCH(B$1,'Mediana Reunião Selic 30D'!$A$2:$XDF$2,0),FALSE))</f>
        <v>#N/A</v>
      </c>
      <c r="C250" s="21">
        <f>VLOOKUP($C$1,'Hist Selic Meta'!A:F,6,FALSE)</f>
        <v>9.25</v>
      </c>
    </row>
    <row r="251" spans="1:3" x14ac:dyDescent="0.3">
      <c r="A251" s="20">
        <v>44579</v>
      </c>
      <c r="B251" s="21" t="e">
        <f>IF(VLOOKUP(A251,'Mediana Reunião Selic 30D'!$A$2:$XFC$10000,MATCH(B$1,'Mediana Reunião Selic 30D'!$A$2:$XDF$2,0),FALSE)=0,NA(),VLOOKUP(A251,'Mediana Reunião Selic 30D'!$A$2:$XFC$10000,MATCH(B$1,'Mediana Reunião Selic 30D'!$A$2:$XDF$2,0),FALSE))</f>
        <v>#N/A</v>
      </c>
      <c r="C251" s="21">
        <f>VLOOKUP($C$1,'Hist Selic Meta'!A:F,6,FALSE)</f>
        <v>9.25</v>
      </c>
    </row>
    <row r="252" spans="1:3" x14ac:dyDescent="0.3">
      <c r="A252" s="20">
        <v>44580</v>
      </c>
      <c r="B252" s="21" t="e">
        <f>IF(VLOOKUP(A252,'Mediana Reunião Selic 30D'!$A$2:$XFC$10000,MATCH(B$1,'Mediana Reunião Selic 30D'!$A$2:$XDF$2,0),FALSE)=0,NA(),VLOOKUP(A252,'Mediana Reunião Selic 30D'!$A$2:$XFC$10000,MATCH(B$1,'Mediana Reunião Selic 30D'!$A$2:$XDF$2,0),FALSE))</f>
        <v>#N/A</v>
      </c>
      <c r="C252" s="21">
        <f>VLOOKUP($C$1,'Hist Selic Meta'!A:F,6,FALSE)</f>
        <v>9.25</v>
      </c>
    </row>
    <row r="253" spans="1:3" x14ac:dyDescent="0.3">
      <c r="A253" s="20">
        <v>44581</v>
      </c>
      <c r="B253" s="21" t="e">
        <f>IF(VLOOKUP(A253,'Mediana Reunião Selic 30D'!$A$2:$XFC$10000,MATCH(B$1,'Mediana Reunião Selic 30D'!$A$2:$XDF$2,0),FALSE)=0,NA(),VLOOKUP(A253,'Mediana Reunião Selic 30D'!$A$2:$XFC$10000,MATCH(B$1,'Mediana Reunião Selic 30D'!$A$2:$XDF$2,0),FALSE))</f>
        <v>#N/A</v>
      </c>
      <c r="C253" s="21">
        <f>VLOOKUP($C$1,'Hist Selic Meta'!A:F,6,FALSE)</f>
        <v>9.25</v>
      </c>
    </row>
    <row r="254" spans="1:3" x14ac:dyDescent="0.3">
      <c r="A254" s="20">
        <v>44582</v>
      </c>
      <c r="B254" s="21" t="e">
        <f>IF(VLOOKUP(A254,'Mediana Reunião Selic 30D'!$A$2:$XFC$10000,MATCH(B$1,'Mediana Reunião Selic 30D'!$A$2:$XDF$2,0),FALSE)=0,NA(),VLOOKUP(A254,'Mediana Reunião Selic 30D'!$A$2:$XFC$10000,MATCH(B$1,'Mediana Reunião Selic 30D'!$A$2:$XDF$2,0),FALSE))</f>
        <v>#N/A</v>
      </c>
      <c r="C254" s="21">
        <f>VLOOKUP($C$1,'Hist Selic Meta'!A:F,6,FALSE)</f>
        <v>9.25</v>
      </c>
    </row>
    <row r="255" spans="1:3" x14ac:dyDescent="0.3">
      <c r="A255" s="20">
        <v>44585</v>
      </c>
      <c r="B255" s="21" t="e">
        <f>IF(VLOOKUP(A255,'Mediana Reunião Selic 30D'!$A$2:$XFC$10000,MATCH(B$1,'Mediana Reunião Selic 30D'!$A$2:$XDF$2,0),FALSE)=0,NA(),VLOOKUP(A255,'Mediana Reunião Selic 30D'!$A$2:$XFC$10000,MATCH(B$1,'Mediana Reunião Selic 30D'!$A$2:$XDF$2,0),FALSE))</f>
        <v>#N/A</v>
      </c>
      <c r="C255" s="21">
        <f>VLOOKUP($C$1,'Hist Selic Meta'!A:F,6,FALSE)</f>
        <v>9.25</v>
      </c>
    </row>
    <row r="256" spans="1:3" x14ac:dyDescent="0.3">
      <c r="A256" s="20">
        <v>44586</v>
      </c>
      <c r="B256" s="21" t="e">
        <f>IF(VLOOKUP(A256,'Mediana Reunião Selic 30D'!$A$2:$XFC$10000,MATCH(B$1,'Mediana Reunião Selic 30D'!$A$2:$XDF$2,0),FALSE)=0,NA(),VLOOKUP(A256,'Mediana Reunião Selic 30D'!$A$2:$XFC$10000,MATCH(B$1,'Mediana Reunião Selic 30D'!$A$2:$XDF$2,0),FALSE))</f>
        <v>#N/A</v>
      </c>
      <c r="C256" s="21">
        <f>VLOOKUP($C$1,'Hist Selic Meta'!A:F,6,FALSE)</f>
        <v>9.25</v>
      </c>
    </row>
    <row r="257" spans="1:3" x14ac:dyDescent="0.3">
      <c r="A257" s="20">
        <v>44587</v>
      </c>
      <c r="B257" s="21" t="e">
        <f>IF(VLOOKUP(A257,'Mediana Reunião Selic 30D'!$A$2:$XFC$10000,MATCH(B$1,'Mediana Reunião Selic 30D'!$A$2:$XDF$2,0),FALSE)=0,NA(),VLOOKUP(A257,'Mediana Reunião Selic 30D'!$A$2:$XFC$10000,MATCH(B$1,'Mediana Reunião Selic 30D'!$A$2:$XDF$2,0),FALSE))</f>
        <v>#N/A</v>
      </c>
      <c r="C257" s="21">
        <f>VLOOKUP($C$1,'Hist Selic Meta'!A:F,6,FALSE)</f>
        <v>9.25</v>
      </c>
    </row>
    <row r="258" spans="1:3" x14ac:dyDescent="0.3">
      <c r="A258" s="20">
        <v>44588</v>
      </c>
      <c r="B258" s="21" t="e">
        <f>IF(VLOOKUP(A258,'Mediana Reunião Selic 30D'!$A$2:$XFC$10000,MATCH(B$1,'Mediana Reunião Selic 30D'!$A$2:$XDF$2,0),FALSE)=0,NA(),VLOOKUP(A258,'Mediana Reunião Selic 30D'!$A$2:$XFC$10000,MATCH(B$1,'Mediana Reunião Selic 30D'!$A$2:$XDF$2,0),FALSE))</f>
        <v>#N/A</v>
      </c>
      <c r="C258" s="21">
        <f>VLOOKUP($C$1,'Hist Selic Meta'!A:F,6,FALSE)</f>
        <v>9.25</v>
      </c>
    </row>
    <row r="259" spans="1:3" x14ac:dyDescent="0.3">
      <c r="A259" s="20">
        <v>44589</v>
      </c>
      <c r="B259" s="21" t="e">
        <f>IF(VLOOKUP(A259,'Mediana Reunião Selic 30D'!$A$2:$XFC$10000,MATCH(B$1,'Mediana Reunião Selic 30D'!$A$2:$XDF$2,0),FALSE)=0,NA(),VLOOKUP(A259,'Mediana Reunião Selic 30D'!$A$2:$XFC$10000,MATCH(B$1,'Mediana Reunião Selic 30D'!$A$2:$XDF$2,0),FALSE))</f>
        <v>#N/A</v>
      </c>
      <c r="C259" s="21">
        <f>VLOOKUP($C$1,'Hist Selic Meta'!A:F,6,FALSE)</f>
        <v>9.25</v>
      </c>
    </row>
    <row r="260" spans="1:3" x14ac:dyDescent="0.3">
      <c r="A260" s="20">
        <v>44592</v>
      </c>
      <c r="B260" s="21" t="e">
        <f>IF(VLOOKUP(A260,'Mediana Reunião Selic 30D'!$A$2:$XFC$10000,MATCH(B$1,'Mediana Reunião Selic 30D'!$A$2:$XDF$2,0),FALSE)=0,NA(),VLOOKUP(A260,'Mediana Reunião Selic 30D'!$A$2:$XFC$10000,MATCH(B$1,'Mediana Reunião Selic 30D'!$A$2:$XDF$2,0),FALSE))</f>
        <v>#N/A</v>
      </c>
      <c r="C260" s="21">
        <f>VLOOKUP($C$1,'Hist Selic Meta'!A:F,6,FALSE)</f>
        <v>9.25</v>
      </c>
    </row>
    <row r="261" spans="1:3" x14ac:dyDescent="0.3">
      <c r="A261" s="20">
        <v>44593</v>
      </c>
      <c r="B261" s="21" t="e">
        <f>IF(VLOOKUP(A261,'Mediana Reunião Selic 30D'!$A$2:$XFC$10000,MATCH(B$1,'Mediana Reunião Selic 30D'!$A$2:$XDF$2,0),FALSE)=0,NA(),VLOOKUP(A261,'Mediana Reunião Selic 30D'!$A$2:$XFC$10000,MATCH(B$1,'Mediana Reunião Selic 30D'!$A$2:$XDF$2,0),FALSE))</f>
        <v>#N/A</v>
      </c>
      <c r="C261" s="21">
        <f>VLOOKUP($C$1,'Hist Selic Meta'!A:F,6,FALSE)</f>
        <v>9.25</v>
      </c>
    </row>
    <row r="262" spans="1:3" x14ac:dyDescent="0.3">
      <c r="A262" s="20">
        <v>44594</v>
      </c>
      <c r="B262" s="21" t="e">
        <f>IF(VLOOKUP(A262,'Mediana Reunião Selic 30D'!$A$2:$XFC$10000,MATCH(B$1,'Mediana Reunião Selic 30D'!$A$2:$XDF$2,0),FALSE)=0,NA(),VLOOKUP(A262,'Mediana Reunião Selic 30D'!$A$2:$XFC$10000,MATCH(B$1,'Mediana Reunião Selic 30D'!$A$2:$XDF$2,0),FALSE))</f>
        <v>#N/A</v>
      </c>
      <c r="C262" s="21">
        <f>VLOOKUP($C$1,'Hist Selic Meta'!A:F,6,FALSE)</f>
        <v>9.25</v>
      </c>
    </row>
    <row r="263" spans="1:3" x14ac:dyDescent="0.3">
      <c r="A263" s="20">
        <v>44595</v>
      </c>
      <c r="B263" s="21" t="e">
        <f>IF(VLOOKUP(A263,'Mediana Reunião Selic 30D'!$A$2:$XFC$10000,MATCH(B$1,'Mediana Reunião Selic 30D'!$A$2:$XDF$2,0),FALSE)=0,NA(),VLOOKUP(A263,'Mediana Reunião Selic 30D'!$A$2:$XFC$10000,MATCH(B$1,'Mediana Reunião Selic 30D'!$A$2:$XDF$2,0),FALSE))</f>
        <v>#N/A</v>
      </c>
      <c r="C263" s="21">
        <f>VLOOKUP($C$1,'Hist Selic Meta'!A:F,6,FALSE)</f>
        <v>9.25</v>
      </c>
    </row>
    <row r="264" spans="1:3" x14ac:dyDescent="0.3">
      <c r="A264" s="20">
        <v>44596</v>
      </c>
      <c r="B264" s="21" t="e">
        <f>IF(VLOOKUP(A264,'Mediana Reunião Selic 30D'!$A$2:$XFC$10000,MATCH(B$1,'Mediana Reunião Selic 30D'!$A$2:$XDF$2,0),FALSE)=0,NA(),VLOOKUP(A264,'Mediana Reunião Selic 30D'!$A$2:$XFC$10000,MATCH(B$1,'Mediana Reunião Selic 30D'!$A$2:$XDF$2,0),FALSE))</f>
        <v>#N/A</v>
      </c>
      <c r="C264" s="21">
        <f>VLOOKUP($C$1,'Hist Selic Meta'!A:F,6,FALSE)</f>
        <v>9.25</v>
      </c>
    </row>
    <row r="265" spans="1:3" x14ac:dyDescent="0.3">
      <c r="A265" s="20">
        <v>44599</v>
      </c>
      <c r="B265" s="21" t="e">
        <f>IF(VLOOKUP(A265,'Mediana Reunião Selic 30D'!$A$2:$XFC$10000,MATCH(B$1,'Mediana Reunião Selic 30D'!$A$2:$XDF$2,0),FALSE)=0,NA(),VLOOKUP(A265,'Mediana Reunião Selic 30D'!$A$2:$XFC$10000,MATCH(B$1,'Mediana Reunião Selic 30D'!$A$2:$XDF$2,0),FALSE))</f>
        <v>#N/A</v>
      </c>
      <c r="C265" s="21">
        <f>VLOOKUP($C$1,'Hist Selic Meta'!A:F,6,FALSE)</f>
        <v>9.25</v>
      </c>
    </row>
    <row r="266" spans="1:3" x14ac:dyDescent="0.3">
      <c r="A266" s="20">
        <v>44600</v>
      </c>
      <c r="B266" s="21" t="e">
        <f>IF(VLOOKUP(A266,'Mediana Reunião Selic 30D'!$A$2:$XFC$10000,MATCH(B$1,'Mediana Reunião Selic 30D'!$A$2:$XDF$2,0),FALSE)=0,NA(),VLOOKUP(A266,'Mediana Reunião Selic 30D'!$A$2:$XFC$10000,MATCH(B$1,'Mediana Reunião Selic 30D'!$A$2:$XDF$2,0),FALSE))</f>
        <v>#N/A</v>
      </c>
      <c r="C266" s="21">
        <f>VLOOKUP($C$1,'Hist Selic Meta'!A:F,6,FALSE)</f>
        <v>9.25</v>
      </c>
    </row>
    <row r="267" spans="1:3" x14ac:dyDescent="0.3">
      <c r="A267" s="20">
        <v>44601</v>
      </c>
      <c r="B267" s="21" t="e">
        <f>IF(VLOOKUP(A267,'Mediana Reunião Selic 30D'!$A$2:$XFC$10000,MATCH(B$1,'Mediana Reunião Selic 30D'!$A$2:$XDF$2,0),FALSE)=0,NA(),VLOOKUP(A267,'Mediana Reunião Selic 30D'!$A$2:$XFC$10000,MATCH(B$1,'Mediana Reunião Selic 30D'!$A$2:$XDF$2,0),FALSE))</f>
        <v>#N/A</v>
      </c>
      <c r="C267" s="21">
        <f>VLOOKUP($C$1,'Hist Selic Meta'!A:F,6,FALSE)</f>
        <v>9.25</v>
      </c>
    </row>
    <row r="268" spans="1:3" x14ac:dyDescent="0.3">
      <c r="A268" s="20">
        <v>44602</v>
      </c>
      <c r="B268" s="21" t="e">
        <f>IF(VLOOKUP(A268,'Mediana Reunião Selic 30D'!$A$2:$XFC$10000,MATCH(B$1,'Mediana Reunião Selic 30D'!$A$2:$XDF$2,0),FALSE)=0,NA(),VLOOKUP(A268,'Mediana Reunião Selic 30D'!$A$2:$XFC$10000,MATCH(B$1,'Mediana Reunião Selic 30D'!$A$2:$XDF$2,0),FALSE))</f>
        <v>#N/A</v>
      </c>
      <c r="C268" s="21">
        <f>VLOOKUP($C$1,'Hist Selic Meta'!A:F,6,FALSE)</f>
        <v>9.25</v>
      </c>
    </row>
    <row r="269" spans="1:3" x14ac:dyDescent="0.3">
      <c r="A269" s="20">
        <v>44603</v>
      </c>
      <c r="B269" s="21" t="e">
        <f>IF(VLOOKUP(A269,'Mediana Reunião Selic 30D'!$A$2:$XFC$10000,MATCH(B$1,'Mediana Reunião Selic 30D'!$A$2:$XDF$2,0),FALSE)=0,NA(),VLOOKUP(A269,'Mediana Reunião Selic 30D'!$A$2:$XFC$10000,MATCH(B$1,'Mediana Reunião Selic 30D'!$A$2:$XDF$2,0),FALSE))</f>
        <v>#N/A</v>
      </c>
      <c r="C269" s="21">
        <f>VLOOKUP($C$1,'Hist Selic Meta'!A:F,6,FALSE)</f>
        <v>9.25</v>
      </c>
    </row>
    <row r="270" spans="1:3" x14ac:dyDescent="0.3">
      <c r="A270" s="20">
        <v>44606</v>
      </c>
      <c r="B270" s="21" t="e">
        <f>IF(VLOOKUP(A270,'Mediana Reunião Selic 30D'!$A$2:$XFC$10000,MATCH(B$1,'Mediana Reunião Selic 30D'!$A$2:$XDF$2,0),FALSE)=0,NA(),VLOOKUP(A270,'Mediana Reunião Selic 30D'!$A$2:$XFC$10000,MATCH(B$1,'Mediana Reunião Selic 30D'!$A$2:$XDF$2,0),FALSE))</f>
        <v>#N/A</v>
      </c>
      <c r="C270" s="21">
        <f>VLOOKUP($C$1,'Hist Selic Meta'!A:F,6,FALSE)</f>
        <v>9.25</v>
      </c>
    </row>
    <row r="271" spans="1:3" x14ac:dyDescent="0.3">
      <c r="A271" s="20">
        <v>44607</v>
      </c>
      <c r="B271" s="21" t="e">
        <f>IF(VLOOKUP(A271,'Mediana Reunião Selic 30D'!$A$2:$XFC$10000,MATCH(B$1,'Mediana Reunião Selic 30D'!$A$2:$XDF$2,0),FALSE)=0,NA(),VLOOKUP(A271,'Mediana Reunião Selic 30D'!$A$2:$XFC$10000,MATCH(B$1,'Mediana Reunião Selic 30D'!$A$2:$XDF$2,0),FALSE))</f>
        <v>#N/A</v>
      </c>
      <c r="C271" s="21">
        <f>VLOOKUP($C$1,'Hist Selic Meta'!A:F,6,FALSE)</f>
        <v>9.25</v>
      </c>
    </row>
    <row r="272" spans="1:3" x14ac:dyDescent="0.3">
      <c r="A272" s="20">
        <v>44608</v>
      </c>
      <c r="B272" s="21" t="e">
        <f>IF(VLOOKUP(A272,'Mediana Reunião Selic 30D'!$A$2:$XFC$10000,MATCH(B$1,'Mediana Reunião Selic 30D'!$A$2:$XDF$2,0),FALSE)=0,NA(),VLOOKUP(A272,'Mediana Reunião Selic 30D'!$A$2:$XFC$10000,MATCH(B$1,'Mediana Reunião Selic 30D'!$A$2:$XDF$2,0),FALSE))</f>
        <v>#N/A</v>
      </c>
      <c r="C272" s="21">
        <f>VLOOKUP($C$1,'Hist Selic Meta'!A:F,6,FALSE)</f>
        <v>9.25</v>
      </c>
    </row>
    <row r="273" spans="1:3" x14ac:dyDescent="0.3">
      <c r="A273" s="20">
        <v>44609</v>
      </c>
      <c r="B273" s="21" t="e">
        <f>IF(VLOOKUP(A273,'Mediana Reunião Selic 30D'!$A$2:$XFC$10000,MATCH(B$1,'Mediana Reunião Selic 30D'!$A$2:$XDF$2,0),FALSE)=0,NA(),VLOOKUP(A273,'Mediana Reunião Selic 30D'!$A$2:$XFC$10000,MATCH(B$1,'Mediana Reunião Selic 30D'!$A$2:$XDF$2,0),FALSE))</f>
        <v>#N/A</v>
      </c>
      <c r="C273" s="21">
        <f>VLOOKUP($C$1,'Hist Selic Meta'!A:F,6,FALSE)</f>
        <v>9.25</v>
      </c>
    </row>
    <row r="274" spans="1:3" x14ac:dyDescent="0.3">
      <c r="A274" s="20">
        <v>44610</v>
      </c>
      <c r="B274" s="21" t="e">
        <f>IF(VLOOKUP(A274,'Mediana Reunião Selic 30D'!$A$2:$XFC$10000,MATCH(B$1,'Mediana Reunião Selic 30D'!$A$2:$XDF$2,0),FALSE)=0,NA(),VLOOKUP(A274,'Mediana Reunião Selic 30D'!$A$2:$XFC$10000,MATCH(B$1,'Mediana Reunião Selic 30D'!$A$2:$XDF$2,0),FALSE))</f>
        <v>#N/A</v>
      </c>
      <c r="C274" s="21">
        <f>VLOOKUP($C$1,'Hist Selic Meta'!A:F,6,FALSE)</f>
        <v>9.25</v>
      </c>
    </row>
    <row r="275" spans="1:3" x14ac:dyDescent="0.3">
      <c r="A275" s="20">
        <v>44613</v>
      </c>
      <c r="B275" s="21" t="e">
        <f>IF(VLOOKUP(A275,'Mediana Reunião Selic 30D'!$A$2:$XFC$10000,MATCH(B$1,'Mediana Reunião Selic 30D'!$A$2:$XDF$2,0),FALSE)=0,NA(),VLOOKUP(A275,'Mediana Reunião Selic 30D'!$A$2:$XFC$10000,MATCH(B$1,'Mediana Reunião Selic 30D'!$A$2:$XDF$2,0),FALSE))</f>
        <v>#N/A</v>
      </c>
      <c r="C275" s="21">
        <f>VLOOKUP($C$1,'Hist Selic Meta'!A:F,6,FALSE)</f>
        <v>9.25</v>
      </c>
    </row>
    <row r="276" spans="1:3" x14ac:dyDescent="0.3">
      <c r="A276" s="20">
        <v>44614</v>
      </c>
      <c r="B276" s="21" t="e">
        <f>IF(VLOOKUP(A276,'Mediana Reunião Selic 30D'!$A$2:$XFC$10000,MATCH(B$1,'Mediana Reunião Selic 30D'!$A$2:$XDF$2,0),FALSE)=0,NA(),VLOOKUP(A276,'Mediana Reunião Selic 30D'!$A$2:$XFC$10000,MATCH(B$1,'Mediana Reunião Selic 30D'!$A$2:$XDF$2,0),FALSE))</f>
        <v>#N/A</v>
      </c>
      <c r="C276" s="21">
        <f>VLOOKUP($C$1,'Hist Selic Meta'!A:F,6,FALSE)</f>
        <v>9.25</v>
      </c>
    </row>
    <row r="277" spans="1:3" x14ac:dyDescent="0.3">
      <c r="A277" s="20">
        <v>44615</v>
      </c>
      <c r="B277" s="21" t="e">
        <f>IF(VLOOKUP(A277,'Mediana Reunião Selic 30D'!$A$2:$XFC$10000,MATCH(B$1,'Mediana Reunião Selic 30D'!$A$2:$XDF$2,0),FALSE)=0,NA(),VLOOKUP(A277,'Mediana Reunião Selic 30D'!$A$2:$XFC$10000,MATCH(B$1,'Mediana Reunião Selic 30D'!$A$2:$XDF$2,0),FALSE))</f>
        <v>#N/A</v>
      </c>
      <c r="C277" s="21">
        <f>VLOOKUP($C$1,'Hist Selic Meta'!A:F,6,FALSE)</f>
        <v>9.25</v>
      </c>
    </row>
    <row r="278" spans="1:3" x14ac:dyDescent="0.3">
      <c r="A278" s="20">
        <v>44616</v>
      </c>
      <c r="B278" s="21" t="e">
        <f>IF(VLOOKUP(A278,'Mediana Reunião Selic 30D'!$A$2:$XFC$10000,MATCH(B$1,'Mediana Reunião Selic 30D'!$A$2:$XDF$2,0),FALSE)=0,NA(),VLOOKUP(A278,'Mediana Reunião Selic 30D'!$A$2:$XFC$10000,MATCH(B$1,'Mediana Reunião Selic 30D'!$A$2:$XDF$2,0),FALSE))</f>
        <v>#N/A</v>
      </c>
      <c r="C278" s="21">
        <f>VLOOKUP($C$1,'Hist Selic Meta'!A:F,6,FALSE)</f>
        <v>9.25</v>
      </c>
    </row>
    <row r="279" spans="1:3" x14ac:dyDescent="0.3">
      <c r="A279" s="20">
        <v>44617</v>
      </c>
      <c r="B279" s="21" t="e">
        <f>IF(VLOOKUP(A279,'Mediana Reunião Selic 30D'!$A$2:$XFC$10000,MATCH(B$1,'Mediana Reunião Selic 30D'!$A$2:$XDF$2,0),FALSE)=0,NA(),VLOOKUP(A279,'Mediana Reunião Selic 30D'!$A$2:$XFC$10000,MATCH(B$1,'Mediana Reunião Selic 30D'!$A$2:$XDF$2,0),FALSE))</f>
        <v>#N/A</v>
      </c>
      <c r="C279" s="21">
        <f>VLOOKUP($C$1,'Hist Selic Meta'!A:F,6,FALSE)</f>
        <v>9.25</v>
      </c>
    </row>
    <row r="280" spans="1:3" x14ac:dyDescent="0.3">
      <c r="A280" s="20">
        <v>44622</v>
      </c>
      <c r="B280" s="21" t="e">
        <f>IF(VLOOKUP(A280,'Mediana Reunião Selic 30D'!$A$2:$XFC$10000,MATCH(B$1,'Mediana Reunião Selic 30D'!$A$2:$XDF$2,0),FALSE)=0,NA(),VLOOKUP(A280,'Mediana Reunião Selic 30D'!$A$2:$XFC$10000,MATCH(B$1,'Mediana Reunião Selic 30D'!$A$2:$XDF$2,0),FALSE))</f>
        <v>#N/A</v>
      </c>
      <c r="C280" s="21">
        <f>VLOOKUP($C$1,'Hist Selic Meta'!A:F,6,FALSE)</f>
        <v>9.25</v>
      </c>
    </row>
    <row r="281" spans="1:3" x14ac:dyDescent="0.3">
      <c r="A281" s="20">
        <v>44623</v>
      </c>
      <c r="B281" s="21" t="e">
        <f>IF(VLOOKUP(A281,'Mediana Reunião Selic 30D'!$A$2:$XFC$10000,MATCH(B$1,'Mediana Reunião Selic 30D'!$A$2:$XDF$2,0),FALSE)=0,NA(),VLOOKUP(A281,'Mediana Reunião Selic 30D'!$A$2:$XFC$10000,MATCH(B$1,'Mediana Reunião Selic 30D'!$A$2:$XDF$2,0),FALSE))</f>
        <v>#N/A</v>
      </c>
      <c r="C281" s="21">
        <f>VLOOKUP($C$1,'Hist Selic Meta'!A:F,6,FALSE)</f>
        <v>9.25</v>
      </c>
    </row>
    <row r="282" spans="1:3" x14ac:dyDescent="0.3">
      <c r="A282" s="20">
        <v>44624</v>
      </c>
      <c r="B282" s="21" t="e">
        <f>IF(VLOOKUP(A282,'Mediana Reunião Selic 30D'!$A$2:$XFC$10000,MATCH(B$1,'Mediana Reunião Selic 30D'!$A$2:$XDF$2,0),FALSE)=0,NA(),VLOOKUP(A282,'Mediana Reunião Selic 30D'!$A$2:$XFC$10000,MATCH(B$1,'Mediana Reunião Selic 30D'!$A$2:$XDF$2,0),FALSE))</f>
        <v>#N/A</v>
      </c>
      <c r="C282" s="21">
        <f>VLOOKUP($C$1,'Hist Selic Meta'!A:F,6,FALSE)</f>
        <v>9.25</v>
      </c>
    </row>
    <row r="283" spans="1:3" x14ac:dyDescent="0.3">
      <c r="A283" s="20">
        <v>44627</v>
      </c>
      <c r="B283" s="21" t="e">
        <f>IF(VLOOKUP(A283,'Mediana Reunião Selic 30D'!$A$2:$XFC$10000,MATCH(B$1,'Mediana Reunião Selic 30D'!$A$2:$XDF$2,0),FALSE)=0,NA(),VLOOKUP(A283,'Mediana Reunião Selic 30D'!$A$2:$XFC$10000,MATCH(B$1,'Mediana Reunião Selic 30D'!$A$2:$XDF$2,0),FALSE))</f>
        <v>#N/A</v>
      </c>
      <c r="C283" s="21">
        <f>VLOOKUP($C$1,'Hist Selic Meta'!A:F,6,FALSE)</f>
        <v>9.25</v>
      </c>
    </row>
    <row r="284" spans="1:3" x14ac:dyDescent="0.3">
      <c r="A284" s="20">
        <v>44628</v>
      </c>
      <c r="B284" s="21" t="e">
        <f>IF(VLOOKUP(A284,'Mediana Reunião Selic 30D'!$A$2:$XFC$10000,MATCH(B$1,'Mediana Reunião Selic 30D'!$A$2:$XDF$2,0),FALSE)=0,NA(),VLOOKUP(A284,'Mediana Reunião Selic 30D'!$A$2:$XFC$10000,MATCH(B$1,'Mediana Reunião Selic 30D'!$A$2:$XDF$2,0),FALSE))</f>
        <v>#N/A</v>
      </c>
      <c r="C284" s="21">
        <f>VLOOKUP($C$1,'Hist Selic Meta'!A:F,6,FALSE)</f>
        <v>9.25</v>
      </c>
    </row>
    <row r="285" spans="1:3" x14ac:dyDescent="0.3">
      <c r="A285" s="20">
        <v>44629</v>
      </c>
      <c r="B285" s="21" t="e">
        <f>IF(VLOOKUP(A285,'Mediana Reunião Selic 30D'!$A$2:$XFC$10000,MATCH(B$1,'Mediana Reunião Selic 30D'!$A$2:$XDF$2,0),FALSE)=0,NA(),VLOOKUP(A285,'Mediana Reunião Selic 30D'!$A$2:$XFC$10000,MATCH(B$1,'Mediana Reunião Selic 30D'!$A$2:$XDF$2,0),FALSE))</f>
        <v>#N/A</v>
      </c>
      <c r="C285" s="21">
        <f>VLOOKUP($C$1,'Hist Selic Meta'!A:F,6,FALSE)</f>
        <v>9.25</v>
      </c>
    </row>
    <row r="286" spans="1:3" x14ac:dyDescent="0.3">
      <c r="A286" s="20">
        <v>44630</v>
      </c>
      <c r="B286" s="21" t="e">
        <f>IF(VLOOKUP(A286,'Mediana Reunião Selic 30D'!$A$2:$XFC$10000,MATCH(B$1,'Mediana Reunião Selic 30D'!$A$2:$XDF$2,0),FALSE)=0,NA(),VLOOKUP(A286,'Mediana Reunião Selic 30D'!$A$2:$XFC$10000,MATCH(B$1,'Mediana Reunião Selic 30D'!$A$2:$XDF$2,0),FALSE))</f>
        <v>#N/A</v>
      </c>
      <c r="C286" s="21">
        <f>VLOOKUP($C$1,'Hist Selic Meta'!A:F,6,FALSE)</f>
        <v>9.25</v>
      </c>
    </row>
    <row r="287" spans="1:3" x14ac:dyDescent="0.3">
      <c r="A287" s="20">
        <v>44631</v>
      </c>
      <c r="B287" s="21" t="e">
        <f>IF(VLOOKUP(A287,'Mediana Reunião Selic 30D'!$A$2:$XFC$10000,MATCH(B$1,'Mediana Reunião Selic 30D'!$A$2:$XDF$2,0),FALSE)=0,NA(),VLOOKUP(A287,'Mediana Reunião Selic 30D'!$A$2:$XFC$10000,MATCH(B$1,'Mediana Reunião Selic 30D'!$A$2:$XDF$2,0),FALSE))</f>
        <v>#N/A</v>
      </c>
      <c r="C287" s="21">
        <f>VLOOKUP($C$1,'Hist Selic Meta'!A:F,6,FALSE)</f>
        <v>9.25</v>
      </c>
    </row>
    <row r="288" spans="1:3" x14ac:dyDescent="0.3">
      <c r="A288" s="20">
        <v>44634</v>
      </c>
      <c r="B288" s="21" t="e">
        <f>IF(VLOOKUP(A288,'Mediana Reunião Selic 30D'!$A$2:$XFC$10000,MATCH(B$1,'Mediana Reunião Selic 30D'!$A$2:$XDF$2,0),FALSE)=0,NA(),VLOOKUP(A288,'Mediana Reunião Selic 30D'!$A$2:$XFC$10000,MATCH(B$1,'Mediana Reunião Selic 30D'!$A$2:$XDF$2,0),FALSE))</f>
        <v>#N/A</v>
      </c>
      <c r="C288" s="21">
        <f>VLOOKUP($C$1,'Hist Selic Meta'!A:F,6,FALSE)</f>
        <v>9.25</v>
      </c>
    </row>
    <row r="289" spans="1:3" x14ac:dyDescent="0.3">
      <c r="A289" s="20">
        <v>44635</v>
      </c>
      <c r="B289" s="21" t="e">
        <f>IF(VLOOKUP(A289,'Mediana Reunião Selic 30D'!$A$2:$XFC$10000,MATCH(B$1,'Mediana Reunião Selic 30D'!$A$2:$XDF$2,0),FALSE)=0,NA(),VLOOKUP(A289,'Mediana Reunião Selic 30D'!$A$2:$XFC$10000,MATCH(B$1,'Mediana Reunião Selic 30D'!$A$2:$XDF$2,0),FALSE))</f>
        <v>#N/A</v>
      </c>
      <c r="C289" s="21">
        <f>VLOOKUP($C$1,'Hist Selic Meta'!A:F,6,FALSE)</f>
        <v>9.25</v>
      </c>
    </row>
    <row r="290" spans="1:3" x14ac:dyDescent="0.3">
      <c r="A290" s="20">
        <v>44636</v>
      </c>
      <c r="B290" s="21" t="e">
        <f>IF(VLOOKUP(A290,'Mediana Reunião Selic 30D'!$A$2:$XFC$10000,MATCH(B$1,'Mediana Reunião Selic 30D'!$A$2:$XDF$2,0),FALSE)=0,NA(),VLOOKUP(A290,'Mediana Reunião Selic 30D'!$A$2:$XFC$10000,MATCH(B$1,'Mediana Reunião Selic 30D'!$A$2:$XDF$2,0),FALSE))</f>
        <v>#N/A</v>
      </c>
      <c r="C290" s="21">
        <f>VLOOKUP($C$1,'Hist Selic Meta'!A:F,6,FALSE)</f>
        <v>9.25</v>
      </c>
    </row>
    <row r="291" spans="1:3" x14ac:dyDescent="0.3">
      <c r="A291" s="20">
        <v>44637</v>
      </c>
      <c r="B291" s="21" t="e">
        <f>IF(VLOOKUP(A291,'Mediana Reunião Selic 30D'!$A$2:$XFC$10000,MATCH(B$1,'Mediana Reunião Selic 30D'!$A$2:$XDF$2,0),FALSE)=0,NA(),VLOOKUP(A291,'Mediana Reunião Selic 30D'!$A$2:$XFC$10000,MATCH(B$1,'Mediana Reunião Selic 30D'!$A$2:$XDF$2,0),FALSE))</f>
        <v>#N/A</v>
      </c>
      <c r="C291" s="21">
        <f>VLOOKUP($C$1,'Hist Selic Meta'!A:F,6,FALSE)</f>
        <v>9.25</v>
      </c>
    </row>
    <row r="292" spans="1:3" x14ac:dyDescent="0.3">
      <c r="A292" s="20">
        <v>44638</v>
      </c>
      <c r="B292" s="21" t="e">
        <f>IF(VLOOKUP(A292,'Mediana Reunião Selic 30D'!$A$2:$XFC$10000,MATCH(B$1,'Mediana Reunião Selic 30D'!$A$2:$XDF$2,0),FALSE)=0,NA(),VLOOKUP(A292,'Mediana Reunião Selic 30D'!$A$2:$XFC$10000,MATCH(B$1,'Mediana Reunião Selic 30D'!$A$2:$XDF$2,0),FALSE))</f>
        <v>#N/A</v>
      </c>
      <c r="C292" s="21">
        <f>VLOOKUP($C$1,'Hist Selic Meta'!A:F,6,FALSE)</f>
        <v>9.25</v>
      </c>
    </row>
    <row r="293" spans="1:3" x14ac:dyDescent="0.3">
      <c r="A293" s="20">
        <v>44641</v>
      </c>
      <c r="B293" s="21" t="e">
        <f>IF(VLOOKUP(A293,'Mediana Reunião Selic 30D'!$A$2:$XFC$10000,MATCH(B$1,'Mediana Reunião Selic 30D'!$A$2:$XDF$2,0),FALSE)=0,NA(),VLOOKUP(A293,'Mediana Reunião Selic 30D'!$A$2:$XFC$10000,MATCH(B$1,'Mediana Reunião Selic 30D'!$A$2:$XDF$2,0),FALSE))</f>
        <v>#N/A</v>
      </c>
      <c r="C293" s="21">
        <f>VLOOKUP($C$1,'Hist Selic Meta'!A:F,6,FALSE)</f>
        <v>9.25</v>
      </c>
    </row>
    <row r="294" spans="1:3" x14ac:dyDescent="0.3">
      <c r="A294" s="20">
        <v>44642</v>
      </c>
      <c r="B294" s="21" t="e">
        <f>IF(VLOOKUP(A294,'Mediana Reunião Selic 30D'!$A$2:$XFC$10000,MATCH(B$1,'Mediana Reunião Selic 30D'!$A$2:$XDF$2,0),FALSE)=0,NA(),VLOOKUP(A294,'Mediana Reunião Selic 30D'!$A$2:$XFC$10000,MATCH(B$1,'Mediana Reunião Selic 30D'!$A$2:$XDF$2,0),FALSE))</f>
        <v>#N/A</v>
      </c>
      <c r="C294" s="21">
        <f>VLOOKUP($C$1,'Hist Selic Meta'!A:F,6,FALSE)</f>
        <v>9.25</v>
      </c>
    </row>
    <row r="295" spans="1:3" x14ac:dyDescent="0.3">
      <c r="A295" s="20">
        <v>44643</v>
      </c>
      <c r="B295" s="21" t="e">
        <f>IF(VLOOKUP(A295,'Mediana Reunião Selic 30D'!$A$2:$XFC$10000,MATCH(B$1,'Mediana Reunião Selic 30D'!$A$2:$XDF$2,0),FALSE)=0,NA(),VLOOKUP(A295,'Mediana Reunião Selic 30D'!$A$2:$XFC$10000,MATCH(B$1,'Mediana Reunião Selic 30D'!$A$2:$XDF$2,0),FALSE))</f>
        <v>#N/A</v>
      </c>
      <c r="C295" s="21">
        <f>VLOOKUP($C$1,'Hist Selic Meta'!A:F,6,FALSE)</f>
        <v>9.25</v>
      </c>
    </row>
    <row r="296" spans="1:3" x14ac:dyDescent="0.3">
      <c r="A296" s="20">
        <v>44644</v>
      </c>
      <c r="B296" s="21" t="e">
        <f>IF(VLOOKUP(A296,'Mediana Reunião Selic 30D'!$A$2:$XFC$10000,MATCH(B$1,'Mediana Reunião Selic 30D'!$A$2:$XDF$2,0),FALSE)=0,NA(),VLOOKUP(A296,'Mediana Reunião Selic 30D'!$A$2:$XFC$10000,MATCH(B$1,'Mediana Reunião Selic 30D'!$A$2:$XDF$2,0),FALSE))</f>
        <v>#N/A</v>
      </c>
      <c r="C296" s="21">
        <f>VLOOKUP($C$1,'Hist Selic Meta'!A:F,6,FALSE)</f>
        <v>9.25</v>
      </c>
    </row>
    <row r="297" spans="1:3" x14ac:dyDescent="0.3">
      <c r="A297" s="20">
        <v>44645</v>
      </c>
      <c r="B297" s="21" t="e">
        <f>IF(VLOOKUP(A297,'Mediana Reunião Selic 30D'!$A$2:$XFC$10000,MATCH(B$1,'Mediana Reunião Selic 30D'!$A$2:$XDF$2,0),FALSE)=0,NA(),VLOOKUP(A297,'Mediana Reunião Selic 30D'!$A$2:$XFC$10000,MATCH(B$1,'Mediana Reunião Selic 30D'!$A$2:$XDF$2,0),FALSE))</f>
        <v>#N/A</v>
      </c>
      <c r="C297" s="21">
        <f>VLOOKUP($C$1,'Hist Selic Meta'!A:F,6,FALSE)</f>
        <v>9.25</v>
      </c>
    </row>
    <row r="298" spans="1:3" x14ac:dyDescent="0.3">
      <c r="A298" s="20">
        <v>44648</v>
      </c>
      <c r="B298" s="21" t="e">
        <f>IF(VLOOKUP(A298,'Mediana Reunião Selic 30D'!$A$2:$XFC$10000,MATCH(B$1,'Mediana Reunião Selic 30D'!$A$2:$XDF$2,0),FALSE)=0,NA(),VLOOKUP(A298,'Mediana Reunião Selic 30D'!$A$2:$XFC$10000,MATCH(B$1,'Mediana Reunião Selic 30D'!$A$2:$XDF$2,0),FALSE))</f>
        <v>#N/A</v>
      </c>
      <c r="C298" s="21">
        <f>VLOOKUP($C$1,'Hist Selic Meta'!A:F,6,FALSE)</f>
        <v>9.25</v>
      </c>
    </row>
    <row r="299" spans="1:3" x14ac:dyDescent="0.3">
      <c r="A299" s="20">
        <v>44649</v>
      </c>
      <c r="B299" s="21" t="e">
        <f>IF(VLOOKUP(A299,'Mediana Reunião Selic 30D'!$A$2:$XFC$10000,MATCH(B$1,'Mediana Reunião Selic 30D'!$A$2:$XDF$2,0),FALSE)=0,NA(),VLOOKUP(A299,'Mediana Reunião Selic 30D'!$A$2:$XFC$10000,MATCH(B$1,'Mediana Reunião Selic 30D'!$A$2:$XDF$2,0),FALSE))</f>
        <v>#N/A</v>
      </c>
      <c r="C299" s="21">
        <f>VLOOKUP($C$1,'Hist Selic Meta'!A:F,6,FALSE)</f>
        <v>9.25</v>
      </c>
    </row>
    <row r="300" spans="1:3" x14ac:dyDescent="0.3">
      <c r="A300" s="20">
        <v>44650</v>
      </c>
      <c r="B300" s="21" t="e">
        <f>IF(VLOOKUP(A300,'Mediana Reunião Selic 30D'!$A$2:$XFC$10000,MATCH(B$1,'Mediana Reunião Selic 30D'!$A$2:$XDF$2,0),FALSE)=0,NA(),VLOOKUP(A300,'Mediana Reunião Selic 30D'!$A$2:$XFC$10000,MATCH(B$1,'Mediana Reunião Selic 30D'!$A$2:$XDF$2,0),FALSE))</f>
        <v>#N/A</v>
      </c>
      <c r="C300" s="21">
        <f>VLOOKUP($C$1,'Hist Selic Meta'!A:F,6,FALSE)</f>
        <v>9.25</v>
      </c>
    </row>
    <row r="301" spans="1:3" x14ac:dyDescent="0.3">
      <c r="A301" s="20">
        <v>44651</v>
      </c>
      <c r="B301" s="21" t="e">
        <f>IF(VLOOKUP(A301,'Mediana Reunião Selic 30D'!$A$2:$XFC$10000,MATCH(B$1,'Mediana Reunião Selic 30D'!$A$2:$XDF$2,0),FALSE)=0,NA(),VLOOKUP(A301,'Mediana Reunião Selic 30D'!$A$2:$XFC$10000,MATCH(B$1,'Mediana Reunião Selic 30D'!$A$2:$XDF$2,0),FALSE))</f>
        <v>#N/A</v>
      </c>
      <c r="C301" s="21">
        <f>VLOOKUP($C$1,'Hist Selic Meta'!A:F,6,FALSE)</f>
        <v>9.25</v>
      </c>
    </row>
    <row r="302" spans="1:3" x14ac:dyDescent="0.3">
      <c r="A302" s="20">
        <v>44652</v>
      </c>
      <c r="B302" s="21" t="e">
        <f>IF(VLOOKUP(A302,'Mediana Reunião Selic 30D'!$A$2:$XFC$10000,MATCH(B$1,'Mediana Reunião Selic 30D'!$A$2:$XDF$2,0),FALSE)=0,NA(),VLOOKUP(A302,'Mediana Reunião Selic 30D'!$A$2:$XFC$10000,MATCH(B$1,'Mediana Reunião Selic 30D'!$A$2:$XDF$2,0),FALSE))</f>
        <v>#N/A</v>
      </c>
      <c r="C302" s="21">
        <f>VLOOKUP($C$1,'Hist Selic Meta'!A:F,6,FALSE)</f>
        <v>9.25</v>
      </c>
    </row>
    <row r="303" spans="1:3" x14ac:dyDescent="0.3">
      <c r="A303" s="20">
        <v>44655</v>
      </c>
      <c r="B303" s="21" t="e">
        <f>IF(VLOOKUP(A303,'Mediana Reunião Selic 30D'!$A$2:$XFC$10000,MATCH(B$1,'Mediana Reunião Selic 30D'!$A$2:$XDF$2,0),FALSE)=0,NA(),VLOOKUP(A303,'Mediana Reunião Selic 30D'!$A$2:$XFC$10000,MATCH(B$1,'Mediana Reunião Selic 30D'!$A$2:$XDF$2,0),FALSE))</f>
        <v>#N/A</v>
      </c>
      <c r="C303" s="21">
        <f>VLOOKUP($C$1,'Hist Selic Meta'!A:F,6,FALSE)</f>
        <v>9.25</v>
      </c>
    </row>
    <row r="304" spans="1:3" x14ac:dyDescent="0.3">
      <c r="A304" s="20">
        <v>44656</v>
      </c>
      <c r="B304" s="21" t="e">
        <f>IF(VLOOKUP(A304,'Mediana Reunião Selic 30D'!$A$2:$XFC$10000,MATCH(B$1,'Mediana Reunião Selic 30D'!$A$2:$XDF$2,0),FALSE)=0,NA(),VLOOKUP(A304,'Mediana Reunião Selic 30D'!$A$2:$XFC$10000,MATCH(B$1,'Mediana Reunião Selic 30D'!$A$2:$XDF$2,0),FALSE))</f>
        <v>#N/A</v>
      </c>
      <c r="C304" s="21">
        <f>VLOOKUP($C$1,'Hist Selic Meta'!A:F,6,FALSE)</f>
        <v>9.25</v>
      </c>
    </row>
    <row r="305" spans="1:3" x14ac:dyDescent="0.3">
      <c r="A305" s="20">
        <v>44657</v>
      </c>
      <c r="B305" s="21" t="e">
        <f>IF(VLOOKUP(A305,'Mediana Reunião Selic 30D'!$A$2:$XFC$10000,MATCH(B$1,'Mediana Reunião Selic 30D'!$A$2:$XDF$2,0),FALSE)=0,NA(),VLOOKUP(A305,'Mediana Reunião Selic 30D'!$A$2:$XFC$10000,MATCH(B$1,'Mediana Reunião Selic 30D'!$A$2:$XDF$2,0),FALSE))</f>
        <v>#N/A</v>
      </c>
      <c r="C305" s="21">
        <f>VLOOKUP($C$1,'Hist Selic Meta'!A:F,6,FALSE)</f>
        <v>9.25</v>
      </c>
    </row>
    <row r="306" spans="1:3" x14ac:dyDescent="0.3">
      <c r="A306" s="20">
        <v>44658</v>
      </c>
      <c r="B306" s="21" t="e">
        <f>IF(VLOOKUP(A306,'Mediana Reunião Selic 30D'!$A$2:$XFC$10000,MATCH(B$1,'Mediana Reunião Selic 30D'!$A$2:$XDF$2,0),FALSE)=0,NA(),VLOOKUP(A306,'Mediana Reunião Selic 30D'!$A$2:$XFC$10000,MATCH(B$1,'Mediana Reunião Selic 30D'!$A$2:$XDF$2,0),FALSE))</f>
        <v>#N/A</v>
      </c>
      <c r="C306" s="21">
        <f>VLOOKUP($C$1,'Hist Selic Meta'!A:F,6,FALSE)</f>
        <v>9.25</v>
      </c>
    </row>
    <row r="307" spans="1:3" x14ac:dyDescent="0.3">
      <c r="A307" s="20">
        <v>44659</v>
      </c>
      <c r="B307" s="21" t="e">
        <f>IF(VLOOKUP(A307,'Mediana Reunião Selic 30D'!$A$2:$XFC$10000,MATCH(B$1,'Mediana Reunião Selic 30D'!$A$2:$XDF$2,0),FALSE)=0,NA(),VLOOKUP(A307,'Mediana Reunião Selic 30D'!$A$2:$XFC$10000,MATCH(B$1,'Mediana Reunião Selic 30D'!$A$2:$XDF$2,0),FALSE))</f>
        <v>#N/A</v>
      </c>
      <c r="C307" s="21">
        <f>VLOOKUP($C$1,'Hist Selic Meta'!A:F,6,FALSE)</f>
        <v>9.25</v>
      </c>
    </row>
    <row r="308" spans="1:3" x14ac:dyDescent="0.3">
      <c r="A308" s="20">
        <v>44662</v>
      </c>
      <c r="B308" s="21" t="e">
        <f>IF(VLOOKUP(A308,'Mediana Reunião Selic 30D'!$A$2:$XFC$10000,MATCH(B$1,'Mediana Reunião Selic 30D'!$A$2:$XDF$2,0),FALSE)=0,NA(),VLOOKUP(A308,'Mediana Reunião Selic 30D'!$A$2:$XFC$10000,MATCH(B$1,'Mediana Reunião Selic 30D'!$A$2:$XDF$2,0),FALSE))</f>
        <v>#N/A</v>
      </c>
      <c r="C308" s="21">
        <f>VLOOKUP($C$1,'Hist Selic Meta'!A:F,6,FALSE)</f>
        <v>9.25</v>
      </c>
    </row>
    <row r="309" spans="1:3" x14ac:dyDescent="0.3">
      <c r="A309" s="20">
        <v>44663</v>
      </c>
      <c r="B309" s="21" t="e">
        <f>IF(VLOOKUP(A309,'Mediana Reunião Selic 30D'!$A$2:$XFC$10000,MATCH(B$1,'Mediana Reunião Selic 30D'!$A$2:$XDF$2,0),FALSE)=0,NA(),VLOOKUP(A309,'Mediana Reunião Selic 30D'!$A$2:$XFC$10000,MATCH(B$1,'Mediana Reunião Selic 30D'!$A$2:$XDF$2,0),FALSE))</f>
        <v>#N/A</v>
      </c>
      <c r="C309" s="21">
        <f>VLOOKUP($C$1,'Hist Selic Meta'!A:F,6,FALSE)</f>
        <v>9.25</v>
      </c>
    </row>
    <row r="310" spans="1:3" x14ac:dyDescent="0.3">
      <c r="A310" s="20">
        <v>44664</v>
      </c>
      <c r="B310" s="21" t="e">
        <f>IF(VLOOKUP(A310,'Mediana Reunião Selic 30D'!$A$2:$XFC$10000,MATCH(B$1,'Mediana Reunião Selic 30D'!$A$2:$XDF$2,0),FALSE)=0,NA(),VLOOKUP(A310,'Mediana Reunião Selic 30D'!$A$2:$XFC$10000,MATCH(B$1,'Mediana Reunião Selic 30D'!$A$2:$XDF$2,0),FALSE))</f>
        <v>#N/A</v>
      </c>
      <c r="C310" s="21">
        <f>VLOOKUP($C$1,'Hist Selic Meta'!A:F,6,FALSE)</f>
        <v>9.25</v>
      </c>
    </row>
    <row r="311" spans="1:3" x14ac:dyDescent="0.3">
      <c r="A311" s="20">
        <v>44665</v>
      </c>
      <c r="B311" s="21" t="e">
        <f>IF(VLOOKUP(A311,'Mediana Reunião Selic 30D'!$A$2:$XFC$10000,MATCH(B$1,'Mediana Reunião Selic 30D'!$A$2:$XDF$2,0),FALSE)=0,NA(),VLOOKUP(A311,'Mediana Reunião Selic 30D'!$A$2:$XFC$10000,MATCH(B$1,'Mediana Reunião Selic 30D'!$A$2:$XDF$2,0),FALSE))</f>
        <v>#N/A</v>
      </c>
      <c r="C311" s="21">
        <f>VLOOKUP($C$1,'Hist Selic Meta'!A:F,6,FALSE)</f>
        <v>9.25</v>
      </c>
    </row>
    <row r="312" spans="1:3" x14ac:dyDescent="0.3">
      <c r="A312" s="20">
        <v>44669</v>
      </c>
      <c r="B312" s="21" t="e">
        <f>IF(VLOOKUP(A312,'Mediana Reunião Selic 30D'!$A$2:$XFC$10000,MATCH(B$1,'Mediana Reunião Selic 30D'!$A$2:$XDF$2,0),FALSE)=0,NA(),VLOOKUP(A312,'Mediana Reunião Selic 30D'!$A$2:$XFC$10000,MATCH(B$1,'Mediana Reunião Selic 30D'!$A$2:$XDF$2,0),FALSE))</f>
        <v>#N/A</v>
      </c>
      <c r="C312" s="21">
        <f>VLOOKUP($C$1,'Hist Selic Meta'!A:F,6,FALSE)</f>
        <v>9.25</v>
      </c>
    </row>
    <row r="313" spans="1:3" x14ac:dyDescent="0.3">
      <c r="A313" s="20">
        <v>44670</v>
      </c>
      <c r="B313" s="21" t="e">
        <f>IF(VLOOKUP(A313,'Mediana Reunião Selic 30D'!$A$2:$XFC$10000,MATCH(B$1,'Mediana Reunião Selic 30D'!$A$2:$XDF$2,0),FALSE)=0,NA(),VLOOKUP(A313,'Mediana Reunião Selic 30D'!$A$2:$XFC$10000,MATCH(B$1,'Mediana Reunião Selic 30D'!$A$2:$XDF$2,0),FALSE))</f>
        <v>#N/A</v>
      </c>
      <c r="C313" s="21">
        <f>VLOOKUP($C$1,'Hist Selic Meta'!A:F,6,FALSE)</f>
        <v>9.25</v>
      </c>
    </row>
    <row r="314" spans="1:3" x14ac:dyDescent="0.3">
      <c r="A314" s="20">
        <v>44671</v>
      </c>
      <c r="B314" s="21" t="e">
        <f>IF(VLOOKUP(A314,'Mediana Reunião Selic 30D'!$A$2:$XFC$10000,MATCH(B$1,'Mediana Reunião Selic 30D'!$A$2:$XDF$2,0),FALSE)=0,NA(),VLOOKUP(A314,'Mediana Reunião Selic 30D'!$A$2:$XFC$10000,MATCH(B$1,'Mediana Reunião Selic 30D'!$A$2:$XDF$2,0),FALSE))</f>
        <v>#N/A</v>
      </c>
      <c r="C314" s="21">
        <f>VLOOKUP($C$1,'Hist Selic Meta'!A:F,6,FALSE)</f>
        <v>9.25</v>
      </c>
    </row>
    <row r="315" spans="1:3" x14ac:dyDescent="0.3">
      <c r="A315" s="20">
        <v>44673</v>
      </c>
      <c r="B315" s="21" t="e">
        <f>IF(VLOOKUP(A315,'Mediana Reunião Selic 30D'!$A$2:$XFC$10000,MATCH(B$1,'Mediana Reunião Selic 30D'!$A$2:$XDF$2,0),FALSE)=0,NA(),VLOOKUP(A315,'Mediana Reunião Selic 30D'!$A$2:$XFC$10000,MATCH(B$1,'Mediana Reunião Selic 30D'!$A$2:$XDF$2,0),FALSE))</f>
        <v>#N/A</v>
      </c>
      <c r="C315" s="21">
        <f>VLOOKUP($C$1,'Hist Selic Meta'!A:F,6,FALSE)</f>
        <v>9.25</v>
      </c>
    </row>
    <row r="316" spans="1:3" x14ac:dyDescent="0.3">
      <c r="A316" s="20">
        <v>44676</v>
      </c>
      <c r="B316" s="21" t="e">
        <f>IF(VLOOKUP(A316,'Mediana Reunião Selic 30D'!$A$2:$XFC$10000,MATCH(B$1,'Mediana Reunião Selic 30D'!$A$2:$XDF$2,0),FALSE)=0,NA(),VLOOKUP(A316,'Mediana Reunião Selic 30D'!$A$2:$XFC$10000,MATCH(B$1,'Mediana Reunião Selic 30D'!$A$2:$XDF$2,0),FALSE))</f>
        <v>#N/A</v>
      </c>
      <c r="C316" s="21">
        <f>VLOOKUP($C$1,'Hist Selic Meta'!A:F,6,FALSE)</f>
        <v>9.25</v>
      </c>
    </row>
    <row r="317" spans="1:3" x14ac:dyDescent="0.3">
      <c r="A317" s="20">
        <v>44677</v>
      </c>
      <c r="B317" s="21" t="e">
        <f>IF(VLOOKUP(A317,'Mediana Reunião Selic 30D'!$A$2:$XFC$10000,MATCH(B$1,'Mediana Reunião Selic 30D'!$A$2:$XDF$2,0),FALSE)=0,NA(),VLOOKUP(A317,'Mediana Reunião Selic 30D'!$A$2:$XFC$10000,MATCH(B$1,'Mediana Reunião Selic 30D'!$A$2:$XDF$2,0),FALSE))</f>
        <v>#N/A</v>
      </c>
      <c r="C317" s="21">
        <f>VLOOKUP($C$1,'Hist Selic Meta'!A:F,6,FALSE)</f>
        <v>9.25</v>
      </c>
    </row>
    <row r="318" spans="1:3" x14ac:dyDescent="0.3">
      <c r="A318" s="20">
        <v>44678</v>
      </c>
      <c r="B318" s="21" t="e">
        <f>IF(VLOOKUP(A318,'Mediana Reunião Selic 30D'!$A$2:$XFC$10000,MATCH(B$1,'Mediana Reunião Selic 30D'!$A$2:$XDF$2,0),FALSE)=0,NA(),VLOOKUP(A318,'Mediana Reunião Selic 30D'!$A$2:$XFC$10000,MATCH(B$1,'Mediana Reunião Selic 30D'!$A$2:$XDF$2,0),FALSE))</f>
        <v>#N/A</v>
      </c>
      <c r="C318" s="21">
        <f>VLOOKUP($C$1,'Hist Selic Meta'!A:F,6,FALSE)</f>
        <v>9.25</v>
      </c>
    </row>
    <row r="319" spans="1:3" x14ac:dyDescent="0.3">
      <c r="A319" s="20">
        <v>44679</v>
      </c>
      <c r="B319" s="21" t="e">
        <f>IF(VLOOKUP(A319,'Mediana Reunião Selic 30D'!$A$2:$XFC$10000,MATCH(B$1,'Mediana Reunião Selic 30D'!$A$2:$XDF$2,0),FALSE)=0,NA(),VLOOKUP(A319,'Mediana Reunião Selic 30D'!$A$2:$XFC$10000,MATCH(B$1,'Mediana Reunião Selic 30D'!$A$2:$XDF$2,0),FALSE))</f>
        <v>#N/A</v>
      </c>
      <c r="C319" s="21">
        <f>VLOOKUP($C$1,'Hist Selic Meta'!A:F,6,FALSE)</f>
        <v>9.25</v>
      </c>
    </row>
    <row r="320" spans="1:3" x14ac:dyDescent="0.3">
      <c r="A320" s="20">
        <v>44680</v>
      </c>
      <c r="B320" s="21" t="e">
        <f>IF(VLOOKUP(A320,'Mediana Reunião Selic 30D'!$A$2:$XFC$10000,MATCH(B$1,'Mediana Reunião Selic 30D'!$A$2:$XDF$2,0),FALSE)=0,NA(),VLOOKUP(A320,'Mediana Reunião Selic 30D'!$A$2:$XFC$10000,MATCH(B$1,'Mediana Reunião Selic 30D'!$A$2:$XDF$2,0),FALSE))</f>
        <v>#N/A</v>
      </c>
      <c r="C320" s="21">
        <f>VLOOKUP($C$1,'Hist Selic Meta'!A:F,6,FALSE)</f>
        <v>9.25</v>
      </c>
    </row>
    <row r="321" spans="1:3" x14ac:dyDescent="0.3">
      <c r="A321" s="20">
        <v>44683</v>
      </c>
      <c r="B321" s="21" t="e">
        <f>IF(VLOOKUP(A321,'Mediana Reunião Selic 30D'!$A$2:$XFC$10000,MATCH(B$1,'Mediana Reunião Selic 30D'!$A$2:$XDF$2,0),FALSE)=0,NA(),VLOOKUP(A321,'Mediana Reunião Selic 30D'!$A$2:$XFC$10000,MATCH(B$1,'Mediana Reunião Selic 30D'!$A$2:$XDF$2,0),FALSE))</f>
        <v>#N/A</v>
      </c>
      <c r="C321" s="21">
        <f>VLOOKUP($C$1,'Hist Selic Meta'!A:F,6,FALSE)</f>
        <v>9.25</v>
      </c>
    </row>
    <row r="322" spans="1:3" x14ac:dyDescent="0.3">
      <c r="A322" s="20">
        <v>44684</v>
      </c>
      <c r="B322" s="21" t="e">
        <f>IF(VLOOKUP(A322,'Mediana Reunião Selic 30D'!$A$2:$XFC$10000,MATCH(B$1,'Mediana Reunião Selic 30D'!$A$2:$XDF$2,0),FALSE)=0,NA(),VLOOKUP(A322,'Mediana Reunião Selic 30D'!$A$2:$XFC$10000,MATCH(B$1,'Mediana Reunião Selic 30D'!$A$2:$XDF$2,0),FALSE))</f>
        <v>#N/A</v>
      </c>
      <c r="C322" s="21">
        <f>VLOOKUP($C$1,'Hist Selic Meta'!A:F,6,FALSE)</f>
        <v>9.25</v>
      </c>
    </row>
    <row r="323" spans="1:3" x14ac:dyDescent="0.3">
      <c r="A323" s="20">
        <v>44685</v>
      </c>
      <c r="B323" s="21" t="e">
        <f>IF(VLOOKUP(A323,'Mediana Reunião Selic 30D'!$A$2:$XFC$10000,MATCH(B$1,'Mediana Reunião Selic 30D'!$A$2:$XDF$2,0),FALSE)=0,NA(),VLOOKUP(A323,'Mediana Reunião Selic 30D'!$A$2:$XFC$10000,MATCH(B$1,'Mediana Reunião Selic 30D'!$A$2:$XDF$2,0),FALSE))</f>
        <v>#N/A</v>
      </c>
      <c r="C323" s="21">
        <f>VLOOKUP($C$1,'Hist Selic Meta'!A:F,6,FALSE)</f>
        <v>9.25</v>
      </c>
    </row>
    <row r="324" spans="1:3" x14ac:dyDescent="0.3">
      <c r="A324" s="20">
        <v>44686</v>
      </c>
      <c r="B324" s="21" t="e">
        <f>IF(VLOOKUP(A324,'Mediana Reunião Selic 30D'!$A$2:$XFC$10000,MATCH(B$1,'Mediana Reunião Selic 30D'!$A$2:$XDF$2,0),FALSE)=0,NA(),VLOOKUP(A324,'Mediana Reunião Selic 30D'!$A$2:$XFC$10000,MATCH(B$1,'Mediana Reunião Selic 30D'!$A$2:$XDF$2,0),FALSE))</f>
        <v>#N/A</v>
      </c>
      <c r="C324" s="21">
        <f>VLOOKUP($C$1,'Hist Selic Meta'!A:F,6,FALSE)</f>
        <v>9.25</v>
      </c>
    </row>
    <row r="325" spans="1:3" x14ac:dyDescent="0.3">
      <c r="A325" s="20">
        <v>44687</v>
      </c>
      <c r="B325" s="21" t="e">
        <f>IF(VLOOKUP(A325,'Mediana Reunião Selic 30D'!$A$2:$XFC$10000,MATCH(B$1,'Mediana Reunião Selic 30D'!$A$2:$XDF$2,0),FALSE)=0,NA(),VLOOKUP(A325,'Mediana Reunião Selic 30D'!$A$2:$XFC$10000,MATCH(B$1,'Mediana Reunião Selic 30D'!$A$2:$XDF$2,0),FALSE))</f>
        <v>#N/A</v>
      </c>
      <c r="C325" s="21">
        <f>VLOOKUP($C$1,'Hist Selic Meta'!A:F,6,FALSE)</f>
        <v>9.25</v>
      </c>
    </row>
    <row r="326" spans="1:3" x14ac:dyDescent="0.3">
      <c r="A326" s="20">
        <v>44690</v>
      </c>
      <c r="B326" s="21" t="e">
        <f>IF(VLOOKUP(A326,'Mediana Reunião Selic 30D'!$A$2:$XFC$10000,MATCH(B$1,'Mediana Reunião Selic 30D'!$A$2:$XDF$2,0),FALSE)=0,NA(),VLOOKUP(A326,'Mediana Reunião Selic 30D'!$A$2:$XFC$10000,MATCH(B$1,'Mediana Reunião Selic 30D'!$A$2:$XDF$2,0),FALSE))</f>
        <v>#N/A</v>
      </c>
      <c r="C326" s="21">
        <f>VLOOKUP($C$1,'Hist Selic Meta'!A:F,6,FALSE)</f>
        <v>9.25</v>
      </c>
    </row>
    <row r="327" spans="1:3" x14ac:dyDescent="0.3">
      <c r="A327" s="20">
        <v>44691</v>
      </c>
      <c r="B327" s="21" t="e">
        <f>IF(VLOOKUP(A327,'Mediana Reunião Selic 30D'!$A$2:$XFC$10000,MATCH(B$1,'Mediana Reunião Selic 30D'!$A$2:$XDF$2,0),FALSE)=0,NA(),VLOOKUP(A327,'Mediana Reunião Selic 30D'!$A$2:$XFC$10000,MATCH(B$1,'Mediana Reunião Selic 30D'!$A$2:$XDF$2,0),FALSE))</f>
        <v>#N/A</v>
      </c>
      <c r="C327" s="21">
        <f>VLOOKUP($C$1,'Hist Selic Meta'!A:F,6,FALSE)</f>
        <v>9.25</v>
      </c>
    </row>
    <row r="328" spans="1:3" x14ac:dyDescent="0.3">
      <c r="A328" s="20">
        <v>44692</v>
      </c>
      <c r="B328" s="21" t="e">
        <f>IF(VLOOKUP(A328,'Mediana Reunião Selic 30D'!$A$2:$XFC$10000,MATCH(B$1,'Mediana Reunião Selic 30D'!$A$2:$XDF$2,0),FALSE)=0,NA(),VLOOKUP(A328,'Mediana Reunião Selic 30D'!$A$2:$XFC$10000,MATCH(B$1,'Mediana Reunião Selic 30D'!$A$2:$XDF$2,0),FALSE))</f>
        <v>#N/A</v>
      </c>
      <c r="C328" s="21">
        <f>VLOOKUP($C$1,'Hist Selic Meta'!A:F,6,FALSE)</f>
        <v>9.25</v>
      </c>
    </row>
    <row r="329" spans="1:3" x14ac:dyDescent="0.3">
      <c r="A329" s="20">
        <v>44693</v>
      </c>
      <c r="B329" s="21" t="e">
        <f>IF(VLOOKUP(A329,'Mediana Reunião Selic 30D'!$A$2:$XFC$10000,MATCH(B$1,'Mediana Reunião Selic 30D'!$A$2:$XDF$2,0),FALSE)=0,NA(),VLOOKUP(A329,'Mediana Reunião Selic 30D'!$A$2:$XFC$10000,MATCH(B$1,'Mediana Reunião Selic 30D'!$A$2:$XDF$2,0),FALSE))</f>
        <v>#N/A</v>
      </c>
      <c r="C329" s="21">
        <f>VLOOKUP($C$1,'Hist Selic Meta'!A:F,6,FALSE)</f>
        <v>9.25</v>
      </c>
    </row>
    <row r="330" spans="1:3" x14ac:dyDescent="0.3">
      <c r="A330" s="20">
        <v>44694</v>
      </c>
      <c r="B330" s="21" t="e">
        <f>IF(VLOOKUP(A330,'Mediana Reunião Selic 30D'!$A$2:$XFC$10000,MATCH(B$1,'Mediana Reunião Selic 30D'!$A$2:$XDF$2,0),FALSE)=0,NA(),VLOOKUP(A330,'Mediana Reunião Selic 30D'!$A$2:$XFC$10000,MATCH(B$1,'Mediana Reunião Selic 30D'!$A$2:$XDF$2,0),FALSE))</f>
        <v>#N/A</v>
      </c>
      <c r="C330" s="21">
        <f>VLOOKUP($C$1,'Hist Selic Meta'!A:F,6,FALSE)</f>
        <v>9.25</v>
      </c>
    </row>
    <row r="331" spans="1:3" x14ac:dyDescent="0.3">
      <c r="A331" s="20">
        <v>44697</v>
      </c>
      <c r="B331" s="21" t="e">
        <f>IF(VLOOKUP(A331,'Mediana Reunião Selic 30D'!$A$2:$XFC$10000,MATCH(B$1,'Mediana Reunião Selic 30D'!$A$2:$XDF$2,0),FALSE)=0,NA(),VLOOKUP(A331,'Mediana Reunião Selic 30D'!$A$2:$XFC$10000,MATCH(B$1,'Mediana Reunião Selic 30D'!$A$2:$XDF$2,0),FALSE))</f>
        <v>#N/A</v>
      </c>
      <c r="C331" s="21">
        <f>VLOOKUP($C$1,'Hist Selic Meta'!A:F,6,FALSE)</f>
        <v>9.25</v>
      </c>
    </row>
    <row r="332" spans="1:3" x14ac:dyDescent="0.3">
      <c r="A332" s="20">
        <v>44698</v>
      </c>
      <c r="B332" s="21" t="e">
        <f>IF(VLOOKUP(A332,'Mediana Reunião Selic 30D'!$A$2:$XFC$10000,MATCH(B$1,'Mediana Reunião Selic 30D'!$A$2:$XDF$2,0),FALSE)=0,NA(),VLOOKUP(A332,'Mediana Reunião Selic 30D'!$A$2:$XFC$10000,MATCH(B$1,'Mediana Reunião Selic 30D'!$A$2:$XDF$2,0),FALSE))</f>
        <v>#N/A</v>
      </c>
      <c r="C332" s="21">
        <f>VLOOKUP($C$1,'Hist Selic Meta'!A:F,6,FALSE)</f>
        <v>9.25</v>
      </c>
    </row>
    <row r="333" spans="1:3" x14ac:dyDescent="0.3">
      <c r="A333" s="20">
        <v>44699</v>
      </c>
      <c r="B333" s="21" t="e">
        <f>IF(VLOOKUP(A333,'Mediana Reunião Selic 30D'!$A$2:$XFC$10000,MATCH(B$1,'Mediana Reunião Selic 30D'!$A$2:$XDF$2,0),FALSE)=0,NA(),VLOOKUP(A333,'Mediana Reunião Selic 30D'!$A$2:$XFC$10000,MATCH(B$1,'Mediana Reunião Selic 30D'!$A$2:$XDF$2,0),FALSE))</f>
        <v>#N/A</v>
      </c>
      <c r="C333" s="21">
        <f>VLOOKUP($C$1,'Hist Selic Meta'!A:F,6,FALSE)</f>
        <v>9.25</v>
      </c>
    </row>
    <row r="334" spans="1:3" x14ac:dyDescent="0.3">
      <c r="A334" s="20">
        <v>44700</v>
      </c>
      <c r="B334" s="21" t="e">
        <f>IF(VLOOKUP(A334,'Mediana Reunião Selic 30D'!$A$2:$XFC$10000,MATCH(B$1,'Mediana Reunião Selic 30D'!$A$2:$XDF$2,0),FALSE)=0,NA(),VLOOKUP(A334,'Mediana Reunião Selic 30D'!$A$2:$XFC$10000,MATCH(B$1,'Mediana Reunião Selic 30D'!$A$2:$XDF$2,0),FALSE))</f>
        <v>#N/A</v>
      </c>
      <c r="C334" s="21">
        <f>VLOOKUP($C$1,'Hist Selic Meta'!A:F,6,FALSE)</f>
        <v>9.25</v>
      </c>
    </row>
    <row r="335" spans="1:3" x14ac:dyDescent="0.3">
      <c r="A335" s="20">
        <v>44701</v>
      </c>
      <c r="B335" s="21" t="e">
        <f>IF(VLOOKUP(A335,'Mediana Reunião Selic 30D'!$A$2:$XFC$10000,MATCH(B$1,'Mediana Reunião Selic 30D'!$A$2:$XDF$2,0),FALSE)=0,NA(),VLOOKUP(A335,'Mediana Reunião Selic 30D'!$A$2:$XFC$10000,MATCH(B$1,'Mediana Reunião Selic 30D'!$A$2:$XDF$2,0),FALSE))</f>
        <v>#N/A</v>
      </c>
      <c r="C335" s="21">
        <f>VLOOKUP($C$1,'Hist Selic Meta'!A:F,6,FALSE)</f>
        <v>9.25</v>
      </c>
    </row>
    <row r="336" spans="1:3" x14ac:dyDescent="0.3">
      <c r="A336" s="20">
        <v>44704</v>
      </c>
      <c r="B336" s="21" t="e">
        <f>IF(VLOOKUP(A336,'Mediana Reunião Selic 30D'!$A$2:$XFC$10000,MATCH(B$1,'Mediana Reunião Selic 30D'!$A$2:$XDF$2,0),FALSE)=0,NA(),VLOOKUP(A336,'Mediana Reunião Selic 30D'!$A$2:$XFC$10000,MATCH(B$1,'Mediana Reunião Selic 30D'!$A$2:$XDF$2,0),FALSE))</f>
        <v>#N/A</v>
      </c>
      <c r="C336" s="21">
        <f>VLOOKUP($C$1,'Hist Selic Meta'!A:F,6,FALSE)</f>
        <v>9.25</v>
      </c>
    </row>
    <row r="337" spans="1:3" x14ac:dyDescent="0.3">
      <c r="A337" s="20">
        <v>44705</v>
      </c>
      <c r="B337" s="21" t="e">
        <f>IF(VLOOKUP(A337,'Mediana Reunião Selic 30D'!$A$2:$XFC$10000,MATCH(B$1,'Mediana Reunião Selic 30D'!$A$2:$XDF$2,0),FALSE)=0,NA(),VLOOKUP(A337,'Mediana Reunião Selic 30D'!$A$2:$XFC$10000,MATCH(B$1,'Mediana Reunião Selic 30D'!$A$2:$XDF$2,0),FALSE))</f>
        <v>#N/A</v>
      </c>
      <c r="C337" s="21">
        <f>VLOOKUP($C$1,'Hist Selic Meta'!A:F,6,FALSE)</f>
        <v>9.25</v>
      </c>
    </row>
    <row r="338" spans="1:3" x14ac:dyDescent="0.3">
      <c r="A338" s="20">
        <v>44706</v>
      </c>
      <c r="B338" s="21" t="e">
        <f>IF(VLOOKUP(A338,'Mediana Reunião Selic 30D'!$A$2:$XFC$10000,MATCH(B$1,'Mediana Reunião Selic 30D'!$A$2:$XDF$2,0),FALSE)=0,NA(),VLOOKUP(A338,'Mediana Reunião Selic 30D'!$A$2:$XFC$10000,MATCH(B$1,'Mediana Reunião Selic 30D'!$A$2:$XDF$2,0),FALSE))</f>
        <v>#N/A</v>
      </c>
      <c r="C338" s="21">
        <f>VLOOKUP($C$1,'Hist Selic Meta'!A:F,6,FALSE)</f>
        <v>9.25</v>
      </c>
    </row>
    <row r="339" spans="1:3" x14ac:dyDescent="0.3">
      <c r="A339" s="20">
        <v>44707</v>
      </c>
      <c r="B339" s="21" t="e">
        <f>IF(VLOOKUP(A339,'Mediana Reunião Selic 30D'!$A$2:$XFC$10000,MATCH(B$1,'Mediana Reunião Selic 30D'!$A$2:$XDF$2,0),FALSE)=0,NA(),VLOOKUP(A339,'Mediana Reunião Selic 30D'!$A$2:$XFC$10000,MATCH(B$1,'Mediana Reunião Selic 30D'!$A$2:$XDF$2,0),FALSE))</f>
        <v>#N/A</v>
      </c>
      <c r="C339" s="21">
        <f>VLOOKUP($C$1,'Hist Selic Meta'!A:F,6,FALSE)</f>
        <v>9.25</v>
      </c>
    </row>
    <row r="340" spans="1:3" x14ac:dyDescent="0.3">
      <c r="A340" s="20">
        <v>44708</v>
      </c>
      <c r="B340" s="21" t="e">
        <f>IF(VLOOKUP(A340,'Mediana Reunião Selic 30D'!$A$2:$XFC$10000,MATCH(B$1,'Mediana Reunião Selic 30D'!$A$2:$XDF$2,0),FALSE)=0,NA(),VLOOKUP(A340,'Mediana Reunião Selic 30D'!$A$2:$XFC$10000,MATCH(B$1,'Mediana Reunião Selic 30D'!$A$2:$XDF$2,0),FALSE))</f>
        <v>#N/A</v>
      </c>
      <c r="C340" s="21">
        <f>VLOOKUP($C$1,'Hist Selic Meta'!A:F,6,FALSE)</f>
        <v>9.25</v>
      </c>
    </row>
    <row r="341" spans="1:3" x14ac:dyDescent="0.3">
      <c r="A341" s="20">
        <v>44711</v>
      </c>
      <c r="B341" s="21" t="e">
        <f>IF(VLOOKUP(A341,'Mediana Reunião Selic 30D'!$A$2:$XFC$10000,MATCH(B$1,'Mediana Reunião Selic 30D'!$A$2:$XDF$2,0),FALSE)=0,NA(),VLOOKUP(A341,'Mediana Reunião Selic 30D'!$A$2:$XFC$10000,MATCH(B$1,'Mediana Reunião Selic 30D'!$A$2:$XDF$2,0),FALSE))</f>
        <v>#N/A</v>
      </c>
      <c r="C341" s="21">
        <f>VLOOKUP($C$1,'Hist Selic Meta'!A:F,6,FALSE)</f>
        <v>9.25</v>
      </c>
    </row>
    <row r="342" spans="1:3" x14ac:dyDescent="0.3">
      <c r="A342" s="20">
        <v>44712</v>
      </c>
      <c r="B342" s="21" t="e">
        <f>IF(VLOOKUP(A342,'Mediana Reunião Selic 30D'!$A$2:$XFC$10000,MATCH(B$1,'Mediana Reunião Selic 30D'!$A$2:$XDF$2,0),FALSE)=0,NA(),VLOOKUP(A342,'Mediana Reunião Selic 30D'!$A$2:$XFC$10000,MATCH(B$1,'Mediana Reunião Selic 30D'!$A$2:$XDF$2,0),FALSE))</f>
        <v>#N/A</v>
      </c>
      <c r="C342" s="21">
        <f>VLOOKUP($C$1,'Hist Selic Meta'!A:F,6,FALSE)</f>
        <v>9.25</v>
      </c>
    </row>
    <row r="343" spans="1:3" x14ac:dyDescent="0.3">
      <c r="A343" s="20">
        <v>44713</v>
      </c>
      <c r="B343" s="21" t="e">
        <f>IF(VLOOKUP(A343,'Mediana Reunião Selic 30D'!$A$2:$XFC$10000,MATCH(B$1,'Mediana Reunião Selic 30D'!$A$2:$XDF$2,0),FALSE)=0,NA(),VLOOKUP(A343,'Mediana Reunião Selic 30D'!$A$2:$XFC$10000,MATCH(B$1,'Mediana Reunião Selic 30D'!$A$2:$XDF$2,0),FALSE))</f>
        <v>#N/A</v>
      </c>
      <c r="C343" s="21">
        <f>VLOOKUP($C$1,'Hist Selic Meta'!A:F,6,FALSE)</f>
        <v>9.25</v>
      </c>
    </row>
    <row r="344" spans="1:3" x14ac:dyDescent="0.3">
      <c r="A344" s="20">
        <v>44714</v>
      </c>
      <c r="B344" s="21" t="e">
        <f>IF(VLOOKUP(A344,'Mediana Reunião Selic 30D'!$A$2:$XFC$10000,MATCH(B$1,'Mediana Reunião Selic 30D'!$A$2:$XDF$2,0),FALSE)=0,NA(),VLOOKUP(A344,'Mediana Reunião Selic 30D'!$A$2:$XFC$10000,MATCH(B$1,'Mediana Reunião Selic 30D'!$A$2:$XDF$2,0),FALSE))</f>
        <v>#N/A</v>
      </c>
      <c r="C344" s="21">
        <f>VLOOKUP($C$1,'Hist Selic Meta'!A:F,6,FALSE)</f>
        <v>9.25</v>
      </c>
    </row>
    <row r="345" spans="1:3" x14ac:dyDescent="0.3">
      <c r="A345" s="20">
        <v>44715</v>
      </c>
      <c r="B345" s="21" t="e">
        <f>IF(VLOOKUP(A345,'Mediana Reunião Selic 30D'!$A$2:$XFC$10000,MATCH(B$1,'Mediana Reunião Selic 30D'!$A$2:$XDF$2,0),FALSE)=0,NA(),VLOOKUP(A345,'Mediana Reunião Selic 30D'!$A$2:$XFC$10000,MATCH(B$1,'Mediana Reunião Selic 30D'!$A$2:$XDF$2,0),FALSE))</f>
        <v>#N/A</v>
      </c>
      <c r="C345" s="21">
        <f>VLOOKUP($C$1,'Hist Selic Meta'!A:F,6,FALSE)</f>
        <v>9.25</v>
      </c>
    </row>
    <row r="346" spans="1:3" x14ac:dyDescent="0.3">
      <c r="A346" s="20">
        <v>44718</v>
      </c>
      <c r="B346" s="21" t="e">
        <f>IF(VLOOKUP(A346,'Mediana Reunião Selic 30D'!$A$2:$XFC$10000,MATCH(B$1,'Mediana Reunião Selic 30D'!$A$2:$XDF$2,0),FALSE)=0,NA(),VLOOKUP(A346,'Mediana Reunião Selic 30D'!$A$2:$XFC$10000,MATCH(B$1,'Mediana Reunião Selic 30D'!$A$2:$XDF$2,0),FALSE))</f>
        <v>#N/A</v>
      </c>
      <c r="C346" s="21">
        <f>VLOOKUP($C$1,'Hist Selic Meta'!A:F,6,FALSE)</f>
        <v>9.25</v>
      </c>
    </row>
    <row r="347" spans="1:3" x14ac:dyDescent="0.3">
      <c r="A347" s="20">
        <v>44719</v>
      </c>
      <c r="B347" s="21" t="e">
        <f>IF(VLOOKUP(A347,'Mediana Reunião Selic 30D'!$A$2:$XFC$10000,MATCH(B$1,'Mediana Reunião Selic 30D'!$A$2:$XDF$2,0),FALSE)=0,NA(),VLOOKUP(A347,'Mediana Reunião Selic 30D'!$A$2:$XFC$10000,MATCH(B$1,'Mediana Reunião Selic 30D'!$A$2:$XDF$2,0),FALSE))</f>
        <v>#N/A</v>
      </c>
      <c r="C347" s="21">
        <f>VLOOKUP($C$1,'Hist Selic Meta'!A:F,6,FALSE)</f>
        <v>9.25</v>
      </c>
    </row>
    <row r="348" spans="1:3" x14ac:dyDescent="0.3">
      <c r="A348" s="20">
        <v>44720</v>
      </c>
      <c r="B348" s="21" t="e">
        <f>IF(VLOOKUP(A348,'Mediana Reunião Selic 30D'!$A$2:$XFC$10000,MATCH(B$1,'Mediana Reunião Selic 30D'!$A$2:$XDF$2,0),FALSE)=0,NA(),VLOOKUP(A348,'Mediana Reunião Selic 30D'!$A$2:$XFC$10000,MATCH(B$1,'Mediana Reunião Selic 30D'!$A$2:$XDF$2,0),FALSE))</f>
        <v>#N/A</v>
      </c>
      <c r="C348" s="21">
        <f>VLOOKUP($C$1,'Hist Selic Meta'!A:F,6,FALSE)</f>
        <v>9.25</v>
      </c>
    </row>
    <row r="349" spans="1:3" x14ac:dyDescent="0.3">
      <c r="A349" s="20">
        <v>44721</v>
      </c>
      <c r="B349" s="21" t="e">
        <f>IF(VLOOKUP(A349,'Mediana Reunião Selic 30D'!$A$2:$XFC$10000,MATCH(B$1,'Mediana Reunião Selic 30D'!$A$2:$XDF$2,0),FALSE)=0,NA(),VLOOKUP(A349,'Mediana Reunião Selic 30D'!$A$2:$XFC$10000,MATCH(B$1,'Mediana Reunião Selic 30D'!$A$2:$XDF$2,0),FALSE))</f>
        <v>#N/A</v>
      </c>
      <c r="C349" s="21">
        <f>VLOOKUP($C$1,'Hist Selic Meta'!A:F,6,FALSE)</f>
        <v>9.25</v>
      </c>
    </row>
    <row r="350" spans="1:3" x14ac:dyDescent="0.3">
      <c r="A350" s="20">
        <v>44722</v>
      </c>
      <c r="B350" s="21" t="e">
        <f>IF(VLOOKUP(A350,'Mediana Reunião Selic 30D'!$A$2:$XFC$10000,MATCH(B$1,'Mediana Reunião Selic 30D'!$A$2:$XDF$2,0),FALSE)=0,NA(),VLOOKUP(A350,'Mediana Reunião Selic 30D'!$A$2:$XFC$10000,MATCH(B$1,'Mediana Reunião Selic 30D'!$A$2:$XDF$2,0),FALSE))</f>
        <v>#N/A</v>
      </c>
      <c r="C350" s="21">
        <f>VLOOKUP($C$1,'Hist Selic Meta'!A:F,6,FALSE)</f>
        <v>9.25</v>
      </c>
    </row>
    <row r="351" spans="1:3" x14ac:dyDescent="0.3">
      <c r="A351" s="20">
        <v>44725</v>
      </c>
      <c r="B351" s="21" t="e">
        <f>IF(VLOOKUP(A351,'Mediana Reunião Selic 30D'!$A$2:$XFC$10000,MATCH(B$1,'Mediana Reunião Selic 30D'!$A$2:$XDF$2,0),FALSE)=0,NA(),VLOOKUP(A351,'Mediana Reunião Selic 30D'!$A$2:$XFC$10000,MATCH(B$1,'Mediana Reunião Selic 30D'!$A$2:$XDF$2,0),FALSE))</f>
        <v>#N/A</v>
      </c>
      <c r="C351" s="21">
        <f>VLOOKUP($C$1,'Hist Selic Meta'!A:F,6,FALSE)</f>
        <v>9.25</v>
      </c>
    </row>
    <row r="352" spans="1:3" x14ac:dyDescent="0.3">
      <c r="A352" s="20">
        <v>44726</v>
      </c>
      <c r="B352" s="21" t="e">
        <f>IF(VLOOKUP(A352,'Mediana Reunião Selic 30D'!$A$2:$XFC$10000,MATCH(B$1,'Mediana Reunião Selic 30D'!$A$2:$XDF$2,0),FALSE)=0,NA(),VLOOKUP(A352,'Mediana Reunião Selic 30D'!$A$2:$XFC$10000,MATCH(B$1,'Mediana Reunião Selic 30D'!$A$2:$XDF$2,0),FALSE))</f>
        <v>#N/A</v>
      </c>
      <c r="C352" s="21">
        <f>VLOOKUP($C$1,'Hist Selic Meta'!A:F,6,FALSE)</f>
        <v>9.25</v>
      </c>
    </row>
    <row r="353" spans="1:3" x14ac:dyDescent="0.3">
      <c r="A353" s="20">
        <v>44727</v>
      </c>
      <c r="B353" s="21" t="e">
        <f>IF(VLOOKUP(A353,'Mediana Reunião Selic 30D'!$A$2:$XFC$10000,MATCH(B$1,'Mediana Reunião Selic 30D'!$A$2:$XDF$2,0),FALSE)=0,NA(),VLOOKUP(A353,'Mediana Reunião Selic 30D'!$A$2:$XFC$10000,MATCH(B$1,'Mediana Reunião Selic 30D'!$A$2:$XDF$2,0),FALSE))</f>
        <v>#N/A</v>
      </c>
      <c r="C353" s="21">
        <f>VLOOKUP($C$1,'Hist Selic Meta'!A:F,6,FALSE)</f>
        <v>9.25</v>
      </c>
    </row>
    <row r="354" spans="1:3" x14ac:dyDescent="0.3">
      <c r="A354" s="20">
        <v>44729</v>
      </c>
      <c r="B354" s="21" t="e">
        <f>IF(VLOOKUP(A354,'Mediana Reunião Selic 30D'!$A$2:$XFC$10000,MATCH(B$1,'Mediana Reunião Selic 30D'!$A$2:$XDF$2,0),FALSE)=0,NA(),VLOOKUP(A354,'Mediana Reunião Selic 30D'!$A$2:$XFC$10000,MATCH(B$1,'Mediana Reunião Selic 30D'!$A$2:$XDF$2,0),FALSE))</f>
        <v>#N/A</v>
      </c>
      <c r="C354" s="21">
        <f>VLOOKUP($C$1,'Hist Selic Meta'!A:F,6,FALSE)</f>
        <v>9.25</v>
      </c>
    </row>
    <row r="355" spans="1:3" x14ac:dyDescent="0.3">
      <c r="A355" s="20">
        <v>44732</v>
      </c>
      <c r="B355" s="21" t="e">
        <f>IF(VLOOKUP(A355,'Mediana Reunião Selic 30D'!$A$2:$XFC$10000,MATCH(B$1,'Mediana Reunião Selic 30D'!$A$2:$XDF$2,0),FALSE)=0,NA(),VLOOKUP(A355,'Mediana Reunião Selic 30D'!$A$2:$XFC$10000,MATCH(B$1,'Mediana Reunião Selic 30D'!$A$2:$XDF$2,0),FALSE))</f>
        <v>#N/A</v>
      </c>
      <c r="C355" s="21">
        <f>VLOOKUP($C$1,'Hist Selic Meta'!A:F,6,FALSE)</f>
        <v>9.25</v>
      </c>
    </row>
    <row r="356" spans="1:3" x14ac:dyDescent="0.3">
      <c r="A356" s="20">
        <v>44733</v>
      </c>
      <c r="B356" s="21" t="e">
        <f>IF(VLOOKUP(A356,'Mediana Reunião Selic 30D'!$A$2:$XFC$10000,MATCH(B$1,'Mediana Reunião Selic 30D'!$A$2:$XDF$2,0),FALSE)=0,NA(),VLOOKUP(A356,'Mediana Reunião Selic 30D'!$A$2:$XFC$10000,MATCH(B$1,'Mediana Reunião Selic 30D'!$A$2:$XDF$2,0),FALSE))</f>
        <v>#N/A</v>
      </c>
      <c r="C356" s="21">
        <f>VLOOKUP($C$1,'Hist Selic Meta'!A:F,6,FALSE)</f>
        <v>9.25</v>
      </c>
    </row>
    <row r="357" spans="1:3" x14ac:dyDescent="0.3">
      <c r="A357" s="20">
        <v>44734</v>
      </c>
      <c r="B357" s="21" t="e">
        <f>IF(VLOOKUP(A357,'Mediana Reunião Selic 30D'!$A$2:$XFC$10000,MATCH(B$1,'Mediana Reunião Selic 30D'!$A$2:$XDF$2,0),FALSE)=0,NA(),VLOOKUP(A357,'Mediana Reunião Selic 30D'!$A$2:$XFC$10000,MATCH(B$1,'Mediana Reunião Selic 30D'!$A$2:$XDF$2,0),FALSE))</f>
        <v>#N/A</v>
      </c>
      <c r="C357" s="21">
        <f>VLOOKUP($C$1,'Hist Selic Meta'!A:F,6,FALSE)</f>
        <v>9.25</v>
      </c>
    </row>
    <row r="358" spans="1:3" x14ac:dyDescent="0.3">
      <c r="A358" s="20">
        <v>44735</v>
      </c>
      <c r="B358" s="21" t="e">
        <f>IF(VLOOKUP(A358,'Mediana Reunião Selic 30D'!$A$2:$XFC$10000,MATCH(B$1,'Mediana Reunião Selic 30D'!$A$2:$XDF$2,0),FALSE)=0,NA(),VLOOKUP(A358,'Mediana Reunião Selic 30D'!$A$2:$XFC$10000,MATCH(B$1,'Mediana Reunião Selic 30D'!$A$2:$XDF$2,0),FALSE))</f>
        <v>#N/A</v>
      </c>
      <c r="C358" s="21">
        <f>VLOOKUP($C$1,'Hist Selic Meta'!A:F,6,FALSE)</f>
        <v>9.25</v>
      </c>
    </row>
    <row r="359" spans="1:3" x14ac:dyDescent="0.3">
      <c r="A359" s="20">
        <v>44736</v>
      </c>
      <c r="B359" s="21" t="e">
        <f>IF(VLOOKUP(A359,'Mediana Reunião Selic 30D'!$A$2:$XFC$10000,MATCH(B$1,'Mediana Reunião Selic 30D'!$A$2:$XDF$2,0),FALSE)=0,NA(),VLOOKUP(A359,'Mediana Reunião Selic 30D'!$A$2:$XFC$10000,MATCH(B$1,'Mediana Reunião Selic 30D'!$A$2:$XDF$2,0),FALSE))</f>
        <v>#N/A</v>
      </c>
      <c r="C359" s="21">
        <f>VLOOKUP($C$1,'Hist Selic Meta'!A:F,6,FALSE)</f>
        <v>9.25</v>
      </c>
    </row>
    <row r="360" spans="1:3" x14ac:dyDescent="0.3">
      <c r="A360" s="20">
        <v>44739</v>
      </c>
      <c r="B360" s="21" t="e">
        <f>IF(VLOOKUP(A360,'Mediana Reunião Selic 30D'!$A$2:$XFC$10000,MATCH(B$1,'Mediana Reunião Selic 30D'!$A$2:$XDF$2,0),FALSE)=0,NA(),VLOOKUP(A360,'Mediana Reunião Selic 30D'!$A$2:$XFC$10000,MATCH(B$1,'Mediana Reunião Selic 30D'!$A$2:$XDF$2,0),FALSE))</f>
        <v>#N/A</v>
      </c>
      <c r="C360" s="21">
        <f>VLOOKUP($C$1,'Hist Selic Meta'!A:F,6,FALSE)</f>
        <v>9.25</v>
      </c>
    </row>
    <row r="361" spans="1:3" x14ac:dyDescent="0.3">
      <c r="A361" s="20">
        <v>44740</v>
      </c>
      <c r="B361" s="21" t="e">
        <f>IF(VLOOKUP(A361,'Mediana Reunião Selic 30D'!$A$2:$XFC$10000,MATCH(B$1,'Mediana Reunião Selic 30D'!$A$2:$XDF$2,0),FALSE)=0,NA(),VLOOKUP(A361,'Mediana Reunião Selic 30D'!$A$2:$XFC$10000,MATCH(B$1,'Mediana Reunião Selic 30D'!$A$2:$XDF$2,0),FALSE))</f>
        <v>#N/A</v>
      </c>
      <c r="C361" s="21">
        <f>VLOOKUP($C$1,'Hist Selic Meta'!A:F,6,FALSE)</f>
        <v>9.25</v>
      </c>
    </row>
    <row r="362" spans="1:3" x14ac:dyDescent="0.3">
      <c r="A362" s="20">
        <v>44741</v>
      </c>
      <c r="B362" s="21" t="e">
        <f>IF(VLOOKUP(A362,'Mediana Reunião Selic 30D'!$A$2:$XFC$10000,MATCH(B$1,'Mediana Reunião Selic 30D'!$A$2:$XDF$2,0),FALSE)=0,NA(),VLOOKUP(A362,'Mediana Reunião Selic 30D'!$A$2:$XFC$10000,MATCH(B$1,'Mediana Reunião Selic 30D'!$A$2:$XDF$2,0),FALSE))</f>
        <v>#N/A</v>
      </c>
      <c r="C362" s="21">
        <f>VLOOKUP($C$1,'Hist Selic Meta'!A:F,6,FALSE)</f>
        <v>9.25</v>
      </c>
    </row>
    <row r="363" spans="1:3" x14ac:dyDescent="0.3">
      <c r="A363" s="20">
        <v>44742</v>
      </c>
      <c r="B363" s="21" t="e">
        <f>IF(VLOOKUP(A363,'Mediana Reunião Selic 30D'!$A$2:$XFC$10000,MATCH(B$1,'Mediana Reunião Selic 30D'!$A$2:$XDF$2,0),FALSE)=0,NA(),VLOOKUP(A363,'Mediana Reunião Selic 30D'!$A$2:$XFC$10000,MATCH(B$1,'Mediana Reunião Selic 30D'!$A$2:$XDF$2,0),FALSE))</f>
        <v>#N/A</v>
      </c>
      <c r="C363" s="21">
        <f>VLOOKUP($C$1,'Hist Selic Meta'!A:F,6,FALSE)</f>
        <v>9.25</v>
      </c>
    </row>
    <row r="364" spans="1:3" x14ac:dyDescent="0.3">
      <c r="A364" s="20">
        <v>44743</v>
      </c>
      <c r="B364" s="21" t="e">
        <f>IF(VLOOKUP(A364,'Mediana Reunião Selic 30D'!$A$2:$XFC$10000,MATCH(B$1,'Mediana Reunião Selic 30D'!$A$2:$XDF$2,0),FALSE)=0,NA(),VLOOKUP(A364,'Mediana Reunião Selic 30D'!$A$2:$XFC$10000,MATCH(B$1,'Mediana Reunião Selic 30D'!$A$2:$XDF$2,0),FALSE))</f>
        <v>#N/A</v>
      </c>
      <c r="C364" s="21">
        <f>VLOOKUP($C$1,'Hist Selic Meta'!A:F,6,FALSE)</f>
        <v>9.25</v>
      </c>
    </row>
    <row r="365" spans="1:3" x14ac:dyDescent="0.3">
      <c r="A365" s="20">
        <v>44746</v>
      </c>
      <c r="B365" s="21" t="e">
        <f>IF(VLOOKUP(A365,'Mediana Reunião Selic 30D'!$A$2:$XFC$10000,MATCH(B$1,'Mediana Reunião Selic 30D'!$A$2:$XDF$2,0),FALSE)=0,NA(),VLOOKUP(A365,'Mediana Reunião Selic 30D'!$A$2:$XFC$10000,MATCH(B$1,'Mediana Reunião Selic 30D'!$A$2:$XDF$2,0),FALSE))</f>
        <v>#N/A</v>
      </c>
      <c r="C365" s="21">
        <f>VLOOKUP($C$1,'Hist Selic Meta'!A:F,6,FALSE)</f>
        <v>9.25</v>
      </c>
    </row>
    <row r="366" spans="1:3" x14ac:dyDescent="0.3">
      <c r="A366" s="20">
        <v>44747</v>
      </c>
      <c r="B366" s="21" t="e">
        <f>IF(VLOOKUP(A366,'Mediana Reunião Selic 30D'!$A$2:$XFC$10000,MATCH(B$1,'Mediana Reunião Selic 30D'!$A$2:$XDF$2,0),FALSE)=0,NA(),VLOOKUP(A366,'Mediana Reunião Selic 30D'!$A$2:$XFC$10000,MATCH(B$1,'Mediana Reunião Selic 30D'!$A$2:$XDF$2,0),FALSE))</f>
        <v>#N/A</v>
      </c>
      <c r="C366" s="21">
        <f>VLOOKUP($C$1,'Hist Selic Meta'!A:F,6,FALSE)</f>
        <v>9.25</v>
      </c>
    </row>
    <row r="367" spans="1:3" x14ac:dyDescent="0.3">
      <c r="A367" s="20">
        <v>44748</v>
      </c>
      <c r="B367" s="21" t="e">
        <f>IF(VLOOKUP(A367,'Mediana Reunião Selic 30D'!$A$2:$XFC$10000,MATCH(B$1,'Mediana Reunião Selic 30D'!$A$2:$XDF$2,0),FALSE)=0,NA(),VLOOKUP(A367,'Mediana Reunião Selic 30D'!$A$2:$XFC$10000,MATCH(B$1,'Mediana Reunião Selic 30D'!$A$2:$XDF$2,0),FALSE))</f>
        <v>#N/A</v>
      </c>
      <c r="C367" s="21">
        <f>VLOOKUP($C$1,'Hist Selic Meta'!A:F,6,FALSE)</f>
        <v>9.25</v>
      </c>
    </row>
    <row r="368" spans="1:3" x14ac:dyDescent="0.3">
      <c r="A368" s="20">
        <v>44749</v>
      </c>
      <c r="B368" s="21" t="e">
        <f>IF(VLOOKUP(A368,'Mediana Reunião Selic 30D'!$A$2:$XFC$10000,MATCH(B$1,'Mediana Reunião Selic 30D'!$A$2:$XDF$2,0),FALSE)=0,NA(),VLOOKUP(A368,'Mediana Reunião Selic 30D'!$A$2:$XFC$10000,MATCH(B$1,'Mediana Reunião Selic 30D'!$A$2:$XDF$2,0),FALSE))</f>
        <v>#N/A</v>
      </c>
      <c r="C368" s="21">
        <f>VLOOKUP($C$1,'Hist Selic Meta'!A:F,6,FALSE)</f>
        <v>9.25</v>
      </c>
    </row>
    <row r="369" spans="1:3" x14ac:dyDescent="0.3">
      <c r="A369" s="20">
        <v>44750</v>
      </c>
      <c r="B369" s="21" t="e">
        <f>IF(VLOOKUP(A369,'Mediana Reunião Selic 30D'!$A$2:$XFC$10000,MATCH(B$1,'Mediana Reunião Selic 30D'!$A$2:$XDF$2,0),FALSE)=0,NA(),VLOOKUP(A369,'Mediana Reunião Selic 30D'!$A$2:$XFC$10000,MATCH(B$1,'Mediana Reunião Selic 30D'!$A$2:$XDF$2,0),FALSE))</f>
        <v>#N/A</v>
      </c>
      <c r="C369" s="21">
        <f>VLOOKUP($C$1,'Hist Selic Meta'!A:F,6,FALSE)</f>
        <v>9.25</v>
      </c>
    </row>
    <row r="370" spans="1:3" x14ac:dyDescent="0.3">
      <c r="A370" s="20">
        <v>44753</v>
      </c>
      <c r="B370" s="21" t="e">
        <f>IF(VLOOKUP(A370,'Mediana Reunião Selic 30D'!$A$2:$XFC$10000,MATCH(B$1,'Mediana Reunião Selic 30D'!$A$2:$XDF$2,0),FALSE)=0,NA(),VLOOKUP(A370,'Mediana Reunião Selic 30D'!$A$2:$XFC$10000,MATCH(B$1,'Mediana Reunião Selic 30D'!$A$2:$XDF$2,0),FALSE))</f>
        <v>#N/A</v>
      </c>
      <c r="C370" s="21">
        <f>VLOOKUP($C$1,'Hist Selic Meta'!A:F,6,FALSE)</f>
        <v>9.25</v>
      </c>
    </row>
    <row r="371" spans="1:3" x14ac:dyDescent="0.3">
      <c r="A371" s="20">
        <v>44754</v>
      </c>
      <c r="B371" s="21" t="e">
        <f>IF(VLOOKUP(A371,'Mediana Reunião Selic 30D'!$A$2:$XFC$10000,MATCH(B$1,'Mediana Reunião Selic 30D'!$A$2:$XDF$2,0),FALSE)=0,NA(),VLOOKUP(A371,'Mediana Reunião Selic 30D'!$A$2:$XFC$10000,MATCH(B$1,'Mediana Reunião Selic 30D'!$A$2:$XDF$2,0),FALSE))</f>
        <v>#N/A</v>
      </c>
      <c r="C371" s="21">
        <f>VLOOKUP($C$1,'Hist Selic Meta'!A:F,6,FALSE)</f>
        <v>9.25</v>
      </c>
    </row>
    <row r="372" spans="1:3" x14ac:dyDescent="0.3">
      <c r="A372" s="20">
        <v>44755</v>
      </c>
      <c r="B372" s="21" t="e">
        <f>IF(VLOOKUP(A372,'Mediana Reunião Selic 30D'!$A$2:$XFC$10000,MATCH(B$1,'Mediana Reunião Selic 30D'!$A$2:$XDF$2,0),FALSE)=0,NA(),VLOOKUP(A372,'Mediana Reunião Selic 30D'!$A$2:$XFC$10000,MATCH(B$1,'Mediana Reunião Selic 30D'!$A$2:$XDF$2,0),FALSE))</f>
        <v>#N/A</v>
      </c>
      <c r="C372" s="21">
        <f>VLOOKUP($C$1,'Hist Selic Meta'!A:F,6,FALSE)</f>
        <v>9.25</v>
      </c>
    </row>
    <row r="373" spans="1:3" x14ac:dyDescent="0.3">
      <c r="A373" s="20">
        <v>44756</v>
      </c>
      <c r="B373" s="21" t="e">
        <f>IF(VLOOKUP(A373,'Mediana Reunião Selic 30D'!$A$2:$XFC$10000,MATCH(B$1,'Mediana Reunião Selic 30D'!$A$2:$XDF$2,0),FALSE)=0,NA(),VLOOKUP(A373,'Mediana Reunião Selic 30D'!$A$2:$XFC$10000,MATCH(B$1,'Mediana Reunião Selic 30D'!$A$2:$XDF$2,0),FALSE))</f>
        <v>#N/A</v>
      </c>
      <c r="C373" s="21">
        <f>VLOOKUP($C$1,'Hist Selic Meta'!A:F,6,FALSE)</f>
        <v>9.25</v>
      </c>
    </row>
    <row r="374" spans="1:3" x14ac:dyDescent="0.3">
      <c r="A374" s="20">
        <v>44757</v>
      </c>
      <c r="B374" s="21" t="e">
        <f>IF(VLOOKUP(A374,'Mediana Reunião Selic 30D'!$A$2:$XFC$10000,MATCH(B$1,'Mediana Reunião Selic 30D'!$A$2:$XDF$2,0),FALSE)=0,NA(),VLOOKUP(A374,'Mediana Reunião Selic 30D'!$A$2:$XFC$10000,MATCH(B$1,'Mediana Reunião Selic 30D'!$A$2:$XDF$2,0),FALSE))</f>
        <v>#N/A</v>
      </c>
      <c r="C374" s="21">
        <f>VLOOKUP($C$1,'Hist Selic Meta'!A:F,6,FALSE)</f>
        <v>9.25</v>
      </c>
    </row>
    <row r="375" spans="1:3" x14ac:dyDescent="0.3">
      <c r="A375" s="20">
        <v>44760</v>
      </c>
      <c r="B375" s="21" t="e">
        <f>IF(VLOOKUP(A375,'Mediana Reunião Selic 30D'!$A$2:$XFC$10000,MATCH(B$1,'Mediana Reunião Selic 30D'!$A$2:$XDF$2,0),FALSE)=0,NA(),VLOOKUP(A375,'Mediana Reunião Selic 30D'!$A$2:$XFC$10000,MATCH(B$1,'Mediana Reunião Selic 30D'!$A$2:$XDF$2,0),FALSE))</f>
        <v>#N/A</v>
      </c>
      <c r="C375" s="21">
        <f>VLOOKUP($C$1,'Hist Selic Meta'!A:F,6,FALSE)</f>
        <v>9.25</v>
      </c>
    </row>
    <row r="376" spans="1:3" x14ac:dyDescent="0.3">
      <c r="A376" s="20">
        <v>44761</v>
      </c>
      <c r="B376" s="21" t="e">
        <f>IF(VLOOKUP(A376,'Mediana Reunião Selic 30D'!$A$2:$XFC$10000,MATCH(B$1,'Mediana Reunião Selic 30D'!$A$2:$XDF$2,0),FALSE)=0,NA(),VLOOKUP(A376,'Mediana Reunião Selic 30D'!$A$2:$XFC$10000,MATCH(B$1,'Mediana Reunião Selic 30D'!$A$2:$XDF$2,0),FALSE))</f>
        <v>#N/A</v>
      </c>
      <c r="C376" s="21">
        <f>VLOOKUP($C$1,'Hist Selic Meta'!A:F,6,FALSE)</f>
        <v>9.25</v>
      </c>
    </row>
    <row r="377" spans="1:3" x14ac:dyDescent="0.3">
      <c r="A377" s="20">
        <v>44762</v>
      </c>
      <c r="B377" s="21" t="e">
        <f>IF(VLOOKUP(A377,'Mediana Reunião Selic 30D'!$A$2:$XFC$10000,MATCH(B$1,'Mediana Reunião Selic 30D'!$A$2:$XDF$2,0),FALSE)=0,NA(),VLOOKUP(A377,'Mediana Reunião Selic 30D'!$A$2:$XFC$10000,MATCH(B$1,'Mediana Reunião Selic 30D'!$A$2:$XDF$2,0),FALSE))</f>
        <v>#N/A</v>
      </c>
      <c r="C377" s="21">
        <f>VLOOKUP($C$1,'Hist Selic Meta'!A:F,6,FALSE)</f>
        <v>9.25</v>
      </c>
    </row>
    <row r="378" spans="1:3" x14ac:dyDescent="0.3">
      <c r="A378" s="20">
        <v>44763</v>
      </c>
      <c r="B378" s="21" t="e">
        <f>IF(VLOOKUP(A378,'Mediana Reunião Selic 30D'!$A$2:$XFC$10000,MATCH(B$1,'Mediana Reunião Selic 30D'!$A$2:$XDF$2,0),FALSE)=0,NA(),VLOOKUP(A378,'Mediana Reunião Selic 30D'!$A$2:$XFC$10000,MATCH(B$1,'Mediana Reunião Selic 30D'!$A$2:$XDF$2,0),FALSE))</f>
        <v>#N/A</v>
      </c>
      <c r="C378" s="21">
        <f>VLOOKUP($C$1,'Hist Selic Meta'!A:F,6,FALSE)</f>
        <v>9.25</v>
      </c>
    </row>
    <row r="379" spans="1:3" x14ac:dyDescent="0.3">
      <c r="A379" s="20">
        <v>44764</v>
      </c>
      <c r="B379" s="21" t="e">
        <f>IF(VLOOKUP(A379,'Mediana Reunião Selic 30D'!$A$2:$XFC$10000,MATCH(B$1,'Mediana Reunião Selic 30D'!$A$2:$XDF$2,0),FALSE)=0,NA(),VLOOKUP(A379,'Mediana Reunião Selic 30D'!$A$2:$XFC$10000,MATCH(B$1,'Mediana Reunião Selic 30D'!$A$2:$XDF$2,0),FALSE))</f>
        <v>#N/A</v>
      </c>
      <c r="C379" s="21">
        <f>VLOOKUP($C$1,'Hist Selic Meta'!A:F,6,FALSE)</f>
        <v>9.25</v>
      </c>
    </row>
    <row r="380" spans="1:3" x14ac:dyDescent="0.3">
      <c r="A380" s="20">
        <v>44767</v>
      </c>
      <c r="B380" s="21" t="e">
        <f>IF(VLOOKUP(A380,'Mediana Reunião Selic 30D'!$A$2:$XFC$10000,MATCH(B$1,'Mediana Reunião Selic 30D'!$A$2:$XDF$2,0),FALSE)=0,NA(),VLOOKUP(A380,'Mediana Reunião Selic 30D'!$A$2:$XFC$10000,MATCH(B$1,'Mediana Reunião Selic 30D'!$A$2:$XDF$2,0),FALSE))</f>
        <v>#N/A</v>
      </c>
      <c r="C380" s="21">
        <f>VLOOKUP($C$1,'Hist Selic Meta'!A:F,6,FALSE)</f>
        <v>9.25</v>
      </c>
    </row>
    <row r="381" spans="1:3" x14ac:dyDescent="0.3">
      <c r="A381" s="20">
        <v>44768</v>
      </c>
      <c r="B381" s="21" t="e">
        <f>IF(VLOOKUP(A381,'Mediana Reunião Selic 30D'!$A$2:$XFC$10000,MATCH(B$1,'Mediana Reunião Selic 30D'!$A$2:$XDF$2,0),FALSE)=0,NA(),VLOOKUP(A381,'Mediana Reunião Selic 30D'!$A$2:$XFC$10000,MATCH(B$1,'Mediana Reunião Selic 30D'!$A$2:$XDF$2,0),FALSE))</f>
        <v>#N/A</v>
      </c>
      <c r="C381" s="21">
        <f>VLOOKUP($C$1,'Hist Selic Meta'!A:F,6,FALSE)</f>
        <v>9.25</v>
      </c>
    </row>
    <row r="382" spans="1:3" x14ac:dyDescent="0.3">
      <c r="A382" s="20">
        <v>44769</v>
      </c>
      <c r="B382" s="21" t="e">
        <f>IF(VLOOKUP(A382,'Mediana Reunião Selic 30D'!$A$2:$XFC$10000,MATCH(B$1,'Mediana Reunião Selic 30D'!$A$2:$XDF$2,0),FALSE)=0,NA(),VLOOKUP(A382,'Mediana Reunião Selic 30D'!$A$2:$XFC$10000,MATCH(B$1,'Mediana Reunião Selic 30D'!$A$2:$XDF$2,0),FALSE))</f>
        <v>#N/A</v>
      </c>
      <c r="C382" s="21">
        <f>VLOOKUP($C$1,'Hist Selic Meta'!A:F,6,FALSE)</f>
        <v>9.25</v>
      </c>
    </row>
    <row r="383" spans="1:3" x14ac:dyDescent="0.3">
      <c r="A383" s="20">
        <v>44770</v>
      </c>
      <c r="B383" s="21" t="e">
        <f>IF(VLOOKUP(A383,'Mediana Reunião Selic 30D'!$A$2:$XFC$10000,MATCH(B$1,'Mediana Reunião Selic 30D'!$A$2:$XDF$2,0),FALSE)=0,NA(),VLOOKUP(A383,'Mediana Reunião Selic 30D'!$A$2:$XFC$10000,MATCH(B$1,'Mediana Reunião Selic 30D'!$A$2:$XDF$2,0),FALSE))</f>
        <v>#N/A</v>
      </c>
      <c r="C383" s="21">
        <f>VLOOKUP($C$1,'Hist Selic Meta'!A:F,6,FALSE)</f>
        <v>9.25</v>
      </c>
    </row>
    <row r="384" spans="1:3" x14ac:dyDescent="0.3">
      <c r="A384" s="20">
        <v>44771</v>
      </c>
      <c r="B384" s="21" t="e">
        <f>IF(VLOOKUP(A384,'Mediana Reunião Selic 30D'!$A$2:$XFC$10000,MATCH(B$1,'Mediana Reunião Selic 30D'!$A$2:$XDF$2,0),FALSE)=0,NA(),VLOOKUP(A384,'Mediana Reunião Selic 30D'!$A$2:$XFC$10000,MATCH(B$1,'Mediana Reunião Selic 30D'!$A$2:$XDF$2,0),FALSE))</f>
        <v>#N/A</v>
      </c>
      <c r="C384" s="21">
        <f>VLOOKUP($C$1,'Hist Selic Meta'!A:F,6,FALSE)</f>
        <v>9.25</v>
      </c>
    </row>
    <row r="385" spans="1:3" x14ac:dyDescent="0.3">
      <c r="A385" s="20">
        <v>44774</v>
      </c>
      <c r="B385" s="21" t="e">
        <f>IF(VLOOKUP(A385,'Mediana Reunião Selic 30D'!$A$2:$XFC$10000,MATCH(B$1,'Mediana Reunião Selic 30D'!$A$2:$XDF$2,0),FALSE)=0,NA(),VLOOKUP(A385,'Mediana Reunião Selic 30D'!$A$2:$XFC$10000,MATCH(B$1,'Mediana Reunião Selic 30D'!$A$2:$XDF$2,0),FALSE))</f>
        <v>#N/A</v>
      </c>
      <c r="C385" s="21">
        <f>VLOOKUP($C$1,'Hist Selic Meta'!A:F,6,FALSE)</f>
        <v>9.25</v>
      </c>
    </row>
    <row r="386" spans="1:3" x14ac:dyDescent="0.3">
      <c r="A386" s="20">
        <v>44775</v>
      </c>
      <c r="B386" s="21" t="e">
        <f>IF(VLOOKUP(A386,'Mediana Reunião Selic 30D'!$A$2:$XFC$10000,MATCH(B$1,'Mediana Reunião Selic 30D'!$A$2:$XDF$2,0),FALSE)=0,NA(),VLOOKUP(A386,'Mediana Reunião Selic 30D'!$A$2:$XFC$10000,MATCH(B$1,'Mediana Reunião Selic 30D'!$A$2:$XDF$2,0),FALSE))</f>
        <v>#N/A</v>
      </c>
      <c r="C386" s="21">
        <f>VLOOKUP($C$1,'Hist Selic Meta'!A:F,6,FALSE)</f>
        <v>9.25</v>
      </c>
    </row>
    <row r="387" spans="1:3" x14ac:dyDescent="0.3">
      <c r="A387" s="20">
        <v>44776</v>
      </c>
      <c r="B387" s="21" t="e">
        <f>IF(VLOOKUP(A387,'Mediana Reunião Selic 30D'!$A$2:$XFC$10000,MATCH(B$1,'Mediana Reunião Selic 30D'!$A$2:$XDF$2,0),FALSE)=0,NA(),VLOOKUP(A387,'Mediana Reunião Selic 30D'!$A$2:$XFC$10000,MATCH(B$1,'Mediana Reunião Selic 30D'!$A$2:$XDF$2,0),FALSE))</f>
        <v>#N/A</v>
      </c>
      <c r="C387" s="21">
        <f>VLOOKUP($C$1,'Hist Selic Meta'!A:F,6,FALSE)</f>
        <v>9.25</v>
      </c>
    </row>
    <row r="388" spans="1:3" x14ac:dyDescent="0.3">
      <c r="A388" s="20">
        <v>44777</v>
      </c>
      <c r="B388" s="21" t="e">
        <f>IF(VLOOKUP(A388,'Mediana Reunião Selic 30D'!$A$2:$XFC$10000,MATCH(B$1,'Mediana Reunião Selic 30D'!$A$2:$XDF$2,0),FALSE)=0,NA(),VLOOKUP(A388,'Mediana Reunião Selic 30D'!$A$2:$XFC$10000,MATCH(B$1,'Mediana Reunião Selic 30D'!$A$2:$XDF$2,0),FALSE))</f>
        <v>#N/A</v>
      </c>
      <c r="C388" s="21">
        <f>VLOOKUP($C$1,'Hist Selic Meta'!A:F,6,FALSE)</f>
        <v>9.25</v>
      </c>
    </row>
    <row r="389" spans="1:3" x14ac:dyDescent="0.3">
      <c r="A389" s="20">
        <v>44778</v>
      </c>
      <c r="B389" s="21" t="e">
        <f>IF(VLOOKUP(A389,'Mediana Reunião Selic 30D'!$A$2:$XFC$10000,MATCH(B$1,'Mediana Reunião Selic 30D'!$A$2:$XDF$2,0),FALSE)=0,NA(),VLOOKUP(A389,'Mediana Reunião Selic 30D'!$A$2:$XFC$10000,MATCH(B$1,'Mediana Reunião Selic 30D'!$A$2:$XDF$2,0),FALSE))</f>
        <v>#N/A</v>
      </c>
      <c r="C389" s="21">
        <f>VLOOKUP($C$1,'Hist Selic Meta'!A:F,6,FALSE)</f>
        <v>9.25</v>
      </c>
    </row>
    <row r="390" spans="1:3" x14ac:dyDescent="0.3">
      <c r="A390" s="20">
        <v>44781</v>
      </c>
      <c r="B390" s="21" t="e">
        <f>IF(VLOOKUP(A390,'Mediana Reunião Selic 30D'!$A$2:$XFC$10000,MATCH(B$1,'Mediana Reunião Selic 30D'!$A$2:$XDF$2,0),FALSE)=0,NA(),VLOOKUP(A390,'Mediana Reunião Selic 30D'!$A$2:$XFC$10000,MATCH(B$1,'Mediana Reunião Selic 30D'!$A$2:$XDF$2,0),FALSE))</f>
        <v>#N/A</v>
      </c>
      <c r="C390" s="21">
        <f>VLOOKUP($C$1,'Hist Selic Meta'!A:F,6,FALSE)</f>
        <v>9.25</v>
      </c>
    </row>
    <row r="391" spans="1:3" x14ac:dyDescent="0.3">
      <c r="A391" s="20">
        <v>44782</v>
      </c>
      <c r="B391" s="21" t="e">
        <f>IF(VLOOKUP(A391,'Mediana Reunião Selic 30D'!$A$2:$XFC$10000,MATCH(B$1,'Mediana Reunião Selic 30D'!$A$2:$XDF$2,0),FALSE)=0,NA(),VLOOKUP(A391,'Mediana Reunião Selic 30D'!$A$2:$XFC$10000,MATCH(B$1,'Mediana Reunião Selic 30D'!$A$2:$XDF$2,0),FALSE))</f>
        <v>#N/A</v>
      </c>
      <c r="C391" s="21">
        <f>VLOOKUP($C$1,'Hist Selic Meta'!A:F,6,FALSE)</f>
        <v>9.25</v>
      </c>
    </row>
    <row r="392" spans="1:3" x14ac:dyDescent="0.3">
      <c r="A392" s="20">
        <v>44783</v>
      </c>
      <c r="B392" s="21" t="e">
        <f>IF(VLOOKUP(A392,'Mediana Reunião Selic 30D'!$A$2:$XFC$10000,MATCH(B$1,'Mediana Reunião Selic 30D'!$A$2:$XDF$2,0),FALSE)=0,NA(),VLOOKUP(A392,'Mediana Reunião Selic 30D'!$A$2:$XFC$10000,MATCH(B$1,'Mediana Reunião Selic 30D'!$A$2:$XDF$2,0),FALSE))</f>
        <v>#N/A</v>
      </c>
      <c r="C392" s="21">
        <f>VLOOKUP($C$1,'Hist Selic Meta'!A:F,6,FALSE)</f>
        <v>9.25</v>
      </c>
    </row>
    <row r="393" spans="1:3" x14ac:dyDescent="0.3">
      <c r="A393" s="20">
        <v>44784</v>
      </c>
      <c r="B393" s="21" t="e">
        <f>IF(VLOOKUP(A393,'Mediana Reunião Selic 30D'!$A$2:$XFC$10000,MATCH(B$1,'Mediana Reunião Selic 30D'!$A$2:$XDF$2,0),FALSE)=0,NA(),VLOOKUP(A393,'Mediana Reunião Selic 30D'!$A$2:$XFC$10000,MATCH(B$1,'Mediana Reunião Selic 30D'!$A$2:$XDF$2,0),FALSE))</f>
        <v>#N/A</v>
      </c>
      <c r="C393" s="21">
        <f>VLOOKUP($C$1,'Hist Selic Meta'!A:F,6,FALSE)</f>
        <v>9.25</v>
      </c>
    </row>
    <row r="394" spans="1:3" x14ac:dyDescent="0.3">
      <c r="A394" s="20">
        <v>44785</v>
      </c>
      <c r="B394" s="21" t="e">
        <f>IF(VLOOKUP(A394,'Mediana Reunião Selic 30D'!$A$2:$XFC$10000,MATCH(B$1,'Mediana Reunião Selic 30D'!$A$2:$XDF$2,0),FALSE)=0,NA(),VLOOKUP(A394,'Mediana Reunião Selic 30D'!$A$2:$XFC$10000,MATCH(B$1,'Mediana Reunião Selic 30D'!$A$2:$XDF$2,0),FALSE))</f>
        <v>#N/A</v>
      </c>
      <c r="C394" s="21">
        <f>VLOOKUP($C$1,'Hist Selic Meta'!A:F,6,FALSE)</f>
        <v>9.25</v>
      </c>
    </row>
    <row r="395" spans="1:3" x14ac:dyDescent="0.3">
      <c r="A395" s="20">
        <v>44788</v>
      </c>
      <c r="B395" s="21" t="e">
        <f>IF(VLOOKUP(A395,'Mediana Reunião Selic 30D'!$A$2:$XFC$10000,MATCH(B$1,'Mediana Reunião Selic 30D'!$A$2:$XDF$2,0),FALSE)=0,NA(),VLOOKUP(A395,'Mediana Reunião Selic 30D'!$A$2:$XFC$10000,MATCH(B$1,'Mediana Reunião Selic 30D'!$A$2:$XDF$2,0),FALSE))</f>
        <v>#N/A</v>
      </c>
      <c r="C395" s="21">
        <f>VLOOKUP($C$1,'Hist Selic Meta'!A:F,6,FALSE)</f>
        <v>9.25</v>
      </c>
    </row>
    <row r="396" spans="1:3" x14ac:dyDescent="0.3">
      <c r="A396" s="20">
        <v>44789</v>
      </c>
      <c r="B396" s="21" t="e">
        <f>IF(VLOOKUP(A396,'Mediana Reunião Selic 30D'!$A$2:$XFC$10000,MATCH(B$1,'Mediana Reunião Selic 30D'!$A$2:$XDF$2,0),FALSE)=0,NA(),VLOOKUP(A396,'Mediana Reunião Selic 30D'!$A$2:$XFC$10000,MATCH(B$1,'Mediana Reunião Selic 30D'!$A$2:$XDF$2,0),FALSE))</f>
        <v>#N/A</v>
      </c>
      <c r="C396" s="21">
        <f>VLOOKUP($C$1,'Hist Selic Meta'!A:F,6,FALSE)</f>
        <v>9.25</v>
      </c>
    </row>
    <row r="397" spans="1:3" x14ac:dyDescent="0.3">
      <c r="A397" s="20">
        <v>44790</v>
      </c>
      <c r="B397" s="21" t="e">
        <f>IF(VLOOKUP(A397,'Mediana Reunião Selic 30D'!$A$2:$XFC$10000,MATCH(B$1,'Mediana Reunião Selic 30D'!$A$2:$XDF$2,0),FALSE)=0,NA(),VLOOKUP(A397,'Mediana Reunião Selic 30D'!$A$2:$XFC$10000,MATCH(B$1,'Mediana Reunião Selic 30D'!$A$2:$XDF$2,0),FALSE))</f>
        <v>#N/A</v>
      </c>
      <c r="C397" s="21">
        <f>VLOOKUP($C$1,'Hist Selic Meta'!A:F,6,FALSE)</f>
        <v>9.25</v>
      </c>
    </row>
    <row r="398" spans="1:3" x14ac:dyDescent="0.3">
      <c r="A398" s="20">
        <v>44791</v>
      </c>
      <c r="B398" s="21" t="e">
        <f>IF(VLOOKUP(A398,'Mediana Reunião Selic 30D'!$A$2:$XFC$10000,MATCH(B$1,'Mediana Reunião Selic 30D'!$A$2:$XDF$2,0),FALSE)=0,NA(),VLOOKUP(A398,'Mediana Reunião Selic 30D'!$A$2:$XFC$10000,MATCH(B$1,'Mediana Reunião Selic 30D'!$A$2:$XDF$2,0),FALSE))</f>
        <v>#N/A</v>
      </c>
      <c r="C398" s="21">
        <f>VLOOKUP($C$1,'Hist Selic Meta'!A:F,6,FALSE)</f>
        <v>9.25</v>
      </c>
    </row>
    <row r="399" spans="1:3" x14ac:dyDescent="0.3">
      <c r="A399" s="20">
        <v>44792</v>
      </c>
      <c r="B399" s="21" t="e">
        <f>IF(VLOOKUP(A399,'Mediana Reunião Selic 30D'!$A$2:$XFC$10000,MATCH(B$1,'Mediana Reunião Selic 30D'!$A$2:$XDF$2,0),FALSE)=0,NA(),VLOOKUP(A399,'Mediana Reunião Selic 30D'!$A$2:$XFC$10000,MATCH(B$1,'Mediana Reunião Selic 30D'!$A$2:$XDF$2,0),FALSE))</f>
        <v>#N/A</v>
      </c>
      <c r="C399" s="21">
        <f>VLOOKUP($C$1,'Hist Selic Meta'!A:F,6,FALSE)</f>
        <v>9.25</v>
      </c>
    </row>
    <row r="400" spans="1:3" x14ac:dyDescent="0.3">
      <c r="A400" s="20">
        <v>44795</v>
      </c>
      <c r="B400" s="21" t="e">
        <f>IF(VLOOKUP(A400,'Mediana Reunião Selic 30D'!$A$2:$XFC$10000,MATCH(B$1,'Mediana Reunião Selic 30D'!$A$2:$XDF$2,0),FALSE)=0,NA(),VLOOKUP(A400,'Mediana Reunião Selic 30D'!$A$2:$XFC$10000,MATCH(B$1,'Mediana Reunião Selic 30D'!$A$2:$XDF$2,0),FALSE))</f>
        <v>#N/A</v>
      </c>
      <c r="C400" s="21">
        <f>VLOOKUP($C$1,'Hist Selic Meta'!A:F,6,FALSE)</f>
        <v>9.25</v>
      </c>
    </row>
    <row r="401" spans="1:3" x14ac:dyDescent="0.3">
      <c r="A401" s="20">
        <v>44796</v>
      </c>
      <c r="B401" s="21" t="e">
        <f>IF(VLOOKUP(A401,'Mediana Reunião Selic 30D'!$A$2:$XFC$10000,MATCH(B$1,'Mediana Reunião Selic 30D'!$A$2:$XDF$2,0),FALSE)=0,NA(),VLOOKUP(A401,'Mediana Reunião Selic 30D'!$A$2:$XFC$10000,MATCH(B$1,'Mediana Reunião Selic 30D'!$A$2:$XDF$2,0),FALSE))</f>
        <v>#N/A</v>
      </c>
      <c r="C401" s="21">
        <f>VLOOKUP($C$1,'Hist Selic Meta'!A:F,6,FALSE)</f>
        <v>9.25</v>
      </c>
    </row>
    <row r="402" spans="1:3" x14ac:dyDescent="0.3">
      <c r="A402" s="20">
        <v>44797</v>
      </c>
      <c r="B402" s="21" t="e">
        <f>IF(VLOOKUP(A402,'Mediana Reunião Selic 30D'!$A$2:$XFC$10000,MATCH(B$1,'Mediana Reunião Selic 30D'!$A$2:$XDF$2,0),FALSE)=0,NA(),VLOOKUP(A402,'Mediana Reunião Selic 30D'!$A$2:$XFC$10000,MATCH(B$1,'Mediana Reunião Selic 30D'!$A$2:$XDF$2,0),FALSE))</f>
        <v>#N/A</v>
      </c>
      <c r="C402" s="21">
        <f>VLOOKUP($C$1,'Hist Selic Meta'!A:F,6,FALSE)</f>
        <v>9.25</v>
      </c>
    </row>
    <row r="403" spans="1:3" x14ac:dyDescent="0.3">
      <c r="A403" s="20">
        <v>44798</v>
      </c>
      <c r="B403" s="21" t="e">
        <f>IF(VLOOKUP(A403,'Mediana Reunião Selic 30D'!$A$2:$XFC$10000,MATCH(B$1,'Mediana Reunião Selic 30D'!$A$2:$XDF$2,0),FALSE)=0,NA(),VLOOKUP(A403,'Mediana Reunião Selic 30D'!$A$2:$XFC$10000,MATCH(B$1,'Mediana Reunião Selic 30D'!$A$2:$XDF$2,0),FALSE))</f>
        <v>#N/A</v>
      </c>
      <c r="C403" s="21">
        <f>VLOOKUP($C$1,'Hist Selic Meta'!A:F,6,FALSE)</f>
        <v>9.25</v>
      </c>
    </row>
    <row r="404" spans="1:3" x14ac:dyDescent="0.3">
      <c r="A404" s="20">
        <v>44799</v>
      </c>
      <c r="B404" s="21" t="e">
        <f>IF(VLOOKUP(A404,'Mediana Reunião Selic 30D'!$A$2:$XFC$10000,MATCH(B$1,'Mediana Reunião Selic 30D'!$A$2:$XDF$2,0),FALSE)=0,NA(),VLOOKUP(A404,'Mediana Reunião Selic 30D'!$A$2:$XFC$10000,MATCH(B$1,'Mediana Reunião Selic 30D'!$A$2:$XDF$2,0),FALSE))</f>
        <v>#N/A</v>
      </c>
      <c r="C404" s="21">
        <f>VLOOKUP($C$1,'Hist Selic Meta'!A:F,6,FALSE)</f>
        <v>9.25</v>
      </c>
    </row>
    <row r="405" spans="1:3" x14ac:dyDescent="0.3">
      <c r="A405" s="20">
        <v>44802</v>
      </c>
      <c r="B405" s="21" t="e">
        <f>IF(VLOOKUP(A405,'Mediana Reunião Selic 30D'!$A$2:$XFC$10000,MATCH(B$1,'Mediana Reunião Selic 30D'!$A$2:$XDF$2,0),FALSE)=0,NA(),VLOOKUP(A405,'Mediana Reunião Selic 30D'!$A$2:$XFC$10000,MATCH(B$1,'Mediana Reunião Selic 30D'!$A$2:$XDF$2,0),FALSE))</f>
        <v>#N/A</v>
      </c>
      <c r="C405" s="21">
        <f>VLOOKUP($C$1,'Hist Selic Meta'!A:F,6,FALSE)</f>
        <v>9.25</v>
      </c>
    </row>
    <row r="406" spans="1:3" x14ac:dyDescent="0.3">
      <c r="A406" s="20">
        <v>44803</v>
      </c>
      <c r="B406" s="21" t="e">
        <f>IF(VLOOKUP(A406,'Mediana Reunião Selic 30D'!$A$2:$XFC$10000,MATCH(B$1,'Mediana Reunião Selic 30D'!$A$2:$XDF$2,0),FALSE)=0,NA(),VLOOKUP(A406,'Mediana Reunião Selic 30D'!$A$2:$XFC$10000,MATCH(B$1,'Mediana Reunião Selic 30D'!$A$2:$XDF$2,0),FALSE))</f>
        <v>#N/A</v>
      </c>
      <c r="C406" s="21">
        <f>VLOOKUP($C$1,'Hist Selic Meta'!A:F,6,FALSE)</f>
        <v>9.25</v>
      </c>
    </row>
    <row r="407" spans="1:3" x14ac:dyDescent="0.3">
      <c r="A407" s="20">
        <v>44804</v>
      </c>
      <c r="B407" s="21" t="e">
        <f>IF(VLOOKUP(A407,'Mediana Reunião Selic 30D'!$A$2:$XFC$10000,MATCH(B$1,'Mediana Reunião Selic 30D'!$A$2:$XDF$2,0),FALSE)=0,NA(),VLOOKUP(A407,'Mediana Reunião Selic 30D'!$A$2:$XFC$10000,MATCH(B$1,'Mediana Reunião Selic 30D'!$A$2:$XDF$2,0),FALSE))</f>
        <v>#N/A</v>
      </c>
      <c r="C407" s="21">
        <f>VLOOKUP($C$1,'Hist Selic Meta'!A:F,6,FALSE)</f>
        <v>9.25</v>
      </c>
    </row>
    <row r="408" spans="1:3" x14ac:dyDescent="0.3">
      <c r="A408" s="20">
        <v>44805</v>
      </c>
      <c r="B408" s="21" t="e">
        <f>IF(VLOOKUP(A408,'Mediana Reunião Selic 30D'!$A$2:$XFC$10000,MATCH(B$1,'Mediana Reunião Selic 30D'!$A$2:$XDF$2,0),FALSE)=0,NA(),VLOOKUP(A408,'Mediana Reunião Selic 30D'!$A$2:$XFC$10000,MATCH(B$1,'Mediana Reunião Selic 30D'!$A$2:$XDF$2,0),FALSE))</f>
        <v>#N/A</v>
      </c>
      <c r="C408" s="21">
        <f>VLOOKUP($C$1,'Hist Selic Meta'!A:F,6,FALSE)</f>
        <v>9.25</v>
      </c>
    </row>
    <row r="409" spans="1:3" x14ac:dyDescent="0.3">
      <c r="A409" s="20">
        <v>44806</v>
      </c>
      <c r="B409" s="21" t="e">
        <f>IF(VLOOKUP(A409,'Mediana Reunião Selic 30D'!$A$2:$XFC$10000,MATCH(B$1,'Mediana Reunião Selic 30D'!$A$2:$XDF$2,0),FALSE)=0,NA(),VLOOKUP(A409,'Mediana Reunião Selic 30D'!$A$2:$XFC$10000,MATCH(B$1,'Mediana Reunião Selic 30D'!$A$2:$XDF$2,0),FALSE))</f>
        <v>#N/A</v>
      </c>
      <c r="C409" s="21">
        <f>VLOOKUP($C$1,'Hist Selic Meta'!A:F,6,FALSE)</f>
        <v>9.25</v>
      </c>
    </row>
    <row r="410" spans="1:3" x14ac:dyDescent="0.3">
      <c r="A410" s="20">
        <v>44809</v>
      </c>
      <c r="B410" s="21" t="e">
        <f>IF(VLOOKUP(A410,'Mediana Reunião Selic 30D'!$A$2:$XFC$10000,MATCH(B$1,'Mediana Reunião Selic 30D'!$A$2:$XDF$2,0),FALSE)=0,NA(),VLOOKUP(A410,'Mediana Reunião Selic 30D'!$A$2:$XFC$10000,MATCH(B$1,'Mediana Reunião Selic 30D'!$A$2:$XDF$2,0),FALSE))</f>
        <v>#N/A</v>
      </c>
      <c r="C410" s="21">
        <f>VLOOKUP($C$1,'Hist Selic Meta'!A:F,6,FALSE)</f>
        <v>9.25</v>
      </c>
    </row>
    <row r="411" spans="1:3" x14ac:dyDescent="0.3">
      <c r="A411" s="20">
        <v>44810</v>
      </c>
      <c r="B411" s="21" t="e">
        <f>IF(VLOOKUP(A411,'Mediana Reunião Selic 30D'!$A$2:$XFC$10000,MATCH(B$1,'Mediana Reunião Selic 30D'!$A$2:$XDF$2,0),FALSE)=0,NA(),VLOOKUP(A411,'Mediana Reunião Selic 30D'!$A$2:$XFC$10000,MATCH(B$1,'Mediana Reunião Selic 30D'!$A$2:$XDF$2,0),FALSE))</f>
        <v>#N/A</v>
      </c>
      <c r="C411" s="21">
        <f>VLOOKUP($C$1,'Hist Selic Meta'!A:F,6,FALSE)</f>
        <v>9.25</v>
      </c>
    </row>
    <row r="412" spans="1:3" x14ac:dyDescent="0.3">
      <c r="A412" s="20">
        <v>44812</v>
      </c>
      <c r="B412" s="21" t="e">
        <f>IF(VLOOKUP(A412,'Mediana Reunião Selic 30D'!$A$2:$XFC$10000,MATCH(B$1,'Mediana Reunião Selic 30D'!$A$2:$XDF$2,0),FALSE)=0,NA(),VLOOKUP(A412,'Mediana Reunião Selic 30D'!$A$2:$XFC$10000,MATCH(B$1,'Mediana Reunião Selic 30D'!$A$2:$XDF$2,0),FALSE))</f>
        <v>#N/A</v>
      </c>
      <c r="C412" s="21">
        <f>VLOOKUP($C$1,'Hist Selic Meta'!A:F,6,FALSE)</f>
        <v>9.25</v>
      </c>
    </row>
    <row r="413" spans="1:3" x14ac:dyDescent="0.3">
      <c r="A413" s="20">
        <v>44813</v>
      </c>
      <c r="B413" s="21" t="e">
        <f>IF(VLOOKUP(A413,'Mediana Reunião Selic 30D'!$A$2:$XFC$10000,MATCH(B$1,'Mediana Reunião Selic 30D'!$A$2:$XDF$2,0),FALSE)=0,NA(),VLOOKUP(A413,'Mediana Reunião Selic 30D'!$A$2:$XFC$10000,MATCH(B$1,'Mediana Reunião Selic 30D'!$A$2:$XDF$2,0),FALSE))</f>
        <v>#N/A</v>
      </c>
      <c r="C413" s="21">
        <f>VLOOKUP($C$1,'Hist Selic Meta'!A:F,6,FALSE)</f>
        <v>9.25</v>
      </c>
    </row>
    <row r="414" spans="1:3" x14ac:dyDescent="0.3">
      <c r="A414" s="20">
        <v>44816</v>
      </c>
      <c r="B414" s="21" t="e">
        <f>IF(VLOOKUP(A414,'Mediana Reunião Selic 30D'!$A$2:$XFC$10000,MATCH(B$1,'Mediana Reunião Selic 30D'!$A$2:$XDF$2,0),FALSE)=0,NA(),VLOOKUP(A414,'Mediana Reunião Selic 30D'!$A$2:$XFC$10000,MATCH(B$1,'Mediana Reunião Selic 30D'!$A$2:$XDF$2,0),FALSE))</f>
        <v>#N/A</v>
      </c>
      <c r="C414" s="21">
        <f>VLOOKUP($C$1,'Hist Selic Meta'!A:F,6,FALSE)</f>
        <v>9.25</v>
      </c>
    </row>
    <row r="415" spans="1:3" x14ac:dyDescent="0.3">
      <c r="A415" s="20">
        <v>44817</v>
      </c>
      <c r="B415" s="21" t="e">
        <f>IF(VLOOKUP(A415,'Mediana Reunião Selic 30D'!$A$2:$XFC$10000,MATCH(B$1,'Mediana Reunião Selic 30D'!$A$2:$XDF$2,0),FALSE)=0,NA(),VLOOKUP(A415,'Mediana Reunião Selic 30D'!$A$2:$XFC$10000,MATCH(B$1,'Mediana Reunião Selic 30D'!$A$2:$XDF$2,0),FALSE))</f>
        <v>#N/A</v>
      </c>
      <c r="C415" s="21">
        <f>VLOOKUP($C$1,'Hist Selic Meta'!A:F,6,FALSE)</f>
        <v>9.25</v>
      </c>
    </row>
    <row r="416" spans="1:3" x14ac:dyDescent="0.3">
      <c r="A416" s="20">
        <v>44818</v>
      </c>
      <c r="B416" s="21" t="e">
        <f>IF(VLOOKUP(A416,'Mediana Reunião Selic 30D'!$A$2:$XFC$10000,MATCH(B$1,'Mediana Reunião Selic 30D'!$A$2:$XDF$2,0),FALSE)=0,NA(),VLOOKUP(A416,'Mediana Reunião Selic 30D'!$A$2:$XFC$10000,MATCH(B$1,'Mediana Reunião Selic 30D'!$A$2:$XDF$2,0),FALSE))</f>
        <v>#N/A</v>
      </c>
      <c r="C416" s="21">
        <f>VLOOKUP($C$1,'Hist Selic Meta'!A:F,6,FALSE)</f>
        <v>9.25</v>
      </c>
    </row>
    <row r="417" spans="1:3" x14ac:dyDescent="0.3">
      <c r="A417" s="20">
        <v>44819</v>
      </c>
      <c r="B417" s="21" t="e">
        <f>IF(VLOOKUP(A417,'Mediana Reunião Selic 30D'!$A$2:$XFC$10000,MATCH(B$1,'Mediana Reunião Selic 30D'!$A$2:$XDF$2,0),FALSE)=0,NA(),VLOOKUP(A417,'Mediana Reunião Selic 30D'!$A$2:$XFC$10000,MATCH(B$1,'Mediana Reunião Selic 30D'!$A$2:$XDF$2,0),FALSE))</f>
        <v>#N/A</v>
      </c>
      <c r="C417" s="21">
        <f>VLOOKUP($C$1,'Hist Selic Meta'!A:F,6,FALSE)</f>
        <v>9.25</v>
      </c>
    </row>
    <row r="418" spans="1:3" x14ac:dyDescent="0.3">
      <c r="A418" s="20">
        <v>44820</v>
      </c>
      <c r="B418" s="21" t="e">
        <f>IF(VLOOKUP(A418,'Mediana Reunião Selic 30D'!$A$2:$XFC$10000,MATCH(B$1,'Mediana Reunião Selic 30D'!$A$2:$XDF$2,0),FALSE)=0,NA(),VLOOKUP(A418,'Mediana Reunião Selic 30D'!$A$2:$XFC$10000,MATCH(B$1,'Mediana Reunião Selic 30D'!$A$2:$XDF$2,0),FALSE))</f>
        <v>#N/A</v>
      </c>
      <c r="C418" s="21">
        <f>VLOOKUP($C$1,'Hist Selic Meta'!A:F,6,FALSE)</f>
        <v>9.25</v>
      </c>
    </row>
    <row r="419" spans="1:3" x14ac:dyDescent="0.3">
      <c r="A419" s="20">
        <v>44823</v>
      </c>
      <c r="B419" s="21" t="e">
        <f>IF(VLOOKUP(A419,'Mediana Reunião Selic 30D'!$A$2:$XFC$10000,MATCH(B$1,'Mediana Reunião Selic 30D'!$A$2:$XDF$2,0),FALSE)=0,NA(),VLOOKUP(A419,'Mediana Reunião Selic 30D'!$A$2:$XFC$10000,MATCH(B$1,'Mediana Reunião Selic 30D'!$A$2:$XDF$2,0),FALSE))</f>
        <v>#N/A</v>
      </c>
      <c r="C419" s="21">
        <f>VLOOKUP($C$1,'Hist Selic Meta'!A:F,6,FALSE)</f>
        <v>9.25</v>
      </c>
    </row>
    <row r="420" spans="1:3" x14ac:dyDescent="0.3">
      <c r="A420" s="20">
        <v>44824</v>
      </c>
      <c r="B420" s="21" t="e">
        <f>IF(VLOOKUP(A420,'Mediana Reunião Selic 30D'!$A$2:$XFC$10000,MATCH(B$1,'Mediana Reunião Selic 30D'!$A$2:$XDF$2,0),FALSE)=0,NA(),VLOOKUP(A420,'Mediana Reunião Selic 30D'!$A$2:$XFC$10000,MATCH(B$1,'Mediana Reunião Selic 30D'!$A$2:$XDF$2,0),FALSE))</f>
        <v>#N/A</v>
      </c>
      <c r="C420" s="21">
        <f>VLOOKUP($C$1,'Hist Selic Meta'!A:F,6,FALSE)</f>
        <v>9.25</v>
      </c>
    </row>
    <row r="421" spans="1:3" x14ac:dyDescent="0.3">
      <c r="A421" s="20">
        <v>44825</v>
      </c>
      <c r="B421" s="21" t="e">
        <f>IF(VLOOKUP(A421,'Mediana Reunião Selic 30D'!$A$2:$XFC$10000,MATCH(B$1,'Mediana Reunião Selic 30D'!$A$2:$XDF$2,0),FALSE)=0,NA(),VLOOKUP(A421,'Mediana Reunião Selic 30D'!$A$2:$XFC$10000,MATCH(B$1,'Mediana Reunião Selic 30D'!$A$2:$XDF$2,0),FALSE))</f>
        <v>#N/A</v>
      </c>
      <c r="C421" s="21">
        <f>VLOOKUP($C$1,'Hist Selic Meta'!A:F,6,FALSE)</f>
        <v>9.25</v>
      </c>
    </row>
    <row r="422" spans="1:3" x14ac:dyDescent="0.3">
      <c r="A422" s="20">
        <v>44826</v>
      </c>
      <c r="B422" s="21" t="e">
        <f>IF(VLOOKUP(A422,'Mediana Reunião Selic 30D'!$A$2:$XFC$10000,MATCH(B$1,'Mediana Reunião Selic 30D'!$A$2:$XDF$2,0),FALSE)=0,NA(),VLOOKUP(A422,'Mediana Reunião Selic 30D'!$A$2:$XFC$10000,MATCH(B$1,'Mediana Reunião Selic 30D'!$A$2:$XDF$2,0),FALSE))</f>
        <v>#N/A</v>
      </c>
      <c r="C422" s="21">
        <f>VLOOKUP($C$1,'Hist Selic Meta'!A:F,6,FALSE)</f>
        <v>9.25</v>
      </c>
    </row>
    <row r="423" spans="1:3" x14ac:dyDescent="0.3">
      <c r="A423" s="20">
        <v>44827</v>
      </c>
      <c r="B423" s="21" t="e">
        <f>IF(VLOOKUP(A423,'Mediana Reunião Selic 30D'!$A$2:$XFC$10000,MATCH(B$1,'Mediana Reunião Selic 30D'!$A$2:$XDF$2,0),FALSE)=0,NA(),VLOOKUP(A423,'Mediana Reunião Selic 30D'!$A$2:$XFC$10000,MATCH(B$1,'Mediana Reunião Selic 30D'!$A$2:$XDF$2,0),FALSE))</f>
        <v>#N/A</v>
      </c>
      <c r="C423" s="21">
        <f>VLOOKUP($C$1,'Hist Selic Meta'!A:F,6,FALSE)</f>
        <v>9.25</v>
      </c>
    </row>
    <row r="424" spans="1:3" x14ac:dyDescent="0.3">
      <c r="A424" s="20">
        <v>44830</v>
      </c>
      <c r="B424" s="21" t="e">
        <f>IF(VLOOKUP(A424,'Mediana Reunião Selic 30D'!$A$2:$XFC$10000,MATCH(B$1,'Mediana Reunião Selic 30D'!$A$2:$XDF$2,0),FALSE)=0,NA(),VLOOKUP(A424,'Mediana Reunião Selic 30D'!$A$2:$XFC$10000,MATCH(B$1,'Mediana Reunião Selic 30D'!$A$2:$XDF$2,0),FALSE))</f>
        <v>#N/A</v>
      </c>
      <c r="C424" s="21">
        <f>VLOOKUP($C$1,'Hist Selic Meta'!A:F,6,FALSE)</f>
        <v>9.25</v>
      </c>
    </row>
    <row r="425" spans="1:3" x14ac:dyDescent="0.3">
      <c r="A425" s="20">
        <v>44831</v>
      </c>
      <c r="B425" s="21" t="e">
        <f>IF(VLOOKUP(A425,'Mediana Reunião Selic 30D'!$A$2:$XFC$10000,MATCH(B$1,'Mediana Reunião Selic 30D'!$A$2:$XDF$2,0),FALSE)=0,NA(),VLOOKUP(A425,'Mediana Reunião Selic 30D'!$A$2:$XFC$10000,MATCH(B$1,'Mediana Reunião Selic 30D'!$A$2:$XDF$2,0),FALSE))</f>
        <v>#N/A</v>
      </c>
      <c r="C425" s="21">
        <f>VLOOKUP($C$1,'Hist Selic Meta'!A:F,6,FALSE)</f>
        <v>9.25</v>
      </c>
    </row>
    <row r="426" spans="1:3" x14ac:dyDescent="0.3">
      <c r="A426" s="20">
        <v>44832</v>
      </c>
      <c r="B426" s="21" t="e">
        <f>IF(VLOOKUP(A426,'Mediana Reunião Selic 30D'!$A$2:$XFC$10000,MATCH(B$1,'Mediana Reunião Selic 30D'!$A$2:$XDF$2,0),FALSE)=0,NA(),VLOOKUP(A426,'Mediana Reunião Selic 30D'!$A$2:$XFC$10000,MATCH(B$1,'Mediana Reunião Selic 30D'!$A$2:$XDF$2,0),FALSE))</f>
        <v>#N/A</v>
      </c>
      <c r="C426" s="21">
        <f>VLOOKUP($C$1,'Hist Selic Meta'!A:F,6,FALSE)</f>
        <v>9.25</v>
      </c>
    </row>
    <row r="427" spans="1:3" x14ac:dyDescent="0.3">
      <c r="A427" s="20">
        <v>44833</v>
      </c>
      <c r="B427" s="21" t="e">
        <f>IF(VLOOKUP(A427,'Mediana Reunião Selic 30D'!$A$2:$XFC$10000,MATCH(B$1,'Mediana Reunião Selic 30D'!$A$2:$XDF$2,0),FALSE)=0,NA(),VLOOKUP(A427,'Mediana Reunião Selic 30D'!$A$2:$XFC$10000,MATCH(B$1,'Mediana Reunião Selic 30D'!$A$2:$XDF$2,0),FALSE))</f>
        <v>#N/A</v>
      </c>
      <c r="C427" s="21">
        <f>VLOOKUP($C$1,'Hist Selic Meta'!A:F,6,FALSE)</f>
        <v>9.25</v>
      </c>
    </row>
    <row r="428" spans="1:3" x14ac:dyDescent="0.3">
      <c r="A428" s="20">
        <v>44834</v>
      </c>
      <c r="B428" s="21" t="e">
        <f>IF(VLOOKUP(A428,'Mediana Reunião Selic 30D'!$A$2:$XFC$10000,MATCH(B$1,'Mediana Reunião Selic 30D'!$A$2:$XDF$2,0),FALSE)=0,NA(),VLOOKUP(A428,'Mediana Reunião Selic 30D'!$A$2:$XFC$10000,MATCH(B$1,'Mediana Reunião Selic 30D'!$A$2:$XDF$2,0),FALSE))</f>
        <v>#N/A</v>
      </c>
      <c r="C428" s="21">
        <f>VLOOKUP($C$1,'Hist Selic Meta'!A:F,6,FALSE)</f>
        <v>9.25</v>
      </c>
    </row>
    <row r="429" spans="1:3" x14ac:dyDescent="0.3">
      <c r="A429" s="20">
        <v>44837</v>
      </c>
      <c r="B429" s="21" t="e">
        <f>IF(VLOOKUP(A429,'Mediana Reunião Selic 30D'!$A$2:$XFC$10000,MATCH(B$1,'Mediana Reunião Selic 30D'!$A$2:$XDF$2,0),FALSE)=0,NA(),VLOOKUP(A429,'Mediana Reunião Selic 30D'!$A$2:$XFC$10000,MATCH(B$1,'Mediana Reunião Selic 30D'!$A$2:$XDF$2,0),FALSE))</f>
        <v>#N/A</v>
      </c>
      <c r="C429" s="21">
        <f>VLOOKUP($C$1,'Hist Selic Meta'!A:F,6,FALSE)</f>
        <v>9.25</v>
      </c>
    </row>
    <row r="430" spans="1:3" x14ac:dyDescent="0.3">
      <c r="A430" s="20">
        <v>44838</v>
      </c>
      <c r="B430" s="21" t="e">
        <f>IF(VLOOKUP(A430,'Mediana Reunião Selic 30D'!$A$2:$XFC$10000,MATCH(B$1,'Mediana Reunião Selic 30D'!$A$2:$XDF$2,0),FALSE)=0,NA(),VLOOKUP(A430,'Mediana Reunião Selic 30D'!$A$2:$XFC$10000,MATCH(B$1,'Mediana Reunião Selic 30D'!$A$2:$XDF$2,0),FALSE))</f>
        <v>#N/A</v>
      </c>
      <c r="C430" s="21">
        <f>VLOOKUP($C$1,'Hist Selic Meta'!A:F,6,FALSE)</f>
        <v>9.25</v>
      </c>
    </row>
    <row r="431" spans="1:3" x14ac:dyDescent="0.3">
      <c r="A431" s="20">
        <v>44839</v>
      </c>
      <c r="B431" s="21" t="e">
        <f>IF(VLOOKUP(A431,'Mediana Reunião Selic 30D'!$A$2:$XFC$10000,MATCH(B$1,'Mediana Reunião Selic 30D'!$A$2:$XDF$2,0),FALSE)=0,NA(),VLOOKUP(A431,'Mediana Reunião Selic 30D'!$A$2:$XFC$10000,MATCH(B$1,'Mediana Reunião Selic 30D'!$A$2:$XDF$2,0),FALSE))</f>
        <v>#N/A</v>
      </c>
      <c r="C431" s="21">
        <f>VLOOKUP($C$1,'Hist Selic Meta'!A:F,6,FALSE)</f>
        <v>9.25</v>
      </c>
    </row>
    <row r="432" spans="1:3" x14ac:dyDescent="0.3">
      <c r="A432" s="20">
        <v>44840</v>
      </c>
      <c r="B432" s="21" t="e">
        <f>IF(VLOOKUP(A432,'Mediana Reunião Selic 30D'!$A$2:$XFC$10000,MATCH(B$1,'Mediana Reunião Selic 30D'!$A$2:$XDF$2,0),FALSE)=0,NA(),VLOOKUP(A432,'Mediana Reunião Selic 30D'!$A$2:$XFC$10000,MATCH(B$1,'Mediana Reunião Selic 30D'!$A$2:$XDF$2,0),FALSE))</f>
        <v>#N/A</v>
      </c>
      <c r="C432" s="21">
        <f>VLOOKUP($C$1,'Hist Selic Meta'!A:F,6,FALSE)</f>
        <v>9.25</v>
      </c>
    </row>
    <row r="433" spans="1:3" x14ac:dyDescent="0.3">
      <c r="A433" s="20">
        <v>44841</v>
      </c>
      <c r="B433" s="21" t="e">
        <f>IF(VLOOKUP(A433,'Mediana Reunião Selic 30D'!$A$2:$XFC$10000,MATCH(B$1,'Mediana Reunião Selic 30D'!$A$2:$XDF$2,0),FALSE)=0,NA(),VLOOKUP(A433,'Mediana Reunião Selic 30D'!$A$2:$XFC$10000,MATCH(B$1,'Mediana Reunião Selic 30D'!$A$2:$XDF$2,0),FALSE))</f>
        <v>#N/A</v>
      </c>
      <c r="C433" s="21">
        <f>VLOOKUP($C$1,'Hist Selic Meta'!A:F,6,FALSE)</f>
        <v>9.25</v>
      </c>
    </row>
    <row r="434" spans="1:3" x14ac:dyDescent="0.3">
      <c r="A434" s="20">
        <v>44844</v>
      </c>
      <c r="B434" s="21" t="e">
        <f>IF(VLOOKUP(A434,'Mediana Reunião Selic 30D'!$A$2:$XFC$10000,MATCH(B$1,'Mediana Reunião Selic 30D'!$A$2:$XDF$2,0),FALSE)=0,NA(),VLOOKUP(A434,'Mediana Reunião Selic 30D'!$A$2:$XFC$10000,MATCH(B$1,'Mediana Reunião Selic 30D'!$A$2:$XDF$2,0),FALSE))</f>
        <v>#N/A</v>
      </c>
      <c r="C434" s="21">
        <f>VLOOKUP($C$1,'Hist Selic Meta'!A:F,6,FALSE)</f>
        <v>9.25</v>
      </c>
    </row>
    <row r="435" spans="1:3" x14ac:dyDescent="0.3">
      <c r="A435" s="20">
        <v>44845</v>
      </c>
      <c r="B435" s="21" t="e">
        <f>IF(VLOOKUP(A435,'Mediana Reunião Selic 30D'!$A$2:$XFC$10000,MATCH(B$1,'Mediana Reunião Selic 30D'!$A$2:$XDF$2,0),FALSE)=0,NA(),VLOOKUP(A435,'Mediana Reunião Selic 30D'!$A$2:$XFC$10000,MATCH(B$1,'Mediana Reunião Selic 30D'!$A$2:$XDF$2,0),FALSE))</f>
        <v>#N/A</v>
      </c>
      <c r="C435" s="21">
        <f>VLOOKUP($C$1,'Hist Selic Meta'!A:F,6,FALSE)</f>
        <v>9.25</v>
      </c>
    </row>
    <row r="436" spans="1:3" x14ac:dyDescent="0.3">
      <c r="A436" s="20">
        <v>44847</v>
      </c>
      <c r="B436" s="21" t="e">
        <f>IF(VLOOKUP(A436,'Mediana Reunião Selic 30D'!$A$2:$XFC$10000,MATCH(B$1,'Mediana Reunião Selic 30D'!$A$2:$XDF$2,0),FALSE)=0,NA(),VLOOKUP(A436,'Mediana Reunião Selic 30D'!$A$2:$XFC$10000,MATCH(B$1,'Mediana Reunião Selic 30D'!$A$2:$XDF$2,0),FALSE))</f>
        <v>#N/A</v>
      </c>
      <c r="C436" s="21">
        <f>VLOOKUP($C$1,'Hist Selic Meta'!A:F,6,FALSE)</f>
        <v>9.25</v>
      </c>
    </row>
    <row r="437" spans="1:3" x14ac:dyDescent="0.3">
      <c r="A437" s="20">
        <v>44848</v>
      </c>
      <c r="B437" s="21" t="e">
        <f>IF(VLOOKUP(A437,'Mediana Reunião Selic 30D'!$A$2:$XFC$10000,MATCH(B$1,'Mediana Reunião Selic 30D'!$A$2:$XDF$2,0),FALSE)=0,NA(),VLOOKUP(A437,'Mediana Reunião Selic 30D'!$A$2:$XFC$10000,MATCH(B$1,'Mediana Reunião Selic 30D'!$A$2:$XDF$2,0),FALSE))</f>
        <v>#N/A</v>
      </c>
      <c r="C437" s="21">
        <f>VLOOKUP($C$1,'Hist Selic Meta'!A:F,6,FALSE)</f>
        <v>9.25</v>
      </c>
    </row>
    <row r="438" spans="1:3" x14ac:dyDescent="0.3">
      <c r="A438" s="20">
        <v>44851</v>
      </c>
      <c r="B438" s="21" t="e">
        <f>IF(VLOOKUP(A438,'Mediana Reunião Selic 30D'!$A$2:$XFC$10000,MATCH(B$1,'Mediana Reunião Selic 30D'!$A$2:$XDF$2,0),FALSE)=0,NA(),VLOOKUP(A438,'Mediana Reunião Selic 30D'!$A$2:$XFC$10000,MATCH(B$1,'Mediana Reunião Selic 30D'!$A$2:$XDF$2,0),FALSE))</f>
        <v>#N/A</v>
      </c>
      <c r="C438" s="21">
        <f>VLOOKUP($C$1,'Hist Selic Meta'!A:F,6,FALSE)</f>
        <v>9.25</v>
      </c>
    </row>
    <row r="439" spans="1:3" x14ac:dyDescent="0.3">
      <c r="A439" s="20">
        <v>44852</v>
      </c>
      <c r="B439" s="21" t="e">
        <f>IF(VLOOKUP(A439,'Mediana Reunião Selic 30D'!$A$2:$XFC$10000,MATCH(B$1,'Mediana Reunião Selic 30D'!$A$2:$XDF$2,0),FALSE)=0,NA(),VLOOKUP(A439,'Mediana Reunião Selic 30D'!$A$2:$XFC$10000,MATCH(B$1,'Mediana Reunião Selic 30D'!$A$2:$XDF$2,0),FALSE))</f>
        <v>#N/A</v>
      </c>
      <c r="C439" s="21">
        <f>VLOOKUP($C$1,'Hist Selic Meta'!A:F,6,FALSE)</f>
        <v>9.25</v>
      </c>
    </row>
    <row r="440" spans="1:3" x14ac:dyDescent="0.3">
      <c r="A440" s="20">
        <v>44853</v>
      </c>
      <c r="B440" s="21" t="e">
        <f>IF(VLOOKUP(A440,'Mediana Reunião Selic 30D'!$A$2:$XFC$10000,MATCH(B$1,'Mediana Reunião Selic 30D'!$A$2:$XDF$2,0),FALSE)=0,NA(),VLOOKUP(A440,'Mediana Reunião Selic 30D'!$A$2:$XFC$10000,MATCH(B$1,'Mediana Reunião Selic 30D'!$A$2:$XDF$2,0),FALSE))</f>
        <v>#N/A</v>
      </c>
      <c r="C440" s="21">
        <f>VLOOKUP($C$1,'Hist Selic Meta'!A:F,6,FALSE)</f>
        <v>9.25</v>
      </c>
    </row>
    <row r="441" spans="1:3" x14ac:dyDescent="0.3">
      <c r="A441" s="20">
        <v>44854</v>
      </c>
      <c r="B441" s="21" t="e">
        <f>IF(VLOOKUP(A441,'Mediana Reunião Selic 30D'!$A$2:$XFC$10000,MATCH(B$1,'Mediana Reunião Selic 30D'!$A$2:$XDF$2,0),FALSE)=0,NA(),VLOOKUP(A441,'Mediana Reunião Selic 30D'!$A$2:$XFC$10000,MATCH(B$1,'Mediana Reunião Selic 30D'!$A$2:$XDF$2,0),FALSE))</f>
        <v>#N/A</v>
      </c>
      <c r="C441" s="21">
        <f>VLOOKUP($C$1,'Hist Selic Meta'!A:F,6,FALSE)</f>
        <v>9.25</v>
      </c>
    </row>
    <row r="442" spans="1:3" x14ac:dyDescent="0.3">
      <c r="A442" s="20">
        <v>44855</v>
      </c>
      <c r="B442" s="21" t="e">
        <f>IF(VLOOKUP(A442,'Mediana Reunião Selic 30D'!$A$2:$XFC$10000,MATCH(B$1,'Mediana Reunião Selic 30D'!$A$2:$XDF$2,0),FALSE)=0,NA(),VLOOKUP(A442,'Mediana Reunião Selic 30D'!$A$2:$XFC$10000,MATCH(B$1,'Mediana Reunião Selic 30D'!$A$2:$XDF$2,0),FALSE))</f>
        <v>#N/A</v>
      </c>
      <c r="C442" s="21">
        <f>VLOOKUP($C$1,'Hist Selic Meta'!A:F,6,FALSE)</f>
        <v>9.25</v>
      </c>
    </row>
    <row r="443" spans="1:3" x14ac:dyDescent="0.3">
      <c r="A443" s="20">
        <v>44858</v>
      </c>
      <c r="B443" s="21" t="e">
        <f>IF(VLOOKUP(A443,'Mediana Reunião Selic 30D'!$A$2:$XFC$10000,MATCH(B$1,'Mediana Reunião Selic 30D'!$A$2:$XDF$2,0),FALSE)=0,NA(),VLOOKUP(A443,'Mediana Reunião Selic 30D'!$A$2:$XFC$10000,MATCH(B$1,'Mediana Reunião Selic 30D'!$A$2:$XDF$2,0),FALSE))</f>
        <v>#N/A</v>
      </c>
      <c r="C443" s="21">
        <f>VLOOKUP($C$1,'Hist Selic Meta'!A:F,6,FALSE)</f>
        <v>9.25</v>
      </c>
    </row>
    <row r="444" spans="1:3" x14ac:dyDescent="0.3">
      <c r="A444" s="20">
        <v>44859</v>
      </c>
      <c r="B444" s="21" t="e">
        <f>IF(VLOOKUP(A444,'Mediana Reunião Selic 30D'!$A$2:$XFC$10000,MATCH(B$1,'Mediana Reunião Selic 30D'!$A$2:$XDF$2,0),FALSE)=0,NA(),VLOOKUP(A444,'Mediana Reunião Selic 30D'!$A$2:$XFC$10000,MATCH(B$1,'Mediana Reunião Selic 30D'!$A$2:$XDF$2,0),FALSE))</f>
        <v>#N/A</v>
      </c>
      <c r="C444" s="21">
        <f>VLOOKUP($C$1,'Hist Selic Meta'!A:F,6,FALSE)</f>
        <v>9.25</v>
      </c>
    </row>
    <row r="445" spans="1:3" x14ac:dyDescent="0.3">
      <c r="A445" s="20">
        <v>44860</v>
      </c>
      <c r="B445" s="21" t="e">
        <f>IF(VLOOKUP(A445,'Mediana Reunião Selic 30D'!$A$2:$XFC$10000,MATCH(B$1,'Mediana Reunião Selic 30D'!$A$2:$XDF$2,0),FALSE)=0,NA(),VLOOKUP(A445,'Mediana Reunião Selic 30D'!$A$2:$XFC$10000,MATCH(B$1,'Mediana Reunião Selic 30D'!$A$2:$XDF$2,0),FALSE))</f>
        <v>#N/A</v>
      </c>
      <c r="C445" s="21">
        <f>VLOOKUP($C$1,'Hist Selic Meta'!A:F,6,FALSE)</f>
        <v>9.25</v>
      </c>
    </row>
    <row r="446" spans="1:3" x14ac:dyDescent="0.3">
      <c r="A446" s="20">
        <v>44861</v>
      </c>
      <c r="B446" s="21" t="e">
        <f>IF(VLOOKUP(A446,'Mediana Reunião Selic 30D'!$A$2:$XFC$10000,MATCH(B$1,'Mediana Reunião Selic 30D'!$A$2:$XDF$2,0),FALSE)=0,NA(),VLOOKUP(A446,'Mediana Reunião Selic 30D'!$A$2:$XFC$10000,MATCH(B$1,'Mediana Reunião Selic 30D'!$A$2:$XDF$2,0),FALSE))</f>
        <v>#N/A</v>
      </c>
      <c r="C446" s="21">
        <f>VLOOKUP($C$1,'Hist Selic Meta'!A:F,6,FALSE)</f>
        <v>9.25</v>
      </c>
    </row>
    <row r="447" spans="1:3" x14ac:dyDescent="0.3">
      <c r="A447" s="20">
        <v>44862</v>
      </c>
      <c r="B447" s="21" t="e">
        <f>IF(VLOOKUP(A447,'Mediana Reunião Selic 30D'!$A$2:$XFC$10000,MATCH(B$1,'Mediana Reunião Selic 30D'!$A$2:$XDF$2,0),FALSE)=0,NA(),VLOOKUP(A447,'Mediana Reunião Selic 30D'!$A$2:$XFC$10000,MATCH(B$1,'Mediana Reunião Selic 30D'!$A$2:$XDF$2,0),FALSE))</f>
        <v>#N/A</v>
      </c>
      <c r="C447" s="21">
        <f>VLOOKUP($C$1,'Hist Selic Meta'!A:F,6,FALSE)</f>
        <v>9.25</v>
      </c>
    </row>
    <row r="448" spans="1:3" x14ac:dyDescent="0.3">
      <c r="A448" s="20">
        <v>44865</v>
      </c>
      <c r="B448" s="21" t="e">
        <f>IF(VLOOKUP(A448,'Mediana Reunião Selic 30D'!$A$2:$XFC$10000,MATCH(B$1,'Mediana Reunião Selic 30D'!$A$2:$XDF$2,0),FALSE)=0,NA(),VLOOKUP(A448,'Mediana Reunião Selic 30D'!$A$2:$XFC$10000,MATCH(B$1,'Mediana Reunião Selic 30D'!$A$2:$XDF$2,0),FALSE))</f>
        <v>#N/A</v>
      </c>
      <c r="C448" s="21">
        <f>VLOOKUP($C$1,'Hist Selic Meta'!A:F,6,FALSE)</f>
        <v>9.25</v>
      </c>
    </row>
    <row r="449" spans="1:3" x14ac:dyDescent="0.3">
      <c r="A449" s="20">
        <v>44866</v>
      </c>
      <c r="B449" s="21" t="e">
        <f>IF(VLOOKUP(A449,'Mediana Reunião Selic 30D'!$A$2:$XFC$10000,MATCH(B$1,'Mediana Reunião Selic 30D'!$A$2:$XDF$2,0),FALSE)=0,NA(),VLOOKUP(A449,'Mediana Reunião Selic 30D'!$A$2:$XFC$10000,MATCH(B$1,'Mediana Reunião Selic 30D'!$A$2:$XDF$2,0),FALSE))</f>
        <v>#N/A</v>
      </c>
      <c r="C449" s="21">
        <f>VLOOKUP($C$1,'Hist Selic Meta'!A:F,6,FALSE)</f>
        <v>9.25</v>
      </c>
    </row>
    <row r="450" spans="1:3" x14ac:dyDescent="0.3">
      <c r="A450" s="20">
        <v>44868</v>
      </c>
      <c r="B450" s="21" t="e">
        <f>IF(VLOOKUP(A450,'Mediana Reunião Selic 30D'!$A$2:$XFC$10000,MATCH(B$1,'Mediana Reunião Selic 30D'!$A$2:$XDF$2,0),FALSE)=0,NA(),VLOOKUP(A450,'Mediana Reunião Selic 30D'!$A$2:$XFC$10000,MATCH(B$1,'Mediana Reunião Selic 30D'!$A$2:$XDF$2,0),FALSE))</f>
        <v>#N/A</v>
      </c>
      <c r="C450" s="21">
        <f>VLOOKUP($C$1,'Hist Selic Meta'!A:F,6,FALSE)</f>
        <v>9.25</v>
      </c>
    </row>
    <row r="451" spans="1:3" x14ac:dyDescent="0.3">
      <c r="A451" s="20">
        <v>44869</v>
      </c>
      <c r="B451" s="21" t="e">
        <f>IF(VLOOKUP(A451,'Mediana Reunião Selic 30D'!$A$2:$XFC$10000,MATCH(B$1,'Mediana Reunião Selic 30D'!$A$2:$XDF$2,0),FALSE)=0,NA(),VLOOKUP(A451,'Mediana Reunião Selic 30D'!$A$2:$XFC$10000,MATCH(B$1,'Mediana Reunião Selic 30D'!$A$2:$XDF$2,0),FALSE))</f>
        <v>#N/A</v>
      </c>
      <c r="C451" s="21">
        <f>VLOOKUP($C$1,'Hist Selic Meta'!A:F,6,FALSE)</f>
        <v>9.25</v>
      </c>
    </row>
    <row r="452" spans="1:3" x14ac:dyDescent="0.3">
      <c r="A452" s="20">
        <v>44872</v>
      </c>
      <c r="B452" s="21" t="e">
        <f>IF(VLOOKUP(A452,'Mediana Reunião Selic 30D'!$A$2:$XFC$10000,MATCH(B$1,'Mediana Reunião Selic 30D'!$A$2:$XDF$2,0),FALSE)=0,NA(),VLOOKUP(A452,'Mediana Reunião Selic 30D'!$A$2:$XFC$10000,MATCH(B$1,'Mediana Reunião Selic 30D'!$A$2:$XDF$2,0),FALSE))</f>
        <v>#N/A</v>
      </c>
      <c r="C452" s="21">
        <f>VLOOKUP($C$1,'Hist Selic Meta'!A:F,6,FALSE)</f>
        <v>9.25</v>
      </c>
    </row>
    <row r="453" spans="1:3" x14ac:dyDescent="0.3">
      <c r="A453" s="20">
        <v>44873</v>
      </c>
      <c r="B453" s="21" t="e">
        <f>IF(VLOOKUP(A453,'Mediana Reunião Selic 30D'!$A$2:$XFC$10000,MATCH(B$1,'Mediana Reunião Selic 30D'!$A$2:$XDF$2,0),FALSE)=0,NA(),VLOOKUP(A453,'Mediana Reunião Selic 30D'!$A$2:$XFC$10000,MATCH(B$1,'Mediana Reunião Selic 30D'!$A$2:$XDF$2,0),FALSE))</f>
        <v>#N/A</v>
      </c>
      <c r="C453" s="21">
        <f>VLOOKUP($C$1,'Hist Selic Meta'!A:F,6,FALSE)</f>
        <v>9.25</v>
      </c>
    </row>
    <row r="454" spans="1:3" x14ac:dyDescent="0.3">
      <c r="A454" s="20">
        <v>44874</v>
      </c>
      <c r="B454" s="21" t="e">
        <f>IF(VLOOKUP(A454,'Mediana Reunião Selic 30D'!$A$2:$XFC$10000,MATCH(B$1,'Mediana Reunião Selic 30D'!$A$2:$XDF$2,0),FALSE)=0,NA(),VLOOKUP(A454,'Mediana Reunião Selic 30D'!$A$2:$XFC$10000,MATCH(B$1,'Mediana Reunião Selic 30D'!$A$2:$XDF$2,0),FALSE))</f>
        <v>#N/A</v>
      </c>
      <c r="C454" s="21">
        <f>VLOOKUP($C$1,'Hist Selic Meta'!A:F,6,FALSE)</f>
        <v>9.25</v>
      </c>
    </row>
    <row r="455" spans="1:3" x14ac:dyDescent="0.3">
      <c r="A455" s="20">
        <v>44875</v>
      </c>
      <c r="B455" s="21" t="e">
        <f>IF(VLOOKUP(A455,'Mediana Reunião Selic 30D'!$A$2:$XFC$10000,MATCH(B$1,'Mediana Reunião Selic 30D'!$A$2:$XDF$2,0),FALSE)=0,NA(),VLOOKUP(A455,'Mediana Reunião Selic 30D'!$A$2:$XFC$10000,MATCH(B$1,'Mediana Reunião Selic 30D'!$A$2:$XDF$2,0),FALSE))</f>
        <v>#N/A</v>
      </c>
      <c r="C455" s="21">
        <f>VLOOKUP($C$1,'Hist Selic Meta'!A:F,6,FALSE)</f>
        <v>9.25</v>
      </c>
    </row>
    <row r="456" spans="1:3" x14ac:dyDescent="0.3">
      <c r="A456" s="20">
        <v>44876</v>
      </c>
      <c r="B456" s="21" t="e">
        <f>IF(VLOOKUP(A456,'Mediana Reunião Selic 30D'!$A$2:$XFC$10000,MATCH(B$1,'Mediana Reunião Selic 30D'!$A$2:$XDF$2,0),FALSE)=0,NA(),VLOOKUP(A456,'Mediana Reunião Selic 30D'!$A$2:$XFC$10000,MATCH(B$1,'Mediana Reunião Selic 30D'!$A$2:$XDF$2,0),FALSE))</f>
        <v>#N/A</v>
      </c>
      <c r="C456" s="21">
        <f>VLOOKUP($C$1,'Hist Selic Meta'!A:F,6,FALSE)</f>
        <v>9.25</v>
      </c>
    </row>
    <row r="457" spans="1:3" x14ac:dyDescent="0.3">
      <c r="A457" s="20">
        <v>44879</v>
      </c>
      <c r="B457" s="21" t="e">
        <f>IF(VLOOKUP(A457,'Mediana Reunião Selic 30D'!$A$2:$XFC$10000,MATCH(B$1,'Mediana Reunião Selic 30D'!$A$2:$XDF$2,0),FALSE)=0,NA(),VLOOKUP(A457,'Mediana Reunião Selic 30D'!$A$2:$XFC$10000,MATCH(B$1,'Mediana Reunião Selic 30D'!$A$2:$XDF$2,0),FALSE))</f>
        <v>#N/A</v>
      </c>
      <c r="C457" s="21">
        <f>VLOOKUP($C$1,'Hist Selic Meta'!A:F,6,FALSE)</f>
        <v>9.25</v>
      </c>
    </row>
    <row r="458" spans="1:3" x14ac:dyDescent="0.3">
      <c r="A458" s="20">
        <v>44881</v>
      </c>
      <c r="B458" s="21" t="e">
        <f>IF(VLOOKUP(A458,'Mediana Reunião Selic 30D'!$A$2:$XFC$10000,MATCH(B$1,'Mediana Reunião Selic 30D'!$A$2:$XDF$2,0),FALSE)=0,NA(),VLOOKUP(A458,'Mediana Reunião Selic 30D'!$A$2:$XFC$10000,MATCH(B$1,'Mediana Reunião Selic 30D'!$A$2:$XDF$2,0),FALSE))</f>
        <v>#N/A</v>
      </c>
      <c r="C458" s="21">
        <f>VLOOKUP($C$1,'Hist Selic Meta'!A:F,6,FALSE)</f>
        <v>9.25</v>
      </c>
    </row>
    <row r="459" spans="1:3" x14ac:dyDescent="0.3">
      <c r="A459" s="20">
        <v>44882</v>
      </c>
      <c r="B459" s="21" t="e">
        <f>IF(VLOOKUP(A459,'Mediana Reunião Selic 30D'!$A$2:$XFC$10000,MATCH(B$1,'Mediana Reunião Selic 30D'!$A$2:$XDF$2,0),FALSE)=0,NA(),VLOOKUP(A459,'Mediana Reunião Selic 30D'!$A$2:$XFC$10000,MATCH(B$1,'Mediana Reunião Selic 30D'!$A$2:$XDF$2,0),FALSE))</f>
        <v>#N/A</v>
      </c>
      <c r="C459" s="21">
        <f>VLOOKUP($C$1,'Hist Selic Meta'!A:F,6,FALSE)</f>
        <v>9.25</v>
      </c>
    </row>
    <row r="460" spans="1:3" x14ac:dyDescent="0.3">
      <c r="A460" s="20">
        <v>44883</v>
      </c>
      <c r="B460" s="21" t="e">
        <f>IF(VLOOKUP(A460,'Mediana Reunião Selic 30D'!$A$2:$XFC$10000,MATCH(B$1,'Mediana Reunião Selic 30D'!$A$2:$XDF$2,0),FALSE)=0,NA(),VLOOKUP(A460,'Mediana Reunião Selic 30D'!$A$2:$XFC$10000,MATCH(B$1,'Mediana Reunião Selic 30D'!$A$2:$XDF$2,0),FALSE))</f>
        <v>#N/A</v>
      </c>
      <c r="C460" s="21">
        <f>VLOOKUP($C$1,'Hist Selic Meta'!A:F,6,FALSE)</f>
        <v>9.25</v>
      </c>
    </row>
    <row r="461" spans="1:3" x14ac:dyDescent="0.3">
      <c r="A461" s="20">
        <v>44886</v>
      </c>
      <c r="B461" s="21" t="e">
        <f>IF(VLOOKUP(A461,'Mediana Reunião Selic 30D'!$A$2:$XFC$10000,MATCH(B$1,'Mediana Reunião Selic 30D'!$A$2:$XDF$2,0),FALSE)=0,NA(),VLOOKUP(A461,'Mediana Reunião Selic 30D'!$A$2:$XFC$10000,MATCH(B$1,'Mediana Reunião Selic 30D'!$A$2:$XDF$2,0),FALSE))</f>
        <v>#N/A</v>
      </c>
      <c r="C461" s="21">
        <f>VLOOKUP($C$1,'Hist Selic Meta'!A:F,6,FALSE)</f>
        <v>9.25</v>
      </c>
    </row>
    <row r="462" spans="1:3" x14ac:dyDescent="0.3">
      <c r="A462" s="20">
        <v>44887</v>
      </c>
      <c r="B462" s="21" t="e">
        <f>IF(VLOOKUP(A462,'Mediana Reunião Selic 30D'!$A$2:$XFC$10000,MATCH(B$1,'Mediana Reunião Selic 30D'!$A$2:$XDF$2,0),FALSE)=0,NA(),VLOOKUP(A462,'Mediana Reunião Selic 30D'!$A$2:$XFC$10000,MATCH(B$1,'Mediana Reunião Selic 30D'!$A$2:$XDF$2,0),FALSE))</f>
        <v>#N/A</v>
      </c>
      <c r="C462" s="21">
        <f>VLOOKUP($C$1,'Hist Selic Meta'!A:F,6,FALSE)</f>
        <v>9.25</v>
      </c>
    </row>
    <row r="463" spans="1:3" x14ac:dyDescent="0.3">
      <c r="A463" s="20">
        <v>44888</v>
      </c>
      <c r="B463" s="21" t="e">
        <f>IF(VLOOKUP(A463,'Mediana Reunião Selic 30D'!$A$2:$XFC$10000,MATCH(B$1,'Mediana Reunião Selic 30D'!$A$2:$XDF$2,0),FALSE)=0,NA(),VLOOKUP(A463,'Mediana Reunião Selic 30D'!$A$2:$XFC$10000,MATCH(B$1,'Mediana Reunião Selic 30D'!$A$2:$XDF$2,0),FALSE))</f>
        <v>#N/A</v>
      </c>
      <c r="C463" s="21">
        <f>VLOOKUP($C$1,'Hist Selic Meta'!A:F,6,FALSE)</f>
        <v>9.25</v>
      </c>
    </row>
    <row r="464" spans="1:3" x14ac:dyDescent="0.3">
      <c r="A464" s="20">
        <v>44889</v>
      </c>
      <c r="B464" s="21" t="e">
        <f>IF(VLOOKUP(A464,'Mediana Reunião Selic 30D'!$A$2:$XFC$10000,MATCH(B$1,'Mediana Reunião Selic 30D'!$A$2:$XDF$2,0),FALSE)=0,NA(),VLOOKUP(A464,'Mediana Reunião Selic 30D'!$A$2:$XFC$10000,MATCH(B$1,'Mediana Reunião Selic 30D'!$A$2:$XDF$2,0),FALSE))</f>
        <v>#N/A</v>
      </c>
      <c r="C464" s="21">
        <f>VLOOKUP($C$1,'Hist Selic Meta'!A:F,6,FALSE)</f>
        <v>9.25</v>
      </c>
    </row>
    <row r="465" spans="1:3" x14ac:dyDescent="0.3">
      <c r="A465" s="20">
        <v>44890</v>
      </c>
      <c r="B465" s="21" t="e">
        <f>IF(VLOOKUP(A465,'Mediana Reunião Selic 30D'!$A$2:$XFC$10000,MATCH(B$1,'Mediana Reunião Selic 30D'!$A$2:$XDF$2,0),FALSE)=0,NA(),VLOOKUP(A465,'Mediana Reunião Selic 30D'!$A$2:$XFC$10000,MATCH(B$1,'Mediana Reunião Selic 30D'!$A$2:$XDF$2,0),FALSE))</f>
        <v>#N/A</v>
      </c>
      <c r="C465" s="21">
        <f>VLOOKUP($C$1,'Hist Selic Meta'!A:F,6,FALSE)</f>
        <v>9.25</v>
      </c>
    </row>
    <row r="466" spans="1:3" x14ac:dyDescent="0.3">
      <c r="A466" s="20">
        <v>44893</v>
      </c>
      <c r="B466" s="21" t="e">
        <f>IF(VLOOKUP(A466,'Mediana Reunião Selic 30D'!$A$2:$XFC$10000,MATCH(B$1,'Mediana Reunião Selic 30D'!$A$2:$XDF$2,0),FALSE)=0,NA(),VLOOKUP(A466,'Mediana Reunião Selic 30D'!$A$2:$XFC$10000,MATCH(B$1,'Mediana Reunião Selic 30D'!$A$2:$XDF$2,0),FALSE))</f>
        <v>#N/A</v>
      </c>
      <c r="C466" s="21">
        <f>VLOOKUP($C$1,'Hist Selic Meta'!A:F,6,FALSE)</f>
        <v>9.25</v>
      </c>
    </row>
    <row r="467" spans="1:3" x14ac:dyDescent="0.3">
      <c r="A467" s="20">
        <v>44894</v>
      </c>
      <c r="B467" s="21" t="e">
        <f>IF(VLOOKUP(A467,'Mediana Reunião Selic 30D'!$A$2:$XFC$10000,MATCH(B$1,'Mediana Reunião Selic 30D'!$A$2:$XDF$2,0),FALSE)=0,NA(),VLOOKUP(A467,'Mediana Reunião Selic 30D'!$A$2:$XFC$10000,MATCH(B$1,'Mediana Reunião Selic 30D'!$A$2:$XDF$2,0),FALSE))</f>
        <v>#N/A</v>
      </c>
      <c r="C467" s="21">
        <f>VLOOKUP($C$1,'Hist Selic Meta'!A:F,6,FALSE)</f>
        <v>9.25</v>
      </c>
    </row>
    <row r="468" spans="1:3" x14ac:dyDescent="0.3">
      <c r="A468" s="20">
        <v>44895</v>
      </c>
      <c r="B468" s="21" t="e">
        <f>IF(VLOOKUP(A468,'Mediana Reunião Selic 30D'!$A$2:$XFC$10000,MATCH(B$1,'Mediana Reunião Selic 30D'!$A$2:$XDF$2,0),FALSE)=0,NA(),VLOOKUP(A468,'Mediana Reunião Selic 30D'!$A$2:$XFC$10000,MATCH(B$1,'Mediana Reunião Selic 30D'!$A$2:$XDF$2,0),FALSE))</f>
        <v>#N/A</v>
      </c>
      <c r="C468" s="21">
        <f>VLOOKUP($C$1,'Hist Selic Meta'!A:F,6,FALSE)</f>
        <v>9.25</v>
      </c>
    </row>
    <row r="469" spans="1:3" x14ac:dyDescent="0.3">
      <c r="A469" s="20">
        <v>44896</v>
      </c>
      <c r="B469" s="21" t="e">
        <f>IF(VLOOKUP(A469,'Mediana Reunião Selic 30D'!$A$2:$XFC$10000,MATCH(B$1,'Mediana Reunião Selic 30D'!$A$2:$XDF$2,0),FALSE)=0,NA(),VLOOKUP(A469,'Mediana Reunião Selic 30D'!$A$2:$XFC$10000,MATCH(B$1,'Mediana Reunião Selic 30D'!$A$2:$XDF$2,0),FALSE))</f>
        <v>#N/A</v>
      </c>
      <c r="C469" s="21">
        <f>VLOOKUP($C$1,'Hist Selic Meta'!A:F,6,FALSE)</f>
        <v>9.25</v>
      </c>
    </row>
    <row r="470" spans="1:3" x14ac:dyDescent="0.3">
      <c r="A470" s="20">
        <v>44897</v>
      </c>
      <c r="B470" s="21" t="e">
        <f>IF(VLOOKUP(A470,'Mediana Reunião Selic 30D'!$A$2:$XFC$10000,MATCH(B$1,'Mediana Reunião Selic 30D'!$A$2:$XDF$2,0),FALSE)=0,NA(),VLOOKUP(A470,'Mediana Reunião Selic 30D'!$A$2:$XFC$10000,MATCH(B$1,'Mediana Reunião Selic 30D'!$A$2:$XDF$2,0),FALSE))</f>
        <v>#N/A</v>
      </c>
      <c r="C470" s="21">
        <f>VLOOKUP($C$1,'Hist Selic Meta'!A:F,6,FALSE)</f>
        <v>9.25</v>
      </c>
    </row>
    <row r="471" spans="1:3" x14ac:dyDescent="0.3">
      <c r="A471" s="20">
        <v>44900</v>
      </c>
      <c r="B471" s="21" t="e">
        <f>IF(VLOOKUP(A471,'Mediana Reunião Selic 30D'!$A$2:$XFC$10000,MATCH(B$1,'Mediana Reunião Selic 30D'!$A$2:$XDF$2,0),FALSE)=0,NA(),VLOOKUP(A471,'Mediana Reunião Selic 30D'!$A$2:$XFC$10000,MATCH(B$1,'Mediana Reunião Selic 30D'!$A$2:$XDF$2,0),FALSE))</f>
        <v>#N/A</v>
      </c>
      <c r="C471" s="21">
        <f>VLOOKUP($C$1,'Hist Selic Meta'!A:F,6,FALSE)</f>
        <v>9.25</v>
      </c>
    </row>
    <row r="472" spans="1:3" x14ac:dyDescent="0.3">
      <c r="A472" s="20">
        <v>44901</v>
      </c>
      <c r="B472" s="21" t="e">
        <f>IF(VLOOKUP(A472,'Mediana Reunião Selic 30D'!$A$2:$XFC$10000,MATCH(B$1,'Mediana Reunião Selic 30D'!$A$2:$XDF$2,0),FALSE)=0,NA(),VLOOKUP(A472,'Mediana Reunião Selic 30D'!$A$2:$XFC$10000,MATCH(B$1,'Mediana Reunião Selic 30D'!$A$2:$XDF$2,0),FALSE))</f>
        <v>#N/A</v>
      </c>
      <c r="C472" s="21">
        <f>VLOOKUP($C$1,'Hist Selic Meta'!A:F,6,FALSE)</f>
        <v>9.25</v>
      </c>
    </row>
    <row r="473" spans="1:3" x14ac:dyDescent="0.3">
      <c r="A473" s="20">
        <v>44902</v>
      </c>
      <c r="B473" s="21" t="e">
        <f>IF(VLOOKUP(A473,'Mediana Reunião Selic 30D'!$A$2:$XFC$10000,MATCH(B$1,'Mediana Reunião Selic 30D'!$A$2:$XDF$2,0),FALSE)=0,NA(),VLOOKUP(A473,'Mediana Reunião Selic 30D'!$A$2:$XFC$10000,MATCH(B$1,'Mediana Reunião Selic 30D'!$A$2:$XDF$2,0),FALSE))</f>
        <v>#N/A</v>
      </c>
      <c r="C473" s="21">
        <f>VLOOKUP($C$1,'Hist Selic Meta'!A:F,6,FALSE)</f>
        <v>9.25</v>
      </c>
    </row>
    <row r="474" spans="1:3" x14ac:dyDescent="0.3">
      <c r="A474" s="20">
        <v>44903</v>
      </c>
      <c r="B474" s="21" t="e">
        <f>IF(VLOOKUP(A474,'Mediana Reunião Selic 30D'!$A$2:$XFC$10000,MATCH(B$1,'Mediana Reunião Selic 30D'!$A$2:$XDF$2,0),FALSE)=0,NA(),VLOOKUP(A474,'Mediana Reunião Selic 30D'!$A$2:$XFC$10000,MATCH(B$1,'Mediana Reunião Selic 30D'!$A$2:$XDF$2,0),FALSE))</f>
        <v>#N/A</v>
      </c>
      <c r="C474" s="21">
        <f>VLOOKUP($C$1,'Hist Selic Meta'!A:F,6,FALSE)</f>
        <v>9.25</v>
      </c>
    </row>
    <row r="475" spans="1:3" x14ac:dyDescent="0.3">
      <c r="A475" s="20">
        <v>44904</v>
      </c>
      <c r="B475" s="21" t="e">
        <f>IF(VLOOKUP(A475,'Mediana Reunião Selic 30D'!$A$2:$XFC$10000,MATCH(B$1,'Mediana Reunião Selic 30D'!$A$2:$XDF$2,0),FALSE)=0,NA(),VLOOKUP(A475,'Mediana Reunião Selic 30D'!$A$2:$XFC$10000,MATCH(B$1,'Mediana Reunião Selic 30D'!$A$2:$XDF$2,0),FALSE))</f>
        <v>#N/A</v>
      </c>
      <c r="C475" s="21">
        <f>VLOOKUP($C$1,'Hist Selic Meta'!A:F,6,FALSE)</f>
        <v>9.25</v>
      </c>
    </row>
    <row r="476" spans="1:3" x14ac:dyDescent="0.3">
      <c r="A476" s="20">
        <v>44907</v>
      </c>
      <c r="B476" s="21" t="e">
        <f>IF(VLOOKUP(A476,'Mediana Reunião Selic 30D'!$A$2:$XFC$10000,MATCH(B$1,'Mediana Reunião Selic 30D'!$A$2:$XDF$2,0),FALSE)=0,NA(),VLOOKUP(A476,'Mediana Reunião Selic 30D'!$A$2:$XFC$10000,MATCH(B$1,'Mediana Reunião Selic 30D'!$A$2:$XDF$2,0),FALSE))</f>
        <v>#N/A</v>
      </c>
      <c r="C476" s="21">
        <f>VLOOKUP($C$1,'Hist Selic Meta'!A:F,6,FALSE)</f>
        <v>9.25</v>
      </c>
    </row>
    <row r="477" spans="1:3" x14ac:dyDescent="0.3">
      <c r="A477" s="20">
        <v>44908</v>
      </c>
      <c r="B477" s="21" t="e">
        <f>IF(VLOOKUP(A477,'Mediana Reunião Selic 30D'!$A$2:$XFC$10000,MATCH(B$1,'Mediana Reunião Selic 30D'!$A$2:$XDF$2,0),FALSE)=0,NA(),VLOOKUP(A477,'Mediana Reunião Selic 30D'!$A$2:$XFC$10000,MATCH(B$1,'Mediana Reunião Selic 30D'!$A$2:$XDF$2,0),FALSE))</f>
        <v>#N/A</v>
      </c>
      <c r="C477" s="21">
        <f>VLOOKUP($C$1,'Hist Selic Meta'!A:F,6,FALSE)</f>
        <v>9.25</v>
      </c>
    </row>
    <row r="478" spans="1:3" x14ac:dyDescent="0.3">
      <c r="A478" s="20">
        <v>44909</v>
      </c>
      <c r="B478" s="21" t="e">
        <f>IF(VLOOKUP(A478,'Mediana Reunião Selic 30D'!$A$2:$XFC$10000,MATCH(B$1,'Mediana Reunião Selic 30D'!$A$2:$XDF$2,0),FALSE)=0,NA(),VLOOKUP(A478,'Mediana Reunião Selic 30D'!$A$2:$XFC$10000,MATCH(B$1,'Mediana Reunião Selic 30D'!$A$2:$XDF$2,0),FALSE))</f>
        <v>#N/A</v>
      </c>
      <c r="C478" s="21">
        <f>VLOOKUP($C$1,'Hist Selic Meta'!A:F,6,FALSE)</f>
        <v>9.25</v>
      </c>
    </row>
    <row r="479" spans="1:3" x14ac:dyDescent="0.3">
      <c r="A479" s="20">
        <v>44910</v>
      </c>
      <c r="B479" s="21" t="e">
        <f>IF(VLOOKUP(A479,'Mediana Reunião Selic 30D'!$A$2:$XFC$10000,MATCH(B$1,'Mediana Reunião Selic 30D'!$A$2:$XDF$2,0),FALSE)=0,NA(),VLOOKUP(A479,'Mediana Reunião Selic 30D'!$A$2:$XFC$10000,MATCH(B$1,'Mediana Reunião Selic 30D'!$A$2:$XDF$2,0),FALSE))</f>
        <v>#N/A</v>
      </c>
      <c r="C479" s="21">
        <f>VLOOKUP($C$1,'Hist Selic Meta'!A:F,6,FALSE)</f>
        <v>9.25</v>
      </c>
    </row>
    <row r="480" spans="1:3" x14ac:dyDescent="0.3">
      <c r="A480" s="20">
        <v>44911</v>
      </c>
      <c r="B480" s="21" t="e">
        <f>IF(VLOOKUP(A480,'Mediana Reunião Selic 30D'!$A$2:$XFC$10000,MATCH(B$1,'Mediana Reunião Selic 30D'!$A$2:$XDF$2,0),FALSE)=0,NA(),VLOOKUP(A480,'Mediana Reunião Selic 30D'!$A$2:$XFC$10000,MATCH(B$1,'Mediana Reunião Selic 30D'!$A$2:$XDF$2,0),FALSE))</f>
        <v>#N/A</v>
      </c>
      <c r="C480" s="21">
        <f>VLOOKUP($C$1,'Hist Selic Meta'!A:F,6,FALSE)</f>
        <v>9.25</v>
      </c>
    </row>
    <row r="481" spans="1:3" x14ac:dyDescent="0.3">
      <c r="A481" s="20">
        <v>44914</v>
      </c>
      <c r="B481" s="21" t="e">
        <f>IF(VLOOKUP(A481,'Mediana Reunião Selic 30D'!$A$2:$XFC$10000,MATCH(B$1,'Mediana Reunião Selic 30D'!$A$2:$XDF$2,0),FALSE)=0,NA(),VLOOKUP(A481,'Mediana Reunião Selic 30D'!$A$2:$XFC$10000,MATCH(B$1,'Mediana Reunião Selic 30D'!$A$2:$XDF$2,0),FALSE))</f>
        <v>#N/A</v>
      </c>
      <c r="C481" s="21">
        <f>VLOOKUP($C$1,'Hist Selic Meta'!A:F,6,FALSE)</f>
        <v>9.25</v>
      </c>
    </row>
    <row r="482" spans="1:3" x14ac:dyDescent="0.3">
      <c r="A482" s="20">
        <v>44915</v>
      </c>
      <c r="B482" s="21" t="e">
        <f>IF(VLOOKUP(A482,'Mediana Reunião Selic 30D'!$A$2:$XFC$10000,MATCH(B$1,'Mediana Reunião Selic 30D'!$A$2:$XDF$2,0),FALSE)=0,NA(),VLOOKUP(A482,'Mediana Reunião Selic 30D'!$A$2:$XFC$10000,MATCH(B$1,'Mediana Reunião Selic 30D'!$A$2:$XDF$2,0),FALSE))</f>
        <v>#N/A</v>
      </c>
      <c r="C482" s="21">
        <f>VLOOKUP($C$1,'Hist Selic Meta'!A:F,6,FALSE)</f>
        <v>9.25</v>
      </c>
    </row>
    <row r="483" spans="1:3" x14ac:dyDescent="0.3">
      <c r="A483" s="20">
        <v>44916</v>
      </c>
      <c r="B483" s="21" t="e">
        <f>IF(VLOOKUP(A483,'Mediana Reunião Selic 30D'!$A$2:$XFC$10000,MATCH(B$1,'Mediana Reunião Selic 30D'!$A$2:$XDF$2,0),FALSE)=0,NA(),VLOOKUP(A483,'Mediana Reunião Selic 30D'!$A$2:$XFC$10000,MATCH(B$1,'Mediana Reunião Selic 30D'!$A$2:$XDF$2,0),FALSE))</f>
        <v>#N/A</v>
      </c>
      <c r="C483" s="21">
        <f>VLOOKUP($C$1,'Hist Selic Meta'!A:F,6,FALSE)</f>
        <v>9.25</v>
      </c>
    </row>
    <row r="484" spans="1:3" x14ac:dyDescent="0.3">
      <c r="A484" s="20">
        <v>44917</v>
      </c>
      <c r="B484" s="21" t="e">
        <f>IF(VLOOKUP(A484,'Mediana Reunião Selic 30D'!$A$2:$XFC$10000,MATCH(B$1,'Mediana Reunião Selic 30D'!$A$2:$XDF$2,0),FALSE)=0,NA(),VLOOKUP(A484,'Mediana Reunião Selic 30D'!$A$2:$XFC$10000,MATCH(B$1,'Mediana Reunião Selic 30D'!$A$2:$XDF$2,0),FALSE))</f>
        <v>#N/A</v>
      </c>
      <c r="C484" s="21">
        <f>VLOOKUP($C$1,'Hist Selic Meta'!A:F,6,FALSE)</f>
        <v>9.25</v>
      </c>
    </row>
    <row r="485" spans="1:3" x14ac:dyDescent="0.3">
      <c r="A485" s="20">
        <v>44918</v>
      </c>
      <c r="B485" s="21" t="e">
        <f>IF(VLOOKUP(A485,'Mediana Reunião Selic 30D'!$A$2:$XFC$10000,MATCH(B$1,'Mediana Reunião Selic 30D'!$A$2:$XDF$2,0),FALSE)=0,NA(),VLOOKUP(A485,'Mediana Reunião Selic 30D'!$A$2:$XFC$10000,MATCH(B$1,'Mediana Reunião Selic 30D'!$A$2:$XDF$2,0),FALSE))</f>
        <v>#N/A</v>
      </c>
      <c r="C485" s="21">
        <f>VLOOKUP($C$1,'Hist Selic Meta'!A:F,6,FALSE)</f>
        <v>9.25</v>
      </c>
    </row>
    <row r="486" spans="1:3" x14ac:dyDescent="0.3">
      <c r="A486" s="20">
        <v>44921</v>
      </c>
      <c r="B486" s="21" t="e">
        <f>IF(VLOOKUP(A486,'Mediana Reunião Selic 30D'!$A$2:$XFC$10000,MATCH(B$1,'Mediana Reunião Selic 30D'!$A$2:$XDF$2,0),FALSE)=0,NA(),VLOOKUP(A486,'Mediana Reunião Selic 30D'!$A$2:$XFC$10000,MATCH(B$1,'Mediana Reunião Selic 30D'!$A$2:$XDF$2,0),FALSE))</f>
        <v>#N/A</v>
      </c>
      <c r="C486" s="21">
        <f>VLOOKUP($C$1,'Hist Selic Meta'!A:F,6,FALSE)</f>
        <v>9.25</v>
      </c>
    </row>
    <row r="487" spans="1:3" x14ac:dyDescent="0.3">
      <c r="A487" s="20">
        <v>44922</v>
      </c>
      <c r="B487" s="21" t="e">
        <f>IF(VLOOKUP(A487,'Mediana Reunião Selic 30D'!$A$2:$XFC$10000,MATCH(B$1,'Mediana Reunião Selic 30D'!$A$2:$XDF$2,0),FALSE)=0,NA(),VLOOKUP(A487,'Mediana Reunião Selic 30D'!$A$2:$XFC$10000,MATCH(B$1,'Mediana Reunião Selic 30D'!$A$2:$XDF$2,0),FALSE))</f>
        <v>#N/A</v>
      </c>
      <c r="C487" s="21">
        <f>VLOOKUP($C$1,'Hist Selic Meta'!A:F,6,FALSE)</f>
        <v>9.25</v>
      </c>
    </row>
    <row r="488" spans="1:3" x14ac:dyDescent="0.3">
      <c r="A488" s="20">
        <v>44923</v>
      </c>
      <c r="B488" s="21" t="e">
        <f>IF(VLOOKUP(A488,'Mediana Reunião Selic 30D'!$A$2:$XFC$10000,MATCH(B$1,'Mediana Reunião Selic 30D'!$A$2:$XDF$2,0),FALSE)=0,NA(),VLOOKUP(A488,'Mediana Reunião Selic 30D'!$A$2:$XFC$10000,MATCH(B$1,'Mediana Reunião Selic 30D'!$A$2:$XDF$2,0),FALSE))</f>
        <v>#N/A</v>
      </c>
      <c r="C488" s="21">
        <f>VLOOKUP($C$1,'Hist Selic Meta'!A:F,6,FALSE)</f>
        <v>9.25</v>
      </c>
    </row>
    <row r="489" spans="1:3" x14ac:dyDescent="0.3">
      <c r="A489" s="20">
        <v>44924</v>
      </c>
      <c r="B489" s="21" t="e">
        <f>IF(VLOOKUP(A489,'Mediana Reunião Selic 30D'!$A$2:$XFC$10000,MATCH(B$1,'Mediana Reunião Selic 30D'!$A$2:$XDF$2,0),FALSE)=0,NA(),VLOOKUP(A489,'Mediana Reunião Selic 30D'!$A$2:$XFC$10000,MATCH(B$1,'Mediana Reunião Selic 30D'!$A$2:$XDF$2,0),FALSE))</f>
        <v>#N/A</v>
      </c>
      <c r="C489" s="21">
        <f>VLOOKUP($C$1,'Hist Selic Meta'!A:F,6,FALSE)</f>
        <v>9.25</v>
      </c>
    </row>
    <row r="490" spans="1:3" x14ac:dyDescent="0.3">
      <c r="A490" s="20">
        <v>44925</v>
      </c>
      <c r="B490" s="21" t="e">
        <f>IF(VLOOKUP(A490,'Mediana Reunião Selic 30D'!$A$2:$XFC$10000,MATCH(B$1,'Mediana Reunião Selic 30D'!$A$2:$XDF$2,0),FALSE)=0,NA(),VLOOKUP(A490,'Mediana Reunião Selic 30D'!$A$2:$XFC$10000,MATCH(B$1,'Mediana Reunião Selic 30D'!$A$2:$XDF$2,0),FALSE))</f>
        <v>#N/A</v>
      </c>
      <c r="C490" s="21">
        <f>VLOOKUP($C$1,'Hist Selic Meta'!A:F,6,FALSE)</f>
        <v>9.25</v>
      </c>
    </row>
    <row r="491" spans="1:3" x14ac:dyDescent="0.3">
      <c r="A491" s="20">
        <v>44928</v>
      </c>
      <c r="B491" s="21" t="e">
        <f>IF(VLOOKUP(A491,'Mediana Reunião Selic 30D'!$A$2:$XFC$10000,MATCH(B$1,'Mediana Reunião Selic 30D'!$A$2:$XDF$2,0),FALSE)=0,NA(),VLOOKUP(A491,'Mediana Reunião Selic 30D'!$A$2:$XFC$10000,MATCH(B$1,'Mediana Reunião Selic 30D'!$A$2:$XDF$2,0),FALSE))</f>
        <v>#N/A</v>
      </c>
      <c r="C491" s="21">
        <f>VLOOKUP($C$1,'Hist Selic Meta'!A:F,6,FALSE)</f>
        <v>9.25</v>
      </c>
    </row>
    <row r="492" spans="1:3" x14ac:dyDescent="0.3">
      <c r="A492" s="20">
        <v>44929</v>
      </c>
      <c r="B492" s="21" t="e">
        <f>IF(VLOOKUP(A492,'Mediana Reunião Selic 30D'!$A$2:$XFC$10000,MATCH(B$1,'Mediana Reunião Selic 30D'!$A$2:$XDF$2,0),FALSE)=0,NA(),VLOOKUP(A492,'Mediana Reunião Selic 30D'!$A$2:$XFC$10000,MATCH(B$1,'Mediana Reunião Selic 30D'!$A$2:$XDF$2,0),FALSE))</f>
        <v>#N/A</v>
      </c>
      <c r="C492" s="21">
        <f>VLOOKUP($C$1,'Hist Selic Meta'!A:F,6,FALSE)</f>
        <v>9.25</v>
      </c>
    </row>
    <row r="493" spans="1:3" x14ac:dyDescent="0.3">
      <c r="A493" s="20">
        <v>44930</v>
      </c>
      <c r="B493" s="21" t="e">
        <f>IF(VLOOKUP(A493,'Mediana Reunião Selic 30D'!$A$2:$XFC$10000,MATCH(B$1,'Mediana Reunião Selic 30D'!$A$2:$XDF$2,0),FALSE)=0,NA(),VLOOKUP(A493,'Mediana Reunião Selic 30D'!$A$2:$XFC$10000,MATCH(B$1,'Mediana Reunião Selic 30D'!$A$2:$XDF$2,0),FALSE))</f>
        <v>#N/A</v>
      </c>
      <c r="C493" s="21">
        <f>VLOOKUP($C$1,'Hist Selic Meta'!A:F,6,FALSE)</f>
        <v>9.25</v>
      </c>
    </row>
    <row r="494" spans="1:3" x14ac:dyDescent="0.3">
      <c r="A494" s="20">
        <v>44931</v>
      </c>
      <c r="B494" s="21" t="e">
        <f>IF(VLOOKUP(A494,'Mediana Reunião Selic 30D'!$A$2:$XFC$10000,MATCH(B$1,'Mediana Reunião Selic 30D'!$A$2:$XDF$2,0),FALSE)=0,NA(),VLOOKUP(A494,'Mediana Reunião Selic 30D'!$A$2:$XFC$10000,MATCH(B$1,'Mediana Reunião Selic 30D'!$A$2:$XDF$2,0),FALSE))</f>
        <v>#N/A</v>
      </c>
      <c r="C494" s="21">
        <f>VLOOKUP($C$1,'Hist Selic Meta'!A:F,6,FALSE)</f>
        <v>9.25</v>
      </c>
    </row>
    <row r="495" spans="1:3" x14ac:dyDescent="0.3">
      <c r="A495" s="20">
        <v>44932</v>
      </c>
      <c r="B495" s="21" t="e">
        <f>IF(VLOOKUP(A495,'Mediana Reunião Selic 30D'!$A$2:$XFC$10000,MATCH(B$1,'Mediana Reunião Selic 30D'!$A$2:$XDF$2,0),FALSE)=0,NA(),VLOOKUP(A495,'Mediana Reunião Selic 30D'!$A$2:$XFC$10000,MATCH(B$1,'Mediana Reunião Selic 30D'!$A$2:$XDF$2,0),FALSE))</f>
        <v>#N/A</v>
      </c>
      <c r="C495" s="21">
        <f>VLOOKUP($C$1,'Hist Selic Meta'!A:F,6,FALSE)</f>
        <v>9.25</v>
      </c>
    </row>
    <row r="496" spans="1:3" x14ac:dyDescent="0.3">
      <c r="A496" s="20">
        <v>44935</v>
      </c>
      <c r="B496" s="21" t="e">
        <f>IF(VLOOKUP(A496,'Mediana Reunião Selic 30D'!$A$2:$XFC$10000,MATCH(B$1,'Mediana Reunião Selic 30D'!$A$2:$XDF$2,0),FALSE)=0,NA(),VLOOKUP(A496,'Mediana Reunião Selic 30D'!$A$2:$XFC$10000,MATCH(B$1,'Mediana Reunião Selic 30D'!$A$2:$XDF$2,0),FALSE))</f>
        <v>#N/A</v>
      </c>
      <c r="C496" s="21">
        <f>VLOOKUP($C$1,'Hist Selic Meta'!A:F,6,FALSE)</f>
        <v>9.25</v>
      </c>
    </row>
    <row r="497" spans="1:3" x14ac:dyDescent="0.3">
      <c r="A497" s="20">
        <v>44936</v>
      </c>
      <c r="B497" s="21" t="e">
        <f>IF(VLOOKUP(A497,'Mediana Reunião Selic 30D'!$A$2:$XFC$10000,MATCH(B$1,'Mediana Reunião Selic 30D'!$A$2:$XDF$2,0),FALSE)=0,NA(),VLOOKUP(A497,'Mediana Reunião Selic 30D'!$A$2:$XFC$10000,MATCH(B$1,'Mediana Reunião Selic 30D'!$A$2:$XDF$2,0),FALSE))</f>
        <v>#N/A</v>
      </c>
      <c r="C497" s="21">
        <f>VLOOKUP($C$1,'Hist Selic Meta'!A:F,6,FALSE)</f>
        <v>9.25</v>
      </c>
    </row>
    <row r="498" spans="1:3" x14ac:dyDescent="0.3">
      <c r="A498" s="20">
        <v>44937</v>
      </c>
      <c r="B498" s="21" t="e">
        <f>IF(VLOOKUP(A498,'Mediana Reunião Selic 30D'!$A$2:$XFC$10000,MATCH(B$1,'Mediana Reunião Selic 30D'!$A$2:$XDF$2,0),FALSE)=0,NA(),VLOOKUP(A498,'Mediana Reunião Selic 30D'!$A$2:$XFC$10000,MATCH(B$1,'Mediana Reunião Selic 30D'!$A$2:$XDF$2,0),FALSE))</f>
        <v>#N/A</v>
      </c>
      <c r="C498" s="21">
        <f>VLOOKUP($C$1,'Hist Selic Meta'!A:F,6,FALSE)</f>
        <v>9.25</v>
      </c>
    </row>
    <row r="499" spans="1:3" x14ac:dyDescent="0.3">
      <c r="A499" s="20">
        <v>44938</v>
      </c>
      <c r="B499" s="21" t="e">
        <f>IF(VLOOKUP(A499,'Mediana Reunião Selic 30D'!$A$2:$XFC$10000,MATCH(B$1,'Mediana Reunião Selic 30D'!$A$2:$XDF$2,0),FALSE)=0,NA(),VLOOKUP(A499,'Mediana Reunião Selic 30D'!$A$2:$XFC$10000,MATCH(B$1,'Mediana Reunião Selic 30D'!$A$2:$XDF$2,0),FALSE))</f>
        <v>#N/A</v>
      </c>
      <c r="C499" s="21">
        <f>VLOOKUP($C$1,'Hist Selic Meta'!A:F,6,FALSE)</f>
        <v>9.25</v>
      </c>
    </row>
    <row r="500" spans="1:3" x14ac:dyDescent="0.3">
      <c r="A500" s="20">
        <v>44939</v>
      </c>
      <c r="B500" s="21" t="e">
        <f>IF(VLOOKUP(A500,'Mediana Reunião Selic 30D'!$A$2:$XFC$10000,MATCH(B$1,'Mediana Reunião Selic 30D'!$A$2:$XDF$2,0),FALSE)=0,NA(),VLOOKUP(A500,'Mediana Reunião Selic 30D'!$A$2:$XFC$10000,MATCH(B$1,'Mediana Reunião Selic 30D'!$A$2:$XDF$2,0),FALSE))</f>
        <v>#N/A</v>
      </c>
      <c r="C500" s="21">
        <f>VLOOKUP($C$1,'Hist Selic Meta'!A:F,6,FALSE)</f>
        <v>9.25</v>
      </c>
    </row>
    <row r="501" spans="1:3" x14ac:dyDescent="0.3">
      <c r="A501" s="20">
        <v>44942</v>
      </c>
      <c r="B501" s="21" t="e">
        <f>IF(VLOOKUP(A501,'Mediana Reunião Selic 30D'!$A$2:$XFC$10000,MATCH(B$1,'Mediana Reunião Selic 30D'!$A$2:$XDF$2,0),FALSE)=0,NA(),VLOOKUP(A501,'Mediana Reunião Selic 30D'!$A$2:$XFC$10000,MATCH(B$1,'Mediana Reunião Selic 30D'!$A$2:$XDF$2,0),FALSE))</f>
        <v>#N/A</v>
      </c>
      <c r="C501" s="21">
        <f>VLOOKUP($C$1,'Hist Selic Meta'!A:F,6,FALSE)</f>
        <v>9.25</v>
      </c>
    </row>
    <row r="502" spans="1:3" x14ac:dyDescent="0.3">
      <c r="A502" s="20">
        <v>44943</v>
      </c>
      <c r="B502" s="21" t="e">
        <f>IF(VLOOKUP(A502,'Mediana Reunião Selic 30D'!$A$2:$XFC$10000,MATCH(B$1,'Mediana Reunião Selic 30D'!$A$2:$XDF$2,0),FALSE)=0,NA(),VLOOKUP(A502,'Mediana Reunião Selic 30D'!$A$2:$XFC$10000,MATCH(B$1,'Mediana Reunião Selic 30D'!$A$2:$XDF$2,0),FALSE))</f>
        <v>#N/A</v>
      </c>
      <c r="C502" s="21">
        <f>VLOOKUP($C$1,'Hist Selic Meta'!A:F,6,FALSE)</f>
        <v>9.25</v>
      </c>
    </row>
    <row r="503" spans="1:3" x14ac:dyDescent="0.3">
      <c r="A503" s="20">
        <v>44944</v>
      </c>
      <c r="B503" s="21" t="e">
        <f>IF(VLOOKUP(A503,'Mediana Reunião Selic 30D'!$A$2:$XFC$10000,MATCH(B$1,'Mediana Reunião Selic 30D'!$A$2:$XDF$2,0),FALSE)=0,NA(),VLOOKUP(A503,'Mediana Reunião Selic 30D'!$A$2:$XFC$10000,MATCH(B$1,'Mediana Reunião Selic 30D'!$A$2:$XDF$2,0),FALSE))</f>
        <v>#N/A</v>
      </c>
      <c r="C503" s="21">
        <f>VLOOKUP($C$1,'Hist Selic Meta'!A:F,6,FALSE)</f>
        <v>9.25</v>
      </c>
    </row>
    <row r="504" spans="1:3" x14ac:dyDescent="0.3">
      <c r="A504" s="20">
        <v>44945</v>
      </c>
      <c r="B504" s="21" t="e">
        <f>IF(VLOOKUP(A504,'Mediana Reunião Selic 30D'!$A$2:$XFC$10000,MATCH(B$1,'Mediana Reunião Selic 30D'!$A$2:$XDF$2,0),FALSE)=0,NA(),VLOOKUP(A504,'Mediana Reunião Selic 30D'!$A$2:$XFC$10000,MATCH(B$1,'Mediana Reunião Selic 30D'!$A$2:$XDF$2,0),FALSE))</f>
        <v>#N/A</v>
      </c>
      <c r="C504" s="21">
        <f>VLOOKUP($C$1,'Hist Selic Meta'!A:F,6,FALSE)</f>
        <v>9.25</v>
      </c>
    </row>
    <row r="505" spans="1:3" x14ac:dyDescent="0.3">
      <c r="A505" s="20">
        <v>44946</v>
      </c>
      <c r="B505" s="21" t="e">
        <f>IF(VLOOKUP(A505,'Mediana Reunião Selic 30D'!$A$2:$XFC$10000,MATCH(B$1,'Mediana Reunião Selic 30D'!$A$2:$XDF$2,0),FALSE)=0,NA(),VLOOKUP(A505,'Mediana Reunião Selic 30D'!$A$2:$XFC$10000,MATCH(B$1,'Mediana Reunião Selic 30D'!$A$2:$XDF$2,0),FALSE))</f>
        <v>#N/A</v>
      </c>
      <c r="C505" s="21">
        <f>VLOOKUP($C$1,'Hist Selic Meta'!A:F,6,FALSE)</f>
        <v>9.25</v>
      </c>
    </row>
    <row r="506" spans="1:3" x14ac:dyDescent="0.3">
      <c r="A506" s="20">
        <v>44949</v>
      </c>
      <c r="B506" s="21" t="e">
        <f>IF(VLOOKUP(A506,'Mediana Reunião Selic 30D'!$A$2:$XFC$10000,MATCH(B$1,'Mediana Reunião Selic 30D'!$A$2:$XDF$2,0),FALSE)=0,NA(),VLOOKUP(A506,'Mediana Reunião Selic 30D'!$A$2:$XFC$10000,MATCH(B$1,'Mediana Reunião Selic 30D'!$A$2:$XDF$2,0),FALSE))</f>
        <v>#N/A</v>
      </c>
      <c r="C506" s="21">
        <f>VLOOKUP($C$1,'Hist Selic Meta'!A:F,6,FALSE)</f>
        <v>9.25</v>
      </c>
    </row>
    <row r="507" spans="1:3" x14ac:dyDescent="0.3">
      <c r="A507" s="20">
        <v>44950</v>
      </c>
      <c r="B507" s="21" t="e">
        <f>IF(VLOOKUP(A507,'Mediana Reunião Selic 30D'!$A$2:$XFC$10000,MATCH(B$1,'Mediana Reunião Selic 30D'!$A$2:$XDF$2,0),FALSE)=0,NA(),VLOOKUP(A507,'Mediana Reunião Selic 30D'!$A$2:$XFC$10000,MATCH(B$1,'Mediana Reunião Selic 30D'!$A$2:$XDF$2,0),FALSE))</f>
        <v>#N/A</v>
      </c>
      <c r="C507" s="21">
        <f>VLOOKUP($C$1,'Hist Selic Meta'!A:F,6,FALSE)</f>
        <v>9.25</v>
      </c>
    </row>
    <row r="508" spans="1:3" x14ac:dyDescent="0.3">
      <c r="A508" s="20">
        <v>44951</v>
      </c>
      <c r="B508" s="21" t="e">
        <f>IF(VLOOKUP(A508,'Mediana Reunião Selic 30D'!$A$2:$XFC$10000,MATCH(B$1,'Mediana Reunião Selic 30D'!$A$2:$XDF$2,0),FALSE)=0,NA(),VLOOKUP(A508,'Mediana Reunião Selic 30D'!$A$2:$XFC$10000,MATCH(B$1,'Mediana Reunião Selic 30D'!$A$2:$XDF$2,0),FALSE))</f>
        <v>#N/A</v>
      </c>
      <c r="C508" s="21">
        <f>VLOOKUP($C$1,'Hist Selic Meta'!A:F,6,FALSE)</f>
        <v>9.25</v>
      </c>
    </row>
    <row r="509" spans="1:3" x14ac:dyDescent="0.3">
      <c r="A509" s="20">
        <v>44952</v>
      </c>
      <c r="B509" s="21" t="e">
        <f>IF(VLOOKUP(A509,'Mediana Reunião Selic 30D'!$A$2:$XFC$10000,MATCH(B$1,'Mediana Reunião Selic 30D'!$A$2:$XDF$2,0),FALSE)=0,NA(),VLOOKUP(A509,'Mediana Reunião Selic 30D'!$A$2:$XFC$10000,MATCH(B$1,'Mediana Reunião Selic 30D'!$A$2:$XDF$2,0),FALSE))</f>
        <v>#N/A</v>
      </c>
      <c r="C509" s="21">
        <f>VLOOKUP($C$1,'Hist Selic Meta'!A:F,6,FALSE)</f>
        <v>9.25</v>
      </c>
    </row>
    <row r="510" spans="1:3" x14ac:dyDescent="0.3">
      <c r="A510" s="20">
        <v>44953</v>
      </c>
      <c r="B510" s="21" t="e">
        <f>IF(VLOOKUP(A510,'Mediana Reunião Selic 30D'!$A$2:$XFC$10000,MATCH(B$1,'Mediana Reunião Selic 30D'!$A$2:$XDF$2,0),FALSE)=0,NA(),VLOOKUP(A510,'Mediana Reunião Selic 30D'!$A$2:$XFC$10000,MATCH(B$1,'Mediana Reunião Selic 30D'!$A$2:$XDF$2,0),FALSE))</f>
        <v>#N/A</v>
      </c>
      <c r="C510" s="21">
        <f>VLOOKUP($C$1,'Hist Selic Meta'!A:F,6,FALSE)</f>
        <v>9.25</v>
      </c>
    </row>
    <row r="511" spans="1:3" x14ac:dyDescent="0.3">
      <c r="A511" s="20">
        <v>44956</v>
      </c>
      <c r="B511" s="21" t="e">
        <f>IF(VLOOKUP(A511,'Mediana Reunião Selic 30D'!$A$2:$XFC$10000,MATCH(B$1,'Mediana Reunião Selic 30D'!$A$2:$XDF$2,0),FALSE)=0,NA(),VLOOKUP(A511,'Mediana Reunião Selic 30D'!$A$2:$XFC$10000,MATCH(B$1,'Mediana Reunião Selic 30D'!$A$2:$XDF$2,0),FALSE))</f>
        <v>#N/A</v>
      </c>
      <c r="C511" s="21">
        <f>VLOOKUP($C$1,'Hist Selic Meta'!A:F,6,FALSE)</f>
        <v>9.25</v>
      </c>
    </row>
    <row r="512" spans="1:3" x14ac:dyDescent="0.3">
      <c r="A512" s="20">
        <v>44957</v>
      </c>
      <c r="B512" s="21" t="e">
        <f>IF(VLOOKUP(A512,'Mediana Reunião Selic 30D'!$A$2:$XFC$10000,MATCH(B$1,'Mediana Reunião Selic 30D'!$A$2:$XDF$2,0),FALSE)=0,NA(),VLOOKUP(A512,'Mediana Reunião Selic 30D'!$A$2:$XFC$10000,MATCH(B$1,'Mediana Reunião Selic 30D'!$A$2:$XDF$2,0),FALSE))</f>
        <v>#N/A</v>
      </c>
      <c r="C512" s="21">
        <f>VLOOKUP($C$1,'Hist Selic Meta'!A:F,6,FALSE)</f>
        <v>9.25</v>
      </c>
    </row>
    <row r="513" spans="1:3" x14ac:dyDescent="0.3">
      <c r="A513" s="20">
        <v>44958</v>
      </c>
      <c r="B513" s="21" t="e">
        <f>IF(VLOOKUP(A513,'Mediana Reunião Selic 30D'!$A$2:$XFC$10000,MATCH(B$1,'Mediana Reunião Selic 30D'!$A$2:$XDF$2,0),FALSE)=0,NA(),VLOOKUP(A513,'Mediana Reunião Selic 30D'!$A$2:$XFC$10000,MATCH(B$1,'Mediana Reunião Selic 30D'!$A$2:$XDF$2,0),FALSE))</f>
        <v>#N/A</v>
      </c>
      <c r="C513" s="21">
        <f>VLOOKUP($C$1,'Hist Selic Meta'!A:F,6,FALSE)</f>
        <v>9.25</v>
      </c>
    </row>
    <row r="514" spans="1:3" x14ac:dyDescent="0.3">
      <c r="A514" s="20">
        <v>44959</v>
      </c>
      <c r="B514" s="21" t="e">
        <f>IF(VLOOKUP(A514,'Mediana Reunião Selic 30D'!$A$2:$XFC$10000,MATCH(B$1,'Mediana Reunião Selic 30D'!$A$2:$XDF$2,0),FALSE)=0,NA(),VLOOKUP(A514,'Mediana Reunião Selic 30D'!$A$2:$XFC$10000,MATCH(B$1,'Mediana Reunião Selic 30D'!$A$2:$XDF$2,0),FALSE))</f>
        <v>#N/A</v>
      </c>
      <c r="C514" s="21">
        <f>VLOOKUP($C$1,'Hist Selic Meta'!A:F,6,FALSE)</f>
        <v>9.25</v>
      </c>
    </row>
    <row r="515" spans="1:3" x14ac:dyDescent="0.3">
      <c r="A515" s="20">
        <v>44960</v>
      </c>
      <c r="B515" s="21" t="e">
        <f>IF(VLOOKUP(A515,'Mediana Reunião Selic 30D'!$A$2:$XFC$10000,MATCH(B$1,'Mediana Reunião Selic 30D'!$A$2:$XDF$2,0),FALSE)=0,NA(),VLOOKUP(A515,'Mediana Reunião Selic 30D'!$A$2:$XFC$10000,MATCH(B$1,'Mediana Reunião Selic 30D'!$A$2:$XDF$2,0),FALSE))</f>
        <v>#N/A</v>
      </c>
      <c r="C515" s="21">
        <f>VLOOKUP($C$1,'Hist Selic Meta'!A:F,6,FALSE)</f>
        <v>9.25</v>
      </c>
    </row>
    <row r="516" spans="1:3" x14ac:dyDescent="0.3">
      <c r="A516" s="20">
        <v>44963</v>
      </c>
      <c r="B516" s="21" t="e">
        <f>IF(VLOOKUP(A516,'Mediana Reunião Selic 30D'!$A$2:$XFC$10000,MATCH(B$1,'Mediana Reunião Selic 30D'!$A$2:$XDF$2,0),FALSE)=0,NA(),VLOOKUP(A516,'Mediana Reunião Selic 30D'!$A$2:$XFC$10000,MATCH(B$1,'Mediana Reunião Selic 30D'!$A$2:$XDF$2,0),FALSE))</f>
        <v>#N/A</v>
      </c>
      <c r="C516" s="21">
        <f>VLOOKUP($C$1,'Hist Selic Meta'!A:F,6,FALSE)</f>
        <v>9.25</v>
      </c>
    </row>
    <row r="517" spans="1:3" x14ac:dyDescent="0.3">
      <c r="A517" s="20">
        <v>44964</v>
      </c>
      <c r="B517" s="21" t="e">
        <f>IF(VLOOKUP(A517,'Mediana Reunião Selic 30D'!$A$2:$XFC$10000,MATCH(B$1,'Mediana Reunião Selic 30D'!$A$2:$XDF$2,0),FALSE)=0,NA(),VLOOKUP(A517,'Mediana Reunião Selic 30D'!$A$2:$XFC$10000,MATCH(B$1,'Mediana Reunião Selic 30D'!$A$2:$XDF$2,0),FALSE))</f>
        <v>#N/A</v>
      </c>
      <c r="C517" s="21">
        <f>VLOOKUP($C$1,'Hist Selic Meta'!A:F,6,FALSE)</f>
        <v>9.25</v>
      </c>
    </row>
    <row r="518" spans="1:3" x14ac:dyDescent="0.3">
      <c r="A518" s="20">
        <v>44965</v>
      </c>
      <c r="B518" s="21" t="e">
        <f>IF(VLOOKUP(A518,'Mediana Reunião Selic 30D'!$A$2:$XFC$10000,MATCH(B$1,'Mediana Reunião Selic 30D'!$A$2:$XDF$2,0),FALSE)=0,NA(),VLOOKUP(A518,'Mediana Reunião Selic 30D'!$A$2:$XFC$10000,MATCH(B$1,'Mediana Reunião Selic 30D'!$A$2:$XDF$2,0),FALSE))</f>
        <v>#N/A</v>
      </c>
      <c r="C518" s="21">
        <f>VLOOKUP($C$1,'Hist Selic Meta'!A:F,6,FALSE)</f>
        <v>9.25</v>
      </c>
    </row>
    <row r="519" spans="1:3" x14ac:dyDescent="0.3">
      <c r="A519" s="20">
        <v>44966</v>
      </c>
      <c r="B519" s="21" t="e">
        <f>IF(VLOOKUP(A519,'Mediana Reunião Selic 30D'!$A$2:$XFC$10000,MATCH(B$1,'Mediana Reunião Selic 30D'!$A$2:$XDF$2,0),FALSE)=0,NA(),VLOOKUP(A519,'Mediana Reunião Selic 30D'!$A$2:$XFC$10000,MATCH(B$1,'Mediana Reunião Selic 30D'!$A$2:$XDF$2,0),FALSE))</f>
        <v>#N/A</v>
      </c>
      <c r="C519" s="21">
        <f>VLOOKUP($C$1,'Hist Selic Meta'!A:F,6,FALSE)</f>
        <v>9.25</v>
      </c>
    </row>
    <row r="520" spans="1:3" x14ac:dyDescent="0.3">
      <c r="A520" s="20">
        <v>44967</v>
      </c>
      <c r="B520" s="21" t="e">
        <f>IF(VLOOKUP(A520,'Mediana Reunião Selic 30D'!$A$2:$XFC$10000,MATCH(B$1,'Mediana Reunião Selic 30D'!$A$2:$XDF$2,0),FALSE)=0,NA(),VLOOKUP(A520,'Mediana Reunião Selic 30D'!$A$2:$XFC$10000,MATCH(B$1,'Mediana Reunião Selic 30D'!$A$2:$XDF$2,0),FALSE))</f>
        <v>#N/A</v>
      </c>
      <c r="C520" s="21">
        <f>VLOOKUP($C$1,'Hist Selic Meta'!A:F,6,FALSE)</f>
        <v>9.25</v>
      </c>
    </row>
    <row r="521" spans="1:3" x14ac:dyDescent="0.3">
      <c r="A521" s="20">
        <v>44970</v>
      </c>
      <c r="B521" s="21" t="e">
        <f>IF(VLOOKUP(A521,'Mediana Reunião Selic 30D'!$A$2:$XFC$10000,MATCH(B$1,'Mediana Reunião Selic 30D'!$A$2:$XDF$2,0),FALSE)=0,NA(),VLOOKUP(A521,'Mediana Reunião Selic 30D'!$A$2:$XFC$10000,MATCH(B$1,'Mediana Reunião Selic 30D'!$A$2:$XDF$2,0),FALSE))</f>
        <v>#N/A</v>
      </c>
      <c r="C521" s="21">
        <f>VLOOKUP($C$1,'Hist Selic Meta'!A:F,6,FALSE)</f>
        <v>9.25</v>
      </c>
    </row>
    <row r="522" spans="1:3" x14ac:dyDescent="0.3">
      <c r="A522" s="20">
        <v>44971</v>
      </c>
      <c r="B522" s="21" t="e">
        <f>IF(VLOOKUP(A522,'Mediana Reunião Selic 30D'!$A$2:$XFC$10000,MATCH(B$1,'Mediana Reunião Selic 30D'!$A$2:$XDF$2,0),FALSE)=0,NA(),VLOOKUP(A522,'Mediana Reunião Selic 30D'!$A$2:$XFC$10000,MATCH(B$1,'Mediana Reunião Selic 30D'!$A$2:$XDF$2,0),FALSE))</f>
        <v>#N/A</v>
      </c>
      <c r="C522" s="21">
        <f>VLOOKUP($C$1,'Hist Selic Meta'!A:F,6,FALSE)</f>
        <v>9.25</v>
      </c>
    </row>
    <row r="523" spans="1:3" x14ac:dyDescent="0.3">
      <c r="A523" s="20">
        <v>44972</v>
      </c>
      <c r="B523" s="21" t="e">
        <f>IF(VLOOKUP(A523,'Mediana Reunião Selic 30D'!$A$2:$XFC$10000,MATCH(B$1,'Mediana Reunião Selic 30D'!$A$2:$XDF$2,0),FALSE)=0,NA(),VLOOKUP(A523,'Mediana Reunião Selic 30D'!$A$2:$XFC$10000,MATCH(B$1,'Mediana Reunião Selic 30D'!$A$2:$XDF$2,0),FALSE))</f>
        <v>#N/A</v>
      </c>
      <c r="C523" s="21">
        <f>VLOOKUP($C$1,'Hist Selic Meta'!A:F,6,FALSE)</f>
        <v>9.25</v>
      </c>
    </row>
    <row r="524" spans="1:3" x14ac:dyDescent="0.3">
      <c r="A524" s="20">
        <v>44973</v>
      </c>
      <c r="B524" s="21" t="e">
        <f>IF(VLOOKUP(A524,'Mediana Reunião Selic 30D'!$A$2:$XFC$10000,MATCH(B$1,'Mediana Reunião Selic 30D'!$A$2:$XDF$2,0),FALSE)=0,NA(),VLOOKUP(A524,'Mediana Reunião Selic 30D'!$A$2:$XFC$10000,MATCH(B$1,'Mediana Reunião Selic 30D'!$A$2:$XDF$2,0),FALSE))</f>
        <v>#N/A</v>
      </c>
      <c r="C524" s="21">
        <f>VLOOKUP($C$1,'Hist Selic Meta'!A:F,6,FALSE)</f>
        <v>9.25</v>
      </c>
    </row>
    <row r="525" spans="1:3" x14ac:dyDescent="0.3">
      <c r="A525" s="20">
        <v>44974</v>
      </c>
      <c r="B525" s="21" t="e">
        <f>IF(VLOOKUP(A525,'Mediana Reunião Selic 30D'!$A$2:$XFC$10000,MATCH(B$1,'Mediana Reunião Selic 30D'!$A$2:$XDF$2,0),FALSE)=0,NA(),VLOOKUP(A525,'Mediana Reunião Selic 30D'!$A$2:$XFC$10000,MATCH(B$1,'Mediana Reunião Selic 30D'!$A$2:$XDF$2,0),FALSE))</f>
        <v>#N/A</v>
      </c>
      <c r="C525" s="21">
        <f>VLOOKUP($C$1,'Hist Selic Meta'!A:F,6,FALSE)</f>
        <v>9.25</v>
      </c>
    </row>
    <row r="526" spans="1:3" x14ac:dyDescent="0.3">
      <c r="A526" s="20">
        <v>44979</v>
      </c>
      <c r="B526" s="21" t="e">
        <f>IF(VLOOKUP(A526,'Mediana Reunião Selic 30D'!$A$2:$XFC$10000,MATCH(B$1,'Mediana Reunião Selic 30D'!$A$2:$XDF$2,0),FALSE)=0,NA(),VLOOKUP(A526,'Mediana Reunião Selic 30D'!$A$2:$XFC$10000,MATCH(B$1,'Mediana Reunião Selic 30D'!$A$2:$XDF$2,0),FALSE))</f>
        <v>#N/A</v>
      </c>
      <c r="C526" s="21">
        <f>VLOOKUP($C$1,'Hist Selic Meta'!A:F,6,FALSE)</f>
        <v>9.25</v>
      </c>
    </row>
    <row r="527" spans="1:3" x14ac:dyDescent="0.3">
      <c r="A527" s="20">
        <v>44980</v>
      </c>
      <c r="B527" s="21" t="e">
        <f>IF(VLOOKUP(A527,'Mediana Reunião Selic 30D'!$A$2:$XFC$10000,MATCH(B$1,'Mediana Reunião Selic 30D'!$A$2:$XDF$2,0),FALSE)=0,NA(),VLOOKUP(A527,'Mediana Reunião Selic 30D'!$A$2:$XFC$10000,MATCH(B$1,'Mediana Reunião Selic 30D'!$A$2:$XDF$2,0),FALSE))</f>
        <v>#N/A</v>
      </c>
      <c r="C527" s="21">
        <f>VLOOKUP($C$1,'Hist Selic Meta'!A:F,6,FALSE)</f>
        <v>9.25</v>
      </c>
    </row>
    <row r="528" spans="1:3" x14ac:dyDescent="0.3">
      <c r="A528" s="20">
        <v>44981</v>
      </c>
      <c r="B528" s="21" t="e">
        <f>IF(VLOOKUP(A528,'Mediana Reunião Selic 30D'!$A$2:$XFC$10000,MATCH(B$1,'Mediana Reunião Selic 30D'!$A$2:$XDF$2,0),FALSE)=0,NA(),VLOOKUP(A528,'Mediana Reunião Selic 30D'!$A$2:$XFC$10000,MATCH(B$1,'Mediana Reunião Selic 30D'!$A$2:$XDF$2,0),FALSE))</f>
        <v>#N/A</v>
      </c>
      <c r="C528" s="21">
        <f>VLOOKUP($C$1,'Hist Selic Meta'!A:F,6,FALSE)</f>
        <v>9.25</v>
      </c>
    </row>
    <row r="529" spans="1:3" x14ac:dyDescent="0.3">
      <c r="A529" s="20">
        <v>44984</v>
      </c>
      <c r="B529" s="21" t="e">
        <f>IF(VLOOKUP(A529,'Mediana Reunião Selic 30D'!$A$2:$XFC$10000,MATCH(B$1,'Mediana Reunião Selic 30D'!$A$2:$XDF$2,0),FALSE)=0,NA(),VLOOKUP(A529,'Mediana Reunião Selic 30D'!$A$2:$XFC$10000,MATCH(B$1,'Mediana Reunião Selic 30D'!$A$2:$XDF$2,0),FALSE))</f>
        <v>#N/A</v>
      </c>
      <c r="C529" s="21">
        <f>VLOOKUP($C$1,'Hist Selic Meta'!A:F,6,FALSE)</f>
        <v>9.25</v>
      </c>
    </row>
    <row r="530" spans="1:3" x14ac:dyDescent="0.3">
      <c r="A530" s="20">
        <v>44985</v>
      </c>
      <c r="B530" s="21" t="e">
        <f>IF(VLOOKUP(A530,'Mediana Reunião Selic 30D'!$A$2:$XFC$10000,MATCH(B$1,'Mediana Reunião Selic 30D'!$A$2:$XDF$2,0),FALSE)=0,NA(),VLOOKUP(A530,'Mediana Reunião Selic 30D'!$A$2:$XFC$10000,MATCH(B$1,'Mediana Reunião Selic 30D'!$A$2:$XDF$2,0),FALSE))</f>
        <v>#N/A</v>
      </c>
      <c r="C530" s="21">
        <f>VLOOKUP($C$1,'Hist Selic Meta'!A:F,6,FALSE)</f>
        <v>9.25</v>
      </c>
    </row>
    <row r="531" spans="1:3" x14ac:dyDescent="0.3">
      <c r="A531" s="20">
        <v>44986</v>
      </c>
      <c r="B531" s="21" t="e">
        <f>IF(VLOOKUP(A531,'Mediana Reunião Selic 30D'!$A$2:$XFC$10000,MATCH(B$1,'Mediana Reunião Selic 30D'!$A$2:$XDF$2,0),FALSE)=0,NA(),VLOOKUP(A531,'Mediana Reunião Selic 30D'!$A$2:$XFC$10000,MATCH(B$1,'Mediana Reunião Selic 30D'!$A$2:$XDF$2,0),FALSE))</f>
        <v>#N/A</v>
      </c>
      <c r="C531" s="21">
        <f>VLOOKUP($C$1,'Hist Selic Meta'!A:F,6,FALSE)</f>
        <v>9.25</v>
      </c>
    </row>
    <row r="532" spans="1:3" x14ac:dyDescent="0.3">
      <c r="A532" s="20">
        <v>44987</v>
      </c>
      <c r="B532" s="21" t="e">
        <f>IF(VLOOKUP(A532,'Mediana Reunião Selic 30D'!$A$2:$XFC$10000,MATCH(B$1,'Mediana Reunião Selic 30D'!$A$2:$XDF$2,0),FALSE)=0,NA(),VLOOKUP(A532,'Mediana Reunião Selic 30D'!$A$2:$XFC$10000,MATCH(B$1,'Mediana Reunião Selic 30D'!$A$2:$XDF$2,0),FALSE))</f>
        <v>#N/A</v>
      </c>
      <c r="C532" s="21">
        <f>VLOOKUP($C$1,'Hist Selic Meta'!A:F,6,FALSE)</f>
        <v>9.25</v>
      </c>
    </row>
    <row r="533" spans="1:3" x14ac:dyDescent="0.3">
      <c r="A533" s="20">
        <v>44988</v>
      </c>
      <c r="B533" s="21" t="e">
        <f>IF(VLOOKUP(A533,'Mediana Reunião Selic 30D'!$A$2:$XFC$10000,MATCH(B$1,'Mediana Reunião Selic 30D'!$A$2:$XDF$2,0),FALSE)=0,NA(),VLOOKUP(A533,'Mediana Reunião Selic 30D'!$A$2:$XFC$10000,MATCH(B$1,'Mediana Reunião Selic 30D'!$A$2:$XDF$2,0),FALSE))</f>
        <v>#N/A</v>
      </c>
      <c r="C533" s="21">
        <f>VLOOKUP($C$1,'Hist Selic Meta'!A:F,6,FALSE)</f>
        <v>9.25</v>
      </c>
    </row>
    <row r="534" spans="1:3" x14ac:dyDescent="0.3">
      <c r="A534" s="20">
        <v>44991</v>
      </c>
      <c r="B534" s="21" t="e">
        <f>IF(VLOOKUP(A534,'Mediana Reunião Selic 30D'!$A$2:$XFC$10000,MATCH(B$1,'Mediana Reunião Selic 30D'!$A$2:$XDF$2,0),FALSE)=0,NA(),VLOOKUP(A534,'Mediana Reunião Selic 30D'!$A$2:$XFC$10000,MATCH(B$1,'Mediana Reunião Selic 30D'!$A$2:$XDF$2,0),FALSE))</f>
        <v>#N/A</v>
      </c>
      <c r="C534" s="21">
        <f>VLOOKUP($C$1,'Hist Selic Meta'!A:F,6,FALSE)</f>
        <v>9.25</v>
      </c>
    </row>
    <row r="535" spans="1:3" x14ac:dyDescent="0.3">
      <c r="A535" s="20">
        <v>44992</v>
      </c>
      <c r="B535" s="21" t="e">
        <f>IF(VLOOKUP(A535,'Mediana Reunião Selic 30D'!$A$2:$XFC$10000,MATCH(B$1,'Mediana Reunião Selic 30D'!$A$2:$XDF$2,0),FALSE)=0,NA(),VLOOKUP(A535,'Mediana Reunião Selic 30D'!$A$2:$XFC$10000,MATCH(B$1,'Mediana Reunião Selic 30D'!$A$2:$XDF$2,0),FALSE))</f>
        <v>#N/A</v>
      </c>
      <c r="C535" s="21">
        <f>VLOOKUP($C$1,'Hist Selic Meta'!A:F,6,FALSE)</f>
        <v>9.25</v>
      </c>
    </row>
    <row r="536" spans="1:3" x14ac:dyDescent="0.3">
      <c r="A536" s="20">
        <v>44993</v>
      </c>
      <c r="B536" s="21" t="e">
        <f>IF(VLOOKUP(A536,'Mediana Reunião Selic 30D'!$A$2:$XFC$10000,MATCH(B$1,'Mediana Reunião Selic 30D'!$A$2:$XDF$2,0),FALSE)=0,NA(),VLOOKUP(A536,'Mediana Reunião Selic 30D'!$A$2:$XFC$10000,MATCH(B$1,'Mediana Reunião Selic 30D'!$A$2:$XDF$2,0),FALSE))</f>
        <v>#N/A</v>
      </c>
      <c r="C536" s="21">
        <f>VLOOKUP($C$1,'Hist Selic Meta'!A:F,6,FALSE)</f>
        <v>9.25</v>
      </c>
    </row>
    <row r="537" spans="1:3" x14ac:dyDescent="0.3">
      <c r="A537" s="20">
        <v>44994</v>
      </c>
      <c r="B537" s="21" t="e">
        <f>IF(VLOOKUP(A537,'Mediana Reunião Selic 30D'!$A$2:$XFC$10000,MATCH(B$1,'Mediana Reunião Selic 30D'!$A$2:$XDF$2,0),FALSE)=0,NA(),VLOOKUP(A537,'Mediana Reunião Selic 30D'!$A$2:$XFC$10000,MATCH(B$1,'Mediana Reunião Selic 30D'!$A$2:$XDF$2,0),FALSE))</f>
        <v>#N/A</v>
      </c>
      <c r="C537" s="21">
        <f>VLOOKUP($C$1,'Hist Selic Meta'!A:F,6,FALSE)</f>
        <v>9.25</v>
      </c>
    </row>
    <row r="538" spans="1:3" x14ac:dyDescent="0.3">
      <c r="A538" s="20">
        <v>44995</v>
      </c>
      <c r="B538" s="21" t="e">
        <f>IF(VLOOKUP(A538,'Mediana Reunião Selic 30D'!$A$2:$XFC$10000,MATCH(B$1,'Mediana Reunião Selic 30D'!$A$2:$XDF$2,0),FALSE)=0,NA(),VLOOKUP(A538,'Mediana Reunião Selic 30D'!$A$2:$XFC$10000,MATCH(B$1,'Mediana Reunião Selic 30D'!$A$2:$XDF$2,0),FALSE))</f>
        <v>#N/A</v>
      </c>
      <c r="C538" s="21">
        <f>VLOOKUP($C$1,'Hist Selic Meta'!A:F,6,FALSE)</f>
        <v>9.25</v>
      </c>
    </row>
    <row r="539" spans="1:3" x14ac:dyDescent="0.3">
      <c r="A539" s="20">
        <v>44998</v>
      </c>
      <c r="B539" s="21" t="e">
        <f>IF(VLOOKUP(A539,'Mediana Reunião Selic 30D'!$A$2:$XFC$10000,MATCH(B$1,'Mediana Reunião Selic 30D'!$A$2:$XDF$2,0),FALSE)=0,NA(),VLOOKUP(A539,'Mediana Reunião Selic 30D'!$A$2:$XFC$10000,MATCH(B$1,'Mediana Reunião Selic 30D'!$A$2:$XDF$2,0),FALSE))</f>
        <v>#N/A</v>
      </c>
      <c r="C539" s="21">
        <f>VLOOKUP($C$1,'Hist Selic Meta'!A:F,6,FALSE)</f>
        <v>9.25</v>
      </c>
    </row>
    <row r="540" spans="1:3" x14ac:dyDescent="0.3">
      <c r="A540" s="20">
        <v>44999</v>
      </c>
      <c r="B540" s="21" t="e">
        <f>IF(VLOOKUP(A540,'Mediana Reunião Selic 30D'!$A$2:$XFC$10000,MATCH(B$1,'Mediana Reunião Selic 30D'!$A$2:$XDF$2,0),FALSE)=0,NA(),VLOOKUP(A540,'Mediana Reunião Selic 30D'!$A$2:$XFC$10000,MATCH(B$1,'Mediana Reunião Selic 30D'!$A$2:$XDF$2,0),FALSE))</f>
        <v>#N/A</v>
      </c>
      <c r="C540" s="21">
        <f>VLOOKUP($C$1,'Hist Selic Meta'!A:F,6,FALSE)</f>
        <v>9.25</v>
      </c>
    </row>
    <row r="541" spans="1:3" x14ac:dyDescent="0.3">
      <c r="A541" s="20">
        <v>45000</v>
      </c>
      <c r="B541" s="21" t="e">
        <f>IF(VLOOKUP(A541,'Mediana Reunião Selic 30D'!$A$2:$XFC$10000,MATCH(B$1,'Mediana Reunião Selic 30D'!$A$2:$XDF$2,0),FALSE)=0,NA(),VLOOKUP(A541,'Mediana Reunião Selic 30D'!$A$2:$XFC$10000,MATCH(B$1,'Mediana Reunião Selic 30D'!$A$2:$XDF$2,0),FALSE))</f>
        <v>#N/A</v>
      </c>
      <c r="C541" s="21">
        <f>VLOOKUP($C$1,'Hist Selic Meta'!A:F,6,FALSE)</f>
        <v>9.25</v>
      </c>
    </row>
    <row r="542" spans="1:3" x14ac:dyDescent="0.3">
      <c r="A542" s="20">
        <v>45001</v>
      </c>
      <c r="B542" s="21" t="e">
        <f>IF(VLOOKUP(A542,'Mediana Reunião Selic 30D'!$A$2:$XFC$10000,MATCH(B$1,'Mediana Reunião Selic 30D'!$A$2:$XDF$2,0),FALSE)=0,NA(),VLOOKUP(A542,'Mediana Reunião Selic 30D'!$A$2:$XFC$10000,MATCH(B$1,'Mediana Reunião Selic 30D'!$A$2:$XDF$2,0),FALSE))</f>
        <v>#N/A</v>
      </c>
      <c r="C542" s="21">
        <f>VLOOKUP($C$1,'Hist Selic Meta'!A:F,6,FALSE)</f>
        <v>9.25</v>
      </c>
    </row>
    <row r="543" spans="1:3" x14ac:dyDescent="0.3">
      <c r="A543" s="20">
        <v>45002</v>
      </c>
      <c r="B543" s="21" t="e">
        <f>IF(VLOOKUP(A543,'Mediana Reunião Selic 30D'!$A$2:$XFC$10000,MATCH(B$1,'Mediana Reunião Selic 30D'!$A$2:$XDF$2,0),FALSE)=0,NA(),VLOOKUP(A543,'Mediana Reunião Selic 30D'!$A$2:$XFC$10000,MATCH(B$1,'Mediana Reunião Selic 30D'!$A$2:$XDF$2,0),FALSE))</f>
        <v>#N/A</v>
      </c>
      <c r="C543" s="21">
        <f>VLOOKUP($C$1,'Hist Selic Meta'!A:F,6,FALSE)</f>
        <v>9.25</v>
      </c>
    </row>
    <row r="544" spans="1:3" x14ac:dyDescent="0.3">
      <c r="A544" s="20">
        <v>45005</v>
      </c>
      <c r="B544" s="21" t="e">
        <f>IF(VLOOKUP(A544,'Mediana Reunião Selic 30D'!$A$2:$XFC$10000,MATCH(B$1,'Mediana Reunião Selic 30D'!$A$2:$XDF$2,0),FALSE)=0,NA(),VLOOKUP(A544,'Mediana Reunião Selic 30D'!$A$2:$XFC$10000,MATCH(B$1,'Mediana Reunião Selic 30D'!$A$2:$XDF$2,0),FALSE))</f>
        <v>#N/A</v>
      </c>
      <c r="C544" s="21">
        <f>VLOOKUP($C$1,'Hist Selic Meta'!A:F,6,FALSE)</f>
        <v>9.25</v>
      </c>
    </row>
    <row r="545" spans="1:3" x14ac:dyDescent="0.3">
      <c r="A545" s="20">
        <v>45006</v>
      </c>
      <c r="B545" s="21" t="e">
        <f>IF(VLOOKUP(A545,'Mediana Reunião Selic 30D'!$A$2:$XFC$10000,MATCH(B$1,'Mediana Reunião Selic 30D'!$A$2:$XDF$2,0),FALSE)=0,NA(),VLOOKUP(A545,'Mediana Reunião Selic 30D'!$A$2:$XFC$10000,MATCH(B$1,'Mediana Reunião Selic 30D'!$A$2:$XDF$2,0),FALSE))</f>
        <v>#N/A</v>
      </c>
      <c r="C545" s="21">
        <f>VLOOKUP($C$1,'Hist Selic Meta'!A:F,6,FALSE)</f>
        <v>9.25</v>
      </c>
    </row>
    <row r="546" spans="1:3" x14ac:dyDescent="0.3">
      <c r="A546" s="20">
        <v>45007</v>
      </c>
      <c r="B546" s="21" t="e">
        <f>IF(VLOOKUP(A546,'Mediana Reunião Selic 30D'!$A$2:$XFC$10000,MATCH(B$1,'Mediana Reunião Selic 30D'!$A$2:$XDF$2,0),FALSE)=0,NA(),VLOOKUP(A546,'Mediana Reunião Selic 30D'!$A$2:$XFC$10000,MATCH(B$1,'Mediana Reunião Selic 30D'!$A$2:$XDF$2,0),FALSE))</f>
        <v>#N/A</v>
      </c>
      <c r="C546" s="21">
        <f>VLOOKUP($C$1,'Hist Selic Meta'!A:F,6,FALSE)</f>
        <v>9.25</v>
      </c>
    </row>
    <row r="547" spans="1:3" x14ac:dyDescent="0.3">
      <c r="A547" s="20">
        <v>45008</v>
      </c>
      <c r="B547" s="21" t="e">
        <f>IF(VLOOKUP(A547,'Mediana Reunião Selic 30D'!$A$2:$XFC$10000,MATCH(B$1,'Mediana Reunião Selic 30D'!$A$2:$XDF$2,0),FALSE)=0,NA(),VLOOKUP(A547,'Mediana Reunião Selic 30D'!$A$2:$XFC$10000,MATCH(B$1,'Mediana Reunião Selic 30D'!$A$2:$XDF$2,0),FALSE))</f>
        <v>#N/A</v>
      </c>
      <c r="C547" s="21">
        <f>VLOOKUP($C$1,'Hist Selic Meta'!A:F,6,FALSE)</f>
        <v>9.25</v>
      </c>
    </row>
    <row r="548" spans="1:3" x14ac:dyDescent="0.3">
      <c r="A548" s="20">
        <v>45009</v>
      </c>
      <c r="B548" s="21" t="e">
        <f>IF(VLOOKUP(A548,'Mediana Reunião Selic 30D'!$A$2:$XFC$10000,MATCH(B$1,'Mediana Reunião Selic 30D'!$A$2:$XDF$2,0),FALSE)=0,NA(),VLOOKUP(A548,'Mediana Reunião Selic 30D'!$A$2:$XFC$10000,MATCH(B$1,'Mediana Reunião Selic 30D'!$A$2:$XDF$2,0),FALSE))</f>
        <v>#N/A</v>
      </c>
      <c r="C548" s="21">
        <f>VLOOKUP($C$1,'Hist Selic Meta'!A:F,6,FALSE)</f>
        <v>9.25</v>
      </c>
    </row>
    <row r="549" spans="1:3" x14ac:dyDescent="0.3">
      <c r="A549" s="20">
        <v>45012</v>
      </c>
      <c r="B549" s="21" t="e">
        <f>IF(VLOOKUP(A549,'Mediana Reunião Selic 30D'!$A$2:$XFC$10000,MATCH(B$1,'Mediana Reunião Selic 30D'!$A$2:$XDF$2,0),FALSE)=0,NA(),VLOOKUP(A549,'Mediana Reunião Selic 30D'!$A$2:$XFC$10000,MATCH(B$1,'Mediana Reunião Selic 30D'!$A$2:$XDF$2,0),FALSE))</f>
        <v>#N/A</v>
      </c>
      <c r="C549" s="21">
        <f>VLOOKUP($C$1,'Hist Selic Meta'!A:F,6,FALSE)</f>
        <v>9.25</v>
      </c>
    </row>
    <row r="550" spans="1:3" x14ac:dyDescent="0.3">
      <c r="A550" s="20">
        <v>45013</v>
      </c>
      <c r="B550" s="21" t="e">
        <f>IF(VLOOKUP(A550,'Mediana Reunião Selic 30D'!$A$2:$XFC$10000,MATCH(B$1,'Mediana Reunião Selic 30D'!$A$2:$XDF$2,0),FALSE)=0,NA(),VLOOKUP(A550,'Mediana Reunião Selic 30D'!$A$2:$XFC$10000,MATCH(B$1,'Mediana Reunião Selic 30D'!$A$2:$XDF$2,0),FALSE))</f>
        <v>#N/A</v>
      </c>
      <c r="C550" s="21">
        <f>VLOOKUP($C$1,'Hist Selic Meta'!A:F,6,FALSE)</f>
        <v>9.25</v>
      </c>
    </row>
    <row r="551" spans="1:3" x14ac:dyDescent="0.3">
      <c r="A551" s="20">
        <v>45014</v>
      </c>
      <c r="B551" s="21" t="e">
        <f>IF(VLOOKUP(A551,'Mediana Reunião Selic 30D'!$A$2:$XFC$10000,MATCH(B$1,'Mediana Reunião Selic 30D'!$A$2:$XDF$2,0),FALSE)=0,NA(),VLOOKUP(A551,'Mediana Reunião Selic 30D'!$A$2:$XFC$10000,MATCH(B$1,'Mediana Reunião Selic 30D'!$A$2:$XDF$2,0),FALSE))</f>
        <v>#N/A</v>
      </c>
      <c r="C551" s="21">
        <f>VLOOKUP($C$1,'Hist Selic Meta'!A:F,6,FALSE)</f>
        <v>9.25</v>
      </c>
    </row>
    <row r="552" spans="1:3" x14ac:dyDescent="0.3">
      <c r="A552" s="20">
        <v>45015</v>
      </c>
      <c r="B552" s="21" t="e">
        <f>IF(VLOOKUP(A552,'Mediana Reunião Selic 30D'!$A$2:$XFC$10000,MATCH(B$1,'Mediana Reunião Selic 30D'!$A$2:$XDF$2,0),FALSE)=0,NA(),VLOOKUP(A552,'Mediana Reunião Selic 30D'!$A$2:$XFC$10000,MATCH(B$1,'Mediana Reunião Selic 30D'!$A$2:$XDF$2,0),FALSE))</f>
        <v>#N/A</v>
      </c>
      <c r="C552" s="21">
        <f>VLOOKUP($C$1,'Hist Selic Meta'!A:F,6,FALSE)</f>
        <v>9.25</v>
      </c>
    </row>
    <row r="553" spans="1:3" x14ac:dyDescent="0.3">
      <c r="A553" s="20">
        <v>45016</v>
      </c>
      <c r="B553" s="21" t="e">
        <f>IF(VLOOKUP(A553,'Mediana Reunião Selic 30D'!$A$2:$XFC$10000,MATCH(B$1,'Mediana Reunião Selic 30D'!$A$2:$XDF$2,0),FALSE)=0,NA(),VLOOKUP(A553,'Mediana Reunião Selic 30D'!$A$2:$XFC$10000,MATCH(B$1,'Mediana Reunião Selic 30D'!$A$2:$XDF$2,0),FALSE))</f>
        <v>#N/A</v>
      </c>
      <c r="C553" s="21">
        <f>VLOOKUP($C$1,'Hist Selic Meta'!A:F,6,FALSE)</f>
        <v>9.25</v>
      </c>
    </row>
    <row r="554" spans="1:3" x14ac:dyDescent="0.3">
      <c r="A554" s="20">
        <v>45019</v>
      </c>
      <c r="B554" s="21" t="e">
        <f>IF(VLOOKUP(A554,'Mediana Reunião Selic 30D'!$A$2:$XFC$10000,MATCH(B$1,'Mediana Reunião Selic 30D'!$A$2:$XDF$2,0),FALSE)=0,NA(),VLOOKUP(A554,'Mediana Reunião Selic 30D'!$A$2:$XFC$10000,MATCH(B$1,'Mediana Reunião Selic 30D'!$A$2:$XDF$2,0),FALSE))</f>
        <v>#N/A</v>
      </c>
      <c r="C554" s="21">
        <f>VLOOKUP($C$1,'Hist Selic Meta'!A:F,6,FALSE)</f>
        <v>9.25</v>
      </c>
    </row>
    <row r="555" spans="1:3" x14ac:dyDescent="0.3">
      <c r="A555" s="20">
        <v>45020</v>
      </c>
      <c r="B555" s="21" t="e">
        <f>IF(VLOOKUP(A555,'Mediana Reunião Selic 30D'!$A$2:$XFC$10000,MATCH(B$1,'Mediana Reunião Selic 30D'!$A$2:$XDF$2,0),FALSE)=0,NA(),VLOOKUP(A555,'Mediana Reunião Selic 30D'!$A$2:$XFC$10000,MATCH(B$1,'Mediana Reunião Selic 30D'!$A$2:$XDF$2,0),FALSE))</f>
        <v>#N/A</v>
      </c>
      <c r="C555" s="21">
        <f>VLOOKUP($C$1,'Hist Selic Meta'!A:F,6,FALSE)</f>
        <v>9.25</v>
      </c>
    </row>
    <row r="556" spans="1:3" x14ac:dyDescent="0.3">
      <c r="A556" s="20">
        <v>45021</v>
      </c>
      <c r="B556" s="21" t="e">
        <f>IF(VLOOKUP(A556,'Mediana Reunião Selic 30D'!$A$2:$XFC$10000,MATCH(B$1,'Mediana Reunião Selic 30D'!$A$2:$XDF$2,0),FALSE)=0,NA(),VLOOKUP(A556,'Mediana Reunião Selic 30D'!$A$2:$XFC$10000,MATCH(B$1,'Mediana Reunião Selic 30D'!$A$2:$XDF$2,0),FALSE))</f>
        <v>#N/A</v>
      </c>
      <c r="C556" s="21">
        <f>VLOOKUP($C$1,'Hist Selic Meta'!A:F,6,FALSE)</f>
        <v>9.25</v>
      </c>
    </row>
    <row r="557" spans="1:3" x14ac:dyDescent="0.3">
      <c r="A557" s="20">
        <v>45022</v>
      </c>
      <c r="B557" s="21" t="e">
        <f>IF(VLOOKUP(A557,'Mediana Reunião Selic 30D'!$A$2:$XFC$10000,MATCH(B$1,'Mediana Reunião Selic 30D'!$A$2:$XDF$2,0),FALSE)=0,NA(),VLOOKUP(A557,'Mediana Reunião Selic 30D'!$A$2:$XFC$10000,MATCH(B$1,'Mediana Reunião Selic 30D'!$A$2:$XDF$2,0),FALSE))</f>
        <v>#N/A</v>
      </c>
      <c r="C557" s="21">
        <f>VLOOKUP($C$1,'Hist Selic Meta'!A:F,6,FALSE)</f>
        <v>9.25</v>
      </c>
    </row>
    <row r="558" spans="1:3" x14ac:dyDescent="0.3">
      <c r="A558" s="20">
        <v>45026</v>
      </c>
      <c r="B558" s="21" t="e">
        <f>IF(VLOOKUP(A558,'Mediana Reunião Selic 30D'!$A$2:$XFC$10000,MATCH(B$1,'Mediana Reunião Selic 30D'!$A$2:$XDF$2,0),FALSE)=0,NA(),VLOOKUP(A558,'Mediana Reunião Selic 30D'!$A$2:$XFC$10000,MATCH(B$1,'Mediana Reunião Selic 30D'!$A$2:$XDF$2,0),FALSE))</f>
        <v>#N/A</v>
      </c>
      <c r="C558" s="21">
        <f>VLOOKUP($C$1,'Hist Selic Meta'!A:F,6,FALSE)</f>
        <v>9.25</v>
      </c>
    </row>
    <row r="559" spans="1:3" x14ac:dyDescent="0.3">
      <c r="A559" s="20">
        <v>45027</v>
      </c>
      <c r="B559" s="21" t="e">
        <f>IF(VLOOKUP(A559,'Mediana Reunião Selic 30D'!$A$2:$XFC$10000,MATCH(B$1,'Mediana Reunião Selic 30D'!$A$2:$XDF$2,0),FALSE)=0,NA(),VLOOKUP(A559,'Mediana Reunião Selic 30D'!$A$2:$XFC$10000,MATCH(B$1,'Mediana Reunião Selic 30D'!$A$2:$XDF$2,0),FALSE))</f>
        <v>#N/A</v>
      </c>
      <c r="C559" s="21">
        <f>VLOOKUP($C$1,'Hist Selic Meta'!A:F,6,FALSE)</f>
        <v>9.25</v>
      </c>
    </row>
    <row r="560" spans="1:3" x14ac:dyDescent="0.3">
      <c r="A560" s="20">
        <v>45028</v>
      </c>
      <c r="B560" s="21" t="e">
        <f>IF(VLOOKUP(A560,'Mediana Reunião Selic 30D'!$A$2:$XFC$10000,MATCH(B$1,'Mediana Reunião Selic 30D'!$A$2:$XDF$2,0),FALSE)=0,NA(),VLOOKUP(A560,'Mediana Reunião Selic 30D'!$A$2:$XFC$10000,MATCH(B$1,'Mediana Reunião Selic 30D'!$A$2:$XDF$2,0),FALSE))</f>
        <v>#N/A</v>
      </c>
      <c r="C560" s="21">
        <f>VLOOKUP($C$1,'Hist Selic Meta'!A:F,6,FALSE)</f>
        <v>9.25</v>
      </c>
    </row>
    <row r="561" spans="1:3" x14ac:dyDescent="0.3">
      <c r="A561" s="20">
        <v>45029</v>
      </c>
      <c r="B561" s="21" t="e">
        <f>IF(VLOOKUP(A561,'Mediana Reunião Selic 30D'!$A$2:$XFC$10000,MATCH(B$1,'Mediana Reunião Selic 30D'!$A$2:$XDF$2,0),FALSE)=0,NA(),VLOOKUP(A561,'Mediana Reunião Selic 30D'!$A$2:$XFC$10000,MATCH(B$1,'Mediana Reunião Selic 30D'!$A$2:$XDF$2,0),FALSE))</f>
        <v>#N/A</v>
      </c>
      <c r="C561" s="21">
        <f>VLOOKUP($C$1,'Hist Selic Meta'!A:F,6,FALSE)</f>
        <v>9.25</v>
      </c>
    </row>
    <row r="562" spans="1:3" x14ac:dyDescent="0.3">
      <c r="A562" s="20">
        <v>45030</v>
      </c>
      <c r="B562" s="21" t="e">
        <f>IF(VLOOKUP(A562,'Mediana Reunião Selic 30D'!$A$2:$XFC$10000,MATCH(B$1,'Mediana Reunião Selic 30D'!$A$2:$XDF$2,0),FALSE)=0,NA(),VLOOKUP(A562,'Mediana Reunião Selic 30D'!$A$2:$XFC$10000,MATCH(B$1,'Mediana Reunião Selic 30D'!$A$2:$XDF$2,0),FALSE))</f>
        <v>#N/A</v>
      </c>
      <c r="C562" s="21">
        <f>VLOOKUP($C$1,'Hist Selic Meta'!A:F,6,FALSE)</f>
        <v>9.25</v>
      </c>
    </row>
    <row r="563" spans="1:3" x14ac:dyDescent="0.3">
      <c r="A563" s="20">
        <v>45033</v>
      </c>
      <c r="B563" s="21" t="e">
        <f>IF(VLOOKUP(A563,'Mediana Reunião Selic 30D'!$A$2:$XFC$10000,MATCH(B$1,'Mediana Reunião Selic 30D'!$A$2:$XDF$2,0),FALSE)=0,NA(),VLOOKUP(A563,'Mediana Reunião Selic 30D'!$A$2:$XFC$10000,MATCH(B$1,'Mediana Reunião Selic 30D'!$A$2:$XDF$2,0),FALSE))</f>
        <v>#N/A</v>
      </c>
      <c r="C563" s="21">
        <f>VLOOKUP($C$1,'Hist Selic Meta'!A:F,6,FALSE)</f>
        <v>9.25</v>
      </c>
    </row>
    <row r="564" spans="1:3" x14ac:dyDescent="0.3">
      <c r="A564" s="20">
        <v>45034</v>
      </c>
      <c r="B564" s="21" t="e">
        <f>IF(VLOOKUP(A564,'Mediana Reunião Selic 30D'!$A$2:$XFC$10000,MATCH(B$1,'Mediana Reunião Selic 30D'!$A$2:$XDF$2,0),FALSE)=0,NA(),VLOOKUP(A564,'Mediana Reunião Selic 30D'!$A$2:$XFC$10000,MATCH(B$1,'Mediana Reunião Selic 30D'!$A$2:$XDF$2,0),FALSE))</f>
        <v>#N/A</v>
      </c>
      <c r="C564" s="21">
        <f>VLOOKUP($C$1,'Hist Selic Meta'!A:F,6,FALSE)</f>
        <v>9.25</v>
      </c>
    </row>
    <row r="565" spans="1:3" x14ac:dyDescent="0.3">
      <c r="A565" s="20">
        <v>45035</v>
      </c>
      <c r="B565" s="21" t="e">
        <f>IF(VLOOKUP(A565,'Mediana Reunião Selic 30D'!$A$2:$XFC$10000,MATCH(B$1,'Mediana Reunião Selic 30D'!$A$2:$XDF$2,0),FALSE)=0,NA(),VLOOKUP(A565,'Mediana Reunião Selic 30D'!$A$2:$XFC$10000,MATCH(B$1,'Mediana Reunião Selic 30D'!$A$2:$XDF$2,0),FALSE))</f>
        <v>#N/A</v>
      </c>
      <c r="C565" s="21">
        <f>VLOOKUP($C$1,'Hist Selic Meta'!A:F,6,FALSE)</f>
        <v>9.25</v>
      </c>
    </row>
    <row r="566" spans="1:3" x14ac:dyDescent="0.3">
      <c r="A566" s="20">
        <v>45036</v>
      </c>
      <c r="B566" s="21" t="e">
        <f>IF(VLOOKUP(A566,'Mediana Reunião Selic 30D'!$A$2:$XFC$10000,MATCH(B$1,'Mediana Reunião Selic 30D'!$A$2:$XDF$2,0),FALSE)=0,NA(),VLOOKUP(A566,'Mediana Reunião Selic 30D'!$A$2:$XFC$10000,MATCH(B$1,'Mediana Reunião Selic 30D'!$A$2:$XDF$2,0),FALSE))</f>
        <v>#N/A</v>
      </c>
      <c r="C566" s="21">
        <f>VLOOKUP($C$1,'Hist Selic Meta'!A:F,6,FALSE)</f>
        <v>9.25</v>
      </c>
    </row>
    <row r="567" spans="1:3" x14ac:dyDescent="0.3">
      <c r="A567" s="20">
        <v>45040</v>
      </c>
      <c r="B567" s="21" t="e">
        <f>IF(VLOOKUP(A567,'Mediana Reunião Selic 30D'!$A$2:$XFC$10000,MATCH(B$1,'Mediana Reunião Selic 30D'!$A$2:$XDF$2,0),FALSE)=0,NA(),VLOOKUP(A567,'Mediana Reunião Selic 30D'!$A$2:$XFC$10000,MATCH(B$1,'Mediana Reunião Selic 30D'!$A$2:$XDF$2,0),FALSE))</f>
        <v>#N/A</v>
      </c>
      <c r="C567" s="21">
        <f>VLOOKUP($C$1,'Hist Selic Meta'!A:F,6,FALSE)</f>
        <v>9.25</v>
      </c>
    </row>
    <row r="568" spans="1:3" x14ac:dyDescent="0.3">
      <c r="A568" s="20">
        <v>45041</v>
      </c>
      <c r="B568" s="21" t="e">
        <f>IF(VLOOKUP(A568,'Mediana Reunião Selic 30D'!$A$2:$XFC$10000,MATCH(B$1,'Mediana Reunião Selic 30D'!$A$2:$XDF$2,0),FALSE)=0,NA(),VLOOKUP(A568,'Mediana Reunião Selic 30D'!$A$2:$XFC$10000,MATCH(B$1,'Mediana Reunião Selic 30D'!$A$2:$XDF$2,0),FALSE))</f>
        <v>#N/A</v>
      </c>
      <c r="C568" s="21">
        <f>VLOOKUP($C$1,'Hist Selic Meta'!A:F,6,FALSE)</f>
        <v>9.25</v>
      </c>
    </row>
    <row r="569" spans="1:3" x14ac:dyDescent="0.3">
      <c r="A569" s="20">
        <v>45042</v>
      </c>
      <c r="B569" s="21" t="e">
        <f>IF(VLOOKUP(A569,'Mediana Reunião Selic 30D'!$A$2:$XFC$10000,MATCH(B$1,'Mediana Reunião Selic 30D'!$A$2:$XDF$2,0),FALSE)=0,NA(),VLOOKUP(A569,'Mediana Reunião Selic 30D'!$A$2:$XFC$10000,MATCH(B$1,'Mediana Reunião Selic 30D'!$A$2:$XDF$2,0),FALSE))</f>
        <v>#N/A</v>
      </c>
      <c r="C569" s="21">
        <f>VLOOKUP($C$1,'Hist Selic Meta'!A:F,6,FALSE)</f>
        <v>9.25</v>
      </c>
    </row>
    <row r="570" spans="1:3" x14ac:dyDescent="0.3">
      <c r="A570" s="20">
        <v>45043</v>
      </c>
      <c r="B570" s="21" t="e">
        <f>IF(VLOOKUP(A570,'Mediana Reunião Selic 30D'!$A$2:$XFC$10000,MATCH(B$1,'Mediana Reunião Selic 30D'!$A$2:$XDF$2,0),FALSE)=0,NA(),VLOOKUP(A570,'Mediana Reunião Selic 30D'!$A$2:$XFC$10000,MATCH(B$1,'Mediana Reunião Selic 30D'!$A$2:$XDF$2,0),FALSE))</f>
        <v>#N/A</v>
      </c>
      <c r="C570" s="21">
        <f>VLOOKUP($C$1,'Hist Selic Meta'!A:F,6,FALSE)</f>
        <v>9.25</v>
      </c>
    </row>
    <row r="571" spans="1:3" x14ac:dyDescent="0.3">
      <c r="A571" s="20">
        <v>45044</v>
      </c>
      <c r="B571" s="21" t="e">
        <f>IF(VLOOKUP(A571,'Mediana Reunião Selic 30D'!$A$2:$XFC$10000,MATCH(B$1,'Mediana Reunião Selic 30D'!$A$2:$XDF$2,0),FALSE)=0,NA(),VLOOKUP(A571,'Mediana Reunião Selic 30D'!$A$2:$XFC$10000,MATCH(B$1,'Mediana Reunião Selic 30D'!$A$2:$XDF$2,0),FALSE))</f>
        <v>#N/A</v>
      </c>
      <c r="C571" s="21">
        <f>VLOOKUP($C$1,'Hist Selic Meta'!A:F,6,FALSE)</f>
        <v>9.25</v>
      </c>
    </row>
    <row r="572" spans="1:3" x14ac:dyDescent="0.3">
      <c r="A572" s="20">
        <v>45048</v>
      </c>
      <c r="B572" s="21" t="e">
        <f>IF(VLOOKUP(A572,'Mediana Reunião Selic 30D'!$A$2:$XFC$10000,MATCH(B$1,'Mediana Reunião Selic 30D'!$A$2:$XDF$2,0),FALSE)=0,NA(),VLOOKUP(A572,'Mediana Reunião Selic 30D'!$A$2:$XFC$10000,MATCH(B$1,'Mediana Reunião Selic 30D'!$A$2:$XDF$2,0),FALSE))</f>
        <v>#N/A</v>
      </c>
      <c r="C572" s="21">
        <f>VLOOKUP($C$1,'Hist Selic Meta'!A:F,6,FALSE)</f>
        <v>9.25</v>
      </c>
    </row>
    <row r="573" spans="1:3" x14ac:dyDescent="0.3">
      <c r="A573" s="20">
        <v>45049</v>
      </c>
      <c r="B573" s="21" t="e">
        <f>IF(VLOOKUP(A573,'Mediana Reunião Selic 30D'!$A$2:$XFC$10000,MATCH(B$1,'Mediana Reunião Selic 30D'!$A$2:$XDF$2,0),FALSE)=0,NA(),VLOOKUP(A573,'Mediana Reunião Selic 30D'!$A$2:$XFC$10000,MATCH(B$1,'Mediana Reunião Selic 30D'!$A$2:$XDF$2,0),FALSE))</f>
        <v>#N/A</v>
      </c>
      <c r="C573" s="21">
        <f>VLOOKUP($C$1,'Hist Selic Meta'!A:F,6,FALSE)</f>
        <v>9.25</v>
      </c>
    </row>
    <row r="574" spans="1:3" x14ac:dyDescent="0.3">
      <c r="A574" s="20">
        <v>45050</v>
      </c>
      <c r="B574" s="21" t="e">
        <f>IF(VLOOKUP(A574,'Mediana Reunião Selic 30D'!$A$2:$XFC$10000,MATCH(B$1,'Mediana Reunião Selic 30D'!$A$2:$XDF$2,0),FALSE)=0,NA(),VLOOKUP(A574,'Mediana Reunião Selic 30D'!$A$2:$XFC$10000,MATCH(B$1,'Mediana Reunião Selic 30D'!$A$2:$XDF$2,0),FALSE))</f>
        <v>#N/A</v>
      </c>
      <c r="C574" s="21">
        <f>VLOOKUP($C$1,'Hist Selic Meta'!A:F,6,FALSE)</f>
        <v>9.25</v>
      </c>
    </row>
    <row r="575" spans="1:3" x14ac:dyDescent="0.3">
      <c r="A575" s="20">
        <v>45051</v>
      </c>
      <c r="B575" s="21" t="e">
        <f>IF(VLOOKUP(A575,'Mediana Reunião Selic 30D'!$A$2:$XFC$10000,MATCH(B$1,'Mediana Reunião Selic 30D'!$A$2:$XDF$2,0),FALSE)=0,NA(),VLOOKUP(A575,'Mediana Reunião Selic 30D'!$A$2:$XFC$10000,MATCH(B$1,'Mediana Reunião Selic 30D'!$A$2:$XDF$2,0),FALSE))</f>
        <v>#N/A</v>
      </c>
      <c r="C575" s="21">
        <f>VLOOKUP($C$1,'Hist Selic Meta'!A:F,6,FALSE)</f>
        <v>9.25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C00000"/>
  </sheetPr>
  <dimension ref="A1:J337"/>
  <sheetViews>
    <sheetView zoomScaleNormal="100" workbookViewId="0">
      <selection activeCell="H13" sqref="H13"/>
    </sheetView>
  </sheetViews>
  <sheetFormatPr defaultRowHeight="14.4" x14ac:dyDescent="0.3"/>
  <cols>
    <col min="1" max="1" width="10.6640625" bestFit="1" customWidth="1"/>
    <col min="2" max="7" width="8" bestFit="1" customWidth="1"/>
  </cols>
  <sheetData>
    <row r="1" spans="1:10" x14ac:dyDescent="0.3">
      <c r="A1" s="19" t="s">
        <v>1</v>
      </c>
      <c r="B1" s="26" t="s">
        <v>18</v>
      </c>
      <c r="C1" s="26" t="s">
        <v>19</v>
      </c>
      <c r="D1" s="26" t="s">
        <v>20</v>
      </c>
      <c r="E1" s="26" t="s">
        <v>21</v>
      </c>
      <c r="F1" s="26" t="s">
        <v>22</v>
      </c>
      <c r="G1" s="26" t="s">
        <v>30</v>
      </c>
      <c r="I1" s="26" t="s">
        <v>17</v>
      </c>
      <c r="J1" s="40">
        <f>VLOOKUP(I1,'Hist Selic Meta'!A:I,6,FALSE)</f>
        <v>13.75</v>
      </c>
    </row>
    <row r="2" spans="1:10" x14ac:dyDescent="0.3">
      <c r="A2" s="20">
        <v>44564</v>
      </c>
      <c r="B2" s="21">
        <f>IF(VLOOKUP(A2,'Mediana Reunião Selic 30D'!$A$2:$XFC$10000,MATCH(B$1,'Mediana Reunião Selic 30D'!$A$2:$XDF$2,0),FALSE)=0,NA(),VLOOKUP(A2,'Mediana Reunião Selic 30D'!$A$2:$XFC$10000,MATCH(B$1,'Mediana Reunião Selic 30D'!$A$2:$XDF$2,0),FALSE))</f>
        <v>9</v>
      </c>
      <c r="C2" s="21">
        <f>IF(VLOOKUP(A2,'Mediana Reunião Selic 30D'!$A$2:$XFC$10000,MATCH(C$1,'Mediana Reunião Selic 30D'!$A$2:$XDF$2,0),FALSE)=0,NA(),VLOOKUP(A2,'Mediana Reunião Selic 30D'!$A$2:$XFC$10000,MATCH(C$1,'Mediana Reunião Selic 30D'!$A$2:$XDF$2,0),FALSE))</f>
        <v>8.5</v>
      </c>
      <c r="D2" s="21">
        <f>IF(VLOOKUP(A2,'Mediana Reunião Selic 30D'!$A$2:$XFC$10000,MATCH(D$1,'Mediana Reunião Selic 30D'!$A$2:$XDF$2,0),FALSE)=0,NA(),VLOOKUP(A2,'Mediana Reunião Selic 30D'!$A$2:$XFC$10000,MATCH(D$1,'Mediana Reunião Selic 30D'!$A$2:$XDF$2,0),FALSE))</f>
        <v>8.25</v>
      </c>
      <c r="E2" s="21">
        <f>IF(VLOOKUP(A2,'Mediana Reunião Selic 30D'!$A$2:$XFC$10000,MATCH(E$1,'Mediana Reunião Selic 30D'!$A$2:$XDF$2,0),FALSE)=0,NA(),VLOOKUP(A2,'Mediana Reunião Selic 30D'!$A$2:$XFC$10000,MATCH(E$1,'Mediana Reunião Selic 30D'!$A$2:$XDF$2,0),FALSE))</f>
        <v>8</v>
      </c>
      <c r="F2" s="21">
        <f>IF(VLOOKUP(A2,'Mediana Reunião Selic 30D'!$A$2:$XFC$10000,MATCH(F$1,'Mediana Reunião Selic 30D'!$A$2:$XDF$2,0),FALSE)=0,NA(),VLOOKUP(A2,'Mediana Reunião Selic 30D'!$A$2:$XFC$10000,MATCH(F$1,'Mediana Reunião Selic 30D'!$A$2:$XDF$2,0),FALSE))</f>
        <v>8</v>
      </c>
      <c r="G2" s="21" t="e">
        <f>IF(VLOOKUP(A2,'Mediana Reunião Selic 30D'!$A$2:$XFC$10000,MATCH(G$1,'Mediana Reunião Selic 30D'!$A$2:$XDF$2,0),FALSE)=0,NA(),VLOOKUP(A2,'Mediana Reunião Selic 30D'!$A$2:$XFC$10000,MATCH(G$1,'Mediana Reunião Selic 30D'!$A$2:$XDF$2,0),FALSE))</f>
        <v>#N/A</v>
      </c>
    </row>
    <row r="3" spans="1:10" x14ac:dyDescent="0.3">
      <c r="A3" s="20">
        <v>44565</v>
      </c>
      <c r="B3" s="21">
        <f>IF(VLOOKUP(A3,'Mediana Reunião Selic 30D'!$A$2:$XFC$10000,MATCH(B$1,'Mediana Reunião Selic 30D'!$A$2:$XDF$2,0),FALSE)=0,NA(),VLOOKUP(A3,'Mediana Reunião Selic 30D'!$A$2:$XFC$10000,MATCH(B$1,'Mediana Reunião Selic 30D'!$A$2:$XDF$2,0),FALSE))</f>
        <v>9</v>
      </c>
      <c r="C3" s="21">
        <f>IF(VLOOKUP(A3,'Mediana Reunião Selic 30D'!$A$2:$XFC$10000,MATCH(C$1,'Mediana Reunião Selic 30D'!$A$2:$XDF$2,0),FALSE)=0,NA(),VLOOKUP(A3,'Mediana Reunião Selic 30D'!$A$2:$XFC$10000,MATCH(C$1,'Mediana Reunião Selic 30D'!$A$2:$XDF$2,0),FALSE))</f>
        <v>8.5</v>
      </c>
      <c r="D3" s="21">
        <f>IF(VLOOKUP(A3,'Mediana Reunião Selic 30D'!$A$2:$XFC$10000,MATCH(D$1,'Mediana Reunião Selic 30D'!$A$2:$XDF$2,0),FALSE)=0,NA(),VLOOKUP(A3,'Mediana Reunião Selic 30D'!$A$2:$XFC$10000,MATCH(D$1,'Mediana Reunião Selic 30D'!$A$2:$XDF$2,0),FALSE))</f>
        <v>8.25</v>
      </c>
      <c r="E3" s="21">
        <f>IF(VLOOKUP(A3,'Mediana Reunião Selic 30D'!$A$2:$XFC$10000,MATCH(E$1,'Mediana Reunião Selic 30D'!$A$2:$XDF$2,0),FALSE)=0,NA(),VLOOKUP(A3,'Mediana Reunião Selic 30D'!$A$2:$XFC$10000,MATCH(E$1,'Mediana Reunião Selic 30D'!$A$2:$XDF$2,0),FALSE))</f>
        <v>8</v>
      </c>
      <c r="F3" s="21">
        <f>IF(VLOOKUP(A3,'Mediana Reunião Selic 30D'!$A$2:$XFC$10000,MATCH(F$1,'Mediana Reunião Selic 30D'!$A$2:$XDF$2,0),FALSE)=0,NA(),VLOOKUP(A3,'Mediana Reunião Selic 30D'!$A$2:$XFC$10000,MATCH(F$1,'Mediana Reunião Selic 30D'!$A$2:$XDF$2,0),FALSE))</f>
        <v>8</v>
      </c>
      <c r="G3" s="21" t="e">
        <f>IF(VLOOKUP(A3,'Mediana Reunião Selic 30D'!$A$2:$XFC$10000,MATCH(G$1,'Mediana Reunião Selic 30D'!$A$2:$XDF$2,0),FALSE)=0,NA(),VLOOKUP(A3,'Mediana Reunião Selic 30D'!$A$2:$XFC$10000,MATCH(G$1,'Mediana Reunião Selic 30D'!$A$2:$XDF$2,0),FALSE))</f>
        <v>#N/A</v>
      </c>
    </row>
    <row r="4" spans="1:10" x14ac:dyDescent="0.3">
      <c r="A4" s="20">
        <v>44566</v>
      </c>
      <c r="B4" s="21">
        <f>IF(VLOOKUP(A4,'Mediana Reunião Selic 30D'!$A$2:$XFC$10000,MATCH(B$1,'Mediana Reunião Selic 30D'!$A$2:$XDF$2,0),FALSE)=0,NA(),VLOOKUP(A4,'Mediana Reunião Selic 30D'!$A$2:$XFC$10000,MATCH(B$1,'Mediana Reunião Selic 30D'!$A$2:$XDF$2,0),FALSE))</f>
        <v>9</v>
      </c>
      <c r="C4" s="21">
        <f>IF(VLOOKUP(A4,'Mediana Reunião Selic 30D'!$A$2:$XFC$10000,MATCH(C$1,'Mediana Reunião Selic 30D'!$A$2:$XDF$2,0),FALSE)=0,NA(),VLOOKUP(A4,'Mediana Reunião Selic 30D'!$A$2:$XFC$10000,MATCH(C$1,'Mediana Reunião Selic 30D'!$A$2:$XDF$2,0),FALSE))</f>
        <v>8.5</v>
      </c>
      <c r="D4" s="21">
        <f>IF(VLOOKUP(A4,'Mediana Reunião Selic 30D'!$A$2:$XFC$10000,MATCH(D$1,'Mediana Reunião Selic 30D'!$A$2:$XDF$2,0),FALSE)=0,NA(),VLOOKUP(A4,'Mediana Reunião Selic 30D'!$A$2:$XFC$10000,MATCH(D$1,'Mediana Reunião Selic 30D'!$A$2:$XDF$2,0),FALSE))</f>
        <v>8.25</v>
      </c>
      <c r="E4" s="21">
        <f>IF(VLOOKUP(A4,'Mediana Reunião Selic 30D'!$A$2:$XFC$10000,MATCH(E$1,'Mediana Reunião Selic 30D'!$A$2:$XDF$2,0),FALSE)=0,NA(),VLOOKUP(A4,'Mediana Reunião Selic 30D'!$A$2:$XFC$10000,MATCH(E$1,'Mediana Reunião Selic 30D'!$A$2:$XDF$2,0),FALSE))</f>
        <v>8</v>
      </c>
      <c r="F4" s="21">
        <f>IF(VLOOKUP(A4,'Mediana Reunião Selic 30D'!$A$2:$XFC$10000,MATCH(F$1,'Mediana Reunião Selic 30D'!$A$2:$XDF$2,0),FALSE)=0,NA(),VLOOKUP(A4,'Mediana Reunião Selic 30D'!$A$2:$XFC$10000,MATCH(F$1,'Mediana Reunião Selic 30D'!$A$2:$XDF$2,0),FALSE))</f>
        <v>8</v>
      </c>
      <c r="G4" s="21" t="e">
        <f>IF(VLOOKUP(A4,'Mediana Reunião Selic 30D'!$A$2:$XFC$10000,MATCH(G$1,'Mediana Reunião Selic 30D'!$A$2:$XDF$2,0),FALSE)=0,NA(),VLOOKUP(A4,'Mediana Reunião Selic 30D'!$A$2:$XFC$10000,MATCH(G$1,'Mediana Reunião Selic 30D'!$A$2:$XDF$2,0),FALSE))</f>
        <v>#N/A</v>
      </c>
    </row>
    <row r="5" spans="1:10" x14ac:dyDescent="0.3">
      <c r="A5" s="20">
        <v>44567</v>
      </c>
      <c r="B5" s="21">
        <f>IF(VLOOKUP(A5,'Mediana Reunião Selic 30D'!$A$2:$XFC$10000,MATCH(B$1,'Mediana Reunião Selic 30D'!$A$2:$XDF$2,0),FALSE)=0,NA(),VLOOKUP(A5,'Mediana Reunião Selic 30D'!$A$2:$XFC$10000,MATCH(B$1,'Mediana Reunião Selic 30D'!$A$2:$XDF$2,0),FALSE))</f>
        <v>9</v>
      </c>
      <c r="C5" s="21">
        <f>IF(VLOOKUP(A5,'Mediana Reunião Selic 30D'!$A$2:$XFC$10000,MATCH(C$1,'Mediana Reunião Selic 30D'!$A$2:$XDF$2,0),FALSE)=0,NA(),VLOOKUP(A5,'Mediana Reunião Selic 30D'!$A$2:$XFC$10000,MATCH(C$1,'Mediana Reunião Selic 30D'!$A$2:$XDF$2,0),FALSE))</f>
        <v>8.5</v>
      </c>
      <c r="D5" s="21">
        <f>IF(VLOOKUP(A5,'Mediana Reunião Selic 30D'!$A$2:$XFC$10000,MATCH(D$1,'Mediana Reunião Selic 30D'!$A$2:$XDF$2,0),FALSE)=0,NA(),VLOOKUP(A5,'Mediana Reunião Selic 30D'!$A$2:$XFC$10000,MATCH(D$1,'Mediana Reunião Selic 30D'!$A$2:$XDF$2,0),FALSE))</f>
        <v>8.25</v>
      </c>
      <c r="E5" s="21">
        <f>IF(VLOOKUP(A5,'Mediana Reunião Selic 30D'!$A$2:$XFC$10000,MATCH(E$1,'Mediana Reunião Selic 30D'!$A$2:$XDF$2,0),FALSE)=0,NA(),VLOOKUP(A5,'Mediana Reunião Selic 30D'!$A$2:$XFC$10000,MATCH(E$1,'Mediana Reunião Selic 30D'!$A$2:$XDF$2,0),FALSE))</f>
        <v>8</v>
      </c>
      <c r="F5" s="21">
        <f>IF(VLOOKUP(A5,'Mediana Reunião Selic 30D'!$A$2:$XFC$10000,MATCH(F$1,'Mediana Reunião Selic 30D'!$A$2:$XDF$2,0),FALSE)=0,NA(),VLOOKUP(A5,'Mediana Reunião Selic 30D'!$A$2:$XFC$10000,MATCH(F$1,'Mediana Reunião Selic 30D'!$A$2:$XDF$2,0),FALSE))</f>
        <v>8</v>
      </c>
      <c r="G5" s="21" t="e">
        <f>IF(VLOOKUP(A5,'Mediana Reunião Selic 30D'!$A$2:$XFC$10000,MATCH(G$1,'Mediana Reunião Selic 30D'!$A$2:$XDF$2,0),FALSE)=0,NA(),VLOOKUP(A5,'Mediana Reunião Selic 30D'!$A$2:$XFC$10000,MATCH(G$1,'Mediana Reunião Selic 30D'!$A$2:$XDF$2,0),FALSE))</f>
        <v>#N/A</v>
      </c>
    </row>
    <row r="6" spans="1:10" x14ac:dyDescent="0.3">
      <c r="A6" s="20">
        <v>44568</v>
      </c>
      <c r="B6" s="21">
        <f>IF(VLOOKUP(A6,'Mediana Reunião Selic 30D'!$A$2:$XFC$10000,MATCH(B$1,'Mediana Reunião Selic 30D'!$A$2:$XDF$2,0),FALSE)=0,NA(),VLOOKUP(A6,'Mediana Reunião Selic 30D'!$A$2:$XFC$10000,MATCH(B$1,'Mediana Reunião Selic 30D'!$A$2:$XDF$2,0),FALSE))</f>
        <v>9</v>
      </c>
      <c r="C6" s="21">
        <f>IF(VLOOKUP(A6,'Mediana Reunião Selic 30D'!$A$2:$XFC$10000,MATCH(C$1,'Mediana Reunião Selic 30D'!$A$2:$XDF$2,0),FALSE)=0,NA(),VLOOKUP(A6,'Mediana Reunião Selic 30D'!$A$2:$XFC$10000,MATCH(C$1,'Mediana Reunião Selic 30D'!$A$2:$XDF$2,0),FALSE))</f>
        <v>8.5</v>
      </c>
      <c r="D6" s="21">
        <f>IF(VLOOKUP(A6,'Mediana Reunião Selic 30D'!$A$2:$XFC$10000,MATCH(D$1,'Mediana Reunião Selic 30D'!$A$2:$XDF$2,0),FALSE)=0,NA(),VLOOKUP(A6,'Mediana Reunião Selic 30D'!$A$2:$XFC$10000,MATCH(D$1,'Mediana Reunião Selic 30D'!$A$2:$XDF$2,0),FALSE))</f>
        <v>8</v>
      </c>
      <c r="E6" s="21">
        <f>IF(VLOOKUP(A6,'Mediana Reunião Selic 30D'!$A$2:$XFC$10000,MATCH(E$1,'Mediana Reunião Selic 30D'!$A$2:$XDF$2,0),FALSE)=0,NA(),VLOOKUP(A6,'Mediana Reunião Selic 30D'!$A$2:$XFC$10000,MATCH(E$1,'Mediana Reunião Selic 30D'!$A$2:$XDF$2,0),FALSE))</f>
        <v>8</v>
      </c>
      <c r="F6" s="21">
        <f>IF(VLOOKUP(A6,'Mediana Reunião Selic 30D'!$A$2:$XFC$10000,MATCH(F$1,'Mediana Reunião Selic 30D'!$A$2:$XDF$2,0),FALSE)=0,NA(),VLOOKUP(A6,'Mediana Reunião Selic 30D'!$A$2:$XFC$10000,MATCH(F$1,'Mediana Reunião Selic 30D'!$A$2:$XDF$2,0),FALSE))</f>
        <v>8</v>
      </c>
      <c r="G6" s="21" t="e">
        <f>IF(VLOOKUP(A6,'Mediana Reunião Selic 30D'!$A$2:$XFC$10000,MATCH(G$1,'Mediana Reunião Selic 30D'!$A$2:$XDF$2,0),FALSE)=0,NA(),VLOOKUP(A6,'Mediana Reunião Selic 30D'!$A$2:$XFC$10000,MATCH(G$1,'Mediana Reunião Selic 30D'!$A$2:$XDF$2,0),FALSE))</f>
        <v>#N/A</v>
      </c>
    </row>
    <row r="7" spans="1:10" x14ac:dyDescent="0.3">
      <c r="A7" s="20">
        <v>44571</v>
      </c>
      <c r="B7" s="21">
        <f>IF(VLOOKUP(A7,'Mediana Reunião Selic 30D'!$A$2:$XFC$10000,MATCH(B$1,'Mediana Reunião Selic 30D'!$A$2:$XDF$2,0),FALSE)=0,NA(),VLOOKUP(A7,'Mediana Reunião Selic 30D'!$A$2:$XFC$10000,MATCH(B$1,'Mediana Reunião Selic 30D'!$A$2:$XDF$2,0),FALSE))</f>
        <v>9</v>
      </c>
      <c r="C7" s="21">
        <f>IF(VLOOKUP(A7,'Mediana Reunião Selic 30D'!$A$2:$XFC$10000,MATCH(C$1,'Mediana Reunião Selic 30D'!$A$2:$XDF$2,0),FALSE)=0,NA(),VLOOKUP(A7,'Mediana Reunião Selic 30D'!$A$2:$XFC$10000,MATCH(C$1,'Mediana Reunião Selic 30D'!$A$2:$XDF$2,0),FALSE))</f>
        <v>8.5</v>
      </c>
      <c r="D7" s="21">
        <f>IF(VLOOKUP(A7,'Mediana Reunião Selic 30D'!$A$2:$XFC$10000,MATCH(D$1,'Mediana Reunião Selic 30D'!$A$2:$XDF$2,0),FALSE)=0,NA(),VLOOKUP(A7,'Mediana Reunião Selic 30D'!$A$2:$XFC$10000,MATCH(D$1,'Mediana Reunião Selic 30D'!$A$2:$XDF$2,0),FALSE))</f>
        <v>8.25</v>
      </c>
      <c r="E7" s="21">
        <f>IF(VLOOKUP(A7,'Mediana Reunião Selic 30D'!$A$2:$XFC$10000,MATCH(E$1,'Mediana Reunião Selic 30D'!$A$2:$XDF$2,0),FALSE)=0,NA(),VLOOKUP(A7,'Mediana Reunião Selic 30D'!$A$2:$XFC$10000,MATCH(E$1,'Mediana Reunião Selic 30D'!$A$2:$XDF$2,0),FALSE))</f>
        <v>8</v>
      </c>
      <c r="F7" s="21">
        <f>IF(VLOOKUP(A7,'Mediana Reunião Selic 30D'!$A$2:$XFC$10000,MATCH(F$1,'Mediana Reunião Selic 30D'!$A$2:$XDF$2,0),FALSE)=0,NA(),VLOOKUP(A7,'Mediana Reunião Selic 30D'!$A$2:$XFC$10000,MATCH(F$1,'Mediana Reunião Selic 30D'!$A$2:$XDF$2,0),FALSE))</f>
        <v>8</v>
      </c>
      <c r="G7" s="21" t="e">
        <f>IF(VLOOKUP(A7,'Mediana Reunião Selic 30D'!$A$2:$XFC$10000,MATCH(G$1,'Mediana Reunião Selic 30D'!$A$2:$XDF$2,0),FALSE)=0,NA(),VLOOKUP(A7,'Mediana Reunião Selic 30D'!$A$2:$XFC$10000,MATCH(G$1,'Mediana Reunião Selic 30D'!$A$2:$XDF$2,0),FALSE))</f>
        <v>#N/A</v>
      </c>
    </row>
    <row r="8" spans="1:10" x14ac:dyDescent="0.3">
      <c r="A8" s="20">
        <v>44572</v>
      </c>
      <c r="B8" s="21">
        <f>IF(VLOOKUP(A8,'Mediana Reunião Selic 30D'!$A$2:$XFC$10000,MATCH(B$1,'Mediana Reunião Selic 30D'!$A$2:$XDF$2,0),FALSE)=0,NA(),VLOOKUP(A8,'Mediana Reunião Selic 30D'!$A$2:$XFC$10000,MATCH(B$1,'Mediana Reunião Selic 30D'!$A$2:$XDF$2,0),FALSE))</f>
        <v>9</v>
      </c>
      <c r="C8" s="21">
        <f>IF(VLOOKUP(A8,'Mediana Reunião Selic 30D'!$A$2:$XFC$10000,MATCH(C$1,'Mediana Reunião Selic 30D'!$A$2:$XDF$2,0),FALSE)=0,NA(),VLOOKUP(A8,'Mediana Reunião Selic 30D'!$A$2:$XFC$10000,MATCH(C$1,'Mediana Reunião Selic 30D'!$A$2:$XDF$2,0),FALSE))</f>
        <v>8.5</v>
      </c>
      <c r="D8" s="21">
        <f>IF(VLOOKUP(A8,'Mediana Reunião Selic 30D'!$A$2:$XFC$10000,MATCH(D$1,'Mediana Reunião Selic 30D'!$A$2:$XDF$2,0),FALSE)=0,NA(),VLOOKUP(A8,'Mediana Reunião Selic 30D'!$A$2:$XFC$10000,MATCH(D$1,'Mediana Reunião Selic 30D'!$A$2:$XDF$2,0),FALSE))</f>
        <v>8.25</v>
      </c>
      <c r="E8" s="21">
        <f>IF(VLOOKUP(A8,'Mediana Reunião Selic 30D'!$A$2:$XFC$10000,MATCH(E$1,'Mediana Reunião Selic 30D'!$A$2:$XDF$2,0),FALSE)=0,NA(),VLOOKUP(A8,'Mediana Reunião Selic 30D'!$A$2:$XFC$10000,MATCH(E$1,'Mediana Reunião Selic 30D'!$A$2:$XDF$2,0),FALSE))</f>
        <v>8</v>
      </c>
      <c r="F8" s="21">
        <f>IF(VLOOKUP(A8,'Mediana Reunião Selic 30D'!$A$2:$XFC$10000,MATCH(F$1,'Mediana Reunião Selic 30D'!$A$2:$XDF$2,0),FALSE)=0,NA(),VLOOKUP(A8,'Mediana Reunião Selic 30D'!$A$2:$XFC$10000,MATCH(F$1,'Mediana Reunião Selic 30D'!$A$2:$XDF$2,0),FALSE))</f>
        <v>8</v>
      </c>
      <c r="G8" s="21" t="e">
        <f>IF(VLOOKUP(A8,'Mediana Reunião Selic 30D'!$A$2:$XFC$10000,MATCH(G$1,'Mediana Reunião Selic 30D'!$A$2:$XDF$2,0),FALSE)=0,NA(),VLOOKUP(A8,'Mediana Reunião Selic 30D'!$A$2:$XFC$10000,MATCH(G$1,'Mediana Reunião Selic 30D'!$A$2:$XDF$2,0),FALSE))</f>
        <v>#N/A</v>
      </c>
    </row>
    <row r="9" spans="1:10" x14ac:dyDescent="0.3">
      <c r="A9" s="20">
        <v>44573</v>
      </c>
      <c r="B9" s="21">
        <f>IF(VLOOKUP(A9,'Mediana Reunião Selic 30D'!$A$2:$XFC$10000,MATCH(B$1,'Mediana Reunião Selic 30D'!$A$2:$XDF$2,0),FALSE)=0,NA(),VLOOKUP(A9,'Mediana Reunião Selic 30D'!$A$2:$XFC$10000,MATCH(B$1,'Mediana Reunião Selic 30D'!$A$2:$XDF$2,0),FALSE))</f>
        <v>9</v>
      </c>
      <c r="C9" s="21">
        <f>IF(VLOOKUP(A9,'Mediana Reunião Selic 30D'!$A$2:$XFC$10000,MATCH(C$1,'Mediana Reunião Selic 30D'!$A$2:$XDF$2,0),FALSE)=0,NA(),VLOOKUP(A9,'Mediana Reunião Selic 30D'!$A$2:$XFC$10000,MATCH(C$1,'Mediana Reunião Selic 30D'!$A$2:$XDF$2,0),FALSE))</f>
        <v>8.5</v>
      </c>
      <c r="D9" s="21">
        <f>IF(VLOOKUP(A9,'Mediana Reunião Selic 30D'!$A$2:$XFC$10000,MATCH(D$1,'Mediana Reunião Selic 30D'!$A$2:$XDF$2,0),FALSE)=0,NA(),VLOOKUP(A9,'Mediana Reunião Selic 30D'!$A$2:$XFC$10000,MATCH(D$1,'Mediana Reunião Selic 30D'!$A$2:$XDF$2,0),FALSE))</f>
        <v>8.25</v>
      </c>
      <c r="E9" s="21">
        <f>IF(VLOOKUP(A9,'Mediana Reunião Selic 30D'!$A$2:$XFC$10000,MATCH(E$1,'Mediana Reunião Selic 30D'!$A$2:$XDF$2,0),FALSE)=0,NA(),VLOOKUP(A9,'Mediana Reunião Selic 30D'!$A$2:$XFC$10000,MATCH(E$1,'Mediana Reunião Selic 30D'!$A$2:$XDF$2,0),FALSE))</f>
        <v>8</v>
      </c>
      <c r="F9" s="21">
        <f>IF(VLOOKUP(A9,'Mediana Reunião Selic 30D'!$A$2:$XFC$10000,MATCH(F$1,'Mediana Reunião Selic 30D'!$A$2:$XDF$2,0),FALSE)=0,NA(),VLOOKUP(A9,'Mediana Reunião Selic 30D'!$A$2:$XFC$10000,MATCH(F$1,'Mediana Reunião Selic 30D'!$A$2:$XDF$2,0),FALSE))</f>
        <v>8</v>
      </c>
      <c r="G9" s="21" t="e">
        <f>IF(VLOOKUP(A9,'Mediana Reunião Selic 30D'!$A$2:$XFC$10000,MATCH(G$1,'Mediana Reunião Selic 30D'!$A$2:$XDF$2,0),FALSE)=0,NA(),VLOOKUP(A9,'Mediana Reunião Selic 30D'!$A$2:$XFC$10000,MATCH(G$1,'Mediana Reunião Selic 30D'!$A$2:$XDF$2,0),FALSE))</f>
        <v>#N/A</v>
      </c>
    </row>
    <row r="10" spans="1:10" x14ac:dyDescent="0.3">
      <c r="A10" s="20">
        <v>44574</v>
      </c>
      <c r="B10" s="21">
        <f>IF(VLOOKUP(A10,'Mediana Reunião Selic 30D'!$A$2:$XFC$10000,MATCH(B$1,'Mediana Reunião Selic 30D'!$A$2:$XDF$2,0),FALSE)=0,NA(),VLOOKUP(A10,'Mediana Reunião Selic 30D'!$A$2:$XFC$10000,MATCH(B$1,'Mediana Reunião Selic 30D'!$A$2:$XDF$2,0),FALSE))</f>
        <v>9</v>
      </c>
      <c r="C10" s="21">
        <f>IF(VLOOKUP(A10,'Mediana Reunião Selic 30D'!$A$2:$XFC$10000,MATCH(C$1,'Mediana Reunião Selic 30D'!$A$2:$XDF$2,0),FALSE)=0,NA(),VLOOKUP(A10,'Mediana Reunião Selic 30D'!$A$2:$XFC$10000,MATCH(C$1,'Mediana Reunião Selic 30D'!$A$2:$XDF$2,0),FALSE))</f>
        <v>8.5</v>
      </c>
      <c r="D10" s="21">
        <f>IF(VLOOKUP(A10,'Mediana Reunião Selic 30D'!$A$2:$XFC$10000,MATCH(D$1,'Mediana Reunião Selic 30D'!$A$2:$XDF$2,0),FALSE)=0,NA(),VLOOKUP(A10,'Mediana Reunião Selic 30D'!$A$2:$XFC$10000,MATCH(D$1,'Mediana Reunião Selic 30D'!$A$2:$XDF$2,0),FALSE))</f>
        <v>8.25</v>
      </c>
      <c r="E10" s="21">
        <f>IF(VLOOKUP(A10,'Mediana Reunião Selic 30D'!$A$2:$XFC$10000,MATCH(E$1,'Mediana Reunião Selic 30D'!$A$2:$XDF$2,0),FALSE)=0,NA(),VLOOKUP(A10,'Mediana Reunião Selic 30D'!$A$2:$XFC$10000,MATCH(E$1,'Mediana Reunião Selic 30D'!$A$2:$XDF$2,0),FALSE))</f>
        <v>8</v>
      </c>
      <c r="F10" s="21">
        <f>IF(VLOOKUP(A10,'Mediana Reunião Selic 30D'!$A$2:$XFC$10000,MATCH(F$1,'Mediana Reunião Selic 30D'!$A$2:$XDF$2,0),FALSE)=0,NA(),VLOOKUP(A10,'Mediana Reunião Selic 30D'!$A$2:$XFC$10000,MATCH(F$1,'Mediana Reunião Selic 30D'!$A$2:$XDF$2,0),FALSE))</f>
        <v>8</v>
      </c>
      <c r="G10" s="21" t="e">
        <f>IF(VLOOKUP(A10,'Mediana Reunião Selic 30D'!$A$2:$XFC$10000,MATCH(G$1,'Mediana Reunião Selic 30D'!$A$2:$XDF$2,0),FALSE)=0,NA(),VLOOKUP(A10,'Mediana Reunião Selic 30D'!$A$2:$XFC$10000,MATCH(G$1,'Mediana Reunião Selic 30D'!$A$2:$XDF$2,0),FALSE))</f>
        <v>#N/A</v>
      </c>
    </row>
    <row r="11" spans="1:10" x14ac:dyDescent="0.3">
      <c r="A11" s="20">
        <v>44575</v>
      </c>
      <c r="B11" s="21">
        <f>IF(VLOOKUP(A11,'Mediana Reunião Selic 30D'!$A$2:$XFC$10000,MATCH(B$1,'Mediana Reunião Selic 30D'!$A$2:$XDF$2,0),FALSE)=0,NA(),VLOOKUP(A11,'Mediana Reunião Selic 30D'!$A$2:$XFC$10000,MATCH(B$1,'Mediana Reunião Selic 30D'!$A$2:$XDF$2,0),FALSE))</f>
        <v>9</v>
      </c>
      <c r="C11" s="21">
        <f>IF(VLOOKUP(A11,'Mediana Reunião Selic 30D'!$A$2:$XFC$10000,MATCH(C$1,'Mediana Reunião Selic 30D'!$A$2:$XDF$2,0),FALSE)=0,NA(),VLOOKUP(A11,'Mediana Reunião Selic 30D'!$A$2:$XFC$10000,MATCH(C$1,'Mediana Reunião Selic 30D'!$A$2:$XDF$2,0),FALSE))</f>
        <v>8.5</v>
      </c>
      <c r="D11" s="21">
        <f>IF(VLOOKUP(A11,'Mediana Reunião Selic 30D'!$A$2:$XFC$10000,MATCH(D$1,'Mediana Reunião Selic 30D'!$A$2:$XDF$2,0),FALSE)=0,NA(),VLOOKUP(A11,'Mediana Reunião Selic 30D'!$A$2:$XFC$10000,MATCH(D$1,'Mediana Reunião Selic 30D'!$A$2:$XDF$2,0),FALSE))</f>
        <v>8.25</v>
      </c>
      <c r="E11" s="21">
        <f>IF(VLOOKUP(A11,'Mediana Reunião Selic 30D'!$A$2:$XFC$10000,MATCH(E$1,'Mediana Reunião Selic 30D'!$A$2:$XDF$2,0),FALSE)=0,NA(),VLOOKUP(A11,'Mediana Reunião Selic 30D'!$A$2:$XFC$10000,MATCH(E$1,'Mediana Reunião Selic 30D'!$A$2:$XDF$2,0),FALSE))</f>
        <v>8</v>
      </c>
      <c r="F11" s="21">
        <f>IF(VLOOKUP(A11,'Mediana Reunião Selic 30D'!$A$2:$XFC$10000,MATCH(F$1,'Mediana Reunião Selic 30D'!$A$2:$XDF$2,0),FALSE)=0,NA(),VLOOKUP(A11,'Mediana Reunião Selic 30D'!$A$2:$XFC$10000,MATCH(F$1,'Mediana Reunião Selic 30D'!$A$2:$XDF$2,0),FALSE))</f>
        <v>8</v>
      </c>
      <c r="G11" s="21" t="e">
        <f>IF(VLOOKUP(A11,'Mediana Reunião Selic 30D'!$A$2:$XFC$10000,MATCH(G$1,'Mediana Reunião Selic 30D'!$A$2:$XDF$2,0),FALSE)=0,NA(),VLOOKUP(A11,'Mediana Reunião Selic 30D'!$A$2:$XFC$10000,MATCH(G$1,'Mediana Reunião Selic 30D'!$A$2:$XDF$2,0),FALSE))</f>
        <v>#N/A</v>
      </c>
    </row>
    <row r="12" spans="1:10" x14ac:dyDescent="0.3">
      <c r="A12" s="20">
        <v>44578</v>
      </c>
      <c r="B12" s="21">
        <f>IF(VLOOKUP(A12,'Mediana Reunião Selic 30D'!$A$2:$XFC$10000,MATCH(B$1,'Mediana Reunião Selic 30D'!$A$2:$XDF$2,0),FALSE)=0,NA(),VLOOKUP(A12,'Mediana Reunião Selic 30D'!$A$2:$XFC$10000,MATCH(B$1,'Mediana Reunião Selic 30D'!$A$2:$XDF$2,0),FALSE))</f>
        <v>9</v>
      </c>
      <c r="C12" s="21">
        <f>IF(VLOOKUP(A12,'Mediana Reunião Selic 30D'!$A$2:$XFC$10000,MATCH(C$1,'Mediana Reunião Selic 30D'!$A$2:$XDF$2,0),FALSE)=0,NA(),VLOOKUP(A12,'Mediana Reunião Selic 30D'!$A$2:$XFC$10000,MATCH(C$1,'Mediana Reunião Selic 30D'!$A$2:$XDF$2,0),FALSE))</f>
        <v>8.5</v>
      </c>
      <c r="D12" s="21">
        <f>IF(VLOOKUP(A12,'Mediana Reunião Selic 30D'!$A$2:$XFC$10000,MATCH(D$1,'Mediana Reunião Selic 30D'!$A$2:$XDF$2,0),FALSE)=0,NA(),VLOOKUP(A12,'Mediana Reunião Selic 30D'!$A$2:$XFC$10000,MATCH(D$1,'Mediana Reunião Selic 30D'!$A$2:$XDF$2,0),FALSE))</f>
        <v>8.25</v>
      </c>
      <c r="E12" s="21">
        <f>IF(VLOOKUP(A12,'Mediana Reunião Selic 30D'!$A$2:$XFC$10000,MATCH(E$1,'Mediana Reunião Selic 30D'!$A$2:$XDF$2,0),FALSE)=0,NA(),VLOOKUP(A12,'Mediana Reunião Selic 30D'!$A$2:$XFC$10000,MATCH(E$1,'Mediana Reunião Selic 30D'!$A$2:$XDF$2,0),FALSE))</f>
        <v>8</v>
      </c>
      <c r="F12" s="21">
        <f>IF(VLOOKUP(A12,'Mediana Reunião Selic 30D'!$A$2:$XFC$10000,MATCH(F$1,'Mediana Reunião Selic 30D'!$A$2:$XDF$2,0),FALSE)=0,NA(),VLOOKUP(A12,'Mediana Reunião Selic 30D'!$A$2:$XFC$10000,MATCH(F$1,'Mediana Reunião Selic 30D'!$A$2:$XDF$2,0),FALSE))</f>
        <v>8</v>
      </c>
      <c r="G12" s="21" t="e">
        <f>IF(VLOOKUP(A12,'Mediana Reunião Selic 30D'!$A$2:$XFC$10000,MATCH(G$1,'Mediana Reunião Selic 30D'!$A$2:$XDF$2,0),FALSE)=0,NA(),VLOOKUP(A12,'Mediana Reunião Selic 30D'!$A$2:$XFC$10000,MATCH(G$1,'Mediana Reunião Selic 30D'!$A$2:$XDF$2,0),FALSE))</f>
        <v>#N/A</v>
      </c>
    </row>
    <row r="13" spans="1:10" x14ac:dyDescent="0.3">
      <c r="A13" s="20">
        <v>44579</v>
      </c>
      <c r="B13" s="21">
        <f>IF(VLOOKUP(A13,'Mediana Reunião Selic 30D'!$A$2:$XFC$10000,MATCH(B$1,'Mediana Reunião Selic 30D'!$A$2:$XDF$2,0),FALSE)=0,NA(),VLOOKUP(A13,'Mediana Reunião Selic 30D'!$A$2:$XFC$10000,MATCH(B$1,'Mediana Reunião Selic 30D'!$A$2:$XDF$2,0),FALSE))</f>
        <v>9</v>
      </c>
      <c r="C13" s="21">
        <f>IF(VLOOKUP(A13,'Mediana Reunião Selic 30D'!$A$2:$XFC$10000,MATCH(C$1,'Mediana Reunião Selic 30D'!$A$2:$XDF$2,0),FALSE)=0,NA(),VLOOKUP(A13,'Mediana Reunião Selic 30D'!$A$2:$XFC$10000,MATCH(C$1,'Mediana Reunião Selic 30D'!$A$2:$XDF$2,0),FALSE))</f>
        <v>8.5</v>
      </c>
      <c r="D13" s="21">
        <f>IF(VLOOKUP(A13,'Mediana Reunião Selic 30D'!$A$2:$XFC$10000,MATCH(D$1,'Mediana Reunião Selic 30D'!$A$2:$XDF$2,0),FALSE)=0,NA(),VLOOKUP(A13,'Mediana Reunião Selic 30D'!$A$2:$XFC$10000,MATCH(D$1,'Mediana Reunião Selic 30D'!$A$2:$XDF$2,0),FALSE))</f>
        <v>8.25</v>
      </c>
      <c r="E13" s="21">
        <f>IF(VLOOKUP(A13,'Mediana Reunião Selic 30D'!$A$2:$XFC$10000,MATCH(E$1,'Mediana Reunião Selic 30D'!$A$2:$XDF$2,0),FALSE)=0,NA(),VLOOKUP(A13,'Mediana Reunião Selic 30D'!$A$2:$XFC$10000,MATCH(E$1,'Mediana Reunião Selic 30D'!$A$2:$XDF$2,0),FALSE))</f>
        <v>8</v>
      </c>
      <c r="F13" s="21">
        <f>IF(VLOOKUP(A13,'Mediana Reunião Selic 30D'!$A$2:$XFC$10000,MATCH(F$1,'Mediana Reunião Selic 30D'!$A$2:$XDF$2,0),FALSE)=0,NA(),VLOOKUP(A13,'Mediana Reunião Selic 30D'!$A$2:$XFC$10000,MATCH(F$1,'Mediana Reunião Selic 30D'!$A$2:$XDF$2,0),FALSE))</f>
        <v>8</v>
      </c>
      <c r="G13" s="21" t="e">
        <f>IF(VLOOKUP(A13,'Mediana Reunião Selic 30D'!$A$2:$XFC$10000,MATCH(G$1,'Mediana Reunião Selic 30D'!$A$2:$XDF$2,0),FALSE)=0,NA(),VLOOKUP(A13,'Mediana Reunião Selic 30D'!$A$2:$XFC$10000,MATCH(G$1,'Mediana Reunião Selic 30D'!$A$2:$XDF$2,0),FALSE))</f>
        <v>#N/A</v>
      </c>
    </row>
    <row r="14" spans="1:10" x14ac:dyDescent="0.3">
      <c r="A14" s="20">
        <v>44580</v>
      </c>
      <c r="B14" s="21">
        <f>IF(VLOOKUP(A14,'Mediana Reunião Selic 30D'!$A$2:$XFC$10000,MATCH(B$1,'Mediana Reunião Selic 30D'!$A$2:$XDF$2,0),FALSE)=0,NA(),VLOOKUP(A14,'Mediana Reunião Selic 30D'!$A$2:$XFC$10000,MATCH(B$1,'Mediana Reunião Selic 30D'!$A$2:$XDF$2,0),FALSE))</f>
        <v>9</v>
      </c>
      <c r="C14" s="21">
        <f>IF(VLOOKUP(A14,'Mediana Reunião Selic 30D'!$A$2:$XFC$10000,MATCH(C$1,'Mediana Reunião Selic 30D'!$A$2:$XDF$2,0),FALSE)=0,NA(),VLOOKUP(A14,'Mediana Reunião Selic 30D'!$A$2:$XFC$10000,MATCH(C$1,'Mediana Reunião Selic 30D'!$A$2:$XDF$2,0),FALSE))</f>
        <v>8.5</v>
      </c>
      <c r="D14" s="21">
        <f>IF(VLOOKUP(A14,'Mediana Reunião Selic 30D'!$A$2:$XFC$10000,MATCH(D$1,'Mediana Reunião Selic 30D'!$A$2:$XDF$2,0),FALSE)=0,NA(),VLOOKUP(A14,'Mediana Reunião Selic 30D'!$A$2:$XFC$10000,MATCH(D$1,'Mediana Reunião Selic 30D'!$A$2:$XDF$2,0),FALSE))</f>
        <v>8.25</v>
      </c>
      <c r="E14" s="21">
        <f>IF(VLOOKUP(A14,'Mediana Reunião Selic 30D'!$A$2:$XFC$10000,MATCH(E$1,'Mediana Reunião Selic 30D'!$A$2:$XDF$2,0),FALSE)=0,NA(),VLOOKUP(A14,'Mediana Reunião Selic 30D'!$A$2:$XFC$10000,MATCH(E$1,'Mediana Reunião Selic 30D'!$A$2:$XDF$2,0),FALSE))</f>
        <v>8</v>
      </c>
      <c r="F14" s="21">
        <f>IF(VLOOKUP(A14,'Mediana Reunião Selic 30D'!$A$2:$XFC$10000,MATCH(F$1,'Mediana Reunião Selic 30D'!$A$2:$XDF$2,0),FALSE)=0,NA(),VLOOKUP(A14,'Mediana Reunião Selic 30D'!$A$2:$XFC$10000,MATCH(F$1,'Mediana Reunião Selic 30D'!$A$2:$XDF$2,0),FALSE))</f>
        <v>8</v>
      </c>
      <c r="G14" s="21" t="e">
        <f>IF(VLOOKUP(A14,'Mediana Reunião Selic 30D'!$A$2:$XFC$10000,MATCH(G$1,'Mediana Reunião Selic 30D'!$A$2:$XDF$2,0),FALSE)=0,NA(),VLOOKUP(A14,'Mediana Reunião Selic 30D'!$A$2:$XFC$10000,MATCH(G$1,'Mediana Reunião Selic 30D'!$A$2:$XDF$2,0),FALSE))</f>
        <v>#N/A</v>
      </c>
    </row>
    <row r="15" spans="1:10" x14ac:dyDescent="0.3">
      <c r="A15" s="20">
        <v>44581</v>
      </c>
      <c r="B15" s="21">
        <f>IF(VLOOKUP(A15,'Mediana Reunião Selic 30D'!$A$2:$XFC$10000,MATCH(B$1,'Mediana Reunião Selic 30D'!$A$2:$XDF$2,0),FALSE)=0,NA(),VLOOKUP(A15,'Mediana Reunião Selic 30D'!$A$2:$XFC$10000,MATCH(B$1,'Mediana Reunião Selic 30D'!$A$2:$XDF$2,0),FALSE))</f>
        <v>9</v>
      </c>
      <c r="C15" s="21">
        <f>IF(VLOOKUP(A15,'Mediana Reunião Selic 30D'!$A$2:$XFC$10000,MATCH(C$1,'Mediana Reunião Selic 30D'!$A$2:$XDF$2,0),FALSE)=0,NA(),VLOOKUP(A15,'Mediana Reunião Selic 30D'!$A$2:$XFC$10000,MATCH(C$1,'Mediana Reunião Selic 30D'!$A$2:$XDF$2,0),FALSE))</f>
        <v>8.5</v>
      </c>
      <c r="D15" s="21">
        <f>IF(VLOOKUP(A15,'Mediana Reunião Selic 30D'!$A$2:$XFC$10000,MATCH(D$1,'Mediana Reunião Selic 30D'!$A$2:$XDF$2,0),FALSE)=0,NA(),VLOOKUP(A15,'Mediana Reunião Selic 30D'!$A$2:$XFC$10000,MATCH(D$1,'Mediana Reunião Selic 30D'!$A$2:$XDF$2,0),FALSE))</f>
        <v>8.25</v>
      </c>
      <c r="E15" s="21">
        <f>IF(VLOOKUP(A15,'Mediana Reunião Selic 30D'!$A$2:$XFC$10000,MATCH(E$1,'Mediana Reunião Selic 30D'!$A$2:$XDF$2,0),FALSE)=0,NA(),VLOOKUP(A15,'Mediana Reunião Selic 30D'!$A$2:$XFC$10000,MATCH(E$1,'Mediana Reunião Selic 30D'!$A$2:$XDF$2,0),FALSE))</f>
        <v>8</v>
      </c>
      <c r="F15" s="21">
        <f>IF(VLOOKUP(A15,'Mediana Reunião Selic 30D'!$A$2:$XFC$10000,MATCH(F$1,'Mediana Reunião Selic 30D'!$A$2:$XDF$2,0),FALSE)=0,NA(),VLOOKUP(A15,'Mediana Reunião Selic 30D'!$A$2:$XFC$10000,MATCH(F$1,'Mediana Reunião Selic 30D'!$A$2:$XDF$2,0),FALSE))</f>
        <v>8</v>
      </c>
      <c r="G15" s="21" t="e">
        <f>IF(VLOOKUP(A15,'Mediana Reunião Selic 30D'!$A$2:$XFC$10000,MATCH(G$1,'Mediana Reunião Selic 30D'!$A$2:$XDF$2,0),FALSE)=0,NA(),VLOOKUP(A15,'Mediana Reunião Selic 30D'!$A$2:$XFC$10000,MATCH(G$1,'Mediana Reunião Selic 30D'!$A$2:$XDF$2,0),FALSE))</f>
        <v>#N/A</v>
      </c>
    </row>
    <row r="16" spans="1:10" x14ac:dyDescent="0.3">
      <c r="A16" s="20">
        <v>44582</v>
      </c>
      <c r="B16" s="21">
        <f>IF(VLOOKUP(A16,'Mediana Reunião Selic 30D'!$A$2:$XFC$10000,MATCH(B$1,'Mediana Reunião Selic 30D'!$A$2:$XDF$2,0),FALSE)=0,NA(),VLOOKUP(A16,'Mediana Reunião Selic 30D'!$A$2:$XFC$10000,MATCH(B$1,'Mediana Reunião Selic 30D'!$A$2:$XDF$2,0),FALSE))</f>
        <v>9</v>
      </c>
      <c r="C16" s="21">
        <f>IF(VLOOKUP(A16,'Mediana Reunião Selic 30D'!$A$2:$XFC$10000,MATCH(C$1,'Mediana Reunião Selic 30D'!$A$2:$XDF$2,0),FALSE)=0,NA(),VLOOKUP(A16,'Mediana Reunião Selic 30D'!$A$2:$XFC$10000,MATCH(C$1,'Mediana Reunião Selic 30D'!$A$2:$XDF$2,0),FALSE))</f>
        <v>8.5</v>
      </c>
      <c r="D16" s="21">
        <f>IF(VLOOKUP(A16,'Mediana Reunião Selic 30D'!$A$2:$XFC$10000,MATCH(D$1,'Mediana Reunião Selic 30D'!$A$2:$XDF$2,0),FALSE)=0,NA(),VLOOKUP(A16,'Mediana Reunião Selic 30D'!$A$2:$XFC$10000,MATCH(D$1,'Mediana Reunião Selic 30D'!$A$2:$XDF$2,0),FALSE))</f>
        <v>8.25</v>
      </c>
      <c r="E16" s="21">
        <f>IF(VLOOKUP(A16,'Mediana Reunião Selic 30D'!$A$2:$XFC$10000,MATCH(E$1,'Mediana Reunião Selic 30D'!$A$2:$XDF$2,0),FALSE)=0,NA(),VLOOKUP(A16,'Mediana Reunião Selic 30D'!$A$2:$XFC$10000,MATCH(E$1,'Mediana Reunião Selic 30D'!$A$2:$XDF$2,0),FALSE))</f>
        <v>8</v>
      </c>
      <c r="F16" s="21">
        <f>IF(VLOOKUP(A16,'Mediana Reunião Selic 30D'!$A$2:$XFC$10000,MATCH(F$1,'Mediana Reunião Selic 30D'!$A$2:$XDF$2,0),FALSE)=0,NA(),VLOOKUP(A16,'Mediana Reunião Selic 30D'!$A$2:$XFC$10000,MATCH(F$1,'Mediana Reunião Selic 30D'!$A$2:$XDF$2,0),FALSE))</f>
        <v>8</v>
      </c>
      <c r="G16" s="21" t="e">
        <f>IF(VLOOKUP(A16,'Mediana Reunião Selic 30D'!$A$2:$XFC$10000,MATCH(G$1,'Mediana Reunião Selic 30D'!$A$2:$XDF$2,0),FALSE)=0,NA(),VLOOKUP(A16,'Mediana Reunião Selic 30D'!$A$2:$XFC$10000,MATCH(G$1,'Mediana Reunião Selic 30D'!$A$2:$XDF$2,0),FALSE))</f>
        <v>#N/A</v>
      </c>
    </row>
    <row r="17" spans="1:7" x14ac:dyDescent="0.3">
      <c r="A17" s="20">
        <v>44585</v>
      </c>
      <c r="B17" s="21">
        <f>IF(VLOOKUP(A17,'Mediana Reunião Selic 30D'!$A$2:$XFC$10000,MATCH(B$1,'Mediana Reunião Selic 30D'!$A$2:$XDF$2,0),FALSE)=0,NA(),VLOOKUP(A17,'Mediana Reunião Selic 30D'!$A$2:$XFC$10000,MATCH(B$1,'Mediana Reunião Selic 30D'!$A$2:$XDF$2,0),FALSE))</f>
        <v>9</v>
      </c>
      <c r="C17" s="21">
        <f>IF(VLOOKUP(A17,'Mediana Reunião Selic 30D'!$A$2:$XFC$10000,MATCH(C$1,'Mediana Reunião Selic 30D'!$A$2:$XDF$2,0),FALSE)=0,NA(),VLOOKUP(A17,'Mediana Reunião Selic 30D'!$A$2:$XFC$10000,MATCH(C$1,'Mediana Reunião Selic 30D'!$A$2:$XDF$2,0),FALSE))</f>
        <v>8.5</v>
      </c>
      <c r="D17" s="21">
        <f>IF(VLOOKUP(A17,'Mediana Reunião Selic 30D'!$A$2:$XFC$10000,MATCH(D$1,'Mediana Reunião Selic 30D'!$A$2:$XDF$2,0),FALSE)=0,NA(),VLOOKUP(A17,'Mediana Reunião Selic 30D'!$A$2:$XFC$10000,MATCH(D$1,'Mediana Reunião Selic 30D'!$A$2:$XDF$2,0),FALSE))</f>
        <v>8.25</v>
      </c>
      <c r="E17" s="21">
        <f>IF(VLOOKUP(A17,'Mediana Reunião Selic 30D'!$A$2:$XFC$10000,MATCH(E$1,'Mediana Reunião Selic 30D'!$A$2:$XDF$2,0),FALSE)=0,NA(),VLOOKUP(A17,'Mediana Reunião Selic 30D'!$A$2:$XFC$10000,MATCH(E$1,'Mediana Reunião Selic 30D'!$A$2:$XDF$2,0),FALSE))</f>
        <v>8</v>
      </c>
      <c r="F17" s="21">
        <f>IF(VLOOKUP(A17,'Mediana Reunião Selic 30D'!$A$2:$XFC$10000,MATCH(F$1,'Mediana Reunião Selic 30D'!$A$2:$XDF$2,0),FALSE)=0,NA(),VLOOKUP(A17,'Mediana Reunião Selic 30D'!$A$2:$XFC$10000,MATCH(F$1,'Mediana Reunião Selic 30D'!$A$2:$XDF$2,0),FALSE))</f>
        <v>8</v>
      </c>
      <c r="G17" s="21" t="e">
        <f>IF(VLOOKUP(A17,'Mediana Reunião Selic 30D'!$A$2:$XFC$10000,MATCH(G$1,'Mediana Reunião Selic 30D'!$A$2:$XDF$2,0),FALSE)=0,NA(),VLOOKUP(A17,'Mediana Reunião Selic 30D'!$A$2:$XFC$10000,MATCH(G$1,'Mediana Reunião Selic 30D'!$A$2:$XDF$2,0),FALSE))</f>
        <v>#N/A</v>
      </c>
    </row>
    <row r="18" spans="1:7" x14ac:dyDescent="0.3">
      <c r="A18" s="20">
        <v>44586</v>
      </c>
      <c r="B18" s="21">
        <f>IF(VLOOKUP(A18,'Mediana Reunião Selic 30D'!$A$2:$XFC$10000,MATCH(B$1,'Mediana Reunião Selic 30D'!$A$2:$XDF$2,0),FALSE)=0,NA(),VLOOKUP(A18,'Mediana Reunião Selic 30D'!$A$2:$XFC$10000,MATCH(B$1,'Mediana Reunião Selic 30D'!$A$2:$XDF$2,0),FALSE))</f>
        <v>9</v>
      </c>
      <c r="C18" s="21">
        <f>IF(VLOOKUP(A18,'Mediana Reunião Selic 30D'!$A$2:$XFC$10000,MATCH(C$1,'Mediana Reunião Selic 30D'!$A$2:$XDF$2,0),FALSE)=0,NA(),VLOOKUP(A18,'Mediana Reunião Selic 30D'!$A$2:$XFC$10000,MATCH(C$1,'Mediana Reunião Selic 30D'!$A$2:$XDF$2,0),FALSE))</f>
        <v>8.5</v>
      </c>
      <c r="D18" s="21">
        <f>IF(VLOOKUP(A18,'Mediana Reunião Selic 30D'!$A$2:$XFC$10000,MATCH(D$1,'Mediana Reunião Selic 30D'!$A$2:$XDF$2,0),FALSE)=0,NA(),VLOOKUP(A18,'Mediana Reunião Selic 30D'!$A$2:$XFC$10000,MATCH(D$1,'Mediana Reunião Selic 30D'!$A$2:$XDF$2,0),FALSE))</f>
        <v>8.25</v>
      </c>
      <c r="E18" s="21">
        <f>IF(VLOOKUP(A18,'Mediana Reunião Selic 30D'!$A$2:$XFC$10000,MATCH(E$1,'Mediana Reunião Selic 30D'!$A$2:$XDF$2,0),FALSE)=0,NA(),VLOOKUP(A18,'Mediana Reunião Selic 30D'!$A$2:$XFC$10000,MATCH(E$1,'Mediana Reunião Selic 30D'!$A$2:$XDF$2,0),FALSE))</f>
        <v>8</v>
      </c>
      <c r="F18" s="21">
        <f>IF(VLOOKUP(A18,'Mediana Reunião Selic 30D'!$A$2:$XFC$10000,MATCH(F$1,'Mediana Reunião Selic 30D'!$A$2:$XDF$2,0),FALSE)=0,NA(),VLOOKUP(A18,'Mediana Reunião Selic 30D'!$A$2:$XFC$10000,MATCH(F$1,'Mediana Reunião Selic 30D'!$A$2:$XDF$2,0),FALSE))</f>
        <v>8</v>
      </c>
      <c r="G18" s="21" t="e">
        <f>IF(VLOOKUP(A18,'Mediana Reunião Selic 30D'!$A$2:$XFC$10000,MATCH(G$1,'Mediana Reunião Selic 30D'!$A$2:$XDF$2,0),FALSE)=0,NA(),VLOOKUP(A18,'Mediana Reunião Selic 30D'!$A$2:$XFC$10000,MATCH(G$1,'Mediana Reunião Selic 30D'!$A$2:$XDF$2,0),FALSE))</f>
        <v>#N/A</v>
      </c>
    </row>
    <row r="19" spans="1:7" x14ac:dyDescent="0.3">
      <c r="A19" s="20">
        <v>44587</v>
      </c>
      <c r="B19" s="21">
        <f>IF(VLOOKUP(A19,'Mediana Reunião Selic 30D'!$A$2:$XFC$10000,MATCH(B$1,'Mediana Reunião Selic 30D'!$A$2:$XDF$2,0),FALSE)=0,NA(),VLOOKUP(A19,'Mediana Reunião Selic 30D'!$A$2:$XFC$10000,MATCH(B$1,'Mediana Reunião Selic 30D'!$A$2:$XDF$2,0),FALSE))</f>
        <v>9</v>
      </c>
      <c r="C19" s="21">
        <f>IF(VLOOKUP(A19,'Mediana Reunião Selic 30D'!$A$2:$XFC$10000,MATCH(C$1,'Mediana Reunião Selic 30D'!$A$2:$XDF$2,0),FALSE)=0,NA(),VLOOKUP(A19,'Mediana Reunião Selic 30D'!$A$2:$XFC$10000,MATCH(C$1,'Mediana Reunião Selic 30D'!$A$2:$XDF$2,0),FALSE))</f>
        <v>8.5</v>
      </c>
      <c r="D19" s="21">
        <f>IF(VLOOKUP(A19,'Mediana Reunião Selic 30D'!$A$2:$XFC$10000,MATCH(D$1,'Mediana Reunião Selic 30D'!$A$2:$XDF$2,0),FALSE)=0,NA(),VLOOKUP(A19,'Mediana Reunião Selic 30D'!$A$2:$XFC$10000,MATCH(D$1,'Mediana Reunião Selic 30D'!$A$2:$XDF$2,0),FALSE))</f>
        <v>8.25</v>
      </c>
      <c r="E19" s="21">
        <f>IF(VLOOKUP(A19,'Mediana Reunião Selic 30D'!$A$2:$XFC$10000,MATCH(E$1,'Mediana Reunião Selic 30D'!$A$2:$XDF$2,0),FALSE)=0,NA(),VLOOKUP(A19,'Mediana Reunião Selic 30D'!$A$2:$XFC$10000,MATCH(E$1,'Mediana Reunião Selic 30D'!$A$2:$XDF$2,0),FALSE))</f>
        <v>8</v>
      </c>
      <c r="F19" s="21">
        <f>IF(VLOOKUP(A19,'Mediana Reunião Selic 30D'!$A$2:$XFC$10000,MATCH(F$1,'Mediana Reunião Selic 30D'!$A$2:$XDF$2,0),FALSE)=0,NA(),VLOOKUP(A19,'Mediana Reunião Selic 30D'!$A$2:$XFC$10000,MATCH(F$1,'Mediana Reunião Selic 30D'!$A$2:$XDF$2,0),FALSE))</f>
        <v>8</v>
      </c>
      <c r="G19" s="21" t="e">
        <f>IF(VLOOKUP(A19,'Mediana Reunião Selic 30D'!$A$2:$XFC$10000,MATCH(G$1,'Mediana Reunião Selic 30D'!$A$2:$XDF$2,0),FALSE)=0,NA(),VLOOKUP(A19,'Mediana Reunião Selic 30D'!$A$2:$XFC$10000,MATCH(G$1,'Mediana Reunião Selic 30D'!$A$2:$XDF$2,0),FALSE))</f>
        <v>#N/A</v>
      </c>
    </row>
    <row r="20" spans="1:7" x14ac:dyDescent="0.3">
      <c r="A20" s="20">
        <v>44588</v>
      </c>
      <c r="B20" s="21">
        <f>IF(VLOOKUP(A20,'Mediana Reunião Selic 30D'!$A$2:$XFC$10000,MATCH(B$1,'Mediana Reunião Selic 30D'!$A$2:$XDF$2,0),FALSE)=0,NA(),VLOOKUP(A20,'Mediana Reunião Selic 30D'!$A$2:$XFC$10000,MATCH(B$1,'Mediana Reunião Selic 30D'!$A$2:$XDF$2,0),FALSE))</f>
        <v>9.125</v>
      </c>
      <c r="C20" s="21">
        <f>IF(VLOOKUP(A20,'Mediana Reunião Selic 30D'!$A$2:$XFC$10000,MATCH(C$1,'Mediana Reunião Selic 30D'!$A$2:$XDF$2,0),FALSE)=0,NA(),VLOOKUP(A20,'Mediana Reunião Selic 30D'!$A$2:$XFC$10000,MATCH(C$1,'Mediana Reunião Selic 30D'!$A$2:$XDF$2,0),FALSE))</f>
        <v>8.75</v>
      </c>
      <c r="D20" s="21">
        <f>IF(VLOOKUP(A20,'Mediana Reunião Selic 30D'!$A$2:$XFC$10000,MATCH(D$1,'Mediana Reunião Selic 30D'!$A$2:$XDF$2,0),FALSE)=0,NA(),VLOOKUP(A20,'Mediana Reunião Selic 30D'!$A$2:$XFC$10000,MATCH(D$1,'Mediana Reunião Selic 30D'!$A$2:$XDF$2,0),FALSE))</f>
        <v>8.25</v>
      </c>
      <c r="E20" s="21">
        <f>IF(VLOOKUP(A20,'Mediana Reunião Selic 30D'!$A$2:$XFC$10000,MATCH(E$1,'Mediana Reunião Selic 30D'!$A$2:$XDF$2,0),FALSE)=0,NA(),VLOOKUP(A20,'Mediana Reunião Selic 30D'!$A$2:$XFC$10000,MATCH(E$1,'Mediana Reunião Selic 30D'!$A$2:$XDF$2,0),FALSE))</f>
        <v>8</v>
      </c>
      <c r="F20" s="21">
        <f>IF(VLOOKUP(A20,'Mediana Reunião Selic 30D'!$A$2:$XFC$10000,MATCH(F$1,'Mediana Reunião Selic 30D'!$A$2:$XDF$2,0),FALSE)=0,NA(),VLOOKUP(A20,'Mediana Reunião Selic 30D'!$A$2:$XFC$10000,MATCH(F$1,'Mediana Reunião Selic 30D'!$A$2:$XDF$2,0),FALSE))</f>
        <v>8</v>
      </c>
      <c r="G20" s="21" t="e">
        <f>IF(VLOOKUP(A20,'Mediana Reunião Selic 30D'!$A$2:$XFC$10000,MATCH(G$1,'Mediana Reunião Selic 30D'!$A$2:$XDF$2,0),FALSE)=0,NA(),VLOOKUP(A20,'Mediana Reunião Selic 30D'!$A$2:$XFC$10000,MATCH(G$1,'Mediana Reunião Selic 30D'!$A$2:$XDF$2,0),FALSE))</f>
        <v>#N/A</v>
      </c>
    </row>
    <row r="21" spans="1:7" x14ac:dyDescent="0.3">
      <c r="A21" s="20">
        <v>44589</v>
      </c>
      <c r="B21" s="21">
        <f>IF(VLOOKUP(A21,'Mediana Reunião Selic 30D'!$A$2:$XFC$10000,MATCH(B$1,'Mediana Reunião Selic 30D'!$A$2:$XDF$2,0),FALSE)=0,NA(),VLOOKUP(A21,'Mediana Reunião Selic 30D'!$A$2:$XFC$10000,MATCH(B$1,'Mediana Reunião Selic 30D'!$A$2:$XDF$2,0),FALSE))</f>
        <v>9.25</v>
      </c>
      <c r="C21" s="21">
        <f>IF(VLOOKUP(A21,'Mediana Reunião Selic 30D'!$A$2:$XFC$10000,MATCH(C$1,'Mediana Reunião Selic 30D'!$A$2:$XDF$2,0),FALSE)=0,NA(),VLOOKUP(A21,'Mediana Reunião Selic 30D'!$A$2:$XFC$10000,MATCH(C$1,'Mediana Reunião Selic 30D'!$A$2:$XDF$2,0),FALSE))</f>
        <v>8.75</v>
      </c>
      <c r="D21" s="21">
        <f>IF(VLOOKUP(A21,'Mediana Reunião Selic 30D'!$A$2:$XFC$10000,MATCH(D$1,'Mediana Reunião Selic 30D'!$A$2:$XDF$2,0),FALSE)=0,NA(),VLOOKUP(A21,'Mediana Reunião Selic 30D'!$A$2:$XFC$10000,MATCH(D$1,'Mediana Reunião Selic 30D'!$A$2:$XDF$2,0),FALSE))</f>
        <v>8.25</v>
      </c>
      <c r="E21" s="21">
        <f>IF(VLOOKUP(A21,'Mediana Reunião Selic 30D'!$A$2:$XFC$10000,MATCH(E$1,'Mediana Reunião Selic 30D'!$A$2:$XDF$2,0),FALSE)=0,NA(),VLOOKUP(A21,'Mediana Reunião Selic 30D'!$A$2:$XFC$10000,MATCH(E$1,'Mediana Reunião Selic 30D'!$A$2:$XDF$2,0),FALSE))</f>
        <v>8</v>
      </c>
      <c r="F21" s="21">
        <f>IF(VLOOKUP(A21,'Mediana Reunião Selic 30D'!$A$2:$XFC$10000,MATCH(F$1,'Mediana Reunião Selic 30D'!$A$2:$XDF$2,0),FALSE)=0,NA(),VLOOKUP(A21,'Mediana Reunião Selic 30D'!$A$2:$XFC$10000,MATCH(F$1,'Mediana Reunião Selic 30D'!$A$2:$XDF$2,0),FALSE))</f>
        <v>8</v>
      </c>
      <c r="G21" s="21" t="e">
        <f>IF(VLOOKUP(A21,'Mediana Reunião Selic 30D'!$A$2:$XFC$10000,MATCH(G$1,'Mediana Reunião Selic 30D'!$A$2:$XDF$2,0),FALSE)=0,NA(),VLOOKUP(A21,'Mediana Reunião Selic 30D'!$A$2:$XFC$10000,MATCH(G$1,'Mediana Reunião Selic 30D'!$A$2:$XDF$2,0),FALSE))</f>
        <v>#N/A</v>
      </c>
    </row>
    <row r="22" spans="1:7" x14ac:dyDescent="0.3">
      <c r="A22" s="20">
        <v>44592</v>
      </c>
      <c r="B22" s="21">
        <f>IF(VLOOKUP(A22,'Mediana Reunião Selic 30D'!$A$2:$XFC$10000,MATCH(B$1,'Mediana Reunião Selic 30D'!$A$2:$XDF$2,0),FALSE)=0,NA(),VLOOKUP(A22,'Mediana Reunião Selic 30D'!$A$2:$XFC$10000,MATCH(B$1,'Mediana Reunião Selic 30D'!$A$2:$XDF$2,0),FALSE))</f>
        <v>9.25</v>
      </c>
      <c r="C22" s="21">
        <f>IF(VLOOKUP(A22,'Mediana Reunião Selic 30D'!$A$2:$XFC$10000,MATCH(C$1,'Mediana Reunião Selic 30D'!$A$2:$XDF$2,0),FALSE)=0,NA(),VLOOKUP(A22,'Mediana Reunião Selic 30D'!$A$2:$XFC$10000,MATCH(C$1,'Mediana Reunião Selic 30D'!$A$2:$XDF$2,0),FALSE))</f>
        <v>8.75</v>
      </c>
      <c r="D22" s="21">
        <f>IF(VLOOKUP(A22,'Mediana Reunião Selic 30D'!$A$2:$XFC$10000,MATCH(D$1,'Mediana Reunião Selic 30D'!$A$2:$XDF$2,0),FALSE)=0,NA(),VLOOKUP(A22,'Mediana Reunião Selic 30D'!$A$2:$XFC$10000,MATCH(D$1,'Mediana Reunião Selic 30D'!$A$2:$XDF$2,0),FALSE))</f>
        <v>8.25</v>
      </c>
      <c r="E22" s="21">
        <f>IF(VLOOKUP(A22,'Mediana Reunião Selic 30D'!$A$2:$XFC$10000,MATCH(E$1,'Mediana Reunião Selic 30D'!$A$2:$XDF$2,0),FALSE)=0,NA(),VLOOKUP(A22,'Mediana Reunião Selic 30D'!$A$2:$XFC$10000,MATCH(E$1,'Mediana Reunião Selic 30D'!$A$2:$XDF$2,0),FALSE))</f>
        <v>8</v>
      </c>
      <c r="F22" s="21">
        <f>IF(VLOOKUP(A22,'Mediana Reunião Selic 30D'!$A$2:$XFC$10000,MATCH(F$1,'Mediana Reunião Selic 30D'!$A$2:$XDF$2,0),FALSE)=0,NA(),VLOOKUP(A22,'Mediana Reunião Selic 30D'!$A$2:$XFC$10000,MATCH(F$1,'Mediana Reunião Selic 30D'!$A$2:$XDF$2,0),FALSE))</f>
        <v>8</v>
      </c>
      <c r="G22" s="21" t="e">
        <f>IF(VLOOKUP(A22,'Mediana Reunião Selic 30D'!$A$2:$XFC$10000,MATCH(G$1,'Mediana Reunião Selic 30D'!$A$2:$XDF$2,0),FALSE)=0,NA(),VLOOKUP(A22,'Mediana Reunião Selic 30D'!$A$2:$XFC$10000,MATCH(G$1,'Mediana Reunião Selic 30D'!$A$2:$XDF$2,0),FALSE))</f>
        <v>#N/A</v>
      </c>
    </row>
    <row r="23" spans="1:7" x14ac:dyDescent="0.3">
      <c r="A23" s="20">
        <v>44593</v>
      </c>
      <c r="B23" s="21">
        <f>IF(VLOOKUP(A23,'Mediana Reunião Selic 30D'!$A$2:$XFC$10000,MATCH(B$1,'Mediana Reunião Selic 30D'!$A$2:$XDF$2,0),FALSE)=0,NA(),VLOOKUP(A23,'Mediana Reunião Selic 30D'!$A$2:$XFC$10000,MATCH(B$1,'Mediana Reunião Selic 30D'!$A$2:$XDF$2,0),FALSE))</f>
        <v>9.25</v>
      </c>
      <c r="C23" s="21">
        <f>IF(VLOOKUP(A23,'Mediana Reunião Selic 30D'!$A$2:$XFC$10000,MATCH(C$1,'Mediana Reunião Selic 30D'!$A$2:$XDF$2,0),FALSE)=0,NA(),VLOOKUP(A23,'Mediana Reunião Selic 30D'!$A$2:$XFC$10000,MATCH(C$1,'Mediana Reunião Selic 30D'!$A$2:$XDF$2,0),FALSE))</f>
        <v>8.75</v>
      </c>
      <c r="D23" s="21">
        <f>IF(VLOOKUP(A23,'Mediana Reunião Selic 30D'!$A$2:$XFC$10000,MATCH(D$1,'Mediana Reunião Selic 30D'!$A$2:$XDF$2,0),FALSE)=0,NA(),VLOOKUP(A23,'Mediana Reunião Selic 30D'!$A$2:$XFC$10000,MATCH(D$1,'Mediana Reunião Selic 30D'!$A$2:$XDF$2,0),FALSE))</f>
        <v>8.25</v>
      </c>
      <c r="E23" s="21">
        <f>IF(VLOOKUP(A23,'Mediana Reunião Selic 30D'!$A$2:$XFC$10000,MATCH(E$1,'Mediana Reunião Selic 30D'!$A$2:$XDF$2,0),FALSE)=0,NA(),VLOOKUP(A23,'Mediana Reunião Selic 30D'!$A$2:$XFC$10000,MATCH(E$1,'Mediana Reunião Selic 30D'!$A$2:$XDF$2,0),FALSE))</f>
        <v>8</v>
      </c>
      <c r="F23" s="21">
        <f>IF(VLOOKUP(A23,'Mediana Reunião Selic 30D'!$A$2:$XFC$10000,MATCH(F$1,'Mediana Reunião Selic 30D'!$A$2:$XDF$2,0),FALSE)=0,NA(),VLOOKUP(A23,'Mediana Reunião Selic 30D'!$A$2:$XFC$10000,MATCH(F$1,'Mediana Reunião Selic 30D'!$A$2:$XDF$2,0),FALSE))</f>
        <v>8</v>
      </c>
      <c r="G23" s="21" t="e">
        <f>IF(VLOOKUP(A23,'Mediana Reunião Selic 30D'!$A$2:$XFC$10000,MATCH(G$1,'Mediana Reunião Selic 30D'!$A$2:$XDF$2,0),FALSE)=0,NA(),VLOOKUP(A23,'Mediana Reunião Selic 30D'!$A$2:$XFC$10000,MATCH(G$1,'Mediana Reunião Selic 30D'!$A$2:$XDF$2,0),FALSE))</f>
        <v>#N/A</v>
      </c>
    </row>
    <row r="24" spans="1:7" x14ac:dyDescent="0.3">
      <c r="A24" s="20">
        <v>44594</v>
      </c>
      <c r="B24" s="21">
        <f>IF(VLOOKUP(A24,'Mediana Reunião Selic 30D'!$A$2:$XFC$10000,MATCH(B$1,'Mediana Reunião Selic 30D'!$A$2:$XDF$2,0),FALSE)=0,NA(),VLOOKUP(A24,'Mediana Reunião Selic 30D'!$A$2:$XFC$10000,MATCH(B$1,'Mediana Reunião Selic 30D'!$A$2:$XDF$2,0),FALSE))</f>
        <v>9.25</v>
      </c>
      <c r="C24" s="21">
        <f>IF(VLOOKUP(A24,'Mediana Reunião Selic 30D'!$A$2:$XFC$10000,MATCH(C$1,'Mediana Reunião Selic 30D'!$A$2:$XDF$2,0),FALSE)=0,NA(),VLOOKUP(A24,'Mediana Reunião Selic 30D'!$A$2:$XFC$10000,MATCH(C$1,'Mediana Reunião Selic 30D'!$A$2:$XDF$2,0),FALSE))</f>
        <v>8.75</v>
      </c>
      <c r="D24" s="21">
        <f>IF(VLOOKUP(A24,'Mediana Reunião Selic 30D'!$A$2:$XFC$10000,MATCH(D$1,'Mediana Reunião Selic 30D'!$A$2:$XDF$2,0),FALSE)=0,NA(),VLOOKUP(A24,'Mediana Reunião Selic 30D'!$A$2:$XFC$10000,MATCH(D$1,'Mediana Reunião Selic 30D'!$A$2:$XDF$2,0),FALSE))</f>
        <v>8.25</v>
      </c>
      <c r="E24" s="21">
        <f>IF(VLOOKUP(A24,'Mediana Reunião Selic 30D'!$A$2:$XFC$10000,MATCH(E$1,'Mediana Reunião Selic 30D'!$A$2:$XDF$2,0),FALSE)=0,NA(),VLOOKUP(A24,'Mediana Reunião Selic 30D'!$A$2:$XFC$10000,MATCH(E$1,'Mediana Reunião Selic 30D'!$A$2:$XDF$2,0),FALSE))</f>
        <v>8</v>
      </c>
      <c r="F24" s="21">
        <f>IF(VLOOKUP(A24,'Mediana Reunião Selic 30D'!$A$2:$XFC$10000,MATCH(F$1,'Mediana Reunião Selic 30D'!$A$2:$XDF$2,0),FALSE)=0,NA(),VLOOKUP(A24,'Mediana Reunião Selic 30D'!$A$2:$XFC$10000,MATCH(F$1,'Mediana Reunião Selic 30D'!$A$2:$XDF$2,0),FALSE))</f>
        <v>8</v>
      </c>
      <c r="G24" s="21" t="e">
        <f>IF(VLOOKUP(A24,'Mediana Reunião Selic 30D'!$A$2:$XFC$10000,MATCH(G$1,'Mediana Reunião Selic 30D'!$A$2:$XDF$2,0),FALSE)=0,NA(),VLOOKUP(A24,'Mediana Reunião Selic 30D'!$A$2:$XFC$10000,MATCH(G$1,'Mediana Reunião Selic 30D'!$A$2:$XDF$2,0),FALSE))</f>
        <v>#N/A</v>
      </c>
    </row>
    <row r="25" spans="1:7" x14ac:dyDescent="0.3">
      <c r="A25" s="20">
        <v>44595</v>
      </c>
      <c r="B25" s="21">
        <f>IF(VLOOKUP(A25,'Mediana Reunião Selic 30D'!$A$2:$XFC$10000,MATCH(B$1,'Mediana Reunião Selic 30D'!$A$2:$XDF$2,0),FALSE)=0,NA(),VLOOKUP(A25,'Mediana Reunião Selic 30D'!$A$2:$XFC$10000,MATCH(B$1,'Mediana Reunião Selic 30D'!$A$2:$XDF$2,0),FALSE))</f>
        <v>9.25</v>
      </c>
      <c r="C25" s="21">
        <f>IF(VLOOKUP(A25,'Mediana Reunião Selic 30D'!$A$2:$XFC$10000,MATCH(C$1,'Mediana Reunião Selic 30D'!$A$2:$XDF$2,0),FALSE)=0,NA(),VLOOKUP(A25,'Mediana Reunião Selic 30D'!$A$2:$XFC$10000,MATCH(C$1,'Mediana Reunião Selic 30D'!$A$2:$XDF$2,0),FALSE))</f>
        <v>8.75</v>
      </c>
      <c r="D25" s="21">
        <f>IF(VLOOKUP(A25,'Mediana Reunião Selic 30D'!$A$2:$XFC$10000,MATCH(D$1,'Mediana Reunião Selic 30D'!$A$2:$XDF$2,0),FALSE)=0,NA(),VLOOKUP(A25,'Mediana Reunião Selic 30D'!$A$2:$XFC$10000,MATCH(D$1,'Mediana Reunião Selic 30D'!$A$2:$XDF$2,0),FALSE))</f>
        <v>8.375</v>
      </c>
      <c r="E25" s="21">
        <f>IF(VLOOKUP(A25,'Mediana Reunião Selic 30D'!$A$2:$XFC$10000,MATCH(E$1,'Mediana Reunião Selic 30D'!$A$2:$XDF$2,0),FALSE)=0,NA(),VLOOKUP(A25,'Mediana Reunião Selic 30D'!$A$2:$XFC$10000,MATCH(E$1,'Mediana Reunião Selic 30D'!$A$2:$XDF$2,0),FALSE))</f>
        <v>8</v>
      </c>
      <c r="F25" s="21">
        <f>IF(VLOOKUP(A25,'Mediana Reunião Selic 30D'!$A$2:$XFC$10000,MATCH(F$1,'Mediana Reunião Selic 30D'!$A$2:$XDF$2,0),FALSE)=0,NA(),VLOOKUP(A25,'Mediana Reunião Selic 30D'!$A$2:$XFC$10000,MATCH(F$1,'Mediana Reunião Selic 30D'!$A$2:$XDF$2,0),FALSE))</f>
        <v>8</v>
      </c>
      <c r="G25" s="21" t="e">
        <f>IF(VLOOKUP(A25,'Mediana Reunião Selic 30D'!$A$2:$XFC$10000,MATCH(G$1,'Mediana Reunião Selic 30D'!$A$2:$XDF$2,0),FALSE)=0,NA(),VLOOKUP(A25,'Mediana Reunião Selic 30D'!$A$2:$XFC$10000,MATCH(G$1,'Mediana Reunião Selic 30D'!$A$2:$XDF$2,0),FALSE))</f>
        <v>#N/A</v>
      </c>
    </row>
    <row r="26" spans="1:7" x14ac:dyDescent="0.3">
      <c r="A26" s="20">
        <v>44596</v>
      </c>
      <c r="B26" s="21">
        <f>IF(VLOOKUP(A26,'Mediana Reunião Selic 30D'!$A$2:$XFC$10000,MATCH(B$1,'Mediana Reunião Selic 30D'!$A$2:$XDF$2,0),FALSE)=0,NA(),VLOOKUP(A26,'Mediana Reunião Selic 30D'!$A$2:$XFC$10000,MATCH(B$1,'Mediana Reunião Selic 30D'!$A$2:$XDF$2,0),FALSE))</f>
        <v>9.25</v>
      </c>
      <c r="C26" s="21">
        <f>IF(VLOOKUP(A26,'Mediana Reunião Selic 30D'!$A$2:$XFC$10000,MATCH(C$1,'Mediana Reunião Selic 30D'!$A$2:$XDF$2,0),FALSE)=0,NA(),VLOOKUP(A26,'Mediana Reunião Selic 30D'!$A$2:$XFC$10000,MATCH(C$1,'Mediana Reunião Selic 30D'!$A$2:$XDF$2,0),FALSE))</f>
        <v>8.75</v>
      </c>
      <c r="D26" s="21">
        <f>IF(VLOOKUP(A26,'Mediana Reunião Selic 30D'!$A$2:$XFC$10000,MATCH(D$1,'Mediana Reunião Selic 30D'!$A$2:$XDF$2,0),FALSE)=0,NA(),VLOOKUP(A26,'Mediana Reunião Selic 30D'!$A$2:$XFC$10000,MATCH(D$1,'Mediana Reunião Selic 30D'!$A$2:$XDF$2,0),FALSE))</f>
        <v>8.25</v>
      </c>
      <c r="E26" s="21">
        <f>IF(VLOOKUP(A26,'Mediana Reunião Selic 30D'!$A$2:$XFC$10000,MATCH(E$1,'Mediana Reunião Selic 30D'!$A$2:$XDF$2,0),FALSE)=0,NA(),VLOOKUP(A26,'Mediana Reunião Selic 30D'!$A$2:$XFC$10000,MATCH(E$1,'Mediana Reunião Selic 30D'!$A$2:$XDF$2,0),FALSE))</f>
        <v>8</v>
      </c>
      <c r="F26" s="21">
        <f>IF(VLOOKUP(A26,'Mediana Reunião Selic 30D'!$A$2:$XFC$10000,MATCH(F$1,'Mediana Reunião Selic 30D'!$A$2:$XDF$2,0),FALSE)=0,NA(),VLOOKUP(A26,'Mediana Reunião Selic 30D'!$A$2:$XFC$10000,MATCH(F$1,'Mediana Reunião Selic 30D'!$A$2:$XDF$2,0),FALSE))</f>
        <v>8</v>
      </c>
      <c r="G26" s="21" t="e">
        <f>IF(VLOOKUP(A26,'Mediana Reunião Selic 30D'!$A$2:$XFC$10000,MATCH(G$1,'Mediana Reunião Selic 30D'!$A$2:$XDF$2,0),FALSE)=0,NA(),VLOOKUP(A26,'Mediana Reunião Selic 30D'!$A$2:$XFC$10000,MATCH(G$1,'Mediana Reunião Selic 30D'!$A$2:$XDF$2,0),FALSE))</f>
        <v>#N/A</v>
      </c>
    </row>
    <row r="27" spans="1:7" x14ac:dyDescent="0.3">
      <c r="A27" s="20">
        <v>44599</v>
      </c>
      <c r="B27" s="21">
        <f>IF(VLOOKUP(A27,'Mediana Reunião Selic 30D'!$A$2:$XFC$10000,MATCH(B$1,'Mediana Reunião Selic 30D'!$A$2:$XDF$2,0),FALSE)=0,NA(),VLOOKUP(A27,'Mediana Reunião Selic 30D'!$A$2:$XFC$10000,MATCH(B$1,'Mediana Reunião Selic 30D'!$A$2:$XDF$2,0),FALSE))</f>
        <v>9.25</v>
      </c>
      <c r="C27" s="21">
        <f>IF(VLOOKUP(A27,'Mediana Reunião Selic 30D'!$A$2:$XFC$10000,MATCH(C$1,'Mediana Reunião Selic 30D'!$A$2:$XDF$2,0),FALSE)=0,NA(),VLOOKUP(A27,'Mediana Reunião Selic 30D'!$A$2:$XFC$10000,MATCH(C$1,'Mediana Reunião Selic 30D'!$A$2:$XDF$2,0),FALSE))</f>
        <v>8.75</v>
      </c>
      <c r="D27" s="21">
        <f>IF(VLOOKUP(A27,'Mediana Reunião Selic 30D'!$A$2:$XFC$10000,MATCH(D$1,'Mediana Reunião Selic 30D'!$A$2:$XDF$2,0),FALSE)=0,NA(),VLOOKUP(A27,'Mediana Reunião Selic 30D'!$A$2:$XFC$10000,MATCH(D$1,'Mediana Reunião Selic 30D'!$A$2:$XDF$2,0),FALSE))</f>
        <v>8.25</v>
      </c>
      <c r="E27" s="21">
        <f>IF(VLOOKUP(A27,'Mediana Reunião Selic 30D'!$A$2:$XFC$10000,MATCH(E$1,'Mediana Reunião Selic 30D'!$A$2:$XDF$2,0),FALSE)=0,NA(),VLOOKUP(A27,'Mediana Reunião Selic 30D'!$A$2:$XFC$10000,MATCH(E$1,'Mediana Reunião Selic 30D'!$A$2:$XDF$2,0),FALSE))</f>
        <v>8</v>
      </c>
      <c r="F27" s="21">
        <f>IF(VLOOKUP(A27,'Mediana Reunião Selic 30D'!$A$2:$XFC$10000,MATCH(F$1,'Mediana Reunião Selic 30D'!$A$2:$XDF$2,0),FALSE)=0,NA(),VLOOKUP(A27,'Mediana Reunião Selic 30D'!$A$2:$XFC$10000,MATCH(F$1,'Mediana Reunião Selic 30D'!$A$2:$XDF$2,0),FALSE))</f>
        <v>8</v>
      </c>
      <c r="G27" s="21" t="e">
        <f>IF(VLOOKUP(A27,'Mediana Reunião Selic 30D'!$A$2:$XFC$10000,MATCH(G$1,'Mediana Reunião Selic 30D'!$A$2:$XDF$2,0),FALSE)=0,NA(),VLOOKUP(A27,'Mediana Reunião Selic 30D'!$A$2:$XFC$10000,MATCH(G$1,'Mediana Reunião Selic 30D'!$A$2:$XDF$2,0),FALSE))</f>
        <v>#N/A</v>
      </c>
    </row>
    <row r="28" spans="1:7" x14ac:dyDescent="0.3">
      <c r="A28" s="20">
        <v>44600</v>
      </c>
      <c r="B28" s="21">
        <f>IF(VLOOKUP(A28,'Mediana Reunião Selic 30D'!$A$2:$XFC$10000,MATCH(B$1,'Mediana Reunião Selic 30D'!$A$2:$XDF$2,0),FALSE)=0,NA(),VLOOKUP(A28,'Mediana Reunião Selic 30D'!$A$2:$XFC$10000,MATCH(B$1,'Mediana Reunião Selic 30D'!$A$2:$XDF$2,0),FALSE))</f>
        <v>9.5</v>
      </c>
      <c r="C28" s="21">
        <f>IF(VLOOKUP(A28,'Mediana Reunião Selic 30D'!$A$2:$XFC$10000,MATCH(C$1,'Mediana Reunião Selic 30D'!$A$2:$XDF$2,0),FALSE)=0,NA(),VLOOKUP(A28,'Mediana Reunião Selic 30D'!$A$2:$XFC$10000,MATCH(C$1,'Mediana Reunião Selic 30D'!$A$2:$XDF$2,0),FALSE))</f>
        <v>8.75</v>
      </c>
      <c r="D28" s="21">
        <f>IF(VLOOKUP(A28,'Mediana Reunião Selic 30D'!$A$2:$XFC$10000,MATCH(D$1,'Mediana Reunião Selic 30D'!$A$2:$XDF$2,0),FALSE)=0,NA(),VLOOKUP(A28,'Mediana Reunião Selic 30D'!$A$2:$XFC$10000,MATCH(D$1,'Mediana Reunião Selic 30D'!$A$2:$XDF$2,0),FALSE))</f>
        <v>8.5</v>
      </c>
      <c r="E28" s="21">
        <f>IF(VLOOKUP(A28,'Mediana Reunião Selic 30D'!$A$2:$XFC$10000,MATCH(E$1,'Mediana Reunião Selic 30D'!$A$2:$XDF$2,0),FALSE)=0,NA(),VLOOKUP(A28,'Mediana Reunião Selic 30D'!$A$2:$XFC$10000,MATCH(E$1,'Mediana Reunião Selic 30D'!$A$2:$XDF$2,0),FALSE))</f>
        <v>8.25</v>
      </c>
      <c r="F28" s="21">
        <f>IF(VLOOKUP(A28,'Mediana Reunião Selic 30D'!$A$2:$XFC$10000,MATCH(F$1,'Mediana Reunião Selic 30D'!$A$2:$XDF$2,0),FALSE)=0,NA(),VLOOKUP(A28,'Mediana Reunião Selic 30D'!$A$2:$XFC$10000,MATCH(F$1,'Mediana Reunião Selic 30D'!$A$2:$XDF$2,0),FALSE))</f>
        <v>8</v>
      </c>
      <c r="G28" s="21" t="e">
        <f>IF(VLOOKUP(A28,'Mediana Reunião Selic 30D'!$A$2:$XFC$10000,MATCH(G$1,'Mediana Reunião Selic 30D'!$A$2:$XDF$2,0),FALSE)=0,NA(),VLOOKUP(A28,'Mediana Reunião Selic 30D'!$A$2:$XFC$10000,MATCH(G$1,'Mediana Reunião Selic 30D'!$A$2:$XDF$2,0),FALSE))</f>
        <v>#N/A</v>
      </c>
    </row>
    <row r="29" spans="1:7" x14ac:dyDescent="0.3">
      <c r="A29" s="20">
        <v>44601</v>
      </c>
      <c r="B29" s="21">
        <f>IF(VLOOKUP(A29,'Mediana Reunião Selic 30D'!$A$2:$XFC$10000,MATCH(B$1,'Mediana Reunião Selic 30D'!$A$2:$XDF$2,0),FALSE)=0,NA(),VLOOKUP(A29,'Mediana Reunião Selic 30D'!$A$2:$XFC$10000,MATCH(B$1,'Mediana Reunião Selic 30D'!$A$2:$XDF$2,0),FALSE))</f>
        <v>9.5</v>
      </c>
      <c r="C29" s="21">
        <f>IF(VLOOKUP(A29,'Mediana Reunião Selic 30D'!$A$2:$XFC$10000,MATCH(C$1,'Mediana Reunião Selic 30D'!$A$2:$XDF$2,0),FALSE)=0,NA(),VLOOKUP(A29,'Mediana Reunião Selic 30D'!$A$2:$XFC$10000,MATCH(C$1,'Mediana Reunião Selic 30D'!$A$2:$XDF$2,0),FALSE))</f>
        <v>9</v>
      </c>
      <c r="D29" s="21">
        <f>IF(VLOOKUP(A29,'Mediana Reunião Selic 30D'!$A$2:$XFC$10000,MATCH(D$1,'Mediana Reunião Selic 30D'!$A$2:$XDF$2,0),FALSE)=0,NA(),VLOOKUP(A29,'Mediana Reunião Selic 30D'!$A$2:$XFC$10000,MATCH(D$1,'Mediana Reunião Selic 30D'!$A$2:$XDF$2,0),FALSE))</f>
        <v>8.5</v>
      </c>
      <c r="E29" s="21">
        <f>IF(VLOOKUP(A29,'Mediana Reunião Selic 30D'!$A$2:$XFC$10000,MATCH(E$1,'Mediana Reunião Selic 30D'!$A$2:$XDF$2,0),FALSE)=0,NA(),VLOOKUP(A29,'Mediana Reunião Selic 30D'!$A$2:$XFC$10000,MATCH(E$1,'Mediana Reunião Selic 30D'!$A$2:$XDF$2,0),FALSE))</f>
        <v>8.25</v>
      </c>
      <c r="F29" s="21">
        <f>IF(VLOOKUP(A29,'Mediana Reunião Selic 30D'!$A$2:$XFC$10000,MATCH(F$1,'Mediana Reunião Selic 30D'!$A$2:$XDF$2,0),FALSE)=0,NA(),VLOOKUP(A29,'Mediana Reunião Selic 30D'!$A$2:$XFC$10000,MATCH(F$1,'Mediana Reunião Selic 30D'!$A$2:$XDF$2,0),FALSE))</f>
        <v>8</v>
      </c>
      <c r="G29" s="21" t="e">
        <f>IF(VLOOKUP(A29,'Mediana Reunião Selic 30D'!$A$2:$XFC$10000,MATCH(G$1,'Mediana Reunião Selic 30D'!$A$2:$XDF$2,0),FALSE)=0,NA(),VLOOKUP(A29,'Mediana Reunião Selic 30D'!$A$2:$XFC$10000,MATCH(G$1,'Mediana Reunião Selic 30D'!$A$2:$XDF$2,0),FALSE))</f>
        <v>#N/A</v>
      </c>
    </row>
    <row r="30" spans="1:7" x14ac:dyDescent="0.3">
      <c r="A30" s="20">
        <v>44602</v>
      </c>
      <c r="B30" s="21">
        <f>IF(VLOOKUP(A30,'Mediana Reunião Selic 30D'!$A$2:$XFC$10000,MATCH(B$1,'Mediana Reunião Selic 30D'!$A$2:$XDF$2,0),FALSE)=0,NA(),VLOOKUP(A30,'Mediana Reunião Selic 30D'!$A$2:$XFC$10000,MATCH(B$1,'Mediana Reunião Selic 30D'!$A$2:$XDF$2,0),FALSE))</f>
        <v>9.5</v>
      </c>
      <c r="C30" s="21">
        <f>IF(VLOOKUP(A30,'Mediana Reunião Selic 30D'!$A$2:$XFC$10000,MATCH(C$1,'Mediana Reunião Selic 30D'!$A$2:$XDF$2,0),FALSE)=0,NA(),VLOOKUP(A30,'Mediana Reunião Selic 30D'!$A$2:$XFC$10000,MATCH(C$1,'Mediana Reunião Selic 30D'!$A$2:$XDF$2,0),FALSE))</f>
        <v>9</v>
      </c>
      <c r="D30" s="21">
        <f>IF(VLOOKUP(A30,'Mediana Reunião Selic 30D'!$A$2:$XFC$10000,MATCH(D$1,'Mediana Reunião Selic 30D'!$A$2:$XDF$2,0),FALSE)=0,NA(),VLOOKUP(A30,'Mediana Reunião Selic 30D'!$A$2:$XFC$10000,MATCH(D$1,'Mediana Reunião Selic 30D'!$A$2:$XDF$2,0),FALSE))</f>
        <v>8.5</v>
      </c>
      <c r="E30" s="21">
        <f>IF(VLOOKUP(A30,'Mediana Reunião Selic 30D'!$A$2:$XFC$10000,MATCH(E$1,'Mediana Reunião Selic 30D'!$A$2:$XDF$2,0),FALSE)=0,NA(),VLOOKUP(A30,'Mediana Reunião Selic 30D'!$A$2:$XFC$10000,MATCH(E$1,'Mediana Reunião Selic 30D'!$A$2:$XDF$2,0),FALSE))</f>
        <v>8.25</v>
      </c>
      <c r="F30" s="21">
        <f>IF(VLOOKUP(A30,'Mediana Reunião Selic 30D'!$A$2:$XFC$10000,MATCH(F$1,'Mediana Reunião Selic 30D'!$A$2:$XDF$2,0),FALSE)=0,NA(),VLOOKUP(A30,'Mediana Reunião Selic 30D'!$A$2:$XFC$10000,MATCH(F$1,'Mediana Reunião Selic 30D'!$A$2:$XDF$2,0),FALSE))</f>
        <v>8</v>
      </c>
      <c r="G30" s="21" t="e">
        <f>IF(VLOOKUP(A30,'Mediana Reunião Selic 30D'!$A$2:$XFC$10000,MATCH(G$1,'Mediana Reunião Selic 30D'!$A$2:$XDF$2,0),FALSE)=0,NA(),VLOOKUP(A30,'Mediana Reunião Selic 30D'!$A$2:$XFC$10000,MATCH(G$1,'Mediana Reunião Selic 30D'!$A$2:$XDF$2,0),FALSE))</f>
        <v>#N/A</v>
      </c>
    </row>
    <row r="31" spans="1:7" x14ac:dyDescent="0.3">
      <c r="A31" s="20">
        <v>44603</v>
      </c>
      <c r="B31" s="21">
        <f>IF(VLOOKUP(A31,'Mediana Reunião Selic 30D'!$A$2:$XFC$10000,MATCH(B$1,'Mediana Reunião Selic 30D'!$A$2:$XDF$2,0),FALSE)=0,NA(),VLOOKUP(A31,'Mediana Reunião Selic 30D'!$A$2:$XFC$10000,MATCH(B$1,'Mediana Reunião Selic 30D'!$A$2:$XDF$2,0),FALSE))</f>
        <v>9.75</v>
      </c>
      <c r="C31" s="21">
        <f>IF(VLOOKUP(A31,'Mediana Reunião Selic 30D'!$A$2:$XFC$10000,MATCH(C$1,'Mediana Reunião Selic 30D'!$A$2:$XDF$2,0),FALSE)=0,NA(),VLOOKUP(A31,'Mediana Reunião Selic 30D'!$A$2:$XFC$10000,MATCH(C$1,'Mediana Reunião Selic 30D'!$A$2:$XDF$2,0),FALSE))</f>
        <v>9</v>
      </c>
      <c r="D31" s="21">
        <f>IF(VLOOKUP(A31,'Mediana Reunião Selic 30D'!$A$2:$XFC$10000,MATCH(D$1,'Mediana Reunião Selic 30D'!$A$2:$XDF$2,0),FALSE)=0,NA(),VLOOKUP(A31,'Mediana Reunião Selic 30D'!$A$2:$XFC$10000,MATCH(D$1,'Mediana Reunião Selic 30D'!$A$2:$XDF$2,0),FALSE))</f>
        <v>8.5</v>
      </c>
      <c r="E31" s="21">
        <f>IF(VLOOKUP(A31,'Mediana Reunião Selic 30D'!$A$2:$XFC$10000,MATCH(E$1,'Mediana Reunião Selic 30D'!$A$2:$XDF$2,0),FALSE)=0,NA(),VLOOKUP(A31,'Mediana Reunião Selic 30D'!$A$2:$XFC$10000,MATCH(E$1,'Mediana Reunião Selic 30D'!$A$2:$XDF$2,0),FALSE))</f>
        <v>8.25</v>
      </c>
      <c r="F31" s="21">
        <f>IF(VLOOKUP(A31,'Mediana Reunião Selic 30D'!$A$2:$XFC$10000,MATCH(F$1,'Mediana Reunião Selic 30D'!$A$2:$XDF$2,0),FALSE)=0,NA(),VLOOKUP(A31,'Mediana Reunião Selic 30D'!$A$2:$XFC$10000,MATCH(F$1,'Mediana Reunião Selic 30D'!$A$2:$XDF$2,0),FALSE))</f>
        <v>8</v>
      </c>
      <c r="G31" s="21" t="e">
        <f>IF(VLOOKUP(A31,'Mediana Reunião Selic 30D'!$A$2:$XFC$10000,MATCH(G$1,'Mediana Reunião Selic 30D'!$A$2:$XDF$2,0),FALSE)=0,NA(),VLOOKUP(A31,'Mediana Reunião Selic 30D'!$A$2:$XFC$10000,MATCH(G$1,'Mediana Reunião Selic 30D'!$A$2:$XDF$2,0),FALSE))</f>
        <v>#N/A</v>
      </c>
    </row>
    <row r="32" spans="1:7" x14ac:dyDescent="0.3">
      <c r="A32" s="20">
        <v>44606</v>
      </c>
      <c r="B32" s="21">
        <f>IF(VLOOKUP(A32,'Mediana Reunião Selic 30D'!$A$2:$XFC$10000,MATCH(B$1,'Mediana Reunião Selic 30D'!$A$2:$XDF$2,0),FALSE)=0,NA(),VLOOKUP(A32,'Mediana Reunião Selic 30D'!$A$2:$XFC$10000,MATCH(B$1,'Mediana Reunião Selic 30D'!$A$2:$XDF$2,0),FALSE))</f>
        <v>9.75</v>
      </c>
      <c r="C32" s="21">
        <f>IF(VLOOKUP(A32,'Mediana Reunião Selic 30D'!$A$2:$XFC$10000,MATCH(C$1,'Mediana Reunião Selic 30D'!$A$2:$XDF$2,0),FALSE)=0,NA(),VLOOKUP(A32,'Mediana Reunião Selic 30D'!$A$2:$XFC$10000,MATCH(C$1,'Mediana Reunião Selic 30D'!$A$2:$XDF$2,0),FALSE))</f>
        <v>9</v>
      </c>
      <c r="D32" s="21">
        <f>IF(VLOOKUP(A32,'Mediana Reunião Selic 30D'!$A$2:$XFC$10000,MATCH(D$1,'Mediana Reunião Selic 30D'!$A$2:$XDF$2,0),FALSE)=0,NA(),VLOOKUP(A32,'Mediana Reunião Selic 30D'!$A$2:$XFC$10000,MATCH(D$1,'Mediana Reunião Selic 30D'!$A$2:$XDF$2,0),FALSE))</f>
        <v>8.5</v>
      </c>
      <c r="E32" s="21">
        <f>IF(VLOOKUP(A32,'Mediana Reunião Selic 30D'!$A$2:$XFC$10000,MATCH(E$1,'Mediana Reunião Selic 30D'!$A$2:$XDF$2,0),FALSE)=0,NA(),VLOOKUP(A32,'Mediana Reunião Selic 30D'!$A$2:$XFC$10000,MATCH(E$1,'Mediana Reunião Selic 30D'!$A$2:$XDF$2,0),FALSE))</f>
        <v>8.25</v>
      </c>
      <c r="F32" s="21">
        <f>IF(VLOOKUP(A32,'Mediana Reunião Selic 30D'!$A$2:$XFC$10000,MATCH(F$1,'Mediana Reunião Selic 30D'!$A$2:$XDF$2,0),FALSE)=0,NA(),VLOOKUP(A32,'Mediana Reunião Selic 30D'!$A$2:$XFC$10000,MATCH(F$1,'Mediana Reunião Selic 30D'!$A$2:$XDF$2,0),FALSE))</f>
        <v>8</v>
      </c>
      <c r="G32" s="21" t="e">
        <f>IF(VLOOKUP(A32,'Mediana Reunião Selic 30D'!$A$2:$XFC$10000,MATCH(G$1,'Mediana Reunião Selic 30D'!$A$2:$XDF$2,0),FALSE)=0,NA(),VLOOKUP(A32,'Mediana Reunião Selic 30D'!$A$2:$XFC$10000,MATCH(G$1,'Mediana Reunião Selic 30D'!$A$2:$XDF$2,0),FALSE))</f>
        <v>#N/A</v>
      </c>
    </row>
    <row r="33" spans="1:7" x14ac:dyDescent="0.3">
      <c r="A33" s="20">
        <v>44607</v>
      </c>
      <c r="B33" s="21">
        <f>IF(VLOOKUP(A33,'Mediana Reunião Selic 30D'!$A$2:$XFC$10000,MATCH(B$1,'Mediana Reunião Selic 30D'!$A$2:$XDF$2,0),FALSE)=0,NA(),VLOOKUP(A33,'Mediana Reunião Selic 30D'!$A$2:$XFC$10000,MATCH(B$1,'Mediana Reunião Selic 30D'!$A$2:$XDF$2,0),FALSE))</f>
        <v>9.75</v>
      </c>
      <c r="C33" s="21">
        <f>IF(VLOOKUP(A33,'Mediana Reunião Selic 30D'!$A$2:$XFC$10000,MATCH(C$1,'Mediana Reunião Selic 30D'!$A$2:$XDF$2,0),FALSE)=0,NA(),VLOOKUP(A33,'Mediana Reunião Selic 30D'!$A$2:$XFC$10000,MATCH(C$1,'Mediana Reunião Selic 30D'!$A$2:$XDF$2,0),FALSE))</f>
        <v>9</v>
      </c>
      <c r="D33" s="21">
        <f>IF(VLOOKUP(A33,'Mediana Reunião Selic 30D'!$A$2:$XFC$10000,MATCH(D$1,'Mediana Reunião Selic 30D'!$A$2:$XDF$2,0),FALSE)=0,NA(),VLOOKUP(A33,'Mediana Reunião Selic 30D'!$A$2:$XFC$10000,MATCH(D$1,'Mediana Reunião Selic 30D'!$A$2:$XDF$2,0),FALSE))</f>
        <v>8.5</v>
      </c>
      <c r="E33" s="21">
        <f>IF(VLOOKUP(A33,'Mediana Reunião Selic 30D'!$A$2:$XFC$10000,MATCH(E$1,'Mediana Reunião Selic 30D'!$A$2:$XDF$2,0),FALSE)=0,NA(),VLOOKUP(A33,'Mediana Reunião Selic 30D'!$A$2:$XFC$10000,MATCH(E$1,'Mediana Reunião Selic 30D'!$A$2:$XDF$2,0),FALSE))</f>
        <v>8.25</v>
      </c>
      <c r="F33" s="21">
        <f>IF(VLOOKUP(A33,'Mediana Reunião Selic 30D'!$A$2:$XFC$10000,MATCH(F$1,'Mediana Reunião Selic 30D'!$A$2:$XDF$2,0),FALSE)=0,NA(),VLOOKUP(A33,'Mediana Reunião Selic 30D'!$A$2:$XFC$10000,MATCH(F$1,'Mediana Reunião Selic 30D'!$A$2:$XDF$2,0),FALSE))</f>
        <v>8</v>
      </c>
      <c r="G33" s="21" t="e">
        <f>IF(VLOOKUP(A33,'Mediana Reunião Selic 30D'!$A$2:$XFC$10000,MATCH(G$1,'Mediana Reunião Selic 30D'!$A$2:$XDF$2,0),FALSE)=0,NA(),VLOOKUP(A33,'Mediana Reunião Selic 30D'!$A$2:$XFC$10000,MATCH(G$1,'Mediana Reunião Selic 30D'!$A$2:$XDF$2,0),FALSE))</f>
        <v>#N/A</v>
      </c>
    </row>
    <row r="34" spans="1:7" x14ac:dyDescent="0.3">
      <c r="A34" s="20">
        <v>44608</v>
      </c>
      <c r="B34" s="21">
        <f>IF(VLOOKUP(A34,'Mediana Reunião Selic 30D'!$A$2:$XFC$10000,MATCH(B$1,'Mediana Reunião Selic 30D'!$A$2:$XDF$2,0),FALSE)=0,NA(),VLOOKUP(A34,'Mediana Reunião Selic 30D'!$A$2:$XFC$10000,MATCH(B$1,'Mediana Reunião Selic 30D'!$A$2:$XDF$2,0),FALSE))</f>
        <v>9.75</v>
      </c>
      <c r="C34" s="21">
        <f>IF(VLOOKUP(A34,'Mediana Reunião Selic 30D'!$A$2:$XFC$10000,MATCH(C$1,'Mediana Reunião Selic 30D'!$A$2:$XDF$2,0),FALSE)=0,NA(),VLOOKUP(A34,'Mediana Reunião Selic 30D'!$A$2:$XFC$10000,MATCH(C$1,'Mediana Reunião Selic 30D'!$A$2:$XDF$2,0),FALSE))</f>
        <v>9</v>
      </c>
      <c r="D34" s="21">
        <f>IF(VLOOKUP(A34,'Mediana Reunião Selic 30D'!$A$2:$XFC$10000,MATCH(D$1,'Mediana Reunião Selic 30D'!$A$2:$XDF$2,0),FALSE)=0,NA(),VLOOKUP(A34,'Mediana Reunião Selic 30D'!$A$2:$XFC$10000,MATCH(D$1,'Mediana Reunião Selic 30D'!$A$2:$XDF$2,0),FALSE))</f>
        <v>8.5</v>
      </c>
      <c r="E34" s="21">
        <f>IF(VLOOKUP(A34,'Mediana Reunião Selic 30D'!$A$2:$XFC$10000,MATCH(E$1,'Mediana Reunião Selic 30D'!$A$2:$XDF$2,0),FALSE)=0,NA(),VLOOKUP(A34,'Mediana Reunião Selic 30D'!$A$2:$XFC$10000,MATCH(E$1,'Mediana Reunião Selic 30D'!$A$2:$XDF$2,0),FALSE))</f>
        <v>8.25</v>
      </c>
      <c r="F34" s="21">
        <f>IF(VLOOKUP(A34,'Mediana Reunião Selic 30D'!$A$2:$XFC$10000,MATCH(F$1,'Mediana Reunião Selic 30D'!$A$2:$XDF$2,0),FALSE)=0,NA(),VLOOKUP(A34,'Mediana Reunião Selic 30D'!$A$2:$XFC$10000,MATCH(F$1,'Mediana Reunião Selic 30D'!$A$2:$XDF$2,0),FALSE))</f>
        <v>8</v>
      </c>
      <c r="G34" s="21" t="e">
        <f>IF(VLOOKUP(A34,'Mediana Reunião Selic 30D'!$A$2:$XFC$10000,MATCH(G$1,'Mediana Reunião Selic 30D'!$A$2:$XDF$2,0),FALSE)=0,NA(),VLOOKUP(A34,'Mediana Reunião Selic 30D'!$A$2:$XFC$10000,MATCH(G$1,'Mediana Reunião Selic 30D'!$A$2:$XDF$2,0),FALSE))</f>
        <v>#N/A</v>
      </c>
    </row>
    <row r="35" spans="1:7" x14ac:dyDescent="0.3">
      <c r="A35" s="20">
        <v>44609</v>
      </c>
      <c r="B35" s="21">
        <f>IF(VLOOKUP(A35,'Mediana Reunião Selic 30D'!$A$2:$XFC$10000,MATCH(B$1,'Mediana Reunião Selic 30D'!$A$2:$XDF$2,0),FALSE)=0,NA(),VLOOKUP(A35,'Mediana Reunião Selic 30D'!$A$2:$XFC$10000,MATCH(B$1,'Mediana Reunião Selic 30D'!$A$2:$XDF$2,0),FALSE))</f>
        <v>9.75</v>
      </c>
      <c r="C35" s="21">
        <f>IF(VLOOKUP(A35,'Mediana Reunião Selic 30D'!$A$2:$XFC$10000,MATCH(C$1,'Mediana Reunião Selic 30D'!$A$2:$XDF$2,0),FALSE)=0,NA(),VLOOKUP(A35,'Mediana Reunião Selic 30D'!$A$2:$XFC$10000,MATCH(C$1,'Mediana Reunião Selic 30D'!$A$2:$XDF$2,0),FALSE))</f>
        <v>9</v>
      </c>
      <c r="D35" s="21">
        <f>IF(VLOOKUP(A35,'Mediana Reunião Selic 30D'!$A$2:$XFC$10000,MATCH(D$1,'Mediana Reunião Selic 30D'!$A$2:$XDF$2,0),FALSE)=0,NA(),VLOOKUP(A35,'Mediana Reunião Selic 30D'!$A$2:$XFC$10000,MATCH(D$1,'Mediana Reunião Selic 30D'!$A$2:$XDF$2,0),FALSE))</f>
        <v>8.5</v>
      </c>
      <c r="E35" s="21">
        <f>IF(VLOOKUP(A35,'Mediana Reunião Selic 30D'!$A$2:$XFC$10000,MATCH(E$1,'Mediana Reunião Selic 30D'!$A$2:$XDF$2,0),FALSE)=0,NA(),VLOOKUP(A35,'Mediana Reunião Selic 30D'!$A$2:$XFC$10000,MATCH(E$1,'Mediana Reunião Selic 30D'!$A$2:$XDF$2,0),FALSE))</f>
        <v>8.25</v>
      </c>
      <c r="F35" s="21">
        <f>IF(VLOOKUP(A35,'Mediana Reunião Selic 30D'!$A$2:$XFC$10000,MATCH(F$1,'Mediana Reunião Selic 30D'!$A$2:$XDF$2,0),FALSE)=0,NA(),VLOOKUP(A35,'Mediana Reunião Selic 30D'!$A$2:$XFC$10000,MATCH(F$1,'Mediana Reunião Selic 30D'!$A$2:$XDF$2,0),FALSE))</f>
        <v>8</v>
      </c>
      <c r="G35" s="21" t="e">
        <f>IF(VLOOKUP(A35,'Mediana Reunião Selic 30D'!$A$2:$XFC$10000,MATCH(G$1,'Mediana Reunião Selic 30D'!$A$2:$XDF$2,0),FALSE)=0,NA(),VLOOKUP(A35,'Mediana Reunião Selic 30D'!$A$2:$XFC$10000,MATCH(G$1,'Mediana Reunião Selic 30D'!$A$2:$XDF$2,0),FALSE))</f>
        <v>#N/A</v>
      </c>
    </row>
    <row r="36" spans="1:7" x14ac:dyDescent="0.3">
      <c r="A36" s="20">
        <v>44610</v>
      </c>
      <c r="B36" s="21">
        <f>IF(VLOOKUP(A36,'Mediana Reunião Selic 30D'!$A$2:$XFC$10000,MATCH(B$1,'Mediana Reunião Selic 30D'!$A$2:$XDF$2,0),FALSE)=0,NA(),VLOOKUP(A36,'Mediana Reunião Selic 30D'!$A$2:$XFC$10000,MATCH(B$1,'Mediana Reunião Selic 30D'!$A$2:$XDF$2,0),FALSE))</f>
        <v>9.75</v>
      </c>
      <c r="C36" s="21">
        <f>IF(VLOOKUP(A36,'Mediana Reunião Selic 30D'!$A$2:$XFC$10000,MATCH(C$1,'Mediana Reunião Selic 30D'!$A$2:$XDF$2,0),FALSE)=0,NA(),VLOOKUP(A36,'Mediana Reunião Selic 30D'!$A$2:$XFC$10000,MATCH(C$1,'Mediana Reunião Selic 30D'!$A$2:$XDF$2,0),FALSE))</f>
        <v>9</v>
      </c>
      <c r="D36" s="21">
        <f>IF(VLOOKUP(A36,'Mediana Reunião Selic 30D'!$A$2:$XFC$10000,MATCH(D$1,'Mediana Reunião Selic 30D'!$A$2:$XDF$2,0),FALSE)=0,NA(),VLOOKUP(A36,'Mediana Reunião Selic 30D'!$A$2:$XFC$10000,MATCH(D$1,'Mediana Reunião Selic 30D'!$A$2:$XDF$2,0),FALSE))</f>
        <v>8.75</v>
      </c>
      <c r="E36" s="21">
        <f>IF(VLOOKUP(A36,'Mediana Reunião Selic 30D'!$A$2:$XFC$10000,MATCH(E$1,'Mediana Reunião Selic 30D'!$A$2:$XDF$2,0),FALSE)=0,NA(),VLOOKUP(A36,'Mediana Reunião Selic 30D'!$A$2:$XFC$10000,MATCH(E$1,'Mediana Reunião Selic 30D'!$A$2:$XDF$2,0),FALSE))</f>
        <v>8.5</v>
      </c>
      <c r="F36" s="21">
        <f>IF(VLOOKUP(A36,'Mediana Reunião Selic 30D'!$A$2:$XFC$10000,MATCH(F$1,'Mediana Reunião Selic 30D'!$A$2:$XDF$2,0),FALSE)=0,NA(),VLOOKUP(A36,'Mediana Reunião Selic 30D'!$A$2:$XFC$10000,MATCH(F$1,'Mediana Reunião Selic 30D'!$A$2:$XDF$2,0),FALSE))</f>
        <v>8</v>
      </c>
      <c r="G36" s="21" t="e">
        <f>IF(VLOOKUP(A36,'Mediana Reunião Selic 30D'!$A$2:$XFC$10000,MATCH(G$1,'Mediana Reunião Selic 30D'!$A$2:$XDF$2,0),FALSE)=0,NA(),VLOOKUP(A36,'Mediana Reunião Selic 30D'!$A$2:$XFC$10000,MATCH(G$1,'Mediana Reunião Selic 30D'!$A$2:$XDF$2,0),FALSE))</f>
        <v>#N/A</v>
      </c>
    </row>
    <row r="37" spans="1:7" x14ac:dyDescent="0.3">
      <c r="A37" s="20">
        <v>44613</v>
      </c>
      <c r="B37" s="21">
        <f>IF(VLOOKUP(A37,'Mediana Reunião Selic 30D'!$A$2:$XFC$10000,MATCH(B$1,'Mediana Reunião Selic 30D'!$A$2:$XDF$2,0),FALSE)=0,NA(),VLOOKUP(A37,'Mediana Reunião Selic 30D'!$A$2:$XFC$10000,MATCH(B$1,'Mediana Reunião Selic 30D'!$A$2:$XDF$2,0),FALSE))</f>
        <v>9.75</v>
      </c>
      <c r="C37" s="21">
        <f>IF(VLOOKUP(A37,'Mediana Reunião Selic 30D'!$A$2:$XFC$10000,MATCH(C$1,'Mediana Reunião Selic 30D'!$A$2:$XDF$2,0),FALSE)=0,NA(),VLOOKUP(A37,'Mediana Reunião Selic 30D'!$A$2:$XFC$10000,MATCH(C$1,'Mediana Reunião Selic 30D'!$A$2:$XDF$2,0),FALSE))</f>
        <v>9</v>
      </c>
      <c r="D37" s="21">
        <f>IF(VLOOKUP(A37,'Mediana Reunião Selic 30D'!$A$2:$XFC$10000,MATCH(D$1,'Mediana Reunião Selic 30D'!$A$2:$XDF$2,0),FALSE)=0,NA(),VLOOKUP(A37,'Mediana Reunião Selic 30D'!$A$2:$XFC$10000,MATCH(D$1,'Mediana Reunião Selic 30D'!$A$2:$XDF$2,0),FALSE))</f>
        <v>8.75</v>
      </c>
      <c r="E37" s="21">
        <f>IF(VLOOKUP(A37,'Mediana Reunião Selic 30D'!$A$2:$XFC$10000,MATCH(E$1,'Mediana Reunião Selic 30D'!$A$2:$XDF$2,0),FALSE)=0,NA(),VLOOKUP(A37,'Mediana Reunião Selic 30D'!$A$2:$XFC$10000,MATCH(E$1,'Mediana Reunião Selic 30D'!$A$2:$XDF$2,0),FALSE))</f>
        <v>8.5</v>
      </c>
      <c r="F37" s="21">
        <f>IF(VLOOKUP(A37,'Mediana Reunião Selic 30D'!$A$2:$XFC$10000,MATCH(F$1,'Mediana Reunião Selic 30D'!$A$2:$XDF$2,0),FALSE)=0,NA(),VLOOKUP(A37,'Mediana Reunião Selic 30D'!$A$2:$XFC$10000,MATCH(F$1,'Mediana Reunião Selic 30D'!$A$2:$XDF$2,0),FALSE))</f>
        <v>8</v>
      </c>
      <c r="G37" s="21" t="e">
        <f>IF(VLOOKUP(A37,'Mediana Reunião Selic 30D'!$A$2:$XFC$10000,MATCH(G$1,'Mediana Reunião Selic 30D'!$A$2:$XDF$2,0),FALSE)=0,NA(),VLOOKUP(A37,'Mediana Reunião Selic 30D'!$A$2:$XFC$10000,MATCH(G$1,'Mediana Reunião Selic 30D'!$A$2:$XDF$2,0),FALSE))</f>
        <v>#N/A</v>
      </c>
    </row>
    <row r="38" spans="1:7" x14ac:dyDescent="0.3">
      <c r="A38" s="20">
        <v>44614</v>
      </c>
      <c r="B38" s="21">
        <f>IF(VLOOKUP(A38,'Mediana Reunião Selic 30D'!$A$2:$XFC$10000,MATCH(B$1,'Mediana Reunião Selic 30D'!$A$2:$XDF$2,0),FALSE)=0,NA(),VLOOKUP(A38,'Mediana Reunião Selic 30D'!$A$2:$XFC$10000,MATCH(B$1,'Mediana Reunião Selic 30D'!$A$2:$XDF$2,0),FALSE))</f>
        <v>9.75</v>
      </c>
      <c r="C38" s="21">
        <f>IF(VLOOKUP(A38,'Mediana Reunião Selic 30D'!$A$2:$XFC$10000,MATCH(C$1,'Mediana Reunião Selic 30D'!$A$2:$XDF$2,0),FALSE)=0,NA(),VLOOKUP(A38,'Mediana Reunião Selic 30D'!$A$2:$XFC$10000,MATCH(C$1,'Mediana Reunião Selic 30D'!$A$2:$XDF$2,0),FALSE))</f>
        <v>9</v>
      </c>
      <c r="D38" s="21">
        <f>IF(VLOOKUP(A38,'Mediana Reunião Selic 30D'!$A$2:$XFC$10000,MATCH(D$1,'Mediana Reunião Selic 30D'!$A$2:$XDF$2,0),FALSE)=0,NA(),VLOOKUP(A38,'Mediana Reunião Selic 30D'!$A$2:$XFC$10000,MATCH(D$1,'Mediana Reunião Selic 30D'!$A$2:$XDF$2,0),FALSE))</f>
        <v>8.75</v>
      </c>
      <c r="E38" s="21">
        <f>IF(VLOOKUP(A38,'Mediana Reunião Selic 30D'!$A$2:$XFC$10000,MATCH(E$1,'Mediana Reunião Selic 30D'!$A$2:$XDF$2,0),FALSE)=0,NA(),VLOOKUP(A38,'Mediana Reunião Selic 30D'!$A$2:$XFC$10000,MATCH(E$1,'Mediana Reunião Selic 30D'!$A$2:$XDF$2,0),FALSE))</f>
        <v>8.5</v>
      </c>
      <c r="F38" s="21">
        <f>IF(VLOOKUP(A38,'Mediana Reunião Selic 30D'!$A$2:$XFC$10000,MATCH(F$1,'Mediana Reunião Selic 30D'!$A$2:$XDF$2,0),FALSE)=0,NA(),VLOOKUP(A38,'Mediana Reunião Selic 30D'!$A$2:$XFC$10000,MATCH(F$1,'Mediana Reunião Selic 30D'!$A$2:$XDF$2,0),FALSE))</f>
        <v>8</v>
      </c>
      <c r="G38" s="21" t="e">
        <f>IF(VLOOKUP(A38,'Mediana Reunião Selic 30D'!$A$2:$XFC$10000,MATCH(G$1,'Mediana Reunião Selic 30D'!$A$2:$XDF$2,0),FALSE)=0,NA(),VLOOKUP(A38,'Mediana Reunião Selic 30D'!$A$2:$XFC$10000,MATCH(G$1,'Mediana Reunião Selic 30D'!$A$2:$XDF$2,0),FALSE))</f>
        <v>#N/A</v>
      </c>
    </row>
    <row r="39" spans="1:7" x14ac:dyDescent="0.3">
      <c r="A39" s="20">
        <v>44615</v>
      </c>
      <c r="B39" s="21">
        <f>IF(VLOOKUP(A39,'Mediana Reunião Selic 30D'!$A$2:$XFC$10000,MATCH(B$1,'Mediana Reunião Selic 30D'!$A$2:$XDF$2,0),FALSE)=0,NA(),VLOOKUP(A39,'Mediana Reunião Selic 30D'!$A$2:$XFC$10000,MATCH(B$1,'Mediana Reunião Selic 30D'!$A$2:$XDF$2,0),FALSE))</f>
        <v>9.75</v>
      </c>
      <c r="C39" s="21">
        <f>IF(VLOOKUP(A39,'Mediana Reunião Selic 30D'!$A$2:$XFC$10000,MATCH(C$1,'Mediana Reunião Selic 30D'!$A$2:$XDF$2,0),FALSE)=0,NA(),VLOOKUP(A39,'Mediana Reunião Selic 30D'!$A$2:$XFC$10000,MATCH(C$1,'Mediana Reunião Selic 30D'!$A$2:$XDF$2,0),FALSE))</f>
        <v>9</v>
      </c>
      <c r="D39" s="21">
        <f>IF(VLOOKUP(A39,'Mediana Reunião Selic 30D'!$A$2:$XFC$10000,MATCH(D$1,'Mediana Reunião Selic 30D'!$A$2:$XDF$2,0),FALSE)=0,NA(),VLOOKUP(A39,'Mediana Reunião Selic 30D'!$A$2:$XFC$10000,MATCH(D$1,'Mediana Reunião Selic 30D'!$A$2:$XDF$2,0),FALSE))</f>
        <v>8.75</v>
      </c>
      <c r="E39" s="21">
        <f>IF(VLOOKUP(A39,'Mediana Reunião Selic 30D'!$A$2:$XFC$10000,MATCH(E$1,'Mediana Reunião Selic 30D'!$A$2:$XDF$2,0),FALSE)=0,NA(),VLOOKUP(A39,'Mediana Reunião Selic 30D'!$A$2:$XFC$10000,MATCH(E$1,'Mediana Reunião Selic 30D'!$A$2:$XDF$2,0),FALSE))</f>
        <v>8.5</v>
      </c>
      <c r="F39" s="21">
        <f>IF(VLOOKUP(A39,'Mediana Reunião Selic 30D'!$A$2:$XFC$10000,MATCH(F$1,'Mediana Reunião Selic 30D'!$A$2:$XDF$2,0),FALSE)=0,NA(),VLOOKUP(A39,'Mediana Reunião Selic 30D'!$A$2:$XFC$10000,MATCH(F$1,'Mediana Reunião Selic 30D'!$A$2:$XDF$2,0),FALSE))</f>
        <v>8</v>
      </c>
      <c r="G39" s="21" t="e">
        <f>IF(VLOOKUP(A39,'Mediana Reunião Selic 30D'!$A$2:$XFC$10000,MATCH(G$1,'Mediana Reunião Selic 30D'!$A$2:$XDF$2,0),FALSE)=0,NA(),VLOOKUP(A39,'Mediana Reunião Selic 30D'!$A$2:$XFC$10000,MATCH(G$1,'Mediana Reunião Selic 30D'!$A$2:$XDF$2,0),FALSE))</f>
        <v>#N/A</v>
      </c>
    </row>
    <row r="40" spans="1:7" x14ac:dyDescent="0.3">
      <c r="A40" s="20">
        <v>44616</v>
      </c>
      <c r="B40" s="21">
        <f>IF(VLOOKUP(A40,'Mediana Reunião Selic 30D'!$A$2:$XFC$10000,MATCH(B$1,'Mediana Reunião Selic 30D'!$A$2:$XDF$2,0),FALSE)=0,NA(),VLOOKUP(A40,'Mediana Reunião Selic 30D'!$A$2:$XFC$10000,MATCH(B$1,'Mediana Reunião Selic 30D'!$A$2:$XDF$2,0),FALSE))</f>
        <v>9.75</v>
      </c>
      <c r="C40" s="21">
        <f>IF(VLOOKUP(A40,'Mediana Reunião Selic 30D'!$A$2:$XFC$10000,MATCH(C$1,'Mediana Reunião Selic 30D'!$A$2:$XDF$2,0),FALSE)=0,NA(),VLOOKUP(A40,'Mediana Reunião Selic 30D'!$A$2:$XFC$10000,MATCH(C$1,'Mediana Reunião Selic 30D'!$A$2:$XDF$2,0),FALSE))</f>
        <v>9</v>
      </c>
      <c r="D40" s="21">
        <f>IF(VLOOKUP(A40,'Mediana Reunião Selic 30D'!$A$2:$XFC$10000,MATCH(D$1,'Mediana Reunião Selic 30D'!$A$2:$XDF$2,0),FALSE)=0,NA(),VLOOKUP(A40,'Mediana Reunião Selic 30D'!$A$2:$XFC$10000,MATCH(D$1,'Mediana Reunião Selic 30D'!$A$2:$XDF$2,0),FALSE))</f>
        <v>8.75</v>
      </c>
      <c r="E40" s="21">
        <f>IF(VLOOKUP(A40,'Mediana Reunião Selic 30D'!$A$2:$XFC$10000,MATCH(E$1,'Mediana Reunião Selic 30D'!$A$2:$XDF$2,0),FALSE)=0,NA(),VLOOKUP(A40,'Mediana Reunião Selic 30D'!$A$2:$XFC$10000,MATCH(E$1,'Mediana Reunião Selic 30D'!$A$2:$XDF$2,0),FALSE))</f>
        <v>8.5</v>
      </c>
      <c r="F40" s="21">
        <f>IF(VLOOKUP(A40,'Mediana Reunião Selic 30D'!$A$2:$XFC$10000,MATCH(F$1,'Mediana Reunião Selic 30D'!$A$2:$XDF$2,0),FALSE)=0,NA(),VLOOKUP(A40,'Mediana Reunião Selic 30D'!$A$2:$XFC$10000,MATCH(F$1,'Mediana Reunião Selic 30D'!$A$2:$XDF$2,0),FALSE))</f>
        <v>8</v>
      </c>
      <c r="G40" s="21" t="e">
        <f>IF(VLOOKUP(A40,'Mediana Reunião Selic 30D'!$A$2:$XFC$10000,MATCH(G$1,'Mediana Reunião Selic 30D'!$A$2:$XDF$2,0),FALSE)=0,NA(),VLOOKUP(A40,'Mediana Reunião Selic 30D'!$A$2:$XFC$10000,MATCH(G$1,'Mediana Reunião Selic 30D'!$A$2:$XDF$2,0),FALSE))</f>
        <v>#N/A</v>
      </c>
    </row>
    <row r="41" spans="1:7" x14ac:dyDescent="0.3">
      <c r="A41" s="20">
        <v>44617</v>
      </c>
      <c r="B41" s="21">
        <f>IF(VLOOKUP(A41,'Mediana Reunião Selic 30D'!$A$2:$XFC$10000,MATCH(B$1,'Mediana Reunião Selic 30D'!$A$2:$XDF$2,0),FALSE)=0,NA(),VLOOKUP(A41,'Mediana Reunião Selic 30D'!$A$2:$XFC$10000,MATCH(B$1,'Mediana Reunião Selic 30D'!$A$2:$XDF$2,0),FALSE))</f>
        <v>9.75</v>
      </c>
      <c r="C41" s="21">
        <f>IF(VLOOKUP(A41,'Mediana Reunião Selic 30D'!$A$2:$XFC$10000,MATCH(C$1,'Mediana Reunião Selic 30D'!$A$2:$XDF$2,0),FALSE)=0,NA(),VLOOKUP(A41,'Mediana Reunião Selic 30D'!$A$2:$XFC$10000,MATCH(C$1,'Mediana Reunião Selic 30D'!$A$2:$XDF$2,0),FALSE))</f>
        <v>9.125</v>
      </c>
      <c r="D41" s="21">
        <f>IF(VLOOKUP(A41,'Mediana Reunião Selic 30D'!$A$2:$XFC$10000,MATCH(D$1,'Mediana Reunião Selic 30D'!$A$2:$XDF$2,0),FALSE)=0,NA(),VLOOKUP(A41,'Mediana Reunião Selic 30D'!$A$2:$XFC$10000,MATCH(D$1,'Mediana Reunião Selic 30D'!$A$2:$XDF$2,0),FALSE))</f>
        <v>8.75</v>
      </c>
      <c r="E41" s="21">
        <f>IF(VLOOKUP(A41,'Mediana Reunião Selic 30D'!$A$2:$XFC$10000,MATCH(E$1,'Mediana Reunião Selic 30D'!$A$2:$XDF$2,0),FALSE)=0,NA(),VLOOKUP(A41,'Mediana Reunião Selic 30D'!$A$2:$XFC$10000,MATCH(E$1,'Mediana Reunião Selic 30D'!$A$2:$XDF$2,0),FALSE))</f>
        <v>8.5</v>
      </c>
      <c r="F41" s="21">
        <f>IF(VLOOKUP(A41,'Mediana Reunião Selic 30D'!$A$2:$XFC$10000,MATCH(F$1,'Mediana Reunião Selic 30D'!$A$2:$XDF$2,0),FALSE)=0,NA(),VLOOKUP(A41,'Mediana Reunião Selic 30D'!$A$2:$XFC$10000,MATCH(F$1,'Mediana Reunião Selic 30D'!$A$2:$XDF$2,0),FALSE))</f>
        <v>8.0009999999999994</v>
      </c>
      <c r="G41" s="21" t="e">
        <f>IF(VLOOKUP(A41,'Mediana Reunião Selic 30D'!$A$2:$XFC$10000,MATCH(G$1,'Mediana Reunião Selic 30D'!$A$2:$XDF$2,0),FALSE)=0,NA(),VLOOKUP(A41,'Mediana Reunião Selic 30D'!$A$2:$XFC$10000,MATCH(G$1,'Mediana Reunião Selic 30D'!$A$2:$XDF$2,0),FALSE))</f>
        <v>#N/A</v>
      </c>
    </row>
    <row r="42" spans="1:7" x14ac:dyDescent="0.3">
      <c r="A42" s="20">
        <v>44622</v>
      </c>
      <c r="B42" s="21">
        <f>IF(VLOOKUP(A42,'Mediana Reunião Selic 30D'!$A$2:$XFC$10000,MATCH(B$1,'Mediana Reunião Selic 30D'!$A$2:$XDF$2,0),FALSE)=0,NA(),VLOOKUP(A42,'Mediana Reunião Selic 30D'!$A$2:$XFC$10000,MATCH(B$1,'Mediana Reunião Selic 30D'!$A$2:$XDF$2,0),FALSE))</f>
        <v>9.75</v>
      </c>
      <c r="C42" s="21">
        <f>IF(VLOOKUP(A42,'Mediana Reunião Selic 30D'!$A$2:$XFC$10000,MATCH(C$1,'Mediana Reunião Selic 30D'!$A$2:$XDF$2,0),FALSE)=0,NA(),VLOOKUP(A42,'Mediana Reunião Selic 30D'!$A$2:$XFC$10000,MATCH(C$1,'Mediana Reunião Selic 30D'!$A$2:$XDF$2,0),FALSE))</f>
        <v>9.25</v>
      </c>
      <c r="D42" s="21">
        <f>IF(VLOOKUP(A42,'Mediana Reunião Selic 30D'!$A$2:$XFC$10000,MATCH(D$1,'Mediana Reunião Selic 30D'!$A$2:$XDF$2,0),FALSE)=0,NA(),VLOOKUP(A42,'Mediana Reunião Selic 30D'!$A$2:$XFC$10000,MATCH(D$1,'Mediana Reunião Selic 30D'!$A$2:$XDF$2,0),FALSE))</f>
        <v>8.75</v>
      </c>
      <c r="E42" s="21">
        <f>IF(VLOOKUP(A42,'Mediana Reunião Selic 30D'!$A$2:$XFC$10000,MATCH(E$1,'Mediana Reunião Selic 30D'!$A$2:$XDF$2,0),FALSE)=0,NA(),VLOOKUP(A42,'Mediana Reunião Selic 30D'!$A$2:$XFC$10000,MATCH(E$1,'Mediana Reunião Selic 30D'!$A$2:$XDF$2,0),FALSE))</f>
        <v>8.5</v>
      </c>
      <c r="F42" s="21">
        <f>IF(VLOOKUP(A42,'Mediana Reunião Selic 30D'!$A$2:$XFC$10000,MATCH(F$1,'Mediana Reunião Selic 30D'!$A$2:$XDF$2,0),FALSE)=0,NA(),VLOOKUP(A42,'Mediana Reunião Selic 30D'!$A$2:$XFC$10000,MATCH(F$1,'Mediana Reunião Selic 30D'!$A$2:$XDF$2,0),FALSE))</f>
        <v>8</v>
      </c>
      <c r="G42" s="21" t="e">
        <f>IF(VLOOKUP(A42,'Mediana Reunião Selic 30D'!$A$2:$XFC$10000,MATCH(G$1,'Mediana Reunião Selic 30D'!$A$2:$XDF$2,0),FALSE)=0,NA(),VLOOKUP(A42,'Mediana Reunião Selic 30D'!$A$2:$XFC$10000,MATCH(G$1,'Mediana Reunião Selic 30D'!$A$2:$XDF$2,0),FALSE))</f>
        <v>#N/A</v>
      </c>
    </row>
    <row r="43" spans="1:7" x14ac:dyDescent="0.3">
      <c r="A43" s="20">
        <v>44623</v>
      </c>
      <c r="B43" s="21">
        <f>IF(VLOOKUP(A43,'Mediana Reunião Selic 30D'!$A$2:$XFC$10000,MATCH(B$1,'Mediana Reunião Selic 30D'!$A$2:$XDF$2,0),FALSE)=0,NA(),VLOOKUP(A43,'Mediana Reunião Selic 30D'!$A$2:$XFC$10000,MATCH(B$1,'Mediana Reunião Selic 30D'!$A$2:$XDF$2,0),FALSE))</f>
        <v>9.75</v>
      </c>
      <c r="C43" s="21">
        <f>IF(VLOOKUP(A43,'Mediana Reunião Selic 30D'!$A$2:$XFC$10000,MATCH(C$1,'Mediana Reunião Selic 30D'!$A$2:$XDF$2,0),FALSE)=0,NA(),VLOOKUP(A43,'Mediana Reunião Selic 30D'!$A$2:$XFC$10000,MATCH(C$1,'Mediana Reunião Selic 30D'!$A$2:$XDF$2,0),FALSE))</f>
        <v>9.25</v>
      </c>
      <c r="D43" s="21">
        <f>IF(VLOOKUP(A43,'Mediana Reunião Selic 30D'!$A$2:$XFC$10000,MATCH(D$1,'Mediana Reunião Selic 30D'!$A$2:$XDF$2,0),FALSE)=0,NA(),VLOOKUP(A43,'Mediana Reunião Selic 30D'!$A$2:$XFC$10000,MATCH(D$1,'Mediana Reunião Selic 30D'!$A$2:$XDF$2,0),FALSE))</f>
        <v>8.75</v>
      </c>
      <c r="E43" s="21">
        <f>IF(VLOOKUP(A43,'Mediana Reunião Selic 30D'!$A$2:$XFC$10000,MATCH(E$1,'Mediana Reunião Selic 30D'!$A$2:$XDF$2,0),FALSE)=0,NA(),VLOOKUP(A43,'Mediana Reunião Selic 30D'!$A$2:$XFC$10000,MATCH(E$1,'Mediana Reunião Selic 30D'!$A$2:$XDF$2,0),FALSE))</f>
        <v>8.5</v>
      </c>
      <c r="F43" s="21">
        <f>IF(VLOOKUP(A43,'Mediana Reunião Selic 30D'!$A$2:$XFC$10000,MATCH(F$1,'Mediana Reunião Selic 30D'!$A$2:$XDF$2,0),FALSE)=0,NA(),VLOOKUP(A43,'Mediana Reunião Selic 30D'!$A$2:$XFC$10000,MATCH(F$1,'Mediana Reunião Selic 30D'!$A$2:$XDF$2,0),FALSE))</f>
        <v>8</v>
      </c>
      <c r="G43" s="21" t="e">
        <f>IF(VLOOKUP(A43,'Mediana Reunião Selic 30D'!$A$2:$XFC$10000,MATCH(G$1,'Mediana Reunião Selic 30D'!$A$2:$XDF$2,0),FALSE)=0,NA(),VLOOKUP(A43,'Mediana Reunião Selic 30D'!$A$2:$XFC$10000,MATCH(G$1,'Mediana Reunião Selic 30D'!$A$2:$XDF$2,0),FALSE))</f>
        <v>#N/A</v>
      </c>
    </row>
    <row r="44" spans="1:7" x14ac:dyDescent="0.3">
      <c r="A44" s="20">
        <v>44624</v>
      </c>
      <c r="B44" s="21">
        <f>IF(VLOOKUP(A44,'Mediana Reunião Selic 30D'!$A$2:$XFC$10000,MATCH(B$1,'Mediana Reunião Selic 30D'!$A$2:$XDF$2,0),FALSE)=0,NA(),VLOOKUP(A44,'Mediana Reunião Selic 30D'!$A$2:$XFC$10000,MATCH(B$1,'Mediana Reunião Selic 30D'!$A$2:$XDF$2,0),FALSE))</f>
        <v>10</v>
      </c>
      <c r="C44" s="21">
        <f>IF(VLOOKUP(A44,'Mediana Reunião Selic 30D'!$A$2:$XFC$10000,MATCH(C$1,'Mediana Reunião Selic 30D'!$A$2:$XDF$2,0),FALSE)=0,NA(),VLOOKUP(A44,'Mediana Reunião Selic 30D'!$A$2:$XFC$10000,MATCH(C$1,'Mediana Reunião Selic 30D'!$A$2:$XDF$2,0),FALSE))</f>
        <v>9.25</v>
      </c>
      <c r="D44" s="21">
        <f>IF(VLOOKUP(A44,'Mediana Reunião Selic 30D'!$A$2:$XFC$10000,MATCH(D$1,'Mediana Reunião Selic 30D'!$A$2:$XDF$2,0),FALSE)=0,NA(),VLOOKUP(A44,'Mediana Reunião Selic 30D'!$A$2:$XFC$10000,MATCH(D$1,'Mediana Reunião Selic 30D'!$A$2:$XDF$2,0),FALSE))</f>
        <v>9</v>
      </c>
      <c r="E44" s="21">
        <f>IF(VLOOKUP(A44,'Mediana Reunião Selic 30D'!$A$2:$XFC$10000,MATCH(E$1,'Mediana Reunião Selic 30D'!$A$2:$XDF$2,0),FALSE)=0,NA(),VLOOKUP(A44,'Mediana Reunião Selic 30D'!$A$2:$XFC$10000,MATCH(E$1,'Mediana Reunião Selic 30D'!$A$2:$XDF$2,0),FALSE))</f>
        <v>8.5</v>
      </c>
      <c r="F44" s="21">
        <f>IF(VLOOKUP(A44,'Mediana Reunião Selic 30D'!$A$2:$XFC$10000,MATCH(F$1,'Mediana Reunião Selic 30D'!$A$2:$XDF$2,0),FALSE)=0,NA(),VLOOKUP(A44,'Mediana Reunião Selic 30D'!$A$2:$XFC$10000,MATCH(F$1,'Mediana Reunião Selic 30D'!$A$2:$XDF$2,0),FALSE))</f>
        <v>8.25</v>
      </c>
      <c r="G44" s="21" t="e">
        <f>IF(VLOOKUP(A44,'Mediana Reunião Selic 30D'!$A$2:$XFC$10000,MATCH(G$1,'Mediana Reunião Selic 30D'!$A$2:$XDF$2,0),FALSE)=0,NA(),VLOOKUP(A44,'Mediana Reunião Selic 30D'!$A$2:$XFC$10000,MATCH(G$1,'Mediana Reunião Selic 30D'!$A$2:$XDF$2,0),FALSE))</f>
        <v>#N/A</v>
      </c>
    </row>
    <row r="45" spans="1:7" x14ac:dyDescent="0.3">
      <c r="A45" s="20">
        <v>44627</v>
      </c>
      <c r="B45" s="21">
        <f>IF(VLOOKUP(A45,'Mediana Reunião Selic 30D'!$A$2:$XFC$10000,MATCH(B$1,'Mediana Reunião Selic 30D'!$A$2:$XDF$2,0),FALSE)=0,NA(),VLOOKUP(A45,'Mediana Reunião Selic 30D'!$A$2:$XFC$10000,MATCH(B$1,'Mediana Reunião Selic 30D'!$A$2:$XDF$2,0),FALSE))</f>
        <v>10</v>
      </c>
      <c r="C45" s="21">
        <f>IF(VLOOKUP(A45,'Mediana Reunião Selic 30D'!$A$2:$XFC$10000,MATCH(C$1,'Mediana Reunião Selic 30D'!$A$2:$XDF$2,0),FALSE)=0,NA(),VLOOKUP(A45,'Mediana Reunião Selic 30D'!$A$2:$XFC$10000,MATCH(C$1,'Mediana Reunião Selic 30D'!$A$2:$XDF$2,0),FALSE))</f>
        <v>9.25</v>
      </c>
      <c r="D45" s="21">
        <f>IF(VLOOKUP(A45,'Mediana Reunião Selic 30D'!$A$2:$XFC$10000,MATCH(D$1,'Mediana Reunião Selic 30D'!$A$2:$XDF$2,0),FALSE)=0,NA(),VLOOKUP(A45,'Mediana Reunião Selic 30D'!$A$2:$XFC$10000,MATCH(D$1,'Mediana Reunião Selic 30D'!$A$2:$XDF$2,0),FALSE))</f>
        <v>9</v>
      </c>
      <c r="E45" s="21">
        <f>IF(VLOOKUP(A45,'Mediana Reunião Selic 30D'!$A$2:$XFC$10000,MATCH(E$1,'Mediana Reunião Selic 30D'!$A$2:$XDF$2,0),FALSE)=0,NA(),VLOOKUP(A45,'Mediana Reunião Selic 30D'!$A$2:$XFC$10000,MATCH(E$1,'Mediana Reunião Selic 30D'!$A$2:$XDF$2,0),FALSE))</f>
        <v>8.5</v>
      </c>
      <c r="F45" s="21">
        <f>IF(VLOOKUP(A45,'Mediana Reunião Selic 30D'!$A$2:$XFC$10000,MATCH(F$1,'Mediana Reunião Selic 30D'!$A$2:$XDF$2,0),FALSE)=0,NA(),VLOOKUP(A45,'Mediana Reunião Selic 30D'!$A$2:$XFC$10000,MATCH(F$1,'Mediana Reunião Selic 30D'!$A$2:$XDF$2,0),FALSE))</f>
        <v>8.25</v>
      </c>
      <c r="G45" s="21" t="e">
        <f>IF(VLOOKUP(A45,'Mediana Reunião Selic 30D'!$A$2:$XFC$10000,MATCH(G$1,'Mediana Reunião Selic 30D'!$A$2:$XDF$2,0),FALSE)=0,NA(),VLOOKUP(A45,'Mediana Reunião Selic 30D'!$A$2:$XFC$10000,MATCH(G$1,'Mediana Reunião Selic 30D'!$A$2:$XDF$2,0),FALSE))</f>
        <v>#N/A</v>
      </c>
    </row>
    <row r="46" spans="1:7" x14ac:dyDescent="0.3">
      <c r="A46" s="20">
        <v>44628</v>
      </c>
      <c r="B46" s="21">
        <f>IF(VLOOKUP(A46,'Mediana Reunião Selic 30D'!$A$2:$XFC$10000,MATCH(B$1,'Mediana Reunião Selic 30D'!$A$2:$XDF$2,0),FALSE)=0,NA(),VLOOKUP(A46,'Mediana Reunião Selic 30D'!$A$2:$XFC$10000,MATCH(B$1,'Mediana Reunião Selic 30D'!$A$2:$XDF$2,0),FALSE))</f>
        <v>10</v>
      </c>
      <c r="C46" s="21">
        <f>IF(VLOOKUP(A46,'Mediana Reunião Selic 30D'!$A$2:$XFC$10000,MATCH(C$1,'Mediana Reunião Selic 30D'!$A$2:$XDF$2,0),FALSE)=0,NA(),VLOOKUP(A46,'Mediana Reunião Selic 30D'!$A$2:$XFC$10000,MATCH(C$1,'Mediana Reunião Selic 30D'!$A$2:$XDF$2,0),FALSE))</f>
        <v>9.25</v>
      </c>
      <c r="D46" s="21">
        <f>IF(VLOOKUP(A46,'Mediana Reunião Selic 30D'!$A$2:$XFC$10000,MATCH(D$1,'Mediana Reunião Selic 30D'!$A$2:$XDF$2,0),FALSE)=0,NA(),VLOOKUP(A46,'Mediana Reunião Selic 30D'!$A$2:$XFC$10000,MATCH(D$1,'Mediana Reunião Selic 30D'!$A$2:$XDF$2,0),FALSE))</f>
        <v>9</v>
      </c>
      <c r="E46" s="21">
        <f>IF(VLOOKUP(A46,'Mediana Reunião Selic 30D'!$A$2:$XFC$10000,MATCH(E$1,'Mediana Reunião Selic 30D'!$A$2:$XDF$2,0),FALSE)=0,NA(),VLOOKUP(A46,'Mediana Reunião Selic 30D'!$A$2:$XFC$10000,MATCH(E$1,'Mediana Reunião Selic 30D'!$A$2:$XDF$2,0),FALSE))</f>
        <v>8.5</v>
      </c>
      <c r="F46" s="21">
        <f>IF(VLOOKUP(A46,'Mediana Reunião Selic 30D'!$A$2:$XFC$10000,MATCH(F$1,'Mediana Reunião Selic 30D'!$A$2:$XDF$2,0),FALSE)=0,NA(),VLOOKUP(A46,'Mediana Reunião Selic 30D'!$A$2:$XFC$10000,MATCH(F$1,'Mediana Reunião Selic 30D'!$A$2:$XDF$2,0),FALSE))</f>
        <v>8.25</v>
      </c>
      <c r="G46" s="21" t="e">
        <f>IF(VLOOKUP(A46,'Mediana Reunião Selic 30D'!$A$2:$XFC$10000,MATCH(G$1,'Mediana Reunião Selic 30D'!$A$2:$XDF$2,0),FALSE)=0,NA(),VLOOKUP(A46,'Mediana Reunião Selic 30D'!$A$2:$XFC$10000,MATCH(G$1,'Mediana Reunião Selic 30D'!$A$2:$XDF$2,0),FALSE))</f>
        <v>#N/A</v>
      </c>
    </row>
    <row r="47" spans="1:7" x14ac:dyDescent="0.3">
      <c r="A47" s="20">
        <v>44629</v>
      </c>
      <c r="B47" s="21">
        <f>IF(VLOOKUP(A47,'Mediana Reunião Selic 30D'!$A$2:$XFC$10000,MATCH(B$1,'Mediana Reunião Selic 30D'!$A$2:$XDF$2,0),FALSE)=0,NA(),VLOOKUP(A47,'Mediana Reunião Selic 30D'!$A$2:$XFC$10000,MATCH(B$1,'Mediana Reunião Selic 30D'!$A$2:$XDF$2,0),FALSE))</f>
        <v>10.25</v>
      </c>
      <c r="C47" s="21">
        <f>IF(VLOOKUP(A47,'Mediana Reunião Selic 30D'!$A$2:$XFC$10000,MATCH(C$1,'Mediana Reunião Selic 30D'!$A$2:$XDF$2,0),FALSE)=0,NA(),VLOOKUP(A47,'Mediana Reunião Selic 30D'!$A$2:$XFC$10000,MATCH(C$1,'Mediana Reunião Selic 30D'!$A$2:$XDF$2,0),FALSE))</f>
        <v>9.5</v>
      </c>
      <c r="D47" s="21">
        <f>IF(VLOOKUP(A47,'Mediana Reunião Selic 30D'!$A$2:$XFC$10000,MATCH(D$1,'Mediana Reunião Selic 30D'!$A$2:$XDF$2,0),FALSE)=0,NA(),VLOOKUP(A47,'Mediana Reunião Selic 30D'!$A$2:$XFC$10000,MATCH(D$1,'Mediana Reunião Selic 30D'!$A$2:$XDF$2,0),FALSE))</f>
        <v>9</v>
      </c>
      <c r="E47" s="21">
        <f>IF(VLOOKUP(A47,'Mediana Reunião Selic 30D'!$A$2:$XFC$10000,MATCH(E$1,'Mediana Reunião Selic 30D'!$A$2:$XDF$2,0),FALSE)=0,NA(),VLOOKUP(A47,'Mediana Reunião Selic 30D'!$A$2:$XFC$10000,MATCH(E$1,'Mediana Reunião Selic 30D'!$A$2:$XDF$2,0),FALSE))</f>
        <v>8.5</v>
      </c>
      <c r="F47" s="21">
        <f>IF(VLOOKUP(A47,'Mediana Reunião Selic 30D'!$A$2:$XFC$10000,MATCH(F$1,'Mediana Reunião Selic 30D'!$A$2:$XDF$2,0),FALSE)=0,NA(),VLOOKUP(A47,'Mediana Reunião Selic 30D'!$A$2:$XFC$10000,MATCH(F$1,'Mediana Reunião Selic 30D'!$A$2:$XDF$2,0),FALSE))</f>
        <v>8.5</v>
      </c>
      <c r="G47" s="21" t="e">
        <f>IF(VLOOKUP(A47,'Mediana Reunião Selic 30D'!$A$2:$XFC$10000,MATCH(G$1,'Mediana Reunião Selic 30D'!$A$2:$XDF$2,0),FALSE)=0,NA(),VLOOKUP(A47,'Mediana Reunião Selic 30D'!$A$2:$XFC$10000,MATCH(G$1,'Mediana Reunião Selic 30D'!$A$2:$XDF$2,0),FALSE))</f>
        <v>#N/A</v>
      </c>
    </row>
    <row r="48" spans="1:7" x14ac:dyDescent="0.3">
      <c r="A48" s="20">
        <v>44630</v>
      </c>
      <c r="B48" s="21">
        <f>IF(VLOOKUP(A48,'Mediana Reunião Selic 30D'!$A$2:$XFC$10000,MATCH(B$1,'Mediana Reunião Selic 30D'!$A$2:$XDF$2,0),FALSE)=0,NA(),VLOOKUP(A48,'Mediana Reunião Selic 30D'!$A$2:$XFC$10000,MATCH(B$1,'Mediana Reunião Selic 30D'!$A$2:$XDF$2,0),FALSE))</f>
        <v>10.25</v>
      </c>
      <c r="C48" s="21">
        <f>IF(VLOOKUP(A48,'Mediana Reunião Selic 30D'!$A$2:$XFC$10000,MATCH(C$1,'Mediana Reunião Selic 30D'!$A$2:$XDF$2,0),FALSE)=0,NA(),VLOOKUP(A48,'Mediana Reunião Selic 30D'!$A$2:$XFC$10000,MATCH(C$1,'Mediana Reunião Selic 30D'!$A$2:$XDF$2,0),FALSE))</f>
        <v>9.5</v>
      </c>
      <c r="D48" s="21">
        <f>IF(VLOOKUP(A48,'Mediana Reunião Selic 30D'!$A$2:$XFC$10000,MATCH(D$1,'Mediana Reunião Selic 30D'!$A$2:$XDF$2,0),FALSE)=0,NA(),VLOOKUP(A48,'Mediana Reunião Selic 30D'!$A$2:$XFC$10000,MATCH(D$1,'Mediana Reunião Selic 30D'!$A$2:$XDF$2,0),FALSE))</f>
        <v>9</v>
      </c>
      <c r="E48" s="21">
        <f>IF(VLOOKUP(A48,'Mediana Reunião Selic 30D'!$A$2:$XFC$10000,MATCH(E$1,'Mediana Reunião Selic 30D'!$A$2:$XDF$2,0),FALSE)=0,NA(),VLOOKUP(A48,'Mediana Reunião Selic 30D'!$A$2:$XFC$10000,MATCH(E$1,'Mediana Reunião Selic 30D'!$A$2:$XDF$2,0),FALSE))</f>
        <v>8.75</v>
      </c>
      <c r="F48" s="21">
        <f>IF(VLOOKUP(A48,'Mediana Reunião Selic 30D'!$A$2:$XFC$10000,MATCH(F$1,'Mediana Reunião Selic 30D'!$A$2:$XDF$2,0),FALSE)=0,NA(),VLOOKUP(A48,'Mediana Reunião Selic 30D'!$A$2:$XFC$10000,MATCH(F$1,'Mediana Reunião Selic 30D'!$A$2:$XDF$2,0),FALSE))</f>
        <v>8.5</v>
      </c>
      <c r="G48" s="21" t="e">
        <f>IF(VLOOKUP(A48,'Mediana Reunião Selic 30D'!$A$2:$XFC$10000,MATCH(G$1,'Mediana Reunião Selic 30D'!$A$2:$XDF$2,0),FALSE)=0,NA(),VLOOKUP(A48,'Mediana Reunião Selic 30D'!$A$2:$XFC$10000,MATCH(G$1,'Mediana Reunião Selic 30D'!$A$2:$XDF$2,0),FALSE))</f>
        <v>#N/A</v>
      </c>
    </row>
    <row r="49" spans="1:7" x14ac:dyDescent="0.3">
      <c r="A49" s="20">
        <v>44631</v>
      </c>
      <c r="B49" s="21">
        <f>IF(VLOOKUP(A49,'Mediana Reunião Selic 30D'!$A$2:$XFC$10000,MATCH(B$1,'Mediana Reunião Selic 30D'!$A$2:$XDF$2,0),FALSE)=0,NA(),VLOOKUP(A49,'Mediana Reunião Selic 30D'!$A$2:$XFC$10000,MATCH(B$1,'Mediana Reunião Selic 30D'!$A$2:$XDF$2,0),FALSE))</f>
        <v>10.75</v>
      </c>
      <c r="C49" s="21">
        <f>IF(VLOOKUP(A49,'Mediana Reunião Selic 30D'!$A$2:$XFC$10000,MATCH(C$1,'Mediana Reunião Selic 30D'!$A$2:$XDF$2,0),FALSE)=0,NA(),VLOOKUP(A49,'Mediana Reunião Selic 30D'!$A$2:$XFC$10000,MATCH(C$1,'Mediana Reunião Selic 30D'!$A$2:$XDF$2,0),FALSE))</f>
        <v>10</v>
      </c>
      <c r="D49" s="21">
        <f>IF(VLOOKUP(A49,'Mediana Reunião Selic 30D'!$A$2:$XFC$10000,MATCH(D$1,'Mediana Reunião Selic 30D'!$A$2:$XDF$2,0),FALSE)=0,NA(),VLOOKUP(A49,'Mediana Reunião Selic 30D'!$A$2:$XFC$10000,MATCH(D$1,'Mediana Reunião Selic 30D'!$A$2:$XDF$2,0),FALSE))</f>
        <v>9.5</v>
      </c>
      <c r="E49" s="21">
        <f>IF(VLOOKUP(A49,'Mediana Reunião Selic 30D'!$A$2:$XFC$10000,MATCH(E$1,'Mediana Reunião Selic 30D'!$A$2:$XDF$2,0),FALSE)=0,NA(),VLOOKUP(A49,'Mediana Reunião Selic 30D'!$A$2:$XFC$10000,MATCH(E$1,'Mediana Reunião Selic 30D'!$A$2:$XDF$2,0),FALSE))</f>
        <v>9</v>
      </c>
      <c r="F49" s="21">
        <f>IF(VLOOKUP(A49,'Mediana Reunião Selic 30D'!$A$2:$XFC$10000,MATCH(F$1,'Mediana Reunião Selic 30D'!$A$2:$XDF$2,0),FALSE)=0,NA(),VLOOKUP(A49,'Mediana Reunião Selic 30D'!$A$2:$XFC$10000,MATCH(F$1,'Mediana Reunião Selic 30D'!$A$2:$XDF$2,0),FALSE))</f>
        <v>8.75</v>
      </c>
      <c r="G49" s="21" t="e">
        <f>IF(VLOOKUP(A49,'Mediana Reunião Selic 30D'!$A$2:$XFC$10000,MATCH(G$1,'Mediana Reunião Selic 30D'!$A$2:$XDF$2,0),FALSE)=0,NA(),VLOOKUP(A49,'Mediana Reunião Selic 30D'!$A$2:$XFC$10000,MATCH(G$1,'Mediana Reunião Selic 30D'!$A$2:$XDF$2,0),FALSE))</f>
        <v>#N/A</v>
      </c>
    </row>
    <row r="50" spans="1:7" x14ac:dyDescent="0.3">
      <c r="A50" s="20">
        <v>44634</v>
      </c>
      <c r="B50" s="21">
        <f>IF(VLOOKUP(A50,'Mediana Reunião Selic 30D'!$A$2:$XFC$10000,MATCH(B$1,'Mediana Reunião Selic 30D'!$A$2:$XDF$2,0),FALSE)=0,NA(),VLOOKUP(A50,'Mediana Reunião Selic 30D'!$A$2:$XFC$10000,MATCH(B$1,'Mediana Reunião Selic 30D'!$A$2:$XDF$2,0),FALSE))</f>
        <v>10.75</v>
      </c>
      <c r="C50" s="21">
        <f>IF(VLOOKUP(A50,'Mediana Reunião Selic 30D'!$A$2:$XFC$10000,MATCH(C$1,'Mediana Reunião Selic 30D'!$A$2:$XDF$2,0),FALSE)=0,NA(),VLOOKUP(A50,'Mediana Reunião Selic 30D'!$A$2:$XFC$10000,MATCH(C$1,'Mediana Reunião Selic 30D'!$A$2:$XDF$2,0),FALSE))</f>
        <v>10.25</v>
      </c>
      <c r="D50" s="21">
        <f>IF(VLOOKUP(A50,'Mediana Reunião Selic 30D'!$A$2:$XFC$10000,MATCH(D$1,'Mediana Reunião Selic 30D'!$A$2:$XDF$2,0),FALSE)=0,NA(),VLOOKUP(A50,'Mediana Reunião Selic 30D'!$A$2:$XFC$10000,MATCH(D$1,'Mediana Reunião Selic 30D'!$A$2:$XDF$2,0),FALSE))</f>
        <v>9.625</v>
      </c>
      <c r="E50" s="21">
        <f>IF(VLOOKUP(A50,'Mediana Reunião Selic 30D'!$A$2:$XFC$10000,MATCH(E$1,'Mediana Reunião Selic 30D'!$A$2:$XDF$2,0),FALSE)=0,NA(),VLOOKUP(A50,'Mediana Reunião Selic 30D'!$A$2:$XFC$10000,MATCH(E$1,'Mediana Reunião Selic 30D'!$A$2:$XDF$2,0),FALSE))</f>
        <v>9.125</v>
      </c>
      <c r="F50" s="21">
        <f>IF(VLOOKUP(A50,'Mediana Reunião Selic 30D'!$A$2:$XFC$10000,MATCH(F$1,'Mediana Reunião Selic 30D'!$A$2:$XDF$2,0),FALSE)=0,NA(),VLOOKUP(A50,'Mediana Reunião Selic 30D'!$A$2:$XFC$10000,MATCH(F$1,'Mediana Reunião Selic 30D'!$A$2:$XDF$2,0),FALSE))</f>
        <v>8.75</v>
      </c>
      <c r="G50" s="21" t="e">
        <f>IF(VLOOKUP(A50,'Mediana Reunião Selic 30D'!$A$2:$XFC$10000,MATCH(G$1,'Mediana Reunião Selic 30D'!$A$2:$XDF$2,0),FALSE)=0,NA(),VLOOKUP(A50,'Mediana Reunião Selic 30D'!$A$2:$XFC$10000,MATCH(G$1,'Mediana Reunião Selic 30D'!$A$2:$XDF$2,0),FALSE))</f>
        <v>#N/A</v>
      </c>
    </row>
    <row r="51" spans="1:7" x14ac:dyDescent="0.3">
      <c r="A51" s="20">
        <v>44635</v>
      </c>
      <c r="B51" s="21">
        <f>IF(VLOOKUP(A51,'Mediana Reunião Selic 30D'!$A$2:$XFC$10000,MATCH(B$1,'Mediana Reunião Selic 30D'!$A$2:$XDF$2,0),FALSE)=0,NA(),VLOOKUP(A51,'Mediana Reunião Selic 30D'!$A$2:$XFC$10000,MATCH(B$1,'Mediana Reunião Selic 30D'!$A$2:$XDF$2,0),FALSE))</f>
        <v>10.75</v>
      </c>
      <c r="C51" s="21">
        <f>IF(VLOOKUP(A51,'Mediana Reunião Selic 30D'!$A$2:$XFC$10000,MATCH(C$1,'Mediana Reunião Selic 30D'!$A$2:$XDF$2,0),FALSE)=0,NA(),VLOOKUP(A51,'Mediana Reunião Selic 30D'!$A$2:$XFC$10000,MATCH(C$1,'Mediana Reunião Selic 30D'!$A$2:$XDF$2,0),FALSE))</f>
        <v>10.25</v>
      </c>
      <c r="D51" s="21">
        <f>IF(VLOOKUP(A51,'Mediana Reunião Selic 30D'!$A$2:$XFC$10000,MATCH(D$1,'Mediana Reunião Selic 30D'!$A$2:$XDF$2,0),FALSE)=0,NA(),VLOOKUP(A51,'Mediana Reunião Selic 30D'!$A$2:$XFC$10000,MATCH(D$1,'Mediana Reunião Selic 30D'!$A$2:$XDF$2,0),FALSE))</f>
        <v>9.625</v>
      </c>
      <c r="E51" s="21">
        <f>IF(VLOOKUP(A51,'Mediana Reunião Selic 30D'!$A$2:$XFC$10000,MATCH(E$1,'Mediana Reunião Selic 30D'!$A$2:$XDF$2,0),FALSE)=0,NA(),VLOOKUP(A51,'Mediana Reunião Selic 30D'!$A$2:$XFC$10000,MATCH(E$1,'Mediana Reunião Selic 30D'!$A$2:$XDF$2,0),FALSE))</f>
        <v>9.125</v>
      </c>
      <c r="F51" s="21">
        <f>IF(VLOOKUP(A51,'Mediana Reunião Selic 30D'!$A$2:$XFC$10000,MATCH(F$1,'Mediana Reunião Selic 30D'!$A$2:$XDF$2,0),FALSE)=0,NA(),VLOOKUP(A51,'Mediana Reunião Selic 30D'!$A$2:$XFC$10000,MATCH(F$1,'Mediana Reunião Selic 30D'!$A$2:$XDF$2,0),FALSE))</f>
        <v>8.75</v>
      </c>
      <c r="G51" s="21" t="e">
        <f>IF(VLOOKUP(A51,'Mediana Reunião Selic 30D'!$A$2:$XFC$10000,MATCH(G$1,'Mediana Reunião Selic 30D'!$A$2:$XDF$2,0),FALSE)=0,NA(),VLOOKUP(A51,'Mediana Reunião Selic 30D'!$A$2:$XFC$10000,MATCH(G$1,'Mediana Reunião Selic 30D'!$A$2:$XDF$2,0),FALSE))</f>
        <v>#N/A</v>
      </c>
    </row>
    <row r="52" spans="1:7" x14ac:dyDescent="0.3">
      <c r="A52" s="20">
        <v>44636</v>
      </c>
      <c r="B52" s="21">
        <f>IF(VLOOKUP(A52,'Mediana Reunião Selic 30D'!$A$2:$XFC$10000,MATCH(B$1,'Mediana Reunião Selic 30D'!$A$2:$XDF$2,0),FALSE)=0,NA(),VLOOKUP(A52,'Mediana Reunião Selic 30D'!$A$2:$XFC$10000,MATCH(B$1,'Mediana Reunião Selic 30D'!$A$2:$XDF$2,0),FALSE))</f>
        <v>10.875</v>
      </c>
      <c r="C52" s="21">
        <f>IF(VLOOKUP(A52,'Mediana Reunião Selic 30D'!$A$2:$XFC$10000,MATCH(C$1,'Mediana Reunião Selic 30D'!$A$2:$XDF$2,0),FALSE)=0,NA(),VLOOKUP(A52,'Mediana Reunião Selic 30D'!$A$2:$XFC$10000,MATCH(C$1,'Mediana Reunião Selic 30D'!$A$2:$XDF$2,0),FALSE))</f>
        <v>10.25</v>
      </c>
      <c r="D52" s="21">
        <f>IF(VLOOKUP(A52,'Mediana Reunião Selic 30D'!$A$2:$XFC$10000,MATCH(D$1,'Mediana Reunião Selic 30D'!$A$2:$XDF$2,0),FALSE)=0,NA(),VLOOKUP(A52,'Mediana Reunião Selic 30D'!$A$2:$XFC$10000,MATCH(D$1,'Mediana Reunião Selic 30D'!$A$2:$XDF$2,0),FALSE))</f>
        <v>9.75</v>
      </c>
      <c r="E52" s="21">
        <f>IF(VLOOKUP(A52,'Mediana Reunião Selic 30D'!$A$2:$XFC$10000,MATCH(E$1,'Mediana Reunião Selic 30D'!$A$2:$XDF$2,0),FALSE)=0,NA(),VLOOKUP(A52,'Mediana Reunião Selic 30D'!$A$2:$XFC$10000,MATCH(E$1,'Mediana Reunião Selic 30D'!$A$2:$XDF$2,0),FALSE))</f>
        <v>9.125</v>
      </c>
      <c r="F52" s="21">
        <f>IF(VLOOKUP(A52,'Mediana Reunião Selic 30D'!$A$2:$XFC$10000,MATCH(F$1,'Mediana Reunião Selic 30D'!$A$2:$XDF$2,0),FALSE)=0,NA(),VLOOKUP(A52,'Mediana Reunião Selic 30D'!$A$2:$XFC$10000,MATCH(F$1,'Mediana Reunião Selic 30D'!$A$2:$XDF$2,0),FALSE))</f>
        <v>8.75</v>
      </c>
      <c r="G52" s="21" t="e">
        <f>IF(VLOOKUP(A52,'Mediana Reunião Selic 30D'!$A$2:$XFC$10000,MATCH(G$1,'Mediana Reunião Selic 30D'!$A$2:$XDF$2,0),FALSE)=0,NA(),VLOOKUP(A52,'Mediana Reunião Selic 30D'!$A$2:$XFC$10000,MATCH(G$1,'Mediana Reunião Selic 30D'!$A$2:$XDF$2,0),FALSE))</f>
        <v>#N/A</v>
      </c>
    </row>
    <row r="53" spans="1:7" x14ac:dyDescent="0.3">
      <c r="A53" s="20">
        <v>44637</v>
      </c>
      <c r="B53" s="21">
        <f>IF(VLOOKUP(A53,'Mediana Reunião Selic 30D'!$A$2:$XFC$10000,MATCH(B$1,'Mediana Reunião Selic 30D'!$A$2:$XDF$2,0),FALSE)=0,NA(),VLOOKUP(A53,'Mediana Reunião Selic 30D'!$A$2:$XFC$10000,MATCH(B$1,'Mediana Reunião Selic 30D'!$A$2:$XDF$2,0),FALSE))</f>
        <v>11</v>
      </c>
      <c r="C53" s="21">
        <f>IF(VLOOKUP(A53,'Mediana Reunião Selic 30D'!$A$2:$XFC$10000,MATCH(C$1,'Mediana Reunião Selic 30D'!$A$2:$XDF$2,0),FALSE)=0,NA(),VLOOKUP(A53,'Mediana Reunião Selic 30D'!$A$2:$XFC$10000,MATCH(C$1,'Mediana Reunião Selic 30D'!$A$2:$XDF$2,0),FALSE))</f>
        <v>10.25</v>
      </c>
      <c r="D53" s="21">
        <f>IF(VLOOKUP(A53,'Mediana Reunião Selic 30D'!$A$2:$XFC$10000,MATCH(D$1,'Mediana Reunião Selic 30D'!$A$2:$XDF$2,0),FALSE)=0,NA(),VLOOKUP(A53,'Mediana Reunião Selic 30D'!$A$2:$XFC$10000,MATCH(D$1,'Mediana Reunião Selic 30D'!$A$2:$XDF$2,0),FALSE))</f>
        <v>9.75</v>
      </c>
      <c r="E53" s="21">
        <f>IF(VLOOKUP(A53,'Mediana Reunião Selic 30D'!$A$2:$XFC$10000,MATCH(E$1,'Mediana Reunião Selic 30D'!$A$2:$XDF$2,0),FALSE)=0,NA(),VLOOKUP(A53,'Mediana Reunião Selic 30D'!$A$2:$XFC$10000,MATCH(E$1,'Mediana Reunião Selic 30D'!$A$2:$XDF$2,0),FALSE))</f>
        <v>9.25</v>
      </c>
      <c r="F53" s="21">
        <f>IF(VLOOKUP(A53,'Mediana Reunião Selic 30D'!$A$2:$XFC$10000,MATCH(F$1,'Mediana Reunião Selic 30D'!$A$2:$XDF$2,0),FALSE)=0,NA(),VLOOKUP(A53,'Mediana Reunião Selic 30D'!$A$2:$XFC$10000,MATCH(F$1,'Mediana Reunião Selic 30D'!$A$2:$XDF$2,0),FALSE))</f>
        <v>8.98</v>
      </c>
      <c r="G53" s="21" t="e">
        <f>IF(VLOOKUP(A53,'Mediana Reunião Selic 30D'!$A$2:$XFC$10000,MATCH(G$1,'Mediana Reunião Selic 30D'!$A$2:$XDF$2,0),FALSE)=0,NA(),VLOOKUP(A53,'Mediana Reunião Selic 30D'!$A$2:$XFC$10000,MATCH(G$1,'Mediana Reunião Selic 30D'!$A$2:$XDF$2,0),FALSE))</f>
        <v>#N/A</v>
      </c>
    </row>
    <row r="54" spans="1:7" x14ac:dyDescent="0.3">
      <c r="A54" s="20">
        <v>44638</v>
      </c>
      <c r="B54" s="21">
        <f>IF(VLOOKUP(A54,'Mediana Reunião Selic 30D'!$A$2:$XFC$10000,MATCH(B$1,'Mediana Reunião Selic 30D'!$A$2:$XDF$2,0),FALSE)=0,NA(),VLOOKUP(A54,'Mediana Reunião Selic 30D'!$A$2:$XFC$10000,MATCH(B$1,'Mediana Reunião Selic 30D'!$A$2:$XDF$2,0),FALSE))</f>
        <v>11</v>
      </c>
      <c r="C54" s="21">
        <f>IF(VLOOKUP(A54,'Mediana Reunião Selic 30D'!$A$2:$XFC$10000,MATCH(C$1,'Mediana Reunião Selic 30D'!$A$2:$XDF$2,0),FALSE)=0,NA(),VLOOKUP(A54,'Mediana Reunião Selic 30D'!$A$2:$XFC$10000,MATCH(C$1,'Mediana Reunião Selic 30D'!$A$2:$XDF$2,0),FALSE))</f>
        <v>10.5</v>
      </c>
      <c r="D54" s="21">
        <f>IF(VLOOKUP(A54,'Mediana Reunião Selic 30D'!$A$2:$XFC$10000,MATCH(D$1,'Mediana Reunião Selic 30D'!$A$2:$XDF$2,0),FALSE)=0,NA(),VLOOKUP(A54,'Mediana Reunião Selic 30D'!$A$2:$XFC$10000,MATCH(D$1,'Mediana Reunião Selic 30D'!$A$2:$XDF$2,0),FALSE))</f>
        <v>9.75</v>
      </c>
      <c r="E54" s="21">
        <f>IF(VLOOKUP(A54,'Mediana Reunião Selic 30D'!$A$2:$XFC$10000,MATCH(E$1,'Mediana Reunião Selic 30D'!$A$2:$XDF$2,0),FALSE)=0,NA(),VLOOKUP(A54,'Mediana Reunião Selic 30D'!$A$2:$XFC$10000,MATCH(E$1,'Mediana Reunião Selic 30D'!$A$2:$XDF$2,0),FALSE))</f>
        <v>9.25</v>
      </c>
      <c r="F54" s="21">
        <f>IF(VLOOKUP(A54,'Mediana Reunião Selic 30D'!$A$2:$XFC$10000,MATCH(F$1,'Mediana Reunião Selic 30D'!$A$2:$XDF$2,0),FALSE)=0,NA(),VLOOKUP(A54,'Mediana Reunião Selic 30D'!$A$2:$XFC$10000,MATCH(F$1,'Mediana Reunião Selic 30D'!$A$2:$XDF$2,0),FALSE))</f>
        <v>9</v>
      </c>
      <c r="G54" s="21" t="e">
        <f>IF(VLOOKUP(A54,'Mediana Reunião Selic 30D'!$A$2:$XFC$10000,MATCH(G$1,'Mediana Reunião Selic 30D'!$A$2:$XDF$2,0),FALSE)=0,NA(),VLOOKUP(A54,'Mediana Reunião Selic 30D'!$A$2:$XFC$10000,MATCH(G$1,'Mediana Reunião Selic 30D'!$A$2:$XDF$2,0),FALSE))</f>
        <v>#N/A</v>
      </c>
    </row>
    <row r="55" spans="1:7" x14ac:dyDescent="0.3">
      <c r="A55" s="20">
        <v>44641</v>
      </c>
      <c r="B55" s="21">
        <f>IF(VLOOKUP(A55,'Mediana Reunião Selic 30D'!$A$2:$XFC$10000,MATCH(B$1,'Mediana Reunião Selic 30D'!$A$2:$XDF$2,0),FALSE)=0,NA(),VLOOKUP(A55,'Mediana Reunião Selic 30D'!$A$2:$XFC$10000,MATCH(B$1,'Mediana Reunião Selic 30D'!$A$2:$XDF$2,0),FALSE))</f>
        <v>11</v>
      </c>
      <c r="C55" s="21">
        <f>IF(VLOOKUP(A55,'Mediana Reunião Selic 30D'!$A$2:$XFC$10000,MATCH(C$1,'Mediana Reunião Selic 30D'!$A$2:$XDF$2,0),FALSE)=0,NA(),VLOOKUP(A55,'Mediana Reunião Selic 30D'!$A$2:$XFC$10000,MATCH(C$1,'Mediana Reunião Selic 30D'!$A$2:$XDF$2,0),FALSE))</f>
        <v>10.5</v>
      </c>
      <c r="D55" s="21">
        <f>IF(VLOOKUP(A55,'Mediana Reunião Selic 30D'!$A$2:$XFC$10000,MATCH(D$1,'Mediana Reunião Selic 30D'!$A$2:$XDF$2,0),FALSE)=0,NA(),VLOOKUP(A55,'Mediana Reunião Selic 30D'!$A$2:$XFC$10000,MATCH(D$1,'Mediana Reunião Selic 30D'!$A$2:$XDF$2,0),FALSE))</f>
        <v>9.75</v>
      </c>
      <c r="E55" s="21">
        <f>IF(VLOOKUP(A55,'Mediana Reunião Selic 30D'!$A$2:$XFC$10000,MATCH(E$1,'Mediana Reunião Selic 30D'!$A$2:$XDF$2,0),FALSE)=0,NA(),VLOOKUP(A55,'Mediana Reunião Selic 30D'!$A$2:$XFC$10000,MATCH(E$1,'Mediana Reunião Selic 30D'!$A$2:$XDF$2,0),FALSE))</f>
        <v>9.25</v>
      </c>
      <c r="F55" s="21">
        <f>IF(VLOOKUP(A55,'Mediana Reunião Selic 30D'!$A$2:$XFC$10000,MATCH(F$1,'Mediana Reunião Selic 30D'!$A$2:$XDF$2,0),FALSE)=0,NA(),VLOOKUP(A55,'Mediana Reunião Selic 30D'!$A$2:$XFC$10000,MATCH(F$1,'Mediana Reunião Selic 30D'!$A$2:$XDF$2,0),FALSE))</f>
        <v>9</v>
      </c>
      <c r="G55" s="21" t="e">
        <f>IF(VLOOKUP(A55,'Mediana Reunião Selic 30D'!$A$2:$XFC$10000,MATCH(G$1,'Mediana Reunião Selic 30D'!$A$2:$XDF$2,0),FALSE)=0,NA(),VLOOKUP(A55,'Mediana Reunião Selic 30D'!$A$2:$XFC$10000,MATCH(G$1,'Mediana Reunião Selic 30D'!$A$2:$XDF$2,0),FALSE))</f>
        <v>#N/A</v>
      </c>
    </row>
    <row r="56" spans="1:7" x14ac:dyDescent="0.3">
      <c r="A56" s="20">
        <v>44642</v>
      </c>
      <c r="B56" s="21">
        <f>IF(VLOOKUP(A56,'Mediana Reunião Selic 30D'!$A$2:$XFC$10000,MATCH(B$1,'Mediana Reunião Selic 30D'!$A$2:$XDF$2,0),FALSE)=0,NA(),VLOOKUP(A56,'Mediana Reunião Selic 30D'!$A$2:$XFC$10000,MATCH(B$1,'Mediana Reunião Selic 30D'!$A$2:$XDF$2,0),FALSE))</f>
        <v>11</v>
      </c>
      <c r="C56" s="21">
        <f>IF(VLOOKUP(A56,'Mediana Reunião Selic 30D'!$A$2:$XFC$10000,MATCH(C$1,'Mediana Reunião Selic 30D'!$A$2:$XDF$2,0),FALSE)=0,NA(),VLOOKUP(A56,'Mediana Reunião Selic 30D'!$A$2:$XFC$10000,MATCH(C$1,'Mediana Reunião Selic 30D'!$A$2:$XDF$2,0),FALSE))</f>
        <v>10.5</v>
      </c>
      <c r="D56" s="21">
        <f>IF(VLOOKUP(A56,'Mediana Reunião Selic 30D'!$A$2:$XFC$10000,MATCH(D$1,'Mediana Reunião Selic 30D'!$A$2:$XDF$2,0),FALSE)=0,NA(),VLOOKUP(A56,'Mediana Reunião Selic 30D'!$A$2:$XFC$10000,MATCH(D$1,'Mediana Reunião Selic 30D'!$A$2:$XDF$2,0),FALSE))</f>
        <v>10</v>
      </c>
      <c r="E56" s="21">
        <f>IF(VLOOKUP(A56,'Mediana Reunião Selic 30D'!$A$2:$XFC$10000,MATCH(E$1,'Mediana Reunião Selic 30D'!$A$2:$XDF$2,0),FALSE)=0,NA(),VLOOKUP(A56,'Mediana Reunião Selic 30D'!$A$2:$XFC$10000,MATCH(E$1,'Mediana Reunião Selic 30D'!$A$2:$XDF$2,0),FALSE))</f>
        <v>9.25</v>
      </c>
      <c r="F56" s="21">
        <f>IF(VLOOKUP(A56,'Mediana Reunião Selic 30D'!$A$2:$XFC$10000,MATCH(F$1,'Mediana Reunião Selic 30D'!$A$2:$XDF$2,0),FALSE)=0,NA(),VLOOKUP(A56,'Mediana Reunião Selic 30D'!$A$2:$XFC$10000,MATCH(F$1,'Mediana Reunião Selic 30D'!$A$2:$XDF$2,0),FALSE))</f>
        <v>9</v>
      </c>
      <c r="G56" s="21" t="e">
        <f>IF(VLOOKUP(A56,'Mediana Reunião Selic 30D'!$A$2:$XFC$10000,MATCH(G$1,'Mediana Reunião Selic 30D'!$A$2:$XDF$2,0),FALSE)=0,NA(),VLOOKUP(A56,'Mediana Reunião Selic 30D'!$A$2:$XFC$10000,MATCH(G$1,'Mediana Reunião Selic 30D'!$A$2:$XDF$2,0),FALSE))</f>
        <v>#N/A</v>
      </c>
    </row>
    <row r="57" spans="1:7" x14ac:dyDescent="0.3">
      <c r="A57" s="20">
        <v>44643</v>
      </c>
      <c r="B57" s="21">
        <f>IF(VLOOKUP(A57,'Mediana Reunião Selic 30D'!$A$2:$XFC$10000,MATCH(B$1,'Mediana Reunião Selic 30D'!$A$2:$XDF$2,0),FALSE)=0,NA(),VLOOKUP(A57,'Mediana Reunião Selic 30D'!$A$2:$XFC$10000,MATCH(B$1,'Mediana Reunião Selic 30D'!$A$2:$XDF$2,0),FALSE))</f>
        <v>11</v>
      </c>
      <c r="C57" s="21">
        <f>IF(VLOOKUP(A57,'Mediana Reunião Selic 30D'!$A$2:$XFC$10000,MATCH(C$1,'Mediana Reunião Selic 30D'!$A$2:$XDF$2,0),FALSE)=0,NA(),VLOOKUP(A57,'Mediana Reunião Selic 30D'!$A$2:$XFC$10000,MATCH(C$1,'Mediana Reunião Selic 30D'!$A$2:$XDF$2,0),FALSE))</f>
        <v>10.5</v>
      </c>
      <c r="D57" s="21">
        <f>IF(VLOOKUP(A57,'Mediana Reunião Selic 30D'!$A$2:$XFC$10000,MATCH(D$1,'Mediana Reunião Selic 30D'!$A$2:$XDF$2,0),FALSE)=0,NA(),VLOOKUP(A57,'Mediana Reunião Selic 30D'!$A$2:$XFC$10000,MATCH(D$1,'Mediana Reunião Selic 30D'!$A$2:$XDF$2,0),FALSE))</f>
        <v>10</v>
      </c>
      <c r="E57" s="21">
        <f>IF(VLOOKUP(A57,'Mediana Reunião Selic 30D'!$A$2:$XFC$10000,MATCH(E$1,'Mediana Reunião Selic 30D'!$A$2:$XDF$2,0),FALSE)=0,NA(),VLOOKUP(A57,'Mediana Reunião Selic 30D'!$A$2:$XFC$10000,MATCH(E$1,'Mediana Reunião Selic 30D'!$A$2:$XDF$2,0),FALSE))</f>
        <v>9.25</v>
      </c>
      <c r="F57" s="21">
        <f>IF(VLOOKUP(A57,'Mediana Reunião Selic 30D'!$A$2:$XFC$10000,MATCH(F$1,'Mediana Reunião Selic 30D'!$A$2:$XDF$2,0),FALSE)=0,NA(),VLOOKUP(A57,'Mediana Reunião Selic 30D'!$A$2:$XFC$10000,MATCH(F$1,'Mediana Reunião Selic 30D'!$A$2:$XDF$2,0),FALSE))</f>
        <v>9</v>
      </c>
      <c r="G57" s="21" t="e">
        <f>IF(VLOOKUP(A57,'Mediana Reunião Selic 30D'!$A$2:$XFC$10000,MATCH(G$1,'Mediana Reunião Selic 30D'!$A$2:$XDF$2,0),FALSE)=0,NA(),VLOOKUP(A57,'Mediana Reunião Selic 30D'!$A$2:$XFC$10000,MATCH(G$1,'Mediana Reunião Selic 30D'!$A$2:$XDF$2,0),FALSE))</f>
        <v>#N/A</v>
      </c>
    </row>
    <row r="58" spans="1:7" x14ac:dyDescent="0.3">
      <c r="A58" s="20">
        <v>44644</v>
      </c>
      <c r="B58" s="21">
        <f>IF(VLOOKUP(A58,'Mediana Reunião Selic 30D'!$A$2:$XFC$10000,MATCH(B$1,'Mediana Reunião Selic 30D'!$A$2:$XDF$2,0),FALSE)=0,NA(),VLOOKUP(A58,'Mediana Reunião Selic 30D'!$A$2:$XFC$10000,MATCH(B$1,'Mediana Reunião Selic 30D'!$A$2:$XDF$2,0),FALSE))</f>
        <v>11</v>
      </c>
      <c r="C58" s="21">
        <f>IF(VLOOKUP(A58,'Mediana Reunião Selic 30D'!$A$2:$XFC$10000,MATCH(C$1,'Mediana Reunião Selic 30D'!$A$2:$XDF$2,0),FALSE)=0,NA(),VLOOKUP(A58,'Mediana Reunião Selic 30D'!$A$2:$XFC$10000,MATCH(C$1,'Mediana Reunião Selic 30D'!$A$2:$XDF$2,0),FALSE))</f>
        <v>10.5</v>
      </c>
      <c r="D58" s="21">
        <f>IF(VLOOKUP(A58,'Mediana Reunião Selic 30D'!$A$2:$XFC$10000,MATCH(D$1,'Mediana Reunião Selic 30D'!$A$2:$XDF$2,0),FALSE)=0,NA(),VLOOKUP(A58,'Mediana Reunião Selic 30D'!$A$2:$XFC$10000,MATCH(D$1,'Mediana Reunião Selic 30D'!$A$2:$XDF$2,0),FALSE))</f>
        <v>10</v>
      </c>
      <c r="E58" s="21">
        <f>IF(VLOOKUP(A58,'Mediana Reunião Selic 30D'!$A$2:$XFC$10000,MATCH(E$1,'Mediana Reunião Selic 30D'!$A$2:$XDF$2,0),FALSE)=0,NA(),VLOOKUP(A58,'Mediana Reunião Selic 30D'!$A$2:$XFC$10000,MATCH(E$1,'Mediana Reunião Selic 30D'!$A$2:$XDF$2,0),FALSE))</f>
        <v>9.36</v>
      </c>
      <c r="F58" s="21">
        <f>IF(VLOOKUP(A58,'Mediana Reunião Selic 30D'!$A$2:$XFC$10000,MATCH(F$1,'Mediana Reunião Selic 30D'!$A$2:$XDF$2,0),FALSE)=0,NA(),VLOOKUP(A58,'Mediana Reunião Selic 30D'!$A$2:$XFC$10000,MATCH(F$1,'Mediana Reunião Selic 30D'!$A$2:$XDF$2,0),FALSE))</f>
        <v>9</v>
      </c>
      <c r="G58" s="21" t="e">
        <f>IF(VLOOKUP(A58,'Mediana Reunião Selic 30D'!$A$2:$XFC$10000,MATCH(G$1,'Mediana Reunião Selic 30D'!$A$2:$XDF$2,0),FALSE)=0,NA(),VLOOKUP(A58,'Mediana Reunião Selic 30D'!$A$2:$XFC$10000,MATCH(G$1,'Mediana Reunião Selic 30D'!$A$2:$XDF$2,0),FALSE))</f>
        <v>#N/A</v>
      </c>
    </row>
    <row r="59" spans="1:7" x14ac:dyDescent="0.3">
      <c r="A59" s="20">
        <v>44645</v>
      </c>
      <c r="B59" s="21">
        <f>IF(VLOOKUP(A59,'Mediana Reunião Selic 30D'!$A$2:$XFC$10000,MATCH(B$1,'Mediana Reunião Selic 30D'!$A$2:$XDF$2,0),FALSE)=0,NA(),VLOOKUP(A59,'Mediana Reunião Selic 30D'!$A$2:$XFC$10000,MATCH(B$1,'Mediana Reunião Selic 30D'!$A$2:$XDF$2,0),FALSE))</f>
        <v>11.25</v>
      </c>
      <c r="C59" s="21">
        <f>IF(VLOOKUP(A59,'Mediana Reunião Selic 30D'!$A$2:$XFC$10000,MATCH(C$1,'Mediana Reunião Selic 30D'!$A$2:$XDF$2,0),FALSE)=0,NA(),VLOOKUP(A59,'Mediana Reunião Selic 30D'!$A$2:$XFC$10000,MATCH(C$1,'Mediana Reunião Selic 30D'!$A$2:$XDF$2,0),FALSE))</f>
        <v>10.5</v>
      </c>
      <c r="D59" s="21">
        <f>IF(VLOOKUP(A59,'Mediana Reunião Selic 30D'!$A$2:$XFC$10000,MATCH(D$1,'Mediana Reunião Selic 30D'!$A$2:$XDF$2,0),FALSE)=0,NA(),VLOOKUP(A59,'Mediana Reunião Selic 30D'!$A$2:$XFC$10000,MATCH(D$1,'Mediana Reunião Selic 30D'!$A$2:$XDF$2,0),FALSE))</f>
        <v>10</v>
      </c>
      <c r="E59" s="21">
        <f>IF(VLOOKUP(A59,'Mediana Reunião Selic 30D'!$A$2:$XFC$10000,MATCH(E$1,'Mediana Reunião Selic 30D'!$A$2:$XDF$2,0),FALSE)=0,NA(),VLOOKUP(A59,'Mediana Reunião Selic 30D'!$A$2:$XFC$10000,MATCH(E$1,'Mediana Reunião Selic 30D'!$A$2:$XDF$2,0),FALSE))</f>
        <v>9.5</v>
      </c>
      <c r="F59" s="21">
        <f>IF(VLOOKUP(A59,'Mediana Reunião Selic 30D'!$A$2:$XFC$10000,MATCH(F$1,'Mediana Reunião Selic 30D'!$A$2:$XDF$2,0),FALSE)=0,NA(),VLOOKUP(A59,'Mediana Reunião Selic 30D'!$A$2:$XFC$10000,MATCH(F$1,'Mediana Reunião Selic 30D'!$A$2:$XDF$2,0),FALSE))</f>
        <v>9</v>
      </c>
      <c r="G59" s="21" t="e">
        <f>IF(VLOOKUP(A59,'Mediana Reunião Selic 30D'!$A$2:$XFC$10000,MATCH(G$1,'Mediana Reunião Selic 30D'!$A$2:$XDF$2,0),FALSE)=0,NA(),VLOOKUP(A59,'Mediana Reunião Selic 30D'!$A$2:$XFC$10000,MATCH(G$1,'Mediana Reunião Selic 30D'!$A$2:$XDF$2,0),FALSE))</f>
        <v>#N/A</v>
      </c>
    </row>
    <row r="60" spans="1:7" x14ac:dyDescent="0.3">
      <c r="A60" s="20">
        <v>44648</v>
      </c>
      <c r="B60" s="21">
        <f>IF(VLOOKUP(A60,'Mediana Reunião Selic 30D'!$A$2:$XFC$10000,MATCH(B$1,'Mediana Reunião Selic 30D'!$A$2:$XDF$2,0),FALSE)=0,NA(),VLOOKUP(A60,'Mediana Reunião Selic 30D'!$A$2:$XFC$10000,MATCH(B$1,'Mediana Reunião Selic 30D'!$A$2:$XDF$2,0),FALSE))</f>
        <v>11.25</v>
      </c>
      <c r="C60" s="21">
        <f>IF(VLOOKUP(A60,'Mediana Reunião Selic 30D'!$A$2:$XFC$10000,MATCH(C$1,'Mediana Reunião Selic 30D'!$A$2:$XDF$2,0),FALSE)=0,NA(),VLOOKUP(A60,'Mediana Reunião Selic 30D'!$A$2:$XFC$10000,MATCH(C$1,'Mediana Reunião Selic 30D'!$A$2:$XDF$2,0),FALSE))</f>
        <v>10.5</v>
      </c>
      <c r="D60" s="21">
        <f>IF(VLOOKUP(A60,'Mediana Reunião Selic 30D'!$A$2:$XFC$10000,MATCH(D$1,'Mediana Reunião Selic 30D'!$A$2:$XDF$2,0),FALSE)=0,NA(),VLOOKUP(A60,'Mediana Reunião Selic 30D'!$A$2:$XFC$10000,MATCH(D$1,'Mediana Reunião Selic 30D'!$A$2:$XDF$2,0),FALSE))</f>
        <v>10</v>
      </c>
      <c r="E60" s="21">
        <f>IF(VLOOKUP(A60,'Mediana Reunião Selic 30D'!$A$2:$XFC$10000,MATCH(E$1,'Mediana Reunião Selic 30D'!$A$2:$XDF$2,0),FALSE)=0,NA(),VLOOKUP(A60,'Mediana Reunião Selic 30D'!$A$2:$XFC$10000,MATCH(E$1,'Mediana Reunião Selic 30D'!$A$2:$XDF$2,0),FALSE))</f>
        <v>9.5</v>
      </c>
      <c r="F60" s="21">
        <f>IF(VLOOKUP(A60,'Mediana Reunião Selic 30D'!$A$2:$XFC$10000,MATCH(F$1,'Mediana Reunião Selic 30D'!$A$2:$XDF$2,0),FALSE)=0,NA(),VLOOKUP(A60,'Mediana Reunião Selic 30D'!$A$2:$XFC$10000,MATCH(F$1,'Mediana Reunião Selic 30D'!$A$2:$XDF$2,0),FALSE))</f>
        <v>9</v>
      </c>
      <c r="G60" s="21" t="e">
        <f>IF(VLOOKUP(A60,'Mediana Reunião Selic 30D'!$A$2:$XFC$10000,MATCH(G$1,'Mediana Reunião Selic 30D'!$A$2:$XDF$2,0),FALSE)=0,NA(),VLOOKUP(A60,'Mediana Reunião Selic 30D'!$A$2:$XFC$10000,MATCH(G$1,'Mediana Reunião Selic 30D'!$A$2:$XDF$2,0),FALSE))</f>
        <v>#N/A</v>
      </c>
    </row>
    <row r="61" spans="1:7" x14ac:dyDescent="0.3">
      <c r="A61" s="20">
        <v>44649</v>
      </c>
      <c r="B61" s="21">
        <f>IF(VLOOKUP(A61,'Mediana Reunião Selic 30D'!$A$2:$XFC$10000,MATCH(B$1,'Mediana Reunião Selic 30D'!$A$2:$XDF$2,0),FALSE)=0,NA(),VLOOKUP(A61,'Mediana Reunião Selic 30D'!$A$2:$XFC$10000,MATCH(B$1,'Mediana Reunião Selic 30D'!$A$2:$XDF$2,0),FALSE))</f>
        <v>11.25</v>
      </c>
      <c r="C61" s="21">
        <f>IF(VLOOKUP(A61,'Mediana Reunião Selic 30D'!$A$2:$XFC$10000,MATCH(C$1,'Mediana Reunião Selic 30D'!$A$2:$XDF$2,0),FALSE)=0,NA(),VLOOKUP(A61,'Mediana Reunião Selic 30D'!$A$2:$XFC$10000,MATCH(C$1,'Mediana Reunião Selic 30D'!$A$2:$XDF$2,0),FALSE))</f>
        <v>10.5</v>
      </c>
      <c r="D61" s="21">
        <f>IF(VLOOKUP(A61,'Mediana Reunião Selic 30D'!$A$2:$XFC$10000,MATCH(D$1,'Mediana Reunião Selic 30D'!$A$2:$XDF$2,0),FALSE)=0,NA(),VLOOKUP(A61,'Mediana Reunião Selic 30D'!$A$2:$XFC$10000,MATCH(D$1,'Mediana Reunião Selic 30D'!$A$2:$XDF$2,0),FALSE))</f>
        <v>10</v>
      </c>
      <c r="E61" s="21">
        <f>IF(VLOOKUP(A61,'Mediana Reunião Selic 30D'!$A$2:$XFC$10000,MATCH(E$1,'Mediana Reunião Selic 30D'!$A$2:$XDF$2,0),FALSE)=0,NA(),VLOOKUP(A61,'Mediana Reunião Selic 30D'!$A$2:$XFC$10000,MATCH(E$1,'Mediana Reunião Selic 30D'!$A$2:$XDF$2,0),FALSE))</f>
        <v>9.5</v>
      </c>
      <c r="F61" s="21">
        <f>IF(VLOOKUP(A61,'Mediana Reunião Selic 30D'!$A$2:$XFC$10000,MATCH(F$1,'Mediana Reunião Selic 30D'!$A$2:$XDF$2,0),FALSE)=0,NA(),VLOOKUP(A61,'Mediana Reunião Selic 30D'!$A$2:$XFC$10000,MATCH(F$1,'Mediana Reunião Selic 30D'!$A$2:$XDF$2,0),FALSE))</f>
        <v>9</v>
      </c>
      <c r="G61" s="21" t="e">
        <f>IF(VLOOKUP(A61,'Mediana Reunião Selic 30D'!$A$2:$XFC$10000,MATCH(G$1,'Mediana Reunião Selic 30D'!$A$2:$XDF$2,0),FALSE)=0,NA(),VLOOKUP(A61,'Mediana Reunião Selic 30D'!$A$2:$XFC$10000,MATCH(G$1,'Mediana Reunião Selic 30D'!$A$2:$XDF$2,0),FALSE))</f>
        <v>#N/A</v>
      </c>
    </row>
    <row r="62" spans="1:7" x14ac:dyDescent="0.3">
      <c r="A62" s="20">
        <v>44650</v>
      </c>
      <c r="B62" s="21">
        <f>IF(VLOOKUP(A62,'Mediana Reunião Selic 30D'!$A$2:$XFC$10000,MATCH(B$1,'Mediana Reunião Selic 30D'!$A$2:$XDF$2,0),FALSE)=0,NA(),VLOOKUP(A62,'Mediana Reunião Selic 30D'!$A$2:$XFC$10000,MATCH(B$1,'Mediana Reunião Selic 30D'!$A$2:$XDF$2,0),FALSE))</f>
        <v>11.25</v>
      </c>
      <c r="C62" s="21">
        <f>IF(VLOOKUP(A62,'Mediana Reunião Selic 30D'!$A$2:$XFC$10000,MATCH(C$1,'Mediana Reunião Selic 30D'!$A$2:$XDF$2,0),FALSE)=0,NA(),VLOOKUP(A62,'Mediana Reunião Selic 30D'!$A$2:$XFC$10000,MATCH(C$1,'Mediana Reunião Selic 30D'!$A$2:$XDF$2,0),FALSE))</f>
        <v>10.5</v>
      </c>
      <c r="D62" s="21">
        <f>IF(VLOOKUP(A62,'Mediana Reunião Selic 30D'!$A$2:$XFC$10000,MATCH(D$1,'Mediana Reunião Selic 30D'!$A$2:$XDF$2,0),FALSE)=0,NA(),VLOOKUP(A62,'Mediana Reunião Selic 30D'!$A$2:$XFC$10000,MATCH(D$1,'Mediana Reunião Selic 30D'!$A$2:$XDF$2,0),FALSE))</f>
        <v>10</v>
      </c>
      <c r="E62" s="21">
        <f>IF(VLOOKUP(A62,'Mediana Reunião Selic 30D'!$A$2:$XFC$10000,MATCH(E$1,'Mediana Reunião Selic 30D'!$A$2:$XDF$2,0),FALSE)=0,NA(),VLOOKUP(A62,'Mediana Reunião Selic 30D'!$A$2:$XFC$10000,MATCH(E$1,'Mediana Reunião Selic 30D'!$A$2:$XDF$2,0),FALSE))</f>
        <v>9.5</v>
      </c>
      <c r="F62" s="21">
        <f>IF(VLOOKUP(A62,'Mediana Reunião Selic 30D'!$A$2:$XFC$10000,MATCH(F$1,'Mediana Reunião Selic 30D'!$A$2:$XDF$2,0),FALSE)=0,NA(),VLOOKUP(A62,'Mediana Reunião Selic 30D'!$A$2:$XFC$10000,MATCH(F$1,'Mediana Reunião Selic 30D'!$A$2:$XDF$2,0),FALSE))</f>
        <v>9</v>
      </c>
      <c r="G62" s="21" t="e">
        <f>IF(VLOOKUP(A62,'Mediana Reunião Selic 30D'!$A$2:$XFC$10000,MATCH(G$1,'Mediana Reunião Selic 30D'!$A$2:$XDF$2,0),FALSE)=0,NA(),VLOOKUP(A62,'Mediana Reunião Selic 30D'!$A$2:$XFC$10000,MATCH(G$1,'Mediana Reunião Selic 30D'!$A$2:$XDF$2,0),FALSE))</f>
        <v>#N/A</v>
      </c>
    </row>
    <row r="63" spans="1:7" x14ac:dyDescent="0.3">
      <c r="A63" s="20">
        <v>44651</v>
      </c>
      <c r="B63" s="21">
        <f>IF(VLOOKUP(A63,'Mediana Reunião Selic 30D'!$A$2:$XFC$10000,MATCH(B$1,'Mediana Reunião Selic 30D'!$A$2:$XDF$2,0),FALSE)=0,NA(),VLOOKUP(A63,'Mediana Reunião Selic 30D'!$A$2:$XFC$10000,MATCH(B$1,'Mediana Reunião Selic 30D'!$A$2:$XDF$2,0),FALSE))</f>
        <v>11.25</v>
      </c>
      <c r="C63" s="21">
        <f>IF(VLOOKUP(A63,'Mediana Reunião Selic 30D'!$A$2:$XFC$10000,MATCH(C$1,'Mediana Reunião Selic 30D'!$A$2:$XDF$2,0),FALSE)=0,NA(),VLOOKUP(A63,'Mediana Reunião Selic 30D'!$A$2:$XFC$10000,MATCH(C$1,'Mediana Reunião Selic 30D'!$A$2:$XDF$2,0),FALSE))</f>
        <v>10.5</v>
      </c>
      <c r="D63" s="21">
        <f>IF(VLOOKUP(A63,'Mediana Reunião Selic 30D'!$A$2:$XFC$10000,MATCH(D$1,'Mediana Reunião Selic 30D'!$A$2:$XDF$2,0),FALSE)=0,NA(),VLOOKUP(A63,'Mediana Reunião Selic 30D'!$A$2:$XFC$10000,MATCH(D$1,'Mediana Reunião Selic 30D'!$A$2:$XDF$2,0),FALSE))</f>
        <v>10</v>
      </c>
      <c r="E63" s="21">
        <f>IF(VLOOKUP(A63,'Mediana Reunião Selic 30D'!$A$2:$XFC$10000,MATCH(E$1,'Mediana Reunião Selic 30D'!$A$2:$XDF$2,0),FALSE)=0,NA(),VLOOKUP(A63,'Mediana Reunião Selic 30D'!$A$2:$XFC$10000,MATCH(E$1,'Mediana Reunião Selic 30D'!$A$2:$XDF$2,0),FALSE))</f>
        <v>9.5</v>
      </c>
      <c r="F63" s="21">
        <f>IF(VLOOKUP(A63,'Mediana Reunião Selic 30D'!$A$2:$XFC$10000,MATCH(F$1,'Mediana Reunião Selic 30D'!$A$2:$XDF$2,0),FALSE)=0,NA(),VLOOKUP(A63,'Mediana Reunião Selic 30D'!$A$2:$XFC$10000,MATCH(F$1,'Mediana Reunião Selic 30D'!$A$2:$XDF$2,0),FALSE))</f>
        <v>9</v>
      </c>
      <c r="G63" s="21" t="e">
        <f>IF(VLOOKUP(A63,'Mediana Reunião Selic 30D'!$A$2:$XFC$10000,MATCH(G$1,'Mediana Reunião Selic 30D'!$A$2:$XDF$2,0),FALSE)=0,NA(),VLOOKUP(A63,'Mediana Reunião Selic 30D'!$A$2:$XFC$10000,MATCH(G$1,'Mediana Reunião Selic 30D'!$A$2:$XDF$2,0),FALSE))</f>
        <v>#N/A</v>
      </c>
    </row>
    <row r="64" spans="1:7" x14ac:dyDescent="0.3">
      <c r="A64" s="20">
        <v>44652</v>
      </c>
      <c r="B64" s="21">
        <f>IF(VLOOKUP(A64,'Mediana Reunião Selic 30D'!$A$2:$XFC$10000,MATCH(B$1,'Mediana Reunião Selic 30D'!$A$2:$XDF$2,0),FALSE)=0,NA(),VLOOKUP(A64,'Mediana Reunião Selic 30D'!$A$2:$XFC$10000,MATCH(B$1,'Mediana Reunião Selic 30D'!$A$2:$XDF$2,0),FALSE))</f>
        <v>11.25</v>
      </c>
      <c r="C64" s="21">
        <f>IF(VLOOKUP(A64,'Mediana Reunião Selic 30D'!$A$2:$XFC$10000,MATCH(C$1,'Mediana Reunião Selic 30D'!$A$2:$XDF$2,0),FALSE)=0,NA(),VLOOKUP(A64,'Mediana Reunião Selic 30D'!$A$2:$XFC$10000,MATCH(C$1,'Mediana Reunião Selic 30D'!$A$2:$XDF$2,0),FALSE))</f>
        <v>10.5</v>
      </c>
      <c r="D64" s="21">
        <f>IF(VLOOKUP(A64,'Mediana Reunião Selic 30D'!$A$2:$XFC$10000,MATCH(D$1,'Mediana Reunião Selic 30D'!$A$2:$XDF$2,0),FALSE)=0,NA(),VLOOKUP(A64,'Mediana Reunião Selic 30D'!$A$2:$XFC$10000,MATCH(D$1,'Mediana Reunião Selic 30D'!$A$2:$XDF$2,0),FALSE))</f>
        <v>10</v>
      </c>
      <c r="E64" s="21">
        <f>IF(VLOOKUP(A64,'Mediana Reunião Selic 30D'!$A$2:$XFC$10000,MATCH(E$1,'Mediana Reunião Selic 30D'!$A$2:$XDF$2,0),FALSE)=0,NA(),VLOOKUP(A64,'Mediana Reunião Selic 30D'!$A$2:$XFC$10000,MATCH(E$1,'Mediana Reunião Selic 30D'!$A$2:$XDF$2,0),FALSE))</f>
        <v>9.5</v>
      </c>
      <c r="F64" s="21">
        <f>IF(VLOOKUP(A64,'Mediana Reunião Selic 30D'!$A$2:$XFC$10000,MATCH(F$1,'Mediana Reunião Selic 30D'!$A$2:$XDF$2,0),FALSE)=0,NA(),VLOOKUP(A64,'Mediana Reunião Selic 30D'!$A$2:$XFC$10000,MATCH(F$1,'Mediana Reunião Selic 30D'!$A$2:$XDF$2,0),FALSE))</f>
        <v>9</v>
      </c>
      <c r="G64" s="21" t="e">
        <f>IF(VLOOKUP(A64,'Mediana Reunião Selic 30D'!$A$2:$XFC$10000,MATCH(G$1,'Mediana Reunião Selic 30D'!$A$2:$XDF$2,0),FALSE)=0,NA(),VLOOKUP(A64,'Mediana Reunião Selic 30D'!$A$2:$XFC$10000,MATCH(G$1,'Mediana Reunião Selic 30D'!$A$2:$XDF$2,0),FALSE))</f>
        <v>#N/A</v>
      </c>
    </row>
    <row r="65" spans="1:7" x14ac:dyDescent="0.3">
      <c r="A65" s="20">
        <v>44655</v>
      </c>
      <c r="B65" s="21">
        <f>IF(VLOOKUP(A65,'Mediana Reunião Selic 30D'!$A$2:$XFC$10000,MATCH(B$1,'Mediana Reunião Selic 30D'!$A$2:$XDF$2,0),FALSE)=0,NA(),VLOOKUP(A65,'Mediana Reunião Selic 30D'!$A$2:$XFC$10000,MATCH(B$1,'Mediana Reunião Selic 30D'!$A$2:$XDF$2,0),FALSE))</f>
        <v>11.25</v>
      </c>
      <c r="C65" s="21">
        <f>IF(VLOOKUP(A65,'Mediana Reunião Selic 30D'!$A$2:$XFC$10000,MATCH(C$1,'Mediana Reunião Selic 30D'!$A$2:$XDF$2,0),FALSE)=0,NA(),VLOOKUP(A65,'Mediana Reunião Selic 30D'!$A$2:$XFC$10000,MATCH(C$1,'Mediana Reunião Selic 30D'!$A$2:$XDF$2,0),FALSE))</f>
        <v>10.5</v>
      </c>
      <c r="D65" s="21">
        <f>IF(VLOOKUP(A65,'Mediana Reunião Selic 30D'!$A$2:$XFC$10000,MATCH(D$1,'Mediana Reunião Selic 30D'!$A$2:$XDF$2,0),FALSE)=0,NA(),VLOOKUP(A65,'Mediana Reunião Selic 30D'!$A$2:$XFC$10000,MATCH(D$1,'Mediana Reunião Selic 30D'!$A$2:$XDF$2,0),FALSE))</f>
        <v>10</v>
      </c>
      <c r="E65" s="21">
        <f>IF(VLOOKUP(A65,'Mediana Reunião Selic 30D'!$A$2:$XFC$10000,MATCH(E$1,'Mediana Reunião Selic 30D'!$A$2:$XDF$2,0),FALSE)=0,NA(),VLOOKUP(A65,'Mediana Reunião Selic 30D'!$A$2:$XFC$10000,MATCH(E$1,'Mediana Reunião Selic 30D'!$A$2:$XDF$2,0),FALSE))</f>
        <v>9.5</v>
      </c>
      <c r="F65" s="21">
        <f>IF(VLOOKUP(A65,'Mediana Reunião Selic 30D'!$A$2:$XFC$10000,MATCH(F$1,'Mediana Reunião Selic 30D'!$A$2:$XDF$2,0),FALSE)=0,NA(),VLOOKUP(A65,'Mediana Reunião Selic 30D'!$A$2:$XFC$10000,MATCH(F$1,'Mediana Reunião Selic 30D'!$A$2:$XDF$2,0),FALSE))</f>
        <v>9</v>
      </c>
      <c r="G65" s="21" t="e">
        <f>IF(VLOOKUP(A65,'Mediana Reunião Selic 30D'!$A$2:$XFC$10000,MATCH(G$1,'Mediana Reunião Selic 30D'!$A$2:$XDF$2,0),FALSE)=0,NA(),VLOOKUP(A65,'Mediana Reunião Selic 30D'!$A$2:$XFC$10000,MATCH(G$1,'Mediana Reunião Selic 30D'!$A$2:$XDF$2,0),FALSE))</f>
        <v>#N/A</v>
      </c>
    </row>
    <row r="66" spans="1:7" x14ac:dyDescent="0.3">
      <c r="A66" s="20">
        <v>44656</v>
      </c>
      <c r="B66" s="21">
        <f>IF(VLOOKUP(A66,'Mediana Reunião Selic 30D'!$A$2:$XFC$10000,MATCH(B$1,'Mediana Reunião Selic 30D'!$A$2:$XDF$2,0),FALSE)=0,NA(),VLOOKUP(A66,'Mediana Reunião Selic 30D'!$A$2:$XFC$10000,MATCH(B$1,'Mediana Reunião Selic 30D'!$A$2:$XDF$2,0),FALSE))</f>
        <v>11.25</v>
      </c>
      <c r="C66" s="21">
        <f>IF(VLOOKUP(A66,'Mediana Reunião Selic 30D'!$A$2:$XFC$10000,MATCH(C$1,'Mediana Reunião Selic 30D'!$A$2:$XDF$2,0),FALSE)=0,NA(),VLOOKUP(A66,'Mediana Reunião Selic 30D'!$A$2:$XFC$10000,MATCH(C$1,'Mediana Reunião Selic 30D'!$A$2:$XDF$2,0),FALSE))</f>
        <v>10.5</v>
      </c>
      <c r="D66" s="21">
        <f>IF(VLOOKUP(A66,'Mediana Reunião Selic 30D'!$A$2:$XFC$10000,MATCH(D$1,'Mediana Reunião Selic 30D'!$A$2:$XDF$2,0),FALSE)=0,NA(),VLOOKUP(A66,'Mediana Reunião Selic 30D'!$A$2:$XFC$10000,MATCH(D$1,'Mediana Reunião Selic 30D'!$A$2:$XDF$2,0),FALSE))</f>
        <v>10</v>
      </c>
      <c r="E66" s="21">
        <f>IF(VLOOKUP(A66,'Mediana Reunião Selic 30D'!$A$2:$XFC$10000,MATCH(E$1,'Mediana Reunião Selic 30D'!$A$2:$XDF$2,0),FALSE)=0,NA(),VLOOKUP(A66,'Mediana Reunião Selic 30D'!$A$2:$XFC$10000,MATCH(E$1,'Mediana Reunião Selic 30D'!$A$2:$XDF$2,0),FALSE))</f>
        <v>9.5</v>
      </c>
      <c r="F66" s="21">
        <f>IF(VLOOKUP(A66,'Mediana Reunião Selic 30D'!$A$2:$XFC$10000,MATCH(F$1,'Mediana Reunião Selic 30D'!$A$2:$XDF$2,0),FALSE)=0,NA(),VLOOKUP(A66,'Mediana Reunião Selic 30D'!$A$2:$XFC$10000,MATCH(F$1,'Mediana Reunião Selic 30D'!$A$2:$XDF$2,0),FALSE))</f>
        <v>9</v>
      </c>
      <c r="G66" s="21" t="e">
        <f>IF(VLOOKUP(A66,'Mediana Reunião Selic 30D'!$A$2:$XFC$10000,MATCH(G$1,'Mediana Reunião Selic 30D'!$A$2:$XDF$2,0),FALSE)=0,NA(),VLOOKUP(A66,'Mediana Reunião Selic 30D'!$A$2:$XFC$10000,MATCH(G$1,'Mediana Reunião Selic 30D'!$A$2:$XDF$2,0),FALSE))</f>
        <v>#N/A</v>
      </c>
    </row>
    <row r="67" spans="1:7" x14ac:dyDescent="0.3">
      <c r="A67" s="20">
        <v>44657</v>
      </c>
      <c r="B67" s="21">
        <f>IF(VLOOKUP(A67,'Mediana Reunião Selic 30D'!$A$2:$XFC$10000,MATCH(B$1,'Mediana Reunião Selic 30D'!$A$2:$XDF$2,0),FALSE)=0,NA(),VLOOKUP(A67,'Mediana Reunião Selic 30D'!$A$2:$XFC$10000,MATCH(B$1,'Mediana Reunião Selic 30D'!$A$2:$XDF$2,0),FALSE))</f>
        <v>11.25</v>
      </c>
      <c r="C67" s="21">
        <f>IF(VLOOKUP(A67,'Mediana Reunião Selic 30D'!$A$2:$XFC$10000,MATCH(C$1,'Mediana Reunião Selic 30D'!$A$2:$XDF$2,0),FALSE)=0,NA(),VLOOKUP(A67,'Mediana Reunião Selic 30D'!$A$2:$XFC$10000,MATCH(C$1,'Mediana Reunião Selic 30D'!$A$2:$XDF$2,0),FALSE))</f>
        <v>10.5</v>
      </c>
      <c r="D67" s="21">
        <f>IF(VLOOKUP(A67,'Mediana Reunião Selic 30D'!$A$2:$XFC$10000,MATCH(D$1,'Mediana Reunião Selic 30D'!$A$2:$XDF$2,0),FALSE)=0,NA(),VLOOKUP(A67,'Mediana Reunião Selic 30D'!$A$2:$XFC$10000,MATCH(D$1,'Mediana Reunião Selic 30D'!$A$2:$XDF$2,0),FALSE))</f>
        <v>10</v>
      </c>
      <c r="E67" s="21">
        <f>IF(VLOOKUP(A67,'Mediana Reunião Selic 30D'!$A$2:$XFC$10000,MATCH(E$1,'Mediana Reunião Selic 30D'!$A$2:$XDF$2,0),FALSE)=0,NA(),VLOOKUP(A67,'Mediana Reunião Selic 30D'!$A$2:$XFC$10000,MATCH(E$1,'Mediana Reunião Selic 30D'!$A$2:$XDF$2,0),FALSE))</f>
        <v>9.5</v>
      </c>
      <c r="F67" s="21">
        <f>IF(VLOOKUP(A67,'Mediana Reunião Selic 30D'!$A$2:$XFC$10000,MATCH(F$1,'Mediana Reunião Selic 30D'!$A$2:$XDF$2,0),FALSE)=0,NA(),VLOOKUP(A67,'Mediana Reunião Selic 30D'!$A$2:$XFC$10000,MATCH(F$1,'Mediana Reunião Selic 30D'!$A$2:$XDF$2,0),FALSE))</f>
        <v>9</v>
      </c>
      <c r="G67" s="21" t="e">
        <f>IF(VLOOKUP(A67,'Mediana Reunião Selic 30D'!$A$2:$XFC$10000,MATCH(G$1,'Mediana Reunião Selic 30D'!$A$2:$XDF$2,0),FALSE)=0,NA(),VLOOKUP(A67,'Mediana Reunião Selic 30D'!$A$2:$XFC$10000,MATCH(G$1,'Mediana Reunião Selic 30D'!$A$2:$XDF$2,0),FALSE))</f>
        <v>#N/A</v>
      </c>
    </row>
    <row r="68" spans="1:7" x14ac:dyDescent="0.3">
      <c r="A68" s="20">
        <v>44658</v>
      </c>
      <c r="B68" s="21">
        <f>IF(VLOOKUP(A68,'Mediana Reunião Selic 30D'!$A$2:$XFC$10000,MATCH(B$1,'Mediana Reunião Selic 30D'!$A$2:$XDF$2,0),FALSE)=0,NA(),VLOOKUP(A68,'Mediana Reunião Selic 30D'!$A$2:$XFC$10000,MATCH(B$1,'Mediana Reunião Selic 30D'!$A$2:$XDF$2,0),FALSE))</f>
        <v>11.25</v>
      </c>
      <c r="C68" s="21">
        <f>IF(VLOOKUP(A68,'Mediana Reunião Selic 30D'!$A$2:$XFC$10000,MATCH(C$1,'Mediana Reunião Selic 30D'!$A$2:$XDF$2,0),FALSE)=0,NA(),VLOOKUP(A68,'Mediana Reunião Selic 30D'!$A$2:$XFC$10000,MATCH(C$1,'Mediana Reunião Selic 30D'!$A$2:$XDF$2,0),FALSE))</f>
        <v>10.5</v>
      </c>
      <c r="D68" s="21">
        <f>IF(VLOOKUP(A68,'Mediana Reunião Selic 30D'!$A$2:$XFC$10000,MATCH(D$1,'Mediana Reunião Selic 30D'!$A$2:$XDF$2,0),FALSE)=0,NA(),VLOOKUP(A68,'Mediana Reunião Selic 30D'!$A$2:$XFC$10000,MATCH(D$1,'Mediana Reunião Selic 30D'!$A$2:$XDF$2,0),FALSE))</f>
        <v>10</v>
      </c>
      <c r="E68" s="21">
        <f>IF(VLOOKUP(A68,'Mediana Reunião Selic 30D'!$A$2:$XFC$10000,MATCH(E$1,'Mediana Reunião Selic 30D'!$A$2:$XDF$2,0),FALSE)=0,NA(),VLOOKUP(A68,'Mediana Reunião Selic 30D'!$A$2:$XFC$10000,MATCH(E$1,'Mediana Reunião Selic 30D'!$A$2:$XDF$2,0),FALSE))</f>
        <v>9.5</v>
      </c>
      <c r="F68" s="21">
        <f>IF(VLOOKUP(A68,'Mediana Reunião Selic 30D'!$A$2:$XFC$10000,MATCH(F$1,'Mediana Reunião Selic 30D'!$A$2:$XDF$2,0),FALSE)=0,NA(),VLOOKUP(A68,'Mediana Reunião Selic 30D'!$A$2:$XFC$10000,MATCH(F$1,'Mediana Reunião Selic 30D'!$A$2:$XDF$2,0),FALSE))</f>
        <v>9</v>
      </c>
      <c r="G68" s="21" t="e">
        <f>IF(VLOOKUP(A68,'Mediana Reunião Selic 30D'!$A$2:$XFC$10000,MATCH(G$1,'Mediana Reunião Selic 30D'!$A$2:$XDF$2,0),FALSE)=0,NA(),VLOOKUP(A68,'Mediana Reunião Selic 30D'!$A$2:$XFC$10000,MATCH(G$1,'Mediana Reunião Selic 30D'!$A$2:$XDF$2,0),FALSE))</f>
        <v>#N/A</v>
      </c>
    </row>
    <row r="69" spans="1:7" x14ac:dyDescent="0.3">
      <c r="A69" s="20">
        <v>44659</v>
      </c>
      <c r="B69" s="21">
        <f>IF(VLOOKUP(A69,'Mediana Reunião Selic 30D'!$A$2:$XFC$10000,MATCH(B$1,'Mediana Reunião Selic 30D'!$A$2:$XDF$2,0),FALSE)=0,NA(),VLOOKUP(A69,'Mediana Reunião Selic 30D'!$A$2:$XFC$10000,MATCH(B$1,'Mediana Reunião Selic 30D'!$A$2:$XDF$2,0),FALSE))</f>
        <v>11.25</v>
      </c>
      <c r="C69" s="21">
        <f>IF(VLOOKUP(A69,'Mediana Reunião Selic 30D'!$A$2:$XFC$10000,MATCH(C$1,'Mediana Reunião Selic 30D'!$A$2:$XDF$2,0),FALSE)=0,NA(),VLOOKUP(A69,'Mediana Reunião Selic 30D'!$A$2:$XFC$10000,MATCH(C$1,'Mediana Reunião Selic 30D'!$A$2:$XDF$2,0),FALSE))</f>
        <v>10.5</v>
      </c>
      <c r="D69" s="21">
        <f>IF(VLOOKUP(A69,'Mediana Reunião Selic 30D'!$A$2:$XFC$10000,MATCH(D$1,'Mediana Reunião Selic 30D'!$A$2:$XDF$2,0),FALSE)=0,NA(),VLOOKUP(A69,'Mediana Reunião Selic 30D'!$A$2:$XFC$10000,MATCH(D$1,'Mediana Reunião Selic 30D'!$A$2:$XDF$2,0),FALSE))</f>
        <v>10</v>
      </c>
      <c r="E69" s="21">
        <f>IF(VLOOKUP(A69,'Mediana Reunião Selic 30D'!$A$2:$XFC$10000,MATCH(E$1,'Mediana Reunião Selic 30D'!$A$2:$XDF$2,0),FALSE)=0,NA(),VLOOKUP(A69,'Mediana Reunião Selic 30D'!$A$2:$XFC$10000,MATCH(E$1,'Mediana Reunião Selic 30D'!$A$2:$XDF$2,0),FALSE))</f>
        <v>9.5</v>
      </c>
      <c r="F69" s="21">
        <f>IF(VLOOKUP(A69,'Mediana Reunião Selic 30D'!$A$2:$XFC$10000,MATCH(F$1,'Mediana Reunião Selic 30D'!$A$2:$XDF$2,0),FALSE)=0,NA(),VLOOKUP(A69,'Mediana Reunião Selic 30D'!$A$2:$XFC$10000,MATCH(F$1,'Mediana Reunião Selic 30D'!$A$2:$XDF$2,0),FALSE))</f>
        <v>9</v>
      </c>
      <c r="G69" s="21" t="e">
        <f>IF(VLOOKUP(A69,'Mediana Reunião Selic 30D'!$A$2:$XFC$10000,MATCH(G$1,'Mediana Reunião Selic 30D'!$A$2:$XDF$2,0),FALSE)=0,NA(),VLOOKUP(A69,'Mediana Reunião Selic 30D'!$A$2:$XFC$10000,MATCH(G$1,'Mediana Reunião Selic 30D'!$A$2:$XDF$2,0),FALSE))</f>
        <v>#N/A</v>
      </c>
    </row>
    <row r="70" spans="1:7" x14ac:dyDescent="0.3">
      <c r="A70" s="20">
        <v>44662</v>
      </c>
      <c r="B70" s="21">
        <f>IF(VLOOKUP(A70,'Mediana Reunião Selic 30D'!$A$2:$XFC$10000,MATCH(B$1,'Mediana Reunião Selic 30D'!$A$2:$XDF$2,0),FALSE)=0,NA(),VLOOKUP(A70,'Mediana Reunião Selic 30D'!$A$2:$XFC$10000,MATCH(B$1,'Mediana Reunião Selic 30D'!$A$2:$XDF$2,0),FALSE))</f>
        <v>11.25</v>
      </c>
      <c r="C70" s="21">
        <f>IF(VLOOKUP(A70,'Mediana Reunião Selic 30D'!$A$2:$XFC$10000,MATCH(C$1,'Mediana Reunião Selic 30D'!$A$2:$XDF$2,0),FALSE)=0,NA(),VLOOKUP(A70,'Mediana Reunião Selic 30D'!$A$2:$XFC$10000,MATCH(C$1,'Mediana Reunião Selic 30D'!$A$2:$XDF$2,0),FALSE))</f>
        <v>10.5</v>
      </c>
      <c r="D70" s="21">
        <f>IF(VLOOKUP(A70,'Mediana Reunião Selic 30D'!$A$2:$XFC$10000,MATCH(D$1,'Mediana Reunião Selic 30D'!$A$2:$XDF$2,0),FALSE)=0,NA(),VLOOKUP(A70,'Mediana Reunião Selic 30D'!$A$2:$XFC$10000,MATCH(D$1,'Mediana Reunião Selic 30D'!$A$2:$XDF$2,0),FALSE))</f>
        <v>10</v>
      </c>
      <c r="E70" s="21">
        <f>IF(VLOOKUP(A70,'Mediana Reunião Selic 30D'!$A$2:$XFC$10000,MATCH(E$1,'Mediana Reunião Selic 30D'!$A$2:$XDF$2,0),FALSE)=0,NA(),VLOOKUP(A70,'Mediana Reunião Selic 30D'!$A$2:$XFC$10000,MATCH(E$1,'Mediana Reunião Selic 30D'!$A$2:$XDF$2,0),FALSE))</f>
        <v>9.5</v>
      </c>
      <c r="F70" s="21">
        <f>IF(VLOOKUP(A70,'Mediana Reunião Selic 30D'!$A$2:$XFC$10000,MATCH(F$1,'Mediana Reunião Selic 30D'!$A$2:$XDF$2,0),FALSE)=0,NA(),VLOOKUP(A70,'Mediana Reunião Selic 30D'!$A$2:$XFC$10000,MATCH(F$1,'Mediana Reunião Selic 30D'!$A$2:$XDF$2,0),FALSE))</f>
        <v>9</v>
      </c>
      <c r="G70" s="21" t="e">
        <f>IF(VLOOKUP(A70,'Mediana Reunião Selic 30D'!$A$2:$XFC$10000,MATCH(G$1,'Mediana Reunião Selic 30D'!$A$2:$XDF$2,0),FALSE)=0,NA(),VLOOKUP(A70,'Mediana Reunião Selic 30D'!$A$2:$XFC$10000,MATCH(G$1,'Mediana Reunião Selic 30D'!$A$2:$XDF$2,0),FALSE))</f>
        <v>#N/A</v>
      </c>
    </row>
    <row r="71" spans="1:7" x14ac:dyDescent="0.3">
      <c r="A71" s="20">
        <v>44663</v>
      </c>
      <c r="B71" s="21">
        <f>IF(VLOOKUP(A71,'Mediana Reunião Selic 30D'!$A$2:$XFC$10000,MATCH(B$1,'Mediana Reunião Selic 30D'!$A$2:$XDF$2,0),FALSE)=0,NA(),VLOOKUP(A71,'Mediana Reunião Selic 30D'!$A$2:$XFC$10000,MATCH(B$1,'Mediana Reunião Selic 30D'!$A$2:$XDF$2,0),FALSE))</f>
        <v>11.25</v>
      </c>
      <c r="C71" s="21">
        <f>IF(VLOOKUP(A71,'Mediana Reunião Selic 30D'!$A$2:$XFC$10000,MATCH(C$1,'Mediana Reunião Selic 30D'!$A$2:$XDF$2,0),FALSE)=0,NA(),VLOOKUP(A71,'Mediana Reunião Selic 30D'!$A$2:$XFC$10000,MATCH(C$1,'Mediana Reunião Selic 30D'!$A$2:$XDF$2,0),FALSE))</f>
        <v>10.5</v>
      </c>
      <c r="D71" s="21">
        <f>IF(VLOOKUP(A71,'Mediana Reunião Selic 30D'!$A$2:$XFC$10000,MATCH(D$1,'Mediana Reunião Selic 30D'!$A$2:$XDF$2,0),FALSE)=0,NA(),VLOOKUP(A71,'Mediana Reunião Selic 30D'!$A$2:$XFC$10000,MATCH(D$1,'Mediana Reunião Selic 30D'!$A$2:$XDF$2,0),FALSE))</f>
        <v>10</v>
      </c>
      <c r="E71" s="21">
        <f>IF(VLOOKUP(A71,'Mediana Reunião Selic 30D'!$A$2:$XFC$10000,MATCH(E$1,'Mediana Reunião Selic 30D'!$A$2:$XDF$2,0),FALSE)=0,NA(),VLOOKUP(A71,'Mediana Reunião Selic 30D'!$A$2:$XFC$10000,MATCH(E$1,'Mediana Reunião Selic 30D'!$A$2:$XDF$2,0),FALSE))</f>
        <v>9.5</v>
      </c>
      <c r="F71" s="21">
        <f>IF(VLOOKUP(A71,'Mediana Reunião Selic 30D'!$A$2:$XFC$10000,MATCH(F$1,'Mediana Reunião Selic 30D'!$A$2:$XDF$2,0),FALSE)=0,NA(),VLOOKUP(A71,'Mediana Reunião Selic 30D'!$A$2:$XFC$10000,MATCH(F$1,'Mediana Reunião Selic 30D'!$A$2:$XDF$2,0),FALSE))</f>
        <v>9</v>
      </c>
      <c r="G71" s="21" t="e">
        <f>IF(VLOOKUP(A71,'Mediana Reunião Selic 30D'!$A$2:$XFC$10000,MATCH(G$1,'Mediana Reunião Selic 30D'!$A$2:$XDF$2,0),FALSE)=0,NA(),VLOOKUP(A71,'Mediana Reunião Selic 30D'!$A$2:$XFC$10000,MATCH(G$1,'Mediana Reunião Selic 30D'!$A$2:$XDF$2,0),FALSE))</f>
        <v>#N/A</v>
      </c>
    </row>
    <row r="72" spans="1:7" x14ac:dyDescent="0.3">
      <c r="A72" s="20">
        <v>44664</v>
      </c>
      <c r="B72" s="21">
        <f>IF(VLOOKUP(A72,'Mediana Reunião Selic 30D'!$A$2:$XFC$10000,MATCH(B$1,'Mediana Reunião Selic 30D'!$A$2:$XDF$2,0),FALSE)=0,NA(),VLOOKUP(A72,'Mediana Reunião Selic 30D'!$A$2:$XFC$10000,MATCH(B$1,'Mediana Reunião Selic 30D'!$A$2:$XDF$2,0),FALSE))</f>
        <v>11.25</v>
      </c>
      <c r="C72" s="21">
        <f>IF(VLOOKUP(A72,'Mediana Reunião Selic 30D'!$A$2:$XFC$10000,MATCH(C$1,'Mediana Reunião Selic 30D'!$A$2:$XDF$2,0),FALSE)=0,NA(),VLOOKUP(A72,'Mediana Reunião Selic 30D'!$A$2:$XFC$10000,MATCH(C$1,'Mediana Reunião Selic 30D'!$A$2:$XDF$2,0),FALSE))</f>
        <v>10.5</v>
      </c>
      <c r="D72" s="21">
        <f>IF(VLOOKUP(A72,'Mediana Reunião Selic 30D'!$A$2:$XFC$10000,MATCH(D$1,'Mediana Reunião Selic 30D'!$A$2:$XDF$2,0),FALSE)=0,NA(),VLOOKUP(A72,'Mediana Reunião Selic 30D'!$A$2:$XFC$10000,MATCH(D$1,'Mediana Reunião Selic 30D'!$A$2:$XDF$2,0),FALSE))</f>
        <v>10</v>
      </c>
      <c r="E72" s="21">
        <f>IF(VLOOKUP(A72,'Mediana Reunião Selic 30D'!$A$2:$XFC$10000,MATCH(E$1,'Mediana Reunião Selic 30D'!$A$2:$XDF$2,0),FALSE)=0,NA(),VLOOKUP(A72,'Mediana Reunião Selic 30D'!$A$2:$XFC$10000,MATCH(E$1,'Mediana Reunião Selic 30D'!$A$2:$XDF$2,0),FALSE))</f>
        <v>9.5</v>
      </c>
      <c r="F72" s="21">
        <f>IF(VLOOKUP(A72,'Mediana Reunião Selic 30D'!$A$2:$XFC$10000,MATCH(F$1,'Mediana Reunião Selic 30D'!$A$2:$XDF$2,0),FALSE)=0,NA(),VLOOKUP(A72,'Mediana Reunião Selic 30D'!$A$2:$XFC$10000,MATCH(F$1,'Mediana Reunião Selic 30D'!$A$2:$XDF$2,0),FALSE))</f>
        <v>9</v>
      </c>
      <c r="G72" s="21" t="e">
        <f>IF(VLOOKUP(A72,'Mediana Reunião Selic 30D'!$A$2:$XFC$10000,MATCH(G$1,'Mediana Reunião Selic 30D'!$A$2:$XDF$2,0),FALSE)=0,NA(),VLOOKUP(A72,'Mediana Reunião Selic 30D'!$A$2:$XFC$10000,MATCH(G$1,'Mediana Reunião Selic 30D'!$A$2:$XDF$2,0),FALSE))</f>
        <v>#N/A</v>
      </c>
    </row>
    <row r="73" spans="1:7" x14ac:dyDescent="0.3">
      <c r="A73" s="20">
        <v>44665</v>
      </c>
      <c r="B73" s="21">
        <f>IF(VLOOKUP(A73,'Mediana Reunião Selic 30D'!$A$2:$XFC$10000,MATCH(B$1,'Mediana Reunião Selic 30D'!$A$2:$XDF$2,0),FALSE)=0,NA(),VLOOKUP(A73,'Mediana Reunião Selic 30D'!$A$2:$XFC$10000,MATCH(B$1,'Mediana Reunião Selic 30D'!$A$2:$XDF$2,0),FALSE))</f>
        <v>11.25</v>
      </c>
      <c r="C73" s="21">
        <f>IF(VLOOKUP(A73,'Mediana Reunião Selic 30D'!$A$2:$XFC$10000,MATCH(C$1,'Mediana Reunião Selic 30D'!$A$2:$XDF$2,0),FALSE)=0,NA(),VLOOKUP(A73,'Mediana Reunião Selic 30D'!$A$2:$XFC$10000,MATCH(C$1,'Mediana Reunião Selic 30D'!$A$2:$XDF$2,0),FALSE))</f>
        <v>10.5</v>
      </c>
      <c r="D73" s="21">
        <f>IF(VLOOKUP(A73,'Mediana Reunião Selic 30D'!$A$2:$XFC$10000,MATCH(D$1,'Mediana Reunião Selic 30D'!$A$2:$XDF$2,0),FALSE)=0,NA(),VLOOKUP(A73,'Mediana Reunião Selic 30D'!$A$2:$XFC$10000,MATCH(D$1,'Mediana Reunião Selic 30D'!$A$2:$XDF$2,0),FALSE))</f>
        <v>10</v>
      </c>
      <c r="E73" s="21">
        <f>IF(VLOOKUP(A73,'Mediana Reunião Selic 30D'!$A$2:$XFC$10000,MATCH(E$1,'Mediana Reunião Selic 30D'!$A$2:$XDF$2,0),FALSE)=0,NA(),VLOOKUP(A73,'Mediana Reunião Selic 30D'!$A$2:$XFC$10000,MATCH(E$1,'Mediana Reunião Selic 30D'!$A$2:$XDF$2,0),FALSE))</f>
        <v>9.5</v>
      </c>
      <c r="F73" s="21">
        <f>IF(VLOOKUP(A73,'Mediana Reunião Selic 30D'!$A$2:$XFC$10000,MATCH(F$1,'Mediana Reunião Selic 30D'!$A$2:$XDF$2,0),FALSE)=0,NA(),VLOOKUP(A73,'Mediana Reunião Selic 30D'!$A$2:$XFC$10000,MATCH(F$1,'Mediana Reunião Selic 30D'!$A$2:$XDF$2,0),FALSE))</f>
        <v>9</v>
      </c>
      <c r="G73" s="21" t="e">
        <f>IF(VLOOKUP(A73,'Mediana Reunião Selic 30D'!$A$2:$XFC$10000,MATCH(G$1,'Mediana Reunião Selic 30D'!$A$2:$XDF$2,0),FALSE)=0,NA(),VLOOKUP(A73,'Mediana Reunião Selic 30D'!$A$2:$XFC$10000,MATCH(G$1,'Mediana Reunião Selic 30D'!$A$2:$XDF$2,0),FALSE))</f>
        <v>#N/A</v>
      </c>
    </row>
    <row r="74" spans="1:7" x14ac:dyDescent="0.3">
      <c r="A74" s="20">
        <v>44669</v>
      </c>
      <c r="B74" s="21">
        <f>IF(VLOOKUP(A74,'Mediana Reunião Selic 30D'!$A$2:$XFC$10000,MATCH(B$1,'Mediana Reunião Selic 30D'!$A$2:$XDF$2,0),FALSE)=0,NA(),VLOOKUP(A74,'Mediana Reunião Selic 30D'!$A$2:$XFC$10000,MATCH(B$1,'Mediana Reunião Selic 30D'!$A$2:$XDF$2,0),FALSE))</f>
        <v>11.25</v>
      </c>
      <c r="C74" s="21">
        <f>IF(VLOOKUP(A74,'Mediana Reunião Selic 30D'!$A$2:$XFC$10000,MATCH(C$1,'Mediana Reunião Selic 30D'!$A$2:$XDF$2,0),FALSE)=0,NA(),VLOOKUP(A74,'Mediana Reunião Selic 30D'!$A$2:$XFC$10000,MATCH(C$1,'Mediana Reunião Selic 30D'!$A$2:$XDF$2,0),FALSE))</f>
        <v>10.625</v>
      </c>
      <c r="D74" s="21">
        <f>IF(VLOOKUP(A74,'Mediana Reunião Selic 30D'!$A$2:$XFC$10000,MATCH(D$1,'Mediana Reunião Selic 30D'!$A$2:$XDF$2,0),FALSE)=0,NA(),VLOOKUP(A74,'Mediana Reunião Selic 30D'!$A$2:$XFC$10000,MATCH(D$1,'Mediana Reunião Selic 30D'!$A$2:$XDF$2,0),FALSE))</f>
        <v>10</v>
      </c>
      <c r="E74" s="21">
        <f>IF(VLOOKUP(A74,'Mediana Reunião Selic 30D'!$A$2:$XFC$10000,MATCH(E$1,'Mediana Reunião Selic 30D'!$A$2:$XDF$2,0),FALSE)=0,NA(),VLOOKUP(A74,'Mediana Reunião Selic 30D'!$A$2:$XFC$10000,MATCH(E$1,'Mediana Reunião Selic 30D'!$A$2:$XDF$2,0),FALSE))</f>
        <v>9.5</v>
      </c>
      <c r="F74" s="21">
        <f>IF(VLOOKUP(A74,'Mediana Reunião Selic 30D'!$A$2:$XFC$10000,MATCH(F$1,'Mediana Reunião Selic 30D'!$A$2:$XDF$2,0),FALSE)=0,NA(),VLOOKUP(A74,'Mediana Reunião Selic 30D'!$A$2:$XFC$10000,MATCH(F$1,'Mediana Reunião Selic 30D'!$A$2:$XDF$2,0),FALSE))</f>
        <v>9</v>
      </c>
      <c r="G74" s="21" t="e">
        <f>IF(VLOOKUP(A74,'Mediana Reunião Selic 30D'!$A$2:$XFC$10000,MATCH(G$1,'Mediana Reunião Selic 30D'!$A$2:$XDF$2,0),FALSE)=0,NA(),VLOOKUP(A74,'Mediana Reunião Selic 30D'!$A$2:$XFC$10000,MATCH(G$1,'Mediana Reunião Selic 30D'!$A$2:$XDF$2,0),FALSE))</f>
        <v>#N/A</v>
      </c>
    </row>
    <row r="75" spans="1:7" x14ac:dyDescent="0.3">
      <c r="A75" s="20">
        <v>44670</v>
      </c>
      <c r="B75" s="21">
        <f>IF(VLOOKUP(A75,'Mediana Reunião Selic 30D'!$A$2:$XFC$10000,MATCH(B$1,'Mediana Reunião Selic 30D'!$A$2:$XDF$2,0),FALSE)=0,NA(),VLOOKUP(A75,'Mediana Reunião Selic 30D'!$A$2:$XFC$10000,MATCH(B$1,'Mediana Reunião Selic 30D'!$A$2:$XDF$2,0),FALSE))</f>
        <v>11.25</v>
      </c>
      <c r="C75" s="21">
        <f>IF(VLOOKUP(A75,'Mediana Reunião Selic 30D'!$A$2:$XFC$10000,MATCH(C$1,'Mediana Reunião Selic 30D'!$A$2:$XDF$2,0),FALSE)=0,NA(),VLOOKUP(A75,'Mediana Reunião Selic 30D'!$A$2:$XFC$10000,MATCH(C$1,'Mediana Reunião Selic 30D'!$A$2:$XDF$2,0),FALSE))</f>
        <v>10.5</v>
      </c>
      <c r="D75" s="21">
        <f>IF(VLOOKUP(A75,'Mediana Reunião Selic 30D'!$A$2:$XFC$10000,MATCH(D$1,'Mediana Reunião Selic 30D'!$A$2:$XDF$2,0),FALSE)=0,NA(),VLOOKUP(A75,'Mediana Reunião Selic 30D'!$A$2:$XFC$10000,MATCH(D$1,'Mediana Reunião Selic 30D'!$A$2:$XDF$2,0),FALSE))</f>
        <v>10</v>
      </c>
      <c r="E75" s="21">
        <f>IF(VLOOKUP(A75,'Mediana Reunião Selic 30D'!$A$2:$XFC$10000,MATCH(E$1,'Mediana Reunião Selic 30D'!$A$2:$XDF$2,0),FALSE)=0,NA(),VLOOKUP(A75,'Mediana Reunião Selic 30D'!$A$2:$XFC$10000,MATCH(E$1,'Mediana Reunião Selic 30D'!$A$2:$XDF$2,0),FALSE))</f>
        <v>9.5</v>
      </c>
      <c r="F75" s="21">
        <f>IF(VLOOKUP(A75,'Mediana Reunião Selic 30D'!$A$2:$XFC$10000,MATCH(F$1,'Mediana Reunião Selic 30D'!$A$2:$XDF$2,0),FALSE)=0,NA(),VLOOKUP(A75,'Mediana Reunião Selic 30D'!$A$2:$XFC$10000,MATCH(F$1,'Mediana Reunião Selic 30D'!$A$2:$XDF$2,0),FALSE))</f>
        <v>9</v>
      </c>
      <c r="G75" s="21" t="e">
        <f>IF(VLOOKUP(A75,'Mediana Reunião Selic 30D'!$A$2:$XFC$10000,MATCH(G$1,'Mediana Reunião Selic 30D'!$A$2:$XDF$2,0),FALSE)=0,NA(),VLOOKUP(A75,'Mediana Reunião Selic 30D'!$A$2:$XFC$10000,MATCH(G$1,'Mediana Reunião Selic 30D'!$A$2:$XDF$2,0),FALSE))</f>
        <v>#N/A</v>
      </c>
    </row>
    <row r="76" spans="1:7" x14ac:dyDescent="0.3">
      <c r="A76" s="20">
        <v>44671</v>
      </c>
      <c r="B76" s="21">
        <f>IF(VLOOKUP(A76,'Mediana Reunião Selic 30D'!$A$2:$XFC$10000,MATCH(B$1,'Mediana Reunião Selic 30D'!$A$2:$XDF$2,0),FALSE)=0,NA(),VLOOKUP(A76,'Mediana Reunião Selic 30D'!$A$2:$XFC$10000,MATCH(B$1,'Mediana Reunião Selic 30D'!$A$2:$XDF$2,0),FALSE))</f>
        <v>11.25</v>
      </c>
      <c r="C76" s="21">
        <f>IF(VLOOKUP(A76,'Mediana Reunião Selic 30D'!$A$2:$XFC$10000,MATCH(C$1,'Mediana Reunião Selic 30D'!$A$2:$XDF$2,0),FALSE)=0,NA(),VLOOKUP(A76,'Mediana Reunião Selic 30D'!$A$2:$XFC$10000,MATCH(C$1,'Mediana Reunião Selic 30D'!$A$2:$XDF$2,0),FALSE))</f>
        <v>10.75</v>
      </c>
      <c r="D76" s="21">
        <f>IF(VLOOKUP(A76,'Mediana Reunião Selic 30D'!$A$2:$XFC$10000,MATCH(D$1,'Mediana Reunião Selic 30D'!$A$2:$XDF$2,0),FALSE)=0,NA(),VLOOKUP(A76,'Mediana Reunião Selic 30D'!$A$2:$XFC$10000,MATCH(D$1,'Mediana Reunião Selic 30D'!$A$2:$XDF$2,0),FALSE))</f>
        <v>10</v>
      </c>
      <c r="E76" s="21">
        <f>IF(VLOOKUP(A76,'Mediana Reunião Selic 30D'!$A$2:$XFC$10000,MATCH(E$1,'Mediana Reunião Selic 30D'!$A$2:$XDF$2,0),FALSE)=0,NA(),VLOOKUP(A76,'Mediana Reunião Selic 30D'!$A$2:$XFC$10000,MATCH(E$1,'Mediana Reunião Selic 30D'!$A$2:$XDF$2,0),FALSE))</f>
        <v>9.5</v>
      </c>
      <c r="F76" s="21">
        <f>IF(VLOOKUP(A76,'Mediana Reunião Selic 30D'!$A$2:$XFC$10000,MATCH(F$1,'Mediana Reunião Selic 30D'!$A$2:$XDF$2,0),FALSE)=0,NA(),VLOOKUP(A76,'Mediana Reunião Selic 30D'!$A$2:$XFC$10000,MATCH(F$1,'Mediana Reunião Selic 30D'!$A$2:$XDF$2,0),FALSE))</f>
        <v>9</v>
      </c>
      <c r="G76" s="21" t="e">
        <f>IF(VLOOKUP(A76,'Mediana Reunião Selic 30D'!$A$2:$XFC$10000,MATCH(G$1,'Mediana Reunião Selic 30D'!$A$2:$XDF$2,0),FALSE)=0,NA(),VLOOKUP(A76,'Mediana Reunião Selic 30D'!$A$2:$XFC$10000,MATCH(G$1,'Mediana Reunião Selic 30D'!$A$2:$XDF$2,0),FALSE))</f>
        <v>#N/A</v>
      </c>
    </row>
    <row r="77" spans="1:7" x14ac:dyDescent="0.3">
      <c r="A77" s="20">
        <v>44673</v>
      </c>
      <c r="B77" s="21">
        <f>IF(VLOOKUP(A77,'Mediana Reunião Selic 30D'!$A$2:$XFC$10000,MATCH(B$1,'Mediana Reunião Selic 30D'!$A$2:$XDF$2,0),FALSE)=0,NA(),VLOOKUP(A77,'Mediana Reunião Selic 30D'!$A$2:$XFC$10000,MATCH(B$1,'Mediana Reunião Selic 30D'!$A$2:$XDF$2,0),FALSE))</f>
        <v>11.5</v>
      </c>
      <c r="C77" s="21">
        <f>IF(VLOOKUP(A77,'Mediana Reunião Selic 30D'!$A$2:$XFC$10000,MATCH(C$1,'Mediana Reunião Selic 30D'!$A$2:$XDF$2,0),FALSE)=0,NA(),VLOOKUP(A77,'Mediana Reunião Selic 30D'!$A$2:$XFC$10000,MATCH(C$1,'Mediana Reunião Selic 30D'!$A$2:$XDF$2,0),FALSE))</f>
        <v>10.75</v>
      </c>
      <c r="D77" s="21">
        <f>IF(VLOOKUP(A77,'Mediana Reunião Selic 30D'!$A$2:$XFC$10000,MATCH(D$1,'Mediana Reunião Selic 30D'!$A$2:$XDF$2,0),FALSE)=0,NA(),VLOOKUP(A77,'Mediana Reunião Selic 30D'!$A$2:$XFC$10000,MATCH(D$1,'Mediana Reunião Selic 30D'!$A$2:$XDF$2,0),FALSE))</f>
        <v>10.25</v>
      </c>
      <c r="E77" s="21">
        <f>IF(VLOOKUP(A77,'Mediana Reunião Selic 30D'!$A$2:$XFC$10000,MATCH(E$1,'Mediana Reunião Selic 30D'!$A$2:$XDF$2,0),FALSE)=0,NA(),VLOOKUP(A77,'Mediana Reunião Selic 30D'!$A$2:$XFC$10000,MATCH(E$1,'Mediana Reunião Selic 30D'!$A$2:$XDF$2,0),FALSE))</f>
        <v>9.75</v>
      </c>
      <c r="F77" s="21">
        <f>IF(VLOOKUP(A77,'Mediana Reunião Selic 30D'!$A$2:$XFC$10000,MATCH(F$1,'Mediana Reunião Selic 30D'!$A$2:$XDF$2,0),FALSE)=0,NA(),VLOOKUP(A77,'Mediana Reunião Selic 30D'!$A$2:$XFC$10000,MATCH(F$1,'Mediana Reunião Selic 30D'!$A$2:$XDF$2,0),FALSE))</f>
        <v>9</v>
      </c>
      <c r="G77" s="21" t="e">
        <f>IF(VLOOKUP(A77,'Mediana Reunião Selic 30D'!$A$2:$XFC$10000,MATCH(G$1,'Mediana Reunião Selic 30D'!$A$2:$XDF$2,0),FALSE)=0,NA(),VLOOKUP(A77,'Mediana Reunião Selic 30D'!$A$2:$XFC$10000,MATCH(G$1,'Mediana Reunião Selic 30D'!$A$2:$XDF$2,0),FALSE))</f>
        <v>#N/A</v>
      </c>
    </row>
    <row r="78" spans="1:7" x14ac:dyDescent="0.3">
      <c r="A78" s="20">
        <v>44676</v>
      </c>
      <c r="B78" s="21">
        <f>IF(VLOOKUP(A78,'Mediana Reunião Selic 30D'!$A$2:$XFC$10000,MATCH(B$1,'Mediana Reunião Selic 30D'!$A$2:$XDF$2,0),FALSE)=0,NA(),VLOOKUP(A78,'Mediana Reunião Selic 30D'!$A$2:$XFC$10000,MATCH(B$1,'Mediana Reunião Selic 30D'!$A$2:$XDF$2,0),FALSE))</f>
        <v>11.5</v>
      </c>
      <c r="C78" s="21">
        <f>IF(VLOOKUP(A78,'Mediana Reunião Selic 30D'!$A$2:$XFC$10000,MATCH(C$1,'Mediana Reunião Selic 30D'!$A$2:$XDF$2,0),FALSE)=0,NA(),VLOOKUP(A78,'Mediana Reunião Selic 30D'!$A$2:$XFC$10000,MATCH(C$1,'Mediana Reunião Selic 30D'!$A$2:$XDF$2,0),FALSE))</f>
        <v>10.75</v>
      </c>
      <c r="D78" s="21">
        <f>IF(VLOOKUP(A78,'Mediana Reunião Selic 30D'!$A$2:$XFC$10000,MATCH(D$1,'Mediana Reunião Selic 30D'!$A$2:$XDF$2,0),FALSE)=0,NA(),VLOOKUP(A78,'Mediana Reunião Selic 30D'!$A$2:$XFC$10000,MATCH(D$1,'Mediana Reunião Selic 30D'!$A$2:$XDF$2,0),FALSE))</f>
        <v>10.25</v>
      </c>
      <c r="E78" s="21">
        <f>IF(VLOOKUP(A78,'Mediana Reunião Selic 30D'!$A$2:$XFC$10000,MATCH(E$1,'Mediana Reunião Selic 30D'!$A$2:$XDF$2,0),FALSE)=0,NA(),VLOOKUP(A78,'Mediana Reunião Selic 30D'!$A$2:$XFC$10000,MATCH(E$1,'Mediana Reunião Selic 30D'!$A$2:$XDF$2,0),FALSE))</f>
        <v>9.75</v>
      </c>
      <c r="F78" s="21">
        <f>IF(VLOOKUP(A78,'Mediana Reunião Selic 30D'!$A$2:$XFC$10000,MATCH(F$1,'Mediana Reunião Selic 30D'!$A$2:$XDF$2,0),FALSE)=0,NA(),VLOOKUP(A78,'Mediana Reunião Selic 30D'!$A$2:$XFC$10000,MATCH(F$1,'Mediana Reunião Selic 30D'!$A$2:$XDF$2,0),FALSE))</f>
        <v>9.25</v>
      </c>
      <c r="G78" s="21" t="e">
        <f>IF(VLOOKUP(A78,'Mediana Reunião Selic 30D'!$A$2:$XFC$10000,MATCH(G$1,'Mediana Reunião Selic 30D'!$A$2:$XDF$2,0),FALSE)=0,NA(),VLOOKUP(A78,'Mediana Reunião Selic 30D'!$A$2:$XFC$10000,MATCH(G$1,'Mediana Reunião Selic 30D'!$A$2:$XDF$2,0),FALSE))</f>
        <v>#N/A</v>
      </c>
    </row>
    <row r="79" spans="1:7" x14ac:dyDescent="0.3">
      <c r="A79" s="20">
        <v>44677</v>
      </c>
      <c r="B79" s="21">
        <f>IF(VLOOKUP(A79,'Mediana Reunião Selic 30D'!$A$2:$XFC$10000,MATCH(B$1,'Mediana Reunião Selic 30D'!$A$2:$XDF$2,0),FALSE)=0,NA(),VLOOKUP(A79,'Mediana Reunião Selic 30D'!$A$2:$XFC$10000,MATCH(B$1,'Mediana Reunião Selic 30D'!$A$2:$XDF$2,0),FALSE))</f>
        <v>11.5</v>
      </c>
      <c r="C79" s="21">
        <f>IF(VLOOKUP(A79,'Mediana Reunião Selic 30D'!$A$2:$XFC$10000,MATCH(C$1,'Mediana Reunião Selic 30D'!$A$2:$XDF$2,0),FALSE)=0,NA(),VLOOKUP(A79,'Mediana Reunião Selic 30D'!$A$2:$XFC$10000,MATCH(C$1,'Mediana Reunião Selic 30D'!$A$2:$XDF$2,0),FALSE))</f>
        <v>10.75</v>
      </c>
      <c r="D79" s="21">
        <f>IF(VLOOKUP(A79,'Mediana Reunião Selic 30D'!$A$2:$XFC$10000,MATCH(D$1,'Mediana Reunião Selic 30D'!$A$2:$XDF$2,0),FALSE)=0,NA(),VLOOKUP(A79,'Mediana Reunião Selic 30D'!$A$2:$XFC$10000,MATCH(D$1,'Mediana Reunião Selic 30D'!$A$2:$XDF$2,0),FALSE))</f>
        <v>10.25</v>
      </c>
      <c r="E79" s="21">
        <f>IF(VLOOKUP(A79,'Mediana Reunião Selic 30D'!$A$2:$XFC$10000,MATCH(E$1,'Mediana Reunião Selic 30D'!$A$2:$XDF$2,0),FALSE)=0,NA(),VLOOKUP(A79,'Mediana Reunião Selic 30D'!$A$2:$XFC$10000,MATCH(E$1,'Mediana Reunião Selic 30D'!$A$2:$XDF$2,0),FALSE))</f>
        <v>9.75</v>
      </c>
      <c r="F79" s="21">
        <f>IF(VLOOKUP(A79,'Mediana Reunião Selic 30D'!$A$2:$XFC$10000,MATCH(F$1,'Mediana Reunião Selic 30D'!$A$2:$XDF$2,0),FALSE)=0,NA(),VLOOKUP(A79,'Mediana Reunião Selic 30D'!$A$2:$XFC$10000,MATCH(F$1,'Mediana Reunião Selic 30D'!$A$2:$XDF$2,0),FALSE))</f>
        <v>9.25</v>
      </c>
      <c r="G79" s="21" t="e">
        <f>IF(VLOOKUP(A79,'Mediana Reunião Selic 30D'!$A$2:$XFC$10000,MATCH(G$1,'Mediana Reunião Selic 30D'!$A$2:$XDF$2,0),FALSE)=0,NA(),VLOOKUP(A79,'Mediana Reunião Selic 30D'!$A$2:$XFC$10000,MATCH(G$1,'Mediana Reunião Selic 30D'!$A$2:$XDF$2,0),FALSE))</f>
        <v>#N/A</v>
      </c>
    </row>
    <row r="80" spans="1:7" x14ac:dyDescent="0.3">
      <c r="A80" s="20">
        <v>44678</v>
      </c>
      <c r="B80" s="21">
        <f>IF(VLOOKUP(A80,'Mediana Reunião Selic 30D'!$A$2:$XFC$10000,MATCH(B$1,'Mediana Reunião Selic 30D'!$A$2:$XDF$2,0),FALSE)=0,NA(),VLOOKUP(A80,'Mediana Reunião Selic 30D'!$A$2:$XFC$10000,MATCH(B$1,'Mediana Reunião Selic 30D'!$A$2:$XDF$2,0),FALSE))</f>
        <v>11.5</v>
      </c>
      <c r="C80" s="21">
        <f>IF(VLOOKUP(A80,'Mediana Reunião Selic 30D'!$A$2:$XFC$10000,MATCH(C$1,'Mediana Reunião Selic 30D'!$A$2:$XDF$2,0),FALSE)=0,NA(),VLOOKUP(A80,'Mediana Reunião Selic 30D'!$A$2:$XFC$10000,MATCH(C$1,'Mediana Reunião Selic 30D'!$A$2:$XDF$2,0),FALSE))</f>
        <v>10.75</v>
      </c>
      <c r="D80" s="21">
        <f>IF(VLOOKUP(A80,'Mediana Reunião Selic 30D'!$A$2:$XFC$10000,MATCH(D$1,'Mediana Reunião Selic 30D'!$A$2:$XDF$2,0),FALSE)=0,NA(),VLOOKUP(A80,'Mediana Reunião Selic 30D'!$A$2:$XFC$10000,MATCH(D$1,'Mediana Reunião Selic 30D'!$A$2:$XDF$2,0),FALSE))</f>
        <v>10.25</v>
      </c>
      <c r="E80" s="21">
        <f>IF(VLOOKUP(A80,'Mediana Reunião Selic 30D'!$A$2:$XFC$10000,MATCH(E$1,'Mediana Reunião Selic 30D'!$A$2:$XDF$2,0),FALSE)=0,NA(),VLOOKUP(A80,'Mediana Reunião Selic 30D'!$A$2:$XFC$10000,MATCH(E$1,'Mediana Reunião Selic 30D'!$A$2:$XDF$2,0),FALSE))</f>
        <v>9.75</v>
      </c>
      <c r="F80" s="21">
        <f>IF(VLOOKUP(A80,'Mediana Reunião Selic 30D'!$A$2:$XFC$10000,MATCH(F$1,'Mediana Reunião Selic 30D'!$A$2:$XDF$2,0),FALSE)=0,NA(),VLOOKUP(A80,'Mediana Reunião Selic 30D'!$A$2:$XFC$10000,MATCH(F$1,'Mediana Reunião Selic 30D'!$A$2:$XDF$2,0),FALSE))</f>
        <v>9.25</v>
      </c>
      <c r="G80" s="21" t="e">
        <f>IF(VLOOKUP(A80,'Mediana Reunião Selic 30D'!$A$2:$XFC$10000,MATCH(G$1,'Mediana Reunião Selic 30D'!$A$2:$XDF$2,0),FALSE)=0,NA(),VLOOKUP(A80,'Mediana Reunião Selic 30D'!$A$2:$XFC$10000,MATCH(G$1,'Mediana Reunião Selic 30D'!$A$2:$XDF$2,0),FALSE))</f>
        <v>#N/A</v>
      </c>
    </row>
    <row r="81" spans="1:7" x14ac:dyDescent="0.3">
      <c r="A81" s="20">
        <v>44679</v>
      </c>
      <c r="B81" s="21">
        <f>IF(VLOOKUP(A81,'Mediana Reunião Selic 30D'!$A$2:$XFC$10000,MATCH(B$1,'Mediana Reunião Selic 30D'!$A$2:$XDF$2,0),FALSE)=0,NA(),VLOOKUP(A81,'Mediana Reunião Selic 30D'!$A$2:$XFC$10000,MATCH(B$1,'Mediana Reunião Selic 30D'!$A$2:$XDF$2,0),FALSE))</f>
        <v>11.5</v>
      </c>
      <c r="C81" s="21">
        <f>IF(VLOOKUP(A81,'Mediana Reunião Selic 30D'!$A$2:$XFC$10000,MATCH(C$1,'Mediana Reunião Selic 30D'!$A$2:$XDF$2,0),FALSE)=0,NA(),VLOOKUP(A81,'Mediana Reunião Selic 30D'!$A$2:$XFC$10000,MATCH(C$1,'Mediana Reunião Selic 30D'!$A$2:$XDF$2,0),FALSE))</f>
        <v>10.75</v>
      </c>
      <c r="D81" s="21">
        <f>IF(VLOOKUP(A81,'Mediana Reunião Selic 30D'!$A$2:$XFC$10000,MATCH(D$1,'Mediana Reunião Selic 30D'!$A$2:$XDF$2,0),FALSE)=0,NA(),VLOOKUP(A81,'Mediana Reunião Selic 30D'!$A$2:$XFC$10000,MATCH(D$1,'Mediana Reunião Selic 30D'!$A$2:$XDF$2,0),FALSE))</f>
        <v>10.25</v>
      </c>
      <c r="E81" s="21">
        <f>IF(VLOOKUP(A81,'Mediana Reunião Selic 30D'!$A$2:$XFC$10000,MATCH(E$1,'Mediana Reunião Selic 30D'!$A$2:$XDF$2,0),FALSE)=0,NA(),VLOOKUP(A81,'Mediana Reunião Selic 30D'!$A$2:$XFC$10000,MATCH(E$1,'Mediana Reunião Selic 30D'!$A$2:$XDF$2,0),FALSE))</f>
        <v>9.75</v>
      </c>
      <c r="F81" s="21">
        <f>IF(VLOOKUP(A81,'Mediana Reunião Selic 30D'!$A$2:$XFC$10000,MATCH(F$1,'Mediana Reunião Selic 30D'!$A$2:$XDF$2,0),FALSE)=0,NA(),VLOOKUP(A81,'Mediana Reunião Selic 30D'!$A$2:$XFC$10000,MATCH(F$1,'Mediana Reunião Selic 30D'!$A$2:$XDF$2,0),FALSE))</f>
        <v>9.25</v>
      </c>
      <c r="G81" s="21" t="e">
        <f>IF(VLOOKUP(A81,'Mediana Reunião Selic 30D'!$A$2:$XFC$10000,MATCH(G$1,'Mediana Reunião Selic 30D'!$A$2:$XDF$2,0),FALSE)=0,NA(),VLOOKUP(A81,'Mediana Reunião Selic 30D'!$A$2:$XFC$10000,MATCH(G$1,'Mediana Reunião Selic 30D'!$A$2:$XDF$2,0),FALSE))</f>
        <v>#N/A</v>
      </c>
    </row>
    <row r="82" spans="1:7" x14ac:dyDescent="0.3">
      <c r="A82" s="20">
        <v>44680</v>
      </c>
      <c r="B82" s="21">
        <f>IF(VLOOKUP(A82,'Mediana Reunião Selic 30D'!$A$2:$XFC$10000,MATCH(B$1,'Mediana Reunião Selic 30D'!$A$2:$XDF$2,0),FALSE)=0,NA(),VLOOKUP(A82,'Mediana Reunião Selic 30D'!$A$2:$XFC$10000,MATCH(B$1,'Mediana Reunião Selic 30D'!$A$2:$XDF$2,0),FALSE))</f>
        <v>11.5</v>
      </c>
      <c r="C82" s="21">
        <f>IF(VLOOKUP(A82,'Mediana Reunião Selic 30D'!$A$2:$XFC$10000,MATCH(C$1,'Mediana Reunião Selic 30D'!$A$2:$XDF$2,0),FALSE)=0,NA(),VLOOKUP(A82,'Mediana Reunião Selic 30D'!$A$2:$XFC$10000,MATCH(C$1,'Mediana Reunião Selic 30D'!$A$2:$XDF$2,0),FALSE))</f>
        <v>10.75</v>
      </c>
      <c r="D82" s="21">
        <f>IF(VLOOKUP(A82,'Mediana Reunião Selic 30D'!$A$2:$XFC$10000,MATCH(D$1,'Mediana Reunião Selic 30D'!$A$2:$XDF$2,0),FALSE)=0,NA(),VLOOKUP(A82,'Mediana Reunião Selic 30D'!$A$2:$XFC$10000,MATCH(D$1,'Mediana Reunião Selic 30D'!$A$2:$XDF$2,0),FALSE))</f>
        <v>10.25</v>
      </c>
      <c r="E82" s="21">
        <f>IF(VLOOKUP(A82,'Mediana Reunião Selic 30D'!$A$2:$XFC$10000,MATCH(E$1,'Mediana Reunião Selic 30D'!$A$2:$XDF$2,0),FALSE)=0,NA(),VLOOKUP(A82,'Mediana Reunião Selic 30D'!$A$2:$XFC$10000,MATCH(E$1,'Mediana Reunião Selic 30D'!$A$2:$XDF$2,0),FALSE))</f>
        <v>9.75</v>
      </c>
      <c r="F82" s="21">
        <f>IF(VLOOKUP(A82,'Mediana Reunião Selic 30D'!$A$2:$XFC$10000,MATCH(F$1,'Mediana Reunião Selic 30D'!$A$2:$XDF$2,0),FALSE)=0,NA(),VLOOKUP(A82,'Mediana Reunião Selic 30D'!$A$2:$XFC$10000,MATCH(F$1,'Mediana Reunião Selic 30D'!$A$2:$XDF$2,0),FALSE))</f>
        <v>9.25</v>
      </c>
      <c r="G82" s="21" t="e">
        <f>IF(VLOOKUP(A82,'Mediana Reunião Selic 30D'!$A$2:$XFC$10000,MATCH(G$1,'Mediana Reunião Selic 30D'!$A$2:$XDF$2,0),FALSE)=0,NA(),VLOOKUP(A82,'Mediana Reunião Selic 30D'!$A$2:$XFC$10000,MATCH(G$1,'Mediana Reunião Selic 30D'!$A$2:$XDF$2,0),FALSE))</f>
        <v>#N/A</v>
      </c>
    </row>
    <row r="83" spans="1:7" x14ac:dyDescent="0.3">
      <c r="A83" s="20">
        <v>44683</v>
      </c>
      <c r="B83" s="21">
        <f>IF(VLOOKUP(A83,'Mediana Reunião Selic 30D'!$A$2:$XFC$10000,MATCH(B$1,'Mediana Reunião Selic 30D'!$A$2:$XDF$2,0),FALSE)=0,NA(),VLOOKUP(A83,'Mediana Reunião Selic 30D'!$A$2:$XFC$10000,MATCH(B$1,'Mediana Reunião Selic 30D'!$A$2:$XDF$2,0),FALSE))</f>
        <v>11.5</v>
      </c>
      <c r="C83" s="21">
        <f>IF(VLOOKUP(A83,'Mediana Reunião Selic 30D'!$A$2:$XFC$10000,MATCH(C$1,'Mediana Reunião Selic 30D'!$A$2:$XDF$2,0),FALSE)=0,NA(),VLOOKUP(A83,'Mediana Reunião Selic 30D'!$A$2:$XFC$10000,MATCH(C$1,'Mediana Reunião Selic 30D'!$A$2:$XDF$2,0),FALSE))</f>
        <v>10.75</v>
      </c>
      <c r="D83" s="21">
        <f>IF(VLOOKUP(A83,'Mediana Reunião Selic 30D'!$A$2:$XFC$10000,MATCH(D$1,'Mediana Reunião Selic 30D'!$A$2:$XDF$2,0),FALSE)=0,NA(),VLOOKUP(A83,'Mediana Reunião Selic 30D'!$A$2:$XFC$10000,MATCH(D$1,'Mediana Reunião Selic 30D'!$A$2:$XDF$2,0),FALSE))</f>
        <v>10.25</v>
      </c>
      <c r="E83" s="21">
        <f>IF(VLOOKUP(A83,'Mediana Reunião Selic 30D'!$A$2:$XFC$10000,MATCH(E$1,'Mediana Reunião Selic 30D'!$A$2:$XDF$2,0),FALSE)=0,NA(),VLOOKUP(A83,'Mediana Reunião Selic 30D'!$A$2:$XFC$10000,MATCH(E$1,'Mediana Reunião Selic 30D'!$A$2:$XDF$2,0),FALSE))</f>
        <v>9.75</v>
      </c>
      <c r="F83" s="21">
        <f>IF(VLOOKUP(A83,'Mediana Reunião Selic 30D'!$A$2:$XFC$10000,MATCH(F$1,'Mediana Reunião Selic 30D'!$A$2:$XDF$2,0),FALSE)=0,NA(),VLOOKUP(A83,'Mediana Reunião Selic 30D'!$A$2:$XFC$10000,MATCH(F$1,'Mediana Reunião Selic 30D'!$A$2:$XDF$2,0),FALSE))</f>
        <v>9.25</v>
      </c>
      <c r="G83" s="21" t="e">
        <f>IF(VLOOKUP(A83,'Mediana Reunião Selic 30D'!$A$2:$XFC$10000,MATCH(G$1,'Mediana Reunião Selic 30D'!$A$2:$XDF$2,0),FALSE)=0,NA(),VLOOKUP(A83,'Mediana Reunião Selic 30D'!$A$2:$XFC$10000,MATCH(G$1,'Mediana Reunião Selic 30D'!$A$2:$XDF$2,0),FALSE))</f>
        <v>#N/A</v>
      </c>
    </row>
    <row r="84" spans="1:7" x14ac:dyDescent="0.3">
      <c r="A84" s="20">
        <v>44684</v>
      </c>
      <c r="B84" s="21">
        <f>IF(VLOOKUP(A84,'Mediana Reunião Selic 30D'!$A$2:$XFC$10000,MATCH(B$1,'Mediana Reunião Selic 30D'!$A$2:$XDF$2,0),FALSE)=0,NA(),VLOOKUP(A84,'Mediana Reunião Selic 30D'!$A$2:$XFC$10000,MATCH(B$1,'Mediana Reunião Selic 30D'!$A$2:$XDF$2,0),FALSE))</f>
        <v>11.5</v>
      </c>
      <c r="C84" s="21">
        <f>IF(VLOOKUP(A84,'Mediana Reunião Selic 30D'!$A$2:$XFC$10000,MATCH(C$1,'Mediana Reunião Selic 30D'!$A$2:$XDF$2,0),FALSE)=0,NA(),VLOOKUP(A84,'Mediana Reunião Selic 30D'!$A$2:$XFC$10000,MATCH(C$1,'Mediana Reunião Selic 30D'!$A$2:$XDF$2,0),FALSE))</f>
        <v>10.75</v>
      </c>
      <c r="D84" s="21">
        <f>IF(VLOOKUP(A84,'Mediana Reunião Selic 30D'!$A$2:$XFC$10000,MATCH(D$1,'Mediana Reunião Selic 30D'!$A$2:$XDF$2,0),FALSE)=0,NA(),VLOOKUP(A84,'Mediana Reunião Selic 30D'!$A$2:$XFC$10000,MATCH(D$1,'Mediana Reunião Selic 30D'!$A$2:$XDF$2,0),FALSE))</f>
        <v>10.25</v>
      </c>
      <c r="E84" s="21">
        <f>IF(VLOOKUP(A84,'Mediana Reunião Selic 30D'!$A$2:$XFC$10000,MATCH(E$1,'Mediana Reunião Selic 30D'!$A$2:$XDF$2,0),FALSE)=0,NA(),VLOOKUP(A84,'Mediana Reunião Selic 30D'!$A$2:$XFC$10000,MATCH(E$1,'Mediana Reunião Selic 30D'!$A$2:$XDF$2,0),FALSE))</f>
        <v>9.75</v>
      </c>
      <c r="F84" s="21">
        <f>IF(VLOOKUP(A84,'Mediana Reunião Selic 30D'!$A$2:$XFC$10000,MATCH(F$1,'Mediana Reunião Selic 30D'!$A$2:$XDF$2,0),FALSE)=0,NA(),VLOOKUP(A84,'Mediana Reunião Selic 30D'!$A$2:$XFC$10000,MATCH(F$1,'Mediana Reunião Selic 30D'!$A$2:$XDF$2,0),FALSE))</f>
        <v>9.25</v>
      </c>
      <c r="G84" s="21" t="e">
        <f>IF(VLOOKUP(A84,'Mediana Reunião Selic 30D'!$A$2:$XFC$10000,MATCH(G$1,'Mediana Reunião Selic 30D'!$A$2:$XDF$2,0),FALSE)=0,NA(),VLOOKUP(A84,'Mediana Reunião Selic 30D'!$A$2:$XFC$10000,MATCH(G$1,'Mediana Reunião Selic 30D'!$A$2:$XDF$2,0),FALSE))</f>
        <v>#N/A</v>
      </c>
    </row>
    <row r="85" spans="1:7" x14ac:dyDescent="0.3">
      <c r="A85" s="20">
        <v>44685</v>
      </c>
      <c r="B85" s="21">
        <f>IF(VLOOKUP(A85,'Mediana Reunião Selic 30D'!$A$2:$XFC$10000,MATCH(B$1,'Mediana Reunião Selic 30D'!$A$2:$XDF$2,0),FALSE)=0,NA(),VLOOKUP(A85,'Mediana Reunião Selic 30D'!$A$2:$XFC$10000,MATCH(B$1,'Mediana Reunião Selic 30D'!$A$2:$XDF$2,0),FALSE))</f>
        <v>11.5</v>
      </c>
      <c r="C85" s="21">
        <f>IF(VLOOKUP(A85,'Mediana Reunião Selic 30D'!$A$2:$XFC$10000,MATCH(C$1,'Mediana Reunião Selic 30D'!$A$2:$XDF$2,0),FALSE)=0,NA(),VLOOKUP(A85,'Mediana Reunião Selic 30D'!$A$2:$XFC$10000,MATCH(C$1,'Mediana Reunião Selic 30D'!$A$2:$XDF$2,0),FALSE))</f>
        <v>10.75</v>
      </c>
      <c r="D85" s="21">
        <f>IF(VLOOKUP(A85,'Mediana Reunião Selic 30D'!$A$2:$XFC$10000,MATCH(D$1,'Mediana Reunião Selic 30D'!$A$2:$XDF$2,0),FALSE)=0,NA(),VLOOKUP(A85,'Mediana Reunião Selic 30D'!$A$2:$XFC$10000,MATCH(D$1,'Mediana Reunião Selic 30D'!$A$2:$XDF$2,0),FALSE))</f>
        <v>10.25</v>
      </c>
      <c r="E85" s="21">
        <f>IF(VLOOKUP(A85,'Mediana Reunião Selic 30D'!$A$2:$XFC$10000,MATCH(E$1,'Mediana Reunião Selic 30D'!$A$2:$XDF$2,0),FALSE)=0,NA(),VLOOKUP(A85,'Mediana Reunião Selic 30D'!$A$2:$XFC$10000,MATCH(E$1,'Mediana Reunião Selic 30D'!$A$2:$XDF$2,0),FALSE))</f>
        <v>9.75</v>
      </c>
      <c r="F85" s="21">
        <f>IF(VLOOKUP(A85,'Mediana Reunião Selic 30D'!$A$2:$XFC$10000,MATCH(F$1,'Mediana Reunião Selic 30D'!$A$2:$XDF$2,0),FALSE)=0,NA(),VLOOKUP(A85,'Mediana Reunião Selic 30D'!$A$2:$XFC$10000,MATCH(F$1,'Mediana Reunião Selic 30D'!$A$2:$XDF$2,0),FALSE))</f>
        <v>9.25</v>
      </c>
      <c r="G85" s="21" t="e">
        <f>IF(VLOOKUP(A85,'Mediana Reunião Selic 30D'!$A$2:$XFC$10000,MATCH(G$1,'Mediana Reunião Selic 30D'!$A$2:$XDF$2,0),FALSE)=0,NA(),VLOOKUP(A85,'Mediana Reunião Selic 30D'!$A$2:$XFC$10000,MATCH(G$1,'Mediana Reunião Selic 30D'!$A$2:$XDF$2,0),FALSE))</f>
        <v>#N/A</v>
      </c>
    </row>
    <row r="86" spans="1:7" x14ac:dyDescent="0.3">
      <c r="A86" s="20">
        <v>44686</v>
      </c>
      <c r="B86" s="21">
        <f>IF(VLOOKUP(A86,'Mediana Reunião Selic 30D'!$A$2:$XFC$10000,MATCH(B$1,'Mediana Reunião Selic 30D'!$A$2:$XDF$2,0),FALSE)=0,NA(),VLOOKUP(A86,'Mediana Reunião Selic 30D'!$A$2:$XFC$10000,MATCH(B$1,'Mediana Reunião Selic 30D'!$A$2:$XDF$2,0),FALSE))</f>
        <v>11.5</v>
      </c>
      <c r="C86" s="21">
        <f>IF(VLOOKUP(A86,'Mediana Reunião Selic 30D'!$A$2:$XFC$10000,MATCH(C$1,'Mediana Reunião Selic 30D'!$A$2:$XDF$2,0),FALSE)=0,NA(),VLOOKUP(A86,'Mediana Reunião Selic 30D'!$A$2:$XFC$10000,MATCH(C$1,'Mediana Reunião Selic 30D'!$A$2:$XDF$2,0),FALSE))</f>
        <v>10.75</v>
      </c>
      <c r="D86" s="21">
        <f>IF(VLOOKUP(A86,'Mediana Reunião Selic 30D'!$A$2:$XFC$10000,MATCH(D$1,'Mediana Reunião Selic 30D'!$A$2:$XDF$2,0),FALSE)=0,NA(),VLOOKUP(A86,'Mediana Reunião Selic 30D'!$A$2:$XFC$10000,MATCH(D$1,'Mediana Reunião Selic 30D'!$A$2:$XDF$2,0),FALSE))</f>
        <v>10.25</v>
      </c>
      <c r="E86" s="21">
        <f>IF(VLOOKUP(A86,'Mediana Reunião Selic 30D'!$A$2:$XFC$10000,MATCH(E$1,'Mediana Reunião Selic 30D'!$A$2:$XDF$2,0),FALSE)=0,NA(),VLOOKUP(A86,'Mediana Reunião Selic 30D'!$A$2:$XFC$10000,MATCH(E$1,'Mediana Reunião Selic 30D'!$A$2:$XDF$2,0),FALSE))</f>
        <v>9.75</v>
      </c>
      <c r="F86" s="21">
        <f>IF(VLOOKUP(A86,'Mediana Reunião Selic 30D'!$A$2:$XFC$10000,MATCH(F$1,'Mediana Reunião Selic 30D'!$A$2:$XDF$2,0),FALSE)=0,NA(),VLOOKUP(A86,'Mediana Reunião Selic 30D'!$A$2:$XFC$10000,MATCH(F$1,'Mediana Reunião Selic 30D'!$A$2:$XDF$2,0),FALSE))</f>
        <v>9.25</v>
      </c>
      <c r="G86" s="21" t="e">
        <f>IF(VLOOKUP(A86,'Mediana Reunião Selic 30D'!$A$2:$XFC$10000,MATCH(G$1,'Mediana Reunião Selic 30D'!$A$2:$XDF$2,0),FALSE)=0,NA(),VLOOKUP(A86,'Mediana Reunião Selic 30D'!$A$2:$XFC$10000,MATCH(G$1,'Mediana Reunião Selic 30D'!$A$2:$XDF$2,0),FALSE))</f>
        <v>#N/A</v>
      </c>
    </row>
    <row r="87" spans="1:7" x14ac:dyDescent="0.3">
      <c r="A87" s="20">
        <v>44687</v>
      </c>
      <c r="B87" s="21">
        <f>IF(VLOOKUP(A87,'Mediana Reunião Selic 30D'!$A$2:$XFC$10000,MATCH(B$1,'Mediana Reunião Selic 30D'!$A$2:$XDF$2,0),FALSE)=0,NA(),VLOOKUP(A87,'Mediana Reunião Selic 30D'!$A$2:$XFC$10000,MATCH(B$1,'Mediana Reunião Selic 30D'!$A$2:$XDF$2,0),FALSE))</f>
        <v>11.5</v>
      </c>
      <c r="C87" s="21">
        <f>IF(VLOOKUP(A87,'Mediana Reunião Selic 30D'!$A$2:$XFC$10000,MATCH(C$1,'Mediana Reunião Selic 30D'!$A$2:$XDF$2,0),FALSE)=0,NA(),VLOOKUP(A87,'Mediana Reunião Selic 30D'!$A$2:$XFC$10000,MATCH(C$1,'Mediana Reunião Selic 30D'!$A$2:$XDF$2,0),FALSE))</f>
        <v>10.75</v>
      </c>
      <c r="D87" s="21">
        <f>IF(VLOOKUP(A87,'Mediana Reunião Selic 30D'!$A$2:$XFC$10000,MATCH(D$1,'Mediana Reunião Selic 30D'!$A$2:$XDF$2,0),FALSE)=0,NA(),VLOOKUP(A87,'Mediana Reunião Selic 30D'!$A$2:$XFC$10000,MATCH(D$1,'Mediana Reunião Selic 30D'!$A$2:$XDF$2,0),FALSE))</f>
        <v>10.25</v>
      </c>
      <c r="E87" s="21">
        <f>IF(VLOOKUP(A87,'Mediana Reunião Selic 30D'!$A$2:$XFC$10000,MATCH(E$1,'Mediana Reunião Selic 30D'!$A$2:$XDF$2,0),FALSE)=0,NA(),VLOOKUP(A87,'Mediana Reunião Selic 30D'!$A$2:$XFC$10000,MATCH(E$1,'Mediana Reunião Selic 30D'!$A$2:$XDF$2,0),FALSE))</f>
        <v>9.75</v>
      </c>
      <c r="F87" s="21">
        <f>IF(VLOOKUP(A87,'Mediana Reunião Selic 30D'!$A$2:$XFC$10000,MATCH(F$1,'Mediana Reunião Selic 30D'!$A$2:$XDF$2,0),FALSE)=0,NA(),VLOOKUP(A87,'Mediana Reunião Selic 30D'!$A$2:$XFC$10000,MATCH(F$1,'Mediana Reunião Selic 30D'!$A$2:$XDF$2,0),FALSE))</f>
        <v>9.25</v>
      </c>
      <c r="G87" s="21" t="e">
        <f>IF(VLOOKUP(A87,'Mediana Reunião Selic 30D'!$A$2:$XFC$10000,MATCH(G$1,'Mediana Reunião Selic 30D'!$A$2:$XDF$2,0),FALSE)=0,NA(),VLOOKUP(A87,'Mediana Reunião Selic 30D'!$A$2:$XFC$10000,MATCH(G$1,'Mediana Reunião Selic 30D'!$A$2:$XDF$2,0),FALSE))</f>
        <v>#N/A</v>
      </c>
    </row>
    <row r="88" spans="1:7" x14ac:dyDescent="0.3">
      <c r="A88" s="20">
        <v>44690</v>
      </c>
      <c r="B88" s="21">
        <f>IF(VLOOKUP(A88,'Mediana Reunião Selic 30D'!$A$2:$XFC$10000,MATCH(B$1,'Mediana Reunião Selic 30D'!$A$2:$XDF$2,0),FALSE)=0,NA(),VLOOKUP(A88,'Mediana Reunião Selic 30D'!$A$2:$XFC$10000,MATCH(B$1,'Mediana Reunião Selic 30D'!$A$2:$XDF$2,0),FALSE))</f>
        <v>11.5</v>
      </c>
      <c r="C88" s="21">
        <f>IF(VLOOKUP(A88,'Mediana Reunião Selic 30D'!$A$2:$XFC$10000,MATCH(C$1,'Mediana Reunião Selic 30D'!$A$2:$XDF$2,0),FALSE)=0,NA(),VLOOKUP(A88,'Mediana Reunião Selic 30D'!$A$2:$XFC$10000,MATCH(C$1,'Mediana Reunião Selic 30D'!$A$2:$XDF$2,0),FALSE))</f>
        <v>10.75</v>
      </c>
      <c r="D88" s="21">
        <f>IF(VLOOKUP(A88,'Mediana Reunião Selic 30D'!$A$2:$XFC$10000,MATCH(D$1,'Mediana Reunião Selic 30D'!$A$2:$XDF$2,0),FALSE)=0,NA(),VLOOKUP(A88,'Mediana Reunião Selic 30D'!$A$2:$XFC$10000,MATCH(D$1,'Mediana Reunião Selic 30D'!$A$2:$XDF$2,0),FALSE))</f>
        <v>10.25</v>
      </c>
      <c r="E88" s="21">
        <f>IF(VLOOKUP(A88,'Mediana Reunião Selic 30D'!$A$2:$XFC$10000,MATCH(E$1,'Mediana Reunião Selic 30D'!$A$2:$XDF$2,0),FALSE)=0,NA(),VLOOKUP(A88,'Mediana Reunião Selic 30D'!$A$2:$XFC$10000,MATCH(E$1,'Mediana Reunião Selic 30D'!$A$2:$XDF$2,0),FALSE))</f>
        <v>9.75</v>
      </c>
      <c r="F88" s="21">
        <f>IF(VLOOKUP(A88,'Mediana Reunião Selic 30D'!$A$2:$XFC$10000,MATCH(F$1,'Mediana Reunião Selic 30D'!$A$2:$XDF$2,0),FALSE)=0,NA(),VLOOKUP(A88,'Mediana Reunião Selic 30D'!$A$2:$XFC$10000,MATCH(F$1,'Mediana Reunião Selic 30D'!$A$2:$XDF$2,0),FALSE))</f>
        <v>9.25</v>
      </c>
      <c r="G88" s="21" t="e">
        <f>IF(VLOOKUP(A88,'Mediana Reunião Selic 30D'!$A$2:$XFC$10000,MATCH(G$1,'Mediana Reunião Selic 30D'!$A$2:$XDF$2,0),FALSE)=0,NA(),VLOOKUP(A88,'Mediana Reunião Selic 30D'!$A$2:$XFC$10000,MATCH(G$1,'Mediana Reunião Selic 30D'!$A$2:$XDF$2,0),FALSE))</f>
        <v>#N/A</v>
      </c>
    </row>
    <row r="89" spans="1:7" x14ac:dyDescent="0.3">
      <c r="A89" s="20">
        <v>44691</v>
      </c>
      <c r="B89" s="21">
        <f>IF(VLOOKUP(A89,'Mediana Reunião Selic 30D'!$A$2:$XFC$10000,MATCH(B$1,'Mediana Reunião Selic 30D'!$A$2:$XDF$2,0),FALSE)=0,NA(),VLOOKUP(A89,'Mediana Reunião Selic 30D'!$A$2:$XFC$10000,MATCH(B$1,'Mediana Reunião Selic 30D'!$A$2:$XDF$2,0),FALSE))</f>
        <v>11.5</v>
      </c>
      <c r="C89" s="21">
        <f>IF(VLOOKUP(A89,'Mediana Reunião Selic 30D'!$A$2:$XFC$10000,MATCH(C$1,'Mediana Reunião Selic 30D'!$A$2:$XDF$2,0),FALSE)=0,NA(),VLOOKUP(A89,'Mediana Reunião Selic 30D'!$A$2:$XFC$10000,MATCH(C$1,'Mediana Reunião Selic 30D'!$A$2:$XDF$2,0),FALSE))</f>
        <v>10.75</v>
      </c>
      <c r="D89" s="21">
        <f>IF(VLOOKUP(A89,'Mediana Reunião Selic 30D'!$A$2:$XFC$10000,MATCH(D$1,'Mediana Reunião Selic 30D'!$A$2:$XDF$2,0),FALSE)=0,NA(),VLOOKUP(A89,'Mediana Reunião Selic 30D'!$A$2:$XFC$10000,MATCH(D$1,'Mediana Reunião Selic 30D'!$A$2:$XDF$2,0),FALSE))</f>
        <v>10.25</v>
      </c>
      <c r="E89" s="21">
        <f>IF(VLOOKUP(A89,'Mediana Reunião Selic 30D'!$A$2:$XFC$10000,MATCH(E$1,'Mediana Reunião Selic 30D'!$A$2:$XDF$2,0),FALSE)=0,NA(),VLOOKUP(A89,'Mediana Reunião Selic 30D'!$A$2:$XFC$10000,MATCH(E$1,'Mediana Reunião Selic 30D'!$A$2:$XDF$2,0),FALSE))</f>
        <v>9.75</v>
      </c>
      <c r="F89" s="21">
        <f>IF(VLOOKUP(A89,'Mediana Reunião Selic 30D'!$A$2:$XFC$10000,MATCH(F$1,'Mediana Reunião Selic 30D'!$A$2:$XDF$2,0),FALSE)=0,NA(),VLOOKUP(A89,'Mediana Reunião Selic 30D'!$A$2:$XFC$10000,MATCH(F$1,'Mediana Reunião Selic 30D'!$A$2:$XDF$2,0),FALSE))</f>
        <v>9.25</v>
      </c>
      <c r="G89" s="21" t="e">
        <f>IF(VLOOKUP(A89,'Mediana Reunião Selic 30D'!$A$2:$XFC$10000,MATCH(G$1,'Mediana Reunião Selic 30D'!$A$2:$XDF$2,0),FALSE)=0,NA(),VLOOKUP(A89,'Mediana Reunião Selic 30D'!$A$2:$XFC$10000,MATCH(G$1,'Mediana Reunião Selic 30D'!$A$2:$XDF$2,0),FALSE))</f>
        <v>#N/A</v>
      </c>
    </row>
    <row r="90" spans="1:7" x14ac:dyDescent="0.3">
      <c r="A90" s="20">
        <v>44692</v>
      </c>
      <c r="B90" s="21">
        <f>IF(VLOOKUP(A90,'Mediana Reunião Selic 30D'!$A$2:$XFC$10000,MATCH(B$1,'Mediana Reunião Selic 30D'!$A$2:$XDF$2,0),FALSE)=0,NA(),VLOOKUP(A90,'Mediana Reunião Selic 30D'!$A$2:$XFC$10000,MATCH(B$1,'Mediana Reunião Selic 30D'!$A$2:$XDF$2,0),FALSE))</f>
        <v>11.5</v>
      </c>
      <c r="C90" s="21">
        <f>IF(VLOOKUP(A90,'Mediana Reunião Selic 30D'!$A$2:$XFC$10000,MATCH(C$1,'Mediana Reunião Selic 30D'!$A$2:$XDF$2,0),FALSE)=0,NA(),VLOOKUP(A90,'Mediana Reunião Selic 30D'!$A$2:$XFC$10000,MATCH(C$1,'Mediana Reunião Selic 30D'!$A$2:$XDF$2,0),FALSE))</f>
        <v>10.75</v>
      </c>
      <c r="D90" s="21">
        <f>IF(VLOOKUP(A90,'Mediana Reunião Selic 30D'!$A$2:$XFC$10000,MATCH(D$1,'Mediana Reunião Selic 30D'!$A$2:$XDF$2,0),FALSE)=0,NA(),VLOOKUP(A90,'Mediana Reunião Selic 30D'!$A$2:$XFC$10000,MATCH(D$1,'Mediana Reunião Selic 30D'!$A$2:$XDF$2,0),FALSE))</f>
        <v>10.25</v>
      </c>
      <c r="E90" s="21">
        <f>IF(VLOOKUP(A90,'Mediana Reunião Selic 30D'!$A$2:$XFC$10000,MATCH(E$1,'Mediana Reunião Selic 30D'!$A$2:$XDF$2,0),FALSE)=0,NA(),VLOOKUP(A90,'Mediana Reunião Selic 30D'!$A$2:$XFC$10000,MATCH(E$1,'Mediana Reunião Selic 30D'!$A$2:$XDF$2,0),FALSE))</f>
        <v>9.75</v>
      </c>
      <c r="F90" s="21">
        <f>IF(VLOOKUP(A90,'Mediana Reunião Selic 30D'!$A$2:$XFC$10000,MATCH(F$1,'Mediana Reunião Selic 30D'!$A$2:$XDF$2,0),FALSE)=0,NA(),VLOOKUP(A90,'Mediana Reunião Selic 30D'!$A$2:$XFC$10000,MATCH(F$1,'Mediana Reunião Selic 30D'!$A$2:$XDF$2,0),FALSE))</f>
        <v>9.5</v>
      </c>
      <c r="G90" s="21" t="e">
        <f>IF(VLOOKUP(A90,'Mediana Reunião Selic 30D'!$A$2:$XFC$10000,MATCH(G$1,'Mediana Reunião Selic 30D'!$A$2:$XDF$2,0),FALSE)=0,NA(),VLOOKUP(A90,'Mediana Reunião Selic 30D'!$A$2:$XFC$10000,MATCH(G$1,'Mediana Reunião Selic 30D'!$A$2:$XDF$2,0),FALSE))</f>
        <v>#N/A</v>
      </c>
    </row>
    <row r="91" spans="1:7" x14ac:dyDescent="0.3">
      <c r="A91" s="20">
        <v>44693</v>
      </c>
      <c r="B91" s="21">
        <f>IF(VLOOKUP(A91,'Mediana Reunião Selic 30D'!$A$2:$XFC$10000,MATCH(B$1,'Mediana Reunião Selic 30D'!$A$2:$XDF$2,0),FALSE)=0,NA(),VLOOKUP(A91,'Mediana Reunião Selic 30D'!$A$2:$XFC$10000,MATCH(B$1,'Mediana Reunião Selic 30D'!$A$2:$XDF$2,0),FALSE))</f>
        <v>11.5</v>
      </c>
      <c r="C91" s="21">
        <f>IF(VLOOKUP(A91,'Mediana Reunião Selic 30D'!$A$2:$XFC$10000,MATCH(C$1,'Mediana Reunião Selic 30D'!$A$2:$XDF$2,0),FALSE)=0,NA(),VLOOKUP(A91,'Mediana Reunião Selic 30D'!$A$2:$XFC$10000,MATCH(C$1,'Mediana Reunião Selic 30D'!$A$2:$XDF$2,0),FALSE))</f>
        <v>11</v>
      </c>
      <c r="D91" s="21">
        <f>IF(VLOOKUP(A91,'Mediana Reunião Selic 30D'!$A$2:$XFC$10000,MATCH(D$1,'Mediana Reunião Selic 30D'!$A$2:$XDF$2,0),FALSE)=0,NA(),VLOOKUP(A91,'Mediana Reunião Selic 30D'!$A$2:$XFC$10000,MATCH(D$1,'Mediana Reunião Selic 30D'!$A$2:$XDF$2,0),FALSE))</f>
        <v>10.25</v>
      </c>
      <c r="E91" s="21">
        <f>IF(VLOOKUP(A91,'Mediana Reunião Selic 30D'!$A$2:$XFC$10000,MATCH(E$1,'Mediana Reunião Selic 30D'!$A$2:$XDF$2,0),FALSE)=0,NA(),VLOOKUP(A91,'Mediana Reunião Selic 30D'!$A$2:$XFC$10000,MATCH(E$1,'Mediana Reunião Selic 30D'!$A$2:$XDF$2,0),FALSE))</f>
        <v>10</v>
      </c>
      <c r="F91" s="21">
        <f>IF(VLOOKUP(A91,'Mediana Reunião Selic 30D'!$A$2:$XFC$10000,MATCH(F$1,'Mediana Reunião Selic 30D'!$A$2:$XDF$2,0),FALSE)=0,NA(),VLOOKUP(A91,'Mediana Reunião Selic 30D'!$A$2:$XFC$10000,MATCH(F$1,'Mediana Reunião Selic 30D'!$A$2:$XDF$2,0),FALSE))</f>
        <v>9.5</v>
      </c>
      <c r="G91" s="21" t="e">
        <f>IF(VLOOKUP(A91,'Mediana Reunião Selic 30D'!$A$2:$XFC$10000,MATCH(G$1,'Mediana Reunião Selic 30D'!$A$2:$XDF$2,0),FALSE)=0,NA(),VLOOKUP(A91,'Mediana Reunião Selic 30D'!$A$2:$XFC$10000,MATCH(G$1,'Mediana Reunião Selic 30D'!$A$2:$XDF$2,0),FALSE))</f>
        <v>#N/A</v>
      </c>
    </row>
    <row r="92" spans="1:7" x14ac:dyDescent="0.3">
      <c r="A92" s="20">
        <v>44694</v>
      </c>
      <c r="B92" s="21">
        <f>IF(VLOOKUP(A92,'Mediana Reunião Selic 30D'!$A$2:$XFC$10000,MATCH(B$1,'Mediana Reunião Selic 30D'!$A$2:$XDF$2,0),FALSE)=0,NA(),VLOOKUP(A92,'Mediana Reunião Selic 30D'!$A$2:$XFC$10000,MATCH(B$1,'Mediana Reunião Selic 30D'!$A$2:$XDF$2,0),FALSE))</f>
        <v>11.75</v>
      </c>
      <c r="C92" s="21">
        <f>IF(VLOOKUP(A92,'Mediana Reunião Selic 30D'!$A$2:$XFC$10000,MATCH(C$1,'Mediana Reunião Selic 30D'!$A$2:$XDF$2,0),FALSE)=0,NA(),VLOOKUP(A92,'Mediana Reunião Selic 30D'!$A$2:$XFC$10000,MATCH(C$1,'Mediana Reunião Selic 30D'!$A$2:$XDF$2,0),FALSE))</f>
        <v>11.25</v>
      </c>
      <c r="D92" s="21">
        <f>IF(VLOOKUP(A92,'Mediana Reunião Selic 30D'!$A$2:$XFC$10000,MATCH(D$1,'Mediana Reunião Selic 30D'!$A$2:$XDF$2,0),FALSE)=0,NA(),VLOOKUP(A92,'Mediana Reunião Selic 30D'!$A$2:$XFC$10000,MATCH(D$1,'Mediana Reunião Selic 30D'!$A$2:$XDF$2,0),FALSE))</f>
        <v>10.5</v>
      </c>
      <c r="E92" s="21">
        <f>IF(VLOOKUP(A92,'Mediana Reunião Selic 30D'!$A$2:$XFC$10000,MATCH(E$1,'Mediana Reunião Selic 30D'!$A$2:$XDF$2,0),FALSE)=0,NA(),VLOOKUP(A92,'Mediana Reunião Selic 30D'!$A$2:$XFC$10000,MATCH(E$1,'Mediana Reunião Selic 30D'!$A$2:$XDF$2,0),FALSE))</f>
        <v>10</v>
      </c>
      <c r="F92" s="21">
        <f>IF(VLOOKUP(A92,'Mediana Reunião Selic 30D'!$A$2:$XFC$10000,MATCH(F$1,'Mediana Reunião Selic 30D'!$A$2:$XDF$2,0),FALSE)=0,NA(),VLOOKUP(A92,'Mediana Reunião Selic 30D'!$A$2:$XFC$10000,MATCH(F$1,'Mediana Reunião Selic 30D'!$A$2:$XDF$2,0),FALSE))</f>
        <v>9.5</v>
      </c>
      <c r="G92" s="21" t="e">
        <f>IF(VLOOKUP(A92,'Mediana Reunião Selic 30D'!$A$2:$XFC$10000,MATCH(G$1,'Mediana Reunião Selic 30D'!$A$2:$XDF$2,0),FALSE)=0,NA(),VLOOKUP(A92,'Mediana Reunião Selic 30D'!$A$2:$XFC$10000,MATCH(G$1,'Mediana Reunião Selic 30D'!$A$2:$XDF$2,0),FALSE))</f>
        <v>#N/A</v>
      </c>
    </row>
    <row r="93" spans="1:7" x14ac:dyDescent="0.3">
      <c r="A93" s="20">
        <v>44697</v>
      </c>
      <c r="B93" s="21">
        <f>IF(VLOOKUP(A93,'Mediana Reunião Selic 30D'!$A$2:$XFC$10000,MATCH(B$1,'Mediana Reunião Selic 30D'!$A$2:$XDF$2,0),FALSE)=0,NA(),VLOOKUP(A93,'Mediana Reunião Selic 30D'!$A$2:$XFC$10000,MATCH(B$1,'Mediana Reunião Selic 30D'!$A$2:$XDF$2,0),FALSE))</f>
        <v>11.75</v>
      </c>
      <c r="C93" s="21">
        <f>IF(VLOOKUP(A93,'Mediana Reunião Selic 30D'!$A$2:$XFC$10000,MATCH(C$1,'Mediana Reunião Selic 30D'!$A$2:$XDF$2,0),FALSE)=0,NA(),VLOOKUP(A93,'Mediana Reunião Selic 30D'!$A$2:$XFC$10000,MATCH(C$1,'Mediana Reunião Selic 30D'!$A$2:$XDF$2,0),FALSE))</f>
        <v>11.25</v>
      </c>
      <c r="D93" s="21">
        <f>IF(VLOOKUP(A93,'Mediana Reunião Selic 30D'!$A$2:$XFC$10000,MATCH(D$1,'Mediana Reunião Selic 30D'!$A$2:$XDF$2,0),FALSE)=0,NA(),VLOOKUP(A93,'Mediana Reunião Selic 30D'!$A$2:$XFC$10000,MATCH(D$1,'Mediana Reunião Selic 30D'!$A$2:$XDF$2,0),FALSE))</f>
        <v>10.5</v>
      </c>
      <c r="E93" s="21">
        <f>IF(VLOOKUP(A93,'Mediana Reunião Selic 30D'!$A$2:$XFC$10000,MATCH(E$1,'Mediana Reunião Selic 30D'!$A$2:$XDF$2,0),FALSE)=0,NA(),VLOOKUP(A93,'Mediana Reunião Selic 30D'!$A$2:$XFC$10000,MATCH(E$1,'Mediana Reunião Selic 30D'!$A$2:$XDF$2,0),FALSE))</f>
        <v>10</v>
      </c>
      <c r="F93" s="21">
        <f>IF(VLOOKUP(A93,'Mediana Reunião Selic 30D'!$A$2:$XFC$10000,MATCH(F$1,'Mediana Reunião Selic 30D'!$A$2:$XDF$2,0),FALSE)=0,NA(),VLOOKUP(A93,'Mediana Reunião Selic 30D'!$A$2:$XFC$10000,MATCH(F$1,'Mediana Reunião Selic 30D'!$A$2:$XDF$2,0),FALSE))</f>
        <v>9.625</v>
      </c>
      <c r="G93" s="21" t="e">
        <f>IF(VLOOKUP(A93,'Mediana Reunião Selic 30D'!$A$2:$XFC$10000,MATCH(G$1,'Mediana Reunião Selic 30D'!$A$2:$XDF$2,0),FALSE)=0,NA(),VLOOKUP(A93,'Mediana Reunião Selic 30D'!$A$2:$XFC$10000,MATCH(G$1,'Mediana Reunião Selic 30D'!$A$2:$XDF$2,0),FALSE))</f>
        <v>#N/A</v>
      </c>
    </row>
    <row r="94" spans="1:7" x14ac:dyDescent="0.3">
      <c r="A94" s="20">
        <v>44698</v>
      </c>
      <c r="B94" s="21">
        <f>IF(VLOOKUP(A94,'Mediana Reunião Selic 30D'!$A$2:$XFC$10000,MATCH(B$1,'Mediana Reunião Selic 30D'!$A$2:$XDF$2,0),FALSE)=0,NA(),VLOOKUP(A94,'Mediana Reunião Selic 30D'!$A$2:$XFC$10000,MATCH(B$1,'Mediana Reunião Selic 30D'!$A$2:$XDF$2,0),FALSE))</f>
        <v>11.75</v>
      </c>
      <c r="C94" s="21">
        <f>IF(VLOOKUP(A94,'Mediana Reunião Selic 30D'!$A$2:$XFC$10000,MATCH(C$1,'Mediana Reunião Selic 30D'!$A$2:$XDF$2,0),FALSE)=0,NA(),VLOOKUP(A94,'Mediana Reunião Selic 30D'!$A$2:$XFC$10000,MATCH(C$1,'Mediana Reunião Selic 30D'!$A$2:$XDF$2,0),FALSE))</f>
        <v>11.25</v>
      </c>
      <c r="D94" s="21">
        <f>IF(VLOOKUP(A94,'Mediana Reunião Selic 30D'!$A$2:$XFC$10000,MATCH(D$1,'Mediana Reunião Selic 30D'!$A$2:$XDF$2,0),FALSE)=0,NA(),VLOOKUP(A94,'Mediana Reunião Selic 30D'!$A$2:$XFC$10000,MATCH(D$1,'Mediana Reunião Selic 30D'!$A$2:$XDF$2,0),FALSE))</f>
        <v>10.5</v>
      </c>
      <c r="E94" s="21">
        <f>IF(VLOOKUP(A94,'Mediana Reunião Selic 30D'!$A$2:$XFC$10000,MATCH(E$1,'Mediana Reunião Selic 30D'!$A$2:$XDF$2,0),FALSE)=0,NA(),VLOOKUP(A94,'Mediana Reunião Selic 30D'!$A$2:$XFC$10000,MATCH(E$1,'Mediana Reunião Selic 30D'!$A$2:$XDF$2,0),FALSE))</f>
        <v>10</v>
      </c>
      <c r="F94" s="21">
        <f>IF(VLOOKUP(A94,'Mediana Reunião Selic 30D'!$A$2:$XFC$10000,MATCH(F$1,'Mediana Reunião Selic 30D'!$A$2:$XDF$2,0),FALSE)=0,NA(),VLOOKUP(A94,'Mediana Reunião Selic 30D'!$A$2:$XFC$10000,MATCH(F$1,'Mediana Reunião Selic 30D'!$A$2:$XDF$2,0),FALSE))</f>
        <v>9.625</v>
      </c>
      <c r="G94" s="21" t="e">
        <f>IF(VLOOKUP(A94,'Mediana Reunião Selic 30D'!$A$2:$XFC$10000,MATCH(G$1,'Mediana Reunião Selic 30D'!$A$2:$XDF$2,0),FALSE)=0,NA(),VLOOKUP(A94,'Mediana Reunião Selic 30D'!$A$2:$XFC$10000,MATCH(G$1,'Mediana Reunião Selic 30D'!$A$2:$XDF$2,0),FALSE))</f>
        <v>#N/A</v>
      </c>
    </row>
    <row r="95" spans="1:7" x14ac:dyDescent="0.3">
      <c r="A95" s="20">
        <v>44699</v>
      </c>
      <c r="B95" s="21">
        <f>IF(VLOOKUP(A95,'Mediana Reunião Selic 30D'!$A$2:$XFC$10000,MATCH(B$1,'Mediana Reunião Selic 30D'!$A$2:$XDF$2,0),FALSE)=0,NA(),VLOOKUP(A95,'Mediana Reunião Selic 30D'!$A$2:$XFC$10000,MATCH(B$1,'Mediana Reunião Selic 30D'!$A$2:$XDF$2,0),FALSE))</f>
        <v>11.75</v>
      </c>
      <c r="C95" s="21">
        <f>IF(VLOOKUP(A95,'Mediana Reunião Selic 30D'!$A$2:$XFC$10000,MATCH(C$1,'Mediana Reunião Selic 30D'!$A$2:$XDF$2,0),FALSE)=0,NA(),VLOOKUP(A95,'Mediana Reunião Selic 30D'!$A$2:$XFC$10000,MATCH(C$1,'Mediana Reunião Selic 30D'!$A$2:$XDF$2,0),FALSE))</f>
        <v>11.25</v>
      </c>
      <c r="D95" s="21">
        <f>IF(VLOOKUP(A95,'Mediana Reunião Selic 30D'!$A$2:$XFC$10000,MATCH(D$1,'Mediana Reunião Selic 30D'!$A$2:$XDF$2,0),FALSE)=0,NA(),VLOOKUP(A95,'Mediana Reunião Selic 30D'!$A$2:$XFC$10000,MATCH(D$1,'Mediana Reunião Selic 30D'!$A$2:$XDF$2,0),FALSE))</f>
        <v>10.5</v>
      </c>
      <c r="E95" s="21">
        <f>IF(VLOOKUP(A95,'Mediana Reunião Selic 30D'!$A$2:$XFC$10000,MATCH(E$1,'Mediana Reunião Selic 30D'!$A$2:$XDF$2,0),FALSE)=0,NA(),VLOOKUP(A95,'Mediana Reunião Selic 30D'!$A$2:$XFC$10000,MATCH(E$1,'Mediana Reunião Selic 30D'!$A$2:$XDF$2,0),FALSE))</f>
        <v>10</v>
      </c>
      <c r="F95" s="21">
        <f>IF(VLOOKUP(A95,'Mediana Reunião Selic 30D'!$A$2:$XFC$10000,MATCH(F$1,'Mediana Reunião Selic 30D'!$A$2:$XDF$2,0),FALSE)=0,NA(),VLOOKUP(A95,'Mediana Reunião Selic 30D'!$A$2:$XFC$10000,MATCH(F$1,'Mediana Reunião Selic 30D'!$A$2:$XDF$2,0),FALSE))</f>
        <v>9.5</v>
      </c>
      <c r="G95" s="21" t="e">
        <f>IF(VLOOKUP(A95,'Mediana Reunião Selic 30D'!$A$2:$XFC$10000,MATCH(G$1,'Mediana Reunião Selic 30D'!$A$2:$XDF$2,0),FALSE)=0,NA(),VLOOKUP(A95,'Mediana Reunião Selic 30D'!$A$2:$XFC$10000,MATCH(G$1,'Mediana Reunião Selic 30D'!$A$2:$XDF$2,0),FALSE))</f>
        <v>#N/A</v>
      </c>
    </row>
    <row r="96" spans="1:7" x14ac:dyDescent="0.3">
      <c r="A96" s="20">
        <v>44700</v>
      </c>
      <c r="B96" s="21">
        <f>IF(VLOOKUP(A96,'Mediana Reunião Selic 30D'!$A$2:$XFC$10000,MATCH(B$1,'Mediana Reunião Selic 30D'!$A$2:$XDF$2,0),FALSE)=0,NA(),VLOOKUP(A96,'Mediana Reunião Selic 30D'!$A$2:$XFC$10000,MATCH(B$1,'Mediana Reunião Selic 30D'!$A$2:$XDF$2,0),FALSE))</f>
        <v>11.75</v>
      </c>
      <c r="C96" s="21">
        <f>IF(VLOOKUP(A96,'Mediana Reunião Selic 30D'!$A$2:$XFC$10000,MATCH(C$1,'Mediana Reunião Selic 30D'!$A$2:$XDF$2,0),FALSE)=0,NA(),VLOOKUP(A96,'Mediana Reunião Selic 30D'!$A$2:$XFC$10000,MATCH(C$1,'Mediana Reunião Selic 30D'!$A$2:$XDF$2,0),FALSE))</f>
        <v>11.25</v>
      </c>
      <c r="D96" s="21">
        <f>IF(VLOOKUP(A96,'Mediana Reunião Selic 30D'!$A$2:$XFC$10000,MATCH(D$1,'Mediana Reunião Selic 30D'!$A$2:$XDF$2,0),FALSE)=0,NA(),VLOOKUP(A96,'Mediana Reunião Selic 30D'!$A$2:$XFC$10000,MATCH(D$1,'Mediana Reunião Selic 30D'!$A$2:$XDF$2,0),FALSE))</f>
        <v>10.625</v>
      </c>
      <c r="E96" s="21">
        <f>IF(VLOOKUP(A96,'Mediana Reunião Selic 30D'!$A$2:$XFC$10000,MATCH(E$1,'Mediana Reunião Selic 30D'!$A$2:$XDF$2,0),FALSE)=0,NA(),VLOOKUP(A96,'Mediana Reunião Selic 30D'!$A$2:$XFC$10000,MATCH(E$1,'Mediana Reunião Selic 30D'!$A$2:$XDF$2,0),FALSE))</f>
        <v>10</v>
      </c>
      <c r="F96" s="21">
        <f>IF(VLOOKUP(A96,'Mediana Reunião Selic 30D'!$A$2:$XFC$10000,MATCH(F$1,'Mediana Reunião Selic 30D'!$A$2:$XDF$2,0),FALSE)=0,NA(),VLOOKUP(A96,'Mediana Reunião Selic 30D'!$A$2:$XFC$10000,MATCH(F$1,'Mediana Reunião Selic 30D'!$A$2:$XDF$2,0),FALSE))</f>
        <v>9.625</v>
      </c>
      <c r="G96" s="21" t="e">
        <f>IF(VLOOKUP(A96,'Mediana Reunião Selic 30D'!$A$2:$XFC$10000,MATCH(G$1,'Mediana Reunião Selic 30D'!$A$2:$XDF$2,0),FALSE)=0,NA(),VLOOKUP(A96,'Mediana Reunião Selic 30D'!$A$2:$XFC$10000,MATCH(G$1,'Mediana Reunião Selic 30D'!$A$2:$XDF$2,0),FALSE))</f>
        <v>#N/A</v>
      </c>
    </row>
    <row r="97" spans="1:7" x14ac:dyDescent="0.3">
      <c r="A97" s="20">
        <v>44701</v>
      </c>
      <c r="B97" s="21">
        <f>IF(VLOOKUP(A97,'Mediana Reunião Selic 30D'!$A$2:$XFC$10000,MATCH(B$1,'Mediana Reunião Selic 30D'!$A$2:$XDF$2,0),FALSE)=0,NA(),VLOOKUP(A97,'Mediana Reunião Selic 30D'!$A$2:$XFC$10000,MATCH(B$1,'Mediana Reunião Selic 30D'!$A$2:$XDF$2,0),FALSE))</f>
        <v>11.75</v>
      </c>
      <c r="C97" s="21">
        <f>IF(VLOOKUP(A97,'Mediana Reunião Selic 30D'!$A$2:$XFC$10000,MATCH(C$1,'Mediana Reunião Selic 30D'!$A$2:$XDF$2,0),FALSE)=0,NA(),VLOOKUP(A97,'Mediana Reunião Selic 30D'!$A$2:$XFC$10000,MATCH(C$1,'Mediana Reunião Selic 30D'!$A$2:$XDF$2,0),FALSE))</f>
        <v>11.25</v>
      </c>
      <c r="D97" s="21">
        <f>IF(VLOOKUP(A97,'Mediana Reunião Selic 30D'!$A$2:$XFC$10000,MATCH(D$1,'Mediana Reunião Selic 30D'!$A$2:$XDF$2,0),FALSE)=0,NA(),VLOOKUP(A97,'Mediana Reunião Selic 30D'!$A$2:$XFC$10000,MATCH(D$1,'Mediana Reunião Selic 30D'!$A$2:$XDF$2,0),FALSE))</f>
        <v>10.5</v>
      </c>
      <c r="E97" s="21">
        <f>IF(VLOOKUP(A97,'Mediana Reunião Selic 30D'!$A$2:$XFC$10000,MATCH(E$1,'Mediana Reunião Selic 30D'!$A$2:$XDF$2,0),FALSE)=0,NA(),VLOOKUP(A97,'Mediana Reunião Selic 30D'!$A$2:$XFC$10000,MATCH(E$1,'Mediana Reunião Selic 30D'!$A$2:$XDF$2,0),FALSE))</f>
        <v>10</v>
      </c>
      <c r="F97" s="21">
        <f>IF(VLOOKUP(A97,'Mediana Reunião Selic 30D'!$A$2:$XFC$10000,MATCH(F$1,'Mediana Reunião Selic 30D'!$A$2:$XDF$2,0),FALSE)=0,NA(),VLOOKUP(A97,'Mediana Reunião Selic 30D'!$A$2:$XFC$10000,MATCH(F$1,'Mediana Reunião Selic 30D'!$A$2:$XDF$2,0),FALSE))</f>
        <v>9.75</v>
      </c>
      <c r="G97" s="21" t="e">
        <f>IF(VLOOKUP(A97,'Mediana Reunião Selic 30D'!$A$2:$XFC$10000,MATCH(G$1,'Mediana Reunião Selic 30D'!$A$2:$XDF$2,0),FALSE)=0,NA(),VLOOKUP(A97,'Mediana Reunião Selic 30D'!$A$2:$XFC$10000,MATCH(G$1,'Mediana Reunião Selic 30D'!$A$2:$XDF$2,0),FALSE))</f>
        <v>#N/A</v>
      </c>
    </row>
    <row r="98" spans="1:7" x14ac:dyDescent="0.3">
      <c r="A98" s="20">
        <v>44704</v>
      </c>
      <c r="B98" s="21">
        <f>IF(VLOOKUP(A98,'Mediana Reunião Selic 30D'!$A$2:$XFC$10000,MATCH(B$1,'Mediana Reunião Selic 30D'!$A$2:$XDF$2,0),FALSE)=0,NA(),VLOOKUP(A98,'Mediana Reunião Selic 30D'!$A$2:$XFC$10000,MATCH(B$1,'Mediana Reunião Selic 30D'!$A$2:$XDF$2,0),FALSE))</f>
        <v>11.75</v>
      </c>
      <c r="C98" s="21">
        <f>IF(VLOOKUP(A98,'Mediana Reunião Selic 30D'!$A$2:$XFC$10000,MATCH(C$1,'Mediana Reunião Selic 30D'!$A$2:$XDF$2,0),FALSE)=0,NA(),VLOOKUP(A98,'Mediana Reunião Selic 30D'!$A$2:$XFC$10000,MATCH(C$1,'Mediana Reunião Selic 30D'!$A$2:$XDF$2,0),FALSE))</f>
        <v>11.25</v>
      </c>
      <c r="D98" s="21">
        <f>IF(VLOOKUP(A98,'Mediana Reunião Selic 30D'!$A$2:$XFC$10000,MATCH(D$1,'Mediana Reunião Selic 30D'!$A$2:$XDF$2,0),FALSE)=0,NA(),VLOOKUP(A98,'Mediana Reunião Selic 30D'!$A$2:$XFC$10000,MATCH(D$1,'Mediana Reunião Selic 30D'!$A$2:$XDF$2,0),FALSE))</f>
        <v>10.75</v>
      </c>
      <c r="E98" s="21">
        <f>IF(VLOOKUP(A98,'Mediana Reunião Selic 30D'!$A$2:$XFC$10000,MATCH(E$1,'Mediana Reunião Selic 30D'!$A$2:$XDF$2,0),FALSE)=0,NA(),VLOOKUP(A98,'Mediana Reunião Selic 30D'!$A$2:$XFC$10000,MATCH(E$1,'Mediana Reunião Selic 30D'!$A$2:$XDF$2,0),FALSE))</f>
        <v>10</v>
      </c>
      <c r="F98" s="21">
        <f>IF(VLOOKUP(A98,'Mediana Reunião Selic 30D'!$A$2:$XFC$10000,MATCH(F$1,'Mediana Reunião Selic 30D'!$A$2:$XDF$2,0),FALSE)=0,NA(),VLOOKUP(A98,'Mediana Reunião Selic 30D'!$A$2:$XFC$10000,MATCH(F$1,'Mediana Reunião Selic 30D'!$A$2:$XDF$2,0),FALSE))</f>
        <v>9.75</v>
      </c>
      <c r="G98" s="21" t="e">
        <f>IF(VLOOKUP(A98,'Mediana Reunião Selic 30D'!$A$2:$XFC$10000,MATCH(G$1,'Mediana Reunião Selic 30D'!$A$2:$XDF$2,0),FALSE)=0,NA(),VLOOKUP(A98,'Mediana Reunião Selic 30D'!$A$2:$XFC$10000,MATCH(G$1,'Mediana Reunião Selic 30D'!$A$2:$XDF$2,0),FALSE))</f>
        <v>#N/A</v>
      </c>
    </row>
    <row r="99" spans="1:7" x14ac:dyDescent="0.3">
      <c r="A99" s="20">
        <v>44705</v>
      </c>
      <c r="B99" s="21">
        <f>IF(VLOOKUP(A99,'Mediana Reunião Selic 30D'!$A$2:$XFC$10000,MATCH(B$1,'Mediana Reunião Selic 30D'!$A$2:$XDF$2,0),FALSE)=0,NA(),VLOOKUP(A99,'Mediana Reunião Selic 30D'!$A$2:$XFC$10000,MATCH(B$1,'Mediana Reunião Selic 30D'!$A$2:$XDF$2,0),FALSE))</f>
        <v>11.75</v>
      </c>
      <c r="C99" s="21">
        <f>IF(VLOOKUP(A99,'Mediana Reunião Selic 30D'!$A$2:$XFC$10000,MATCH(C$1,'Mediana Reunião Selic 30D'!$A$2:$XDF$2,0),FALSE)=0,NA(),VLOOKUP(A99,'Mediana Reunião Selic 30D'!$A$2:$XFC$10000,MATCH(C$1,'Mediana Reunião Selic 30D'!$A$2:$XDF$2,0),FALSE))</f>
        <v>11.25</v>
      </c>
      <c r="D99" s="21">
        <f>IF(VLOOKUP(A99,'Mediana Reunião Selic 30D'!$A$2:$XFC$10000,MATCH(D$1,'Mediana Reunião Selic 30D'!$A$2:$XDF$2,0),FALSE)=0,NA(),VLOOKUP(A99,'Mediana Reunião Selic 30D'!$A$2:$XFC$10000,MATCH(D$1,'Mediana Reunião Selic 30D'!$A$2:$XDF$2,0),FALSE))</f>
        <v>10.75</v>
      </c>
      <c r="E99" s="21">
        <f>IF(VLOOKUP(A99,'Mediana Reunião Selic 30D'!$A$2:$XFC$10000,MATCH(E$1,'Mediana Reunião Selic 30D'!$A$2:$XDF$2,0),FALSE)=0,NA(),VLOOKUP(A99,'Mediana Reunião Selic 30D'!$A$2:$XFC$10000,MATCH(E$1,'Mediana Reunião Selic 30D'!$A$2:$XDF$2,0),FALSE))</f>
        <v>10</v>
      </c>
      <c r="F99" s="21">
        <f>IF(VLOOKUP(A99,'Mediana Reunião Selic 30D'!$A$2:$XFC$10000,MATCH(F$1,'Mediana Reunião Selic 30D'!$A$2:$XDF$2,0),FALSE)=0,NA(),VLOOKUP(A99,'Mediana Reunião Selic 30D'!$A$2:$XFC$10000,MATCH(F$1,'Mediana Reunião Selic 30D'!$A$2:$XDF$2,0),FALSE))</f>
        <v>9.75</v>
      </c>
      <c r="G99" s="21" t="e">
        <f>IF(VLOOKUP(A99,'Mediana Reunião Selic 30D'!$A$2:$XFC$10000,MATCH(G$1,'Mediana Reunião Selic 30D'!$A$2:$XDF$2,0),FALSE)=0,NA(),VLOOKUP(A99,'Mediana Reunião Selic 30D'!$A$2:$XFC$10000,MATCH(G$1,'Mediana Reunião Selic 30D'!$A$2:$XDF$2,0),FALSE))</f>
        <v>#N/A</v>
      </c>
    </row>
    <row r="100" spans="1:7" x14ac:dyDescent="0.3">
      <c r="A100" s="20">
        <v>44706</v>
      </c>
      <c r="B100" s="21">
        <f>IF(VLOOKUP(A100,'Mediana Reunião Selic 30D'!$A$2:$XFC$10000,MATCH(B$1,'Mediana Reunião Selic 30D'!$A$2:$XDF$2,0),FALSE)=0,NA(),VLOOKUP(A100,'Mediana Reunião Selic 30D'!$A$2:$XFC$10000,MATCH(B$1,'Mediana Reunião Selic 30D'!$A$2:$XDF$2,0),FALSE))</f>
        <v>12</v>
      </c>
      <c r="C100" s="21">
        <f>IF(VLOOKUP(A100,'Mediana Reunião Selic 30D'!$A$2:$XFC$10000,MATCH(C$1,'Mediana Reunião Selic 30D'!$A$2:$XDF$2,0),FALSE)=0,NA(),VLOOKUP(A100,'Mediana Reunião Selic 30D'!$A$2:$XFC$10000,MATCH(C$1,'Mediana Reunião Selic 30D'!$A$2:$XDF$2,0),FALSE))</f>
        <v>11.25</v>
      </c>
      <c r="D100" s="21">
        <f>IF(VLOOKUP(A100,'Mediana Reunião Selic 30D'!$A$2:$XFC$10000,MATCH(D$1,'Mediana Reunião Selic 30D'!$A$2:$XDF$2,0),FALSE)=0,NA(),VLOOKUP(A100,'Mediana Reunião Selic 30D'!$A$2:$XFC$10000,MATCH(D$1,'Mediana Reunião Selic 30D'!$A$2:$XDF$2,0),FALSE))</f>
        <v>10.75</v>
      </c>
      <c r="E100" s="21">
        <f>IF(VLOOKUP(A100,'Mediana Reunião Selic 30D'!$A$2:$XFC$10000,MATCH(E$1,'Mediana Reunião Selic 30D'!$A$2:$XDF$2,0),FALSE)=0,NA(),VLOOKUP(A100,'Mediana Reunião Selic 30D'!$A$2:$XFC$10000,MATCH(E$1,'Mediana Reunião Selic 30D'!$A$2:$XDF$2,0),FALSE))</f>
        <v>10</v>
      </c>
      <c r="F100" s="21">
        <f>IF(VLOOKUP(A100,'Mediana Reunião Selic 30D'!$A$2:$XFC$10000,MATCH(F$1,'Mediana Reunião Selic 30D'!$A$2:$XDF$2,0),FALSE)=0,NA(),VLOOKUP(A100,'Mediana Reunião Selic 30D'!$A$2:$XFC$10000,MATCH(F$1,'Mediana Reunião Selic 30D'!$A$2:$XDF$2,0),FALSE))</f>
        <v>9.75</v>
      </c>
      <c r="G100" s="21" t="e">
        <f>IF(VLOOKUP(A100,'Mediana Reunião Selic 30D'!$A$2:$XFC$10000,MATCH(G$1,'Mediana Reunião Selic 30D'!$A$2:$XDF$2,0),FALSE)=0,NA(),VLOOKUP(A100,'Mediana Reunião Selic 30D'!$A$2:$XFC$10000,MATCH(G$1,'Mediana Reunião Selic 30D'!$A$2:$XDF$2,0),FALSE))</f>
        <v>#N/A</v>
      </c>
    </row>
    <row r="101" spans="1:7" x14ac:dyDescent="0.3">
      <c r="A101" s="20">
        <v>44707</v>
      </c>
      <c r="B101" s="21">
        <f>IF(VLOOKUP(A101,'Mediana Reunião Selic 30D'!$A$2:$XFC$10000,MATCH(B$1,'Mediana Reunião Selic 30D'!$A$2:$XDF$2,0),FALSE)=0,NA(),VLOOKUP(A101,'Mediana Reunião Selic 30D'!$A$2:$XFC$10000,MATCH(B$1,'Mediana Reunião Selic 30D'!$A$2:$XDF$2,0),FALSE))</f>
        <v>12</v>
      </c>
      <c r="C101" s="21">
        <f>IF(VLOOKUP(A101,'Mediana Reunião Selic 30D'!$A$2:$XFC$10000,MATCH(C$1,'Mediana Reunião Selic 30D'!$A$2:$XDF$2,0),FALSE)=0,NA(),VLOOKUP(A101,'Mediana Reunião Selic 30D'!$A$2:$XFC$10000,MATCH(C$1,'Mediana Reunião Selic 30D'!$A$2:$XDF$2,0),FALSE))</f>
        <v>11.25</v>
      </c>
      <c r="D101" s="21">
        <f>IF(VLOOKUP(A101,'Mediana Reunião Selic 30D'!$A$2:$XFC$10000,MATCH(D$1,'Mediana Reunião Selic 30D'!$A$2:$XDF$2,0),FALSE)=0,NA(),VLOOKUP(A101,'Mediana Reunião Selic 30D'!$A$2:$XFC$10000,MATCH(D$1,'Mediana Reunião Selic 30D'!$A$2:$XDF$2,0),FALSE))</f>
        <v>10.75</v>
      </c>
      <c r="E101" s="21">
        <f>IF(VLOOKUP(A101,'Mediana Reunião Selic 30D'!$A$2:$XFC$10000,MATCH(E$1,'Mediana Reunião Selic 30D'!$A$2:$XDF$2,0),FALSE)=0,NA(),VLOOKUP(A101,'Mediana Reunião Selic 30D'!$A$2:$XFC$10000,MATCH(E$1,'Mediana Reunião Selic 30D'!$A$2:$XDF$2,0),FALSE))</f>
        <v>10.25</v>
      </c>
      <c r="F101" s="21">
        <f>IF(VLOOKUP(A101,'Mediana Reunião Selic 30D'!$A$2:$XFC$10000,MATCH(F$1,'Mediana Reunião Selic 30D'!$A$2:$XDF$2,0),FALSE)=0,NA(),VLOOKUP(A101,'Mediana Reunião Selic 30D'!$A$2:$XFC$10000,MATCH(F$1,'Mediana Reunião Selic 30D'!$A$2:$XDF$2,0),FALSE))</f>
        <v>9.75</v>
      </c>
      <c r="G101" s="21" t="e">
        <f>IF(VLOOKUP(A101,'Mediana Reunião Selic 30D'!$A$2:$XFC$10000,MATCH(G$1,'Mediana Reunião Selic 30D'!$A$2:$XDF$2,0),FALSE)=0,NA(),VLOOKUP(A101,'Mediana Reunião Selic 30D'!$A$2:$XFC$10000,MATCH(G$1,'Mediana Reunião Selic 30D'!$A$2:$XDF$2,0),FALSE))</f>
        <v>#N/A</v>
      </c>
    </row>
    <row r="102" spans="1:7" x14ac:dyDescent="0.3">
      <c r="A102" s="20">
        <v>44708</v>
      </c>
      <c r="B102" s="21">
        <f>IF(VLOOKUP(A102,'Mediana Reunião Selic 30D'!$A$2:$XFC$10000,MATCH(B$1,'Mediana Reunião Selic 30D'!$A$2:$XDF$2,0),FALSE)=0,NA(),VLOOKUP(A102,'Mediana Reunião Selic 30D'!$A$2:$XFC$10000,MATCH(B$1,'Mediana Reunião Selic 30D'!$A$2:$XDF$2,0),FALSE))</f>
        <v>12</v>
      </c>
      <c r="C102" s="21">
        <f>IF(VLOOKUP(A102,'Mediana Reunião Selic 30D'!$A$2:$XFC$10000,MATCH(C$1,'Mediana Reunião Selic 30D'!$A$2:$XDF$2,0),FALSE)=0,NA(),VLOOKUP(A102,'Mediana Reunião Selic 30D'!$A$2:$XFC$10000,MATCH(C$1,'Mediana Reunião Selic 30D'!$A$2:$XDF$2,0),FALSE))</f>
        <v>11.25</v>
      </c>
      <c r="D102" s="21">
        <f>IF(VLOOKUP(A102,'Mediana Reunião Selic 30D'!$A$2:$XFC$10000,MATCH(D$1,'Mediana Reunião Selic 30D'!$A$2:$XDF$2,0),FALSE)=0,NA(),VLOOKUP(A102,'Mediana Reunião Selic 30D'!$A$2:$XFC$10000,MATCH(D$1,'Mediana Reunião Selic 30D'!$A$2:$XDF$2,0),FALSE))</f>
        <v>10.75</v>
      </c>
      <c r="E102" s="21">
        <f>IF(VLOOKUP(A102,'Mediana Reunião Selic 30D'!$A$2:$XFC$10000,MATCH(E$1,'Mediana Reunião Selic 30D'!$A$2:$XDF$2,0),FALSE)=0,NA(),VLOOKUP(A102,'Mediana Reunião Selic 30D'!$A$2:$XFC$10000,MATCH(E$1,'Mediana Reunião Selic 30D'!$A$2:$XDF$2,0),FALSE))</f>
        <v>10.25</v>
      </c>
      <c r="F102" s="21">
        <f>IF(VLOOKUP(A102,'Mediana Reunião Selic 30D'!$A$2:$XFC$10000,MATCH(F$1,'Mediana Reunião Selic 30D'!$A$2:$XDF$2,0),FALSE)=0,NA(),VLOOKUP(A102,'Mediana Reunião Selic 30D'!$A$2:$XFC$10000,MATCH(F$1,'Mediana Reunião Selic 30D'!$A$2:$XDF$2,0),FALSE))</f>
        <v>9.75</v>
      </c>
      <c r="G102" s="21" t="e">
        <f>IF(VLOOKUP(A102,'Mediana Reunião Selic 30D'!$A$2:$XFC$10000,MATCH(G$1,'Mediana Reunião Selic 30D'!$A$2:$XDF$2,0),FALSE)=0,NA(),VLOOKUP(A102,'Mediana Reunião Selic 30D'!$A$2:$XFC$10000,MATCH(G$1,'Mediana Reunião Selic 30D'!$A$2:$XDF$2,0),FALSE))</f>
        <v>#N/A</v>
      </c>
    </row>
    <row r="103" spans="1:7" x14ac:dyDescent="0.3">
      <c r="A103" s="20">
        <v>44711</v>
      </c>
      <c r="B103" s="21">
        <f>IF(VLOOKUP(A103,'Mediana Reunião Selic 30D'!$A$2:$XFC$10000,MATCH(B$1,'Mediana Reunião Selic 30D'!$A$2:$XDF$2,0),FALSE)=0,NA(),VLOOKUP(A103,'Mediana Reunião Selic 30D'!$A$2:$XFC$10000,MATCH(B$1,'Mediana Reunião Selic 30D'!$A$2:$XDF$2,0),FALSE))</f>
        <v>12</v>
      </c>
      <c r="C103" s="21">
        <f>IF(VLOOKUP(A103,'Mediana Reunião Selic 30D'!$A$2:$XFC$10000,MATCH(C$1,'Mediana Reunião Selic 30D'!$A$2:$XDF$2,0),FALSE)=0,NA(),VLOOKUP(A103,'Mediana Reunião Selic 30D'!$A$2:$XFC$10000,MATCH(C$1,'Mediana Reunião Selic 30D'!$A$2:$XDF$2,0),FALSE))</f>
        <v>11.25</v>
      </c>
      <c r="D103" s="21">
        <f>IF(VLOOKUP(A103,'Mediana Reunião Selic 30D'!$A$2:$XFC$10000,MATCH(D$1,'Mediana Reunião Selic 30D'!$A$2:$XDF$2,0),FALSE)=0,NA(),VLOOKUP(A103,'Mediana Reunião Selic 30D'!$A$2:$XFC$10000,MATCH(D$1,'Mediana Reunião Selic 30D'!$A$2:$XDF$2,0),FALSE))</f>
        <v>10.75</v>
      </c>
      <c r="E103" s="21">
        <f>IF(VLOOKUP(A103,'Mediana Reunião Selic 30D'!$A$2:$XFC$10000,MATCH(E$1,'Mediana Reunião Selic 30D'!$A$2:$XDF$2,0),FALSE)=0,NA(),VLOOKUP(A103,'Mediana Reunião Selic 30D'!$A$2:$XFC$10000,MATCH(E$1,'Mediana Reunião Selic 30D'!$A$2:$XDF$2,0),FALSE))</f>
        <v>10.25</v>
      </c>
      <c r="F103" s="21">
        <f>IF(VLOOKUP(A103,'Mediana Reunião Selic 30D'!$A$2:$XFC$10000,MATCH(F$1,'Mediana Reunião Selic 30D'!$A$2:$XDF$2,0),FALSE)=0,NA(),VLOOKUP(A103,'Mediana Reunião Selic 30D'!$A$2:$XFC$10000,MATCH(F$1,'Mediana Reunião Selic 30D'!$A$2:$XDF$2,0),FALSE))</f>
        <v>9.75</v>
      </c>
      <c r="G103" s="21" t="e">
        <f>IF(VLOOKUP(A103,'Mediana Reunião Selic 30D'!$A$2:$XFC$10000,MATCH(G$1,'Mediana Reunião Selic 30D'!$A$2:$XDF$2,0),FALSE)=0,NA(),VLOOKUP(A103,'Mediana Reunião Selic 30D'!$A$2:$XFC$10000,MATCH(G$1,'Mediana Reunião Selic 30D'!$A$2:$XDF$2,0),FALSE))</f>
        <v>#N/A</v>
      </c>
    </row>
    <row r="104" spans="1:7" x14ac:dyDescent="0.3">
      <c r="A104" s="20">
        <v>44712</v>
      </c>
      <c r="B104" s="21">
        <f>IF(VLOOKUP(A104,'Mediana Reunião Selic 30D'!$A$2:$XFC$10000,MATCH(B$1,'Mediana Reunião Selic 30D'!$A$2:$XDF$2,0),FALSE)=0,NA(),VLOOKUP(A104,'Mediana Reunião Selic 30D'!$A$2:$XFC$10000,MATCH(B$1,'Mediana Reunião Selic 30D'!$A$2:$XDF$2,0),FALSE))</f>
        <v>12</v>
      </c>
      <c r="C104" s="21">
        <f>IF(VLOOKUP(A104,'Mediana Reunião Selic 30D'!$A$2:$XFC$10000,MATCH(C$1,'Mediana Reunião Selic 30D'!$A$2:$XDF$2,0),FALSE)=0,NA(),VLOOKUP(A104,'Mediana Reunião Selic 30D'!$A$2:$XFC$10000,MATCH(C$1,'Mediana Reunião Selic 30D'!$A$2:$XDF$2,0),FALSE))</f>
        <v>11.25</v>
      </c>
      <c r="D104" s="21">
        <f>IF(VLOOKUP(A104,'Mediana Reunião Selic 30D'!$A$2:$XFC$10000,MATCH(D$1,'Mediana Reunião Selic 30D'!$A$2:$XDF$2,0),FALSE)=0,NA(),VLOOKUP(A104,'Mediana Reunião Selic 30D'!$A$2:$XFC$10000,MATCH(D$1,'Mediana Reunião Selic 30D'!$A$2:$XDF$2,0),FALSE))</f>
        <v>10.75</v>
      </c>
      <c r="E104" s="21">
        <f>IF(VLOOKUP(A104,'Mediana Reunião Selic 30D'!$A$2:$XFC$10000,MATCH(E$1,'Mediana Reunião Selic 30D'!$A$2:$XDF$2,0),FALSE)=0,NA(),VLOOKUP(A104,'Mediana Reunião Selic 30D'!$A$2:$XFC$10000,MATCH(E$1,'Mediana Reunião Selic 30D'!$A$2:$XDF$2,0),FALSE))</f>
        <v>10.25</v>
      </c>
      <c r="F104" s="21">
        <f>IF(VLOOKUP(A104,'Mediana Reunião Selic 30D'!$A$2:$XFC$10000,MATCH(F$1,'Mediana Reunião Selic 30D'!$A$2:$XDF$2,0),FALSE)=0,NA(),VLOOKUP(A104,'Mediana Reunião Selic 30D'!$A$2:$XFC$10000,MATCH(F$1,'Mediana Reunião Selic 30D'!$A$2:$XDF$2,0),FALSE))</f>
        <v>9.75</v>
      </c>
      <c r="G104" s="21" t="e">
        <f>IF(VLOOKUP(A104,'Mediana Reunião Selic 30D'!$A$2:$XFC$10000,MATCH(G$1,'Mediana Reunião Selic 30D'!$A$2:$XDF$2,0),FALSE)=0,NA(),VLOOKUP(A104,'Mediana Reunião Selic 30D'!$A$2:$XFC$10000,MATCH(G$1,'Mediana Reunião Selic 30D'!$A$2:$XDF$2,0),FALSE))</f>
        <v>#N/A</v>
      </c>
    </row>
    <row r="105" spans="1:7" x14ac:dyDescent="0.3">
      <c r="A105" s="20">
        <v>44713</v>
      </c>
      <c r="B105" s="21">
        <f>IF(VLOOKUP(A105,'Mediana Reunião Selic 30D'!$A$2:$XFC$10000,MATCH(B$1,'Mediana Reunião Selic 30D'!$A$2:$XDF$2,0),FALSE)=0,NA(),VLOOKUP(A105,'Mediana Reunião Selic 30D'!$A$2:$XFC$10000,MATCH(B$1,'Mediana Reunião Selic 30D'!$A$2:$XDF$2,0),FALSE))</f>
        <v>12</v>
      </c>
      <c r="C105" s="21">
        <f>IF(VLOOKUP(A105,'Mediana Reunião Selic 30D'!$A$2:$XFC$10000,MATCH(C$1,'Mediana Reunião Selic 30D'!$A$2:$XDF$2,0),FALSE)=0,NA(),VLOOKUP(A105,'Mediana Reunião Selic 30D'!$A$2:$XFC$10000,MATCH(C$1,'Mediana Reunião Selic 30D'!$A$2:$XDF$2,0),FALSE))</f>
        <v>11.25</v>
      </c>
      <c r="D105" s="21">
        <f>IF(VLOOKUP(A105,'Mediana Reunião Selic 30D'!$A$2:$XFC$10000,MATCH(D$1,'Mediana Reunião Selic 30D'!$A$2:$XDF$2,0),FALSE)=0,NA(),VLOOKUP(A105,'Mediana Reunião Selic 30D'!$A$2:$XFC$10000,MATCH(D$1,'Mediana Reunião Selic 30D'!$A$2:$XDF$2,0),FALSE))</f>
        <v>10.75</v>
      </c>
      <c r="E105" s="21">
        <f>IF(VLOOKUP(A105,'Mediana Reunião Selic 30D'!$A$2:$XFC$10000,MATCH(E$1,'Mediana Reunião Selic 30D'!$A$2:$XDF$2,0),FALSE)=0,NA(),VLOOKUP(A105,'Mediana Reunião Selic 30D'!$A$2:$XFC$10000,MATCH(E$1,'Mediana Reunião Selic 30D'!$A$2:$XDF$2,0),FALSE))</f>
        <v>10.25</v>
      </c>
      <c r="F105" s="21">
        <f>IF(VLOOKUP(A105,'Mediana Reunião Selic 30D'!$A$2:$XFC$10000,MATCH(F$1,'Mediana Reunião Selic 30D'!$A$2:$XDF$2,0),FALSE)=0,NA(),VLOOKUP(A105,'Mediana Reunião Selic 30D'!$A$2:$XFC$10000,MATCH(F$1,'Mediana Reunião Selic 30D'!$A$2:$XDF$2,0),FALSE))</f>
        <v>9.75</v>
      </c>
      <c r="G105" s="21" t="e">
        <f>IF(VLOOKUP(A105,'Mediana Reunião Selic 30D'!$A$2:$XFC$10000,MATCH(G$1,'Mediana Reunião Selic 30D'!$A$2:$XDF$2,0),FALSE)=0,NA(),VLOOKUP(A105,'Mediana Reunião Selic 30D'!$A$2:$XFC$10000,MATCH(G$1,'Mediana Reunião Selic 30D'!$A$2:$XDF$2,0),FALSE))</f>
        <v>#N/A</v>
      </c>
    </row>
    <row r="106" spans="1:7" x14ac:dyDescent="0.3">
      <c r="A106" s="20">
        <v>44714</v>
      </c>
      <c r="B106" s="21">
        <f>IF(VLOOKUP(A106,'Mediana Reunião Selic 30D'!$A$2:$XFC$10000,MATCH(B$1,'Mediana Reunião Selic 30D'!$A$2:$XDF$2,0),FALSE)=0,NA(),VLOOKUP(A106,'Mediana Reunião Selic 30D'!$A$2:$XFC$10000,MATCH(B$1,'Mediana Reunião Selic 30D'!$A$2:$XDF$2,0),FALSE))</f>
        <v>12</v>
      </c>
      <c r="C106" s="21">
        <f>IF(VLOOKUP(A106,'Mediana Reunião Selic 30D'!$A$2:$XFC$10000,MATCH(C$1,'Mediana Reunião Selic 30D'!$A$2:$XDF$2,0),FALSE)=0,NA(),VLOOKUP(A106,'Mediana Reunião Selic 30D'!$A$2:$XFC$10000,MATCH(C$1,'Mediana Reunião Selic 30D'!$A$2:$XDF$2,0),FALSE))</f>
        <v>11.25</v>
      </c>
      <c r="D106" s="21">
        <f>IF(VLOOKUP(A106,'Mediana Reunião Selic 30D'!$A$2:$XFC$10000,MATCH(D$1,'Mediana Reunião Selic 30D'!$A$2:$XDF$2,0),FALSE)=0,NA(),VLOOKUP(A106,'Mediana Reunião Selic 30D'!$A$2:$XFC$10000,MATCH(D$1,'Mediana Reunião Selic 30D'!$A$2:$XDF$2,0),FALSE))</f>
        <v>10.75</v>
      </c>
      <c r="E106" s="21">
        <f>IF(VLOOKUP(A106,'Mediana Reunião Selic 30D'!$A$2:$XFC$10000,MATCH(E$1,'Mediana Reunião Selic 30D'!$A$2:$XDF$2,0),FALSE)=0,NA(),VLOOKUP(A106,'Mediana Reunião Selic 30D'!$A$2:$XFC$10000,MATCH(E$1,'Mediana Reunião Selic 30D'!$A$2:$XDF$2,0),FALSE))</f>
        <v>10.25</v>
      </c>
      <c r="F106" s="21">
        <f>IF(VLOOKUP(A106,'Mediana Reunião Selic 30D'!$A$2:$XFC$10000,MATCH(F$1,'Mediana Reunião Selic 30D'!$A$2:$XDF$2,0),FALSE)=0,NA(),VLOOKUP(A106,'Mediana Reunião Selic 30D'!$A$2:$XFC$10000,MATCH(F$1,'Mediana Reunião Selic 30D'!$A$2:$XDF$2,0),FALSE))</f>
        <v>9.75</v>
      </c>
      <c r="G106" s="21" t="e">
        <f>IF(VLOOKUP(A106,'Mediana Reunião Selic 30D'!$A$2:$XFC$10000,MATCH(G$1,'Mediana Reunião Selic 30D'!$A$2:$XDF$2,0),FALSE)=0,NA(),VLOOKUP(A106,'Mediana Reunião Selic 30D'!$A$2:$XFC$10000,MATCH(G$1,'Mediana Reunião Selic 30D'!$A$2:$XDF$2,0),FALSE))</f>
        <v>#N/A</v>
      </c>
    </row>
    <row r="107" spans="1:7" x14ac:dyDescent="0.3">
      <c r="A107" s="20">
        <v>44715</v>
      </c>
      <c r="B107" s="21">
        <f>IF(VLOOKUP(A107,'Mediana Reunião Selic 30D'!$A$2:$XFC$10000,MATCH(B$1,'Mediana Reunião Selic 30D'!$A$2:$XDF$2,0),FALSE)=0,NA(),VLOOKUP(A107,'Mediana Reunião Selic 30D'!$A$2:$XFC$10000,MATCH(B$1,'Mediana Reunião Selic 30D'!$A$2:$XDF$2,0),FALSE))</f>
        <v>12</v>
      </c>
      <c r="C107" s="21">
        <f>IF(VLOOKUP(A107,'Mediana Reunião Selic 30D'!$A$2:$XFC$10000,MATCH(C$1,'Mediana Reunião Selic 30D'!$A$2:$XDF$2,0),FALSE)=0,NA(),VLOOKUP(A107,'Mediana Reunião Selic 30D'!$A$2:$XFC$10000,MATCH(C$1,'Mediana Reunião Selic 30D'!$A$2:$XDF$2,0),FALSE))</f>
        <v>11.25</v>
      </c>
      <c r="D107" s="21">
        <f>IF(VLOOKUP(A107,'Mediana Reunião Selic 30D'!$A$2:$XFC$10000,MATCH(D$1,'Mediana Reunião Selic 30D'!$A$2:$XDF$2,0),FALSE)=0,NA(),VLOOKUP(A107,'Mediana Reunião Selic 30D'!$A$2:$XFC$10000,MATCH(D$1,'Mediana Reunião Selic 30D'!$A$2:$XDF$2,0),FALSE))</f>
        <v>10.75</v>
      </c>
      <c r="E107" s="21">
        <f>IF(VLOOKUP(A107,'Mediana Reunião Selic 30D'!$A$2:$XFC$10000,MATCH(E$1,'Mediana Reunião Selic 30D'!$A$2:$XDF$2,0),FALSE)=0,NA(),VLOOKUP(A107,'Mediana Reunião Selic 30D'!$A$2:$XFC$10000,MATCH(E$1,'Mediana Reunião Selic 30D'!$A$2:$XDF$2,0),FALSE))</f>
        <v>10.25</v>
      </c>
      <c r="F107" s="21">
        <f>IF(VLOOKUP(A107,'Mediana Reunião Selic 30D'!$A$2:$XFC$10000,MATCH(F$1,'Mediana Reunião Selic 30D'!$A$2:$XDF$2,0),FALSE)=0,NA(),VLOOKUP(A107,'Mediana Reunião Selic 30D'!$A$2:$XFC$10000,MATCH(F$1,'Mediana Reunião Selic 30D'!$A$2:$XDF$2,0),FALSE))</f>
        <v>9.75</v>
      </c>
      <c r="G107" s="21" t="e">
        <f>IF(VLOOKUP(A107,'Mediana Reunião Selic 30D'!$A$2:$XFC$10000,MATCH(G$1,'Mediana Reunião Selic 30D'!$A$2:$XDF$2,0),FALSE)=0,NA(),VLOOKUP(A107,'Mediana Reunião Selic 30D'!$A$2:$XFC$10000,MATCH(G$1,'Mediana Reunião Selic 30D'!$A$2:$XDF$2,0),FALSE))</f>
        <v>#N/A</v>
      </c>
    </row>
    <row r="108" spans="1:7" x14ac:dyDescent="0.3">
      <c r="A108" s="20">
        <v>44718</v>
      </c>
      <c r="B108" s="21">
        <f>IF(VLOOKUP(A108,'Mediana Reunião Selic 30D'!$A$2:$XFC$10000,MATCH(B$1,'Mediana Reunião Selic 30D'!$A$2:$XDF$2,0),FALSE)=0,NA(),VLOOKUP(A108,'Mediana Reunião Selic 30D'!$A$2:$XFC$10000,MATCH(B$1,'Mediana Reunião Selic 30D'!$A$2:$XDF$2,0),FALSE))</f>
        <v>12</v>
      </c>
      <c r="C108" s="21">
        <f>IF(VLOOKUP(A108,'Mediana Reunião Selic 30D'!$A$2:$XFC$10000,MATCH(C$1,'Mediana Reunião Selic 30D'!$A$2:$XDF$2,0),FALSE)=0,NA(),VLOOKUP(A108,'Mediana Reunião Selic 30D'!$A$2:$XFC$10000,MATCH(C$1,'Mediana Reunião Selic 30D'!$A$2:$XDF$2,0),FALSE))</f>
        <v>11.5</v>
      </c>
      <c r="D108" s="21">
        <f>IF(VLOOKUP(A108,'Mediana Reunião Selic 30D'!$A$2:$XFC$10000,MATCH(D$1,'Mediana Reunião Selic 30D'!$A$2:$XDF$2,0),FALSE)=0,NA(),VLOOKUP(A108,'Mediana Reunião Selic 30D'!$A$2:$XFC$10000,MATCH(D$1,'Mediana Reunião Selic 30D'!$A$2:$XDF$2,0),FALSE))</f>
        <v>10.75</v>
      </c>
      <c r="E108" s="21">
        <f>IF(VLOOKUP(A108,'Mediana Reunião Selic 30D'!$A$2:$XFC$10000,MATCH(E$1,'Mediana Reunião Selic 30D'!$A$2:$XDF$2,0),FALSE)=0,NA(),VLOOKUP(A108,'Mediana Reunião Selic 30D'!$A$2:$XFC$10000,MATCH(E$1,'Mediana Reunião Selic 30D'!$A$2:$XDF$2,0),FALSE))</f>
        <v>10.25</v>
      </c>
      <c r="F108" s="21">
        <f>IF(VLOOKUP(A108,'Mediana Reunião Selic 30D'!$A$2:$XFC$10000,MATCH(F$1,'Mediana Reunião Selic 30D'!$A$2:$XDF$2,0),FALSE)=0,NA(),VLOOKUP(A108,'Mediana Reunião Selic 30D'!$A$2:$XFC$10000,MATCH(F$1,'Mediana Reunião Selic 30D'!$A$2:$XDF$2,0),FALSE))</f>
        <v>9.75</v>
      </c>
      <c r="G108" s="21" t="e">
        <f>IF(VLOOKUP(A108,'Mediana Reunião Selic 30D'!$A$2:$XFC$10000,MATCH(G$1,'Mediana Reunião Selic 30D'!$A$2:$XDF$2,0),FALSE)=0,NA(),VLOOKUP(A108,'Mediana Reunião Selic 30D'!$A$2:$XFC$10000,MATCH(G$1,'Mediana Reunião Selic 30D'!$A$2:$XDF$2,0),FALSE))</f>
        <v>#N/A</v>
      </c>
    </row>
    <row r="109" spans="1:7" x14ac:dyDescent="0.3">
      <c r="A109" s="20">
        <v>44719</v>
      </c>
      <c r="B109" s="21">
        <f>IF(VLOOKUP(A109,'Mediana Reunião Selic 30D'!$A$2:$XFC$10000,MATCH(B$1,'Mediana Reunião Selic 30D'!$A$2:$XDF$2,0),FALSE)=0,NA(),VLOOKUP(A109,'Mediana Reunião Selic 30D'!$A$2:$XFC$10000,MATCH(B$1,'Mediana Reunião Selic 30D'!$A$2:$XDF$2,0),FALSE))</f>
        <v>12</v>
      </c>
      <c r="C109" s="21">
        <f>IF(VLOOKUP(A109,'Mediana Reunião Selic 30D'!$A$2:$XFC$10000,MATCH(C$1,'Mediana Reunião Selic 30D'!$A$2:$XDF$2,0),FALSE)=0,NA(),VLOOKUP(A109,'Mediana Reunião Selic 30D'!$A$2:$XFC$10000,MATCH(C$1,'Mediana Reunião Selic 30D'!$A$2:$XDF$2,0),FALSE))</f>
        <v>11.5</v>
      </c>
      <c r="D109" s="21">
        <f>IF(VLOOKUP(A109,'Mediana Reunião Selic 30D'!$A$2:$XFC$10000,MATCH(D$1,'Mediana Reunião Selic 30D'!$A$2:$XDF$2,0),FALSE)=0,NA(),VLOOKUP(A109,'Mediana Reunião Selic 30D'!$A$2:$XFC$10000,MATCH(D$1,'Mediana Reunião Selic 30D'!$A$2:$XDF$2,0),FALSE))</f>
        <v>10.8125</v>
      </c>
      <c r="E109" s="21">
        <f>IF(VLOOKUP(A109,'Mediana Reunião Selic 30D'!$A$2:$XFC$10000,MATCH(E$1,'Mediana Reunião Selic 30D'!$A$2:$XDF$2,0),FALSE)=0,NA(),VLOOKUP(A109,'Mediana Reunião Selic 30D'!$A$2:$XFC$10000,MATCH(E$1,'Mediana Reunião Selic 30D'!$A$2:$XDF$2,0),FALSE))</f>
        <v>10.25</v>
      </c>
      <c r="F109" s="21">
        <f>IF(VLOOKUP(A109,'Mediana Reunião Selic 30D'!$A$2:$XFC$10000,MATCH(F$1,'Mediana Reunião Selic 30D'!$A$2:$XDF$2,0),FALSE)=0,NA(),VLOOKUP(A109,'Mediana Reunião Selic 30D'!$A$2:$XFC$10000,MATCH(F$1,'Mediana Reunião Selic 30D'!$A$2:$XDF$2,0),FALSE))</f>
        <v>9.75</v>
      </c>
      <c r="G109" s="21" t="e">
        <f>IF(VLOOKUP(A109,'Mediana Reunião Selic 30D'!$A$2:$XFC$10000,MATCH(G$1,'Mediana Reunião Selic 30D'!$A$2:$XDF$2,0),FALSE)=0,NA(),VLOOKUP(A109,'Mediana Reunião Selic 30D'!$A$2:$XFC$10000,MATCH(G$1,'Mediana Reunião Selic 30D'!$A$2:$XDF$2,0),FALSE))</f>
        <v>#N/A</v>
      </c>
    </row>
    <row r="110" spans="1:7" x14ac:dyDescent="0.3">
      <c r="A110" s="20">
        <v>44720</v>
      </c>
      <c r="B110" s="21">
        <f>IF(VLOOKUP(A110,'Mediana Reunião Selic 30D'!$A$2:$XFC$10000,MATCH(B$1,'Mediana Reunião Selic 30D'!$A$2:$XDF$2,0),FALSE)=0,NA(),VLOOKUP(A110,'Mediana Reunião Selic 30D'!$A$2:$XFC$10000,MATCH(B$1,'Mediana Reunião Selic 30D'!$A$2:$XDF$2,0),FALSE))</f>
        <v>12</v>
      </c>
      <c r="C110" s="21">
        <f>IF(VLOOKUP(A110,'Mediana Reunião Selic 30D'!$A$2:$XFC$10000,MATCH(C$1,'Mediana Reunião Selic 30D'!$A$2:$XDF$2,0),FALSE)=0,NA(),VLOOKUP(A110,'Mediana Reunião Selic 30D'!$A$2:$XFC$10000,MATCH(C$1,'Mediana Reunião Selic 30D'!$A$2:$XDF$2,0),FALSE))</f>
        <v>11.5</v>
      </c>
      <c r="D110" s="21">
        <f>IF(VLOOKUP(A110,'Mediana Reunião Selic 30D'!$A$2:$XFC$10000,MATCH(D$1,'Mediana Reunião Selic 30D'!$A$2:$XDF$2,0),FALSE)=0,NA(),VLOOKUP(A110,'Mediana Reunião Selic 30D'!$A$2:$XFC$10000,MATCH(D$1,'Mediana Reunião Selic 30D'!$A$2:$XDF$2,0),FALSE))</f>
        <v>10.9375</v>
      </c>
      <c r="E110" s="21">
        <f>IF(VLOOKUP(A110,'Mediana Reunião Selic 30D'!$A$2:$XFC$10000,MATCH(E$1,'Mediana Reunião Selic 30D'!$A$2:$XDF$2,0),FALSE)=0,NA(),VLOOKUP(A110,'Mediana Reunião Selic 30D'!$A$2:$XFC$10000,MATCH(E$1,'Mediana Reunião Selic 30D'!$A$2:$XDF$2,0),FALSE))</f>
        <v>10.25</v>
      </c>
      <c r="F110" s="21">
        <f>IF(VLOOKUP(A110,'Mediana Reunião Selic 30D'!$A$2:$XFC$10000,MATCH(F$1,'Mediana Reunião Selic 30D'!$A$2:$XDF$2,0),FALSE)=0,NA(),VLOOKUP(A110,'Mediana Reunião Selic 30D'!$A$2:$XFC$10000,MATCH(F$1,'Mediana Reunião Selic 30D'!$A$2:$XDF$2,0),FALSE))</f>
        <v>9.75</v>
      </c>
      <c r="G110" s="21" t="e">
        <f>IF(VLOOKUP(A110,'Mediana Reunião Selic 30D'!$A$2:$XFC$10000,MATCH(G$1,'Mediana Reunião Selic 30D'!$A$2:$XDF$2,0),FALSE)=0,NA(),VLOOKUP(A110,'Mediana Reunião Selic 30D'!$A$2:$XFC$10000,MATCH(G$1,'Mediana Reunião Selic 30D'!$A$2:$XDF$2,0),FALSE))</f>
        <v>#N/A</v>
      </c>
    </row>
    <row r="111" spans="1:7" x14ac:dyDescent="0.3">
      <c r="A111" s="20">
        <v>44721</v>
      </c>
      <c r="B111" s="21">
        <f>IF(VLOOKUP(A111,'Mediana Reunião Selic 30D'!$A$2:$XFC$10000,MATCH(B$1,'Mediana Reunião Selic 30D'!$A$2:$XDF$2,0),FALSE)=0,NA(),VLOOKUP(A111,'Mediana Reunião Selic 30D'!$A$2:$XFC$10000,MATCH(B$1,'Mediana Reunião Selic 30D'!$A$2:$XDF$2,0),FALSE))</f>
        <v>12.154999999999999</v>
      </c>
      <c r="C111" s="21">
        <f>IF(VLOOKUP(A111,'Mediana Reunião Selic 30D'!$A$2:$XFC$10000,MATCH(C$1,'Mediana Reunião Selic 30D'!$A$2:$XDF$2,0),FALSE)=0,NA(),VLOOKUP(A111,'Mediana Reunião Selic 30D'!$A$2:$XFC$10000,MATCH(C$1,'Mediana Reunião Selic 30D'!$A$2:$XDF$2,0),FALSE))</f>
        <v>11.5</v>
      </c>
      <c r="D111" s="21">
        <f>IF(VLOOKUP(A111,'Mediana Reunião Selic 30D'!$A$2:$XFC$10000,MATCH(D$1,'Mediana Reunião Selic 30D'!$A$2:$XDF$2,0),FALSE)=0,NA(),VLOOKUP(A111,'Mediana Reunião Selic 30D'!$A$2:$XFC$10000,MATCH(D$1,'Mediana Reunião Selic 30D'!$A$2:$XDF$2,0),FALSE))</f>
        <v>11</v>
      </c>
      <c r="E111" s="21">
        <f>IF(VLOOKUP(A111,'Mediana Reunião Selic 30D'!$A$2:$XFC$10000,MATCH(E$1,'Mediana Reunião Selic 30D'!$A$2:$XDF$2,0),FALSE)=0,NA(),VLOOKUP(A111,'Mediana Reunião Selic 30D'!$A$2:$XFC$10000,MATCH(E$1,'Mediana Reunião Selic 30D'!$A$2:$XDF$2,0),FALSE))</f>
        <v>10.25</v>
      </c>
      <c r="F111" s="21">
        <f>IF(VLOOKUP(A111,'Mediana Reunião Selic 30D'!$A$2:$XFC$10000,MATCH(F$1,'Mediana Reunião Selic 30D'!$A$2:$XDF$2,0),FALSE)=0,NA(),VLOOKUP(A111,'Mediana Reunião Selic 30D'!$A$2:$XFC$10000,MATCH(F$1,'Mediana Reunião Selic 30D'!$A$2:$XDF$2,0),FALSE))</f>
        <v>9.75</v>
      </c>
      <c r="G111" s="21" t="e">
        <f>IF(VLOOKUP(A111,'Mediana Reunião Selic 30D'!$A$2:$XFC$10000,MATCH(G$1,'Mediana Reunião Selic 30D'!$A$2:$XDF$2,0),FALSE)=0,NA(),VLOOKUP(A111,'Mediana Reunião Selic 30D'!$A$2:$XFC$10000,MATCH(G$1,'Mediana Reunião Selic 30D'!$A$2:$XDF$2,0),FALSE))</f>
        <v>#N/A</v>
      </c>
    </row>
    <row r="112" spans="1:7" x14ac:dyDescent="0.3">
      <c r="A112" s="20">
        <v>44722</v>
      </c>
      <c r="B112" s="21">
        <f>IF(VLOOKUP(A112,'Mediana Reunião Selic 30D'!$A$2:$XFC$10000,MATCH(B$1,'Mediana Reunião Selic 30D'!$A$2:$XDF$2,0),FALSE)=0,NA(),VLOOKUP(A112,'Mediana Reunião Selic 30D'!$A$2:$XFC$10000,MATCH(B$1,'Mediana Reunião Selic 30D'!$A$2:$XDF$2,0),FALSE))</f>
        <v>12.25</v>
      </c>
      <c r="C112" s="21">
        <f>IF(VLOOKUP(A112,'Mediana Reunião Selic 30D'!$A$2:$XFC$10000,MATCH(C$1,'Mediana Reunião Selic 30D'!$A$2:$XDF$2,0),FALSE)=0,NA(),VLOOKUP(A112,'Mediana Reunião Selic 30D'!$A$2:$XFC$10000,MATCH(C$1,'Mediana Reunião Selic 30D'!$A$2:$XDF$2,0),FALSE))</f>
        <v>11.75</v>
      </c>
      <c r="D112" s="21">
        <f>IF(VLOOKUP(A112,'Mediana Reunião Selic 30D'!$A$2:$XFC$10000,MATCH(D$1,'Mediana Reunião Selic 30D'!$A$2:$XDF$2,0),FALSE)=0,NA(),VLOOKUP(A112,'Mediana Reunião Selic 30D'!$A$2:$XFC$10000,MATCH(D$1,'Mediana Reunião Selic 30D'!$A$2:$XDF$2,0),FALSE))</f>
        <v>11</v>
      </c>
      <c r="E112" s="21">
        <f>IF(VLOOKUP(A112,'Mediana Reunião Selic 30D'!$A$2:$XFC$10000,MATCH(E$1,'Mediana Reunião Selic 30D'!$A$2:$XDF$2,0),FALSE)=0,NA(),VLOOKUP(A112,'Mediana Reunião Selic 30D'!$A$2:$XFC$10000,MATCH(E$1,'Mediana Reunião Selic 30D'!$A$2:$XDF$2,0),FALSE))</f>
        <v>10.5</v>
      </c>
      <c r="F112" s="21">
        <f>IF(VLOOKUP(A112,'Mediana Reunião Selic 30D'!$A$2:$XFC$10000,MATCH(F$1,'Mediana Reunião Selic 30D'!$A$2:$XDF$2,0),FALSE)=0,NA(),VLOOKUP(A112,'Mediana Reunião Selic 30D'!$A$2:$XFC$10000,MATCH(F$1,'Mediana Reunião Selic 30D'!$A$2:$XDF$2,0),FALSE))</f>
        <v>10</v>
      </c>
      <c r="G112" s="21" t="e">
        <f>IF(VLOOKUP(A112,'Mediana Reunião Selic 30D'!$A$2:$XFC$10000,MATCH(G$1,'Mediana Reunião Selic 30D'!$A$2:$XDF$2,0),FALSE)=0,NA(),VLOOKUP(A112,'Mediana Reunião Selic 30D'!$A$2:$XFC$10000,MATCH(G$1,'Mediana Reunião Selic 30D'!$A$2:$XDF$2,0),FALSE))</f>
        <v>#N/A</v>
      </c>
    </row>
    <row r="113" spans="1:7" x14ac:dyDescent="0.3">
      <c r="A113" s="20">
        <v>44725</v>
      </c>
      <c r="B113" s="21">
        <f>IF(VLOOKUP(A113,'Mediana Reunião Selic 30D'!$A$2:$XFC$10000,MATCH(B$1,'Mediana Reunião Selic 30D'!$A$2:$XDF$2,0),FALSE)=0,NA(),VLOOKUP(A113,'Mediana Reunião Selic 30D'!$A$2:$XFC$10000,MATCH(B$1,'Mediana Reunião Selic 30D'!$A$2:$XDF$2,0),FALSE))</f>
        <v>12.25</v>
      </c>
      <c r="C113" s="21">
        <f>IF(VLOOKUP(A113,'Mediana Reunião Selic 30D'!$A$2:$XFC$10000,MATCH(C$1,'Mediana Reunião Selic 30D'!$A$2:$XDF$2,0),FALSE)=0,NA(),VLOOKUP(A113,'Mediana Reunião Selic 30D'!$A$2:$XFC$10000,MATCH(C$1,'Mediana Reunião Selic 30D'!$A$2:$XDF$2,0),FALSE))</f>
        <v>11.75</v>
      </c>
      <c r="D113" s="21">
        <f>IF(VLOOKUP(A113,'Mediana Reunião Selic 30D'!$A$2:$XFC$10000,MATCH(D$1,'Mediana Reunião Selic 30D'!$A$2:$XDF$2,0),FALSE)=0,NA(),VLOOKUP(A113,'Mediana Reunião Selic 30D'!$A$2:$XFC$10000,MATCH(D$1,'Mediana Reunião Selic 30D'!$A$2:$XDF$2,0),FALSE))</f>
        <v>11.25</v>
      </c>
      <c r="E113" s="21">
        <f>IF(VLOOKUP(A113,'Mediana Reunião Selic 30D'!$A$2:$XFC$10000,MATCH(E$1,'Mediana Reunião Selic 30D'!$A$2:$XDF$2,0),FALSE)=0,NA(),VLOOKUP(A113,'Mediana Reunião Selic 30D'!$A$2:$XFC$10000,MATCH(E$1,'Mediana Reunião Selic 30D'!$A$2:$XDF$2,0),FALSE))</f>
        <v>10.5</v>
      </c>
      <c r="F113" s="21">
        <f>IF(VLOOKUP(A113,'Mediana Reunião Selic 30D'!$A$2:$XFC$10000,MATCH(F$1,'Mediana Reunião Selic 30D'!$A$2:$XDF$2,0),FALSE)=0,NA(),VLOOKUP(A113,'Mediana Reunião Selic 30D'!$A$2:$XFC$10000,MATCH(F$1,'Mediana Reunião Selic 30D'!$A$2:$XDF$2,0),FALSE))</f>
        <v>10</v>
      </c>
      <c r="G113" s="21" t="e">
        <f>IF(VLOOKUP(A113,'Mediana Reunião Selic 30D'!$A$2:$XFC$10000,MATCH(G$1,'Mediana Reunião Selic 30D'!$A$2:$XDF$2,0),FALSE)=0,NA(),VLOOKUP(A113,'Mediana Reunião Selic 30D'!$A$2:$XFC$10000,MATCH(G$1,'Mediana Reunião Selic 30D'!$A$2:$XDF$2,0),FALSE))</f>
        <v>#N/A</v>
      </c>
    </row>
    <row r="114" spans="1:7" x14ac:dyDescent="0.3">
      <c r="A114" s="20">
        <v>44726</v>
      </c>
      <c r="B114" s="21">
        <f>IF(VLOOKUP(A114,'Mediana Reunião Selic 30D'!$A$2:$XFC$10000,MATCH(B$1,'Mediana Reunião Selic 30D'!$A$2:$XDF$2,0),FALSE)=0,NA(),VLOOKUP(A114,'Mediana Reunião Selic 30D'!$A$2:$XFC$10000,MATCH(B$1,'Mediana Reunião Selic 30D'!$A$2:$XDF$2,0),FALSE))</f>
        <v>12.25</v>
      </c>
      <c r="C114" s="21">
        <f>IF(VLOOKUP(A114,'Mediana Reunião Selic 30D'!$A$2:$XFC$10000,MATCH(C$1,'Mediana Reunião Selic 30D'!$A$2:$XDF$2,0),FALSE)=0,NA(),VLOOKUP(A114,'Mediana Reunião Selic 30D'!$A$2:$XFC$10000,MATCH(C$1,'Mediana Reunião Selic 30D'!$A$2:$XDF$2,0),FALSE))</f>
        <v>11.75</v>
      </c>
      <c r="D114" s="21">
        <f>IF(VLOOKUP(A114,'Mediana Reunião Selic 30D'!$A$2:$XFC$10000,MATCH(D$1,'Mediana Reunião Selic 30D'!$A$2:$XDF$2,0),FALSE)=0,NA(),VLOOKUP(A114,'Mediana Reunião Selic 30D'!$A$2:$XFC$10000,MATCH(D$1,'Mediana Reunião Selic 30D'!$A$2:$XDF$2,0),FALSE))</f>
        <v>11.25</v>
      </c>
      <c r="E114" s="21">
        <f>IF(VLOOKUP(A114,'Mediana Reunião Selic 30D'!$A$2:$XFC$10000,MATCH(E$1,'Mediana Reunião Selic 30D'!$A$2:$XDF$2,0),FALSE)=0,NA(),VLOOKUP(A114,'Mediana Reunião Selic 30D'!$A$2:$XFC$10000,MATCH(E$1,'Mediana Reunião Selic 30D'!$A$2:$XDF$2,0),FALSE))</f>
        <v>10.5</v>
      </c>
      <c r="F114" s="21">
        <f>IF(VLOOKUP(A114,'Mediana Reunião Selic 30D'!$A$2:$XFC$10000,MATCH(F$1,'Mediana Reunião Selic 30D'!$A$2:$XDF$2,0),FALSE)=0,NA(),VLOOKUP(A114,'Mediana Reunião Selic 30D'!$A$2:$XFC$10000,MATCH(F$1,'Mediana Reunião Selic 30D'!$A$2:$XDF$2,0),FALSE))</f>
        <v>10</v>
      </c>
      <c r="G114" s="21" t="e">
        <f>IF(VLOOKUP(A114,'Mediana Reunião Selic 30D'!$A$2:$XFC$10000,MATCH(G$1,'Mediana Reunião Selic 30D'!$A$2:$XDF$2,0),FALSE)=0,NA(),VLOOKUP(A114,'Mediana Reunião Selic 30D'!$A$2:$XFC$10000,MATCH(G$1,'Mediana Reunião Selic 30D'!$A$2:$XDF$2,0),FALSE))</f>
        <v>#N/A</v>
      </c>
    </row>
    <row r="115" spans="1:7" x14ac:dyDescent="0.3">
      <c r="A115" s="20">
        <v>44727</v>
      </c>
      <c r="B115" s="21">
        <f>IF(VLOOKUP(A115,'Mediana Reunião Selic 30D'!$A$2:$XFC$10000,MATCH(B$1,'Mediana Reunião Selic 30D'!$A$2:$XDF$2,0),FALSE)=0,NA(),VLOOKUP(A115,'Mediana Reunião Selic 30D'!$A$2:$XFC$10000,MATCH(B$1,'Mediana Reunião Selic 30D'!$A$2:$XDF$2,0),FALSE))</f>
        <v>12.25</v>
      </c>
      <c r="C115" s="21">
        <f>IF(VLOOKUP(A115,'Mediana Reunião Selic 30D'!$A$2:$XFC$10000,MATCH(C$1,'Mediana Reunião Selic 30D'!$A$2:$XDF$2,0),FALSE)=0,NA(),VLOOKUP(A115,'Mediana Reunião Selic 30D'!$A$2:$XFC$10000,MATCH(C$1,'Mediana Reunião Selic 30D'!$A$2:$XDF$2,0),FALSE))</f>
        <v>11.75</v>
      </c>
      <c r="D115" s="21">
        <f>IF(VLOOKUP(A115,'Mediana Reunião Selic 30D'!$A$2:$XFC$10000,MATCH(D$1,'Mediana Reunião Selic 30D'!$A$2:$XDF$2,0),FALSE)=0,NA(),VLOOKUP(A115,'Mediana Reunião Selic 30D'!$A$2:$XFC$10000,MATCH(D$1,'Mediana Reunião Selic 30D'!$A$2:$XDF$2,0),FALSE))</f>
        <v>11.25</v>
      </c>
      <c r="E115" s="21">
        <f>IF(VLOOKUP(A115,'Mediana Reunião Selic 30D'!$A$2:$XFC$10000,MATCH(E$1,'Mediana Reunião Selic 30D'!$A$2:$XDF$2,0),FALSE)=0,NA(),VLOOKUP(A115,'Mediana Reunião Selic 30D'!$A$2:$XFC$10000,MATCH(E$1,'Mediana Reunião Selic 30D'!$A$2:$XDF$2,0),FALSE))</f>
        <v>10.5</v>
      </c>
      <c r="F115" s="21">
        <f>IF(VLOOKUP(A115,'Mediana Reunião Selic 30D'!$A$2:$XFC$10000,MATCH(F$1,'Mediana Reunião Selic 30D'!$A$2:$XDF$2,0),FALSE)=0,NA(),VLOOKUP(A115,'Mediana Reunião Selic 30D'!$A$2:$XFC$10000,MATCH(F$1,'Mediana Reunião Selic 30D'!$A$2:$XDF$2,0),FALSE))</f>
        <v>10</v>
      </c>
      <c r="G115" s="21" t="e">
        <f>IF(VLOOKUP(A115,'Mediana Reunião Selic 30D'!$A$2:$XFC$10000,MATCH(G$1,'Mediana Reunião Selic 30D'!$A$2:$XDF$2,0),FALSE)=0,NA(),VLOOKUP(A115,'Mediana Reunião Selic 30D'!$A$2:$XFC$10000,MATCH(G$1,'Mediana Reunião Selic 30D'!$A$2:$XDF$2,0),FALSE))</f>
        <v>#N/A</v>
      </c>
    </row>
    <row r="116" spans="1:7" x14ac:dyDescent="0.3">
      <c r="A116" s="20">
        <v>44729</v>
      </c>
      <c r="B116" s="21">
        <f>IF(VLOOKUP(A116,'Mediana Reunião Selic 30D'!$A$2:$XFC$10000,MATCH(B$1,'Mediana Reunião Selic 30D'!$A$2:$XDF$2,0),FALSE)=0,NA(),VLOOKUP(A116,'Mediana Reunião Selic 30D'!$A$2:$XFC$10000,MATCH(B$1,'Mediana Reunião Selic 30D'!$A$2:$XDF$2,0),FALSE))</f>
        <v>12.5</v>
      </c>
      <c r="C116" s="21">
        <f>IF(VLOOKUP(A116,'Mediana Reunião Selic 30D'!$A$2:$XFC$10000,MATCH(C$1,'Mediana Reunião Selic 30D'!$A$2:$XDF$2,0),FALSE)=0,NA(),VLOOKUP(A116,'Mediana Reunião Selic 30D'!$A$2:$XFC$10000,MATCH(C$1,'Mediana Reunião Selic 30D'!$A$2:$XDF$2,0),FALSE))</f>
        <v>12</v>
      </c>
      <c r="D116" s="21">
        <f>IF(VLOOKUP(A116,'Mediana Reunião Selic 30D'!$A$2:$XFC$10000,MATCH(D$1,'Mediana Reunião Selic 30D'!$A$2:$XDF$2,0),FALSE)=0,NA(),VLOOKUP(A116,'Mediana Reunião Selic 30D'!$A$2:$XFC$10000,MATCH(D$1,'Mediana Reunião Selic 30D'!$A$2:$XDF$2,0),FALSE))</f>
        <v>11.25</v>
      </c>
      <c r="E116" s="21">
        <f>IF(VLOOKUP(A116,'Mediana Reunião Selic 30D'!$A$2:$XFC$10000,MATCH(E$1,'Mediana Reunião Selic 30D'!$A$2:$XDF$2,0),FALSE)=0,NA(),VLOOKUP(A116,'Mediana Reunião Selic 30D'!$A$2:$XFC$10000,MATCH(E$1,'Mediana Reunião Selic 30D'!$A$2:$XDF$2,0),FALSE))</f>
        <v>10.75</v>
      </c>
      <c r="F116" s="21">
        <f>IF(VLOOKUP(A116,'Mediana Reunião Selic 30D'!$A$2:$XFC$10000,MATCH(F$1,'Mediana Reunião Selic 30D'!$A$2:$XDF$2,0),FALSE)=0,NA(),VLOOKUP(A116,'Mediana Reunião Selic 30D'!$A$2:$XFC$10000,MATCH(F$1,'Mediana Reunião Selic 30D'!$A$2:$XDF$2,0),FALSE))</f>
        <v>10.25</v>
      </c>
      <c r="G116" s="21" t="e">
        <f>IF(VLOOKUP(A116,'Mediana Reunião Selic 30D'!$A$2:$XFC$10000,MATCH(G$1,'Mediana Reunião Selic 30D'!$A$2:$XDF$2,0),FALSE)=0,NA(),VLOOKUP(A116,'Mediana Reunião Selic 30D'!$A$2:$XFC$10000,MATCH(G$1,'Mediana Reunião Selic 30D'!$A$2:$XDF$2,0),FALSE))</f>
        <v>#N/A</v>
      </c>
    </row>
    <row r="117" spans="1:7" x14ac:dyDescent="0.3">
      <c r="A117" s="20">
        <v>44732</v>
      </c>
      <c r="B117" s="21">
        <f>IF(VLOOKUP(A117,'Mediana Reunião Selic 30D'!$A$2:$XFC$10000,MATCH(B$1,'Mediana Reunião Selic 30D'!$A$2:$XDF$2,0),FALSE)=0,NA(),VLOOKUP(A117,'Mediana Reunião Selic 30D'!$A$2:$XFC$10000,MATCH(B$1,'Mediana Reunião Selic 30D'!$A$2:$XDF$2,0),FALSE))</f>
        <v>12.5</v>
      </c>
      <c r="C117" s="21">
        <f>IF(VLOOKUP(A117,'Mediana Reunião Selic 30D'!$A$2:$XFC$10000,MATCH(C$1,'Mediana Reunião Selic 30D'!$A$2:$XDF$2,0),FALSE)=0,NA(),VLOOKUP(A117,'Mediana Reunião Selic 30D'!$A$2:$XFC$10000,MATCH(C$1,'Mediana Reunião Selic 30D'!$A$2:$XDF$2,0),FALSE))</f>
        <v>12</v>
      </c>
      <c r="D117" s="21">
        <f>IF(VLOOKUP(A117,'Mediana Reunião Selic 30D'!$A$2:$XFC$10000,MATCH(D$1,'Mediana Reunião Selic 30D'!$A$2:$XDF$2,0),FALSE)=0,NA(),VLOOKUP(A117,'Mediana Reunião Selic 30D'!$A$2:$XFC$10000,MATCH(D$1,'Mediana Reunião Selic 30D'!$A$2:$XDF$2,0),FALSE))</f>
        <v>11.25</v>
      </c>
      <c r="E117" s="21">
        <f>IF(VLOOKUP(A117,'Mediana Reunião Selic 30D'!$A$2:$XFC$10000,MATCH(E$1,'Mediana Reunião Selic 30D'!$A$2:$XDF$2,0),FALSE)=0,NA(),VLOOKUP(A117,'Mediana Reunião Selic 30D'!$A$2:$XFC$10000,MATCH(E$1,'Mediana Reunião Selic 30D'!$A$2:$XDF$2,0),FALSE))</f>
        <v>10.75</v>
      </c>
      <c r="F117" s="21">
        <f>IF(VLOOKUP(A117,'Mediana Reunião Selic 30D'!$A$2:$XFC$10000,MATCH(F$1,'Mediana Reunião Selic 30D'!$A$2:$XDF$2,0),FALSE)=0,NA(),VLOOKUP(A117,'Mediana Reunião Selic 30D'!$A$2:$XFC$10000,MATCH(F$1,'Mediana Reunião Selic 30D'!$A$2:$XDF$2,0),FALSE))</f>
        <v>10.25</v>
      </c>
      <c r="G117" s="21" t="e">
        <f>IF(VLOOKUP(A117,'Mediana Reunião Selic 30D'!$A$2:$XFC$10000,MATCH(G$1,'Mediana Reunião Selic 30D'!$A$2:$XDF$2,0),FALSE)=0,NA(),VLOOKUP(A117,'Mediana Reunião Selic 30D'!$A$2:$XFC$10000,MATCH(G$1,'Mediana Reunião Selic 30D'!$A$2:$XDF$2,0),FALSE))</f>
        <v>#N/A</v>
      </c>
    </row>
    <row r="118" spans="1:7" x14ac:dyDescent="0.3">
      <c r="A118" s="20">
        <v>44733</v>
      </c>
      <c r="B118" s="21">
        <f>IF(VLOOKUP(A118,'Mediana Reunião Selic 30D'!$A$2:$XFC$10000,MATCH(B$1,'Mediana Reunião Selic 30D'!$A$2:$XDF$2,0),FALSE)=0,NA(),VLOOKUP(A118,'Mediana Reunião Selic 30D'!$A$2:$XFC$10000,MATCH(B$1,'Mediana Reunião Selic 30D'!$A$2:$XDF$2,0),FALSE))</f>
        <v>12.5</v>
      </c>
      <c r="C118" s="21">
        <f>IF(VLOOKUP(A118,'Mediana Reunião Selic 30D'!$A$2:$XFC$10000,MATCH(C$1,'Mediana Reunião Selic 30D'!$A$2:$XDF$2,0),FALSE)=0,NA(),VLOOKUP(A118,'Mediana Reunião Selic 30D'!$A$2:$XFC$10000,MATCH(C$1,'Mediana Reunião Selic 30D'!$A$2:$XDF$2,0),FALSE))</f>
        <v>12</v>
      </c>
      <c r="D118" s="21">
        <f>IF(VLOOKUP(A118,'Mediana Reunião Selic 30D'!$A$2:$XFC$10000,MATCH(D$1,'Mediana Reunião Selic 30D'!$A$2:$XDF$2,0),FALSE)=0,NA(),VLOOKUP(A118,'Mediana Reunião Selic 30D'!$A$2:$XFC$10000,MATCH(D$1,'Mediana Reunião Selic 30D'!$A$2:$XDF$2,0),FALSE))</f>
        <v>11.25</v>
      </c>
      <c r="E118" s="21">
        <f>IF(VLOOKUP(A118,'Mediana Reunião Selic 30D'!$A$2:$XFC$10000,MATCH(E$1,'Mediana Reunião Selic 30D'!$A$2:$XDF$2,0),FALSE)=0,NA(),VLOOKUP(A118,'Mediana Reunião Selic 30D'!$A$2:$XFC$10000,MATCH(E$1,'Mediana Reunião Selic 30D'!$A$2:$XDF$2,0),FALSE))</f>
        <v>10.75</v>
      </c>
      <c r="F118" s="21">
        <f>IF(VLOOKUP(A118,'Mediana Reunião Selic 30D'!$A$2:$XFC$10000,MATCH(F$1,'Mediana Reunião Selic 30D'!$A$2:$XDF$2,0),FALSE)=0,NA(),VLOOKUP(A118,'Mediana Reunião Selic 30D'!$A$2:$XFC$10000,MATCH(F$1,'Mediana Reunião Selic 30D'!$A$2:$XDF$2,0),FALSE))</f>
        <v>10.25</v>
      </c>
      <c r="G118" s="21" t="e">
        <f>IF(VLOOKUP(A118,'Mediana Reunião Selic 30D'!$A$2:$XFC$10000,MATCH(G$1,'Mediana Reunião Selic 30D'!$A$2:$XDF$2,0),FALSE)=0,NA(),VLOOKUP(A118,'Mediana Reunião Selic 30D'!$A$2:$XFC$10000,MATCH(G$1,'Mediana Reunião Selic 30D'!$A$2:$XDF$2,0),FALSE))</f>
        <v>#N/A</v>
      </c>
    </row>
    <row r="119" spans="1:7" x14ac:dyDescent="0.3">
      <c r="A119" s="20">
        <v>44734</v>
      </c>
      <c r="B119" s="21">
        <f>IF(VLOOKUP(A119,'Mediana Reunião Selic 30D'!$A$2:$XFC$10000,MATCH(B$1,'Mediana Reunião Selic 30D'!$A$2:$XDF$2,0),FALSE)=0,NA(),VLOOKUP(A119,'Mediana Reunião Selic 30D'!$A$2:$XFC$10000,MATCH(B$1,'Mediana Reunião Selic 30D'!$A$2:$XDF$2,0),FALSE))</f>
        <v>12.5</v>
      </c>
      <c r="C119" s="21">
        <f>IF(VLOOKUP(A119,'Mediana Reunião Selic 30D'!$A$2:$XFC$10000,MATCH(C$1,'Mediana Reunião Selic 30D'!$A$2:$XDF$2,0),FALSE)=0,NA(),VLOOKUP(A119,'Mediana Reunião Selic 30D'!$A$2:$XFC$10000,MATCH(C$1,'Mediana Reunião Selic 30D'!$A$2:$XDF$2,0),FALSE))</f>
        <v>12</v>
      </c>
      <c r="D119" s="21">
        <f>IF(VLOOKUP(A119,'Mediana Reunião Selic 30D'!$A$2:$XFC$10000,MATCH(D$1,'Mediana Reunião Selic 30D'!$A$2:$XDF$2,0),FALSE)=0,NA(),VLOOKUP(A119,'Mediana Reunião Selic 30D'!$A$2:$XFC$10000,MATCH(D$1,'Mediana Reunião Selic 30D'!$A$2:$XDF$2,0),FALSE))</f>
        <v>11.25</v>
      </c>
      <c r="E119" s="21">
        <f>IF(VLOOKUP(A119,'Mediana Reunião Selic 30D'!$A$2:$XFC$10000,MATCH(E$1,'Mediana Reunião Selic 30D'!$A$2:$XDF$2,0),FALSE)=0,NA(),VLOOKUP(A119,'Mediana Reunião Selic 30D'!$A$2:$XFC$10000,MATCH(E$1,'Mediana Reunião Selic 30D'!$A$2:$XDF$2,0),FALSE))</f>
        <v>10.75</v>
      </c>
      <c r="F119" s="21">
        <f>IF(VLOOKUP(A119,'Mediana Reunião Selic 30D'!$A$2:$XFC$10000,MATCH(F$1,'Mediana Reunião Selic 30D'!$A$2:$XDF$2,0),FALSE)=0,NA(),VLOOKUP(A119,'Mediana Reunião Selic 30D'!$A$2:$XFC$10000,MATCH(F$1,'Mediana Reunião Selic 30D'!$A$2:$XDF$2,0),FALSE))</f>
        <v>10.25</v>
      </c>
      <c r="G119" s="21" t="e">
        <f>IF(VLOOKUP(A119,'Mediana Reunião Selic 30D'!$A$2:$XFC$10000,MATCH(G$1,'Mediana Reunião Selic 30D'!$A$2:$XDF$2,0),FALSE)=0,NA(),VLOOKUP(A119,'Mediana Reunião Selic 30D'!$A$2:$XFC$10000,MATCH(G$1,'Mediana Reunião Selic 30D'!$A$2:$XDF$2,0),FALSE))</f>
        <v>#N/A</v>
      </c>
    </row>
    <row r="120" spans="1:7" x14ac:dyDescent="0.3">
      <c r="A120" s="20">
        <v>44735</v>
      </c>
      <c r="B120" s="21">
        <f>IF(VLOOKUP(A120,'Mediana Reunião Selic 30D'!$A$2:$XFC$10000,MATCH(B$1,'Mediana Reunião Selic 30D'!$A$2:$XDF$2,0),FALSE)=0,NA(),VLOOKUP(A120,'Mediana Reunião Selic 30D'!$A$2:$XFC$10000,MATCH(B$1,'Mediana Reunião Selic 30D'!$A$2:$XDF$2,0),FALSE))</f>
        <v>12.75</v>
      </c>
      <c r="C120" s="21">
        <f>IF(VLOOKUP(A120,'Mediana Reunião Selic 30D'!$A$2:$XFC$10000,MATCH(C$1,'Mediana Reunião Selic 30D'!$A$2:$XDF$2,0),FALSE)=0,NA(),VLOOKUP(A120,'Mediana Reunião Selic 30D'!$A$2:$XFC$10000,MATCH(C$1,'Mediana Reunião Selic 30D'!$A$2:$XDF$2,0),FALSE))</f>
        <v>12</v>
      </c>
      <c r="D120" s="21">
        <f>IF(VLOOKUP(A120,'Mediana Reunião Selic 30D'!$A$2:$XFC$10000,MATCH(D$1,'Mediana Reunião Selic 30D'!$A$2:$XDF$2,0),FALSE)=0,NA(),VLOOKUP(A120,'Mediana Reunião Selic 30D'!$A$2:$XFC$10000,MATCH(D$1,'Mediana Reunião Selic 30D'!$A$2:$XDF$2,0),FALSE))</f>
        <v>11.25</v>
      </c>
      <c r="E120" s="21">
        <f>IF(VLOOKUP(A120,'Mediana Reunião Selic 30D'!$A$2:$XFC$10000,MATCH(E$1,'Mediana Reunião Selic 30D'!$A$2:$XDF$2,0),FALSE)=0,NA(),VLOOKUP(A120,'Mediana Reunião Selic 30D'!$A$2:$XFC$10000,MATCH(E$1,'Mediana Reunião Selic 30D'!$A$2:$XDF$2,0),FALSE))</f>
        <v>10.75</v>
      </c>
      <c r="F120" s="21">
        <f>IF(VLOOKUP(A120,'Mediana Reunião Selic 30D'!$A$2:$XFC$10000,MATCH(F$1,'Mediana Reunião Selic 30D'!$A$2:$XDF$2,0),FALSE)=0,NA(),VLOOKUP(A120,'Mediana Reunião Selic 30D'!$A$2:$XFC$10000,MATCH(F$1,'Mediana Reunião Selic 30D'!$A$2:$XDF$2,0),FALSE))</f>
        <v>10.25</v>
      </c>
      <c r="G120" s="21" t="e">
        <f>IF(VLOOKUP(A120,'Mediana Reunião Selic 30D'!$A$2:$XFC$10000,MATCH(G$1,'Mediana Reunião Selic 30D'!$A$2:$XDF$2,0),FALSE)=0,NA(),VLOOKUP(A120,'Mediana Reunião Selic 30D'!$A$2:$XFC$10000,MATCH(G$1,'Mediana Reunião Selic 30D'!$A$2:$XDF$2,0),FALSE))</f>
        <v>#N/A</v>
      </c>
    </row>
    <row r="121" spans="1:7" x14ac:dyDescent="0.3">
      <c r="A121" s="20">
        <v>44736</v>
      </c>
      <c r="B121" s="21">
        <f>IF(VLOOKUP(A121,'Mediana Reunião Selic 30D'!$A$2:$XFC$10000,MATCH(B$1,'Mediana Reunião Selic 30D'!$A$2:$XDF$2,0),FALSE)=0,NA(),VLOOKUP(A121,'Mediana Reunião Selic 30D'!$A$2:$XFC$10000,MATCH(B$1,'Mediana Reunião Selic 30D'!$A$2:$XDF$2,0),FALSE))</f>
        <v>12.75</v>
      </c>
      <c r="C121" s="21">
        <f>IF(VLOOKUP(A121,'Mediana Reunião Selic 30D'!$A$2:$XFC$10000,MATCH(C$1,'Mediana Reunião Selic 30D'!$A$2:$XDF$2,0),FALSE)=0,NA(),VLOOKUP(A121,'Mediana Reunião Selic 30D'!$A$2:$XFC$10000,MATCH(C$1,'Mediana Reunião Selic 30D'!$A$2:$XDF$2,0),FALSE))</f>
        <v>12.25</v>
      </c>
      <c r="D121" s="21">
        <f>IF(VLOOKUP(A121,'Mediana Reunião Selic 30D'!$A$2:$XFC$10000,MATCH(D$1,'Mediana Reunião Selic 30D'!$A$2:$XDF$2,0),FALSE)=0,NA(),VLOOKUP(A121,'Mediana Reunião Selic 30D'!$A$2:$XFC$10000,MATCH(D$1,'Mediana Reunião Selic 30D'!$A$2:$XDF$2,0),FALSE))</f>
        <v>11.5</v>
      </c>
      <c r="E121" s="21">
        <f>IF(VLOOKUP(A121,'Mediana Reunião Selic 30D'!$A$2:$XFC$10000,MATCH(E$1,'Mediana Reunião Selic 30D'!$A$2:$XDF$2,0),FALSE)=0,NA(),VLOOKUP(A121,'Mediana Reunião Selic 30D'!$A$2:$XFC$10000,MATCH(E$1,'Mediana Reunião Selic 30D'!$A$2:$XDF$2,0),FALSE))</f>
        <v>10.75</v>
      </c>
      <c r="F121" s="21">
        <f>IF(VLOOKUP(A121,'Mediana Reunião Selic 30D'!$A$2:$XFC$10000,MATCH(F$1,'Mediana Reunião Selic 30D'!$A$2:$XDF$2,0),FALSE)=0,NA(),VLOOKUP(A121,'Mediana Reunião Selic 30D'!$A$2:$XFC$10000,MATCH(F$1,'Mediana Reunião Selic 30D'!$A$2:$XDF$2,0),FALSE))</f>
        <v>10.25</v>
      </c>
      <c r="G121" s="21" t="e">
        <f>IF(VLOOKUP(A121,'Mediana Reunião Selic 30D'!$A$2:$XFC$10000,MATCH(G$1,'Mediana Reunião Selic 30D'!$A$2:$XDF$2,0),FALSE)=0,NA(),VLOOKUP(A121,'Mediana Reunião Selic 30D'!$A$2:$XFC$10000,MATCH(G$1,'Mediana Reunião Selic 30D'!$A$2:$XDF$2,0),FALSE))</f>
        <v>#N/A</v>
      </c>
    </row>
    <row r="122" spans="1:7" x14ac:dyDescent="0.3">
      <c r="A122" s="20">
        <v>44739</v>
      </c>
      <c r="B122" s="21">
        <f>IF(VLOOKUP(A122,'Mediana Reunião Selic 30D'!$A$2:$XFC$10000,MATCH(B$1,'Mediana Reunião Selic 30D'!$A$2:$XDF$2,0),FALSE)=0,NA(),VLOOKUP(A122,'Mediana Reunião Selic 30D'!$A$2:$XFC$10000,MATCH(B$1,'Mediana Reunião Selic 30D'!$A$2:$XDF$2,0),FALSE))</f>
        <v>12.75</v>
      </c>
      <c r="C122" s="21">
        <f>IF(VLOOKUP(A122,'Mediana Reunião Selic 30D'!$A$2:$XFC$10000,MATCH(C$1,'Mediana Reunião Selic 30D'!$A$2:$XDF$2,0),FALSE)=0,NA(),VLOOKUP(A122,'Mediana Reunião Selic 30D'!$A$2:$XFC$10000,MATCH(C$1,'Mediana Reunião Selic 30D'!$A$2:$XDF$2,0),FALSE))</f>
        <v>12.25</v>
      </c>
      <c r="D122" s="21">
        <f>IF(VLOOKUP(A122,'Mediana Reunião Selic 30D'!$A$2:$XFC$10000,MATCH(D$1,'Mediana Reunião Selic 30D'!$A$2:$XDF$2,0),FALSE)=0,NA(),VLOOKUP(A122,'Mediana Reunião Selic 30D'!$A$2:$XFC$10000,MATCH(D$1,'Mediana Reunião Selic 30D'!$A$2:$XDF$2,0),FALSE))</f>
        <v>11.5</v>
      </c>
      <c r="E122" s="21">
        <f>IF(VLOOKUP(A122,'Mediana Reunião Selic 30D'!$A$2:$XFC$10000,MATCH(E$1,'Mediana Reunião Selic 30D'!$A$2:$XDF$2,0),FALSE)=0,NA(),VLOOKUP(A122,'Mediana Reunião Selic 30D'!$A$2:$XFC$10000,MATCH(E$1,'Mediana Reunião Selic 30D'!$A$2:$XDF$2,0),FALSE))</f>
        <v>10.75</v>
      </c>
      <c r="F122" s="21">
        <f>IF(VLOOKUP(A122,'Mediana Reunião Selic 30D'!$A$2:$XFC$10000,MATCH(F$1,'Mediana Reunião Selic 30D'!$A$2:$XDF$2,0),FALSE)=0,NA(),VLOOKUP(A122,'Mediana Reunião Selic 30D'!$A$2:$XFC$10000,MATCH(F$1,'Mediana Reunião Selic 30D'!$A$2:$XDF$2,0),FALSE))</f>
        <v>10.5</v>
      </c>
      <c r="G122" s="21" t="e">
        <f>IF(VLOOKUP(A122,'Mediana Reunião Selic 30D'!$A$2:$XFC$10000,MATCH(G$1,'Mediana Reunião Selic 30D'!$A$2:$XDF$2,0),FALSE)=0,NA(),VLOOKUP(A122,'Mediana Reunião Selic 30D'!$A$2:$XFC$10000,MATCH(G$1,'Mediana Reunião Selic 30D'!$A$2:$XDF$2,0),FALSE))</f>
        <v>#N/A</v>
      </c>
    </row>
    <row r="123" spans="1:7" x14ac:dyDescent="0.3">
      <c r="A123" s="20">
        <v>44740</v>
      </c>
      <c r="B123" s="21">
        <f>IF(VLOOKUP(A123,'Mediana Reunião Selic 30D'!$A$2:$XFC$10000,MATCH(B$1,'Mediana Reunião Selic 30D'!$A$2:$XDF$2,0),FALSE)=0,NA(),VLOOKUP(A123,'Mediana Reunião Selic 30D'!$A$2:$XFC$10000,MATCH(B$1,'Mediana Reunião Selic 30D'!$A$2:$XDF$2,0),FALSE))</f>
        <v>12.75</v>
      </c>
      <c r="C123" s="21">
        <f>IF(VLOOKUP(A123,'Mediana Reunião Selic 30D'!$A$2:$XFC$10000,MATCH(C$1,'Mediana Reunião Selic 30D'!$A$2:$XDF$2,0),FALSE)=0,NA(),VLOOKUP(A123,'Mediana Reunião Selic 30D'!$A$2:$XFC$10000,MATCH(C$1,'Mediana Reunião Selic 30D'!$A$2:$XDF$2,0),FALSE))</f>
        <v>12.25</v>
      </c>
      <c r="D123" s="21">
        <f>IF(VLOOKUP(A123,'Mediana Reunião Selic 30D'!$A$2:$XFC$10000,MATCH(D$1,'Mediana Reunião Selic 30D'!$A$2:$XDF$2,0),FALSE)=0,NA(),VLOOKUP(A123,'Mediana Reunião Selic 30D'!$A$2:$XFC$10000,MATCH(D$1,'Mediana Reunião Selic 30D'!$A$2:$XDF$2,0),FALSE))</f>
        <v>11.5</v>
      </c>
      <c r="E123" s="21">
        <f>IF(VLOOKUP(A123,'Mediana Reunião Selic 30D'!$A$2:$XFC$10000,MATCH(E$1,'Mediana Reunião Selic 30D'!$A$2:$XDF$2,0),FALSE)=0,NA(),VLOOKUP(A123,'Mediana Reunião Selic 30D'!$A$2:$XFC$10000,MATCH(E$1,'Mediana Reunião Selic 30D'!$A$2:$XDF$2,0),FALSE))</f>
        <v>10.75</v>
      </c>
      <c r="F123" s="21">
        <f>IF(VLOOKUP(A123,'Mediana Reunião Selic 30D'!$A$2:$XFC$10000,MATCH(F$1,'Mediana Reunião Selic 30D'!$A$2:$XDF$2,0),FALSE)=0,NA(),VLOOKUP(A123,'Mediana Reunião Selic 30D'!$A$2:$XFC$10000,MATCH(F$1,'Mediana Reunião Selic 30D'!$A$2:$XDF$2,0),FALSE))</f>
        <v>10.5</v>
      </c>
      <c r="G123" s="21" t="e">
        <f>IF(VLOOKUP(A123,'Mediana Reunião Selic 30D'!$A$2:$XFC$10000,MATCH(G$1,'Mediana Reunião Selic 30D'!$A$2:$XDF$2,0),FALSE)=0,NA(),VLOOKUP(A123,'Mediana Reunião Selic 30D'!$A$2:$XFC$10000,MATCH(G$1,'Mediana Reunião Selic 30D'!$A$2:$XDF$2,0),FALSE))</f>
        <v>#N/A</v>
      </c>
    </row>
    <row r="124" spans="1:7" x14ac:dyDescent="0.3">
      <c r="A124" s="20">
        <v>44741</v>
      </c>
      <c r="B124" s="21">
        <f>IF(VLOOKUP(A124,'Mediana Reunião Selic 30D'!$A$2:$XFC$10000,MATCH(B$1,'Mediana Reunião Selic 30D'!$A$2:$XDF$2,0),FALSE)=0,NA(),VLOOKUP(A124,'Mediana Reunião Selic 30D'!$A$2:$XFC$10000,MATCH(B$1,'Mediana Reunião Selic 30D'!$A$2:$XDF$2,0),FALSE))</f>
        <v>12.75</v>
      </c>
      <c r="C124" s="21">
        <f>IF(VLOOKUP(A124,'Mediana Reunião Selic 30D'!$A$2:$XFC$10000,MATCH(C$1,'Mediana Reunião Selic 30D'!$A$2:$XDF$2,0),FALSE)=0,NA(),VLOOKUP(A124,'Mediana Reunião Selic 30D'!$A$2:$XFC$10000,MATCH(C$1,'Mediana Reunião Selic 30D'!$A$2:$XDF$2,0),FALSE))</f>
        <v>12.25</v>
      </c>
      <c r="D124" s="21">
        <f>IF(VLOOKUP(A124,'Mediana Reunião Selic 30D'!$A$2:$XFC$10000,MATCH(D$1,'Mediana Reunião Selic 30D'!$A$2:$XDF$2,0),FALSE)=0,NA(),VLOOKUP(A124,'Mediana Reunião Selic 30D'!$A$2:$XFC$10000,MATCH(D$1,'Mediana Reunião Selic 30D'!$A$2:$XDF$2,0),FALSE))</f>
        <v>11.5</v>
      </c>
      <c r="E124" s="21">
        <f>IF(VLOOKUP(A124,'Mediana Reunião Selic 30D'!$A$2:$XFC$10000,MATCH(E$1,'Mediana Reunião Selic 30D'!$A$2:$XDF$2,0),FALSE)=0,NA(),VLOOKUP(A124,'Mediana Reunião Selic 30D'!$A$2:$XFC$10000,MATCH(E$1,'Mediana Reunião Selic 30D'!$A$2:$XDF$2,0),FALSE))</f>
        <v>10.75</v>
      </c>
      <c r="F124" s="21">
        <f>IF(VLOOKUP(A124,'Mediana Reunião Selic 30D'!$A$2:$XFC$10000,MATCH(F$1,'Mediana Reunião Selic 30D'!$A$2:$XDF$2,0),FALSE)=0,NA(),VLOOKUP(A124,'Mediana Reunião Selic 30D'!$A$2:$XFC$10000,MATCH(F$1,'Mediana Reunião Selic 30D'!$A$2:$XDF$2,0),FALSE))</f>
        <v>10.5</v>
      </c>
      <c r="G124" s="21" t="e">
        <f>IF(VLOOKUP(A124,'Mediana Reunião Selic 30D'!$A$2:$XFC$10000,MATCH(G$1,'Mediana Reunião Selic 30D'!$A$2:$XDF$2,0),FALSE)=0,NA(),VLOOKUP(A124,'Mediana Reunião Selic 30D'!$A$2:$XFC$10000,MATCH(G$1,'Mediana Reunião Selic 30D'!$A$2:$XDF$2,0),FALSE))</f>
        <v>#N/A</v>
      </c>
    </row>
    <row r="125" spans="1:7" x14ac:dyDescent="0.3">
      <c r="A125" s="20">
        <v>44742</v>
      </c>
      <c r="B125" s="21">
        <f>IF(VLOOKUP(A125,'Mediana Reunião Selic 30D'!$A$2:$XFC$10000,MATCH(B$1,'Mediana Reunião Selic 30D'!$A$2:$XDF$2,0),FALSE)=0,NA(),VLOOKUP(A125,'Mediana Reunião Selic 30D'!$A$2:$XFC$10000,MATCH(B$1,'Mediana Reunião Selic 30D'!$A$2:$XDF$2,0),FALSE))</f>
        <v>12.75</v>
      </c>
      <c r="C125" s="21">
        <f>IF(VLOOKUP(A125,'Mediana Reunião Selic 30D'!$A$2:$XFC$10000,MATCH(C$1,'Mediana Reunião Selic 30D'!$A$2:$XDF$2,0),FALSE)=0,NA(),VLOOKUP(A125,'Mediana Reunião Selic 30D'!$A$2:$XFC$10000,MATCH(C$1,'Mediana Reunião Selic 30D'!$A$2:$XDF$2,0),FALSE))</f>
        <v>12.25</v>
      </c>
      <c r="D125" s="21">
        <f>IF(VLOOKUP(A125,'Mediana Reunião Selic 30D'!$A$2:$XFC$10000,MATCH(D$1,'Mediana Reunião Selic 30D'!$A$2:$XDF$2,0),FALSE)=0,NA(),VLOOKUP(A125,'Mediana Reunião Selic 30D'!$A$2:$XFC$10000,MATCH(D$1,'Mediana Reunião Selic 30D'!$A$2:$XDF$2,0),FALSE))</f>
        <v>11.5</v>
      </c>
      <c r="E125" s="21">
        <f>IF(VLOOKUP(A125,'Mediana Reunião Selic 30D'!$A$2:$XFC$10000,MATCH(E$1,'Mediana Reunião Selic 30D'!$A$2:$XDF$2,0),FALSE)=0,NA(),VLOOKUP(A125,'Mediana Reunião Selic 30D'!$A$2:$XFC$10000,MATCH(E$1,'Mediana Reunião Selic 30D'!$A$2:$XDF$2,0),FALSE))</f>
        <v>10.75</v>
      </c>
      <c r="F125" s="21">
        <f>IF(VLOOKUP(A125,'Mediana Reunião Selic 30D'!$A$2:$XFC$10000,MATCH(F$1,'Mediana Reunião Selic 30D'!$A$2:$XDF$2,0),FALSE)=0,NA(),VLOOKUP(A125,'Mediana Reunião Selic 30D'!$A$2:$XFC$10000,MATCH(F$1,'Mediana Reunião Selic 30D'!$A$2:$XDF$2,0),FALSE))</f>
        <v>10.5</v>
      </c>
      <c r="G125" s="21" t="e">
        <f>IF(VLOOKUP(A125,'Mediana Reunião Selic 30D'!$A$2:$XFC$10000,MATCH(G$1,'Mediana Reunião Selic 30D'!$A$2:$XDF$2,0),FALSE)=0,NA(),VLOOKUP(A125,'Mediana Reunião Selic 30D'!$A$2:$XFC$10000,MATCH(G$1,'Mediana Reunião Selic 30D'!$A$2:$XDF$2,0),FALSE))</f>
        <v>#N/A</v>
      </c>
    </row>
    <row r="126" spans="1:7" x14ac:dyDescent="0.3">
      <c r="A126" s="20">
        <v>44743</v>
      </c>
      <c r="B126" s="21">
        <f>IF(VLOOKUP(A126,'Mediana Reunião Selic 30D'!$A$2:$XFC$10000,MATCH(B$1,'Mediana Reunião Selic 30D'!$A$2:$XDF$2,0),FALSE)=0,NA(),VLOOKUP(A126,'Mediana Reunião Selic 30D'!$A$2:$XFC$10000,MATCH(B$1,'Mediana Reunião Selic 30D'!$A$2:$XDF$2,0),FALSE))</f>
        <v>12.75</v>
      </c>
      <c r="C126" s="21">
        <f>IF(VLOOKUP(A126,'Mediana Reunião Selic 30D'!$A$2:$XFC$10000,MATCH(C$1,'Mediana Reunião Selic 30D'!$A$2:$XDF$2,0),FALSE)=0,NA(),VLOOKUP(A126,'Mediana Reunião Selic 30D'!$A$2:$XFC$10000,MATCH(C$1,'Mediana Reunião Selic 30D'!$A$2:$XDF$2,0),FALSE))</f>
        <v>12.25</v>
      </c>
      <c r="D126" s="21">
        <f>IF(VLOOKUP(A126,'Mediana Reunião Selic 30D'!$A$2:$XFC$10000,MATCH(D$1,'Mediana Reunião Selic 30D'!$A$2:$XDF$2,0),FALSE)=0,NA(),VLOOKUP(A126,'Mediana Reunião Selic 30D'!$A$2:$XFC$10000,MATCH(D$1,'Mediana Reunião Selic 30D'!$A$2:$XDF$2,0),FALSE))</f>
        <v>11.625</v>
      </c>
      <c r="E126" s="21">
        <f>IF(VLOOKUP(A126,'Mediana Reunião Selic 30D'!$A$2:$XFC$10000,MATCH(E$1,'Mediana Reunião Selic 30D'!$A$2:$XDF$2,0),FALSE)=0,NA(),VLOOKUP(A126,'Mediana Reunião Selic 30D'!$A$2:$XFC$10000,MATCH(E$1,'Mediana Reunião Selic 30D'!$A$2:$XDF$2,0),FALSE))</f>
        <v>11</v>
      </c>
      <c r="F126" s="21">
        <f>IF(VLOOKUP(A126,'Mediana Reunião Selic 30D'!$A$2:$XFC$10000,MATCH(F$1,'Mediana Reunião Selic 30D'!$A$2:$XDF$2,0),FALSE)=0,NA(),VLOOKUP(A126,'Mediana Reunião Selic 30D'!$A$2:$XFC$10000,MATCH(F$1,'Mediana Reunião Selic 30D'!$A$2:$XDF$2,0),FALSE))</f>
        <v>10.5</v>
      </c>
      <c r="G126" s="21" t="e">
        <f>IF(VLOOKUP(A126,'Mediana Reunião Selic 30D'!$A$2:$XFC$10000,MATCH(G$1,'Mediana Reunião Selic 30D'!$A$2:$XDF$2,0),FALSE)=0,NA(),VLOOKUP(A126,'Mediana Reunião Selic 30D'!$A$2:$XFC$10000,MATCH(G$1,'Mediana Reunião Selic 30D'!$A$2:$XDF$2,0),FALSE))</f>
        <v>#N/A</v>
      </c>
    </row>
    <row r="127" spans="1:7" x14ac:dyDescent="0.3">
      <c r="A127" s="20">
        <v>44746</v>
      </c>
      <c r="B127" s="21">
        <f>IF(VLOOKUP(A127,'Mediana Reunião Selic 30D'!$A$2:$XFC$10000,MATCH(B$1,'Mediana Reunião Selic 30D'!$A$2:$XDF$2,0),FALSE)=0,NA(),VLOOKUP(A127,'Mediana Reunião Selic 30D'!$A$2:$XFC$10000,MATCH(B$1,'Mediana Reunião Selic 30D'!$A$2:$XDF$2,0),FALSE))</f>
        <v>13</v>
      </c>
      <c r="C127" s="21">
        <f>IF(VLOOKUP(A127,'Mediana Reunião Selic 30D'!$A$2:$XFC$10000,MATCH(C$1,'Mediana Reunião Selic 30D'!$A$2:$XDF$2,0),FALSE)=0,NA(),VLOOKUP(A127,'Mediana Reunião Selic 30D'!$A$2:$XFC$10000,MATCH(C$1,'Mediana Reunião Selic 30D'!$A$2:$XDF$2,0),FALSE))</f>
        <v>12.25</v>
      </c>
      <c r="D127" s="21">
        <f>IF(VLOOKUP(A127,'Mediana Reunião Selic 30D'!$A$2:$XFC$10000,MATCH(D$1,'Mediana Reunião Selic 30D'!$A$2:$XDF$2,0),FALSE)=0,NA(),VLOOKUP(A127,'Mediana Reunião Selic 30D'!$A$2:$XFC$10000,MATCH(D$1,'Mediana Reunião Selic 30D'!$A$2:$XDF$2,0),FALSE))</f>
        <v>11.75</v>
      </c>
      <c r="E127" s="21">
        <f>IF(VLOOKUP(A127,'Mediana Reunião Selic 30D'!$A$2:$XFC$10000,MATCH(E$1,'Mediana Reunião Selic 30D'!$A$2:$XDF$2,0),FALSE)=0,NA(),VLOOKUP(A127,'Mediana Reunião Selic 30D'!$A$2:$XFC$10000,MATCH(E$1,'Mediana Reunião Selic 30D'!$A$2:$XDF$2,0),FALSE))</f>
        <v>11</v>
      </c>
      <c r="F127" s="21">
        <f>IF(VLOOKUP(A127,'Mediana Reunião Selic 30D'!$A$2:$XFC$10000,MATCH(F$1,'Mediana Reunião Selic 30D'!$A$2:$XDF$2,0),FALSE)=0,NA(),VLOOKUP(A127,'Mediana Reunião Selic 30D'!$A$2:$XFC$10000,MATCH(F$1,'Mediana Reunião Selic 30D'!$A$2:$XDF$2,0),FALSE))</f>
        <v>10.5</v>
      </c>
      <c r="G127" s="21" t="e">
        <f>IF(VLOOKUP(A127,'Mediana Reunião Selic 30D'!$A$2:$XFC$10000,MATCH(G$1,'Mediana Reunião Selic 30D'!$A$2:$XDF$2,0),FALSE)=0,NA(),VLOOKUP(A127,'Mediana Reunião Selic 30D'!$A$2:$XFC$10000,MATCH(G$1,'Mediana Reunião Selic 30D'!$A$2:$XDF$2,0),FALSE))</f>
        <v>#N/A</v>
      </c>
    </row>
    <row r="128" spans="1:7" x14ac:dyDescent="0.3">
      <c r="A128" s="20">
        <v>44747</v>
      </c>
      <c r="B128" s="21">
        <f>IF(VLOOKUP(A128,'Mediana Reunião Selic 30D'!$A$2:$XFC$10000,MATCH(B$1,'Mediana Reunião Selic 30D'!$A$2:$XDF$2,0),FALSE)=0,NA(),VLOOKUP(A128,'Mediana Reunião Selic 30D'!$A$2:$XFC$10000,MATCH(B$1,'Mediana Reunião Selic 30D'!$A$2:$XDF$2,0),FALSE))</f>
        <v>13</v>
      </c>
      <c r="C128" s="21">
        <f>IF(VLOOKUP(A128,'Mediana Reunião Selic 30D'!$A$2:$XFC$10000,MATCH(C$1,'Mediana Reunião Selic 30D'!$A$2:$XDF$2,0),FALSE)=0,NA(),VLOOKUP(A128,'Mediana Reunião Selic 30D'!$A$2:$XFC$10000,MATCH(C$1,'Mediana Reunião Selic 30D'!$A$2:$XDF$2,0),FALSE))</f>
        <v>12.25</v>
      </c>
      <c r="D128" s="21">
        <f>IF(VLOOKUP(A128,'Mediana Reunião Selic 30D'!$A$2:$XFC$10000,MATCH(D$1,'Mediana Reunião Selic 30D'!$A$2:$XDF$2,0),FALSE)=0,NA(),VLOOKUP(A128,'Mediana Reunião Selic 30D'!$A$2:$XFC$10000,MATCH(D$1,'Mediana Reunião Selic 30D'!$A$2:$XDF$2,0),FALSE))</f>
        <v>11.75</v>
      </c>
      <c r="E128" s="21">
        <f>IF(VLOOKUP(A128,'Mediana Reunião Selic 30D'!$A$2:$XFC$10000,MATCH(E$1,'Mediana Reunião Selic 30D'!$A$2:$XDF$2,0),FALSE)=0,NA(),VLOOKUP(A128,'Mediana Reunião Selic 30D'!$A$2:$XFC$10000,MATCH(E$1,'Mediana Reunião Selic 30D'!$A$2:$XDF$2,0),FALSE))</f>
        <v>11</v>
      </c>
      <c r="F128" s="21">
        <f>IF(VLOOKUP(A128,'Mediana Reunião Selic 30D'!$A$2:$XFC$10000,MATCH(F$1,'Mediana Reunião Selic 30D'!$A$2:$XDF$2,0),FALSE)=0,NA(),VLOOKUP(A128,'Mediana Reunião Selic 30D'!$A$2:$XFC$10000,MATCH(F$1,'Mediana Reunião Selic 30D'!$A$2:$XDF$2,0),FALSE))</f>
        <v>10.5</v>
      </c>
      <c r="G128" s="21" t="e">
        <f>IF(VLOOKUP(A128,'Mediana Reunião Selic 30D'!$A$2:$XFC$10000,MATCH(G$1,'Mediana Reunião Selic 30D'!$A$2:$XDF$2,0),FALSE)=0,NA(),VLOOKUP(A128,'Mediana Reunião Selic 30D'!$A$2:$XFC$10000,MATCH(G$1,'Mediana Reunião Selic 30D'!$A$2:$XDF$2,0),FALSE))</f>
        <v>#N/A</v>
      </c>
    </row>
    <row r="129" spans="1:7" x14ac:dyDescent="0.3">
      <c r="A129" s="20">
        <v>44748</v>
      </c>
      <c r="B129" s="21">
        <f>IF(VLOOKUP(A129,'Mediana Reunião Selic 30D'!$A$2:$XFC$10000,MATCH(B$1,'Mediana Reunião Selic 30D'!$A$2:$XDF$2,0),FALSE)=0,NA(),VLOOKUP(A129,'Mediana Reunião Selic 30D'!$A$2:$XFC$10000,MATCH(B$1,'Mediana Reunião Selic 30D'!$A$2:$XDF$2,0),FALSE))</f>
        <v>13</v>
      </c>
      <c r="C129" s="21">
        <f>IF(VLOOKUP(A129,'Mediana Reunião Selic 30D'!$A$2:$XFC$10000,MATCH(C$1,'Mediana Reunião Selic 30D'!$A$2:$XDF$2,0),FALSE)=0,NA(),VLOOKUP(A129,'Mediana Reunião Selic 30D'!$A$2:$XFC$10000,MATCH(C$1,'Mediana Reunião Selic 30D'!$A$2:$XDF$2,0),FALSE))</f>
        <v>12.25</v>
      </c>
      <c r="D129" s="21">
        <f>IF(VLOOKUP(A129,'Mediana Reunião Selic 30D'!$A$2:$XFC$10000,MATCH(D$1,'Mediana Reunião Selic 30D'!$A$2:$XDF$2,0),FALSE)=0,NA(),VLOOKUP(A129,'Mediana Reunião Selic 30D'!$A$2:$XFC$10000,MATCH(D$1,'Mediana Reunião Selic 30D'!$A$2:$XDF$2,0),FALSE))</f>
        <v>11.75</v>
      </c>
      <c r="E129" s="21">
        <f>IF(VLOOKUP(A129,'Mediana Reunião Selic 30D'!$A$2:$XFC$10000,MATCH(E$1,'Mediana Reunião Selic 30D'!$A$2:$XDF$2,0),FALSE)=0,NA(),VLOOKUP(A129,'Mediana Reunião Selic 30D'!$A$2:$XFC$10000,MATCH(E$1,'Mediana Reunião Selic 30D'!$A$2:$XDF$2,0),FALSE))</f>
        <v>11</v>
      </c>
      <c r="F129" s="21">
        <f>IF(VLOOKUP(A129,'Mediana Reunião Selic 30D'!$A$2:$XFC$10000,MATCH(F$1,'Mediana Reunião Selic 30D'!$A$2:$XDF$2,0),FALSE)=0,NA(),VLOOKUP(A129,'Mediana Reunião Selic 30D'!$A$2:$XFC$10000,MATCH(F$1,'Mediana Reunião Selic 30D'!$A$2:$XDF$2,0),FALSE))</f>
        <v>10.5</v>
      </c>
      <c r="G129" s="21" t="e">
        <f>IF(VLOOKUP(A129,'Mediana Reunião Selic 30D'!$A$2:$XFC$10000,MATCH(G$1,'Mediana Reunião Selic 30D'!$A$2:$XDF$2,0),FALSE)=0,NA(),VLOOKUP(A129,'Mediana Reunião Selic 30D'!$A$2:$XFC$10000,MATCH(G$1,'Mediana Reunião Selic 30D'!$A$2:$XDF$2,0),FALSE))</f>
        <v>#N/A</v>
      </c>
    </row>
    <row r="130" spans="1:7" x14ac:dyDescent="0.3">
      <c r="A130" s="20">
        <v>44749</v>
      </c>
      <c r="B130" s="21">
        <f>IF(VLOOKUP(A130,'Mediana Reunião Selic 30D'!$A$2:$XFC$10000,MATCH(B$1,'Mediana Reunião Selic 30D'!$A$2:$XDF$2,0),FALSE)=0,NA(),VLOOKUP(A130,'Mediana Reunião Selic 30D'!$A$2:$XFC$10000,MATCH(B$1,'Mediana Reunião Selic 30D'!$A$2:$XDF$2,0),FALSE))</f>
        <v>13</v>
      </c>
      <c r="C130" s="21">
        <f>IF(VLOOKUP(A130,'Mediana Reunião Selic 30D'!$A$2:$XFC$10000,MATCH(C$1,'Mediana Reunião Selic 30D'!$A$2:$XDF$2,0),FALSE)=0,NA(),VLOOKUP(A130,'Mediana Reunião Selic 30D'!$A$2:$XFC$10000,MATCH(C$1,'Mediana Reunião Selic 30D'!$A$2:$XDF$2,0),FALSE))</f>
        <v>12.5</v>
      </c>
      <c r="D130" s="21">
        <f>IF(VLOOKUP(A130,'Mediana Reunião Selic 30D'!$A$2:$XFC$10000,MATCH(D$1,'Mediana Reunião Selic 30D'!$A$2:$XDF$2,0),FALSE)=0,NA(),VLOOKUP(A130,'Mediana Reunião Selic 30D'!$A$2:$XFC$10000,MATCH(D$1,'Mediana Reunião Selic 30D'!$A$2:$XDF$2,0),FALSE))</f>
        <v>11.75</v>
      </c>
      <c r="E130" s="21">
        <f>IF(VLOOKUP(A130,'Mediana Reunião Selic 30D'!$A$2:$XFC$10000,MATCH(E$1,'Mediana Reunião Selic 30D'!$A$2:$XDF$2,0),FALSE)=0,NA(),VLOOKUP(A130,'Mediana Reunião Selic 30D'!$A$2:$XFC$10000,MATCH(E$1,'Mediana Reunião Selic 30D'!$A$2:$XDF$2,0),FALSE))</f>
        <v>11.25</v>
      </c>
      <c r="F130" s="21">
        <f>IF(VLOOKUP(A130,'Mediana Reunião Selic 30D'!$A$2:$XFC$10000,MATCH(F$1,'Mediana Reunião Selic 30D'!$A$2:$XDF$2,0),FALSE)=0,NA(),VLOOKUP(A130,'Mediana Reunião Selic 30D'!$A$2:$XFC$10000,MATCH(F$1,'Mediana Reunião Selic 30D'!$A$2:$XDF$2,0),FALSE))</f>
        <v>10.5</v>
      </c>
      <c r="G130" s="21" t="e">
        <f>IF(VLOOKUP(A130,'Mediana Reunião Selic 30D'!$A$2:$XFC$10000,MATCH(G$1,'Mediana Reunião Selic 30D'!$A$2:$XDF$2,0),FALSE)=0,NA(),VLOOKUP(A130,'Mediana Reunião Selic 30D'!$A$2:$XFC$10000,MATCH(G$1,'Mediana Reunião Selic 30D'!$A$2:$XDF$2,0),FALSE))</f>
        <v>#N/A</v>
      </c>
    </row>
    <row r="131" spans="1:7" x14ac:dyDescent="0.3">
      <c r="A131" s="20">
        <v>44750</v>
      </c>
      <c r="B131" s="21">
        <f>IF(VLOOKUP(A131,'Mediana Reunião Selic 30D'!$A$2:$XFC$10000,MATCH(B$1,'Mediana Reunião Selic 30D'!$A$2:$XDF$2,0),FALSE)=0,NA(),VLOOKUP(A131,'Mediana Reunião Selic 30D'!$A$2:$XFC$10000,MATCH(B$1,'Mediana Reunião Selic 30D'!$A$2:$XDF$2,0),FALSE))</f>
        <v>13</v>
      </c>
      <c r="C131" s="21">
        <f>IF(VLOOKUP(A131,'Mediana Reunião Selic 30D'!$A$2:$XFC$10000,MATCH(C$1,'Mediana Reunião Selic 30D'!$A$2:$XDF$2,0),FALSE)=0,NA(),VLOOKUP(A131,'Mediana Reunião Selic 30D'!$A$2:$XFC$10000,MATCH(C$1,'Mediana Reunião Selic 30D'!$A$2:$XDF$2,0),FALSE))</f>
        <v>12.5</v>
      </c>
      <c r="D131" s="21">
        <f>IF(VLOOKUP(A131,'Mediana Reunião Selic 30D'!$A$2:$XFC$10000,MATCH(D$1,'Mediana Reunião Selic 30D'!$A$2:$XDF$2,0),FALSE)=0,NA(),VLOOKUP(A131,'Mediana Reunião Selic 30D'!$A$2:$XFC$10000,MATCH(D$1,'Mediana Reunião Selic 30D'!$A$2:$XDF$2,0),FALSE))</f>
        <v>11.75</v>
      </c>
      <c r="E131" s="21">
        <f>IF(VLOOKUP(A131,'Mediana Reunião Selic 30D'!$A$2:$XFC$10000,MATCH(E$1,'Mediana Reunião Selic 30D'!$A$2:$XDF$2,0),FALSE)=0,NA(),VLOOKUP(A131,'Mediana Reunião Selic 30D'!$A$2:$XFC$10000,MATCH(E$1,'Mediana Reunião Selic 30D'!$A$2:$XDF$2,0),FALSE))</f>
        <v>11.25</v>
      </c>
      <c r="F131" s="21">
        <f>IF(VLOOKUP(A131,'Mediana Reunião Selic 30D'!$A$2:$XFC$10000,MATCH(F$1,'Mediana Reunião Selic 30D'!$A$2:$XDF$2,0),FALSE)=0,NA(),VLOOKUP(A131,'Mediana Reunião Selic 30D'!$A$2:$XFC$10000,MATCH(F$1,'Mediana Reunião Selic 30D'!$A$2:$XDF$2,0),FALSE))</f>
        <v>10.5</v>
      </c>
      <c r="G131" s="21" t="e">
        <f>IF(VLOOKUP(A131,'Mediana Reunião Selic 30D'!$A$2:$XFC$10000,MATCH(G$1,'Mediana Reunião Selic 30D'!$A$2:$XDF$2,0),FALSE)=0,NA(),VLOOKUP(A131,'Mediana Reunião Selic 30D'!$A$2:$XFC$10000,MATCH(G$1,'Mediana Reunião Selic 30D'!$A$2:$XDF$2,0),FALSE))</f>
        <v>#N/A</v>
      </c>
    </row>
    <row r="132" spans="1:7" x14ac:dyDescent="0.3">
      <c r="A132" s="20">
        <v>44753</v>
      </c>
      <c r="B132" s="21">
        <f>IF(VLOOKUP(A132,'Mediana Reunião Selic 30D'!$A$2:$XFC$10000,MATCH(B$1,'Mediana Reunião Selic 30D'!$A$2:$XDF$2,0),FALSE)=0,NA(),VLOOKUP(A132,'Mediana Reunião Selic 30D'!$A$2:$XFC$10000,MATCH(B$1,'Mediana Reunião Selic 30D'!$A$2:$XDF$2,0),FALSE))</f>
        <v>13</v>
      </c>
      <c r="C132" s="21">
        <f>IF(VLOOKUP(A132,'Mediana Reunião Selic 30D'!$A$2:$XFC$10000,MATCH(C$1,'Mediana Reunião Selic 30D'!$A$2:$XDF$2,0),FALSE)=0,NA(),VLOOKUP(A132,'Mediana Reunião Selic 30D'!$A$2:$XFC$10000,MATCH(C$1,'Mediana Reunião Selic 30D'!$A$2:$XDF$2,0),FALSE))</f>
        <v>12.5</v>
      </c>
      <c r="D132" s="21">
        <f>IF(VLOOKUP(A132,'Mediana Reunião Selic 30D'!$A$2:$XFC$10000,MATCH(D$1,'Mediana Reunião Selic 30D'!$A$2:$XDF$2,0),FALSE)=0,NA(),VLOOKUP(A132,'Mediana Reunião Selic 30D'!$A$2:$XFC$10000,MATCH(D$1,'Mediana Reunião Selic 30D'!$A$2:$XDF$2,0),FALSE))</f>
        <v>11.75</v>
      </c>
      <c r="E132" s="21">
        <f>IF(VLOOKUP(A132,'Mediana Reunião Selic 30D'!$A$2:$XFC$10000,MATCH(E$1,'Mediana Reunião Selic 30D'!$A$2:$XDF$2,0),FALSE)=0,NA(),VLOOKUP(A132,'Mediana Reunião Selic 30D'!$A$2:$XFC$10000,MATCH(E$1,'Mediana Reunião Selic 30D'!$A$2:$XDF$2,0),FALSE))</f>
        <v>11.25</v>
      </c>
      <c r="F132" s="21">
        <f>IF(VLOOKUP(A132,'Mediana Reunião Selic 30D'!$A$2:$XFC$10000,MATCH(F$1,'Mediana Reunião Selic 30D'!$A$2:$XDF$2,0),FALSE)=0,NA(),VLOOKUP(A132,'Mediana Reunião Selic 30D'!$A$2:$XFC$10000,MATCH(F$1,'Mediana Reunião Selic 30D'!$A$2:$XDF$2,0),FALSE))</f>
        <v>10.75</v>
      </c>
      <c r="G132" s="21" t="e">
        <f>IF(VLOOKUP(A132,'Mediana Reunião Selic 30D'!$A$2:$XFC$10000,MATCH(G$1,'Mediana Reunião Selic 30D'!$A$2:$XDF$2,0),FALSE)=0,NA(),VLOOKUP(A132,'Mediana Reunião Selic 30D'!$A$2:$XFC$10000,MATCH(G$1,'Mediana Reunião Selic 30D'!$A$2:$XDF$2,0),FALSE))</f>
        <v>#N/A</v>
      </c>
    </row>
    <row r="133" spans="1:7" x14ac:dyDescent="0.3">
      <c r="A133" s="20">
        <v>44754</v>
      </c>
      <c r="B133" s="21">
        <f>IF(VLOOKUP(A133,'Mediana Reunião Selic 30D'!$A$2:$XFC$10000,MATCH(B$1,'Mediana Reunião Selic 30D'!$A$2:$XDF$2,0),FALSE)=0,NA(),VLOOKUP(A133,'Mediana Reunião Selic 30D'!$A$2:$XFC$10000,MATCH(B$1,'Mediana Reunião Selic 30D'!$A$2:$XDF$2,0),FALSE))</f>
        <v>13</v>
      </c>
      <c r="C133" s="21">
        <f>IF(VLOOKUP(A133,'Mediana Reunião Selic 30D'!$A$2:$XFC$10000,MATCH(C$1,'Mediana Reunião Selic 30D'!$A$2:$XDF$2,0),FALSE)=0,NA(),VLOOKUP(A133,'Mediana Reunião Selic 30D'!$A$2:$XFC$10000,MATCH(C$1,'Mediana Reunião Selic 30D'!$A$2:$XDF$2,0),FALSE))</f>
        <v>12.5</v>
      </c>
      <c r="D133" s="21">
        <f>IF(VLOOKUP(A133,'Mediana Reunião Selic 30D'!$A$2:$XFC$10000,MATCH(D$1,'Mediana Reunião Selic 30D'!$A$2:$XDF$2,0),FALSE)=0,NA(),VLOOKUP(A133,'Mediana Reunião Selic 30D'!$A$2:$XFC$10000,MATCH(D$1,'Mediana Reunião Selic 30D'!$A$2:$XDF$2,0),FALSE))</f>
        <v>11.75</v>
      </c>
      <c r="E133" s="21">
        <f>IF(VLOOKUP(A133,'Mediana Reunião Selic 30D'!$A$2:$XFC$10000,MATCH(E$1,'Mediana Reunião Selic 30D'!$A$2:$XDF$2,0),FALSE)=0,NA(),VLOOKUP(A133,'Mediana Reunião Selic 30D'!$A$2:$XFC$10000,MATCH(E$1,'Mediana Reunião Selic 30D'!$A$2:$XDF$2,0),FALSE))</f>
        <v>11.25</v>
      </c>
      <c r="F133" s="21">
        <f>IF(VLOOKUP(A133,'Mediana Reunião Selic 30D'!$A$2:$XFC$10000,MATCH(F$1,'Mediana Reunião Selic 30D'!$A$2:$XDF$2,0),FALSE)=0,NA(),VLOOKUP(A133,'Mediana Reunião Selic 30D'!$A$2:$XFC$10000,MATCH(F$1,'Mediana Reunião Selic 30D'!$A$2:$XDF$2,0),FALSE))</f>
        <v>10.75</v>
      </c>
      <c r="G133" s="21" t="e">
        <f>IF(VLOOKUP(A133,'Mediana Reunião Selic 30D'!$A$2:$XFC$10000,MATCH(G$1,'Mediana Reunião Selic 30D'!$A$2:$XDF$2,0),FALSE)=0,NA(),VLOOKUP(A133,'Mediana Reunião Selic 30D'!$A$2:$XFC$10000,MATCH(G$1,'Mediana Reunião Selic 30D'!$A$2:$XDF$2,0),FALSE))</f>
        <v>#N/A</v>
      </c>
    </row>
    <row r="134" spans="1:7" x14ac:dyDescent="0.3">
      <c r="A134" s="20">
        <v>44755</v>
      </c>
      <c r="B134" s="21">
        <f>IF(VLOOKUP(A134,'Mediana Reunião Selic 30D'!$A$2:$XFC$10000,MATCH(B$1,'Mediana Reunião Selic 30D'!$A$2:$XDF$2,0),FALSE)=0,NA(),VLOOKUP(A134,'Mediana Reunião Selic 30D'!$A$2:$XFC$10000,MATCH(B$1,'Mediana Reunião Selic 30D'!$A$2:$XDF$2,0),FALSE))</f>
        <v>13</v>
      </c>
      <c r="C134" s="21">
        <f>IF(VLOOKUP(A134,'Mediana Reunião Selic 30D'!$A$2:$XFC$10000,MATCH(C$1,'Mediana Reunião Selic 30D'!$A$2:$XDF$2,0),FALSE)=0,NA(),VLOOKUP(A134,'Mediana Reunião Selic 30D'!$A$2:$XFC$10000,MATCH(C$1,'Mediana Reunião Selic 30D'!$A$2:$XDF$2,0),FALSE))</f>
        <v>12.5</v>
      </c>
      <c r="D134" s="21">
        <f>IF(VLOOKUP(A134,'Mediana Reunião Selic 30D'!$A$2:$XFC$10000,MATCH(D$1,'Mediana Reunião Selic 30D'!$A$2:$XDF$2,0),FALSE)=0,NA(),VLOOKUP(A134,'Mediana Reunião Selic 30D'!$A$2:$XFC$10000,MATCH(D$1,'Mediana Reunião Selic 30D'!$A$2:$XDF$2,0),FALSE))</f>
        <v>11.75</v>
      </c>
      <c r="E134" s="21">
        <f>IF(VLOOKUP(A134,'Mediana Reunião Selic 30D'!$A$2:$XFC$10000,MATCH(E$1,'Mediana Reunião Selic 30D'!$A$2:$XDF$2,0),FALSE)=0,NA(),VLOOKUP(A134,'Mediana Reunião Selic 30D'!$A$2:$XFC$10000,MATCH(E$1,'Mediana Reunião Selic 30D'!$A$2:$XDF$2,0),FALSE))</f>
        <v>11.25</v>
      </c>
      <c r="F134" s="21">
        <f>IF(VLOOKUP(A134,'Mediana Reunião Selic 30D'!$A$2:$XFC$10000,MATCH(F$1,'Mediana Reunião Selic 30D'!$A$2:$XDF$2,0),FALSE)=0,NA(),VLOOKUP(A134,'Mediana Reunião Selic 30D'!$A$2:$XFC$10000,MATCH(F$1,'Mediana Reunião Selic 30D'!$A$2:$XDF$2,0),FALSE))</f>
        <v>10.75</v>
      </c>
      <c r="G134" s="21" t="e">
        <f>IF(VLOOKUP(A134,'Mediana Reunião Selic 30D'!$A$2:$XFC$10000,MATCH(G$1,'Mediana Reunião Selic 30D'!$A$2:$XDF$2,0),FALSE)=0,NA(),VLOOKUP(A134,'Mediana Reunião Selic 30D'!$A$2:$XFC$10000,MATCH(G$1,'Mediana Reunião Selic 30D'!$A$2:$XDF$2,0),FALSE))</f>
        <v>#N/A</v>
      </c>
    </row>
    <row r="135" spans="1:7" x14ac:dyDescent="0.3">
      <c r="A135" s="20">
        <v>44756</v>
      </c>
      <c r="B135" s="21">
        <f>IF(VLOOKUP(A135,'Mediana Reunião Selic 30D'!$A$2:$XFC$10000,MATCH(B$1,'Mediana Reunião Selic 30D'!$A$2:$XDF$2,0),FALSE)=0,NA(),VLOOKUP(A135,'Mediana Reunião Selic 30D'!$A$2:$XFC$10000,MATCH(B$1,'Mediana Reunião Selic 30D'!$A$2:$XDF$2,0),FALSE))</f>
        <v>13</v>
      </c>
      <c r="C135" s="21">
        <f>IF(VLOOKUP(A135,'Mediana Reunião Selic 30D'!$A$2:$XFC$10000,MATCH(C$1,'Mediana Reunião Selic 30D'!$A$2:$XDF$2,0),FALSE)=0,NA(),VLOOKUP(A135,'Mediana Reunião Selic 30D'!$A$2:$XFC$10000,MATCH(C$1,'Mediana Reunião Selic 30D'!$A$2:$XDF$2,0),FALSE))</f>
        <v>12.5</v>
      </c>
      <c r="D135" s="21">
        <f>IF(VLOOKUP(A135,'Mediana Reunião Selic 30D'!$A$2:$XFC$10000,MATCH(D$1,'Mediana Reunião Selic 30D'!$A$2:$XDF$2,0),FALSE)=0,NA(),VLOOKUP(A135,'Mediana Reunião Selic 30D'!$A$2:$XFC$10000,MATCH(D$1,'Mediana Reunião Selic 30D'!$A$2:$XDF$2,0),FALSE))</f>
        <v>11.75</v>
      </c>
      <c r="E135" s="21">
        <f>IF(VLOOKUP(A135,'Mediana Reunião Selic 30D'!$A$2:$XFC$10000,MATCH(E$1,'Mediana Reunião Selic 30D'!$A$2:$XDF$2,0),FALSE)=0,NA(),VLOOKUP(A135,'Mediana Reunião Selic 30D'!$A$2:$XFC$10000,MATCH(E$1,'Mediana Reunião Selic 30D'!$A$2:$XDF$2,0),FALSE))</f>
        <v>11.25</v>
      </c>
      <c r="F135" s="21">
        <f>IF(VLOOKUP(A135,'Mediana Reunião Selic 30D'!$A$2:$XFC$10000,MATCH(F$1,'Mediana Reunião Selic 30D'!$A$2:$XDF$2,0),FALSE)=0,NA(),VLOOKUP(A135,'Mediana Reunião Selic 30D'!$A$2:$XFC$10000,MATCH(F$1,'Mediana Reunião Selic 30D'!$A$2:$XDF$2,0),FALSE))</f>
        <v>10.75</v>
      </c>
      <c r="G135" s="21" t="e">
        <f>IF(VLOOKUP(A135,'Mediana Reunião Selic 30D'!$A$2:$XFC$10000,MATCH(G$1,'Mediana Reunião Selic 30D'!$A$2:$XDF$2,0),FALSE)=0,NA(),VLOOKUP(A135,'Mediana Reunião Selic 30D'!$A$2:$XFC$10000,MATCH(G$1,'Mediana Reunião Selic 30D'!$A$2:$XDF$2,0),FALSE))</f>
        <v>#N/A</v>
      </c>
    </row>
    <row r="136" spans="1:7" x14ac:dyDescent="0.3">
      <c r="A136" s="20">
        <v>44757</v>
      </c>
      <c r="B136" s="21">
        <f>IF(VLOOKUP(A136,'Mediana Reunião Selic 30D'!$A$2:$XFC$10000,MATCH(B$1,'Mediana Reunião Selic 30D'!$A$2:$XDF$2,0),FALSE)=0,NA(),VLOOKUP(A136,'Mediana Reunião Selic 30D'!$A$2:$XFC$10000,MATCH(B$1,'Mediana Reunião Selic 30D'!$A$2:$XDF$2,0),FALSE))</f>
        <v>13</v>
      </c>
      <c r="C136" s="21">
        <f>IF(VLOOKUP(A136,'Mediana Reunião Selic 30D'!$A$2:$XFC$10000,MATCH(C$1,'Mediana Reunião Selic 30D'!$A$2:$XDF$2,0),FALSE)=0,NA(),VLOOKUP(A136,'Mediana Reunião Selic 30D'!$A$2:$XFC$10000,MATCH(C$1,'Mediana Reunião Selic 30D'!$A$2:$XDF$2,0),FALSE))</f>
        <v>12.5</v>
      </c>
      <c r="D136" s="21">
        <f>IF(VLOOKUP(A136,'Mediana Reunião Selic 30D'!$A$2:$XFC$10000,MATCH(D$1,'Mediana Reunião Selic 30D'!$A$2:$XDF$2,0),FALSE)=0,NA(),VLOOKUP(A136,'Mediana Reunião Selic 30D'!$A$2:$XFC$10000,MATCH(D$1,'Mediana Reunião Selic 30D'!$A$2:$XDF$2,0),FALSE))</f>
        <v>11.75</v>
      </c>
      <c r="E136" s="21">
        <f>IF(VLOOKUP(A136,'Mediana Reunião Selic 30D'!$A$2:$XFC$10000,MATCH(E$1,'Mediana Reunião Selic 30D'!$A$2:$XDF$2,0),FALSE)=0,NA(),VLOOKUP(A136,'Mediana Reunião Selic 30D'!$A$2:$XFC$10000,MATCH(E$1,'Mediana Reunião Selic 30D'!$A$2:$XDF$2,0),FALSE))</f>
        <v>11.25</v>
      </c>
      <c r="F136" s="21">
        <f>IF(VLOOKUP(A136,'Mediana Reunião Selic 30D'!$A$2:$XFC$10000,MATCH(F$1,'Mediana Reunião Selic 30D'!$A$2:$XDF$2,0),FALSE)=0,NA(),VLOOKUP(A136,'Mediana Reunião Selic 30D'!$A$2:$XFC$10000,MATCH(F$1,'Mediana Reunião Selic 30D'!$A$2:$XDF$2,0),FALSE))</f>
        <v>10.75</v>
      </c>
      <c r="G136" s="21" t="e">
        <f>IF(VLOOKUP(A136,'Mediana Reunião Selic 30D'!$A$2:$XFC$10000,MATCH(G$1,'Mediana Reunião Selic 30D'!$A$2:$XDF$2,0),FALSE)=0,NA(),VLOOKUP(A136,'Mediana Reunião Selic 30D'!$A$2:$XFC$10000,MATCH(G$1,'Mediana Reunião Selic 30D'!$A$2:$XDF$2,0),FALSE))</f>
        <v>#N/A</v>
      </c>
    </row>
    <row r="137" spans="1:7" x14ac:dyDescent="0.3">
      <c r="A137" s="20">
        <v>44760</v>
      </c>
      <c r="B137" s="21">
        <f>IF(VLOOKUP(A137,'Mediana Reunião Selic 30D'!$A$2:$XFC$10000,MATCH(B$1,'Mediana Reunião Selic 30D'!$A$2:$XDF$2,0),FALSE)=0,NA(),VLOOKUP(A137,'Mediana Reunião Selic 30D'!$A$2:$XFC$10000,MATCH(B$1,'Mediana Reunião Selic 30D'!$A$2:$XDF$2,0),FALSE))</f>
        <v>13</v>
      </c>
      <c r="C137" s="21">
        <f>IF(VLOOKUP(A137,'Mediana Reunião Selic 30D'!$A$2:$XFC$10000,MATCH(C$1,'Mediana Reunião Selic 30D'!$A$2:$XDF$2,0),FALSE)=0,NA(),VLOOKUP(A137,'Mediana Reunião Selic 30D'!$A$2:$XFC$10000,MATCH(C$1,'Mediana Reunião Selic 30D'!$A$2:$XDF$2,0),FALSE))</f>
        <v>12.5</v>
      </c>
      <c r="D137" s="21">
        <f>IF(VLOOKUP(A137,'Mediana Reunião Selic 30D'!$A$2:$XFC$10000,MATCH(D$1,'Mediana Reunião Selic 30D'!$A$2:$XDF$2,0),FALSE)=0,NA(),VLOOKUP(A137,'Mediana Reunião Selic 30D'!$A$2:$XFC$10000,MATCH(D$1,'Mediana Reunião Selic 30D'!$A$2:$XDF$2,0),FALSE))</f>
        <v>11.75</v>
      </c>
      <c r="E137" s="21">
        <f>IF(VLOOKUP(A137,'Mediana Reunião Selic 30D'!$A$2:$XFC$10000,MATCH(E$1,'Mediana Reunião Selic 30D'!$A$2:$XDF$2,0),FALSE)=0,NA(),VLOOKUP(A137,'Mediana Reunião Selic 30D'!$A$2:$XFC$10000,MATCH(E$1,'Mediana Reunião Selic 30D'!$A$2:$XDF$2,0),FALSE))</f>
        <v>11.25</v>
      </c>
      <c r="F137" s="21">
        <f>IF(VLOOKUP(A137,'Mediana Reunião Selic 30D'!$A$2:$XFC$10000,MATCH(F$1,'Mediana Reunião Selic 30D'!$A$2:$XDF$2,0),FALSE)=0,NA(),VLOOKUP(A137,'Mediana Reunião Selic 30D'!$A$2:$XFC$10000,MATCH(F$1,'Mediana Reunião Selic 30D'!$A$2:$XDF$2,0),FALSE))</f>
        <v>10.75</v>
      </c>
      <c r="G137" s="21" t="e">
        <f>IF(VLOOKUP(A137,'Mediana Reunião Selic 30D'!$A$2:$XFC$10000,MATCH(G$1,'Mediana Reunião Selic 30D'!$A$2:$XDF$2,0),FALSE)=0,NA(),VLOOKUP(A137,'Mediana Reunião Selic 30D'!$A$2:$XFC$10000,MATCH(G$1,'Mediana Reunião Selic 30D'!$A$2:$XDF$2,0),FALSE))</f>
        <v>#N/A</v>
      </c>
    </row>
    <row r="138" spans="1:7" x14ac:dyDescent="0.3">
      <c r="A138" s="20">
        <v>44761</v>
      </c>
      <c r="B138" s="21">
        <f>IF(VLOOKUP(A138,'Mediana Reunião Selic 30D'!$A$2:$XFC$10000,MATCH(B$1,'Mediana Reunião Selic 30D'!$A$2:$XDF$2,0),FALSE)=0,NA(),VLOOKUP(A138,'Mediana Reunião Selic 30D'!$A$2:$XFC$10000,MATCH(B$1,'Mediana Reunião Selic 30D'!$A$2:$XDF$2,0),FALSE))</f>
        <v>13.25</v>
      </c>
      <c r="C138" s="21">
        <f>IF(VLOOKUP(A138,'Mediana Reunião Selic 30D'!$A$2:$XFC$10000,MATCH(C$1,'Mediana Reunião Selic 30D'!$A$2:$XDF$2,0),FALSE)=0,NA(),VLOOKUP(A138,'Mediana Reunião Selic 30D'!$A$2:$XFC$10000,MATCH(C$1,'Mediana Reunião Selic 30D'!$A$2:$XDF$2,0),FALSE))</f>
        <v>12.5</v>
      </c>
      <c r="D138" s="21">
        <f>IF(VLOOKUP(A138,'Mediana Reunião Selic 30D'!$A$2:$XFC$10000,MATCH(D$1,'Mediana Reunião Selic 30D'!$A$2:$XDF$2,0),FALSE)=0,NA(),VLOOKUP(A138,'Mediana Reunião Selic 30D'!$A$2:$XFC$10000,MATCH(D$1,'Mediana Reunião Selic 30D'!$A$2:$XDF$2,0),FALSE))</f>
        <v>11.75</v>
      </c>
      <c r="E138" s="21">
        <f>IF(VLOOKUP(A138,'Mediana Reunião Selic 30D'!$A$2:$XFC$10000,MATCH(E$1,'Mediana Reunião Selic 30D'!$A$2:$XDF$2,0),FALSE)=0,NA(),VLOOKUP(A138,'Mediana Reunião Selic 30D'!$A$2:$XFC$10000,MATCH(E$1,'Mediana Reunião Selic 30D'!$A$2:$XDF$2,0),FALSE))</f>
        <v>11.25</v>
      </c>
      <c r="F138" s="21">
        <f>IF(VLOOKUP(A138,'Mediana Reunião Selic 30D'!$A$2:$XFC$10000,MATCH(F$1,'Mediana Reunião Selic 30D'!$A$2:$XDF$2,0),FALSE)=0,NA(),VLOOKUP(A138,'Mediana Reunião Selic 30D'!$A$2:$XFC$10000,MATCH(F$1,'Mediana Reunião Selic 30D'!$A$2:$XDF$2,0),FALSE))</f>
        <v>10.75</v>
      </c>
      <c r="G138" s="21" t="e">
        <f>IF(VLOOKUP(A138,'Mediana Reunião Selic 30D'!$A$2:$XFC$10000,MATCH(G$1,'Mediana Reunião Selic 30D'!$A$2:$XDF$2,0),FALSE)=0,NA(),VLOOKUP(A138,'Mediana Reunião Selic 30D'!$A$2:$XFC$10000,MATCH(G$1,'Mediana Reunião Selic 30D'!$A$2:$XDF$2,0),FALSE))</f>
        <v>#N/A</v>
      </c>
    </row>
    <row r="139" spans="1:7" x14ac:dyDescent="0.3">
      <c r="A139" s="20">
        <v>44762</v>
      </c>
      <c r="B139" s="21">
        <f>IF(VLOOKUP(A139,'Mediana Reunião Selic 30D'!$A$2:$XFC$10000,MATCH(B$1,'Mediana Reunião Selic 30D'!$A$2:$XDF$2,0),FALSE)=0,NA(),VLOOKUP(A139,'Mediana Reunião Selic 30D'!$A$2:$XFC$10000,MATCH(B$1,'Mediana Reunião Selic 30D'!$A$2:$XDF$2,0),FALSE))</f>
        <v>13.25</v>
      </c>
      <c r="C139" s="21">
        <f>IF(VLOOKUP(A139,'Mediana Reunião Selic 30D'!$A$2:$XFC$10000,MATCH(C$1,'Mediana Reunião Selic 30D'!$A$2:$XDF$2,0),FALSE)=0,NA(),VLOOKUP(A139,'Mediana Reunião Selic 30D'!$A$2:$XFC$10000,MATCH(C$1,'Mediana Reunião Selic 30D'!$A$2:$XDF$2,0),FALSE))</f>
        <v>12.5</v>
      </c>
      <c r="D139" s="21">
        <f>IF(VLOOKUP(A139,'Mediana Reunião Selic 30D'!$A$2:$XFC$10000,MATCH(D$1,'Mediana Reunião Selic 30D'!$A$2:$XDF$2,0),FALSE)=0,NA(),VLOOKUP(A139,'Mediana Reunião Selic 30D'!$A$2:$XFC$10000,MATCH(D$1,'Mediana Reunião Selic 30D'!$A$2:$XDF$2,0),FALSE))</f>
        <v>11.875</v>
      </c>
      <c r="E139" s="21">
        <f>IF(VLOOKUP(A139,'Mediana Reunião Selic 30D'!$A$2:$XFC$10000,MATCH(E$1,'Mediana Reunião Selic 30D'!$A$2:$XDF$2,0),FALSE)=0,NA(),VLOOKUP(A139,'Mediana Reunião Selic 30D'!$A$2:$XFC$10000,MATCH(E$1,'Mediana Reunião Selic 30D'!$A$2:$XDF$2,0),FALSE))</f>
        <v>11.25</v>
      </c>
      <c r="F139" s="21">
        <f>IF(VLOOKUP(A139,'Mediana Reunião Selic 30D'!$A$2:$XFC$10000,MATCH(F$1,'Mediana Reunião Selic 30D'!$A$2:$XDF$2,0),FALSE)=0,NA(),VLOOKUP(A139,'Mediana Reunião Selic 30D'!$A$2:$XFC$10000,MATCH(F$1,'Mediana Reunião Selic 30D'!$A$2:$XDF$2,0),FALSE))</f>
        <v>10.75</v>
      </c>
      <c r="G139" s="21" t="e">
        <f>IF(VLOOKUP(A139,'Mediana Reunião Selic 30D'!$A$2:$XFC$10000,MATCH(G$1,'Mediana Reunião Selic 30D'!$A$2:$XDF$2,0),FALSE)=0,NA(),VLOOKUP(A139,'Mediana Reunião Selic 30D'!$A$2:$XFC$10000,MATCH(G$1,'Mediana Reunião Selic 30D'!$A$2:$XDF$2,0),FALSE))</f>
        <v>#N/A</v>
      </c>
    </row>
    <row r="140" spans="1:7" x14ac:dyDescent="0.3">
      <c r="A140" s="20">
        <v>44763</v>
      </c>
      <c r="B140" s="21">
        <f>IF(VLOOKUP(A140,'Mediana Reunião Selic 30D'!$A$2:$XFC$10000,MATCH(B$1,'Mediana Reunião Selic 30D'!$A$2:$XDF$2,0),FALSE)=0,NA(),VLOOKUP(A140,'Mediana Reunião Selic 30D'!$A$2:$XFC$10000,MATCH(B$1,'Mediana Reunião Selic 30D'!$A$2:$XDF$2,0),FALSE))</f>
        <v>13</v>
      </c>
      <c r="C140" s="21">
        <f>IF(VLOOKUP(A140,'Mediana Reunião Selic 30D'!$A$2:$XFC$10000,MATCH(C$1,'Mediana Reunião Selic 30D'!$A$2:$XDF$2,0),FALSE)=0,NA(),VLOOKUP(A140,'Mediana Reunião Selic 30D'!$A$2:$XFC$10000,MATCH(C$1,'Mediana Reunião Selic 30D'!$A$2:$XDF$2,0),FALSE))</f>
        <v>12.5</v>
      </c>
      <c r="D140" s="21">
        <f>IF(VLOOKUP(A140,'Mediana Reunião Selic 30D'!$A$2:$XFC$10000,MATCH(D$1,'Mediana Reunião Selic 30D'!$A$2:$XDF$2,0),FALSE)=0,NA(),VLOOKUP(A140,'Mediana Reunião Selic 30D'!$A$2:$XFC$10000,MATCH(D$1,'Mediana Reunião Selic 30D'!$A$2:$XDF$2,0),FALSE))</f>
        <v>11.75</v>
      </c>
      <c r="E140" s="21">
        <f>IF(VLOOKUP(A140,'Mediana Reunião Selic 30D'!$A$2:$XFC$10000,MATCH(E$1,'Mediana Reunião Selic 30D'!$A$2:$XDF$2,0),FALSE)=0,NA(),VLOOKUP(A140,'Mediana Reunião Selic 30D'!$A$2:$XFC$10000,MATCH(E$1,'Mediana Reunião Selic 30D'!$A$2:$XDF$2,0),FALSE))</f>
        <v>11.25</v>
      </c>
      <c r="F140" s="21">
        <f>IF(VLOOKUP(A140,'Mediana Reunião Selic 30D'!$A$2:$XFC$10000,MATCH(F$1,'Mediana Reunião Selic 30D'!$A$2:$XDF$2,0),FALSE)=0,NA(),VLOOKUP(A140,'Mediana Reunião Selic 30D'!$A$2:$XFC$10000,MATCH(F$1,'Mediana Reunião Selic 30D'!$A$2:$XDF$2,0),FALSE))</f>
        <v>10.75</v>
      </c>
      <c r="G140" s="21" t="e">
        <f>IF(VLOOKUP(A140,'Mediana Reunião Selic 30D'!$A$2:$XFC$10000,MATCH(G$1,'Mediana Reunião Selic 30D'!$A$2:$XDF$2,0),FALSE)=0,NA(),VLOOKUP(A140,'Mediana Reunião Selic 30D'!$A$2:$XFC$10000,MATCH(G$1,'Mediana Reunião Selic 30D'!$A$2:$XDF$2,0),FALSE))</f>
        <v>#N/A</v>
      </c>
    </row>
    <row r="141" spans="1:7" x14ac:dyDescent="0.3">
      <c r="A141" s="20">
        <v>44764</v>
      </c>
      <c r="B141" s="21">
        <f>IF(VLOOKUP(A141,'Mediana Reunião Selic 30D'!$A$2:$XFC$10000,MATCH(B$1,'Mediana Reunião Selic 30D'!$A$2:$XDF$2,0),FALSE)=0,NA(),VLOOKUP(A141,'Mediana Reunião Selic 30D'!$A$2:$XFC$10000,MATCH(B$1,'Mediana Reunião Selic 30D'!$A$2:$XDF$2,0),FALSE))</f>
        <v>13.25</v>
      </c>
      <c r="C141" s="21">
        <f>IF(VLOOKUP(A141,'Mediana Reunião Selic 30D'!$A$2:$XFC$10000,MATCH(C$1,'Mediana Reunião Selic 30D'!$A$2:$XDF$2,0),FALSE)=0,NA(),VLOOKUP(A141,'Mediana Reunião Selic 30D'!$A$2:$XFC$10000,MATCH(C$1,'Mediana Reunião Selic 30D'!$A$2:$XDF$2,0),FALSE))</f>
        <v>12.75</v>
      </c>
      <c r="D141" s="21">
        <f>IF(VLOOKUP(A141,'Mediana Reunião Selic 30D'!$A$2:$XFC$10000,MATCH(D$1,'Mediana Reunião Selic 30D'!$A$2:$XDF$2,0),FALSE)=0,NA(),VLOOKUP(A141,'Mediana Reunião Selic 30D'!$A$2:$XFC$10000,MATCH(D$1,'Mediana Reunião Selic 30D'!$A$2:$XDF$2,0),FALSE))</f>
        <v>12</v>
      </c>
      <c r="E141" s="21">
        <f>IF(VLOOKUP(A141,'Mediana Reunião Selic 30D'!$A$2:$XFC$10000,MATCH(E$1,'Mediana Reunião Selic 30D'!$A$2:$XDF$2,0),FALSE)=0,NA(),VLOOKUP(A141,'Mediana Reunião Selic 30D'!$A$2:$XFC$10000,MATCH(E$1,'Mediana Reunião Selic 30D'!$A$2:$XDF$2,0),FALSE))</f>
        <v>11.5</v>
      </c>
      <c r="F141" s="21">
        <f>IF(VLOOKUP(A141,'Mediana Reunião Selic 30D'!$A$2:$XFC$10000,MATCH(F$1,'Mediana Reunião Selic 30D'!$A$2:$XDF$2,0),FALSE)=0,NA(),VLOOKUP(A141,'Mediana Reunião Selic 30D'!$A$2:$XFC$10000,MATCH(F$1,'Mediana Reunião Selic 30D'!$A$2:$XDF$2,0),FALSE))</f>
        <v>10.75</v>
      </c>
      <c r="G141" s="21" t="e">
        <f>IF(VLOOKUP(A141,'Mediana Reunião Selic 30D'!$A$2:$XFC$10000,MATCH(G$1,'Mediana Reunião Selic 30D'!$A$2:$XDF$2,0),FALSE)=0,NA(),VLOOKUP(A141,'Mediana Reunião Selic 30D'!$A$2:$XFC$10000,MATCH(G$1,'Mediana Reunião Selic 30D'!$A$2:$XDF$2,0),FALSE))</f>
        <v>#N/A</v>
      </c>
    </row>
    <row r="142" spans="1:7" x14ac:dyDescent="0.3">
      <c r="A142" s="20">
        <v>44767</v>
      </c>
      <c r="B142" s="21">
        <f>IF(VLOOKUP(A142,'Mediana Reunião Selic 30D'!$A$2:$XFC$10000,MATCH(B$1,'Mediana Reunião Selic 30D'!$A$2:$XDF$2,0),FALSE)=0,NA(),VLOOKUP(A142,'Mediana Reunião Selic 30D'!$A$2:$XFC$10000,MATCH(B$1,'Mediana Reunião Selic 30D'!$A$2:$XDF$2,0),FALSE))</f>
        <v>13.5</v>
      </c>
      <c r="C142" s="21">
        <f>IF(VLOOKUP(A142,'Mediana Reunião Selic 30D'!$A$2:$XFC$10000,MATCH(C$1,'Mediana Reunião Selic 30D'!$A$2:$XDF$2,0),FALSE)=0,NA(),VLOOKUP(A142,'Mediana Reunião Selic 30D'!$A$2:$XFC$10000,MATCH(C$1,'Mediana Reunião Selic 30D'!$A$2:$XDF$2,0),FALSE))</f>
        <v>12.75</v>
      </c>
      <c r="D142" s="21">
        <f>IF(VLOOKUP(A142,'Mediana Reunião Selic 30D'!$A$2:$XFC$10000,MATCH(D$1,'Mediana Reunião Selic 30D'!$A$2:$XDF$2,0),FALSE)=0,NA(),VLOOKUP(A142,'Mediana Reunião Selic 30D'!$A$2:$XFC$10000,MATCH(D$1,'Mediana Reunião Selic 30D'!$A$2:$XDF$2,0),FALSE))</f>
        <v>12</v>
      </c>
      <c r="E142" s="21">
        <f>IF(VLOOKUP(A142,'Mediana Reunião Selic 30D'!$A$2:$XFC$10000,MATCH(E$1,'Mediana Reunião Selic 30D'!$A$2:$XDF$2,0),FALSE)=0,NA(),VLOOKUP(A142,'Mediana Reunião Selic 30D'!$A$2:$XFC$10000,MATCH(E$1,'Mediana Reunião Selic 30D'!$A$2:$XDF$2,0),FALSE))</f>
        <v>11.5</v>
      </c>
      <c r="F142" s="21">
        <f>IF(VLOOKUP(A142,'Mediana Reunião Selic 30D'!$A$2:$XFC$10000,MATCH(F$1,'Mediana Reunião Selic 30D'!$A$2:$XDF$2,0),FALSE)=0,NA(),VLOOKUP(A142,'Mediana Reunião Selic 30D'!$A$2:$XFC$10000,MATCH(F$1,'Mediana Reunião Selic 30D'!$A$2:$XDF$2,0),FALSE))</f>
        <v>10.75</v>
      </c>
      <c r="G142" s="21" t="e">
        <f>IF(VLOOKUP(A142,'Mediana Reunião Selic 30D'!$A$2:$XFC$10000,MATCH(G$1,'Mediana Reunião Selic 30D'!$A$2:$XDF$2,0),FALSE)=0,NA(),VLOOKUP(A142,'Mediana Reunião Selic 30D'!$A$2:$XFC$10000,MATCH(G$1,'Mediana Reunião Selic 30D'!$A$2:$XDF$2,0),FALSE))</f>
        <v>#N/A</v>
      </c>
    </row>
    <row r="143" spans="1:7" x14ac:dyDescent="0.3">
      <c r="A143" s="20">
        <v>44768</v>
      </c>
      <c r="B143" s="21">
        <f>IF(VLOOKUP(A143,'Mediana Reunião Selic 30D'!$A$2:$XFC$10000,MATCH(B$1,'Mediana Reunião Selic 30D'!$A$2:$XDF$2,0),FALSE)=0,NA(),VLOOKUP(A143,'Mediana Reunião Selic 30D'!$A$2:$XFC$10000,MATCH(B$1,'Mediana Reunião Selic 30D'!$A$2:$XDF$2,0),FALSE))</f>
        <v>13.5</v>
      </c>
      <c r="C143" s="21">
        <f>IF(VLOOKUP(A143,'Mediana Reunião Selic 30D'!$A$2:$XFC$10000,MATCH(C$1,'Mediana Reunião Selic 30D'!$A$2:$XDF$2,0),FALSE)=0,NA(),VLOOKUP(A143,'Mediana Reunião Selic 30D'!$A$2:$XFC$10000,MATCH(C$1,'Mediana Reunião Selic 30D'!$A$2:$XDF$2,0),FALSE))</f>
        <v>12.75</v>
      </c>
      <c r="D143" s="21">
        <f>IF(VLOOKUP(A143,'Mediana Reunião Selic 30D'!$A$2:$XFC$10000,MATCH(D$1,'Mediana Reunião Selic 30D'!$A$2:$XDF$2,0),FALSE)=0,NA(),VLOOKUP(A143,'Mediana Reunião Selic 30D'!$A$2:$XFC$10000,MATCH(D$1,'Mediana Reunião Selic 30D'!$A$2:$XDF$2,0),FALSE))</f>
        <v>12</v>
      </c>
      <c r="E143" s="21">
        <f>IF(VLOOKUP(A143,'Mediana Reunião Selic 30D'!$A$2:$XFC$10000,MATCH(E$1,'Mediana Reunião Selic 30D'!$A$2:$XDF$2,0),FALSE)=0,NA(),VLOOKUP(A143,'Mediana Reunião Selic 30D'!$A$2:$XFC$10000,MATCH(E$1,'Mediana Reunião Selic 30D'!$A$2:$XDF$2,0),FALSE))</f>
        <v>11.5</v>
      </c>
      <c r="F143" s="21">
        <f>IF(VLOOKUP(A143,'Mediana Reunião Selic 30D'!$A$2:$XFC$10000,MATCH(F$1,'Mediana Reunião Selic 30D'!$A$2:$XDF$2,0),FALSE)=0,NA(),VLOOKUP(A143,'Mediana Reunião Selic 30D'!$A$2:$XFC$10000,MATCH(F$1,'Mediana Reunião Selic 30D'!$A$2:$XDF$2,0),FALSE))</f>
        <v>10.75</v>
      </c>
      <c r="G143" s="21" t="e">
        <f>IF(VLOOKUP(A143,'Mediana Reunião Selic 30D'!$A$2:$XFC$10000,MATCH(G$1,'Mediana Reunião Selic 30D'!$A$2:$XDF$2,0),FALSE)=0,NA(),VLOOKUP(A143,'Mediana Reunião Selic 30D'!$A$2:$XFC$10000,MATCH(G$1,'Mediana Reunião Selic 30D'!$A$2:$XDF$2,0),FALSE))</f>
        <v>#N/A</v>
      </c>
    </row>
    <row r="144" spans="1:7" x14ac:dyDescent="0.3">
      <c r="A144" s="20">
        <v>44769</v>
      </c>
      <c r="B144" s="21">
        <f>IF(VLOOKUP(A144,'Mediana Reunião Selic 30D'!$A$2:$XFC$10000,MATCH(B$1,'Mediana Reunião Selic 30D'!$A$2:$XDF$2,0),FALSE)=0,NA(),VLOOKUP(A144,'Mediana Reunião Selic 30D'!$A$2:$XFC$10000,MATCH(B$1,'Mediana Reunião Selic 30D'!$A$2:$XDF$2,0),FALSE))</f>
        <v>13.5</v>
      </c>
      <c r="C144" s="21">
        <f>IF(VLOOKUP(A144,'Mediana Reunião Selic 30D'!$A$2:$XFC$10000,MATCH(C$1,'Mediana Reunião Selic 30D'!$A$2:$XDF$2,0),FALSE)=0,NA(),VLOOKUP(A144,'Mediana Reunião Selic 30D'!$A$2:$XFC$10000,MATCH(C$1,'Mediana Reunião Selic 30D'!$A$2:$XDF$2,0),FALSE))</f>
        <v>12.75</v>
      </c>
      <c r="D144" s="21">
        <f>IF(VLOOKUP(A144,'Mediana Reunião Selic 30D'!$A$2:$XFC$10000,MATCH(D$1,'Mediana Reunião Selic 30D'!$A$2:$XDF$2,0),FALSE)=0,NA(),VLOOKUP(A144,'Mediana Reunião Selic 30D'!$A$2:$XFC$10000,MATCH(D$1,'Mediana Reunião Selic 30D'!$A$2:$XDF$2,0),FALSE))</f>
        <v>12</v>
      </c>
      <c r="E144" s="21">
        <f>IF(VLOOKUP(A144,'Mediana Reunião Selic 30D'!$A$2:$XFC$10000,MATCH(E$1,'Mediana Reunião Selic 30D'!$A$2:$XDF$2,0),FALSE)=0,NA(),VLOOKUP(A144,'Mediana Reunião Selic 30D'!$A$2:$XFC$10000,MATCH(E$1,'Mediana Reunião Selic 30D'!$A$2:$XDF$2,0),FALSE))</f>
        <v>11.5</v>
      </c>
      <c r="F144" s="21">
        <f>IF(VLOOKUP(A144,'Mediana Reunião Selic 30D'!$A$2:$XFC$10000,MATCH(F$1,'Mediana Reunião Selic 30D'!$A$2:$XDF$2,0),FALSE)=0,NA(),VLOOKUP(A144,'Mediana Reunião Selic 30D'!$A$2:$XFC$10000,MATCH(F$1,'Mediana Reunião Selic 30D'!$A$2:$XDF$2,0),FALSE))</f>
        <v>10.75</v>
      </c>
      <c r="G144" s="21" t="e">
        <f>IF(VLOOKUP(A144,'Mediana Reunião Selic 30D'!$A$2:$XFC$10000,MATCH(G$1,'Mediana Reunião Selic 30D'!$A$2:$XDF$2,0),FALSE)=0,NA(),VLOOKUP(A144,'Mediana Reunião Selic 30D'!$A$2:$XFC$10000,MATCH(G$1,'Mediana Reunião Selic 30D'!$A$2:$XDF$2,0),FALSE))</f>
        <v>#N/A</v>
      </c>
    </row>
    <row r="145" spans="1:7" x14ac:dyDescent="0.3">
      <c r="A145" s="20">
        <v>44770</v>
      </c>
      <c r="B145" s="21">
        <f>IF(VLOOKUP(A145,'Mediana Reunião Selic 30D'!$A$2:$XFC$10000,MATCH(B$1,'Mediana Reunião Selic 30D'!$A$2:$XDF$2,0),FALSE)=0,NA(),VLOOKUP(A145,'Mediana Reunião Selic 30D'!$A$2:$XFC$10000,MATCH(B$1,'Mediana Reunião Selic 30D'!$A$2:$XDF$2,0),FALSE))</f>
        <v>13.5</v>
      </c>
      <c r="C145" s="21">
        <f>IF(VLOOKUP(A145,'Mediana Reunião Selic 30D'!$A$2:$XFC$10000,MATCH(C$1,'Mediana Reunião Selic 30D'!$A$2:$XDF$2,0),FALSE)=0,NA(),VLOOKUP(A145,'Mediana Reunião Selic 30D'!$A$2:$XFC$10000,MATCH(C$1,'Mediana Reunião Selic 30D'!$A$2:$XDF$2,0),FALSE))</f>
        <v>12.75</v>
      </c>
      <c r="D145" s="21">
        <f>IF(VLOOKUP(A145,'Mediana Reunião Selic 30D'!$A$2:$XFC$10000,MATCH(D$1,'Mediana Reunião Selic 30D'!$A$2:$XDF$2,0),FALSE)=0,NA(),VLOOKUP(A145,'Mediana Reunião Selic 30D'!$A$2:$XFC$10000,MATCH(D$1,'Mediana Reunião Selic 30D'!$A$2:$XDF$2,0),FALSE))</f>
        <v>12</v>
      </c>
      <c r="E145" s="21">
        <f>IF(VLOOKUP(A145,'Mediana Reunião Selic 30D'!$A$2:$XFC$10000,MATCH(E$1,'Mediana Reunião Selic 30D'!$A$2:$XDF$2,0),FALSE)=0,NA(),VLOOKUP(A145,'Mediana Reunião Selic 30D'!$A$2:$XFC$10000,MATCH(E$1,'Mediana Reunião Selic 30D'!$A$2:$XDF$2,0),FALSE))</f>
        <v>11.5</v>
      </c>
      <c r="F145" s="21">
        <f>IF(VLOOKUP(A145,'Mediana Reunião Selic 30D'!$A$2:$XFC$10000,MATCH(F$1,'Mediana Reunião Selic 30D'!$A$2:$XDF$2,0),FALSE)=0,NA(),VLOOKUP(A145,'Mediana Reunião Selic 30D'!$A$2:$XFC$10000,MATCH(F$1,'Mediana Reunião Selic 30D'!$A$2:$XDF$2,0),FALSE))</f>
        <v>10.75</v>
      </c>
      <c r="G145" s="21" t="e">
        <f>IF(VLOOKUP(A145,'Mediana Reunião Selic 30D'!$A$2:$XFC$10000,MATCH(G$1,'Mediana Reunião Selic 30D'!$A$2:$XDF$2,0),FALSE)=0,NA(),VLOOKUP(A145,'Mediana Reunião Selic 30D'!$A$2:$XFC$10000,MATCH(G$1,'Mediana Reunião Selic 30D'!$A$2:$XDF$2,0),FALSE))</f>
        <v>#N/A</v>
      </c>
    </row>
    <row r="146" spans="1:7" x14ac:dyDescent="0.3">
      <c r="A146" s="20">
        <v>44771</v>
      </c>
      <c r="B146" s="21">
        <f>IF(VLOOKUP(A146,'Mediana Reunião Selic 30D'!$A$2:$XFC$10000,MATCH(B$1,'Mediana Reunião Selic 30D'!$A$2:$XDF$2,0),FALSE)=0,NA(),VLOOKUP(A146,'Mediana Reunião Selic 30D'!$A$2:$XFC$10000,MATCH(B$1,'Mediana Reunião Selic 30D'!$A$2:$XDF$2,0),FALSE))</f>
        <v>13.5</v>
      </c>
      <c r="C146" s="21">
        <f>IF(VLOOKUP(A146,'Mediana Reunião Selic 30D'!$A$2:$XFC$10000,MATCH(C$1,'Mediana Reunião Selic 30D'!$A$2:$XDF$2,0),FALSE)=0,NA(),VLOOKUP(A146,'Mediana Reunião Selic 30D'!$A$2:$XFC$10000,MATCH(C$1,'Mediana Reunião Selic 30D'!$A$2:$XDF$2,0),FALSE))</f>
        <v>12.75</v>
      </c>
      <c r="D146" s="21">
        <f>IF(VLOOKUP(A146,'Mediana Reunião Selic 30D'!$A$2:$XFC$10000,MATCH(D$1,'Mediana Reunião Selic 30D'!$A$2:$XDF$2,0),FALSE)=0,NA(),VLOOKUP(A146,'Mediana Reunião Selic 30D'!$A$2:$XFC$10000,MATCH(D$1,'Mediana Reunião Selic 30D'!$A$2:$XDF$2,0),FALSE))</f>
        <v>12.25</v>
      </c>
      <c r="E146" s="21">
        <f>IF(VLOOKUP(A146,'Mediana Reunião Selic 30D'!$A$2:$XFC$10000,MATCH(E$1,'Mediana Reunião Selic 30D'!$A$2:$XDF$2,0),FALSE)=0,NA(),VLOOKUP(A146,'Mediana Reunião Selic 30D'!$A$2:$XFC$10000,MATCH(E$1,'Mediana Reunião Selic 30D'!$A$2:$XDF$2,0),FALSE))</f>
        <v>11.5</v>
      </c>
      <c r="F146" s="21">
        <f>IF(VLOOKUP(A146,'Mediana Reunião Selic 30D'!$A$2:$XFC$10000,MATCH(F$1,'Mediana Reunião Selic 30D'!$A$2:$XDF$2,0),FALSE)=0,NA(),VLOOKUP(A146,'Mediana Reunião Selic 30D'!$A$2:$XFC$10000,MATCH(F$1,'Mediana Reunião Selic 30D'!$A$2:$XDF$2,0),FALSE))</f>
        <v>11</v>
      </c>
      <c r="G146" s="21" t="e">
        <f>IF(VLOOKUP(A146,'Mediana Reunião Selic 30D'!$A$2:$XFC$10000,MATCH(G$1,'Mediana Reunião Selic 30D'!$A$2:$XDF$2,0),FALSE)=0,NA(),VLOOKUP(A146,'Mediana Reunião Selic 30D'!$A$2:$XFC$10000,MATCH(G$1,'Mediana Reunião Selic 30D'!$A$2:$XDF$2,0),FALSE))</f>
        <v>#N/A</v>
      </c>
    </row>
    <row r="147" spans="1:7" x14ac:dyDescent="0.3">
      <c r="A147" s="20">
        <v>44774</v>
      </c>
      <c r="B147" s="21">
        <f>IF(VLOOKUP(A147,'Mediana Reunião Selic 30D'!$A$2:$XFC$10000,MATCH(B$1,'Mediana Reunião Selic 30D'!$A$2:$XDF$2,0),FALSE)=0,NA(),VLOOKUP(A147,'Mediana Reunião Selic 30D'!$A$2:$XFC$10000,MATCH(B$1,'Mediana Reunião Selic 30D'!$A$2:$XDF$2,0),FALSE))</f>
        <v>13.5</v>
      </c>
      <c r="C147" s="21">
        <f>IF(VLOOKUP(A147,'Mediana Reunião Selic 30D'!$A$2:$XFC$10000,MATCH(C$1,'Mediana Reunião Selic 30D'!$A$2:$XDF$2,0),FALSE)=0,NA(),VLOOKUP(A147,'Mediana Reunião Selic 30D'!$A$2:$XFC$10000,MATCH(C$1,'Mediana Reunião Selic 30D'!$A$2:$XDF$2,0),FALSE))</f>
        <v>12.75</v>
      </c>
      <c r="D147" s="21">
        <f>IF(VLOOKUP(A147,'Mediana Reunião Selic 30D'!$A$2:$XFC$10000,MATCH(D$1,'Mediana Reunião Selic 30D'!$A$2:$XDF$2,0),FALSE)=0,NA(),VLOOKUP(A147,'Mediana Reunião Selic 30D'!$A$2:$XFC$10000,MATCH(D$1,'Mediana Reunião Selic 30D'!$A$2:$XDF$2,0),FALSE))</f>
        <v>12.25</v>
      </c>
      <c r="E147" s="21">
        <f>IF(VLOOKUP(A147,'Mediana Reunião Selic 30D'!$A$2:$XFC$10000,MATCH(E$1,'Mediana Reunião Selic 30D'!$A$2:$XDF$2,0),FALSE)=0,NA(),VLOOKUP(A147,'Mediana Reunião Selic 30D'!$A$2:$XFC$10000,MATCH(E$1,'Mediana Reunião Selic 30D'!$A$2:$XDF$2,0),FALSE))</f>
        <v>11.5</v>
      </c>
      <c r="F147" s="21">
        <f>IF(VLOOKUP(A147,'Mediana Reunião Selic 30D'!$A$2:$XFC$10000,MATCH(F$1,'Mediana Reunião Selic 30D'!$A$2:$XDF$2,0),FALSE)=0,NA(),VLOOKUP(A147,'Mediana Reunião Selic 30D'!$A$2:$XFC$10000,MATCH(F$1,'Mediana Reunião Selic 30D'!$A$2:$XDF$2,0),FALSE))</f>
        <v>11</v>
      </c>
      <c r="G147" s="21" t="e">
        <f>IF(VLOOKUP(A147,'Mediana Reunião Selic 30D'!$A$2:$XFC$10000,MATCH(G$1,'Mediana Reunião Selic 30D'!$A$2:$XDF$2,0),FALSE)=0,NA(),VLOOKUP(A147,'Mediana Reunião Selic 30D'!$A$2:$XFC$10000,MATCH(G$1,'Mediana Reunião Selic 30D'!$A$2:$XDF$2,0),FALSE))</f>
        <v>#N/A</v>
      </c>
    </row>
    <row r="148" spans="1:7" x14ac:dyDescent="0.3">
      <c r="A148" s="20">
        <v>44775</v>
      </c>
      <c r="B148" s="21">
        <f>IF(VLOOKUP(A148,'Mediana Reunião Selic 30D'!$A$2:$XFC$10000,MATCH(B$1,'Mediana Reunião Selic 30D'!$A$2:$XDF$2,0),FALSE)=0,NA(),VLOOKUP(A148,'Mediana Reunião Selic 30D'!$A$2:$XFC$10000,MATCH(B$1,'Mediana Reunião Selic 30D'!$A$2:$XDF$2,0),FALSE))</f>
        <v>13.5</v>
      </c>
      <c r="C148" s="21">
        <f>IF(VLOOKUP(A148,'Mediana Reunião Selic 30D'!$A$2:$XFC$10000,MATCH(C$1,'Mediana Reunião Selic 30D'!$A$2:$XDF$2,0),FALSE)=0,NA(),VLOOKUP(A148,'Mediana Reunião Selic 30D'!$A$2:$XFC$10000,MATCH(C$1,'Mediana Reunião Selic 30D'!$A$2:$XDF$2,0),FALSE))</f>
        <v>12.75</v>
      </c>
      <c r="D148" s="21">
        <f>IF(VLOOKUP(A148,'Mediana Reunião Selic 30D'!$A$2:$XFC$10000,MATCH(D$1,'Mediana Reunião Selic 30D'!$A$2:$XDF$2,0),FALSE)=0,NA(),VLOOKUP(A148,'Mediana Reunião Selic 30D'!$A$2:$XFC$10000,MATCH(D$1,'Mediana Reunião Selic 30D'!$A$2:$XDF$2,0),FALSE))</f>
        <v>12.25</v>
      </c>
      <c r="E148" s="21">
        <f>IF(VLOOKUP(A148,'Mediana Reunião Selic 30D'!$A$2:$XFC$10000,MATCH(E$1,'Mediana Reunião Selic 30D'!$A$2:$XDF$2,0),FALSE)=0,NA(),VLOOKUP(A148,'Mediana Reunião Selic 30D'!$A$2:$XFC$10000,MATCH(E$1,'Mediana Reunião Selic 30D'!$A$2:$XDF$2,0),FALSE))</f>
        <v>11.5</v>
      </c>
      <c r="F148" s="21">
        <f>IF(VLOOKUP(A148,'Mediana Reunião Selic 30D'!$A$2:$XFC$10000,MATCH(F$1,'Mediana Reunião Selic 30D'!$A$2:$XDF$2,0),FALSE)=0,NA(),VLOOKUP(A148,'Mediana Reunião Selic 30D'!$A$2:$XFC$10000,MATCH(F$1,'Mediana Reunião Selic 30D'!$A$2:$XDF$2,0),FALSE))</f>
        <v>11</v>
      </c>
      <c r="G148" s="21" t="e">
        <f>IF(VLOOKUP(A148,'Mediana Reunião Selic 30D'!$A$2:$XFC$10000,MATCH(G$1,'Mediana Reunião Selic 30D'!$A$2:$XDF$2,0),FALSE)=0,NA(),VLOOKUP(A148,'Mediana Reunião Selic 30D'!$A$2:$XFC$10000,MATCH(G$1,'Mediana Reunião Selic 30D'!$A$2:$XDF$2,0),FALSE))</f>
        <v>#N/A</v>
      </c>
    </row>
    <row r="149" spans="1:7" x14ac:dyDescent="0.3">
      <c r="A149" s="20">
        <v>44776</v>
      </c>
      <c r="B149" s="21">
        <f>IF(VLOOKUP(A149,'Mediana Reunião Selic 30D'!$A$2:$XFC$10000,MATCH(B$1,'Mediana Reunião Selic 30D'!$A$2:$XDF$2,0),FALSE)=0,NA(),VLOOKUP(A149,'Mediana Reunião Selic 30D'!$A$2:$XFC$10000,MATCH(B$1,'Mediana Reunião Selic 30D'!$A$2:$XDF$2,0),FALSE))</f>
        <v>13.5</v>
      </c>
      <c r="C149" s="21">
        <f>IF(VLOOKUP(A149,'Mediana Reunião Selic 30D'!$A$2:$XFC$10000,MATCH(C$1,'Mediana Reunião Selic 30D'!$A$2:$XDF$2,0),FALSE)=0,NA(),VLOOKUP(A149,'Mediana Reunião Selic 30D'!$A$2:$XFC$10000,MATCH(C$1,'Mediana Reunião Selic 30D'!$A$2:$XDF$2,0),FALSE))</f>
        <v>12.75</v>
      </c>
      <c r="D149" s="21">
        <f>IF(VLOOKUP(A149,'Mediana Reunião Selic 30D'!$A$2:$XFC$10000,MATCH(D$1,'Mediana Reunião Selic 30D'!$A$2:$XDF$2,0),FALSE)=0,NA(),VLOOKUP(A149,'Mediana Reunião Selic 30D'!$A$2:$XFC$10000,MATCH(D$1,'Mediana Reunião Selic 30D'!$A$2:$XDF$2,0),FALSE))</f>
        <v>12.25</v>
      </c>
      <c r="E149" s="21">
        <f>IF(VLOOKUP(A149,'Mediana Reunião Selic 30D'!$A$2:$XFC$10000,MATCH(E$1,'Mediana Reunião Selic 30D'!$A$2:$XDF$2,0),FALSE)=0,NA(),VLOOKUP(A149,'Mediana Reunião Selic 30D'!$A$2:$XFC$10000,MATCH(E$1,'Mediana Reunião Selic 30D'!$A$2:$XDF$2,0),FALSE))</f>
        <v>11.5</v>
      </c>
      <c r="F149" s="21">
        <f>IF(VLOOKUP(A149,'Mediana Reunião Selic 30D'!$A$2:$XFC$10000,MATCH(F$1,'Mediana Reunião Selic 30D'!$A$2:$XDF$2,0),FALSE)=0,NA(),VLOOKUP(A149,'Mediana Reunião Selic 30D'!$A$2:$XFC$10000,MATCH(F$1,'Mediana Reunião Selic 30D'!$A$2:$XDF$2,0),FALSE))</f>
        <v>11</v>
      </c>
      <c r="G149" s="21" t="e">
        <f>IF(VLOOKUP(A149,'Mediana Reunião Selic 30D'!$A$2:$XFC$10000,MATCH(G$1,'Mediana Reunião Selic 30D'!$A$2:$XDF$2,0),FALSE)=0,NA(),VLOOKUP(A149,'Mediana Reunião Selic 30D'!$A$2:$XFC$10000,MATCH(G$1,'Mediana Reunião Selic 30D'!$A$2:$XDF$2,0),FALSE))</f>
        <v>#N/A</v>
      </c>
    </row>
    <row r="150" spans="1:7" x14ac:dyDescent="0.3">
      <c r="A150" s="20">
        <v>44777</v>
      </c>
      <c r="B150" s="21">
        <f>IF(VLOOKUP(A150,'Mediana Reunião Selic 30D'!$A$2:$XFC$10000,MATCH(B$1,'Mediana Reunião Selic 30D'!$A$2:$XDF$2,0),FALSE)=0,NA(),VLOOKUP(A150,'Mediana Reunião Selic 30D'!$A$2:$XFC$10000,MATCH(B$1,'Mediana Reunião Selic 30D'!$A$2:$XDF$2,0),FALSE))</f>
        <v>13.5</v>
      </c>
      <c r="C150" s="21">
        <f>IF(VLOOKUP(A150,'Mediana Reunião Selic 30D'!$A$2:$XFC$10000,MATCH(C$1,'Mediana Reunião Selic 30D'!$A$2:$XDF$2,0),FALSE)=0,NA(),VLOOKUP(A150,'Mediana Reunião Selic 30D'!$A$2:$XFC$10000,MATCH(C$1,'Mediana Reunião Selic 30D'!$A$2:$XDF$2,0),FALSE))</f>
        <v>12.75</v>
      </c>
      <c r="D150" s="21">
        <f>IF(VLOOKUP(A150,'Mediana Reunião Selic 30D'!$A$2:$XFC$10000,MATCH(D$1,'Mediana Reunião Selic 30D'!$A$2:$XDF$2,0),FALSE)=0,NA(),VLOOKUP(A150,'Mediana Reunião Selic 30D'!$A$2:$XFC$10000,MATCH(D$1,'Mediana Reunião Selic 30D'!$A$2:$XDF$2,0),FALSE))</f>
        <v>12.25</v>
      </c>
      <c r="E150" s="21">
        <f>IF(VLOOKUP(A150,'Mediana Reunião Selic 30D'!$A$2:$XFC$10000,MATCH(E$1,'Mediana Reunião Selic 30D'!$A$2:$XDF$2,0),FALSE)=0,NA(),VLOOKUP(A150,'Mediana Reunião Selic 30D'!$A$2:$XFC$10000,MATCH(E$1,'Mediana Reunião Selic 30D'!$A$2:$XDF$2,0),FALSE))</f>
        <v>11.5</v>
      </c>
      <c r="F150" s="21">
        <f>IF(VLOOKUP(A150,'Mediana Reunião Selic 30D'!$A$2:$XFC$10000,MATCH(F$1,'Mediana Reunião Selic 30D'!$A$2:$XDF$2,0),FALSE)=0,NA(),VLOOKUP(A150,'Mediana Reunião Selic 30D'!$A$2:$XFC$10000,MATCH(F$1,'Mediana Reunião Selic 30D'!$A$2:$XDF$2,0),FALSE))</f>
        <v>11</v>
      </c>
      <c r="G150" s="21" t="e">
        <f>IF(VLOOKUP(A150,'Mediana Reunião Selic 30D'!$A$2:$XFC$10000,MATCH(G$1,'Mediana Reunião Selic 30D'!$A$2:$XDF$2,0),FALSE)=0,NA(),VLOOKUP(A150,'Mediana Reunião Selic 30D'!$A$2:$XFC$10000,MATCH(G$1,'Mediana Reunião Selic 30D'!$A$2:$XDF$2,0),FALSE))</f>
        <v>#N/A</v>
      </c>
    </row>
    <row r="151" spans="1:7" x14ac:dyDescent="0.3">
      <c r="A151" s="20">
        <v>44778</v>
      </c>
      <c r="B151" s="21">
        <f>IF(VLOOKUP(A151,'Mediana Reunião Selic 30D'!$A$2:$XFC$10000,MATCH(B$1,'Mediana Reunião Selic 30D'!$A$2:$XDF$2,0),FALSE)=0,NA(),VLOOKUP(A151,'Mediana Reunião Selic 30D'!$A$2:$XFC$10000,MATCH(B$1,'Mediana Reunião Selic 30D'!$A$2:$XDF$2,0),FALSE))</f>
        <v>13.5</v>
      </c>
      <c r="C151" s="21">
        <f>IF(VLOOKUP(A151,'Mediana Reunião Selic 30D'!$A$2:$XFC$10000,MATCH(C$1,'Mediana Reunião Selic 30D'!$A$2:$XDF$2,0),FALSE)=0,NA(),VLOOKUP(A151,'Mediana Reunião Selic 30D'!$A$2:$XFC$10000,MATCH(C$1,'Mediana Reunião Selic 30D'!$A$2:$XDF$2,0),FALSE))</f>
        <v>12.75</v>
      </c>
      <c r="D151" s="21">
        <f>IF(VLOOKUP(A151,'Mediana Reunião Selic 30D'!$A$2:$XFC$10000,MATCH(D$1,'Mediana Reunião Selic 30D'!$A$2:$XDF$2,0),FALSE)=0,NA(),VLOOKUP(A151,'Mediana Reunião Selic 30D'!$A$2:$XFC$10000,MATCH(D$1,'Mediana Reunião Selic 30D'!$A$2:$XDF$2,0),FALSE))</f>
        <v>12.25</v>
      </c>
      <c r="E151" s="21">
        <f>IF(VLOOKUP(A151,'Mediana Reunião Selic 30D'!$A$2:$XFC$10000,MATCH(E$1,'Mediana Reunião Selic 30D'!$A$2:$XDF$2,0),FALSE)=0,NA(),VLOOKUP(A151,'Mediana Reunião Selic 30D'!$A$2:$XFC$10000,MATCH(E$1,'Mediana Reunião Selic 30D'!$A$2:$XDF$2,0),FALSE))</f>
        <v>11.5</v>
      </c>
      <c r="F151" s="21">
        <f>IF(VLOOKUP(A151,'Mediana Reunião Selic 30D'!$A$2:$XFC$10000,MATCH(F$1,'Mediana Reunião Selic 30D'!$A$2:$XDF$2,0),FALSE)=0,NA(),VLOOKUP(A151,'Mediana Reunião Selic 30D'!$A$2:$XFC$10000,MATCH(F$1,'Mediana Reunião Selic 30D'!$A$2:$XDF$2,0),FALSE))</f>
        <v>11</v>
      </c>
      <c r="G151" s="21" t="e">
        <f>IF(VLOOKUP(A151,'Mediana Reunião Selic 30D'!$A$2:$XFC$10000,MATCH(G$1,'Mediana Reunião Selic 30D'!$A$2:$XDF$2,0),FALSE)=0,NA(),VLOOKUP(A151,'Mediana Reunião Selic 30D'!$A$2:$XFC$10000,MATCH(G$1,'Mediana Reunião Selic 30D'!$A$2:$XDF$2,0),FALSE))</f>
        <v>#N/A</v>
      </c>
    </row>
    <row r="152" spans="1:7" x14ac:dyDescent="0.3">
      <c r="A152" s="20">
        <v>44781</v>
      </c>
      <c r="B152" s="21">
        <f>IF(VLOOKUP(A152,'Mediana Reunião Selic 30D'!$A$2:$XFC$10000,MATCH(B$1,'Mediana Reunião Selic 30D'!$A$2:$XDF$2,0),FALSE)=0,NA(),VLOOKUP(A152,'Mediana Reunião Selic 30D'!$A$2:$XFC$10000,MATCH(B$1,'Mediana Reunião Selic 30D'!$A$2:$XDF$2,0),FALSE))</f>
        <v>13.5</v>
      </c>
      <c r="C152" s="21">
        <f>IF(VLOOKUP(A152,'Mediana Reunião Selic 30D'!$A$2:$XFC$10000,MATCH(C$1,'Mediana Reunião Selic 30D'!$A$2:$XDF$2,0),FALSE)=0,NA(),VLOOKUP(A152,'Mediana Reunião Selic 30D'!$A$2:$XFC$10000,MATCH(C$1,'Mediana Reunião Selic 30D'!$A$2:$XDF$2,0),FALSE))</f>
        <v>13</v>
      </c>
      <c r="D152" s="21">
        <f>IF(VLOOKUP(A152,'Mediana Reunião Selic 30D'!$A$2:$XFC$10000,MATCH(D$1,'Mediana Reunião Selic 30D'!$A$2:$XDF$2,0),FALSE)=0,NA(),VLOOKUP(A152,'Mediana Reunião Selic 30D'!$A$2:$XFC$10000,MATCH(D$1,'Mediana Reunião Selic 30D'!$A$2:$XDF$2,0),FALSE))</f>
        <v>12.25</v>
      </c>
      <c r="E152" s="21">
        <f>IF(VLOOKUP(A152,'Mediana Reunião Selic 30D'!$A$2:$XFC$10000,MATCH(E$1,'Mediana Reunião Selic 30D'!$A$2:$XDF$2,0),FALSE)=0,NA(),VLOOKUP(A152,'Mediana Reunião Selic 30D'!$A$2:$XFC$10000,MATCH(E$1,'Mediana Reunião Selic 30D'!$A$2:$XDF$2,0),FALSE))</f>
        <v>11.5</v>
      </c>
      <c r="F152" s="21">
        <f>IF(VLOOKUP(A152,'Mediana Reunião Selic 30D'!$A$2:$XFC$10000,MATCH(F$1,'Mediana Reunião Selic 30D'!$A$2:$XDF$2,0),FALSE)=0,NA(),VLOOKUP(A152,'Mediana Reunião Selic 30D'!$A$2:$XFC$10000,MATCH(F$1,'Mediana Reunião Selic 30D'!$A$2:$XDF$2,0),FALSE))</f>
        <v>11</v>
      </c>
      <c r="G152" s="21" t="e">
        <f>IF(VLOOKUP(A152,'Mediana Reunião Selic 30D'!$A$2:$XFC$10000,MATCH(G$1,'Mediana Reunião Selic 30D'!$A$2:$XDF$2,0),FALSE)=0,NA(),VLOOKUP(A152,'Mediana Reunião Selic 30D'!$A$2:$XFC$10000,MATCH(G$1,'Mediana Reunião Selic 30D'!$A$2:$XDF$2,0),FALSE))</f>
        <v>#N/A</v>
      </c>
    </row>
    <row r="153" spans="1:7" x14ac:dyDescent="0.3">
      <c r="A153" s="20">
        <v>44782</v>
      </c>
      <c r="B153" s="21">
        <f>IF(VLOOKUP(A153,'Mediana Reunião Selic 30D'!$A$2:$XFC$10000,MATCH(B$1,'Mediana Reunião Selic 30D'!$A$2:$XDF$2,0),FALSE)=0,NA(),VLOOKUP(A153,'Mediana Reunião Selic 30D'!$A$2:$XFC$10000,MATCH(B$1,'Mediana Reunião Selic 30D'!$A$2:$XDF$2,0),FALSE))</f>
        <v>13.5</v>
      </c>
      <c r="C153" s="21">
        <f>IF(VLOOKUP(A153,'Mediana Reunião Selic 30D'!$A$2:$XFC$10000,MATCH(C$1,'Mediana Reunião Selic 30D'!$A$2:$XDF$2,0),FALSE)=0,NA(),VLOOKUP(A153,'Mediana Reunião Selic 30D'!$A$2:$XFC$10000,MATCH(C$1,'Mediana Reunião Selic 30D'!$A$2:$XDF$2,0),FALSE))</f>
        <v>13</v>
      </c>
      <c r="D153" s="21">
        <f>IF(VLOOKUP(A153,'Mediana Reunião Selic 30D'!$A$2:$XFC$10000,MATCH(D$1,'Mediana Reunião Selic 30D'!$A$2:$XDF$2,0),FALSE)=0,NA(),VLOOKUP(A153,'Mediana Reunião Selic 30D'!$A$2:$XFC$10000,MATCH(D$1,'Mediana Reunião Selic 30D'!$A$2:$XDF$2,0),FALSE))</f>
        <v>12.25</v>
      </c>
      <c r="E153" s="21">
        <f>IF(VLOOKUP(A153,'Mediana Reunião Selic 30D'!$A$2:$XFC$10000,MATCH(E$1,'Mediana Reunião Selic 30D'!$A$2:$XDF$2,0),FALSE)=0,NA(),VLOOKUP(A153,'Mediana Reunião Selic 30D'!$A$2:$XFC$10000,MATCH(E$1,'Mediana Reunião Selic 30D'!$A$2:$XDF$2,0),FALSE))</f>
        <v>11.5</v>
      </c>
      <c r="F153" s="21">
        <f>IF(VLOOKUP(A153,'Mediana Reunião Selic 30D'!$A$2:$XFC$10000,MATCH(F$1,'Mediana Reunião Selic 30D'!$A$2:$XDF$2,0),FALSE)=0,NA(),VLOOKUP(A153,'Mediana Reunião Selic 30D'!$A$2:$XFC$10000,MATCH(F$1,'Mediana Reunião Selic 30D'!$A$2:$XDF$2,0),FALSE))</f>
        <v>11</v>
      </c>
      <c r="G153" s="21" t="e">
        <f>IF(VLOOKUP(A153,'Mediana Reunião Selic 30D'!$A$2:$XFC$10000,MATCH(G$1,'Mediana Reunião Selic 30D'!$A$2:$XDF$2,0),FALSE)=0,NA(),VLOOKUP(A153,'Mediana Reunião Selic 30D'!$A$2:$XFC$10000,MATCH(G$1,'Mediana Reunião Selic 30D'!$A$2:$XDF$2,0),FALSE))</f>
        <v>#N/A</v>
      </c>
    </row>
    <row r="154" spans="1:7" x14ac:dyDescent="0.3">
      <c r="A154" s="20">
        <v>44783</v>
      </c>
      <c r="B154" s="21">
        <f>IF(VLOOKUP(A154,'Mediana Reunião Selic 30D'!$A$2:$XFC$10000,MATCH(B$1,'Mediana Reunião Selic 30D'!$A$2:$XDF$2,0),FALSE)=0,NA(),VLOOKUP(A154,'Mediana Reunião Selic 30D'!$A$2:$XFC$10000,MATCH(B$1,'Mediana Reunião Selic 30D'!$A$2:$XDF$2,0),FALSE))</f>
        <v>13.5</v>
      </c>
      <c r="C154" s="21">
        <f>IF(VLOOKUP(A154,'Mediana Reunião Selic 30D'!$A$2:$XFC$10000,MATCH(C$1,'Mediana Reunião Selic 30D'!$A$2:$XDF$2,0),FALSE)=0,NA(),VLOOKUP(A154,'Mediana Reunião Selic 30D'!$A$2:$XFC$10000,MATCH(C$1,'Mediana Reunião Selic 30D'!$A$2:$XDF$2,0),FALSE))</f>
        <v>13</v>
      </c>
      <c r="D154" s="21">
        <f>IF(VLOOKUP(A154,'Mediana Reunião Selic 30D'!$A$2:$XFC$10000,MATCH(D$1,'Mediana Reunião Selic 30D'!$A$2:$XDF$2,0),FALSE)=0,NA(),VLOOKUP(A154,'Mediana Reunião Selic 30D'!$A$2:$XFC$10000,MATCH(D$1,'Mediana Reunião Selic 30D'!$A$2:$XDF$2,0),FALSE))</f>
        <v>12.25</v>
      </c>
      <c r="E154" s="21">
        <f>IF(VLOOKUP(A154,'Mediana Reunião Selic 30D'!$A$2:$XFC$10000,MATCH(E$1,'Mediana Reunião Selic 30D'!$A$2:$XDF$2,0),FALSE)=0,NA(),VLOOKUP(A154,'Mediana Reunião Selic 30D'!$A$2:$XFC$10000,MATCH(E$1,'Mediana Reunião Selic 30D'!$A$2:$XDF$2,0),FALSE))</f>
        <v>11.5</v>
      </c>
      <c r="F154" s="21">
        <f>IF(VLOOKUP(A154,'Mediana Reunião Selic 30D'!$A$2:$XFC$10000,MATCH(F$1,'Mediana Reunião Selic 30D'!$A$2:$XDF$2,0),FALSE)=0,NA(),VLOOKUP(A154,'Mediana Reunião Selic 30D'!$A$2:$XFC$10000,MATCH(F$1,'Mediana Reunião Selic 30D'!$A$2:$XDF$2,0),FALSE))</f>
        <v>11</v>
      </c>
      <c r="G154" s="21" t="e">
        <f>IF(VLOOKUP(A154,'Mediana Reunião Selic 30D'!$A$2:$XFC$10000,MATCH(G$1,'Mediana Reunião Selic 30D'!$A$2:$XDF$2,0),FALSE)=0,NA(),VLOOKUP(A154,'Mediana Reunião Selic 30D'!$A$2:$XFC$10000,MATCH(G$1,'Mediana Reunião Selic 30D'!$A$2:$XDF$2,0),FALSE))</f>
        <v>#N/A</v>
      </c>
    </row>
    <row r="155" spans="1:7" x14ac:dyDescent="0.3">
      <c r="A155" s="20">
        <v>44784</v>
      </c>
      <c r="B155" s="21">
        <f>IF(VLOOKUP(A155,'Mediana Reunião Selic 30D'!$A$2:$XFC$10000,MATCH(B$1,'Mediana Reunião Selic 30D'!$A$2:$XDF$2,0),FALSE)=0,NA(),VLOOKUP(A155,'Mediana Reunião Selic 30D'!$A$2:$XFC$10000,MATCH(B$1,'Mediana Reunião Selic 30D'!$A$2:$XDF$2,0),FALSE))</f>
        <v>13.5</v>
      </c>
      <c r="C155" s="21">
        <f>IF(VLOOKUP(A155,'Mediana Reunião Selic 30D'!$A$2:$XFC$10000,MATCH(C$1,'Mediana Reunião Selic 30D'!$A$2:$XDF$2,0),FALSE)=0,NA(),VLOOKUP(A155,'Mediana Reunião Selic 30D'!$A$2:$XFC$10000,MATCH(C$1,'Mediana Reunião Selic 30D'!$A$2:$XDF$2,0),FALSE))</f>
        <v>12.875</v>
      </c>
      <c r="D155" s="21">
        <f>IF(VLOOKUP(A155,'Mediana Reunião Selic 30D'!$A$2:$XFC$10000,MATCH(D$1,'Mediana Reunião Selic 30D'!$A$2:$XDF$2,0),FALSE)=0,NA(),VLOOKUP(A155,'Mediana Reunião Selic 30D'!$A$2:$XFC$10000,MATCH(D$1,'Mediana Reunião Selic 30D'!$A$2:$XDF$2,0),FALSE))</f>
        <v>12.25</v>
      </c>
      <c r="E155" s="21">
        <f>IF(VLOOKUP(A155,'Mediana Reunião Selic 30D'!$A$2:$XFC$10000,MATCH(E$1,'Mediana Reunião Selic 30D'!$A$2:$XDF$2,0),FALSE)=0,NA(),VLOOKUP(A155,'Mediana Reunião Selic 30D'!$A$2:$XFC$10000,MATCH(E$1,'Mediana Reunião Selic 30D'!$A$2:$XDF$2,0),FALSE))</f>
        <v>11.625</v>
      </c>
      <c r="F155" s="21">
        <f>IF(VLOOKUP(A155,'Mediana Reunião Selic 30D'!$A$2:$XFC$10000,MATCH(F$1,'Mediana Reunião Selic 30D'!$A$2:$XDF$2,0),FALSE)=0,NA(),VLOOKUP(A155,'Mediana Reunião Selic 30D'!$A$2:$XFC$10000,MATCH(F$1,'Mediana Reunião Selic 30D'!$A$2:$XDF$2,0),FALSE))</f>
        <v>11</v>
      </c>
      <c r="G155" s="21" t="e">
        <f>IF(VLOOKUP(A155,'Mediana Reunião Selic 30D'!$A$2:$XFC$10000,MATCH(G$1,'Mediana Reunião Selic 30D'!$A$2:$XDF$2,0),FALSE)=0,NA(),VLOOKUP(A155,'Mediana Reunião Selic 30D'!$A$2:$XFC$10000,MATCH(G$1,'Mediana Reunião Selic 30D'!$A$2:$XDF$2,0),FALSE))</f>
        <v>#N/A</v>
      </c>
    </row>
    <row r="156" spans="1:7" x14ac:dyDescent="0.3">
      <c r="A156" s="20">
        <v>44785</v>
      </c>
      <c r="B156" s="21">
        <f>IF(VLOOKUP(A156,'Mediana Reunião Selic 30D'!$A$2:$XFC$10000,MATCH(B$1,'Mediana Reunião Selic 30D'!$A$2:$XDF$2,0),FALSE)=0,NA(),VLOOKUP(A156,'Mediana Reunião Selic 30D'!$A$2:$XFC$10000,MATCH(B$1,'Mediana Reunião Selic 30D'!$A$2:$XDF$2,0),FALSE))</f>
        <v>13.5</v>
      </c>
      <c r="C156" s="21">
        <f>IF(VLOOKUP(A156,'Mediana Reunião Selic 30D'!$A$2:$XFC$10000,MATCH(C$1,'Mediana Reunião Selic 30D'!$A$2:$XDF$2,0),FALSE)=0,NA(),VLOOKUP(A156,'Mediana Reunião Selic 30D'!$A$2:$XFC$10000,MATCH(C$1,'Mediana Reunião Selic 30D'!$A$2:$XDF$2,0),FALSE))</f>
        <v>13</v>
      </c>
      <c r="D156" s="21">
        <f>IF(VLOOKUP(A156,'Mediana Reunião Selic 30D'!$A$2:$XFC$10000,MATCH(D$1,'Mediana Reunião Selic 30D'!$A$2:$XDF$2,0),FALSE)=0,NA(),VLOOKUP(A156,'Mediana Reunião Selic 30D'!$A$2:$XFC$10000,MATCH(D$1,'Mediana Reunião Selic 30D'!$A$2:$XDF$2,0),FALSE))</f>
        <v>12.25</v>
      </c>
      <c r="E156" s="21">
        <f>IF(VLOOKUP(A156,'Mediana Reunião Selic 30D'!$A$2:$XFC$10000,MATCH(E$1,'Mediana Reunião Selic 30D'!$A$2:$XDF$2,0),FALSE)=0,NA(),VLOOKUP(A156,'Mediana Reunião Selic 30D'!$A$2:$XFC$10000,MATCH(E$1,'Mediana Reunião Selic 30D'!$A$2:$XDF$2,0),FALSE))</f>
        <v>11.625</v>
      </c>
      <c r="F156" s="21">
        <f>IF(VLOOKUP(A156,'Mediana Reunião Selic 30D'!$A$2:$XFC$10000,MATCH(F$1,'Mediana Reunião Selic 30D'!$A$2:$XDF$2,0),FALSE)=0,NA(),VLOOKUP(A156,'Mediana Reunião Selic 30D'!$A$2:$XFC$10000,MATCH(F$1,'Mediana Reunião Selic 30D'!$A$2:$XDF$2,0),FALSE))</f>
        <v>11</v>
      </c>
      <c r="G156" s="21" t="e">
        <f>IF(VLOOKUP(A156,'Mediana Reunião Selic 30D'!$A$2:$XFC$10000,MATCH(G$1,'Mediana Reunião Selic 30D'!$A$2:$XDF$2,0),FALSE)=0,NA(),VLOOKUP(A156,'Mediana Reunião Selic 30D'!$A$2:$XFC$10000,MATCH(G$1,'Mediana Reunião Selic 30D'!$A$2:$XDF$2,0),FALSE))</f>
        <v>#N/A</v>
      </c>
    </row>
    <row r="157" spans="1:7" x14ac:dyDescent="0.3">
      <c r="A157" s="20">
        <v>44788</v>
      </c>
      <c r="B157" s="21">
        <f>IF(VLOOKUP(A157,'Mediana Reunião Selic 30D'!$A$2:$XFC$10000,MATCH(B$1,'Mediana Reunião Selic 30D'!$A$2:$XDF$2,0),FALSE)=0,NA(),VLOOKUP(A157,'Mediana Reunião Selic 30D'!$A$2:$XFC$10000,MATCH(B$1,'Mediana Reunião Selic 30D'!$A$2:$XDF$2,0),FALSE))</f>
        <v>13.5</v>
      </c>
      <c r="C157" s="21">
        <f>IF(VLOOKUP(A157,'Mediana Reunião Selic 30D'!$A$2:$XFC$10000,MATCH(C$1,'Mediana Reunião Selic 30D'!$A$2:$XDF$2,0),FALSE)=0,NA(),VLOOKUP(A157,'Mediana Reunião Selic 30D'!$A$2:$XFC$10000,MATCH(C$1,'Mediana Reunião Selic 30D'!$A$2:$XDF$2,0),FALSE))</f>
        <v>13</v>
      </c>
      <c r="D157" s="21">
        <f>IF(VLOOKUP(A157,'Mediana Reunião Selic 30D'!$A$2:$XFC$10000,MATCH(D$1,'Mediana Reunião Selic 30D'!$A$2:$XDF$2,0),FALSE)=0,NA(),VLOOKUP(A157,'Mediana Reunião Selic 30D'!$A$2:$XFC$10000,MATCH(D$1,'Mediana Reunião Selic 30D'!$A$2:$XDF$2,0),FALSE))</f>
        <v>12.25</v>
      </c>
      <c r="E157" s="21">
        <f>IF(VLOOKUP(A157,'Mediana Reunião Selic 30D'!$A$2:$XFC$10000,MATCH(E$1,'Mediana Reunião Selic 30D'!$A$2:$XDF$2,0),FALSE)=0,NA(),VLOOKUP(A157,'Mediana Reunião Selic 30D'!$A$2:$XFC$10000,MATCH(E$1,'Mediana Reunião Selic 30D'!$A$2:$XDF$2,0),FALSE))</f>
        <v>11.75</v>
      </c>
      <c r="F157" s="21">
        <f>IF(VLOOKUP(A157,'Mediana Reunião Selic 30D'!$A$2:$XFC$10000,MATCH(F$1,'Mediana Reunião Selic 30D'!$A$2:$XDF$2,0),FALSE)=0,NA(),VLOOKUP(A157,'Mediana Reunião Selic 30D'!$A$2:$XFC$10000,MATCH(F$1,'Mediana Reunião Selic 30D'!$A$2:$XDF$2,0),FALSE))</f>
        <v>11</v>
      </c>
      <c r="G157" s="21" t="e">
        <f>IF(VLOOKUP(A157,'Mediana Reunião Selic 30D'!$A$2:$XFC$10000,MATCH(G$1,'Mediana Reunião Selic 30D'!$A$2:$XDF$2,0),FALSE)=0,NA(),VLOOKUP(A157,'Mediana Reunião Selic 30D'!$A$2:$XFC$10000,MATCH(G$1,'Mediana Reunião Selic 30D'!$A$2:$XDF$2,0),FALSE))</f>
        <v>#N/A</v>
      </c>
    </row>
    <row r="158" spans="1:7" x14ac:dyDescent="0.3">
      <c r="A158" s="20">
        <v>44789</v>
      </c>
      <c r="B158" s="21">
        <f>IF(VLOOKUP(A158,'Mediana Reunião Selic 30D'!$A$2:$XFC$10000,MATCH(B$1,'Mediana Reunião Selic 30D'!$A$2:$XDF$2,0),FALSE)=0,NA(),VLOOKUP(A158,'Mediana Reunião Selic 30D'!$A$2:$XFC$10000,MATCH(B$1,'Mediana Reunião Selic 30D'!$A$2:$XDF$2,0),FALSE))</f>
        <v>13.5</v>
      </c>
      <c r="C158" s="21">
        <f>IF(VLOOKUP(A158,'Mediana Reunião Selic 30D'!$A$2:$XFC$10000,MATCH(C$1,'Mediana Reunião Selic 30D'!$A$2:$XDF$2,0),FALSE)=0,NA(),VLOOKUP(A158,'Mediana Reunião Selic 30D'!$A$2:$XFC$10000,MATCH(C$1,'Mediana Reunião Selic 30D'!$A$2:$XDF$2,0),FALSE))</f>
        <v>13</v>
      </c>
      <c r="D158" s="21">
        <f>IF(VLOOKUP(A158,'Mediana Reunião Selic 30D'!$A$2:$XFC$10000,MATCH(D$1,'Mediana Reunião Selic 30D'!$A$2:$XDF$2,0),FALSE)=0,NA(),VLOOKUP(A158,'Mediana Reunião Selic 30D'!$A$2:$XFC$10000,MATCH(D$1,'Mediana Reunião Selic 30D'!$A$2:$XDF$2,0),FALSE))</f>
        <v>12.25</v>
      </c>
      <c r="E158" s="21">
        <f>IF(VLOOKUP(A158,'Mediana Reunião Selic 30D'!$A$2:$XFC$10000,MATCH(E$1,'Mediana Reunião Selic 30D'!$A$2:$XDF$2,0),FALSE)=0,NA(),VLOOKUP(A158,'Mediana Reunião Selic 30D'!$A$2:$XFC$10000,MATCH(E$1,'Mediana Reunião Selic 30D'!$A$2:$XDF$2,0),FALSE))</f>
        <v>11.625</v>
      </c>
      <c r="F158" s="21">
        <f>IF(VLOOKUP(A158,'Mediana Reunião Selic 30D'!$A$2:$XFC$10000,MATCH(F$1,'Mediana Reunião Selic 30D'!$A$2:$XDF$2,0),FALSE)=0,NA(),VLOOKUP(A158,'Mediana Reunião Selic 30D'!$A$2:$XFC$10000,MATCH(F$1,'Mediana Reunião Selic 30D'!$A$2:$XDF$2,0),FALSE))</f>
        <v>11</v>
      </c>
      <c r="G158" s="21" t="e">
        <f>IF(VLOOKUP(A158,'Mediana Reunião Selic 30D'!$A$2:$XFC$10000,MATCH(G$1,'Mediana Reunião Selic 30D'!$A$2:$XDF$2,0),FALSE)=0,NA(),VLOOKUP(A158,'Mediana Reunião Selic 30D'!$A$2:$XFC$10000,MATCH(G$1,'Mediana Reunião Selic 30D'!$A$2:$XDF$2,0),FALSE))</f>
        <v>#N/A</v>
      </c>
    </row>
    <row r="159" spans="1:7" x14ac:dyDescent="0.3">
      <c r="A159" s="20">
        <v>44790</v>
      </c>
      <c r="B159" s="21">
        <f>IF(VLOOKUP(A159,'Mediana Reunião Selic 30D'!$A$2:$XFC$10000,MATCH(B$1,'Mediana Reunião Selic 30D'!$A$2:$XDF$2,0),FALSE)=0,NA(),VLOOKUP(A159,'Mediana Reunião Selic 30D'!$A$2:$XFC$10000,MATCH(B$1,'Mediana Reunião Selic 30D'!$A$2:$XDF$2,0),FALSE))</f>
        <v>13.5</v>
      </c>
      <c r="C159" s="21">
        <f>IF(VLOOKUP(A159,'Mediana Reunião Selic 30D'!$A$2:$XFC$10000,MATCH(C$1,'Mediana Reunião Selic 30D'!$A$2:$XDF$2,0),FALSE)=0,NA(),VLOOKUP(A159,'Mediana Reunião Selic 30D'!$A$2:$XFC$10000,MATCH(C$1,'Mediana Reunião Selic 30D'!$A$2:$XDF$2,0),FALSE))</f>
        <v>13</v>
      </c>
      <c r="D159" s="21">
        <f>IF(VLOOKUP(A159,'Mediana Reunião Selic 30D'!$A$2:$XFC$10000,MATCH(D$1,'Mediana Reunião Selic 30D'!$A$2:$XDF$2,0),FALSE)=0,NA(),VLOOKUP(A159,'Mediana Reunião Selic 30D'!$A$2:$XFC$10000,MATCH(D$1,'Mediana Reunião Selic 30D'!$A$2:$XDF$2,0),FALSE))</f>
        <v>12.25</v>
      </c>
      <c r="E159" s="21">
        <f>IF(VLOOKUP(A159,'Mediana Reunião Selic 30D'!$A$2:$XFC$10000,MATCH(E$1,'Mediana Reunião Selic 30D'!$A$2:$XDF$2,0),FALSE)=0,NA(),VLOOKUP(A159,'Mediana Reunião Selic 30D'!$A$2:$XFC$10000,MATCH(E$1,'Mediana Reunião Selic 30D'!$A$2:$XDF$2,0),FALSE))</f>
        <v>11.625</v>
      </c>
      <c r="F159" s="21">
        <f>IF(VLOOKUP(A159,'Mediana Reunião Selic 30D'!$A$2:$XFC$10000,MATCH(F$1,'Mediana Reunião Selic 30D'!$A$2:$XDF$2,0),FALSE)=0,NA(),VLOOKUP(A159,'Mediana Reunião Selic 30D'!$A$2:$XFC$10000,MATCH(F$1,'Mediana Reunião Selic 30D'!$A$2:$XDF$2,0),FALSE))</f>
        <v>11</v>
      </c>
      <c r="G159" s="21" t="e">
        <f>IF(VLOOKUP(A159,'Mediana Reunião Selic 30D'!$A$2:$XFC$10000,MATCH(G$1,'Mediana Reunião Selic 30D'!$A$2:$XDF$2,0),FALSE)=0,NA(),VLOOKUP(A159,'Mediana Reunião Selic 30D'!$A$2:$XFC$10000,MATCH(G$1,'Mediana Reunião Selic 30D'!$A$2:$XDF$2,0),FALSE))</f>
        <v>#N/A</v>
      </c>
    </row>
    <row r="160" spans="1:7" x14ac:dyDescent="0.3">
      <c r="A160" s="20">
        <v>44791</v>
      </c>
      <c r="B160" s="21">
        <f>IF(VLOOKUP(A160,'Mediana Reunião Selic 30D'!$A$2:$XFC$10000,MATCH(B$1,'Mediana Reunião Selic 30D'!$A$2:$XDF$2,0),FALSE)=0,NA(),VLOOKUP(A160,'Mediana Reunião Selic 30D'!$A$2:$XFC$10000,MATCH(B$1,'Mediana Reunião Selic 30D'!$A$2:$XDF$2,0),FALSE))</f>
        <v>13.5</v>
      </c>
      <c r="C160" s="21">
        <f>IF(VLOOKUP(A160,'Mediana Reunião Selic 30D'!$A$2:$XFC$10000,MATCH(C$1,'Mediana Reunião Selic 30D'!$A$2:$XDF$2,0),FALSE)=0,NA(),VLOOKUP(A160,'Mediana Reunião Selic 30D'!$A$2:$XFC$10000,MATCH(C$1,'Mediana Reunião Selic 30D'!$A$2:$XDF$2,0),FALSE))</f>
        <v>13</v>
      </c>
      <c r="D160" s="21">
        <f>IF(VLOOKUP(A160,'Mediana Reunião Selic 30D'!$A$2:$XFC$10000,MATCH(D$1,'Mediana Reunião Selic 30D'!$A$2:$XDF$2,0),FALSE)=0,NA(),VLOOKUP(A160,'Mediana Reunião Selic 30D'!$A$2:$XFC$10000,MATCH(D$1,'Mediana Reunião Selic 30D'!$A$2:$XDF$2,0),FALSE))</f>
        <v>12.25</v>
      </c>
      <c r="E160" s="21">
        <f>IF(VLOOKUP(A160,'Mediana Reunião Selic 30D'!$A$2:$XFC$10000,MATCH(E$1,'Mediana Reunião Selic 30D'!$A$2:$XDF$2,0),FALSE)=0,NA(),VLOOKUP(A160,'Mediana Reunião Selic 30D'!$A$2:$XFC$10000,MATCH(E$1,'Mediana Reunião Selic 30D'!$A$2:$XDF$2,0),FALSE))</f>
        <v>11.625</v>
      </c>
      <c r="F160" s="21">
        <f>IF(VLOOKUP(A160,'Mediana Reunião Selic 30D'!$A$2:$XFC$10000,MATCH(F$1,'Mediana Reunião Selic 30D'!$A$2:$XDF$2,0),FALSE)=0,NA(),VLOOKUP(A160,'Mediana Reunião Selic 30D'!$A$2:$XFC$10000,MATCH(F$1,'Mediana Reunião Selic 30D'!$A$2:$XDF$2,0),FALSE))</f>
        <v>11</v>
      </c>
      <c r="G160" s="21" t="e">
        <f>IF(VLOOKUP(A160,'Mediana Reunião Selic 30D'!$A$2:$XFC$10000,MATCH(G$1,'Mediana Reunião Selic 30D'!$A$2:$XDF$2,0),FALSE)=0,NA(),VLOOKUP(A160,'Mediana Reunião Selic 30D'!$A$2:$XFC$10000,MATCH(G$1,'Mediana Reunião Selic 30D'!$A$2:$XDF$2,0),FALSE))</f>
        <v>#N/A</v>
      </c>
    </row>
    <row r="161" spans="1:7" x14ac:dyDescent="0.3">
      <c r="A161" s="20">
        <v>44792</v>
      </c>
      <c r="B161" s="21">
        <f>IF(VLOOKUP(A161,'Mediana Reunião Selic 30D'!$A$2:$XFC$10000,MATCH(B$1,'Mediana Reunião Selic 30D'!$A$2:$XDF$2,0),FALSE)=0,NA(),VLOOKUP(A161,'Mediana Reunião Selic 30D'!$A$2:$XFC$10000,MATCH(B$1,'Mediana Reunião Selic 30D'!$A$2:$XDF$2,0),FALSE))</f>
        <v>13.5</v>
      </c>
      <c r="C161" s="21">
        <f>IF(VLOOKUP(A161,'Mediana Reunião Selic 30D'!$A$2:$XFC$10000,MATCH(C$1,'Mediana Reunião Selic 30D'!$A$2:$XDF$2,0),FALSE)=0,NA(),VLOOKUP(A161,'Mediana Reunião Selic 30D'!$A$2:$XFC$10000,MATCH(C$1,'Mediana Reunião Selic 30D'!$A$2:$XDF$2,0),FALSE))</f>
        <v>13</v>
      </c>
      <c r="D161" s="21">
        <f>IF(VLOOKUP(A161,'Mediana Reunião Selic 30D'!$A$2:$XFC$10000,MATCH(D$1,'Mediana Reunião Selic 30D'!$A$2:$XDF$2,0),FALSE)=0,NA(),VLOOKUP(A161,'Mediana Reunião Selic 30D'!$A$2:$XFC$10000,MATCH(D$1,'Mediana Reunião Selic 30D'!$A$2:$XDF$2,0),FALSE))</f>
        <v>12.25</v>
      </c>
      <c r="E161" s="21">
        <f>IF(VLOOKUP(A161,'Mediana Reunião Selic 30D'!$A$2:$XFC$10000,MATCH(E$1,'Mediana Reunião Selic 30D'!$A$2:$XDF$2,0),FALSE)=0,NA(),VLOOKUP(A161,'Mediana Reunião Selic 30D'!$A$2:$XFC$10000,MATCH(E$1,'Mediana Reunião Selic 30D'!$A$2:$XDF$2,0),FALSE))</f>
        <v>11.75</v>
      </c>
      <c r="F161" s="21">
        <f>IF(VLOOKUP(A161,'Mediana Reunião Selic 30D'!$A$2:$XFC$10000,MATCH(F$1,'Mediana Reunião Selic 30D'!$A$2:$XDF$2,0),FALSE)=0,NA(),VLOOKUP(A161,'Mediana Reunião Selic 30D'!$A$2:$XFC$10000,MATCH(F$1,'Mediana Reunião Selic 30D'!$A$2:$XDF$2,0),FALSE))</f>
        <v>11</v>
      </c>
      <c r="G161" s="21" t="e">
        <f>IF(VLOOKUP(A161,'Mediana Reunião Selic 30D'!$A$2:$XFC$10000,MATCH(G$1,'Mediana Reunião Selic 30D'!$A$2:$XDF$2,0),FALSE)=0,NA(),VLOOKUP(A161,'Mediana Reunião Selic 30D'!$A$2:$XFC$10000,MATCH(G$1,'Mediana Reunião Selic 30D'!$A$2:$XDF$2,0),FALSE))</f>
        <v>#N/A</v>
      </c>
    </row>
    <row r="162" spans="1:7" x14ac:dyDescent="0.3">
      <c r="A162" s="20">
        <v>44795</v>
      </c>
      <c r="B162" s="21">
        <f>IF(VLOOKUP(A162,'Mediana Reunião Selic 30D'!$A$2:$XFC$10000,MATCH(B$1,'Mediana Reunião Selic 30D'!$A$2:$XDF$2,0),FALSE)=0,NA(),VLOOKUP(A162,'Mediana Reunião Selic 30D'!$A$2:$XFC$10000,MATCH(B$1,'Mediana Reunião Selic 30D'!$A$2:$XDF$2,0),FALSE))</f>
        <v>13.5</v>
      </c>
      <c r="C162" s="21">
        <f>IF(VLOOKUP(A162,'Mediana Reunião Selic 30D'!$A$2:$XFC$10000,MATCH(C$1,'Mediana Reunião Selic 30D'!$A$2:$XDF$2,0),FALSE)=0,NA(),VLOOKUP(A162,'Mediana Reunião Selic 30D'!$A$2:$XFC$10000,MATCH(C$1,'Mediana Reunião Selic 30D'!$A$2:$XDF$2,0),FALSE))</f>
        <v>13</v>
      </c>
      <c r="D162" s="21">
        <f>IF(VLOOKUP(A162,'Mediana Reunião Selic 30D'!$A$2:$XFC$10000,MATCH(D$1,'Mediana Reunião Selic 30D'!$A$2:$XDF$2,0),FALSE)=0,NA(),VLOOKUP(A162,'Mediana Reunião Selic 30D'!$A$2:$XFC$10000,MATCH(D$1,'Mediana Reunião Selic 30D'!$A$2:$XDF$2,0),FALSE))</f>
        <v>12.25</v>
      </c>
      <c r="E162" s="21">
        <f>IF(VLOOKUP(A162,'Mediana Reunião Selic 30D'!$A$2:$XFC$10000,MATCH(E$1,'Mediana Reunião Selic 30D'!$A$2:$XDF$2,0),FALSE)=0,NA(),VLOOKUP(A162,'Mediana Reunião Selic 30D'!$A$2:$XFC$10000,MATCH(E$1,'Mediana Reunião Selic 30D'!$A$2:$XDF$2,0),FALSE))</f>
        <v>11.75</v>
      </c>
      <c r="F162" s="21">
        <f>IF(VLOOKUP(A162,'Mediana Reunião Selic 30D'!$A$2:$XFC$10000,MATCH(F$1,'Mediana Reunião Selic 30D'!$A$2:$XDF$2,0),FALSE)=0,NA(),VLOOKUP(A162,'Mediana Reunião Selic 30D'!$A$2:$XFC$10000,MATCH(F$1,'Mediana Reunião Selic 30D'!$A$2:$XDF$2,0),FALSE))</f>
        <v>11</v>
      </c>
      <c r="G162" s="21" t="e">
        <f>IF(VLOOKUP(A162,'Mediana Reunião Selic 30D'!$A$2:$XFC$10000,MATCH(G$1,'Mediana Reunião Selic 30D'!$A$2:$XDF$2,0),FALSE)=0,NA(),VLOOKUP(A162,'Mediana Reunião Selic 30D'!$A$2:$XFC$10000,MATCH(G$1,'Mediana Reunião Selic 30D'!$A$2:$XDF$2,0),FALSE))</f>
        <v>#N/A</v>
      </c>
    </row>
    <row r="163" spans="1:7" x14ac:dyDescent="0.3">
      <c r="A163" s="20">
        <v>44796</v>
      </c>
      <c r="B163" s="21">
        <f>IF(VLOOKUP(A163,'Mediana Reunião Selic 30D'!$A$2:$XFC$10000,MATCH(B$1,'Mediana Reunião Selic 30D'!$A$2:$XDF$2,0),FALSE)=0,NA(),VLOOKUP(A163,'Mediana Reunião Selic 30D'!$A$2:$XFC$10000,MATCH(B$1,'Mediana Reunião Selic 30D'!$A$2:$XDF$2,0),FALSE))</f>
        <v>13.5</v>
      </c>
      <c r="C163" s="21">
        <f>IF(VLOOKUP(A163,'Mediana Reunião Selic 30D'!$A$2:$XFC$10000,MATCH(C$1,'Mediana Reunião Selic 30D'!$A$2:$XDF$2,0),FALSE)=0,NA(),VLOOKUP(A163,'Mediana Reunião Selic 30D'!$A$2:$XFC$10000,MATCH(C$1,'Mediana Reunião Selic 30D'!$A$2:$XDF$2,0),FALSE))</f>
        <v>13</v>
      </c>
      <c r="D163" s="21">
        <f>IF(VLOOKUP(A163,'Mediana Reunião Selic 30D'!$A$2:$XFC$10000,MATCH(D$1,'Mediana Reunião Selic 30D'!$A$2:$XDF$2,0),FALSE)=0,NA(),VLOOKUP(A163,'Mediana Reunião Selic 30D'!$A$2:$XFC$10000,MATCH(D$1,'Mediana Reunião Selic 30D'!$A$2:$XDF$2,0),FALSE))</f>
        <v>12.25</v>
      </c>
      <c r="E163" s="21">
        <f>IF(VLOOKUP(A163,'Mediana Reunião Selic 30D'!$A$2:$XFC$10000,MATCH(E$1,'Mediana Reunião Selic 30D'!$A$2:$XDF$2,0),FALSE)=0,NA(),VLOOKUP(A163,'Mediana Reunião Selic 30D'!$A$2:$XFC$10000,MATCH(E$1,'Mediana Reunião Selic 30D'!$A$2:$XDF$2,0),FALSE))</f>
        <v>11.75</v>
      </c>
      <c r="F163" s="21">
        <f>IF(VLOOKUP(A163,'Mediana Reunião Selic 30D'!$A$2:$XFC$10000,MATCH(F$1,'Mediana Reunião Selic 30D'!$A$2:$XDF$2,0),FALSE)=0,NA(),VLOOKUP(A163,'Mediana Reunião Selic 30D'!$A$2:$XFC$10000,MATCH(F$1,'Mediana Reunião Selic 30D'!$A$2:$XDF$2,0),FALSE))</f>
        <v>11</v>
      </c>
      <c r="G163" s="21" t="e">
        <f>IF(VLOOKUP(A163,'Mediana Reunião Selic 30D'!$A$2:$XFC$10000,MATCH(G$1,'Mediana Reunião Selic 30D'!$A$2:$XDF$2,0),FALSE)=0,NA(),VLOOKUP(A163,'Mediana Reunião Selic 30D'!$A$2:$XFC$10000,MATCH(G$1,'Mediana Reunião Selic 30D'!$A$2:$XDF$2,0),FALSE))</f>
        <v>#N/A</v>
      </c>
    </row>
    <row r="164" spans="1:7" x14ac:dyDescent="0.3">
      <c r="A164" s="20">
        <v>44797</v>
      </c>
      <c r="B164" s="21">
        <f>IF(VLOOKUP(A164,'Mediana Reunião Selic 30D'!$A$2:$XFC$10000,MATCH(B$1,'Mediana Reunião Selic 30D'!$A$2:$XDF$2,0),FALSE)=0,NA(),VLOOKUP(A164,'Mediana Reunião Selic 30D'!$A$2:$XFC$10000,MATCH(B$1,'Mediana Reunião Selic 30D'!$A$2:$XDF$2,0),FALSE))</f>
        <v>13.5</v>
      </c>
      <c r="C164" s="21">
        <f>IF(VLOOKUP(A164,'Mediana Reunião Selic 30D'!$A$2:$XFC$10000,MATCH(C$1,'Mediana Reunião Selic 30D'!$A$2:$XDF$2,0),FALSE)=0,NA(),VLOOKUP(A164,'Mediana Reunião Selic 30D'!$A$2:$XFC$10000,MATCH(C$1,'Mediana Reunião Selic 30D'!$A$2:$XDF$2,0),FALSE))</f>
        <v>13</v>
      </c>
      <c r="D164" s="21">
        <f>IF(VLOOKUP(A164,'Mediana Reunião Selic 30D'!$A$2:$XFC$10000,MATCH(D$1,'Mediana Reunião Selic 30D'!$A$2:$XDF$2,0),FALSE)=0,NA(),VLOOKUP(A164,'Mediana Reunião Selic 30D'!$A$2:$XFC$10000,MATCH(D$1,'Mediana Reunião Selic 30D'!$A$2:$XDF$2,0),FALSE))</f>
        <v>12.25</v>
      </c>
      <c r="E164" s="21">
        <f>IF(VLOOKUP(A164,'Mediana Reunião Selic 30D'!$A$2:$XFC$10000,MATCH(E$1,'Mediana Reunião Selic 30D'!$A$2:$XDF$2,0),FALSE)=0,NA(),VLOOKUP(A164,'Mediana Reunião Selic 30D'!$A$2:$XFC$10000,MATCH(E$1,'Mediana Reunião Selic 30D'!$A$2:$XDF$2,0),FALSE))</f>
        <v>11.75</v>
      </c>
      <c r="F164" s="21">
        <f>IF(VLOOKUP(A164,'Mediana Reunião Selic 30D'!$A$2:$XFC$10000,MATCH(F$1,'Mediana Reunião Selic 30D'!$A$2:$XDF$2,0),FALSE)=0,NA(),VLOOKUP(A164,'Mediana Reunião Selic 30D'!$A$2:$XFC$10000,MATCH(F$1,'Mediana Reunião Selic 30D'!$A$2:$XDF$2,0),FALSE))</f>
        <v>11</v>
      </c>
      <c r="G164" s="21" t="e">
        <f>IF(VLOOKUP(A164,'Mediana Reunião Selic 30D'!$A$2:$XFC$10000,MATCH(G$1,'Mediana Reunião Selic 30D'!$A$2:$XDF$2,0),FALSE)=0,NA(),VLOOKUP(A164,'Mediana Reunião Selic 30D'!$A$2:$XFC$10000,MATCH(G$1,'Mediana Reunião Selic 30D'!$A$2:$XDF$2,0),FALSE))</f>
        <v>#N/A</v>
      </c>
    </row>
    <row r="165" spans="1:7" x14ac:dyDescent="0.3">
      <c r="A165" s="20">
        <v>44798</v>
      </c>
      <c r="B165" s="21">
        <f>IF(VLOOKUP(A165,'Mediana Reunião Selic 30D'!$A$2:$XFC$10000,MATCH(B$1,'Mediana Reunião Selic 30D'!$A$2:$XDF$2,0),FALSE)=0,NA(),VLOOKUP(A165,'Mediana Reunião Selic 30D'!$A$2:$XFC$10000,MATCH(B$1,'Mediana Reunião Selic 30D'!$A$2:$XDF$2,0),FALSE))</f>
        <v>13.5</v>
      </c>
      <c r="C165" s="21">
        <f>IF(VLOOKUP(A165,'Mediana Reunião Selic 30D'!$A$2:$XFC$10000,MATCH(C$1,'Mediana Reunião Selic 30D'!$A$2:$XDF$2,0),FALSE)=0,NA(),VLOOKUP(A165,'Mediana Reunião Selic 30D'!$A$2:$XFC$10000,MATCH(C$1,'Mediana Reunião Selic 30D'!$A$2:$XDF$2,0),FALSE))</f>
        <v>13</v>
      </c>
      <c r="D165" s="21">
        <f>IF(VLOOKUP(A165,'Mediana Reunião Selic 30D'!$A$2:$XFC$10000,MATCH(D$1,'Mediana Reunião Selic 30D'!$A$2:$XDF$2,0),FALSE)=0,NA(),VLOOKUP(A165,'Mediana Reunião Selic 30D'!$A$2:$XFC$10000,MATCH(D$1,'Mediana Reunião Selic 30D'!$A$2:$XDF$2,0),FALSE))</f>
        <v>12.25</v>
      </c>
      <c r="E165" s="21">
        <f>IF(VLOOKUP(A165,'Mediana Reunião Selic 30D'!$A$2:$XFC$10000,MATCH(E$1,'Mediana Reunião Selic 30D'!$A$2:$XDF$2,0),FALSE)=0,NA(),VLOOKUP(A165,'Mediana Reunião Selic 30D'!$A$2:$XFC$10000,MATCH(E$1,'Mediana Reunião Selic 30D'!$A$2:$XDF$2,0),FALSE))</f>
        <v>11.75</v>
      </c>
      <c r="F165" s="21">
        <f>IF(VLOOKUP(A165,'Mediana Reunião Selic 30D'!$A$2:$XFC$10000,MATCH(F$1,'Mediana Reunião Selic 30D'!$A$2:$XDF$2,0),FALSE)=0,NA(),VLOOKUP(A165,'Mediana Reunião Selic 30D'!$A$2:$XFC$10000,MATCH(F$1,'Mediana Reunião Selic 30D'!$A$2:$XDF$2,0),FALSE))</f>
        <v>11</v>
      </c>
      <c r="G165" s="21" t="e">
        <f>IF(VLOOKUP(A165,'Mediana Reunião Selic 30D'!$A$2:$XFC$10000,MATCH(G$1,'Mediana Reunião Selic 30D'!$A$2:$XDF$2,0),FALSE)=0,NA(),VLOOKUP(A165,'Mediana Reunião Selic 30D'!$A$2:$XFC$10000,MATCH(G$1,'Mediana Reunião Selic 30D'!$A$2:$XDF$2,0),FALSE))</f>
        <v>#N/A</v>
      </c>
    </row>
    <row r="166" spans="1:7" x14ac:dyDescent="0.3">
      <c r="A166" s="20">
        <v>44799</v>
      </c>
      <c r="B166" s="21">
        <f>IF(VLOOKUP(A166,'Mediana Reunião Selic 30D'!$A$2:$XFC$10000,MATCH(B$1,'Mediana Reunião Selic 30D'!$A$2:$XDF$2,0),FALSE)=0,NA(),VLOOKUP(A166,'Mediana Reunião Selic 30D'!$A$2:$XFC$10000,MATCH(B$1,'Mediana Reunião Selic 30D'!$A$2:$XDF$2,0),FALSE))</f>
        <v>13.5</v>
      </c>
      <c r="C166" s="21">
        <f>IF(VLOOKUP(A166,'Mediana Reunião Selic 30D'!$A$2:$XFC$10000,MATCH(C$1,'Mediana Reunião Selic 30D'!$A$2:$XDF$2,0),FALSE)=0,NA(),VLOOKUP(A166,'Mediana Reunião Selic 30D'!$A$2:$XFC$10000,MATCH(C$1,'Mediana Reunião Selic 30D'!$A$2:$XDF$2,0),FALSE))</f>
        <v>13</v>
      </c>
      <c r="D166" s="21">
        <f>IF(VLOOKUP(A166,'Mediana Reunião Selic 30D'!$A$2:$XFC$10000,MATCH(D$1,'Mediana Reunião Selic 30D'!$A$2:$XDF$2,0),FALSE)=0,NA(),VLOOKUP(A166,'Mediana Reunião Selic 30D'!$A$2:$XFC$10000,MATCH(D$1,'Mediana Reunião Selic 30D'!$A$2:$XDF$2,0),FALSE))</f>
        <v>12.5</v>
      </c>
      <c r="E166" s="21">
        <f>IF(VLOOKUP(A166,'Mediana Reunião Selic 30D'!$A$2:$XFC$10000,MATCH(E$1,'Mediana Reunião Selic 30D'!$A$2:$XDF$2,0),FALSE)=0,NA(),VLOOKUP(A166,'Mediana Reunião Selic 30D'!$A$2:$XFC$10000,MATCH(E$1,'Mediana Reunião Selic 30D'!$A$2:$XDF$2,0),FALSE))</f>
        <v>11.75</v>
      </c>
      <c r="F166" s="21">
        <f>IF(VLOOKUP(A166,'Mediana Reunião Selic 30D'!$A$2:$XFC$10000,MATCH(F$1,'Mediana Reunião Selic 30D'!$A$2:$XDF$2,0),FALSE)=0,NA(),VLOOKUP(A166,'Mediana Reunião Selic 30D'!$A$2:$XFC$10000,MATCH(F$1,'Mediana Reunião Selic 30D'!$A$2:$XDF$2,0),FALSE))</f>
        <v>11</v>
      </c>
      <c r="G166" s="21" t="e">
        <f>IF(VLOOKUP(A166,'Mediana Reunião Selic 30D'!$A$2:$XFC$10000,MATCH(G$1,'Mediana Reunião Selic 30D'!$A$2:$XDF$2,0),FALSE)=0,NA(),VLOOKUP(A166,'Mediana Reunião Selic 30D'!$A$2:$XFC$10000,MATCH(G$1,'Mediana Reunião Selic 30D'!$A$2:$XDF$2,0),FALSE))</f>
        <v>#N/A</v>
      </c>
    </row>
    <row r="167" spans="1:7" x14ac:dyDescent="0.3">
      <c r="A167" s="20">
        <v>44802</v>
      </c>
      <c r="B167" s="21">
        <f>IF(VLOOKUP(A167,'Mediana Reunião Selic 30D'!$A$2:$XFC$10000,MATCH(B$1,'Mediana Reunião Selic 30D'!$A$2:$XDF$2,0),FALSE)=0,NA(),VLOOKUP(A167,'Mediana Reunião Selic 30D'!$A$2:$XFC$10000,MATCH(B$1,'Mediana Reunião Selic 30D'!$A$2:$XDF$2,0),FALSE))</f>
        <v>13.5</v>
      </c>
      <c r="C167" s="21">
        <f>IF(VLOOKUP(A167,'Mediana Reunião Selic 30D'!$A$2:$XFC$10000,MATCH(C$1,'Mediana Reunião Selic 30D'!$A$2:$XDF$2,0),FALSE)=0,NA(),VLOOKUP(A167,'Mediana Reunião Selic 30D'!$A$2:$XFC$10000,MATCH(C$1,'Mediana Reunião Selic 30D'!$A$2:$XDF$2,0),FALSE))</f>
        <v>13</v>
      </c>
      <c r="D167" s="21">
        <f>IF(VLOOKUP(A167,'Mediana Reunião Selic 30D'!$A$2:$XFC$10000,MATCH(D$1,'Mediana Reunião Selic 30D'!$A$2:$XDF$2,0),FALSE)=0,NA(),VLOOKUP(A167,'Mediana Reunião Selic 30D'!$A$2:$XFC$10000,MATCH(D$1,'Mediana Reunião Selic 30D'!$A$2:$XDF$2,0),FALSE))</f>
        <v>12.25</v>
      </c>
      <c r="E167" s="21">
        <f>IF(VLOOKUP(A167,'Mediana Reunião Selic 30D'!$A$2:$XFC$10000,MATCH(E$1,'Mediana Reunião Selic 30D'!$A$2:$XDF$2,0),FALSE)=0,NA(),VLOOKUP(A167,'Mediana Reunião Selic 30D'!$A$2:$XFC$10000,MATCH(E$1,'Mediana Reunião Selic 30D'!$A$2:$XDF$2,0),FALSE))</f>
        <v>11.75</v>
      </c>
      <c r="F167" s="21">
        <f>IF(VLOOKUP(A167,'Mediana Reunião Selic 30D'!$A$2:$XFC$10000,MATCH(F$1,'Mediana Reunião Selic 30D'!$A$2:$XDF$2,0),FALSE)=0,NA(),VLOOKUP(A167,'Mediana Reunião Selic 30D'!$A$2:$XFC$10000,MATCH(F$1,'Mediana Reunião Selic 30D'!$A$2:$XDF$2,0),FALSE))</f>
        <v>11</v>
      </c>
      <c r="G167" s="21" t="e">
        <f>IF(VLOOKUP(A167,'Mediana Reunião Selic 30D'!$A$2:$XFC$10000,MATCH(G$1,'Mediana Reunião Selic 30D'!$A$2:$XDF$2,0),FALSE)=0,NA(),VLOOKUP(A167,'Mediana Reunião Selic 30D'!$A$2:$XFC$10000,MATCH(G$1,'Mediana Reunião Selic 30D'!$A$2:$XDF$2,0),FALSE))</f>
        <v>#N/A</v>
      </c>
    </row>
    <row r="168" spans="1:7" x14ac:dyDescent="0.3">
      <c r="A168" s="20">
        <v>44803</v>
      </c>
      <c r="B168" s="21">
        <f>IF(VLOOKUP(A168,'Mediana Reunião Selic 30D'!$A$2:$XFC$10000,MATCH(B$1,'Mediana Reunião Selic 30D'!$A$2:$XDF$2,0),FALSE)=0,NA(),VLOOKUP(A168,'Mediana Reunião Selic 30D'!$A$2:$XFC$10000,MATCH(B$1,'Mediana Reunião Selic 30D'!$A$2:$XDF$2,0),FALSE))</f>
        <v>13.5</v>
      </c>
      <c r="C168" s="21">
        <f>IF(VLOOKUP(A168,'Mediana Reunião Selic 30D'!$A$2:$XFC$10000,MATCH(C$1,'Mediana Reunião Selic 30D'!$A$2:$XDF$2,0),FALSE)=0,NA(),VLOOKUP(A168,'Mediana Reunião Selic 30D'!$A$2:$XFC$10000,MATCH(C$1,'Mediana Reunião Selic 30D'!$A$2:$XDF$2,0),FALSE))</f>
        <v>13</v>
      </c>
      <c r="D168" s="21">
        <f>IF(VLOOKUP(A168,'Mediana Reunião Selic 30D'!$A$2:$XFC$10000,MATCH(D$1,'Mediana Reunião Selic 30D'!$A$2:$XDF$2,0),FALSE)=0,NA(),VLOOKUP(A168,'Mediana Reunião Selic 30D'!$A$2:$XFC$10000,MATCH(D$1,'Mediana Reunião Selic 30D'!$A$2:$XDF$2,0),FALSE))</f>
        <v>12.25</v>
      </c>
      <c r="E168" s="21">
        <f>IF(VLOOKUP(A168,'Mediana Reunião Selic 30D'!$A$2:$XFC$10000,MATCH(E$1,'Mediana Reunião Selic 30D'!$A$2:$XDF$2,0),FALSE)=0,NA(),VLOOKUP(A168,'Mediana Reunião Selic 30D'!$A$2:$XFC$10000,MATCH(E$1,'Mediana Reunião Selic 30D'!$A$2:$XDF$2,0),FALSE))</f>
        <v>11.75</v>
      </c>
      <c r="F168" s="21">
        <f>IF(VLOOKUP(A168,'Mediana Reunião Selic 30D'!$A$2:$XFC$10000,MATCH(F$1,'Mediana Reunião Selic 30D'!$A$2:$XDF$2,0),FALSE)=0,NA(),VLOOKUP(A168,'Mediana Reunião Selic 30D'!$A$2:$XFC$10000,MATCH(F$1,'Mediana Reunião Selic 30D'!$A$2:$XDF$2,0),FALSE))</f>
        <v>11</v>
      </c>
      <c r="G168" s="21" t="e">
        <f>IF(VLOOKUP(A168,'Mediana Reunião Selic 30D'!$A$2:$XFC$10000,MATCH(G$1,'Mediana Reunião Selic 30D'!$A$2:$XDF$2,0),FALSE)=0,NA(),VLOOKUP(A168,'Mediana Reunião Selic 30D'!$A$2:$XFC$10000,MATCH(G$1,'Mediana Reunião Selic 30D'!$A$2:$XDF$2,0),FALSE))</f>
        <v>#N/A</v>
      </c>
    </row>
    <row r="169" spans="1:7" x14ac:dyDescent="0.3">
      <c r="A169" s="20">
        <v>44804</v>
      </c>
      <c r="B169" s="21">
        <f>IF(VLOOKUP(A169,'Mediana Reunião Selic 30D'!$A$2:$XFC$10000,MATCH(B$1,'Mediana Reunião Selic 30D'!$A$2:$XDF$2,0),FALSE)=0,NA(),VLOOKUP(A169,'Mediana Reunião Selic 30D'!$A$2:$XFC$10000,MATCH(B$1,'Mediana Reunião Selic 30D'!$A$2:$XDF$2,0),FALSE))</f>
        <v>13.5</v>
      </c>
      <c r="C169" s="21">
        <f>IF(VLOOKUP(A169,'Mediana Reunião Selic 30D'!$A$2:$XFC$10000,MATCH(C$1,'Mediana Reunião Selic 30D'!$A$2:$XDF$2,0),FALSE)=0,NA(),VLOOKUP(A169,'Mediana Reunião Selic 30D'!$A$2:$XFC$10000,MATCH(C$1,'Mediana Reunião Selic 30D'!$A$2:$XDF$2,0),FALSE))</f>
        <v>13</v>
      </c>
      <c r="D169" s="21">
        <f>IF(VLOOKUP(A169,'Mediana Reunião Selic 30D'!$A$2:$XFC$10000,MATCH(D$1,'Mediana Reunião Selic 30D'!$A$2:$XDF$2,0),FALSE)=0,NA(),VLOOKUP(A169,'Mediana Reunião Selic 30D'!$A$2:$XFC$10000,MATCH(D$1,'Mediana Reunião Selic 30D'!$A$2:$XDF$2,0),FALSE))</f>
        <v>12.25</v>
      </c>
      <c r="E169" s="21">
        <f>IF(VLOOKUP(A169,'Mediana Reunião Selic 30D'!$A$2:$XFC$10000,MATCH(E$1,'Mediana Reunião Selic 30D'!$A$2:$XDF$2,0),FALSE)=0,NA(),VLOOKUP(A169,'Mediana Reunião Selic 30D'!$A$2:$XFC$10000,MATCH(E$1,'Mediana Reunião Selic 30D'!$A$2:$XDF$2,0),FALSE))</f>
        <v>11.75</v>
      </c>
      <c r="F169" s="21">
        <f>IF(VLOOKUP(A169,'Mediana Reunião Selic 30D'!$A$2:$XFC$10000,MATCH(F$1,'Mediana Reunião Selic 30D'!$A$2:$XDF$2,0),FALSE)=0,NA(),VLOOKUP(A169,'Mediana Reunião Selic 30D'!$A$2:$XFC$10000,MATCH(F$1,'Mediana Reunião Selic 30D'!$A$2:$XDF$2,0),FALSE))</f>
        <v>11</v>
      </c>
      <c r="G169" s="21" t="e">
        <f>IF(VLOOKUP(A169,'Mediana Reunião Selic 30D'!$A$2:$XFC$10000,MATCH(G$1,'Mediana Reunião Selic 30D'!$A$2:$XDF$2,0),FALSE)=0,NA(),VLOOKUP(A169,'Mediana Reunião Selic 30D'!$A$2:$XFC$10000,MATCH(G$1,'Mediana Reunião Selic 30D'!$A$2:$XDF$2,0),FALSE))</f>
        <v>#N/A</v>
      </c>
    </row>
    <row r="170" spans="1:7" x14ac:dyDescent="0.3">
      <c r="A170" s="20">
        <v>44805</v>
      </c>
      <c r="B170" s="21">
        <f>IF(VLOOKUP(A170,'Mediana Reunião Selic 30D'!$A$2:$XFC$10000,MATCH(B$1,'Mediana Reunião Selic 30D'!$A$2:$XDF$2,0),FALSE)=0,NA(),VLOOKUP(A170,'Mediana Reunião Selic 30D'!$A$2:$XFC$10000,MATCH(B$1,'Mediana Reunião Selic 30D'!$A$2:$XDF$2,0),FALSE))</f>
        <v>13.5</v>
      </c>
      <c r="C170" s="21">
        <f>IF(VLOOKUP(A170,'Mediana Reunião Selic 30D'!$A$2:$XFC$10000,MATCH(C$1,'Mediana Reunião Selic 30D'!$A$2:$XDF$2,0),FALSE)=0,NA(),VLOOKUP(A170,'Mediana Reunião Selic 30D'!$A$2:$XFC$10000,MATCH(C$1,'Mediana Reunião Selic 30D'!$A$2:$XDF$2,0),FALSE))</f>
        <v>13</v>
      </c>
      <c r="D170" s="21">
        <f>IF(VLOOKUP(A170,'Mediana Reunião Selic 30D'!$A$2:$XFC$10000,MATCH(D$1,'Mediana Reunião Selic 30D'!$A$2:$XDF$2,0),FALSE)=0,NA(),VLOOKUP(A170,'Mediana Reunião Selic 30D'!$A$2:$XFC$10000,MATCH(D$1,'Mediana Reunião Selic 30D'!$A$2:$XDF$2,0),FALSE))</f>
        <v>12.25</v>
      </c>
      <c r="E170" s="21">
        <f>IF(VLOOKUP(A170,'Mediana Reunião Selic 30D'!$A$2:$XFC$10000,MATCH(E$1,'Mediana Reunião Selic 30D'!$A$2:$XDF$2,0),FALSE)=0,NA(),VLOOKUP(A170,'Mediana Reunião Selic 30D'!$A$2:$XFC$10000,MATCH(E$1,'Mediana Reunião Selic 30D'!$A$2:$XDF$2,0),FALSE))</f>
        <v>11.75</v>
      </c>
      <c r="F170" s="21">
        <f>IF(VLOOKUP(A170,'Mediana Reunião Selic 30D'!$A$2:$XFC$10000,MATCH(F$1,'Mediana Reunião Selic 30D'!$A$2:$XDF$2,0),FALSE)=0,NA(),VLOOKUP(A170,'Mediana Reunião Selic 30D'!$A$2:$XFC$10000,MATCH(F$1,'Mediana Reunião Selic 30D'!$A$2:$XDF$2,0),FALSE))</f>
        <v>11</v>
      </c>
      <c r="G170" s="21" t="e">
        <f>IF(VLOOKUP(A170,'Mediana Reunião Selic 30D'!$A$2:$XFC$10000,MATCH(G$1,'Mediana Reunião Selic 30D'!$A$2:$XDF$2,0),FALSE)=0,NA(),VLOOKUP(A170,'Mediana Reunião Selic 30D'!$A$2:$XFC$10000,MATCH(G$1,'Mediana Reunião Selic 30D'!$A$2:$XDF$2,0),FALSE))</f>
        <v>#N/A</v>
      </c>
    </row>
    <row r="171" spans="1:7" x14ac:dyDescent="0.3">
      <c r="A171" s="20">
        <v>44806</v>
      </c>
      <c r="B171" s="21">
        <f>IF(VLOOKUP(A171,'Mediana Reunião Selic 30D'!$A$2:$XFC$10000,MATCH(B$1,'Mediana Reunião Selic 30D'!$A$2:$XDF$2,0),FALSE)=0,NA(),VLOOKUP(A171,'Mediana Reunião Selic 30D'!$A$2:$XFC$10000,MATCH(B$1,'Mediana Reunião Selic 30D'!$A$2:$XDF$2,0),FALSE))</f>
        <v>13.5</v>
      </c>
      <c r="C171" s="21">
        <f>IF(VLOOKUP(A171,'Mediana Reunião Selic 30D'!$A$2:$XFC$10000,MATCH(C$1,'Mediana Reunião Selic 30D'!$A$2:$XDF$2,0),FALSE)=0,NA(),VLOOKUP(A171,'Mediana Reunião Selic 30D'!$A$2:$XFC$10000,MATCH(C$1,'Mediana Reunião Selic 30D'!$A$2:$XDF$2,0),FALSE))</f>
        <v>13</v>
      </c>
      <c r="D171" s="21">
        <f>IF(VLOOKUP(A171,'Mediana Reunião Selic 30D'!$A$2:$XFC$10000,MATCH(D$1,'Mediana Reunião Selic 30D'!$A$2:$XDF$2,0),FALSE)=0,NA(),VLOOKUP(A171,'Mediana Reunião Selic 30D'!$A$2:$XFC$10000,MATCH(D$1,'Mediana Reunião Selic 30D'!$A$2:$XDF$2,0),FALSE))</f>
        <v>12.5</v>
      </c>
      <c r="E171" s="21">
        <f>IF(VLOOKUP(A171,'Mediana Reunião Selic 30D'!$A$2:$XFC$10000,MATCH(E$1,'Mediana Reunião Selic 30D'!$A$2:$XDF$2,0),FALSE)=0,NA(),VLOOKUP(A171,'Mediana Reunião Selic 30D'!$A$2:$XFC$10000,MATCH(E$1,'Mediana Reunião Selic 30D'!$A$2:$XDF$2,0),FALSE))</f>
        <v>11.75</v>
      </c>
      <c r="F171" s="21">
        <f>IF(VLOOKUP(A171,'Mediana Reunião Selic 30D'!$A$2:$XFC$10000,MATCH(F$1,'Mediana Reunião Selic 30D'!$A$2:$XDF$2,0),FALSE)=0,NA(),VLOOKUP(A171,'Mediana Reunião Selic 30D'!$A$2:$XFC$10000,MATCH(F$1,'Mediana Reunião Selic 30D'!$A$2:$XDF$2,0),FALSE))</f>
        <v>11.25</v>
      </c>
      <c r="G171" s="21" t="e">
        <f>IF(VLOOKUP(A171,'Mediana Reunião Selic 30D'!$A$2:$XFC$10000,MATCH(G$1,'Mediana Reunião Selic 30D'!$A$2:$XDF$2,0),FALSE)=0,NA(),VLOOKUP(A171,'Mediana Reunião Selic 30D'!$A$2:$XFC$10000,MATCH(G$1,'Mediana Reunião Selic 30D'!$A$2:$XDF$2,0),FALSE))</f>
        <v>#N/A</v>
      </c>
    </row>
    <row r="172" spans="1:7" x14ac:dyDescent="0.3">
      <c r="A172" s="20">
        <v>44809</v>
      </c>
      <c r="B172" s="21">
        <f>IF(VLOOKUP(A172,'Mediana Reunião Selic 30D'!$A$2:$XFC$10000,MATCH(B$1,'Mediana Reunião Selic 30D'!$A$2:$XDF$2,0),FALSE)=0,NA(),VLOOKUP(A172,'Mediana Reunião Selic 30D'!$A$2:$XFC$10000,MATCH(B$1,'Mediana Reunião Selic 30D'!$A$2:$XDF$2,0),FALSE))</f>
        <v>13.5</v>
      </c>
      <c r="C172" s="21">
        <f>IF(VLOOKUP(A172,'Mediana Reunião Selic 30D'!$A$2:$XFC$10000,MATCH(C$1,'Mediana Reunião Selic 30D'!$A$2:$XDF$2,0),FALSE)=0,NA(),VLOOKUP(A172,'Mediana Reunião Selic 30D'!$A$2:$XFC$10000,MATCH(C$1,'Mediana Reunião Selic 30D'!$A$2:$XDF$2,0),FALSE))</f>
        <v>13</v>
      </c>
      <c r="D172" s="21">
        <f>IF(VLOOKUP(A172,'Mediana Reunião Selic 30D'!$A$2:$XFC$10000,MATCH(D$1,'Mediana Reunião Selic 30D'!$A$2:$XDF$2,0),FALSE)=0,NA(),VLOOKUP(A172,'Mediana Reunião Selic 30D'!$A$2:$XFC$10000,MATCH(D$1,'Mediana Reunião Selic 30D'!$A$2:$XDF$2,0),FALSE))</f>
        <v>12.5</v>
      </c>
      <c r="E172" s="21">
        <f>IF(VLOOKUP(A172,'Mediana Reunião Selic 30D'!$A$2:$XFC$10000,MATCH(E$1,'Mediana Reunião Selic 30D'!$A$2:$XDF$2,0),FALSE)=0,NA(),VLOOKUP(A172,'Mediana Reunião Selic 30D'!$A$2:$XFC$10000,MATCH(E$1,'Mediana Reunião Selic 30D'!$A$2:$XDF$2,0),FALSE))</f>
        <v>11.75</v>
      </c>
      <c r="F172" s="21">
        <f>IF(VLOOKUP(A172,'Mediana Reunião Selic 30D'!$A$2:$XFC$10000,MATCH(F$1,'Mediana Reunião Selic 30D'!$A$2:$XDF$2,0),FALSE)=0,NA(),VLOOKUP(A172,'Mediana Reunião Selic 30D'!$A$2:$XFC$10000,MATCH(F$1,'Mediana Reunião Selic 30D'!$A$2:$XDF$2,0),FALSE))</f>
        <v>11.25</v>
      </c>
      <c r="G172" s="21" t="e">
        <f>IF(VLOOKUP(A172,'Mediana Reunião Selic 30D'!$A$2:$XFC$10000,MATCH(G$1,'Mediana Reunião Selic 30D'!$A$2:$XDF$2,0),FALSE)=0,NA(),VLOOKUP(A172,'Mediana Reunião Selic 30D'!$A$2:$XFC$10000,MATCH(G$1,'Mediana Reunião Selic 30D'!$A$2:$XDF$2,0),FALSE))</f>
        <v>#N/A</v>
      </c>
    </row>
    <row r="173" spans="1:7" x14ac:dyDescent="0.3">
      <c r="A173" s="20">
        <v>44810</v>
      </c>
      <c r="B173" s="21">
        <f>IF(VLOOKUP(A173,'Mediana Reunião Selic 30D'!$A$2:$XFC$10000,MATCH(B$1,'Mediana Reunião Selic 30D'!$A$2:$XDF$2,0),FALSE)=0,NA(),VLOOKUP(A173,'Mediana Reunião Selic 30D'!$A$2:$XFC$10000,MATCH(B$1,'Mediana Reunião Selic 30D'!$A$2:$XDF$2,0),FALSE))</f>
        <v>13.5</v>
      </c>
      <c r="C173" s="21">
        <f>IF(VLOOKUP(A173,'Mediana Reunião Selic 30D'!$A$2:$XFC$10000,MATCH(C$1,'Mediana Reunião Selic 30D'!$A$2:$XDF$2,0),FALSE)=0,NA(),VLOOKUP(A173,'Mediana Reunião Selic 30D'!$A$2:$XFC$10000,MATCH(C$1,'Mediana Reunião Selic 30D'!$A$2:$XDF$2,0),FALSE))</f>
        <v>13</v>
      </c>
      <c r="D173" s="21">
        <f>IF(VLOOKUP(A173,'Mediana Reunião Selic 30D'!$A$2:$XFC$10000,MATCH(D$1,'Mediana Reunião Selic 30D'!$A$2:$XDF$2,0),FALSE)=0,NA(),VLOOKUP(A173,'Mediana Reunião Selic 30D'!$A$2:$XFC$10000,MATCH(D$1,'Mediana Reunião Selic 30D'!$A$2:$XDF$2,0),FALSE))</f>
        <v>12.5</v>
      </c>
      <c r="E173" s="21">
        <f>IF(VLOOKUP(A173,'Mediana Reunião Selic 30D'!$A$2:$XFC$10000,MATCH(E$1,'Mediana Reunião Selic 30D'!$A$2:$XDF$2,0),FALSE)=0,NA(),VLOOKUP(A173,'Mediana Reunião Selic 30D'!$A$2:$XFC$10000,MATCH(E$1,'Mediana Reunião Selic 30D'!$A$2:$XDF$2,0),FALSE))</f>
        <v>11.75</v>
      </c>
      <c r="F173" s="21">
        <f>IF(VLOOKUP(A173,'Mediana Reunião Selic 30D'!$A$2:$XFC$10000,MATCH(F$1,'Mediana Reunião Selic 30D'!$A$2:$XDF$2,0),FALSE)=0,NA(),VLOOKUP(A173,'Mediana Reunião Selic 30D'!$A$2:$XFC$10000,MATCH(F$1,'Mediana Reunião Selic 30D'!$A$2:$XDF$2,0),FALSE))</f>
        <v>11.25</v>
      </c>
      <c r="G173" s="21" t="e">
        <f>IF(VLOOKUP(A173,'Mediana Reunião Selic 30D'!$A$2:$XFC$10000,MATCH(G$1,'Mediana Reunião Selic 30D'!$A$2:$XDF$2,0),FALSE)=0,NA(),VLOOKUP(A173,'Mediana Reunião Selic 30D'!$A$2:$XFC$10000,MATCH(G$1,'Mediana Reunião Selic 30D'!$A$2:$XDF$2,0),FALSE))</f>
        <v>#N/A</v>
      </c>
    </row>
    <row r="174" spans="1:7" x14ac:dyDescent="0.3">
      <c r="A174" s="20">
        <v>44812</v>
      </c>
      <c r="B174" s="21">
        <f>IF(VLOOKUP(A174,'Mediana Reunião Selic 30D'!$A$2:$XFC$10000,MATCH(B$1,'Mediana Reunião Selic 30D'!$A$2:$XDF$2,0),FALSE)=0,NA(),VLOOKUP(A174,'Mediana Reunião Selic 30D'!$A$2:$XFC$10000,MATCH(B$1,'Mediana Reunião Selic 30D'!$A$2:$XDF$2,0),FALSE))</f>
        <v>13.5</v>
      </c>
      <c r="C174" s="21">
        <f>IF(VLOOKUP(A174,'Mediana Reunião Selic 30D'!$A$2:$XFC$10000,MATCH(C$1,'Mediana Reunião Selic 30D'!$A$2:$XDF$2,0),FALSE)=0,NA(),VLOOKUP(A174,'Mediana Reunião Selic 30D'!$A$2:$XFC$10000,MATCH(C$1,'Mediana Reunião Selic 30D'!$A$2:$XDF$2,0),FALSE))</f>
        <v>13</v>
      </c>
      <c r="D174" s="21">
        <f>IF(VLOOKUP(A174,'Mediana Reunião Selic 30D'!$A$2:$XFC$10000,MATCH(D$1,'Mediana Reunião Selic 30D'!$A$2:$XDF$2,0),FALSE)=0,NA(),VLOOKUP(A174,'Mediana Reunião Selic 30D'!$A$2:$XFC$10000,MATCH(D$1,'Mediana Reunião Selic 30D'!$A$2:$XDF$2,0),FALSE))</f>
        <v>12.5</v>
      </c>
      <c r="E174" s="21">
        <f>IF(VLOOKUP(A174,'Mediana Reunião Selic 30D'!$A$2:$XFC$10000,MATCH(E$1,'Mediana Reunião Selic 30D'!$A$2:$XDF$2,0),FALSE)=0,NA(),VLOOKUP(A174,'Mediana Reunião Selic 30D'!$A$2:$XFC$10000,MATCH(E$1,'Mediana Reunião Selic 30D'!$A$2:$XDF$2,0),FALSE))</f>
        <v>11.75</v>
      </c>
      <c r="F174" s="21">
        <f>IF(VLOOKUP(A174,'Mediana Reunião Selic 30D'!$A$2:$XFC$10000,MATCH(F$1,'Mediana Reunião Selic 30D'!$A$2:$XDF$2,0),FALSE)=0,NA(),VLOOKUP(A174,'Mediana Reunião Selic 30D'!$A$2:$XFC$10000,MATCH(F$1,'Mediana Reunião Selic 30D'!$A$2:$XDF$2,0),FALSE))</f>
        <v>11.25</v>
      </c>
      <c r="G174" s="21" t="e">
        <f>IF(VLOOKUP(A174,'Mediana Reunião Selic 30D'!$A$2:$XFC$10000,MATCH(G$1,'Mediana Reunião Selic 30D'!$A$2:$XDF$2,0),FALSE)=0,NA(),VLOOKUP(A174,'Mediana Reunião Selic 30D'!$A$2:$XFC$10000,MATCH(G$1,'Mediana Reunião Selic 30D'!$A$2:$XDF$2,0),FALSE))</f>
        <v>#N/A</v>
      </c>
    </row>
    <row r="175" spans="1:7" x14ac:dyDescent="0.3">
      <c r="A175" s="20">
        <v>44813</v>
      </c>
      <c r="B175" s="21">
        <f>IF(VLOOKUP(A175,'Mediana Reunião Selic 30D'!$A$2:$XFC$10000,MATCH(B$1,'Mediana Reunião Selic 30D'!$A$2:$XDF$2,0),FALSE)=0,NA(),VLOOKUP(A175,'Mediana Reunião Selic 30D'!$A$2:$XFC$10000,MATCH(B$1,'Mediana Reunião Selic 30D'!$A$2:$XDF$2,0),FALSE))</f>
        <v>13.5</v>
      </c>
      <c r="C175" s="21">
        <f>IF(VLOOKUP(A175,'Mediana Reunião Selic 30D'!$A$2:$XFC$10000,MATCH(C$1,'Mediana Reunião Selic 30D'!$A$2:$XDF$2,0),FALSE)=0,NA(),VLOOKUP(A175,'Mediana Reunião Selic 30D'!$A$2:$XFC$10000,MATCH(C$1,'Mediana Reunião Selic 30D'!$A$2:$XDF$2,0),FALSE))</f>
        <v>13</v>
      </c>
      <c r="D175" s="21">
        <f>IF(VLOOKUP(A175,'Mediana Reunião Selic 30D'!$A$2:$XFC$10000,MATCH(D$1,'Mediana Reunião Selic 30D'!$A$2:$XDF$2,0),FALSE)=0,NA(),VLOOKUP(A175,'Mediana Reunião Selic 30D'!$A$2:$XFC$10000,MATCH(D$1,'Mediana Reunião Selic 30D'!$A$2:$XDF$2,0),FALSE))</f>
        <v>12.5</v>
      </c>
      <c r="E175" s="21">
        <f>IF(VLOOKUP(A175,'Mediana Reunião Selic 30D'!$A$2:$XFC$10000,MATCH(E$1,'Mediana Reunião Selic 30D'!$A$2:$XDF$2,0),FALSE)=0,NA(),VLOOKUP(A175,'Mediana Reunião Selic 30D'!$A$2:$XFC$10000,MATCH(E$1,'Mediana Reunião Selic 30D'!$A$2:$XDF$2,0),FALSE))</f>
        <v>11.75</v>
      </c>
      <c r="F175" s="21">
        <f>IF(VLOOKUP(A175,'Mediana Reunião Selic 30D'!$A$2:$XFC$10000,MATCH(F$1,'Mediana Reunião Selic 30D'!$A$2:$XDF$2,0),FALSE)=0,NA(),VLOOKUP(A175,'Mediana Reunião Selic 30D'!$A$2:$XFC$10000,MATCH(F$1,'Mediana Reunião Selic 30D'!$A$2:$XDF$2,0),FALSE))</f>
        <v>11.25</v>
      </c>
      <c r="G175" s="21" t="e">
        <f>IF(VLOOKUP(A175,'Mediana Reunião Selic 30D'!$A$2:$XFC$10000,MATCH(G$1,'Mediana Reunião Selic 30D'!$A$2:$XDF$2,0),FALSE)=0,NA(),VLOOKUP(A175,'Mediana Reunião Selic 30D'!$A$2:$XFC$10000,MATCH(G$1,'Mediana Reunião Selic 30D'!$A$2:$XDF$2,0),FALSE))</f>
        <v>#N/A</v>
      </c>
    </row>
    <row r="176" spans="1:7" x14ac:dyDescent="0.3">
      <c r="A176" s="20">
        <v>44816</v>
      </c>
      <c r="B176" s="21">
        <f>IF(VLOOKUP(A176,'Mediana Reunião Selic 30D'!$A$2:$XFC$10000,MATCH(B$1,'Mediana Reunião Selic 30D'!$A$2:$XDF$2,0),FALSE)=0,NA(),VLOOKUP(A176,'Mediana Reunião Selic 30D'!$A$2:$XFC$10000,MATCH(B$1,'Mediana Reunião Selic 30D'!$A$2:$XDF$2,0),FALSE))</f>
        <v>13.5</v>
      </c>
      <c r="C176" s="21">
        <f>IF(VLOOKUP(A176,'Mediana Reunião Selic 30D'!$A$2:$XFC$10000,MATCH(C$1,'Mediana Reunião Selic 30D'!$A$2:$XDF$2,0),FALSE)=0,NA(),VLOOKUP(A176,'Mediana Reunião Selic 30D'!$A$2:$XFC$10000,MATCH(C$1,'Mediana Reunião Selic 30D'!$A$2:$XDF$2,0),FALSE))</f>
        <v>13</v>
      </c>
      <c r="D176" s="21">
        <f>IF(VLOOKUP(A176,'Mediana Reunião Selic 30D'!$A$2:$XFC$10000,MATCH(D$1,'Mediana Reunião Selic 30D'!$A$2:$XDF$2,0),FALSE)=0,NA(),VLOOKUP(A176,'Mediana Reunião Selic 30D'!$A$2:$XFC$10000,MATCH(D$1,'Mediana Reunião Selic 30D'!$A$2:$XDF$2,0),FALSE))</f>
        <v>12.5</v>
      </c>
      <c r="E176" s="21">
        <f>IF(VLOOKUP(A176,'Mediana Reunião Selic 30D'!$A$2:$XFC$10000,MATCH(E$1,'Mediana Reunião Selic 30D'!$A$2:$XDF$2,0),FALSE)=0,NA(),VLOOKUP(A176,'Mediana Reunião Selic 30D'!$A$2:$XFC$10000,MATCH(E$1,'Mediana Reunião Selic 30D'!$A$2:$XDF$2,0),FALSE))</f>
        <v>11.75</v>
      </c>
      <c r="F176" s="21">
        <f>IF(VLOOKUP(A176,'Mediana Reunião Selic 30D'!$A$2:$XFC$10000,MATCH(F$1,'Mediana Reunião Selic 30D'!$A$2:$XDF$2,0),FALSE)=0,NA(),VLOOKUP(A176,'Mediana Reunião Selic 30D'!$A$2:$XFC$10000,MATCH(F$1,'Mediana Reunião Selic 30D'!$A$2:$XDF$2,0),FALSE))</f>
        <v>11.25</v>
      </c>
      <c r="G176" s="21" t="e">
        <f>IF(VLOOKUP(A176,'Mediana Reunião Selic 30D'!$A$2:$XFC$10000,MATCH(G$1,'Mediana Reunião Selic 30D'!$A$2:$XDF$2,0),FALSE)=0,NA(),VLOOKUP(A176,'Mediana Reunião Selic 30D'!$A$2:$XFC$10000,MATCH(G$1,'Mediana Reunião Selic 30D'!$A$2:$XDF$2,0),FALSE))</f>
        <v>#N/A</v>
      </c>
    </row>
    <row r="177" spans="1:7" x14ac:dyDescent="0.3">
      <c r="A177" s="20">
        <v>44817</v>
      </c>
      <c r="B177" s="21">
        <f>IF(VLOOKUP(A177,'Mediana Reunião Selic 30D'!$A$2:$XFC$10000,MATCH(B$1,'Mediana Reunião Selic 30D'!$A$2:$XDF$2,0),FALSE)=0,NA(),VLOOKUP(A177,'Mediana Reunião Selic 30D'!$A$2:$XFC$10000,MATCH(B$1,'Mediana Reunião Selic 30D'!$A$2:$XDF$2,0),FALSE))</f>
        <v>13.5</v>
      </c>
      <c r="C177" s="21">
        <f>IF(VLOOKUP(A177,'Mediana Reunião Selic 30D'!$A$2:$XFC$10000,MATCH(C$1,'Mediana Reunião Selic 30D'!$A$2:$XDF$2,0),FALSE)=0,NA(),VLOOKUP(A177,'Mediana Reunião Selic 30D'!$A$2:$XFC$10000,MATCH(C$1,'Mediana Reunião Selic 30D'!$A$2:$XDF$2,0),FALSE))</f>
        <v>13</v>
      </c>
      <c r="D177" s="21">
        <f>IF(VLOOKUP(A177,'Mediana Reunião Selic 30D'!$A$2:$XFC$10000,MATCH(D$1,'Mediana Reunião Selic 30D'!$A$2:$XDF$2,0),FALSE)=0,NA(),VLOOKUP(A177,'Mediana Reunião Selic 30D'!$A$2:$XFC$10000,MATCH(D$1,'Mediana Reunião Selic 30D'!$A$2:$XDF$2,0),FALSE))</f>
        <v>12.5</v>
      </c>
      <c r="E177" s="21">
        <f>IF(VLOOKUP(A177,'Mediana Reunião Selic 30D'!$A$2:$XFC$10000,MATCH(E$1,'Mediana Reunião Selic 30D'!$A$2:$XDF$2,0),FALSE)=0,NA(),VLOOKUP(A177,'Mediana Reunião Selic 30D'!$A$2:$XFC$10000,MATCH(E$1,'Mediana Reunião Selic 30D'!$A$2:$XDF$2,0),FALSE))</f>
        <v>11.75</v>
      </c>
      <c r="F177" s="21">
        <f>IF(VLOOKUP(A177,'Mediana Reunião Selic 30D'!$A$2:$XFC$10000,MATCH(F$1,'Mediana Reunião Selic 30D'!$A$2:$XDF$2,0),FALSE)=0,NA(),VLOOKUP(A177,'Mediana Reunião Selic 30D'!$A$2:$XFC$10000,MATCH(F$1,'Mediana Reunião Selic 30D'!$A$2:$XDF$2,0),FALSE))</f>
        <v>11.25</v>
      </c>
      <c r="G177" s="21" t="e">
        <f>IF(VLOOKUP(A177,'Mediana Reunião Selic 30D'!$A$2:$XFC$10000,MATCH(G$1,'Mediana Reunião Selic 30D'!$A$2:$XDF$2,0),FALSE)=0,NA(),VLOOKUP(A177,'Mediana Reunião Selic 30D'!$A$2:$XFC$10000,MATCH(G$1,'Mediana Reunião Selic 30D'!$A$2:$XDF$2,0),FALSE))</f>
        <v>#N/A</v>
      </c>
    </row>
    <row r="178" spans="1:7" x14ac:dyDescent="0.3">
      <c r="A178" s="20">
        <v>44818</v>
      </c>
      <c r="B178" s="21">
        <f>IF(VLOOKUP(A178,'Mediana Reunião Selic 30D'!$A$2:$XFC$10000,MATCH(B$1,'Mediana Reunião Selic 30D'!$A$2:$XDF$2,0),FALSE)=0,NA(),VLOOKUP(A178,'Mediana Reunião Selic 30D'!$A$2:$XFC$10000,MATCH(B$1,'Mediana Reunião Selic 30D'!$A$2:$XDF$2,0),FALSE))</f>
        <v>13.5</v>
      </c>
      <c r="C178" s="21">
        <f>IF(VLOOKUP(A178,'Mediana Reunião Selic 30D'!$A$2:$XFC$10000,MATCH(C$1,'Mediana Reunião Selic 30D'!$A$2:$XDF$2,0),FALSE)=0,NA(),VLOOKUP(A178,'Mediana Reunião Selic 30D'!$A$2:$XFC$10000,MATCH(C$1,'Mediana Reunião Selic 30D'!$A$2:$XDF$2,0),FALSE))</f>
        <v>13</v>
      </c>
      <c r="D178" s="21">
        <f>IF(VLOOKUP(A178,'Mediana Reunião Selic 30D'!$A$2:$XFC$10000,MATCH(D$1,'Mediana Reunião Selic 30D'!$A$2:$XDF$2,0),FALSE)=0,NA(),VLOOKUP(A178,'Mediana Reunião Selic 30D'!$A$2:$XFC$10000,MATCH(D$1,'Mediana Reunião Selic 30D'!$A$2:$XDF$2,0),FALSE))</f>
        <v>12.5</v>
      </c>
      <c r="E178" s="21">
        <f>IF(VLOOKUP(A178,'Mediana Reunião Selic 30D'!$A$2:$XFC$10000,MATCH(E$1,'Mediana Reunião Selic 30D'!$A$2:$XDF$2,0),FALSE)=0,NA(),VLOOKUP(A178,'Mediana Reunião Selic 30D'!$A$2:$XFC$10000,MATCH(E$1,'Mediana Reunião Selic 30D'!$A$2:$XDF$2,0),FALSE))</f>
        <v>11.75</v>
      </c>
      <c r="F178" s="21">
        <f>IF(VLOOKUP(A178,'Mediana Reunião Selic 30D'!$A$2:$XFC$10000,MATCH(F$1,'Mediana Reunião Selic 30D'!$A$2:$XDF$2,0),FALSE)=0,NA(),VLOOKUP(A178,'Mediana Reunião Selic 30D'!$A$2:$XFC$10000,MATCH(F$1,'Mediana Reunião Selic 30D'!$A$2:$XDF$2,0),FALSE))</f>
        <v>11.25</v>
      </c>
      <c r="G178" s="21" t="e">
        <f>IF(VLOOKUP(A178,'Mediana Reunião Selic 30D'!$A$2:$XFC$10000,MATCH(G$1,'Mediana Reunião Selic 30D'!$A$2:$XDF$2,0),FALSE)=0,NA(),VLOOKUP(A178,'Mediana Reunião Selic 30D'!$A$2:$XFC$10000,MATCH(G$1,'Mediana Reunião Selic 30D'!$A$2:$XDF$2,0),FALSE))</f>
        <v>#N/A</v>
      </c>
    </row>
    <row r="179" spans="1:7" x14ac:dyDescent="0.3">
      <c r="A179" s="20">
        <v>44819</v>
      </c>
      <c r="B179" s="21">
        <f>IF(VLOOKUP(A179,'Mediana Reunião Selic 30D'!$A$2:$XFC$10000,MATCH(B$1,'Mediana Reunião Selic 30D'!$A$2:$XDF$2,0),FALSE)=0,NA(),VLOOKUP(A179,'Mediana Reunião Selic 30D'!$A$2:$XFC$10000,MATCH(B$1,'Mediana Reunião Selic 30D'!$A$2:$XDF$2,0),FALSE))</f>
        <v>13.5</v>
      </c>
      <c r="C179" s="21">
        <f>IF(VLOOKUP(A179,'Mediana Reunião Selic 30D'!$A$2:$XFC$10000,MATCH(C$1,'Mediana Reunião Selic 30D'!$A$2:$XDF$2,0),FALSE)=0,NA(),VLOOKUP(A179,'Mediana Reunião Selic 30D'!$A$2:$XFC$10000,MATCH(C$1,'Mediana Reunião Selic 30D'!$A$2:$XDF$2,0),FALSE))</f>
        <v>13</v>
      </c>
      <c r="D179" s="21">
        <f>IF(VLOOKUP(A179,'Mediana Reunião Selic 30D'!$A$2:$XFC$10000,MATCH(D$1,'Mediana Reunião Selic 30D'!$A$2:$XDF$2,0),FALSE)=0,NA(),VLOOKUP(A179,'Mediana Reunião Selic 30D'!$A$2:$XFC$10000,MATCH(D$1,'Mediana Reunião Selic 30D'!$A$2:$XDF$2,0),FALSE))</f>
        <v>12.5</v>
      </c>
      <c r="E179" s="21">
        <f>IF(VLOOKUP(A179,'Mediana Reunião Selic 30D'!$A$2:$XFC$10000,MATCH(E$1,'Mediana Reunião Selic 30D'!$A$2:$XDF$2,0),FALSE)=0,NA(),VLOOKUP(A179,'Mediana Reunião Selic 30D'!$A$2:$XFC$10000,MATCH(E$1,'Mediana Reunião Selic 30D'!$A$2:$XDF$2,0),FALSE))</f>
        <v>11.75</v>
      </c>
      <c r="F179" s="21">
        <f>IF(VLOOKUP(A179,'Mediana Reunião Selic 30D'!$A$2:$XFC$10000,MATCH(F$1,'Mediana Reunião Selic 30D'!$A$2:$XDF$2,0),FALSE)=0,NA(),VLOOKUP(A179,'Mediana Reunião Selic 30D'!$A$2:$XFC$10000,MATCH(F$1,'Mediana Reunião Selic 30D'!$A$2:$XDF$2,0),FALSE))</f>
        <v>11.25</v>
      </c>
      <c r="G179" s="21" t="e">
        <f>IF(VLOOKUP(A179,'Mediana Reunião Selic 30D'!$A$2:$XFC$10000,MATCH(G$1,'Mediana Reunião Selic 30D'!$A$2:$XDF$2,0),FALSE)=0,NA(),VLOOKUP(A179,'Mediana Reunião Selic 30D'!$A$2:$XFC$10000,MATCH(G$1,'Mediana Reunião Selic 30D'!$A$2:$XDF$2,0),FALSE))</f>
        <v>#N/A</v>
      </c>
    </row>
    <row r="180" spans="1:7" x14ac:dyDescent="0.3">
      <c r="A180" s="20">
        <v>44820</v>
      </c>
      <c r="B180" s="21">
        <f>IF(VLOOKUP(A180,'Mediana Reunião Selic 30D'!$A$2:$XFC$10000,MATCH(B$1,'Mediana Reunião Selic 30D'!$A$2:$XDF$2,0),FALSE)=0,NA(),VLOOKUP(A180,'Mediana Reunião Selic 30D'!$A$2:$XFC$10000,MATCH(B$1,'Mediana Reunião Selic 30D'!$A$2:$XDF$2,0),FALSE))</f>
        <v>13.5</v>
      </c>
      <c r="C180" s="21">
        <f>IF(VLOOKUP(A180,'Mediana Reunião Selic 30D'!$A$2:$XFC$10000,MATCH(C$1,'Mediana Reunião Selic 30D'!$A$2:$XDF$2,0),FALSE)=0,NA(),VLOOKUP(A180,'Mediana Reunião Selic 30D'!$A$2:$XFC$10000,MATCH(C$1,'Mediana Reunião Selic 30D'!$A$2:$XDF$2,0),FALSE))</f>
        <v>13</v>
      </c>
      <c r="D180" s="21">
        <f>IF(VLOOKUP(A180,'Mediana Reunião Selic 30D'!$A$2:$XFC$10000,MATCH(D$1,'Mediana Reunião Selic 30D'!$A$2:$XDF$2,0),FALSE)=0,NA(),VLOOKUP(A180,'Mediana Reunião Selic 30D'!$A$2:$XFC$10000,MATCH(D$1,'Mediana Reunião Selic 30D'!$A$2:$XDF$2,0),FALSE))</f>
        <v>12.5</v>
      </c>
      <c r="E180" s="21">
        <f>IF(VLOOKUP(A180,'Mediana Reunião Selic 30D'!$A$2:$XFC$10000,MATCH(E$1,'Mediana Reunião Selic 30D'!$A$2:$XDF$2,0),FALSE)=0,NA(),VLOOKUP(A180,'Mediana Reunião Selic 30D'!$A$2:$XFC$10000,MATCH(E$1,'Mediana Reunião Selic 30D'!$A$2:$XDF$2,0),FALSE))</f>
        <v>11.75</v>
      </c>
      <c r="F180" s="21">
        <f>IF(VLOOKUP(A180,'Mediana Reunião Selic 30D'!$A$2:$XFC$10000,MATCH(F$1,'Mediana Reunião Selic 30D'!$A$2:$XDF$2,0),FALSE)=0,NA(),VLOOKUP(A180,'Mediana Reunião Selic 30D'!$A$2:$XFC$10000,MATCH(F$1,'Mediana Reunião Selic 30D'!$A$2:$XDF$2,0),FALSE))</f>
        <v>11.25</v>
      </c>
      <c r="G180" s="21" t="e">
        <f>IF(VLOOKUP(A180,'Mediana Reunião Selic 30D'!$A$2:$XFC$10000,MATCH(G$1,'Mediana Reunião Selic 30D'!$A$2:$XDF$2,0),FALSE)=0,NA(),VLOOKUP(A180,'Mediana Reunião Selic 30D'!$A$2:$XFC$10000,MATCH(G$1,'Mediana Reunião Selic 30D'!$A$2:$XDF$2,0),FALSE))</f>
        <v>#N/A</v>
      </c>
    </row>
    <row r="181" spans="1:7" x14ac:dyDescent="0.3">
      <c r="A181" s="20">
        <v>44823</v>
      </c>
      <c r="B181" s="21">
        <f>IF(VLOOKUP(A181,'Mediana Reunião Selic 30D'!$A$2:$XFC$10000,MATCH(B$1,'Mediana Reunião Selic 30D'!$A$2:$XDF$2,0),FALSE)=0,NA(),VLOOKUP(A181,'Mediana Reunião Selic 30D'!$A$2:$XFC$10000,MATCH(B$1,'Mediana Reunião Selic 30D'!$A$2:$XDF$2,0),FALSE))</f>
        <v>13.5</v>
      </c>
      <c r="C181" s="21">
        <f>IF(VLOOKUP(A181,'Mediana Reunião Selic 30D'!$A$2:$XFC$10000,MATCH(C$1,'Mediana Reunião Selic 30D'!$A$2:$XDF$2,0),FALSE)=0,NA(),VLOOKUP(A181,'Mediana Reunião Selic 30D'!$A$2:$XFC$10000,MATCH(C$1,'Mediana Reunião Selic 30D'!$A$2:$XDF$2,0),FALSE))</f>
        <v>13</v>
      </c>
      <c r="D181" s="21">
        <f>IF(VLOOKUP(A181,'Mediana Reunião Selic 30D'!$A$2:$XFC$10000,MATCH(D$1,'Mediana Reunião Selic 30D'!$A$2:$XDF$2,0),FALSE)=0,NA(),VLOOKUP(A181,'Mediana Reunião Selic 30D'!$A$2:$XFC$10000,MATCH(D$1,'Mediana Reunião Selic 30D'!$A$2:$XDF$2,0),FALSE))</f>
        <v>12.5</v>
      </c>
      <c r="E181" s="21">
        <f>IF(VLOOKUP(A181,'Mediana Reunião Selic 30D'!$A$2:$XFC$10000,MATCH(E$1,'Mediana Reunião Selic 30D'!$A$2:$XDF$2,0),FALSE)=0,NA(),VLOOKUP(A181,'Mediana Reunião Selic 30D'!$A$2:$XFC$10000,MATCH(E$1,'Mediana Reunião Selic 30D'!$A$2:$XDF$2,0),FALSE))</f>
        <v>11.75</v>
      </c>
      <c r="F181" s="21">
        <f>IF(VLOOKUP(A181,'Mediana Reunião Selic 30D'!$A$2:$XFC$10000,MATCH(F$1,'Mediana Reunião Selic 30D'!$A$2:$XDF$2,0),FALSE)=0,NA(),VLOOKUP(A181,'Mediana Reunião Selic 30D'!$A$2:$XFC$10000,MATCH(F$1,'Mediana Reunião Selic 30D'!$A$2:$XDF$2,0),FALSE))</f>
        <v>11.25</v>
      </c>
      <c r="G181" s="21" t="e">
        <f>IF(VLOOKUP(A181,'Mediana Reunião Selic 30D'!$A$2:$XFC$10000,MATCH(G$1,'Mediana Reunião Selic 30D'!$A$2:$XDF$2,0),FALSE)=0,NA(),VLOOKUP(A181,'Mediana Reunião Selic 30D'!$A$2:$XFC$10000,MATCH(G$1,'Mediana Reunião Selic 30D'!$A$2:$XDF$2,0),FALSE))</f>
        <v>#N/A</v>
      </c>
    </row>
    <row r="182" spans="1:7" x14ac:dyDescent="0.3">
      <c r="A182" s="20">
        <v>44824</v>
      </c>
      <c r="B182" s="21">
        <f>IF(VLOOKUP(A182,'Mediana Reunião Selic 30D'!$A$2:$XFC$10000,MATCH(B$1,'Mediana Reunião Selic 30D'!$A$2:$XDF$2,0),FALSE)=0,NA(),VLOOKUP(A182,'Mediana Reunião Selic 30D'!$A$2:$XFC$10000,MATCH(B$1,'Mediana Reunião Selic 30D'!$A$2:$XDF$2,0),FALSE))</f>
        <v>13.5</v>
      </c>
      <c r="C182" s="21">
        <f>IF(VLOOKUP(A182,'Mediana Reunião Selic 30D'!$A$2:$XFC$10000,MATCH(C$1,'Mediana Reunião Selic 30D'!$A$2:$XDF$2,0),FALSE)=0,NA(),VLOOKUP(A182,'Mediana Reunião Selic 30D'!$A$2:$XFC$10000,MATCH(C$1,'Mediana Reunião Selic 30D'!$A$2:$XDF$2,0),FALSE))</f>
        <v>13</v>
      </c>
      <c r="D182" s="21">
        <f>IF(VLOOKUP(A182,'Mediana Reunião Selic 30D'!$A$2:$XFC$10000,MATCH(D$1,'Mediana Reunião Selic 30D'!$A$2:$XDF$2,0),FALSE)=0,NA(),VLOOKUP(A182,'Mediana Reunião Selic 30D'!$A$2:$XFC$10000,MATCH(D$1,'Mediana Reunião Selic 30D'!$A$2:$XDF$2,0),FALSE))</f>
        <v>12.5</v>
      </c>
      <c r="E182" s="21">
        <f>IF(VLOOKUP(A182,'Mediana Reunião Selic 30D'!$A$2:$XFC$10000,MATCH(E$1,'Mediana Reunião Selic 30D'!$A$2:$XDF$2,0),FALSE)=0,NA(),VLOOKUP(A182,'Mediana Reunião Selic 30D'!$A$2:$XFC$10000,MATCH(E$1,'Mediana Reunião Selic 30D'!$A$2:$XDF$2,0),FALSE))</f>
        <v>11.75</v>
      </c>
      <c r="F182" s="21">
        <f>IF(VLOOKUP(A182,'Mediana Reunião Selic 30D'!$A$2:$XFC$10000,MATCH(F$1,'Mediana Reunião Selic 30D'!$A$2:$XDF$2,0),FALSE)=0,NA(),VLOOKUP(A182,'Mediana Reunião Selic 30D'!$A$2:$XFC$10000,MATCH(F$1,'Mediana Reunião Selic 30D'!$A$2:$XDF$2,0),FALSE))</f>
        <v>11.25</v>
      </c>
      <c r="G182" s="21" t="e">
        <f>IF(VLOOKUP(A182,'Mediana Reunião Selic 30D'!$A$2:$XFC$10000,MATCH(G$1,'Mediana Reunião Selic 30D'!$A$2:$XDF$2,0),FALSE)=0,NA(),VLOOKUP(A182,'Mediana Reunião Selic 30D'!$A$2:$XFC$10000,MATCH(G$1,'Mediana Reunião Selic 30D'!$A$2:$XDF$2,0),FALSE))</f>
        <v>#N/A</v>
      </c>
    </row>
    <row r="183" spans="1:7" x14ac:dyDescent="0.3">
      <c r="A183" s="20">
        <v>44825</v>
      </c>
      <c r="B183" s="21">
        <f>IF(VLOOKUP(A183,'Mediana Reunião Selic 30D'!$A$2:$XFC$10000,MATCH(B$1,'Mediana Reunião Selic 30D'!$A$2:$XDF$2,0),FALSE)=0,NA(),VLOOKUP(A183,'Mediana Reunião Selic 30D'!$A$2:$XFC$10000,MATCH(B$1,'Mediana Reunião Selic 30D'!$A$2:$XDF$2,0),FALSE))</f>
        <v>13.5</v>
      </c>
      <c r="C183" s="21">
        <f>IF(VLOOKUP(A183,'Mediana Reunião Selic 30D'!$A$2:$XFC$10000,MATCH(C$1,'Mediana Reunião Selic 30D'!$A$2:$XDF$2,0),FALSE)=0,NA(),VLOOKUP(A183,'Mediana Reunião Selic 30D'!$A$2:$XFC$10000,MATCH(C$1,'Mediana Reunião Selic 30D'!$A$2:$XDF$2,0),FALSE))</f>
        <v>13</v>
      </c>
      <c r="D183" s="21">
        <f>IF(VLOOKUP(A183,'Mediana Reunião Selic 30D'!$A$2:$XFC$10000,MATCH(D$1,'Mediana Reunião Selic 30D'!$A$2:$XDF$2,0),FALSE)=0,NA(),VLOOKUP(A183,'Mediana Reunião Selic 30D'!$A$2:$XFC$10000,MATCH(D$1,'Mediana Reunião Selic 30D'!$A$2:$XDF$2,0),FALSE))</f>
        <v>12.5</v>
      </c>
      <c r="E183" s="21">
        <f>IF(VLOOKUP(A183,'Mediana Reunião Selic 30D'!$A$2:$XFC$10000,MATCH(E$1,'Mediana Reunião Selic 30D'!$A$2:$XDF$2,0),FALSE)=0,NA(),VLOOKUP(A183,'Mediana Reunião Selic 30D'!$A$2:$XFC$10000,MATCH(E$1,'Mediana Reunião Selic 30D'!$A$2:$XDF$2,0),FALSE))</f>
        <v>11.75</v>
      </c>
      <c r="F183" s="21">
        <f>IF(VLOOKUP(A183,'Mediana Reunião Selic 30D'!$A$2:$XFC$10000,MATCH(F$1,'Mediana Reunião Selic 30D'!$A$2:$XDF$2,0),FALSE)=0,NA(),VLOOKUP(A183,'Mediana Reunião Selic 30D'!$A$2:$XFC$10000,MATCH(F$1,'Mediana Reunião Selic 30D'!$A$2:$XDF$2,0),FALSE))</f>
        <v>11.25</v>
      </c>
      <c r="G183" s="21" t="e">
        <f>IF(VLOOKUP(A183,'Mediana Reunião Selic 30D'!$A$2:$XFC$10000,MATCH(G$1,'Mediana Reunião Selic 30D'!$A$2:$XDF$2,0),FALSE)=0,NA(),VLOOKUP(A183,'Mediana Reunião Selic 30D'!$A$2:$XFC$10000,MATCH(G$1,'Mediana Reunião Selic 30D'!$A$2:$XDF$2,0),FALSE))</f>
        <v>#N/A</v>
      </c>
    </row>
    <row r="184" spans="1:7" x14ac:dyDescent="0.3">
      <c r="A184" s="20">
        <v>44826</v>
      </c>
      <c r="B184" s="21">
        <f>IF(VLOOKUP(A184,'Mediana Reunião Selic 30D'!$A$2:$XFC$10000,MATCH(B$1,'Mediana Reunião Selic 30D'!$A$2:$XDF$2,0),FALSE)=0,NA(),VLOOKUP(A184,'Mediana Reunião Selic 30D'!$A$2:$XFC$10000,MATCH(B$1,'Mediana Reunião Selic 30D'!$A$2:$XDF$2,0),FALSE))</f>
        <v>13.5</v>
      </c>
      <c r="C184" s="21">
        <f>IF(VLOOKUP(A184,'Mediana Reunião Selic 30D'!$A$2:$XFC$10000,MATCH(C$1,'Mediana Reunião Selic 30D'!$A$2:$XDF$2,0),FALSE)=0,NA(),VLOOKUP(A184,'Mediana Reunião Selic 30D'!$A$2:$XFC$10000,MATCH(C$1,'Mediana Reunião Selic 30D'!$A$2:$XDF$2,0),FALSE))</f>
        <v>13</v>
      </c>
      <c r="D184" s="21">
        <f>IF(VLOOKUP(A184,'Mediana Reunião Selic 30D'!$A$2:$XFC$10000,MATCH(D$1,'Mediana Reunião Selic 30D'!$A$2:$XDF$2,0),FALSE)=0,NA(),VLOOKUP(A184,'Mediana Reunião Selic 30D'!$A$2:$XFC$10000,MATCH(D$1,'Mediana Reunião Selic 30D'!$A$2:$XDF$2,0),FALSE))</f>
        <v>12.375</v>
      </c>
      <c r="E184" s="21">
        <f>IF(VLOOKUP(A184,'Mediana Reunião Selic 30D'!$A$2:$XFC$10000,MATCH(E$1,'Mediana Reunião Selic 30D'!$A$2:$XDF$2,0),FALSE)=0,NA(),VLOOKUP(A184,'Mediana Reunião Selic 30D'!$A$2:$XFC$10000,MATCH(E$1,'Mediana Reunião Selic 30D'!$A$2:$XDF$2,0),FALSE))</f>
        <v>11.75</v>
      </c>
      <c r="F184" s="21">
        <f>IF(VLOOKUP(A184,'Mediana Reunião Selic 30D'!$A$2:$XFC$10000,MATCH(F$1,'Mediana Reunião Selic 30D'!$A$2:$XDF$2,0),FALSE)=0,NA(),VLOOKUP(A184,'Mediana Reunião Selic 30D'!$A$2:$XFC$10000,MATCH(F$1,'Mediana Reunião Selic 30D'!$A$2:$XDF$2,0),FALSE))</f>
        <v>11.25</v>
      </c>
      <c r="G184" s="21" t="e">
        <f>IF(VLOOKUP(A184,'Mediana Reunião Selic 30D'!$A$2:$XFC$10000,MATCH(G$1,'Mediana Reunião Selic 30D'!$A$2:$XDF$2,0),FALSE)=0,NA(),VLOOKUP(A184,'Mediana Reunião Selic 30D'!$A$2:$XFC$10000,MATCH(G$1,'Mediana Reunião Selic 30D'!$A$2:$XDF$2,0),FALSE))</f>
        <v>#N/A</v>
      </c>
    </row>
    <row r="185" spans="1:7" x14ac:dyDescent="0.3">
      <c r="A185" s="20">
        <v>44827</v>
      </c>
      <c r="B185" s="21">
        <f>IF(VLOOKUP(A185,'Mediana Reunião Selic 30D'!$A$2:$XFC$10000,MATCH(B$1,'Mediana Reunião Selic 30D'!$A$2:$XDF$2,0),FALSE)=0,NA(),VLOOKUP(A185,'Mediana Reunião Selic 30D'!$A$2:$XFC$10000,MATCH(B$1,'Mediana Reunião Selic 30D'!$A$2:$XDF$2,0),FALSE))</f>
        <v>13.5</v>
      </c>
      <c r="C185" s="21">
        <f>IF(VLOOKUP(A185,'Mediana Reunião Selic 30D'!$A$2:$XFC$10000,MATCH(C$1,'Mediana Reunião Selic 30D'!$A$2:$XDF$2,0),FALSE)=0,NA(),VLOOKUP(A185,'Mediana Reunião Selic 30D'!$A$2:$XFC$10000,MATCH(C$1,'Mediana Reunião Selic 30D'!$A$2:$XDF$2,0),FALSE))</f>
        <v>13</v>
      </c>
      <c r="D185" s="21">
        <f>IF(VLOOKUP(A185,'Mediana Reunião Selic 30D'!$A$2:$XFC$10000,MATCH(D$1,'Mediana Reunião Selic 30D'!$A$2:$XDF$2,0),FALSE)=0,NA(),VLOOKUP(A185,'Mediana Reunião Selic 30D'!$A$2:$XFC$10000,MATCH(D$1,'Mediana Reunião Selic 30D'!$A$2:$XDF$2,0),FALSE))</f>
        <v>12.5</v>
      </c>
      <c r="E185" s="21">
        <f>IF(VLOOKUP(A185,'Mediana Reunião Selic 30D'!$A$2:$XFC$10000,MATCH(E$1,'Mediana Reunião Selic 30D'!$A$2:$XDF$2,0),FALSE)=0,NA(),VLOOKUP(A185,'Mediana Reunião Selic 30D'!$A$2:$XFC$10000,MATCH(E$1,'Mediana Reunião Selic 30D'!$A$2:$XDF$2,0),FALSE))</f>
        <v>11.75</v>
      </c>
      <c r="F185" s="21">
        <f>IF(VLOOKUP(A185,'Mediana Reunião Selic 30D'!$A$2:$XFC$10000,MATCH(F$1,'Mediana Reunião Selic 30D'!$A$2:$XDF$2,0),FALSE)=0,NA(),VLOOKUP(A185,'Mediana Reunião Selic 30D'!$A$2:$XFC$10000,MATCH(F$1,'Mediana Reunião Selic 30D'!$A$2:$XDF$2,0),FALSE))</f>
        <v>11.25</v>
      </c>
      <c r="G185" s="21" t="e">
        <f>IF(VLOOKUP(A185,'Mediana Reunião Selic 30D'!$A$2:$XFC$10000,MATCH(G$1,'Mediana Reunião Selic 30D'!$A$2:$XDF$2,0),FALSE)=0,NA(),VLOOKUP(A185,'Mediana Reunião Selic 30D'!$A$2:$XFC$10000,MATCH(G$1,'Mediana Reunião Selic 30D'!$A$2:$XDF$2,0),FALSE))</f>
        <v>#N/A</v>
      </c>
    </row>
    <row r="186" spans="1:7" x14ac:dyDescent="0.3">
      <c r="A186" s="20">
        <v>44830</v>
      </c>
      <c r="B186" s="21">
        <f>IF(VLOOKUP(A186,'Mediana Reunião Selic 30D'!$A$2:$XFC$10000,MATCH(B$1,'Mediana Reunião Selic 30D'!$A$2:$XDF$2,0),FALSE)=0,NA(),VLOOKUP(A186,'Mediana Reunião Selic 30D'!$A$2:$XFC$10000,MATCH(B$1,'Mediana Reunião Selic 30D'!$A$2:$XDF$2,0),FALSE))</f>
        <v>13.5</v>
      </c>
      <c r="C186" s="21">
        <f>IF(VLOOKUP(A186,'Mediana Reunião Selic 30D'!$A$2:$XFC$10000,MATCH(C$1,'Mediana Reunião Selic 30D'!$A$2:$XDF$2,0),FALSE)=0,NA(),VLOOKUP(A186,'Mediana Reunião Selic 30D'!$A$2:$XFC$10000,MATCH(C$1,'Mediana Reunião Selic 30D'!$A$2:$XDF$2,0),FALSE))</f>
        <v>13</v>
      </c>
      <c r="D186" s="21">
        <f>IF(VLOOKUP(A186,'Mediana Reunião Selic 30D'!$A$2:$XFC$10000,MATCH(D$1,'Mediana Reunião Selic 30D'!$A$2:$XDF$2,0),FALSE)=0,NA(),VLOOKUP(A186,'Mediana Reunião Selic 30D'!$A$2:$XFC$10000,MATCH(D$1,'Mediana Reunião Selic 30D'!$A$2:$XDF$2,0),FALSE))</f>
        <v>12.5</v>
      </c>
      <c r="E186" s="21">
        <f>IF(VLOOKUP(A186,'Mediana Reunião Selic 30D'!$A$2:$XFC$10000,MATCH(E$1,'Mediana Reunião Selic 30D'!$A$2:$XDF$2,0),FALSE)=0,NA(),VLOOKUP(A186,'Mediana Reunião Selic 30D'!$A$2:$XFC$10000,MATCH(E$1,'Mediana Reunião Selic 30D'!$A$2:$XDF$2,0),FALSE))</f>
        <v>11.75</v>
      </c>
      <c r="F186" s="21">
        <f>IF(VLOOKUP(A186,'Mediana Reunião Selic 30D'!$A$2:$XFC$10000,MATCH(F$1,'Mediana Reunião Selic 30D'!$A$2:$XDF$2,0),FALSE)=0,NA(),VLOOKUP(A186,'Mediana Reunião Selic 30D'!$A$2:$XFC$10000,MATCH(F$1,'Mediana Reunião Selic 30D'!$A$2:$XDF$2,0),FALSE))</f>
        <v>11.25</v>
      </c>
      <c r="G186" s="21" t="e">
        <f>IF(VLOOKUP(A186,'Mediana Reunião Selic 30D'!$A$2:$XFC$10000,MATCH(G$1,'Mediana Reunião Selic 30D'!$A$2:$XDF$2,0),FALSE)=0,NA(),VLOOKUP(A186,'Mediana Reunião Selic 30D'!$A$2:$XFC$10000,MATCH(G$1,'Mediana Reunião Selic 30D'!$A$2:$XDF$2,0),FALSE))</f>
        <v>#N/A</v>
      </c>
    </row>
    <row r="187" spans="1:7" x14ac:dyDescent="0.3">
      <c r="A187" s="20">
        <v>44831</v>
      </c>
      <c r="B187" s="21">
        <f>IF(VLOOKUP(A187,'Mediana Reunião Selic 30D'!$A$2:$XFC$10000,MATCH(B$1,'Mediana Reunião Selic 30D'!$A$2:$XDF$2,0),FALSE)=0,NA(),VLOOKUP(A187,'Mediana Reunião Selic 30D'!$A$2:$XFC$10000,MATCH(B$1,'Mediana Reunião Selic 30D'!$A$2:$XDF$2,0),FALSE))</f>
        <v>13.5</v>
      </c>
      <c r="C187" s="21">
        <f>IF(VLOOKUP(A187,'Mediana Reunião Selic 30D'!$A$2:$XFC$10000,MATCH(C$1,'Mediana Reunião Selic 30D'!$A$2:$XDF$2,0),FALSE)=0,NA(),VLOOKUP(A187,'Mediana Reunião Selic 30D'!$A$2:$XFC$10000,MATCH(C$1,'Mediana Reunião Selic 30D'!$A$2:$XDF$2,0),FALSE))</f>
        <v>13</v>
      </c>
      <c r="D187" s="21">
        <f>IF(VLOOKUP(A187,'Mediana Reunião Selic 30D'!$A$2:$XFC$10000,MATCH(D$1,'Mediana Reunião Selic 30D'!$A$2:$XDF$2,0),FALSE)=0,NA(),VLOOKUP(A187,'Mediana Reunião Selic 30D'!$A$2:$XFC$10000,MATCH(D$1,'Mediana Reunião Selic 30D'!$A$2:$XDF$2,0),FALSE))</f>
        <v>12.5</v>
      </c>
      <c r="E187" s="21">
        <f>IF(VLOOKUP(A187,'Mediana Reunião Selic 30D'!$A$2:$XFC$10000,MATCH(E$1,'Mediana Reunião Selic 30D'!$A$2:$XDF$2,0),FALSE)=0,NA(),VLOOKUP(A187,'Mediana Reunião Selic 30D'!$A$2:$XFC$10000,MATCH(E$1,'Mediana Reunião Selic 30D'!$A$2:$XDF$2,0),FALSE))</f>
        <v>11.75</v>
      </c>
      <c r="F187" s="21">
        <f>IF(VLOOKUP(A187,'Mediana Reunião Selic 30D'!$A$2:$XFC$10000,MATCH(F$1,'Mediana Reunião Selic 30D'!$A$2:$XDF$2,0),FALSE)=0,NA(),VLOOKUP(A187,'Mediana Reunião Selic 30D'!$A$2:$XFC$10000,MATCH(F$1,'Mediana Reunião Selic 30D'!$A$2:$XDF$2,0),FALSE))</f>
        <v>11.25</v>
      </c>
      <c r="G187" s="21" t="e">
        <f>IF(VLOOKUP(A187,'Mediana Reunião Selic 30D'!$A$2:$XFC$10000,MATCH(G$1,'Mediana Reunião Selic 30D'!$A$2:$XDF$2,0),FALSE)=0,NA(),VLOOKUP(A187,'Mediana Reunião Selic 30D'!$A$2:$XFC$10000,MATCH(G$1,'Mediana Reunião Selic 30D'!$A$2:$XDF$2,0),FALSE))</f>
        <v>#N/A</v>
      </c>
    </row>
    <row r="188" spans="1:7" x14ac:dyDescent="0.3">
      <c r="A188" s="20">
        <v>44832</v>
      </c>
      <c r="B188" s="21">
        <f>IF(VLOOKUP(A188,'Mediana Reunião Selic 30D'!$A$2:$XFC$10000,MATCH(B$1,'Mediana Reunião Selic 30D'!$A$2:$XDF$2,0),FALSE)=0,NA(),VLOOKUP(A188,'Mediana Reunião Selic 30D'!$A$2:$XFC$10000,MATCH(B$1,'Mediana Reunião Selic 30D'!$A$2:$XDF$2,0),FALSE))</f>
        <v>13.5</v>
      </c>
      <c r="C188" s="21">
        <f>IF(VLOOKUP(A188,'Mediana Reunião Selic 30D'!$A$2:$XFC$10000,MATCH(C$1,'Mediana Reunião Selic 30D'!$A$2:$XDF$2,0),FALSE)=0,NA(),VLOOKUP(A188,'Mediana Reunião Selic 30D'!$A$2:$XFC$10000,MATCH(C$1,'Mediana Reunião Selic 30D'!$A$2:$XDF$2,0),FALSE))</f>
        <v>13</v>
      </c>
      <c r="D188" s="21">
        <f>IF(VLOOKUP(A188,'Mediana Reunião Selic 30D'!$A$2:$XFC$10000,MATCH(D$1,'Mediana Reunião Selic 30D'!$A$2:$XDF$2,0),FALSE)=0,NA(),VLOOKUP(A188,'Mediana Reunião Selic 30D'!$A$2:$XFC$10000,MATCH(D$1,'Mediana Reunião Selic 30D'!$A$2:$XDF$2,0),FALSE))</f>
        <v>12.5</v>
      </c>
      <c r="E188" s="21">
        <f>IF(VLOOKUP(A188,'Mediana Reunião Selic 30D'!$A$2:$XFC$10000,MATCH(E$1,'Mediana Reunião Selic 30D'!$A$2:$XDF$2,0),FALSE)=0,NA(),VLOOKUP(A188,'Mediana Reunião Selic 30D'!$A$2:$XFC$10000,MATCH(E$1,'Mediana Reunião Selic 30D'!$A$2:$XDF$2,0),FALSE))</f>
        <v>11.75</v>
      </c>
      <c r="F188" s="21">
        <f>IF(VLOOKUP(A188,'Mediana Reunião Selic 30D'!$A$2:$XFC$10000,MATCH(F$1,'Mediana Reunião Selic 30D'!$A$2:$XDF$2,0),FALSE)=0,NA(),VLOOKUP(A188,'Mediana Reunião Selic 30D'!$A$2:$XFC$10000,MATCH(F$1,'Mediana Reunião Selic 30D'!$A$2:$XDF$2,0),FALSE))</f>
        <v>11.25</v>
      </c>
      <c r="G188" s="21" t="e">
        <f>IF(VLOOKUP(A188,'Mediana Reunião Selic 30D'!$A$2:$XFC$10000,MATCH(G$1,'Mediana Reunião Selic 30D'!$A$2:$XDF$2,0),FALSE)=0,NA(),VLOOKUP(A188,'Mediana Reunião Selic 30D'!$A$2:$XFC$10000,MATCH(G$1,'Mediana Reunião Selic 30D'!$A$2:$XDF$2,0),FALSE))</f>
        <v>#N/A</v>
      </c>
    </row>
    <row r="189" spans="1:7" x14ac:dyDescent="0.3">
      <c r="A189" s="20">
        <v>44833</v>
      </c>
      <c r="B189" s="21">
        <f>IF(VLOOKUP(A189,'Mediana Reunião Selic 30D'!$A$2:$XFC$10000,MATCH(B$1,'Mediana Reunião Selic 30D'!$A$2:$XDF$2,0),FALSE)=0,NA(),VLOOKUP(A189,'Mediana Reunião Selic 30D'!$A$2:$XFC$10000,MATCH(B$1,'Mediana Reunião Selic 30D'!$A$2:$XDF$2,0),FALSE))</f>
        <v>13.5</v>
      </c>
      <c r="C189" s="21">
        <f>IF(VLOOKUP(A189,'Mediana Reunião Selic 30D'!$A$2:$XFC$10000,MATCH(C$1,'Mediana Reunião Selic 30D'!$A$2:$XDF$2,0),FALSE)=0,NA(),VLOOKUP(A189,'Mediana Reunião Selic 30D'!$A$2:$XFC$10000,MATCH(C$1,'Mediana Reunião Selic 30D'!$A$2:$XDF$2,0),FALSE))</f>
        <v>13</v>
      </c>
      <c r="D189" s="21">
        <f>IF(VLOOKUP(A189,'Mediana Reunião Selic 30D'!$A$2:$XFC$10000,MATCH(D$1,'Mediana Reunião Selic 30D'!$A$2:$XDF$2,0),FALSE)=0,NA(),VLOOKUP(A189,'Mediana Reunião Selic 30D'!$A$2:$XFC$10000,MATCH(D$1,'Mediana Reunião Selic 30D'!$A$2:$XDF$2,0),FALSE))</f>
        <v>12.5</v>
      </c>
      <c r="E189" s="21">
        <f>IF(VLOOKUP(A189,'Mediana Reunião Selic 30D'!$A$2:$XFC$10000,MATCH(E$1,'Mediana Reunião Selic 30D'!$A$2:$XDF$2,0),FALSE)=0,NA(),VLOOKUP(A189,'Mediana Reunião Selic 30D'!$A$2:$XFC$10000,MATCH(E$1,'Mediana Reunião Selic 30D'!$A$2:$XDF$2,0),FALSE))</f>
        <v>11.75</v>
      </c>
      <c r="F189" s="21">
        <f>IF(VLOOKUP(A189,'Mediana Reunião Selic 30D'!$A$2:$XFC$10000,MATCH(F$1,'Mediana Reunião Selic 30D'!$A$2:$XDF$2,0),FALSE)=0,NA(),VLOOKUP(A189,'Mediana Reunião Selic 30D'!$A$2:$XFC$10000,MATCH(F$1,'Mediana Reunião Selic 30D'!$A$2:$XDF$2,0),FALSE))</f>
        <v>11.25</v>
      </c>
      <c r="G189" s="21" t="e">
        <f>IF(VLOOKUP(A189,'Mediana Reunião Selic 30D'!$A$2:$XFC$10000,MATCH(G$1,'Mediana Reunião Selic 30D'!$A$2:$XDF$2,0),FALSE)=0,NA(),VLOOKUP(A189,'Mediana Reunião Selic 30D'!$A$2:$XFC$10000,MATCH(G$1,'Mediana Reunião Selic 30D'!$A$2:$XDF$2,0),FALSE))</f>
        <v>#N/A</v>
      </c>
    </row>
    <row r="190" spans="1:7" x14ac:dyDescent="0.3">
      <c r="A190" s="20">
        <v>44834</v>
      </c>
      <c r="B190" s="21">
        <f>IF(VLOOKUP(A190,'Mediana Reunião Selic 30D'!$A$2:$XFC$10000,MATCH(B$1,'Mediana Reunião Selic 30D'!$A$2:$XDF$2,0),FALSE)=0,NA(),VLOOKUP(A190,'Mediana Reunião Selic 30D'!$A$2:$XFC$10000,MATCH(B$1,'Mediana Reunião Selic 30D'!$A$2:$XDF$2,0),FALSE))</f>
        <v>13.5</v>
      </c>
      <c r="C190" s="21">
        <f>IF(VLOOKUP(A190,'Mediana Reunião Selic 30D'!$A$2:$XFC$10000,MATCH(C$1,'Mediana Reunião Selic 30D'!$A$2:$XDF$2,0),FALSE)=0,NA(),VLOOKUP(A190,'Mediana Reunião Selic 30D'!$A$2:$XFC$10000,MATCH(C$1,'Mediana Reunião Selic 30D'!$A$2:$XDF$2,0),FALSE))</f>
        <v>13</v>
      </c>
      <c r="D190" s="21">
        <f>IF(VLOOKUP(A190,'Mediana Reunião Selic 30D'!$A$2:$XFC$10000,MATCH(D$1,'Mediana Reunião Selic 30D'!$A$2:$XDF$2,0),FALSE)=0,NA(),VLOOKUP(A190,'Mediana Reunião Selic 30D'!$A$2:$XFC$10000,MATCH(D$1,'Mediana Reunião Selic 30D'!$A$2:$XDF$2,0),FALSE))</f>
        <v>12.25</v>
      </c>
      <c r="E190" s="21">
        <f>IF(VLOOKUP(A190,'Mediana Reunião Selic 30D'!$A$2:$XFC$10000,MATCH(E$1,'Mediana Reunião Selic 30D'!$A$2:$XDF$2,0),FALSE)=0,NA(),VLOOKUP(A190,'Mediana Reunião Selic 30D'!$A$2:$XFC$10000,MATCH(E$1,'Mediana Reunião Selic 30D'!$A$2:$XDF$2,0),FALSE))</f>
        <v>11.75</v>
      </c>
      <c r="F190" s="21">
        <f>IF(VLOOKUP(A190,'Mediana Reunião Selic 30D'!$A$2:$XFC$10000,MATCH(F$1,'Mediana Reunião Selic 30D'!$A$2:$XDF$2,0),FALSE)=0,NA(),VLOOKUP(A190,'Mediana Reunião Selic 30D'!$A$2:$XFC$10000,MATCH(F$1,'Mediana Reunião Selic 30D'!$A$2:$XDF$2,0),FALSE))</f>
        <v>11.25</v>
      </c>
      <c r="G190" s="21" t="e">
        <f>IF(VLOOKUP(A190,'Mediana Reunião Selic 30D'!$A$2:$XFC$10000,MATCH(G$1,'Mediana Reunião Selic 30D'!$A$2:$XDF$2,0),FALSE)=0,NA(),VLOOKUP(A190,'Mediana Reunião Selic 30D'!$A$2:$XFC$10000,MATCH(G$1,'Mediana Reunião Selic 30D'!$A$2:$XDF$2,0),FALSE))</f>
        <v>#N/A</v>
      </c>
    </row>
    <row r="191" spans="1:7" x14ac:dyDescent="0.3">
      <c r="A191" s="20">
        <v>44837</v>
      </c>
      <c r="B191" s="21">
        <f>IF(VLOOKUP(A191,'Mediana Reunião Selic 30D'!$A$2:$XFC$10000,MATCH(B$1,'Mediana Reunião Selic 30D'!$A$2:$XDF$2,0),FALSE)=0,NA(),VLOOKUP(A191,'Mediana Reunião Selic 30D'!$A$2:$XFC$10000,MATCH(B$1,'Mediana Reunião Selic 30D'!$A$2:$XDF$2,0),FALSE))</f>
        <v>13.5</v>
      </c>
      <c r="C191" s="21">
        <f>IF(VLOOKUP(A191,'Mediana Reunião Selic 30D'!$A$2:$XFC$10000,MATCH(C$1,'Mediana Reunião Selic 30D'!$A$2:$XDF$2,0),FALSE)=0,NA(),VLOOKUP(A191,'Mediana Reunião Selic 30D'!$A$2:$XFC$10000,MATCH(C$1,'Mediana Reunião Selic 30D'!$A$2:$XDF$2,0),FALSE))</f>
        <v>13</v>
      </c>
      <c r="D191" s="21">
        <f>IF(VLOOKUP(A191,'Mediana Reunião Selic 30D'!$A$2:$XFC$10000,MATCH(D$1,'Mediana Reunião Selic 30D'!$A$2:$XDF$2,0),FALSE)=0,NA(),VLOOKUP(A191,'Mediana Reunião Selic 30D'!$A$2:$XFC$10000,MATCH(D$1,'Mediana Reunião Selic 30D'!$A$2:$XDF$2,0),FALSE))</f>
        <v>12.25</v>
      </c>
      <c r="E191" s="21">
        <f>IF(VLOOKUP(A191,'Mediana Reunião Selic 30D'!$A$2:$XFC$10000,MATCH(E$1,'Mediana Reunião Selic 30D'!$A$2:$XDF$2,0),FALSE)=0,NA(),VLOOKUP(A191,'Mediana Reunião Selic 30D'!$A$2:$XFC$10000,MATCH(E$1,'Mediana Reunião Selic 30D'!$A$2:$XDF$2,0),FALSE))</f>
        <v>11.75</v>
      </c>
      <c r="F191" s="21">
        <f>IF(VLOOKUP(A191,'Mediana Reunião Selic 30D'!$A$2:$XFC$10000,MATCH(F$1,'Mediana Reunião Selic 30D'!$A$2:$XDF$2,0),FALSE)=0,NA(),VLOOKUP(A191,'Mediana Reunião Selic 30D'!$A$2:$XFC$10000,MATCH(F$1,'Mediana Reunião Selic 30D'!$A$2:$XDF$2,0),FALSE))</f>
        <v>11.25</v>
      </c>
      <c r="G191" s="21" t="e">
        <f>IF(VLOOKUP(A191,'Mediana Reunião Selic 30D'!$A$2:$XFC$10000,MATCH(G$1,'Mediana Reunião Selic 30D'!$A$2:$XDF$2,0),FALSE)=0,NA(),VLOOKUP(A191,'Mediana Reunião Selic 30D'!$A$2:$XFC$10000,MATCH(G$1,'Mediana Reunião Selic 30D'!$A$2:$XDF$2,0),FALSE))</f>
        <v>#N/A</v>
      </c>
    </row>
    <row r="192" spans="1:7" x14ac:dyDescent="0.3">
      <c r="A192" s="20">
        <v>44838</v>
      </c>
      <c r="B192" s="21">
        <f>IF(VLOOKUP(A192,'Mediana Reunião Selic 30D'!$A$2:$XFC$10000,MATCH(B$1,'Mediana Reunião Selic 30D'!$A$2:$XDF$2,0),FALSE)=0,NA(),VLOOKUP(A192,'Mediana Reunião Selic 30D'!$A$2:$XFC$10000,MATCH(B$1,'Mediana Reunião Selic 30D'!$A$2:$XDF$2,0),FALSE))</f>
        <v>13.5</v>
      </c>
      <c r="C192" s="21">
        <f>IF(VLOOKUP(A192,'Mediana Reunião Selic 30D'!$A$2:$XFC$10000,MATCH(C$1,'Mediana Reunião Selic 30D'!$A$2:$XDF$2,0),FALSE)=0,NA(),VLOOKUP(A192,'Mediana Reunião Selic 30D'!$A$2:$XFC$10000,MATCH(C$1,'Mediana Reunião Selic 30D'!$A$2:$XDF$2,0),FALSE))</f>
        <v>13</v>
      </c>
      <c r="D192" s="21">
        <f>IF(VLOOKUP(A192,'Mediana Reunião Selic 30D'!$A$2:$XFC$10000,MATCH(D$1,'Mediana Reunião Selic 30D'!$A$2:$XDF$2,0),FALSE)=0,NA(),VLOOKUP(A192,'Mediana Reunião Selic 30D'!$A$2:$XFC$10000,MATCH(D$1,'Mediana Reunião Selic 30D'!$A$2:$XDF$2,0),FALSE))</f>
        <v>12.25</v>
      </c>
      <c r="E192" s="21">
        <f>IF(VLOOKUP(A192,'Mediana Reunião Selic 30D'!$A$2:$XFC$10000,MATCH(E$1,'Mediana Reunião Selic 30D'!$A$2:$XDF$2,0),FALSE)=0,NA(),VLOOKUP(A192,'Mediana Reunião Selic 30D'!$A$2:$XFC$10000,MATCH(E$1,'Mediana Reunião Selic 30D'!$A$2:$XDF$2,0),FALSE))</f>
        <v>11.75</v>
      </c>
      <c r="F192" s="21">
        <f>IF(VLOOKUP(A192,'Mediana Reunião Selic 30D'!$A$2:$XFC$10000,MATCH(F$1,'Mediana Reunião Selic 30D'!$A$2:$XDF$2,0),FALSE)=0,NA(),VLOOKUP(A192,'Mediana Reunião Selic 30D'!$A$2:$XFC$10000,MATCH(F$1,'Mediana Reunião Selic 30D'!$A$2:$XDF$2,0),FALSE))</f>
        <v>11.25</v>
      </c>
      <c r="G192" s="21" t="e">
        <f>IF(VLOOKUP(A192,'Mediana Reunião Selic 30D'!$A$2:$XFC$10000,MATCH(G$1,'Mediana Reunião Selic 30D'!$A$2:$XDF$2,0),FALSE)=0,NA(),VLOOKUP(A192,'Mediana Reunião Selic 30D'!$A$2:$XFC$10000,MATCH(G$1,'Mediana Reunião Selic 30D'!$A$2:$XDF$2,0),FALSE))</f>
        <v>#N/A</v>
      </c>
    </row>
    <row r="193" spans="1:7" x14ac:dyDescent="0.3">
      <c r="A193" s="20">
        <v>44839</v>
      </c>
      <c r="B193" s="21">
        <f>IF(VLOOKUP(A193,'Mediana Reunião Selic 30D'!$A$2:$XFC$10000,MATCH(B$1,'Mediana Reunião Selic 30D'!$A$2:$XDF$2,0),FALSE)=0,NA(),VLOOKUP(A193,'Mediana Reunião Selic 30D'!$A$2:$XFC$10000,MATCH(B$1,'Mediana Reunião Selic 30D'!$A$2:$XDF$2,0),FALSE))</f>
        <v>13.5</v>
      </c>
      <c r="C193" s="21">
        <f>IF(VLOOKUP(A193,'Mediana Reunião Selic 30D'!$A$2:$XFC$10000,MATCH(C$1,'Mediana Reunião Selic 30D'!$A$2:$XDF$2,0),FALSE)=0,NA(),VLOOKUP(A193,'Mediana Reunião Selic 30D'!$A$2:$XFC$10000,MATCH(C$1,'Mediana Reunião Selic 30D'!$A$2:$XDF$2,0),FALSE))</f>
        <v>13</v>
      </c>
      <c r="D193" s="21">
        <f>IF(VLOOKUP(A193,'Mediana Reunião Selic 30D'!$A$2:$XFC$10000,MATCH(D$1,'Mediana Reunião Selic 30D'!$A$2:$XDF$2,0),FALSE)=0,NA(),VLOOKUP(A193,'Mediana Reunião Selic 30D'!$A$2:$XFC$10000,MATCH(D$1,'Mediana Reunião Selic 30D'!$A$2:$XDF$2,0),FALSE))</f>
        <v>12.25</v>
      </c>
      <c r="E193" s="21">
        <f>IF(VLOOKUP(A193,'Mediana Reunião Selic 30D'!$A$2:$XFC$10000,MATCH(E$1,'Mediana Reunião Selic 30D'!$A$2:$XDF$2,0),FALSE)=0,NA(),VLOOKUP(A193,'Mediana Reunião Selic 30D'!$A$2:$XFC$10000,MATCH(E$1,'Mediana Reunião Selic 30D'!$A$2:$XDF$2,0),FALSE))</f>
        <v>11.75</v>
      </c>
      <c r="F193" s="21">
        <f>IF(VLOOKUP(A193,'Mediana Reunião Selic 30D'!$A$2:$XFC$10000,MATCH(F$1,'Mediana Reunião Selic 30D'!$A$2:$XDF$2,0),FALSE)=0,NA(),VLOOKUP(A193,'Mediana Reunião Selic 30D'!$A$2:$XFC$10000,MATCH(F$1,'Mediana Reunião Selic 30D'!$A$2:$XDF$2,0),FALSE))</f>
        <v>11.25</v>
      </c>
      <c r="G193" s="21" t="e">
        <f>IF(VLOOKUP(A193,'Mediana Reunião Selic 30D'!$A$2:$XFC$10000,MATCH(G$1,'Mediana Reunião Selic 30D'!$A$2:$XDF$2,0),FALSE)=0,NA(),VLOOKUP(A193,'Mediana Reunião Selic 30D'!$A$2:$XFC$10000,MATCH(G$1,'Mediana Reunião Selic 30D'!$A$2:$XDF$2,0),FALSE))</f>
        <v>#N/A</v>
      </c>
    </row>
    <row r="194" spans="1:7" x14ac:dyDescent="0.3">
      <c r="A194" s="20">
        <v>44840</v>
      </c>
      <c r="B194" s="21">
        <f>IF(VLOOKUP(A194,'Mediana Reunião Selic 30D'!$A$2:$XFC$10000,MATCH(B$1,'Mediana Reunião Selic 30D'!$A$2:$XDF$2,0),FALSE)=0,NA(),VLOOKUP(A194,'Mediana Reunião Selic 30D'!$A$2:$XFC$10000,MATCH(B$1,'Mediana Reunião Selic 30D'!$A$2:$XDF$2,0),FALSE))</f>
        <v>13.5</v>
      </c>
      <c r="C194" s="21">
        <f>IF(VLOOKUP(A194,'Mediana Reunião Selic 30D'!$A$2:$XFC$10000,MATCH(C$1,'Mediana Reunião Selic 30D'!$A$2:$XDF$2,0),FALSE)=0,NA(),VLOOKUP(A194,'Mediana Reunião Selic 30D'!$A$2:$XFC$10000,MATCH(C$1,'Mediana Reunião Selic 30D'!$A$2:$XDF$2,0),FALSE))</f>
        <v>13</v>
      </c>
      <c r="D194" s="21">
        <f>IF(VLOOKUP(A194,'Mediana Reunião Selic 30D'!$A$2:$XFC$10000,MATCH(D$1,'Mediana Reunião Selic 30D'!$A$2:$XDF$2,0),FALSE)=0,NA(),VLOOKUP(A194,'Mediana Reunião Selic 30D'!$A$2:$XFC$10000,MATCH(D$1,'Mediana Reunião Selic 30D'!$A$2:$XDF$2,0),FALSE))</f>
        <v>12.25</v>
      </c>
      <c r="E194" s="21">
        <f>IF(VLOOKUP(A194,'Mediana Reunião Selic 30D'!$A$2:$XFC$10000,MATCH(E$1,'Mediana Reunião Selic 30D'!$A$2:$XDF$2,0),FALSE)=0,NA(),VLOOKUP(A194,'Mediana Reunião Selic 30D'!$A$2:$XFC$10000,MATCH(E$1,'Mediana Reunião Selic 30D'!$A$2:$XDF$2,0),FALSE))</f>
        <v>11.75</v>
      </c>
      <c r="F194" s="21">
        <f>IF(VLOOKUP(A194,'Mediana Reunião Selic 30D'!$A$2:$XFC$10000,MATCH(F$1,'Mediana Reunião Selic 30D'!$A$2:$XDF$2,0),FALSE)=0,NA(),VLOOKUP(A194,'Mediana Reunião Selic 30D'!$A$2:$XFC$10000,MATCH(F$1,'Mediana Reunião Selic 30D'!$A$2:$XDF$2,0),FALSE))</f>
        <v>11.25</v>
      </c>
      <c r="G194" s="21" t="e">
        <f>IF(VLOOKUP(A194,'Mediana Reunião Selic 30D'!$A$2:$XFC$10000,MATCH(G$1,'Mediana Reunião Selic 30D'!$A$2:$XDF$2,0),FALSE)=0,NA(),VLOOKUP(A194,'Mediana Reunião Selic 30D'!$A$2:$XFC$10000,MATCH(G$1,'Mediana Reunião Selic 30D'!$A$2:$XDF$2,0),FALSE))</f>
        <v>#N/A</v>
      </c>
    </row>
    <row r="195" spans="1:7" x14ac:dyDescent="0.3">
      <c r="A195" s="20">
        <v>44841</v>
      </c>
      <c r="B195" s="21">
        <f>IF(VLOOKUP(A195,'Mediana Reunião Selic 30D'!$A$2:$XFC$10000,MATCH(B$1,'Mediana Reunião Selic 30D'!$A$2:$XDF$2,0),FALSE)=0,NA(),VLOOKUP(A195,'Mediana Reunião Selic 30D'!$A$2:$XFC$10000,MATCH(B$1,'Mediana Reunião Selic 30D'!$A$2:$XDF$2,0),FALSE))</f>
        <v>13.5</v>
      </c>
      <c r="C195" s="21">
        <f>IF(VLOOKUP(A195,'Mediana Reunião Selic 30D'!$A$2:$XFC$10000,MATCH(C$1,'Mediana Reunião Selic 30D'!$A$2:$XDF$2,0),FALSE)=0,NA(),VLOOKUP(A195,'Mediana Reunião Selic 30D'!$A$2:$XFC$10000,MATCH(C$1,'Mediana Reunião Selic 30D'!$A$2:$XDF$2,0),FALSE))</f>
        <v>13</v>
      </c>
      <c r="D195" s="21">
        <f>IF(VLOOKUP(A195,'Mediana Reunião Selic 30D'!$A$2:$XFC$10000,MATCH(D$1,'Mediana Reunião Selic 30D'!$A$2:$XDF$2,0),FALSE)=0,NA(),VLOOKUP(A195,'Mediana Reunião Selic 30D'!$A$2:$XFC$10000,MATCH(D$1,'Mediana Reunião Selic 30D'!$A$2:$XDF$2,0),FALSE))</f>
        <v>12.25</v>
      </c>
      <c r="E195" s="21">
        <f>IF(VLOOKUP(A195,'Mediana Reunião Selic 30D'!$A$2:$XFC$10000,MATCH(E$1,'Mediana Reunião Selic 30D'!$A$2:$XDF$2,0),FALSE)=0,NA(),VLOOKUP(A195,'Mediana Reunião Selic 30D'!$A$2:$XFC$10000,MATCH(E$1,'Mediana Reunião Selic 30D'!$A$2:$XDF$2,0),FALSE))</f>
        <v>11.75</v>
      </c>
      <c r="F195" s="21">
        <f>IF(VLOOKUP(A195,'Mediana Reunião Selic 30D'!$A$2:$XFC$10000,MATCH(F$1,'Mediana Reunião Selic 30D'!$A$2:$XDF$2,0),FALSE)=0,NA(),VLOOKUP(A195,'Mediana Reunião Selic 30D'!$A$2:$XFC$10000,MATCH(F$1,'Mediana Reunião Selic 30D'!$A$2:$XDF$2,0),FALSE))</f>
        <v>11.25</v>
      </c>
      <c r="G195" s="21" t="e">
        <f>IF(VLOOKUP(A195,'Mediana Reunião Selic 30D'!$A$2:$XFC$10000,MATCH(G$1,'Mediana Reunião Selic 30D'!$A$2:$XDF$2,0),FALSE)=0,NA(),VLOOKUP(A195,'Mediana Reunião Selic 30D'!$A$2:$XFC$10000,MATCH(G$1,'Mediana Reunião Selic 30D'!$A$2:$XDF$2,0),FALSE))</f>
        <v>#N/A</v>
      </c>
    </row>
    <row r="196" spans="1:7" x14ac:dyDescent="0.3">
      <c r="A196" s="20">
        <v>44844</v>
      </c>
      <c r="B196" s="21">
        <f>IF(VLOOKUP(A196,'Mediana Reunião Selic 30D'!$A$2:$XFC$10000,MATCH(B$1,'Mediana Reunião Selic 30D'!$A$2:$XDF$2,0),FALSE)=0,NA(),VLOOKUP(A196,'Mediana Reunião Selic 30D'!$A$2:$XFC$10000,MATCH(B$1,'Mediana Reunião Selic 30D'!$A$2:$XDF$2,0),FALSE))</f>
        <v>13.5</v>
      </c>
      <c r="C196" s="21">
        <f>IF(VLOOKUP(A196,'Mediana Reunião Selic 30D'!$A$2:$XFC$10000,MATCH(C$1,'Mediana Reunião Selic 30D'!$A$2:$XDF$2,0),FALSE)=0,NA(),VLOOKUP(A196,'Mediana Reunião Selic 30D'!$A$2:$XFC$10000,MATCH(C$1,'Mediana Reunião Selic 30D'!$A$2:$XDF$2,0),FALSE))</f>
        <v>13</v>
      </c>
      <c r="D196" s="21">
        <f>IF(VLOOKUP(A196,'Mediana Reunião Selic 30D'!$A$2:$XFC$10000,MATCH(D$1,'Mediana Reunião Selic 30D'!$A$2:$XDF$2,0),FALSE)=0,NA(),VLOOKUP(A196,'Mediana Reunião Selic 30D'!$A$2:$XFC$10000,MATCH(D$1,'Mediana Reunião Selic 30D'!$A$2:$XDF$2,0),FALSE))</f>
        <v>12.25</v>
      </c>
      <c r="E196" s="21">
        <f>IF(VLOOKUP(A196,'Mediana Reunião Selic 30D'!$A$2:$XFC$10000,MATCH(E$1,'Mediana Reunião Selic 30D'!$A$2:$XDF$2,0),FALSE)=0,NA(),VLOOKUP(A196,'Mediana Reunião Selic 30D'!$A$2:$XFC$10000,MATCH(E$1,'Mediana Reunião Selic 30D'!$A$2:$XDF$2,0),FALSE))</f>
        <v>11.75</v>
      </c>
      <c r="F196" s="21">
        <f>IF(VLOOKUP(A196,'Mediana Reunião Selic 30D'!$A$2:$XFC$10000,MATCH(F$1,'Mediana Reunião Selic 30D'!$A$2:$XDF$2,0),FALSE)=0,NA(),VLOOKUP(A196,'Mediana Reunião Selic 30D'!$A$2:$XFC$10000,MATCH(F$1,'Mediana Reunião Selic 30D'!$A$2:$XDF$2,0),FALSE))</f>
        <v>11.25</v>
      </c>
      <c r="G196" s="21" t="e">
        <f>IF(VLOOKUP(A196,'Mediana Reunião Selic 30D'!$A$2:$XFC$10000,MATCH(G$1,'Mediana Reunião Selic 30D'!$A$2:$XDF$2,0),FALSE)=0,NA(),VLOOKUP(A196,'Mediana Reunião Selic 30D'!$A$2:$XFC$10000,MATCH(G$1,'Mediana Reunião Selic 30D'!$A$2:$XDF$2,0),FALSE))</f>
        <v>#N/A</v>
      </c>
    </row>
    <row r="197" spans="1:7" x14ac:dyDescent="0.3">
      <c r="A197" s="20">
        <v>44845</v>
      </c>
      <c r="B197" s="21">
        <f>IF(VLOOKUP(A197,'Mediana Reunião Selic 30D'!$A$2:$XFC$10000,MATCH(B$1,'Mediana Reunião Selic 30D'!$A$2:$XDF$2,0),FALSE)=0,NA(),VLOOKUP(A197,'Mediana Reunião Selic 30D'!$A$2:$XFC$10000,MATCH(B$1,'Mediana Reunião Selic 30D'!$A$2:$XDF$2,0),FALSE))</f>
        <v>13.5</v>
      </c>
      <c r="C197" s="21">
        <f>IF(VLOOKUP(A197,'Mediana Reunião Selic 30D'!$A$2:$XFC$10000,MATCH(C$1,'Mediana Reunião Selic 30D'!$A$2:$XDF$2,0),FALSE)=0,NA(),VLOOKUP(A197,'Mediana Reunião Selic 30D'!$A$2:$XFC$10000,MATCH(C$1,'Mediana Reunião Selic 30D'!$A$2:$XDF$2,0),FALSE))</f>
        <v>13</v>
      </c>
      <c r="D197" s="21">
        <f>IF(VLOOKUP(A197,'Mediana Reunião Selic 30D'!$A$2:$XFC$10000,MATCH(D$1,'Mediana Reunião Selic 30D'!$A$2:$XDF$2,0),FALSE)=0,NA(),VLOOKUP(A197,'Mediana Reunião Selic 30D'!$A$2:$XFC$10000,MATCH(D$1,'Mediana Reunião Selic 30D'!$A$2:$XDF$2,0),FALSE))</f>
        <v>12.25</v>
      </c>
      <c r="E197" s="21">
        <f>IF(VLOOKUP(A197,'Mediana Reunião Selic 30D'!$A$2:$XFC$10000,MATCH(E$1,'Mediana Reunião Selic 30D'!$A$2:$XDF$2,0),FALSE)=0,NA(),VLOOKUP(A197,'Mediana Reunião Selic 30D'!$A$2:$XFC$10000,MATCH(E$1,'Mediana Reunião Selic 30D'!$A$2:$XDF$2,0),FALSE))</f>
        <v>11.75</v>
      </c>
      <c r="F197" s="21">
        <f>IF(VLOOKUP(A197,'Mediana Reunião Selic 30D'!$A$2:$XFC$10000,MATCH(F$1,'Mediana Reunião Selic 30D'!$A$2:$XDF$2,0),FALSE)=0,NA(),VLOOKUP(A197,'Mediana Reunião Selic 30D'!$A$2:$XFC$10000,MATCH(F$1,'Mediana Reunião Selic 30D'!$A$2:$XDF$2,0),FALSE))</f>
        <v>11.25</v>
      </c>
      <c r="G197" s="21" t="e">
        <f>IF(VLOOKUP(A197,'Mediana Reunião Selic 30D'!$A$2:$XFC$10000,MATCH(G$1,'Mediana Reunião Selic 30D'!$A$2:$XDF$2,0),FALSE)=0,NA(),VLOOKUP(A197,'Mediana Reunião Selic 30D'!$A$2:$XFC$10000,MATCH(G$1,'Mediana Reunião Selic 30D'!$A$2:$XDF$2,0),FALSE))</f>
        <v>#N/A</v>
      </c>
    </row>
    <row r="198" spans="1:7" x14ac:dyDescent="0.3">
      <c r="A198" s="20">
        <v>44847</v>
      </c>
      <c r="B198" s="21">
        <f>IF(VLOOKUP(A198,'Mediana Reunião Selic 30D'!$A$2:$XFC$10000,MATCH(B$1,'Mediana Reunião Selic 30D'!$A$2:$XDF$2,0),FALSE)=0,NA(),VLOOKUP(A198,'Mediana Reunião Selic 30D'!$A$2:$XFC$10000,MATCH(B$1,'Mediana Reunião Selic 30D'!$A$2:$XDF$2,0),FALSE))</f>
        <v>13.5</v>
      </c>
      <c r="C198" s="21">
        <f>IF(VLOOKUP(A198,'Mediana Reunião Selic 30D'!$A$2:$XFC$10000,MATCH(C$1,'Mediana Reunião Selic 30D'!$A$2:$XDF$2,0),FALSE)=0,NA(),VLOOKUP(A198,'Mediana Reunião Selic 30D'!$A$2:$XFC$10000,MATCH(C$1,'Mediana Reunião Selic 30D'!$A$2:$XDF$2,0),FALSE))</f>
        <v>13</v>
      </c>
      <c r="D198" s="21">
        <f>IF(VLOOKUP(A198,'Mediana Reunião Selic 30D'!$A$2:$XFC$10000,MATCH(D$1,'Mediana Reunião Selic 30D'!$A$2:$XDF$2,0),FALSE)=0,NA(),VLOOKUP(A198,'Mediana Reunião Selic 30D'!$A$2:$XFC$10000,MATCH(D$1,'Mediana Reunião Selic 30D'!$A$2:$XDF$2,0),FALSE))</f>
        <v>12.25</v>
      </c>
      <c r="E198" s="21">
        <f>IF(VLOOKUP(A198,'Mediana Reunião Selic 30D'!$A$2:$XFC$10000,MATCH(E$1,'Mediana Reunião Selic 30D'!$A$2:$XDF$2,0),FALSE)=0,NA(),VLOOKUP(A198,'Mediana Reunião Selic 30D'!$A$2:$XFC$10000,MATCH(E$1,'Mediana Reunião Selic 30D'!$A$2:$XDF$2,0),FALSE))</f>
        <v>11.75</v>
      </c>
      <c r="F198" s="21">
        <f>IF(VLOOKUP(A198,'Mediana Reunião Selic 30D'!$A$2:$XFC$10000,MATCH(F$1,'Mediana Reunião Selic 30D'!$A$2:$XDF$2,0),FALSE)=0,NA(),VLOOKUP(A198,'Mediana Reunião Selic 30D'!$A$2:$XFC$10000,MATCH(F$1,'Mediana Reunião Selic 30D'!$A$2:$XDF$2,0),FALSE))</f>
        <v>11.25</v>
      </c>
      <c r="G198" s="21" t="e">
        <f>IF(VLOOKUP(A198,'Mediana Reunião Selic 30D'!$A$2:$XFC$10000,MATCH(G$1,'Mediana Reunião Selic 30D'!$A$2:$XDF$2,0),FALSE)=0,NA(),VLOOKUP(A198,'Mediana Reunião Selic 30D'!$A$2:$XFC$10000,MATCH(G$1,'Mediana Reunião Selic 30D'!$A$2:$XDF$2,0),FALSE))</f>
        <v>#N/A</v>
      </c>
    </row>
    <row r="199" spans="1:7" x14ac:dyDescent="0.3">
      <c r="A199" s="20">
        <v>44848</v>
      </c>
      <c r="B199" s="21">
        <f>IF(VLOOKUP(A199,'Mediana Reunião Selic 30D'!$A$2:$XFC$10000,MATCH(B$1,'Mediana Reunião Selic 30D'!$A$2:$XDF$2,0),FALSE)=0,NA(),VLOOKUP(A199,'Mediana Reunião Selic 30D'!$A$2:$XFC$10000,MATCH(B$1,'Mediana Reunião Selic 30D'!$A$2:$XDF$2,0),FALSE))</f>
        <v>13.5</v>
      </c>
      <c r="C199" s="21">
        <f>IF(VLOOKUP(A199,'Mediana Reunião Selic 30D'!$A$2:$XFC$10000,MATCH(C$1,'Mediana Reunião Selic 30D'!$A$2:$XDF$2,0),FALSE)=0,NA(),VLOOKUP(A199,'Mediana Reunião Selic 30D'!$A$2:$XFC$10000,MATCH(C$1,'Mediana Reunião Selic 30D'!$A$2:$XDF$2,0),FALSE))</f>
        <v>13</v>
      </c>
      <c r="D199" s="21">
        <f>IF(VLOOKUP(A199,'Mediana Reunião Selic 30D'!$A$2:$XFC$10000,MATCH(D$1,'Mediana Reunião Selic 30D'!$A$2:$XDF$2,0),FALSE)=0,NA(),VLOOKUP(A199,'Mediana Reunião Selic 30D'!$A$2:$XFC$10000,MATCH(D$1,'Mediana Reunião Selic 30D'!$A$2:$XDF$2,0),FALSE))</f>
        <v>12.25</v>
      </c>
      <c r="E199" s="21">
        <f>IF(VLOOKUP(A199,'Mediana Reunião Selic 30D'!$A$2:$XFC$10000,MATCH(E$1,'Mediana Reunião Selic 30D'!$A$2:$XDF$2,0),FALSE)=0,NA(),VLOOKUP(A199,'Mediana Reunião Selic 30D'!$A$2:$XFC$10000,MATCH(E$1,'Mediana Reunião Selic 30D'!$A$2:$XDF$2,0),FALSE))</f>
        <v>11.75</v>
      </c>
      <c r="F199" s="21">
        <f>IF(VLOOKUP(A199,'Mediana Reunião Selic 30D'!$A$2:$XFC$10000,MATCH(F$1,'Mediana Reunião Selic 30D'!$A$2:$XDF$2,0),FALSE)=0,NA(),VLOOKUP(A199,'Mediana Reunião Selic 30D'!$A$2:$XFC$10000,MATCH(F$1,'Mediana Reunião Selic 30D'!$A$2:$XDF$2,0),FALSE))</f>
        <v>11.25</v>
      </c>
      <c r="G199" s="21" t="e">
        <f>IF(VLOOKUP(A199,'Mediana Reunião Selic 30D'!$A$2:$XFC$10000,MATCH(G$1,'Mediana Reunião Selic 30D'!$A$2:$XDF$2,0),FALSE)=0,NA(),VLOOKUP(A199,'Mediana Reunião Selic 30D'!$A$2:$XFC$10000,MATCH(G$1,'Mediana Reunião Selic 30D'!$A$2:$XDF$2,0),FALSE))</f>
        <v>#N/A</v>
      </c>
    </row>
    <row r="200" spans="1:7" x14ac:dyDescent="0.3">
      <c r="A200" s="20">
        <v>44851</v>
      </c>
      <c r="B200" s="21">
        <f>IF(VLOOKUP(A200,'Mediana Reunião Selic 30D'!$A$2:$XFC$10000,MATCH(B$1,'Mediana Reunião Selic 30D'!$A$2:$XDF$2,0),FALSE)=0,NA(),VLOOKUP(A200,'Mediana Reunião Selic 30D'!$A$2:$XFC$10000,MATCH(B$1,'Mediana Reunião Selic 30D'!$A$2:$XDF$2,0),FALSE))</f>
        <v>13.5</v>
      </c>
      <c r="C200" s="21">
        <f>IF(VLOOKUP(A200,'Mediana Reunião Selic 30D'!$A$2:$XFC$10000,MATCH(C$1,'Mediana Reunião Selic 30D'!$A$2:$XDF$2,0),FALSE)=0,NA(),VLOOKUP(A200,'Mediana Reunião Selic 30D'!$A$2:$XFC$10000,MATCH(C$1,'Mediana Reunião Selic 30D'!$A$2:$XDF$2,0),FALSE))</f>
        <v>12.75</v>
      </c>
      <c r="D200" s="21">
        <f>IF(VLOOKUP(A200,'Mediana Reunião Selic 30D'!$A$2:$XFC$10000,MATCH(D$1,'Mediana Reunião Selic 30D'!$A$2:$XDF$2,0),FALSE)=0,NA(),VLOOKUP(A200,'Mediana Reunião Selic 30D'!$A$2:$XFC$10000,MATCH(D$1,'Mediana Reunião Selic 30D'!$A$2:$XDF$2,0),FALSE))</f>
        <v>12.25</v>
      </c>
      <c r="E200" s="21">
        <f>IF(VLOOKUP(A200,'Mediana Reunião Selic 30D'!$A$2:$XFC$10000,MATCH(E$1,'Mediana Reunião Selic 30D'!$A$2:$XDF$2,0),FALSE)=0,NA(),VLOOKUP(A200,'Mediana Reunião Selic 30D'!$A$2:$XFC$10000,MATCH(E$1,'Mediana Reunião Selic 30D'!$A$2:$XDF$2,0),FALSE))</f>
        <v>11.75</v>
      </c>
      <c r="F200" s="21">
        <f>IF(VLOOKUP(A200,'Mediana Reunião Selic 30D'!$A$2:$XFC$10000,MATCH(F$1,'Mediana Reunião Selic 30D'!$A$2:$XDF$2,0),FALSE)=0,NA(),VLOOKUP(A200,'Mediana Reunião Selic 30D'!$A$2:$XFC$10000,MATCH(F$1,'Mediana Reunião Selic 30D'!$A$2:$XDF$2,0),FALSE))</f>
        <v>11.25</v>
      </c>
      <c r="G200" s="21" t="e">
        <f>IF(VLOOKUP(A200,'Mediana Reunião Selic 30D'!$A$2:$XFC$10000,MATCH(G$1,'Mediana Reunião Selic 30D'!$A$2:$XDF$2,0),FALSE)=0,NA(),VLOOKUP(A200,'Mediana Reunião Selic 30D'!$A$2:$XFC$10000,MATCH(G$1,'Mediana Reunião Selic 30D'!$A$2:$XDF$2,0),FALSE))</f>
        <v>#N/A</v>
      </c>
    </row>
    <row r="201" spans="1:7" x14ac:dyDescent="0.3">
      <c r="A201" s="20">
        <v>44852</v>
      </c>
      <c r="B201" s="21">
        <f>IF(VLOOKUP(A201,'Mediana Reunião Selic 30D'!$A$2:$XFC$10000,MATCH(B$1,'Mediana Reunião Selic 30D'!$A$2:$XDF$2,0),FALSE)=0,NA(),VLOOKUP(A201,'Mediana Reunião Selic 30D'!$A$2:$XFC$10000,MATCH(B$1,'Mediana Reunião Selic 30D'!$A$2:$XDF$2,0),FALSE))</f>
        <v>13.5</v>
      </c>
      <c r="C201" s="21">
        <f>IF(VLOOKUP(A201,'Mediana Reunião Selic 30D'!$A$2:$XFC$10000,MATCH(C$1,'Mediana Reunião Selic 30D'!$A$2:$XDF$2,0),FALSE)=0,NA(),VLOOKUP(A201,'Mediana Reunião Selic 30D'!$A$2:$XFC$10000,MATCH(C$1,'Mediana Reunião Selic 30D'!$A$2:$XDF$2,0),FALSE))</f>
        <v>12.75</v>
      </c>
      <c r="D201" s="21">
        <f>IF(VLOOKUP(A201,'Mediana Reunião Selic 30D'!$A$2:$XFC$10000,MATCH(D$1,'Mediana Reunião Selic 30D'!$A$2:$XDF$2,0),FALSE)=0,NA(),VLOOKUP(A201,'Mediana Reunião Selic 30D'!$A$2:$XFC$10000,MATCH(D$1,'Mediana Reunião Selic 30D'!$A$2:$XDF$2,0),FALSE))</f>
        <v>12.25</v>
      </c>
      <c r="E201" s="21">
        <f>IF(VLOOKUP(A201,'Mediana Reunião Selic 30D'!$A$2:$XFC$10000,MATCH(E$1,'Mediana Reunião Selic 30D'!$A$2:$XDF$2,0),FALSE)=0,NA(),VLOOKUP(A201,'Mediana Reunião Selic 30D'!$A$2:$XFC$10000,MATCH(E$1,'Mediana Reunião Selic 30D'!$A$2:$XDF$2,0),FALSE))</f>
        <v>11.75</v>
      </c>
      <c r="F201" s="21">
        <f>IF(VLOOKUP(A201,'Mediana Reunião Selic 30D'!$A$2:$XFC$10000,MATCH(F$1,'Mediana Reunião Selic 30D'!$A$2:$XDF$2,0),FALSE)=0,NA(),VLOOKUP(A201,'Mediana Reunião Selic 30D'!$A$2:$XFC$10000,MATCH(F$1,'Mediana Reunião Selic 30D'!$A$2:$XDF$2,0),FALSE))</f>
        <v>11.25</v>
      </c>
      <c r="G201" s="21" t="e">
        <f>IF(VLOOKUP(A201,'Mediana Reunião Selic 30D'!$A$2:$XFC$10000,MATCH(G$1,'Mediana Reunião Selic 30D'!$A$2:$XDF$2,0),FALSE)=0,NA(),VLOOKUP(A201,'Mediana Reunião Selic 30D'!$A$2:$XFC$10000,MATCH(G$1,'Mediana Reunião Selic 30D'!$A$2:$XDF$2,0),FALSE))</f>
        <v>#N/A</v>
      </c>
    </row>
    <row r="202" spans="1:7" x14ac:dyDescent="0.3">
      <c r="A202" s="20">
        <v>44853</v>
      </c>
      <c r="B202" s="21">
        <f>IF(VLOOKUP(A202,'Mediana Reunião Selic 30D'!$A$2:$XFC$10000,MATCH(B$1,'Mediana Reunião Selic 30D'!$A$2:$XDF$2,0),FALSE)=0,NA(),VLOOKUP(A202,'Mediana Reunião Selic 30D'!$A$2:$XFC$10000,MATCH(B$1,'Mediana Reunião Selic 30D'!$A$2:$XDF$2,0),FALSE))</f>
        <v>13.5</v>
      </c>
      <c r="C202" s="21">
        <f>IF(VLOOKUP(A202,'Mediana Reunião Selic 30D'!$A$2:$XFC$10000,MATCH(C$1,'Mediana Reunião Selic 30D'!$A$2:$XDF$2,0),FALSE)=0,NA(),VLOOKUP(A202,'Mediana Reunião Selic 30D'!$A$2:$XFC$10000,MATCH(C$1,'Mediana Reunião Selic 30D'!$A$2:$XDF$2,0),FALSE))</f>
        <v>12.75</v>
      </c>
      <c r="D202" s="21">
        <f>IF(VLOOKUP(A202,'Mediana Reunião Selic 30D'!$A$2:$XFC$10000,MATCH(D$1,'Mediana Reunião Selic 30D'!$A$2:$XDF$2,0),FALSE)=0,NA(),VLOOKUP(A202,'Mediana Reunião Selic 30D'!$A$2:$XFC$10000,MATCH(D$1,'Mediana Reunião Selic 30D'!$A$2:$XDF$2,0),FALSE))</f>
        <v>12.25</v>
      </c>
      <c r="E202" s="21">
        <f>IF(VLOOKUP(A202,'Mediana Reunião Selic 30D'!$A$2:$XFC$10000,MATCH(E$1,'Mediana Reunião Selic 30D'!$A$2:$XDF$2,0),FALSE)=0,NA(),VLOOKUP(A202,'Mediana Reunião Selic 30D'!$A$2:$XFC$10000,MATCH(E$1,'Mediana Reunião Selic 30D'!$A$2:$XDF$2,0),FALSE))</f>
        <v>11.75</v>
      </c>
      <c r="F202" s="21">
        <f>IF(VLOOKUP(A202,'Mediana Reunião Selic 30D'!$A$2:$XFC$10000,MATCH(F$1,'Mediana Reunião Selic 30D'!$A$2:$XDF$2,0),FALSE)=0,NA(),VLOOKUP(A202,'Mediana Reunião Selic 30D'!$A$2:$XFC$10000,MATCH(F$1,'Mediana Reunião Selic 30D'!$A$2:$XDF$2,0),FALSE))</f>
        <v>11.25</v>
      </c>
      <c r="G202" s="21" t="e">
        <f>IF(VLOOKUP(A202,'Mediana Reunião Selic 30D'!$A$2:$XFC$10000,MATCH(G$1,'Mediana Reunião Selic 30D'!$A$2:$XDF$2,0),FALSE)=0,NA(),VLOOKUP(A202,'Mediana Reunião Selic 30D'!$A$2:$XFC$10000,MATCH(G$1,'Mediana Reunião Selic 30D'!$A$2:$XDF$2,0),FALSE))</f>
        <v>#N/A</v>
      </c>
    </row>
    <row r="203" spans="1:7" x14ac:dyDescent="0.3">
      <c r="A203" s="20">
        <v>44854</v>
      </c>
      <c r="B203" s="21">
        <f>IF(VLOOKUP(A203,'Mediana Reunião Selic 30D'!$A$2:$XFC$10000,MATCH(B$1,'Mediana Reunião Selic 30D'!$A$2:$XDF$2,0),FALSE)=0,NA(),VLOOKUP(A203,'Mediana Reunião Selic 30D'!$A$2:$XFC$10000,MATCH(B$1,'Mediana Reunião Selic 30D'!$A$2:$XDF$2,0),FALSE))</f>
        <v>13.375</v>
      </c>
      <c r="C203" s="21">
        <f>IF(VLOOKUP(A203,'Mediana Reunião Selic 30D'!$A$2:$XFC$10000,MATCH(C$1,'Mediana Reunião Selic 30D'!$A$2:$XDF$2,0),FALSE)=0,NA(),VLOOKUP(A203,'Mediana Reunião Selic 30D'!$A$2:$XFC$10000,MATCH(C$1,'Mediana Reunião Selic 30D'!$A$2:$XDF$2,0),FALSE))</f>
        <v>12.75</v>
      </c>
      <c r="D203" s="21">
        <f>IF(VLOOKUP(A203,'Mediana Reunião Selic 30D'!$A$2:$XFC$10000,MATCH(D$1,'Mediana Reunião Selic 30D'!$A$2:$XDF$2,0),FALSE)=0,NA(),VLOOKUP(A203,'Mediana Reunião Selic 30D'!$A$2:$XFC$10000,MATCH(D$1,'Mediana Reunião Selic 30D'!$A$2:$XDF$2,0),FALSE))</f>
        <v>12.25</v>
      </c>
      <c r="E203" s="21">
        <f>IF(VLOOKUP(A203,'Mediana Reunião Selic 30D'!$A$2:$XFC$10000,MATCH(E$1,'Mediana Reunião Selic 30D'!$A$2:$XDF$2,0),FALSE)=0,NA(),VLOOKUP(A203,'Mediana Reunião Selic 30D'!$A$2:$XFC$10000,MATCH(E$1,'Mediana Reunião Selic 30D'!$A$2:$XDF$2,0),FALSE))</f>
        <v>11.75</v>
      </c>
      <c r="F203" s="21">
        <f>IF(VLOOKUP(A203,'Mediana Reunião Selic 30D'!$A$2:$XFC$10000,MATCH(F$1,'Mediana Reunião Selic 30D'!$A$2:$XDF$2,0),FALSE)=0,NA(),VLOOKUP(A203,'Mediana Reunião Selic 30D'!$A$2:$XFC$10000,MATCH(F$1,'Mediana Reunião Selic 30D'!$A$2:$XDF$2,0),FALSE))</f>
        <v>11.25</v>
      </c>
      <c r="G203" s="21" t="e">
        <f>IF(VLOOKUP(A203,'Mediana Reunião Selic 30D'!$A$2:$XFC$10000,MATCH(G$1,'Mediana Reunião Selic 30D'!$A$2:$XDF$2,0),FALSE)=0,NA(),VLOOKUP(A203,'Mediana Reunião Selic 30D'!$A$2:$XFC$10000,MATCH(G$1,'Mediana Reunião Selic 30D'!$A$2:$XDF$2,0),FALSE))</f>
        <v>#N/A</v>
      </c>
    </row>
    <row r="204" spans="1:7" x14ac:dyDescent="0.3">
      <c r="A204" s="20">
        <v>44855</v>
      </c>
      <c r="B204" s="21">
        <f>IF(VLOOKUP(A204,'Mediana Reunião Selic 30D'!$A$2:$XFC$10000,MATCH(B$1,'Mediana Reunião Selic 30D'!$A$2:$XDF$2,0),FALSE)=0,NA(),VLOOKUP(A204,'Mediana Reunião Selic 30D'!$A$2:$XFC$10000,MATCH(B$1,'Mediana Reunião Selic 30D'!$A$2:$XDF$2,0),FALSE))</f>
        <v>13.25</v>
      </c>
      <c r="C204" s="21">
        <f>IF(VLOOKUP(A204,'Mediana Reunião Selic 30D'!$A$2:$XFC$10000,MATCH(C$1,'Mediana Reunião Selic 30D'!$A$2:$XDF$2,0),FALSE)=0,NA(),VLOOKUP(A204,'Mediana Reunião Selic 30D'!$A$2:$XFC$10000,MATCH(C$1,'Mediana Reunião Selic 30D'!$A$2:$XDF$2,0),FALSE))</f>
        <v>12.75</v>
      </c>
      <c r="D204" s="21">
        <f>IF(VLOOKUP(A204,'Mediana Reunião Selic 30D'!$A$2:$XFC$10000,MATCH(D$1,'Mediana Reunião Selic 30D'!$A$2:$XDF$2,0),FALSE)=0,NA(),VLOOKUP(A204,'Mediana Reunião Selic 30D'!$A$2:$XFC$10000,MATCH(D$1,'Mediana Reunião Selic 30D'!$A$2:$XDF$2,0),FALSE))</f>
        <v>12.25</v>
      </c>
      <c r="E204" s="21">
        <f>IF(VLOOKUP(A204,'Mediana Reunião Selic 30D'!$A$2:$XFC$10000,MATCH(E$1,'Mediana Reunião Selic 30D'!$A$2:$XDF$2,0),FALSE)=0,NA(),VLOOKUP(A204,'Mediana Reunião Selic 30D'!$A$2:$XFC$10000,MATCH(E$1,'Mediana Reunião Selic 30D'!$A$2:$XDF$2,0),FALSE))</f>
        <v>11.75</v>
      </c>
      <c r="F204" s="21">
        <f>IF(VLOOKUP(A204,'Mediana Reunião Selic 30D'!$A$2:$XFC$10000,MATCH(F$1,'Mediana Reunião Selic 30D'!$A$2:$XDF$2,0),FALSE)=0,NA(),VLOOKUP(A204,'Mediana Reunião Selic 30D'!$A$2:$XFC$10000,MATCH(F$1,'Mediana Reunião Selic 30D'!$A$2:$XDF$2,0),FALSE))</f>
        <v>11.25</v>
      </c>
      <c r="G204" s="21" t="e">
        <f>IF(VLOOKUP(A204,'Mediana Reunião Selic 30D'!$A$2:$XFC$10000,MATCH(G$1,'Mediana Reunião Selic 30D'!$A$2:$XDF$2,0),FALSE)=0,NA(),VLOOKUP(A204,'Mediana Reunião Selic 30D'!$A$2:$XFC$10000,MATCH(G$1,'Mediana Reunião Selic 30D'!$A$2:$XDF$2,0),FALSE))</f>
        <v>#N/A</v>
      </c>
    </row>
    <row r="205" spans="1:7" x14ac:dyDescent="0.3">
      <c r="A205" s="20">
        <v>44858</v>
      </c>
      <c r="B205" s="21">
        <f>IF(VLOOKUP(A205,'Mediana Reunião Selic 30D'!$A$2:$XFC$10000,MATCH(B$1,'Mediana Reunião Selic 30D'!$A$2:$XDF$2,0),FALSE)=0,NA(),VLOOKUP(A205,'Mediana Reunião Selic 30D'!$A$2:$XFC$10000,MATCH(B$1,'Mediana Reunião Selic 30D'!$A$2:$XDF$2,0),FALSE))</f>
        <v>13.25</v>
      </c>
      <c r="C205" s="21">
        <f>IF(VLOOKUP(A205,'Mediana Reunião Selic 30D'!$A$2:$XFC$10000,MATCH(C$1,'Mediana Reunião Selic 30D'!$A$2:$XDF$2,0),FALSE)=0,NA(),VLOOKUP(A205,'Mediana Reunião Selic 30D'!$A$2:$XFC$10000,MATCH(C$1,'Mediana Reunião Selic 30D'!$A$2:$XDF$2,0),FALSE))</f>
        <v>12.75</v>
      </c>
      <c r="D205" s="21">
        <f>IF(VLOOKUP(A205,'Mediana Reunião Selic 30D'!$A$2:$XFC$10000,MATCH(D$1,'Mediana Reunião Selic 30D'!$A$2:$XDF$2,0),FALSE)=0,NA(),VLOOKUP(A205,'Mediana Reunião Selic 30D'!$A$2:$XFC$10000,MATCH(D$1,'Mediana Reunião Selic 30D'!$A$2:$XDF$2,0),FALSE))</f>
        <v>12.25</v>
      </c>
      <c r="E205" s="21">
        <f>IF(VLOOKUP(A205,'Mediana Reunião Selic 30D'!$A$2:$XFC$10000,MATCH(E$1,'Mediana Reunião Selic 30D'!$A$2:$XDF$2,0),FALSE)=0,NA(),VLOOKUP(A205,'Mediana Reunião Selic 30D'!$A$2:$XFC$10000,MATCH(E$1,'Mediana Reunião Selic 30D'!$A$2:$XDF$2,0),FALSE))</f>
        <v>11.75</v>
      </c>
      <c r="F205" s="21">
        <f>IF(VLOOKUP(A205,'Mediana Reunião Selic 30D'!$A$2:$XFC$10000,MATCH(F$1,'Mediana Reunião Selic 30D'!$A$2:$XDF$2,0),FALSE)=0,NA(),VLOOKUP(A205,'Mediana Reunião Selic 30D'!$A$2:$XFC$10000,MATCH(F$1,'Mediana Reunião Selic 30D'!$A$2:$XDF$2,0),FALSE))</f>
        <v>11.25</v>
      </c>
      <c r="G205" s="21" t="e">
        <f>IF(VLOOKUP(A205,'Mediana Reunião Selic 30D'!$A$2:$XFC$10000,MATCH(G$1,'Mediana Reunião Selic 30D'!$A$2:$XDF$2,0),FALSE)=0,NA(),VLOOKUP(A205,'Mediana Reunião Selic 30D'!$A$2:$XFC$10000,MATCH(G$1,'Mediana Reunião Selic 30D'!$A$2:$XDF$2,0),FALSE))</f>
        <v>#N/A</v>
      </c>
    </row>
    <row r="206" spans="1:7" x14ac:dyDescent="0.3">
      <c r="A206" s="20">
        <v>44859</v>
      </c>
      <c r="B206" s="21">
        <f>IF(VLOOKUP(A206,'Mediana Reunião Selic 30D'!$A$2:$XFC$10000,MATCH(B$1,'Mediana Reunião Selic 30D'!$A$2:$XDF$2,0),FALSE)=0,NA(),VLOOKUP(A206,'Mediana Reunião Selic 30D'!$A$2:$XFC$10000,MATCH(B$1,'Mediana Reunião Selic 30D'!$A$2:$XDF$2,0),FALSE))</f>
        <v>13.375</v>
      </c>
      <c r="C206" s="21">
        <f>IF(VLOOKUP(A206,'Mediana Reunião Selic 30D'!$A$2:$XFC$10000,MATCH(C$1,'Mediana Reunião Selic 30D'!$A$2:$XDF$2,0),FALSE)=0,NA(),VLOOKUP(A206,'Mediana Reunião Selic 30D'!$A$2:$XFC$10000,MATCH(C$1,'Mediana Reunião Selic 30D'!$A$2:$XDF$2,0),FALSE))</f>
        <v>12.75</v>
      </c>
      <c r="D206" s="21">
        <f>IF(VLOOKUP(A206,'Mediana Reunião Selic 30D'!$A$2:$XFC$10000,MATCH(D$1,'Mediana Reunião Selic 30D'!$A$2:$XDF$2,0),FALSE)=0,NA(),VLOOKUP(A206,'Mediana Reunião Selic 30D'!$A$2:$XFC$10000,MATCH(D$1,'Mediana Reunião Selic 30D'!$A$2:$XDF$2,0),FALSE))</f>
        <v>12.25</v>
      </c>
      <c r="E206" s="21">
        <f>IF(VLOOKUP(A206,'Mediana Reunião Selic 30D'!$A$2:$XFC$10000,MATCH(E$1,'Mediana Reunião Selic 30D'!$A$2:$XDF$2,0),FALSE)=0,NA(),VLOOKUP(A206,'Mediana Reunião Selic 30D'!$A$2:$XFC$10000,MATCH(E$1,'Mediana Reunião Selic 30D'!$A$2:$XDF$2,0),FALSE))</f>
        <v>11.75</v>
      </c>
      <c r="F206" s="21">
        <f>IF(VLOOKUP(A206,'Mediana Reunião Selic 30D'!$A$2:$XFC$10000,MATCH(F$1,'Mediana Reunião Selic 30D'!$A$2:$XDF$2,0),FALSE)=0,NA(),VLOOKUP(A206,'Mediana Reunião Selic 30D'!$A$2:$XFC$10000,MATCH(F$1,'Mediana Reunião Selic 30D'!$A$2:$XDF$2,0),FALSE))</f>
        <v>11.25</v>
      </c>
      <c r="G206" s="21" t="e">
        <f>IF(VLOOKUP(A206,'Mediana Reunião Selic 30D'!$A$2:$XFC$10000,MATCH(G$1,'Mediana Reunião Selic 30D'!$A$2:$XDF$2,0),FALSE)=0,NA(),VLOOKUP(A206,'Mediana Reunião Selic 30D'!$A$2:$XFC$10000,MATCH(G$1,'Mediana Reunião Selic 30D'!$A$2:$XDF$2,0),FALSE))</f>
        <v>#N/A</v>
      </c>
    </row>
    <row r="207" spans="1:7" x14ac:dyDescent="0.3">
      <c r="A207" s="20">
        <v>44860</v>
      </c>
      <c r="B207" s="21">
        <f>IF(VLOOKUP(A207,'Mediana Reunião Selic 30D'!$A$2:$XFC$10000,MATCH(B$1,'Mediana Reunião Selic 30D'!$A$2:$XDF$2,0),FALSE)=0,NA(),VLOOKUP(A207,'Mediana Reunião Selic 30D'!$A$2:$XFC$10000,MATCH(B$1,'Mediana Reunião Selic 30D'!$A$2:$XDF$2,0),FALSE))</f>
        <v>13.5</v>
      </c>
      <c r="C207" s="21">
        <f>IF(VLOOKUP(A207,'Mediana Reunião Selic 30D'!$A$2:$XFC$10000,MATCH(C$1,'Mediana Reunião Selic 30D'!$A$2:$XDF$2,0),FALSE)=0,NA(),VLOOKUP(A207,'Mediana Reunião Selic 30D'!$A$2:$XFC$10000,MATCH(C$1,'Mediana Reunião Selic 30D'!$A$2:$XDF$2,0),FALSE))</f>
        <v>12.75</v>
      </c>
      <c r="D207" s="21">
        <f>IF(VLOOKUP(A207,'Mediana Reunião Selic 30D'!$A$2:$XFC$10000,MATCH(D$1,'Mediana Reunião Selic 30D'!$A$2:$XDF$2,0),FALSE)=0,NA(),VLOOKUP(A207,'Mediana Reunião Selic 30D'!$A$2:$XFC$10000,MATCH(D$1,'Mediana Reunião Selic 30D'!$A$2:$XDF$2,0),FALSE))</f>
        <v>12.25</v>
      </c>
      <c r="E207" s="21">
        <f>IF(VLOOKUP(A207,'Mediana Reunião Selic 30D'!$A$2:$XFC$10000,MATCH(E$1,'Mediana Reunião Selic 30D'!$A$2:$XDF$2,0),FALSE)=0,NA(),VLOOKUP(A207,'Mediana Reunião Selic 30D'!$A$2:$XFC$10000,MATCH(E$1,'Mediana Reunião Selic 30D'!$A$2:$XDF$2,0),FALSE))</f>
        <v>11.75</v>
      </c>
      <c r="F207" s="21">
        <f>IF(VLOOKUP(A207,'Mediana Reunião Selic 30D'!$A$2:$XFC$10000,MATCH(F$1,'Mediana Reunião Selic 30D'!$A$2:$XDF$2,0),FALSE)=0,NA(),VLOOKUP(A207,'Mediana Reunião Selic 30D'!$A$2:$XFC$10000,MATCH(F$1,'Mediana Reunião Selic 30D'!$A$2:$XDF$2,0),FALSE))</f>
        <v>11.25</v>
      </c>
      <c r="G207" s="21" t="e">
        <f>IF(VLOOKUP(A207,'Mediana Reunião Selic 30D'!$A$2:$XFC$10000,MATCH(G$1,'Mediana Reunião Selic 30D'!$A$2:$XDF$2,0),FALSE)=0,NA(),VLOOKUP(A207,'Mediana Reunião Selic 30D'!$A$2:$XFC$10000,MATCH(G$1,'Mediana Reunião Selic 30D'!$A$2:$XDF$2,0),FALSE))</f>
        <v>#N/A</v>
      </c>
    </row>
    <row r="208" spans="1:7" x14ac:dyDescent="0.3">
      <c r="A208" s="20">
        <v>44861</v>
      </c>
      <c r="B208" s="21">
        <f>IF(VLOOKUP(A208,'Mediana Reunião Selic 30D'!$A$2:$XFC$10000,MATCH(B$1,'Mediana Reunião Selic 30D'!$A$2:$XDF$2,0),FALSE)=0,NA(),VLOOKUP(A208,'Mediana Reunião Selic 30D'!$A$2:$XFC$10000,MATCH(B$1,'Mediana Reunião Selic 30D'!$A$2:$XDF$2,0),FALSE))</f>
        <v>13.375</v>
      </c>
      <c r="C208" s="21">
        <f>IF(VLOOKUP(A208,'Mediana Reunião Selic 30D'!$A$2:$XFC$10000,MATCH(C$1,'Mediana Reunião Selic 30D'!$A$2:$XDF$2,0),FALSE)=0,NA(),VLOOKUP(A208,'Mediana Reunião Selic 30D'!$A$2:$XFC$10000,MATCH(C$1,'Mediana Reunião Selic 30D'!$A$2:$XDF$2,0),FALSE))</f>
        <v>12.875</v>
      </c>
      <c r="D208" s="21">
        <f>IF(VLOOKUP(A208,'Mediana Reunião Selic 30D'!$A$2:$XFC$10000,MATCH(D$1,'Mediana Reunião Selic 30D'!$A$2:$XDF$2,0),FALSE)=0,NA(),VLOOKUP(A208,'Mediana Reunião Selic 30D'!$A$2:$XFC$10000,MATCH(D$1,'Mediana Reunião Selic 30D'!$A$2:$XDF$2,0),FALSE))</f>
        <v>12.25</v>
      </c>
      <c r="E208" s="21">
        <f>IF(VLOOKUP(A208,'Mediana Reunião Selic 30D'!$A$2:$XFC$10000,MATCH(E$1,'Mediana Reunião Selic 30D'!$A$2:$XDF$2,0),FALSE)=0,NA(),VLOOKUP(A208,'Mediana Reunião Selic 30D'!$A$2:$XFC$10000,MATCH(E$1,'Mediana Reunião Selic 30D'!$A$2:$XDF$2,0),FALSE))</f>
        <v>11.75</v>
      </c>
      <c r="F208" s="21">
        <f>IF(VLOOKUP(A208,'Mediana Reunião Selic 30D'!$A$2:$XFC$10000,MATCH(F$1,'Mediana Reunião Selic 30D'!$A$2:$XDF$2,0),FALSE)=0,NA(),VLOOKUP(A208,'Mediana Reunião Selic 30D'!$A$2:$XFC$10000,MATCH(F$1,'Mediana Reunião Selic 30D'!$A$2:$XDF$2,0),FALSE))</f>
        <v>11.25</v>
      </c>
      <c r="G208" s="21" t="e">
        <f>IF(VLOOKUP(A208,'Mediana Reunião Selic 30D'!$A$2:$XFC$10000,MATCH(G$1,'Mediana Reunião Selic 30D'!$A$2:$XDF$2,0),FALSE)=0,NA(),VLOOKUP(A208,'Mediana Reunião Selic 30D'!$A$2:$XFC$10000,MATCH(G$1,'Mediana Reunião Selic 30D'!$A$2:$XDF$2,0),FALSE))</f>
        <v>#N/A</v>
      </c>
    </row>
    <row r="209" spans="1:7" x14ac:dyDescent="0.3">
      <c r="A209" s="20">
        <v>44862</v>
      </c>
      <c r="B209" s="21">
        <f>IF(VLOOKUP(A209,'Mediana Reunião Selic 30D'!$A$2:$XFC$10000,MATCH(B$1,'Mediana Reunião Selic 30D'!$A$2:$XDF$2,0),FALSE)=0,NA(),VLOOKUP(A209,'Mediana Reunião Selic 30D'!$A$2:$XFC$10000,MATCH(B$1,'Mediana Reunião Selic 30D'!$A$2:$XDF$2,0),FALSE))</f>
        <v>13.5</v>
      </c>
      <c r="C209" s="21">
        <f>IF(VLOOKUP(A209,'Mediana Reunião Selic 30D'!$A$2:$XFC$10000,MATCH(C$1,'Mediana Reunião Selic 30D'!$A$2:$XDF$2,0),FALSE)=0,NA(),VLOOKUP(A209,'Mediana Reunião Selic 30D'!$A$2:$XFC$10000,MATCH(C$1,'Mediana Reunião Selic 30D'!$A$2:$XDF$2,0),FALSE))</f>
        <v>12.875</v>
      </c>
      <c r="D209" s="21">
        <f>IF(VLOOKUP(A209,'Mediana Reunião Selic 30D'!$A$2:$XFC$10000,MATCH(D$1,'Mediana Reunião Selic 30D'!$A$2:$XDF$2,0),FALSE)=0,NA(),VLOOKUP(A209,'Mediana Reunião Selic 30D'!$A$2:$XFC$10000,MATCH(D$1,'Mediana Reunião Selic 30D'!$A$2:$XDF$2,0),FALSE))</f>
        <v>12.25</v>
      </c>
      <c r="E209" s="21">
        <f>IF(VLOOKUP(A209,'Mediana Reunião Selic 30D'!$A$2:$XFC$10000,MATCH(E$1,'Mediana Reunião Selic 30D'!$A$2:$XDF$2,0),FALSE)=0,NA(),VLOOKUP(A209,'Mediana Reunião Selic 30D'!$A$2:$XFC$10000,MATCH(E$1,'Mediana Reunião Selic 30D'!$A$2:$XDF$2,0),FALSE))</f>
        <v>11.75</v>
      </c>
      <c r="F209" s="21">
        <f>IF(VLOOKUP(A209,'Mediana Reunião Selic 30D'!$A$2:$XFC$10000,MATCH(F$1,'Mediana Reunião Selic 30D'!$A$2:$XDF$2,0),FALSE)=0,NA(),VLOOKUP(A209,'Mediana Reunião Selic 30D'!$A$2:$XFC$10000,MATCH(F$1,'Mediana Reunião Selic 30D'!$A$2:$XDF$2,0),FALSE))</f>
        <v>11.25</v>
      </c>
      <c r="G209" s="21" t="e">
        <f>IF(VLOOKUP(A209,'Mediana Reunião Selic 30D'!$A$2:$XFC$10000,MATCH(G$1,'Mediana Reunião Selic 30D'!$A$2:$XDF$2,0),FALSE)=0,NA(),VLOOKUP(A209,'Mediana Reunião Selic 30D'!$A$2:$XFC$10000,MATCH(G$1,'Mediana Reunião Selic 30D'!$A$2:$XDF$2,0),FALSE))</f>
        <v>#N/A</v>
      </c>
    </row>
    <row r="210" spans="1:7" x14ac:dyDescent="0.3">
      <c r="A210" s="20">
        <v>44865</v>
      </c>
      <c r="B210" s="21">
        <f>IF(VLOOKUP(A210,'Mediana Reunião Selic 30D'!$A$2:$XFC$10000,MATCH(B$1,'Mediana Reunião Selic 30D'!$A$2:$XDF$2,0),FALSE)=0,NA(),VLOOKUP(A210,'Mediana Reunião Selic 30D'!$A$2:$XFC$10000,MATCH(B$1,'Mediana Reunião Selic 30D'!$A$2:$XDF$2,0),FALSE))</f>
        <v>13.5</v>
      </c>
      <c r="C210" s="21">
        <f>IF(VLOOKUP(A210,'Mediana Reunião Selic 30D'!$A$2:$XFC$10000,MATCH(C$1,'Mediana Reunião Selic 30D'!$A$2:$XDF$2,0),FALSE)=0,NA(),VLOOKUP(A210,'Mediana Reunião Selic 30D'!$A$2:$XFC$10000,MATCH(C$1,'Mediana Reunião Selic 30D'!$A$2:$XDF$2,0),FALSE))</f>
        <v>12.875</v>
      </c>
      <c r="D210" s="21">
        <f>IF(VLOOKUP(A210,'Mediana Reunião Selic 30D'!$A$2:$XFC$10000,MATCH(D$1,'Mediana Reunião Selic 30D'!$A$2:$XDF$2,0),FALSE)=0,NA(),VLOOKUP(A210,'Mediana Reunião Selic 30D'!$A$2:$XFC$10000,MATCH(D$1,'Mediana Reunião Selic 30D'!$A$2:$XDF$2,0),FALSE))</f>
        <v>12.25</v>
      </c>
      <c r="E210" s="21">
        <f>IF(VLOOKUP(A210,'Mediana Reunião Selic 30D'!$A$2:$XFC$10000,MATCH(E$1,'Mediana Reunião Selic 30D'!$A$2:$XDF$2,0),FALSE)=0,NA(),VLOOKUP(A210,'Mediana Reunião Selic 30D'!$A$2:$XFC$10000,MATCH(E$1,'Mediana Reunião Selic 30D'!$A$2:$XDF$2,0),FALSE))</f>
        <v>11.75</v>
      </c>
      <c r="F210" s="21">
        <f>IF(VLOOKUP(A210,'Mediana Reunião Selic 30D'!$A$2:$XFC$10000,MATCH(F$1,'Mediana Reunião Selic 30D'!$A$2:$XDF$2,0),FALSE)=0,NA(),VLOOKUP(A210,'Mediana Reunião Selic 30D'!$A$2:$XFC$10000,MATCH(F$1,'Mediana Reunião Selic 30D'!$A$2:$XDF$2,0),FALSE))</f>
        <v>11.25</v>
      </c>
      <c r="G210" s="21" t="e">
        <f>IF(VLOOKUP(A210,'Mediana Reunião Selic 30D'!$A$2:$XFC$10000,MATCH(G$1,'Mediana Reunião Selic 30D'!$A$2:$XDF$2,0),FALSE)=0,NA(),VLOOKUP(A210,'Mediana Reunião Selic 30D'!$A$2:$XFC$10000,MATCH(G$1,'Mediana Reunião Selic 30D'!$A$2:$XDF$2,0),FALSE))</f>
        <v>#N/A</v>
      </c>
    </row>
    <row r="211" spans="1:7" x14ac:dyDescent="0.3">
      <c r="A211" s="20">
        <v>44866</v>
      </c>
      <c r="B211" s="21">
        <f>IF(VLOOKUP(A211,'Mediana Reunião Selic 30D'!$A$2:$XFC$10000,MATCH(B$1,'Mediana Reunião Selic 30D'!$A$2:$XDF$2,0),FALSE)=0,NA(),VLOOKUP(A211,'Mediana Reunião Selic 30D'!$A$2:$XFC$10000,MATCH(B$1,'Mediana Reunião Selic 30D'!$A$2:$XDF$2,0),FALSE))</f>
        <v>13.5</v>
      </c>
      <c r="C211" s="21">
        <f>IF(VLOOKUP(A211,'Mediana Reunião Selic 30D'!$A$2:$XFC$10000,MATCH(C$1,'Mediana Reunião Selic 30D'!$A$2:$XDF$2,0),FALSE)=0,NA(),VLOOKUP(A211,'Mediana Reunião Selic 30D'!$A$2:$XFC$10000,MATCH(C$1,'Mediana Reunião Selic 30D'!$A$2:$XDF$2,0),FALSE))</f>
        <v>12.75</v>
      </c>
      <c r="D211" s="21">
        <f>IF(VLOOKUP(A211,'Mediana Reunião Selic 30D'!$A$2:$XFC$10000,MATCH(D$1,'Mediana Reunião Selic 30D'!$A$2:$XDF$2,0),FALSE)=0,NA(),VLOOKUP(A211,'Mediana Reunião Selic 30D'!$A$2:$XFC$10000,MATCH(D$1,'Mediana Reunião Selic 30D'!$A$2:$XDF$2,0),FALSE))</f>
        <v>12.25</v>
      </c>
      <c r="E211" s="21">
        <f>IF(VLOOKUP(A211,'Mediana Reunião Selic 30D'!$A$2:$XFC$10000,MATCH(E$1,'Mediana Reunião Selic 30D'!$A$2:$XDF$2,0),FALSE)=0,NA(),VLOOKUP(A211,'Mediana Reunião Selic 30D'!$A$2:$XFC$10000,MATCH(E$1,'Mediana Reunião Selic 30D'!$A$2:$XDF$2,0),FALSE))</f>
        <v>11.75</v>
      </c>
      <c r="F211" s="21">
        <f>IF(VLOOKUP(A211,'Mediana Reunião Selic 30D'!$A$2:$XFC$10000,MATCH(F$1,'Mediana Reunião Selic 30D'!$A$2:$XDF$2,0),FALSE)=0,NA(),VLOOKUP(A211,'Mediana Reunião Selic 30D'!$A$2:$XFC$10000,MATCH(F$1,'Mediana Reunião Selic 30D'!$A$2:$XDF$2,0),FALSE))</f>
        <v>11.25</v>
      </c>
      <c r="G211" s="21" t="e">
        <f>IF(VLOOKUP(A211,'Mediana Reunião Selic 30D'!$A$2:$XFC$10000,MATCH(G$1,'Mediana Reunião Selic 30D'!$A$2:$XDF$2,0),FALSE)=0,NA(),VLOOKUP(A211,'Mediana Reunião Selic 30D'!$A$2:$XFC$10000,MATCH(G$1,'Mediana Reunião Selic 30D'!$A$2:$XDF$2,0),FALSE))</f>
        <v>#N/A</v>
      </c>
    </row>
    <row r="212" spans="1:7" x14ac:dyDescent="0.3">
      <c r="A212" s="20">
        <v>44868</v>
      </c>
      <c r="B212" s="21">
        <f>IF(VLOOKUP(A212,'Mediana Reunião Selic 30D'!$A$2:$XFC$10000,MATCH(B$1,'Mediana Reunião Selic 30D'!$A$2:$XDF$2,0),FALSE)=0,NA(),VLOOKUP(A212,'Mediana Reunião Selic 30D'!$A$2:$XFC$10000,MATCH(B$1,'Mediana Reunião Selic 30D'!$A$2:$XDF$2,0),FALSE))</f>
        <v>13.5</v>
      </c>
      <c r="C212" s="21">
        <f>IF(VLOOKUP(A212,'Mediana Reunião Selic 30D'!$A$2:$XFC$10000,MATCH(C$1,'Mediana Reunião Selic 30D'!$A$2:$XDF$2,0),FALSE)=0,NA(),VLOOKUP(A212,'Mediana Reunião Selic 30D'!$A$2:$XFC$10000,MATCH(C$1,'Mediana Reunião Selic 30D'!$A$2:$XDF$2,0),FALSE))</f>
        <v>12.875</v>
      </c>
      <c r="D212" s="21">
        <f>IF(VLOOKUP(A212,'Mediana Reunião Selic 30D'!$A$2:$XFC$10000,MATCH(D$1,'Mediana Reunião Selic 30D'!$A$2:$XDF$2,0),FALSE)=0,NA(),VLOOKUP(A212,'Mediana Reunião Selic 30D'!$A$2:$XFC$10000,MATCH(D$1,'Mediana Reunião Selic 30D'!$A$2:$XDF$2,0),FALSE))</f>
        <v>12.25</v>
      </c>
      <c r="E212" s="21">
        <f>IF(VLOOKUP(A212,'Mediana Reunião Selic 30D'!$A$2:$XFC$10000,MATCH(E$1,'Mediana Reunião Selic 30D'!$A$2:$XDF$2,0),FALSE)=0,NA(),VLOOKUP(A212,'Mediana Reunião Selic 30D'!$A$2:$XFC$10000,MATCH(E$1,'Mediana Reunião Selic 30D'!$A$2:$XDF$2,0),FALSE))</f>
        <v>11.75</v>
      </c>
      <c r="F212" s="21">
        <f>IF(VLOOKUP(A212,'Mediana Reunião Selic 30D'!$A$2:$XFC$10000,MATCH(F$1,'Mediana Reunião Selic 30D'!$A$2:$XDF$2,0),FALSE)=0,NA(),VLOOKUP(A212,'Mediana Reunião Selic 30D'!$A$2:$XFC$10000,MATCH(F$1,'Mediana Reunião Selic 30D'!$A$2:$XDF$2,0),FALSE))</f>
        <v>11.25</v>
      </c>
      <c r="G212" s="21" t="e">
        <f>IF(VLOOKUP(A212,'Mediana Reunião Selic 30D'!$A$2:$XFC$10000,MATCH(G$1,'Mediana Reunião Selic 30D'!$A$2:$XDF$2,0),FALSE)=0,NA(),VLOOKUP(A212,'Mediana Reunião Selic 30D'!$A$2:$XFC$10000,MATCH(G$1,'Mediana Reunião Selic 30D'!$A$2:$XDF$2,0),FALSE))</f>
        <v>#N/A</v>
      </c>
    </row>
    <row r="213" spans="1:7" x14ac:dyDescent="0.3">
      <c r="A213" s="20">
        <v>44869</v>
      </c>
      <c r="B213" s="21">
        <f>IF(VLOOKUP(A213,'Mediana Reunião Selic 30D'!$A$2:$XFC$10000,MATCH(B$1,'Mediana Reunião Selic 30D'!$A$2:$XDF$2,0),FALSE)=0,NA(),VLOOKUP(A213,'Mediana Reunião Selic 30D'!$A$2:$XFC$10000,MATCH(B$1,'Mediana Reunião Selic 30D'!$A$2:$XDF$2,0),FALSE))</f>
        <v>13.5</v>
      </c>
      <c r="C213" s="21">
        <f>IF(VLOOKUP(A213,'Mediana Reunião Selic 30D'!$A$2:$XFC$10000,MATCH(C$1,'Mediana Reunião Selic 30D'!$A$2:$XDF$2,0),FALSE)=0,NA(),VLOOKUP(A213,'Mediana Reunião Selic 30D'!$A$2:$XFC$10000,MATCH(C$1,'Mediana Reunião Selic 30D'!$A$2:$XDF$2,0),FALSE))</f>
        <v>12.75</v>
      </c>
      <c r="D213" s="21">
        <f>IF(VLOOKUP(A213,'Mediana Reunião Selic 30D'!$A$2:$XFC$10000,MATCH(D$1,'Mediana Reunião Selic 30D'!$A$2:$XDF$2,0),FALSE)=0,NA(),VLOOKUP(A213,'Mediana Reunião Selic 30D'!$A$2:$XFC$10000,MATCH(D$1,'Mediana Reunião Selic 30D'!$A$2:$XDF$2,0),FALSE))</f>
        <v>12.25</v>
      </c>
      <c r="E213" s="21">
        <f>IF(VLOOKUP(A213,'Mediana Reunião Selic 30D'!$A$2:$XFC$10000,MATCH(E$1,'Mediana Reunião Selic 30D'!$A$2:$XDF$2,0),FALSE)=0,NA(),VLOOKUP(A213,'Mediana Reunião Selic 30D'!$A$2:$XFC$10000,MATCH(E$1,'Mediana Reunião Selic 30D'!$A$2:$XDF$2,0),FALSE))</f>
        <v>11.75</v>
      </c>
      <c r="F213" s="21">
        <f>IF(VLOOKUP(A213,'Mediana Reunião Selic 30D'!$A$2:$XFC$10000,MATCH(F$1,'Mediana Reunião Selic 30D'!$A$2:$XDF$2,0),FALSE)=0,NA(),VLOOKUP(A213,'Mediana Reunião Selic 30D'!$A$2:$XFC$10000,MATCH(F$1,'Mediana Reunião Selic 30D'!$A$2:$XDF$2,0),FALSE))</f>
        <v>11.25</v>
      </c>
      <c r="G213" s="21" t="e">
        <f>IF(VLOOKUP(A213,'Mediana Reunião Selic 30D'!$A$2:$XFC$10000,MATCH(G$1,'Mediana Reunião Selic 30D'!$A$2:$XDF$2,0),FALSE)=0,NA(),VLOOKUP(A213,'Mediana Reunião Selic 30D'!$A$2:$XFC$10000,MATCH(G$1,'Mediana Reunião Selic 30D'!$A$2:$XDF$2,0),FALSE))</f>
        <v>#N/A</v>
      </c>
    </row>
    <row r="214" spans="1:7" x14ac:dyDescent="0.3">
      <c r="A214" s="20">
        <v>44872</v>
      </c>
      <c r="B214" s="21">
        <f>IF(VLOOKUP(A214,'Mediana Reunião Selic 30D'!$A$2:$XFC$10000,MATCH(B$1,'Mediana Reunião Selic 30D'!$A$2:$XDF$2,0),FALSE)=0,NA(),VLOOKUP(A214,'Mediana Reunião Selic 30D'!$A$2:$XFC$10000,MATCH(B$1,'Mediana Reunião Selic 30D'!$A$2:$XDF$2,0),FALSE))</f>
        <v>13.25</v>
      </c>
      <c r="C214" s="21">
        <f>IF(VLOOKUP(A214,'Mediana Reunião Selic 30D'!$A$2:$XFC$10000,MATCH(C$1,'Mediana Reunião Selic 30D'!$A$2:$XDF$2,0),FALSE)=0,NA(),VLOOKUP(A214,'Mediana Reunião Selic 30D'!$A$2:$XFC$10000,MATCH(C$1,'Mediana Reunião Selic 30D'!$A$2:$XDF$2,0),FALSE))</f>
        <v>12.75</v>
      </c>
      <c r="D214" s="21">
        <f>IF(VLOOKUP(A214,'Mediana Reunião Selic 30D'!$A$2:$XFC$10000,MATCH(D$1,'Mediana Reunião Selic 30D'!$A$2:$XDF$2,0),FALSE)=0,NA(),VLOOKUP(A214,'Mediana Reunião Selic 30D'!$A$2:$XFC$10000,MATCH(D$1,'Mediana Reunião Selic 30D'!$A$2:$XDF$2,0),FALSE))</f>
        <v>12.25</v>
      </c>
      <c r="E214" s="21">
        <f>IF(VLOOKUP(A214,'Mediana Reunião Selic 30D'!$A$2:$XFC$10000,MATCH(E$1,'Mediana Reunião Selic 30D'!$A$2:$XDF$2,0),FALSE)=0,NA(),VLOOKUP(A214,'Mediana Reunião Selic 30D'!$A$2:$XFC$10000,MATCH(E$1,'Mediana Reunião Selic 30D'!$A$2:$XDF$2,0),FALSE))</f>
        <v>11.75</v>
      </c>
      <c r="F214" s="21">
        <f>IF(VLOOKUP(A214,'Mediana Reunião Selic 30D'!$A$2:$XFC$10000,MATCH(F$1,'Mediana Reunião Selic 30D'!$A$2:$XDF$2,0),FALSE)=0,NA(),VLOOKUP(A214,'Mediana Reunião Selic 30D'!$A$2:$XFC$10000,MATCH(F$1,'Mediana Reunião Selic 30D'!$A$2:$XDF$2,0),FALSE))</f>
        <v>11.25</v>
      </c>
      <c r="G214" s="21" t="e">
        <f>IF(VLOOKUP(A214,'Mediana Reunião Selic 30D'!$A$2:$XFC$10000,MATCH(G$1,'Mediana Reunião Selic 30D'!$A$2:$XDF$2,0),FALSE)=0,NA(),VLOOKUP(A214,'Mediana Reunião Selic 30D'!$A$2:$XFC$10000,MATCH(G$1,'Mediana Reunião Selic 30D'!$A$2:$XDF$2,0),FALSE))</f>
        <v>#N/A</v>
      </c>
    </row>
    <row r="215" spans="1:7" x14ac:dyDescent="0.3">
      <c r="A215" s="20">
        <v>44873</v>
      </c>
      <c r="B215" s="21">
        <f>IF(VLOOKUP(A215,'Mediana Reunião Selic 30D'!$A$2:$XFC$10000,MATCH(B$1,'Mediana Reunião Selic 30D'!$A$2:$XDF$2,0),FALSE)=0,NA(),VLOOKUP(A215,'Mediana Reunião Selic 30D'!$A$2:$XFC$10000,MATCH(B$1,'Mediana Reunião Selic 30D'!$A$2:$XDF$2,0),FALSE))</f>
        <v>13.25</v>
      </c>
      <c r="C215" s="21">
        <f>IF(VLOOKUP(A215,'Mediana Reunião Selic 30D'!$A$2:$XFC$10000,MATCH(C$1,'Mediana Reunião Selic 30D'!$A$2:$XDF$2,0),FALSE)=0,NA(),VLOOKUP(A215,'Mediana Reunião Selic 30D'!$A$2:$XFC$10000,MATCH(C$1,'Mediana Reunião Selic 30D'!$A$2:$XDF$2,0),FALSE))</f>
        <v>12.75</v>
      </c>
      <c r="D215" s="21">
        <f>IF(VLOOKUP(A215,'Mediana Reunião Selic 30D'!$A$2:$XFC$10000,MATCH(D$1,'Mediana Reunião Selic 30D'!$A$2:$XDF$2,0),FALSE)=0,NA(),VLOOKUP(A215,'Mediana Reunião Selic 30D'!$A$2:$XFC$10000,MATCH(D$1,'Mediana Reunião Selic 30D'!$A$2:$XDF$2,0),FALSE))</f>
        <v>12.25</v>
      </c>
      <c r="E215" s="21">
        <f>IF(VLOOKUP(A215,'Mediana Reunião Selic 30D'!$A$2:$XFC$10000,MATCH(E$1,'Mediana Reunião Selic 30D'!$A$2:$XDF$2,0),FALSE)=0,NA(),VLOOKUP(A215,'Mediana Reunião Selic 30D'!$A$2:$XFC$10000,MATCH(E$1,'Mediana Reunião Selic 30D'!$A$2:$XDF$2,0),FALSE))</f>
        <v>11.75</v>
      </c>
      <c r="F215" s="21">
        <f>IF(VLOOKUP(A215,'Mediana Reunião Selic 30D'!$A$2:$XFC$10000,MATCH(F$1,'Mediana Reunião Selic 30D'!$A$2:$XDF$2,0),FALSE)=0,NA(),VLOOKUP(A215,'Mediana Reunião Selic 30D'!$A$2:$XFC$10000,MATCH(F$1,'Mediana Reunião Selic 30D'!$A$2:$XDF$2,0),FALSE))</f>
        <v>11.25</v>
      </c>
      <c r="G215" s="21" t="e">
        <f>IF(VLOOKUP(A215,'Mediana Reunião Selic 30D'!$A$2:$XFC$10000,MATCH(G$1,'Mediana Reunião Selic 30D'!$A$2:$XDF$2,0),FALSE)=0,NA(),VLOOKUP(A215,'Mediana Reunião Selic 30D'!$A$2:$XFC$10000,MATCH(G$1,'Mediana Reunião Selic 30D'!$A$2:$XDF$2,0),FALSE))</f>
        <v>#N/A</v>
      </c>
    </row>
    <row r="216" spans="1:7" x14ac:dyDescent="0.3">
      <c r="A216" s="20">
        <v>44874</v>
      </c>
      <c r="B216" s="21">
        <f>IF(VLOOKUP(A216,'Mediana Reunião Selic 30D'!$A$2:$XFC$10000,MATCH(B$1,'Mediana Reunião Selic 30D'!$A$2:$XDF$2,0),FALSE)=0,NA(),VLOOKUP(A216,'Mediana Reunião Selic 30D'!$A$2:$XFC$10000,MATCH(B$1,'Mediana Reunião Selic 30D'!$A$2:$XDF$2,0),FALSE))</f>
        <v>13.25</v>
      </c>
      <c r="C216" s="21">
        <f>IF(VLOOKUP(A216,'Mediana Reunião Selic 30D'!$A$2:$XFC$10000,MATCH(C$1,'Mediana Reunião Selic 30D'!$A$2:$XDF$2,0),FALSE)=0,NA(),VLOOKUP(A216,'Mediana Reunião Selic 30D'!$A$2:$XFC$10000,MATCH(C$1,'Mediana Reunião Selic 30D'!$A$2:$XDF$2,0),FALSE))</f>
        <v>12.75</v>
      </c>
      <c r="D216" s="21">
        <f>IF(VLOOKUP(A216,'Mediana Reunião Selic 30D'!$A$2:$XFC$10000,MATCH(D$1,'Mediana Reunião Selic 30D'!$A$2:$XDF$2,0),FALSE)=0,NA(),VLOOKUP(A216,'Mediana Reunião Selic 30D'!$A$2:$XFC$10000,MATCH(D$1,'Mediana Reunião Selic 30D'!$A$2:$XDF$2,0),FALSE))</f>
        <v>12.25</v>
      </c>
      <c r="E216" s="21">
        <f>IF(VLOOKUP(A216,'Mediana Reunião Selic 30D'!$A$2:$XFC$10000,MATCH(E$1,'Mediana Reunião Selic 30D'!$A$2:$XDF$2,0),FALSE)=0,NA(),VLOOKUP(A216,'Mediana Reunião Selic 30D'!$A$2:$XFC$10000,MATCH(E$1,'Mediana Reunião Selic 30D'!$A$2:$XDF$2,0),FALSE))</f>
        <v>11.75</v>
      </c>
      <c r="F216" s="21">
        <f>IF(VLOOKUP(A216,'Mediana Reunião Selic 30D'!$A$2:$XFC$10000,MATCH(F$1,'Mediana Reunião Selic 30D'!$A$2:$XDF$2,0),FALSE)=0,NA(),VLOOKUP(A216,'Mediana Reunião Selic 30D'!$A$2:$XFC$10000,MATCH(F$1,'Mediana Reunião Selic 30D'!$A$2:$XDF$2,0),FALSE))</f>
        <v>11.25</v>
      </c>
      <c r="G216" s="21" t="e">
        <f>IF(VLOOKUP(A216,'Mediana Reunião Selic 30D'!$A$2:$XFC$10000,MATCH(G$1,'Mediana Reunião Selic 30D'!$A$2:$XDF$2,0),FALSE)=0,NA(),VLOOKUP(A216,'Mediana Reunião Selic 30D'!$A$2:$XFC$10000,MATCH(G$1,'Mediana Reunião Selic 30D'!$A$2:$XDF$2,0),FALSE))</f>
        <v>#N/A</v>
      </c>
    </row>
    <row r="217" spans="1:7" x14ac:dyDescent="0.3">
      <c r="A217" s="20">
        <v>44875</v>
      </c>
      <c r="B217" s="21">
        <f>IF(VLOOKUP(A217,'Mediana Reunião Selic 30D'!$A$2:$XFC$10000,MATCH(B$1,'Mediana Reunião Selic 30D'!$A$2:$XDF$2,0),FALSE)=0,NA(),VLOOKUP(A217,'Mediana Reunião Selic 30D'!$A$2:$XFC$10000,MATCH(B$1,'Mediana Reunião Selic 30D'!$A$2:$XDF$2,0),FALSE))</f>
        <v>13.25</v>
      </c>
      <c r="C217" s="21">
        <f>IF(VLOOKUP(A217,'Mediana Reunião Selic 30D'!$A$2:$XFC$10000,MATCH(C$1,'Mediana Reunião Selic 30D'!$A$2:$XDF$2,0),FALSE)=0,NA(),VLOOKUP(A217,'Mediana Reunião Selic 30D'!$A$2:$XFC$10000,MATCH(C$1,'Mediana Reunião Selic 30D'!$A$2:$XDF$2,0),FALSE))</f>
        <v>12.75</v>
      </c>
      <c r="D217" s="21">
        <f>IF(VLOOKUP(A217,'Mediana Reunião Selic 30D'!$A$2:$XFC$10000,MATCH(D$1,'Mediana Reunião Selic 30D'!$A$2:$XDF$2,0),FALSE)=0,NA(),VLOOKUP(A217,'Mediana Reunião Selic 30D'!$A$2:$XFC$10000,MATCH(D$1,'Mediana Reunião Selic 30D'!$A$2:$XDF$2,0),FALSE))</f>
        <v>12.25</v>
      </c>
      <c r="E217" s="21">
        <f>IF(VLOOKUP(A217,'Mediana Reunião Selic 30D'!$A$2:$XFC$10000,MATCH(E$1,'Mediana Reunião Selic 30D'!$A$2:$XDF$2,0),FALSE)=0,NA(),VLOOKUP(A217,'Mediana Reunião Selic 30D'!$A$2:$XFC$10000,MATCH(E$1,'Mediana Reunião Selic 30D'!$A$2:$XDF$2,0),FALSE))</f>
        <v>11.75</v>
      </c>
      <c r="F217" s="21">
        <f>IF(VLOOKUP(A217,'Mediana Reunião Selic 30D'!$A$2:$XFC$10000,MATCH(F$1,'Mediana Reunião Selic 30D'!$A$2:$XDF$2,0),FALSE)=0,NA(),VLOOKUP(A217,'Mediana Reunião Selic 30D'!$A$2:$XFC$10000,MATCH(F$1,'Mediana Reunião Selic 30D'!$A$2:$XDF$2,0),FALSE))</f>
        <v>11.25</v>
      </c>
      <c r="G217" s="21" t="e">
        <f>IF(VLOOKUP(A217,'Mediana Reunião Selic 30D'!$A$2:$XFC$10000,MATCH(G$1,'Mediana Reunião Selic 30D'!$A$2:$XDF$2,0),FALSE)=0,NA(),VLOOKUP(A217,'Mediana Reunião Selic 30D'!$A$2:$XFC$10000,MATCH(G$1,'Mediana Reunião Selic 30D'!$A$2:$XDF$2,0),FALSE))</f>
        <v>#N/A</v>
      </c>
    </row>
    <row r="218" spans="1:7" x14ac:dyDescent="0.3">
      <c r="A218" s="20">
        <v>44876</v>
      </c>
      <c r="B218" s="21">
        <f>IF(VLOOKUP(A218,'Mediana Reunião Selic 30D'!$A$2:$XFC$10000,MATCH(B$1,'Mediana Reunião Selic 30D'!$A$2:$XDF$2,0),FALSE)=0,NA(),VLOOKUP(A218,'Mediana Reunião Selic 30D'!$A$2:$XFC$10000,MATCH(B$1,'Mediana Reunião Selic 30D'!$A$2:$XDF$2,0),FALSE))</f>
        <v>13.5</v>
      </c>
      <c r="C218" s="21">
        <f>IF(VLOOKUP(A218,'Mediana Reunião Selic 30D'!$A$2:$XFC$10000,MATCH(C$1,'Mediana Reunião Selic 30D'!$A$2:$XDF$2,0),FALSE)=0,NA(),VLOOKUP(A218,'Mediana Reunião Selic 30D'!$A$2:$XFC$10000,MATCH(C$1,'Mediana Reunião Selic 30D'!$A$2:$XDF$2,0),FALSE))</f>
        <v>13</v>
      </c>
      <c r="D218" s="21">
        <f>IF(VLOOKUP(A218,'Mediana Reunião Selic 30D'!$A$2:$XFC$10000,MATCH(D$1,'Mediana Reunião Selic 30D'!$A$2:$XDF$2,0),FALSE)=0,NA(),VLOOKUP(A218,'Mediana Reunião Selic 30D'!$A$2:$XFC$10000,MATCH(D$1,'Mediana Reunião Selic 30D'!$A$2:$XDF$2,0),FALSE))</f>
        <v>12.25</v>
      </c>
      <c r="E218" s="21">
        <f>IF(VLOOKUP(A218,'Mediana Reunião Selic 30D'!$A$2:$XFC$10000,MATCH(E$1,'Mediana Reunião Selic 30D'!$A$2:$XDF$2,0),FALSE)=0,NA(),VLOOKUP(A218,'Mediana Reunião Selic 30D'!$A$2:$XFC$10000,MATCH(E$1,'Mediana Reunião Selic 30D'!$A$2:$XDF$2,0),FALSE))</f>
        <v>11.75</v>
      </c>
      <c r="F218" s="21">
        <f>IF(VLOOKUP(A218,'Mediana Reunião Selic 30D'!$A$2:$XFC$10000,MATCH(F$1,'Mediana Reunião Selic 30D'!$A$2:$XDF$2,0),FALSE)=0,NA(),VLOOKUP(A218,'Mediana Reunião Selic 30D'!$A$2:$XFC$10000,MATCH(F$1,'Mediana Reunião Selic 30D'!$A$2:$XDF$2,0),FALSE))</f>
        <v>11.25</v>
      </c>
      <c r="G218" s="21" t="e">
        <f>IF(VLOOKUP(A218,'Mediana Reunião Selic 30D'!$A$2:$XFC$10000,MATCH(G$1,'Mediana Reunião Selic 30D'!$A$2:$XDF$2,0),FALSE)=0,NA(),VLOOKUP(A218,'Mediana Reunião Selic 30D'!$A$2:$XFC$10000,MATCH(G$1,'Mediana Reunião Selic 30D'!$A$2:$XDF$2,0),FALSE))</f>
        <v>#N/A</v>
      </c>
    </row>
    <row r="219" spans="1:7" x14ac:dyDescent="0.3">
      <c r="A219" s="20">
        <v>44879</v>
      </c>
      <c r="B219" s="21">
        <f>IF(VLOOKUP(A219,'Mediana Reunião Selic 30D'!$A$2:$XFC$10000,MATCH(B$1,'Mediana Reunião Selic 30D'!$A$2:$XDF$2,0),FALSE)=0,NA(),VLOOKUP(A219,'Mediana Reunião Selic 30D'!$A$2:$XFC$10000,MATCH(B$1,'Mediana Reunião Selic 30D'!$A$2:$XDF$2,0),FALSE))</f>
        <v>13.5</v>
      </c>
      <c r="C219" s="21">
        <f>IF(VLOOKUP(A219,'Mediana Reunião Selic 30D'!$A$2:$XFC$10000,MATCH(C$1,'Mediana Reunião Selic 30D'!$A$2:$XDF$2,0),FALSE)=0,NA(),VLOOKUP(A219,'Mediana Reunião Selic 30D'!$A$2:$XFC$10000,MATCH(C$1,'Mediana Reunião Selic 30D'!$A$2:$XDF$2,0),FALSE))</f>
        <v>13</v>
      </c>
      <c r="D219" s="21">
        <f>IF(VLOOKUP(A219,'Mediana Reunião Selic 30D'!$A$2:$XFC$10000,MATCH(D$1,'Mediana Reunião Selic 30D'!$A$2:$XDF$2,0),FALSE)=0,NA(),VLOOKUP(A219,'Mediana Reunião Selic 30D'!$A$2:$XFC$10000,MATCH(D$1,'Mediana Reunião Selic 30D'!$A$2:$XDF$2,0),FALSE))</f>
        <v>12.5</v>
      </c>
      <c r="E219" s="21">
        <f>IF(VLOOKUP(A219,'Mediana Reunião Selic 30D'!$A$2:$XFC$10000,MATCH(E$1,'Mediana Reunião Selic 30D'!$A$2:$XDF$2,0),FALSE)=0,NA(),VLOOKUP(A219,'Mediana Reunião Selic 30D'!$A$2:$XFC$10000,MATCH(E$1,'Mediana Reunião Selic 30D'!$A$2:$XDF$2,0),FALSE))</f>
        <v>11.75</v>
      </c>
      <c r="F219" s="21">
        <f>IF(VLOOKUP(A219,'Mediana Reunião Selic 30D'!$A$2:$XFC$10000,MATCH(F$1,'Mediana Reunião Selic 30D'!$A$2:$XDF$2,0),FALSE)=0,NA(),VLOOKUP(A219,'Mediana Reunião Selic 30D'!$A$2:$XFC$10000,MATCH(F$1,'Mediana Reunião Selic 30D'!$A$2:$XDF$2,0),FALSE))</f>
        <v>11.25</v>
      </c>
      <c r="G219" s="21" t="e">
        <f>IF(VLOOKUP(A219,'Mediana Reunião Selic 30D'!$A$2:$XFC$10000,MATCH(G$1,'Mediana Reunião Selic 30D'!$A$2:$XDF$2,0),FALSE)=0,NA(),VLOOKUP(A219,'Mediana Reunião Selic 30D'!$A$2:$XFC$10000,MATCH(G$1,'Mediana Reunião Selic 30D'!$A$2:$XDF$2,0),FALSE))</f>
        <v>#N/A</v>
      </c>
    </row>
    <row r="220" spans="1:7" x14ac:dyDescent="0.3">
      <c r="A220" s="20">
        <v>44881</v>
      </c>
      <c r="B220" s="21">
        <f>IF(VLOOKUP(A220,'Mediana Reunião Selic 30D'!$A$2:$XFC$10000,MATCH(B$1,'Mediana Reunião Selic 30D'!$A$2:$XDF$2,0),FALSE)=0,NA(),VLOOKUP(A220,'Mediana Reunião Selic 30D'!$A$2:$XFC$10000,MATCH(B$1,'Mediana Reunião Selic 30D'!$A$2:$XDF$2,0),FALSE))</f>
        <v>13.5</v>
      </c>
      <c r="C220" s="21">
        <f>IF(VLOOKUP(A220,'Mediana Reunião Selic 30D'!$A$2:$XFC$10000,MATCH(C$1,'Mediana Reunião Selic 30D'!$A$2:$XDF$2,0),FALSE)=0,NA(),VLOOKUP(A220,'Mediana Reunião Selic 30D'!$A$2:$XFC$10000,MATCH(C$1,'Mediana Reunião Selic 30D'!$A$2:$XDF$2,0),FALSE))</f>
        <v>13</v>
      </c>
      <c r="D220" s="21">
        <f>IF(VLOOKUP(A220,'Mediana Reunião Selic 30D'!$A$2:$XFC$10000,MATCH(D$1,'Mediana Reunião Selic 30D'!$A$2:$XDF$2,0),FALSE)=0,NA(),VLOOKUP(A220,'Mediana Reunião Selic 30D'!$A$2:$XFC$10000,MATCH(D$1,'Mediana Reunião Selic 30D'!$A$2:$XDF$2,0),FALSE))</f>
        <v>12.5</v>
      </c>
      <c r="E220" s="21">
        <f>IF(VLOOKUP(A220,'Mediana Reunião Selic 30D'!$A$2:$XFC$10000,MATCH(E$1,'Mediana Reunião Selic 30D'!$A$2:$XDF$2,0),FALSE)=0,NA(),VLOOKUP(A220,'Mediana Reunião Selic 30D'!$A$2:$XFC$10000,MATCH(E$1,'Mediana Reunião Selic 30D'!$A$2:$XDF$2,0),FALSE))</f>
        <v>11.75</v>
      </c>
      <c r="F220" s="21">
        <f>IF(VLOOKUP(A220,'Mediana Reunião Selic 30D'!$A$2:$XFC$10000,MATCH(F$1,'Mediana Reunião Selic 30D'!$A$2:$XDF$2,0),FALSE)=0,NA(),VLOOKUP(A220,'Mediana Reunião Selic 30D'!$A$2:$XFC$10000,MATCH(F$1,'Mediana Reunião Selic 30D'!$A$2:$XDF$2,0),FALSE))</f>
        <v>11.25</v>
      </c>
      <c r="G220" s="21" t="e">
        <f>IF(VLOOKUP(A220,'Mediana Reunião Selic 30D'!$A$2:$XFC$10000,MATCH(G$1,'Mediana Reunião Selic 30D'!$A$2:$XDF$2,0),FALSE)=0,NA(),VLOOKUP(A220,'Mediana Reunião Selic 30D'!$A$2:$XFC$10000,MATCH(G$1,'Mediana Reunião Selic 30D'!$A$2:$XDF$2,0),FALSE))</f>
        <v>#N/A</v>
      </c>
    </row>
    <row r="221" spans="1:7" x14ac:dyDescent="0.3">
      <c r="A221" s="20">
        <v>44882</v>
      </c>
      <c r="B221" s="21">
        <f>IF(VLOOKUP(A221,'Mediana Reunião Selic 30D'!$A$2:$XFC$10000,MATCH(B$1,'Mediana Reunião Selic 30D'!$A$2:$XDF$2,0),FALSE)=0,NA(),VLOOKUP(A221,'Mediana Reunião Selic 30D'!$A$2:$XFC$10000,MATCH(B$1,'Mediana Reunião Selic 30D'!$A$2:$XDF$2,0),FALSE))</f>
        <v>13.5</v>
      </c>
      <c r="C221" s="21">
        <f>IF(VLOOKUP(A221,'Mediana Reunião Selic 30D'!$A$2:$XFC$10000,MATCH(C$1,'Mediana Reunião Selic 30D'!$A$2:$XDF$2,0),FALSE)=0,NA(),VLOOKUP(A221,'Mediana Reunião Selic 30D'!$A$2:$XFC$10000,MATCH(C$1,'Mediana Reunião Selic 30D'!$A$2:$XDF$2,0),FALSE))</f>
        <v>13</v>
      </c>
      <c r="D221" s="21">
        <f>IF(VLOOKUP(A221,'Mediana Reunião Selic 30D'!$A$2:$XFC$10000,MATCH(D$1,'Mediana Reunião Selic 30D'!$A$2:$XDF$2,0),FALSE)=0,NA(),VLOOKUP(A221,'Mediana Reunião Selic 30D'!$A$2:$XFC$10000,MATCH(D$1,'Mediana Reunião Selic 30D'!$A$2:$XDF$2,0),FALSE))</f>
        <v>12.5</v>
      </c>
      <c r="E221" s="21">
        <f>IF(VLOOKUP(A221,'Mediana Reunião Selic 30D'!$A$2:$XFC$10000,MATCH(E$1,'Mediana Reunião Selic 30D'!$A$2:$XDF$2,0),FALSE)=0,NA(),VLOOKUP(A221,'Mediana Reunião Selic 30D'!$A$2:$XFC$10000,MATCH(E$1,'Mediana Reunião Selic 30D'!$A$2:$XDF$2,0),FALSE))</f>
        <v>11.75</v>
      </c>
      <c r="F221" s="21">
        <f>IF(VLOOKUP(A221,'Mediana Reunião Selic 30D'!$A$2:$XFC$10000,MATCH(F$1,'Mediana Reunião Selic 30D'!$A$2:$XDF$2,0),FALSE)=0,NA(),VLOOKUP(A221,'Mediana Reunião Selic 30D'!$A$2:$XFC$10000,MATCH(F$1,'Mediana Reunião Selic 30D'!$A$2:$XDF$2,0),FALSE))</f>
        <v>11.25</v>
      </c>
      <c r="G221" s="21" t="e">
        <f>IF(VLOOKUP(A221,'Mediana Reunião Selic 30D'!$A$2:$XFC$10000,MATCH(G$1,'Mediana Reunião Selic 30D'!$A$2:$XDF$2,0),FALSE)=0,NA(),VLOOKUP(A221,'Mediana Reunião Selic 30D'!$A$2:$XFC$10000,MATCH(G$1,'Mediana Reunião Selic 30D'!$A$2:$XDF$2,0),FALSE))</f>
        <v>#N/A</v>
      </c>
    </row>
    <row r="222" spans="1:7" x14ac:dyDescent="0.3">
      <c r="A222" s="20">
        <v>44883</v>
      </c>
      <c r="B222" s="21">
        <f>IF(VLOOKUP(A222,'Mediana Reunião Selic 30D'!$A$2:$XFC$10000,MATCH(B$1,'Mediana Reunião Selic 30D'!$A$2:$XDF$2,0),FALSE)=0,NA(),VLOOKUP(A222,'Mediana Reunião Selic 30D'!$A$2:$XFC$10000,MATCH(B$1,'Mediana Reunião Selic 30D'!$A$2:$XDF$2,0),FALSE))</f>
        <v>13.5</v>
      </c>
      <c r="C222" s="21">
        <f>IF(VLOOKUP(A222,'Mediana Reunião Selic 30D'!$A$2:$XFC$10000,MATCH(C$1,'Mediana Reunião Selic 30D'!$A$2:$XDF$2,0),FALSE)=0,NA(),VLOOKUP(A222,'Mediana Reunião Selic 30D'!$A$2:$XFC$10000,MATCH(C$1,'Mediana Reunião Selic 30D'!$A$2:$XDF$2,0),FALSE))</f>
        <v>13</v>
      </c>
      <c r="D222" s="21">
        <f>IF(VLOOKUP(A222,'Mediana Reunião Selic 30D'!$A$2:$XFC$10000,MATCH(D$1,'Mediana Reunião Selic 30D'!$A$2:$XDF$2,0),FALSE)=0,NA(),VLOOKUP(A222,'Mediana Reunião Selic 30D'!$A$2:$XFC$10000,MATCH(D$1,'Mediana Reunião Selic 30D'!$A$2:$XDF$2,0),FALSE))</f>
        <v>12.5</v>
      </c>
      <c r="E222" s="21">
        <f>IF(VLOOKUP(A222,'Mediana Reunião Selic 30D'!$A$2:$XFC$10000,MATCH(E$1,'Mediana Reunião Selic 30D'!$A$2:$XDF$2,0),FALSE)=0,NA(),VLOOKUP(A222,'Mediana Reunião Selic 30D'!$A$2:$XFC$10000,MATCH(E$1,'Mediana Reunião Selic 30D'!$A$2:$XDF$2,0),FALSE))</f>
        <v>12</v>
      </c>
      <c r="F222" s="21">
        <f>IF(VLOOKUP(A222,'Mediana Reunião Selic 30D'!$A$2:$XFC$10000,MATCH(F$1,'Mediana Reunião Selic 30D'!$A$2:$XDF$2,0),FALSE)=0,NA(),VLOOKUP(A222,'Mediana Reunião Selic 30D'!$A$2:$XFC$10000,MATCH(F$1,'Mediana Reunião Selic 30D'!$A$2:$XDF$2,0),FALSE))</f>
        <v>11.5</v>
      </c>
      <c r="G222" s="21" t="e">
        <f>IF(VLOOKUP(A222,'Mediana Reunião Selic 30D'!$A$2:$XFC$10000,MATCH(G$1,'Mediana Reunião Selic 30D'!$A$2:$XDF$2,0),FALSE)=0,NA(),VLOOKUP(A222,'Mediana Reunião Selic 30D'!$A$2:$XFC$10000,MATCH(G$1,'Mediana Reunião Selic 30D'!$A$2:$XDF$2,0),FALSE))</f>
        <v>#N/A</v>
      </c>
    </row>
    <row r="223" spans="1:7" x14ac:dyDescent="0.3">
      <c r="A223" s="20">
        <v>44886</v>
      </c>
      <c r="B223" s="21">
        <f>IF(VLOOKUP(A223,'Mediana Reunião Selic 30D'!$A$2:$XFC$10000,MATCH(B$1,'Mediana Reunião Selic 30D'!$A$2:$XDF$2,0),FALSE)=0,NA(),VLOOKUP(A223,'Mediana Reunião Selic 30D'!$A$2:$XFC$10000,MATCH(B$1,'Mediana Reunião Selic 30D'!$A$2:$XDF$2,0),FALSE))</f>
        <v>13.5</v>
      </c>
      <c r="C223" s="21">
        <f>IF(VLOOKUP(A223,'Mediana Reunião Selic 30D'!$A$2:$XFC$10000,MATCH(C$1,'Mediana Reunião Selic 30D'!$A$2:$XDF$2,0),FALSE)=0,NA(),VLOOKUP(A223,'Mediana Reunião Selic 30D'!$A$2:$XFC$10000,MATCH(C$1,'Mediana Reunião Selic 30D'!$A$2:$XDF$2,0),FALSE))</f>
        <v>13</v>
      </c>
      <c r="D223" s="21">
        <f>IF(VLOOKUP(A223,'Mediana Reunião Selic 30D'!$A$2:$XFC$10000,MATCH(D$1,'Mediana Reunião Selic 30D'!$A$2:$XDF$2,0),FALSE)=0,NA(),VLOOKUP(A223,'Mediana Reunião Selic 30D'!$A$2:$XFC$10000,MATCH(D$1,'Mediana Reunião Selic 30D'!$A$2:$XDF$2,0),FALSE))</f>
        <v>12.5</v>
      </c>
      <c r="E223" s="21">
        <f>IF(VLOOKUP(A223,'Mediana Reunião Selic 30D'!$A$2:$XFC$10000,MATCH(E$1,'Mediana Reunião Selic 30D'!$A$2:$XDF$2,0),FALSE)=0,NA(),VLOOKUP(A223,'Mediana Reunião Selic 30D'!$A$2:$XFC$10000,MATCH(E$1,'Mediana Reunião Selic 30D'!$A$2:$XDF$2,0),FALSE))</f>
        <v>12</v>
      </c>
      <c r="F223" s="21">
        <f>IF(VLOOKUP(A223,'Mediana Reunião Selic 30D'!$A$2:$XFC$10000,MATCH(F$1,'Mediana Reunião Selic 30D'!$A$2:$XDF$2,0),FALSE)=0,NA(),VLOOKUP(A223,'Mediana Reunião Selic 30D'!$A$2:$XFC$10000,MATCH(F$1,'Mediana Reunião Selic 30D'!$A$2:$XDF$2,0),FALSE))</f>
        <v>11.5</v>
      </c>
      <c r="G223" s="21" t="e">
        <f>IF(VLOOKUP(A223,'Mediana Reunião Selic 30D'!$A$2:$XFC$10000,MATCH(G$1,'Mediana Reunião Selic 30D'!$A$2:$XDF$2,0),FALSE)=0,NA(),VLOOKUP(A223,'Mediana Reunião Selic 30D'!$A$2:$XFC$10000,MATCH(G$1,'Mediana Reunião Selic 30D'!$A$2:$XDF$2,0),FALSE))</f>
        <v>#N/A</v>
      </c>
    </row>
    <row r="224" spans="1:7" x14ac:dyDescent="0.3">
      <c r="A224" s="20">
        <v>44887</v>
      </c>
      <c r="B224" s="21">
        <f>IF(VLOOKUP(A224,'Mediana Reunião Selic 30D'!$A$2:$XFC$10000,MATCH(B$1,'Mediana Reunião Selic 30D'!$A$2:$XDF$2,0),FALSE)=0,NA(),VLOOKUP(A224,'Mediana Reunião Selic 30D'!$A$2:$XFC$10000,MATCH(B$1,'Mediana Reunião Selic 30D'!$A$2:$XDF$2,0),FALSE))</f>
        <v>13.5</v>
      </c>
      <c r="C224" s="21">
        <f>IF(VLOOKUP(A224,'Mediana Reunião Selic 30D'!$A$2:$XFC$10000,MATCH(C$1,'Mediana Reunião Selic 30D'!$A$2:$XDF$2,0),FALSE)=0,NA(),VLOOKUP(A224,'Mediana Reunião Selic 30D'!$A$2:$XFC$10000,MATCH(C$1,'Mediana Reunião Selic 30D'!$A$2:$XDF$2,0),FALSE))</f>
        <v>13</v>
      </c>
      <c r="D224" s="21">
        <f>IF(VLOOKUP(A224,'Mediana Reunião Selic 30D'!$A$2:$XFC$10000,MATCH(D$1,'Mediana Reunião Selic 30D'!$A$2:$XDF$2,0),FALSE)=0,NA(),VLOOKUP(A224,'Mediana Reunião Selic 30D'!$A$2:$XFC$10000,MATCH(D$1,'Mediana Reunião Selic 30D'!$A$2:$XDF$2,0),FALSE))</f>
        <v>12.5</v>
      </c>
      <c r="E224" s="21">
        <f>IF(VLOOKUP(A224,'Mediana Reunião Selic 30D'!$A$2:$XFC$10000,MATCH(E$1,'Mediana Reunião Selic 30D'!$A$2:$XDF$2,0),FALSE)=0,NA(),VLOOKUP(A224,'Mediana Reunião Selic 30D'!$A$2:$XFC$10000,MATCH(E$1,'Mediana Reunião Selic 30D'!$A$2:$XDF$2,0),FALSE))</f>
        <v>12</v>
      </c>
      <c r="F224" s="21">
        <f>IF(VLOOKUP(A224,'Mediana Reunião Selic 30D'!$A$2:$XFC$10000,MATCH(F$1,'Mediana Reunião Selic 30D'!$A$2:$XDF$2,0),FALSE)=0,NA(),VLOOKUP(A224,'Mediana Reunião Selic 30D'!$A$2:$XFC$10000,MATCH(F$1,'Mediana Reunião Selic 30D'!$A$2:$XDF$2,0),FALSE))</f>
        <v>11.5</v>
      </c>
      <c r="G224" s="21" t="e">
        <f>IF(VLOOKUP(A224,'Mediana Reunião Selic 30D'!$A$2:$XFC$10000,MATCH(G$1,'Mediana Reunião Selic 30D'!$A$2:$XDF$2,0),FALSE)=0,NA(),VLOOKUP(A224,'Mediana Reunião Selic 30D'!$A$2:$XFC$10000,MATCH(G$1,'Mediana Reunião Selic 30D'!$A$2:$XDF$2,0),FALSE))</f>
        <v>#N/A</v>
      </c>
    </row>
    <row r="225" spans="1:7" x14ac:dyDescent="0.3">
      <c r="A225" s="20">
        <v>44888</v>
      </c>
      <c r="B225" s="21">
        <f>IF(VLOOKUP(A225,'Mediana Reunião Selic 30D'!$A$2:$XFC$10000,MATCH(B$1,'Mediana Reunião Selic 30D'!$A$2:$XDF$2,0),FALSE)=0,NA(),VLOOKUP(A225,'Mediana Reunião Selic 30D'!$A$2:$XFC$10000,MATCH(B$1,'Mediana Reunião Selic 30D'!$A$2:$XDF$2,0),FALSE))</f>
        <v>13.5</v>
      </c>
      <c r="C225" s="21">
        <f>IF(VLOOKUP(A225,'Mediana Reunião Selic 30D'!$A$2:$XFC$10000,MATCH(C$1,'Mediana Reunião Selic 30D'!$A$2:$XDF$2,0),FALSE)=0,NA(),VLOOKUP(A225,'Mediana Reunião Selic 30D'!$A$2:$XFC$10000,MATCH(C$1,'Mediana Reunião Selic 30D'!$A$2:$XDF$2,0),FALSE))</f>
        <v>13</v>
      </c>
      <c r="D225" s="21">
        <f>IF(VLOOKUP(A225,'Mediana Reunião Selic 30D'!$A$2:$XFC$10000,MATCH(D$1,'Mediana Reunião Selic 30D'!$A$2:$XDF$2,0),FALSE)=0,NA(),VLOOKUP(A225,'Mediana Reunião Selic 30D'!$A$2:$XFC$10000,MATCH(D$1,'Mediana Reunião Selic 30D'!$A$2:$XDF$2,0),FALSE))</f>
        <v>12.5</v>
      </c>
      <c r="E225" s="21">
        <f>IF(VLOOKUP(A225,'Mediana Reunião Selic 30D'!$A$2:$XFC$10000,MATCH(E$1,'Mediana Reunião Selic 30D'!$A$2:$XDF$2,0),FALSE)=0,NA(),VLOOKUP(A225,'Mediana Reunião Selic 30D'!$A$2:$XFC$10000,MATCH(E$1,'Mediana Reunião Selic 30D'!$A$2:$XDF$2,0),FALSE))</f>
        <v>12</v>
      </c>
      <c r="F225" s="21">
        <f>IF(VLOOKUP(A225,'Mediana Reunião Selic 30D'!$A$2:$XFC$10000,MATCH(F$1,'Mediana Reunião Selic 30D'!$A$2:$XDF$2,0),FALSE)=0,NA(),VLOOKUP(A225,'Mediana Reunião Selic 30D'!$A$2:$XFC$10000,MATCH(F$1,'Mediana Reunião Selic 30D'!$A$2:$XDF$2,0),FALSE))</f>
        <v>11.5</v>
      </c>
      <c r="G225" s="21" t="e">
        <f>IF(VLOOKUP(A225,'Mediana Reunião Selic 30D'!$A$2:$XFC$10000,MATCH(G$1,'Mediana Reunião Selic 30D'!$A$2:$XDF$2,0),FALSE)=0,NA(),VLOOKUP(A225,'Mediana Reunião Selic 30D'!$A$2:$XFC$10000,MATCH(G$1,'Mediana Reunião Selic 30D'!$A$2:$XDF$2,0),FALSE))</f>
        <v>#N/A</v>
      </c>
    </row>
    <row r="226" spans="1:7" x14ac:dyDescent="0.3">
      <c r="A226" s="20">
        <v>44889</v>
      </c>
      <c r="B226" s="21">
        <f>IF(VLOOKUP(A226,'Mediana Reunião Selic 30D'!$A$2:$XFC$10000,MATCH(B$1,'Mediana Reunião Selic 30D'!$A$2:$XDF$2,0),FALSE)=0,NA(),VLOOKUP(A226,'Mediana Reunião Selic 30D'!$A$2:$XFC$10000,MATCH(B$1,'Mediana Reunião Selic 30D'!$A$2:$XDF$2,0),FALSE))</f>
        <v>13.5</v>
      </c>
      <c r="C226" s="21">
        <f>IF(VLOOKUP(A226,'Mediana Reunião Selic 30D'!$A$2:$XFC$10000,MATCH(C$1,'Mediana Reunião Selic 30D'!$A$2:$XDF$2,0),FALSE)=0,NA(),VLOOKUP(A226,'Mediana Reunião Selic 30D'!$A$2:$XFC$10000,MATCH(C$1,'Mediana Reunião Selic 30D'!$A$2:$XDF$2,0),FALSE))</f>
        <v>13.25</v>
      </c>
      <c r="D226" s="21">
        <f>IF(VLOOKUP(A226,'Mediana Reunião Selic 30D'!$A$2:$XFC$10000,MATCH(D$1,'Mediana Reunião Selic 30D'!$A$2:$XDF$2,0),FALSE)=0,NA(),VLOOKUP(A226,'Mediana Reunião Selic 30D'!$A$2:$XFC$10000,MATCH(D$1,'Mediana Reunião Selic 30D'!$A$2:$XDF$2,0),FALSE))</f>
        <v>12.5</v>
      </c>
      <c r="E226" s="21">
        <f>IF(VLOOKUP(A226,'Mediana Reunião Selic 30D'!$A$2:$XFC$10000,MATCH(E$1,'Mediana Reunião Selic 30D'!$A$2:$XDF$2,0),FALSE)=0,NA(),VLOOKUP(A226,'Mediana Reunião Selic 30D'!$A$2:$XFC$10000,MATCH(E$1,'Mediana Reunião Selic 30D'!$A$2:$XDF$2,0),FALSE))</f>
        <v>12</v>
      </c>
      <c r="F226" s="21">
        <f>IF(VLOOKUP(A226,'Mediana Reunião Selic 30D'!$A$2:$XFC$10000,MATCH(F$1,'Mediana Reunião Selic 30D'!$A$2:$XDF$2,0),FALSE)=0,NA(),VLOOKUP(A226,'Mediana Reunião Selic 30D'!$A$2:$XFC$10000,MATCH(F$1,'Mediana Reunião Selic 30D'!$A$2:$XDF$2,0),FALSE))</f>
        <v>11.5</v>
      </c>
      <c r="G226" s="21" t="e">
        <f>IF(VLOOKUP(A226,'Mediana Reunião Selic 30D'!$A$2:$XFC$10000,MATCH(G$1,'Mediana Reunião Selic 30D'!$A$2:$XDF$2,0),FALSE)=0,NA(),VLOOKUP(A226,'Mediana Reunião Selic 30D'!$A$2:$XFC$10000,MATCH(G$1,'Mediana Reunião Selic 30D'!$A$2:$XDF$2,0),FALSE))</f>
        <v>#N/A</v>
      </c>
    </row>
    <row r="227" spans="1:7" x14ac:dyDescent="0.3">
      <c r="A227" s="20">
        <v>44890</v>
      </c>
      <c r="B227" s="21">
        <f>IF(VLOOKUP(A227,'Mediana Reunião Selic 30D'!$A$2:$XFC$10000,MATCH(B$1,'Mediana Reunião Selic 30D'!$A$2:$XDF$2,0),FALSE)=0,NA(),VLOOKUP(A227,'Mediana Reunião Selic 30D'!$A$2:$XFC$10000,MATCH(B$1,'Mediana Reunião Selic 30D'!$A$2:$XDF$2,0),FALSE))</f>
        <v>13.75</v>
      </c>
      <c r="C227" s="21">
        <f>IF(VLOOKUP(A227,'Mediana Reunião Selic 30D'!$A$2:$XFC$10000,MATCH(C$1,'Mediana Reunião Selic 30D'!$A$2:$XDF$2,0),FALSE)=0,NA(),VLOOKUP(A227,'Mediana Reunião Selic 30D'!$A$2:$XFC$10000,MATCH(C$1,'Mediana Reunião Selic 30D'!$A$2:$XDF$2,0),FALSE))</f>
        <v>13.25</v>
      </c>
      <c r="D227" s="21">
        <f>IF(VLOOKUP(A227,'Mediana Reunião Selic 30D'!$A$2:$XFC$10000,MATCH(D$1,'Mediana Reunião Selic 30D'!$A$2:$XDF$2,0),FALSE)=0,NA(),VLOOKUP(A227,'Mediana Reunião Selic 30D'!$A$2:$XFC$10000,MATCH(D$1,'Mediana Reunião Selic 30D'!$A$2:$XDF$2,0),FALSE))</f>
        <v>12.5</v>
      </c>
      <c r="E227" s="21">
        <f>IF(VLOOKUP(A227,'Mediana Reunião Selic 30D'!$A$2:$XFC$10000,MATCH(E$1,'Mediana Reunião Selic 30D'!$A$2:$XDF$2,0),FALSE)=0,NA(),VLOOKUP(A227,'Mediana Reunião Selic 30D'!$A$2:$XFC$10000,MATCH(E$1,'Mediana Reunião Selic 30D'!$A$2:$XDF$2,0),FALSE))</f>
        <v>12</v>
      </c>
      <c r="F227" s="21">
        <f>IF(VLOOKUP(A227,'Mediana Reunião Selic 30D'!$A$2:$XFC$10000,MATCH(F$1,'Mediana Reunião Selic 30D'!$A$2:$XDF$2,0),FALSE)=0,NA(),VLOOKUP(A227,'Mediana Reunião Selic 30D'!$A$2:$XFC$10000,MATCH(F$1,'Mediana Reunião Selic 30D'!$A$2:$XDF$2,0),FALSE))</f>
        <v>11.5</v>
      </c>
      <c r="G227" s="21" t="e">
        <f>IF(VLOOKUP(A227,'Mediana Reunião Selic 30D'!$A$2:$XFC$10000,MATCH(G$1,'Mediana Reunião Selic 30D'!$A$2:$XDF$2,0),FALSE)=0,NA(),VLOOKUP(A227,'Mediana Reunião Selic 30D'!$A$2:$XFC$10000,MATCH(G$1,'Mediana Reunião Selic 30D'!$A$2:$XDF$2,0),FALSE))</f>
        <v>#N/A</v>
      </c>
    </row>
    <row r="228" spans="1:7" x14ac:dyDescent="0.3">
      <c r="A228" s="20">
        <v>44893</v>
      </c>
      <c r="B228" s="21">
        <f>IF(VLOOKUP(A228,'Mediana Reunião Selic 30D'!$A$2:$XFC$10000,MATCH(B$1,'Mediana Reunião Selic 30D'!$A$2:$XDF$2,0),FALSE)=0,NA(),VLOOKUP(A228,'Mediana Reunião Selic 30D'!$A$2:$XFC$10000,MATCH(B$1,'Mediana Reunião Selic 30D'!$A$2:$XDF$2,0),FALSE))</f>
        <v>13.75</v>
      </c>
      <c r="C228" s="21">
        <f>IF(VLOOKUP(A228,'Mediana Reunião Selic 30D'!$A$2:$XFC$10000,MATCH(C$1,'Mediana Reunião Selic 30D'!$A$2:$XDF$2,0),FALSE)=0,NA(),VLOOKUP(A228,'Mediana Reunião Selic 30D'!$A$2:$XFC$10000,MATCH(C$1,'Mediana Reunião Selic 30D'!$A$2:$XDF$2,0),FALSE))</f>
        <v>13.25</v>
      </c>
      <c r="D228" s="21">
        <f>IF(VLOOKUP(A228,'Mediana Reunião Selic 30D'!$A$2:$XFC$10000,MATCH(D$1,'Mediana Reunião Selic 30D'!$A$2:$XDF$2,0),FALSE)=0,NA(),VLOOKUP(A228,'Mediana Reunião Selic 30D'!$A$2:$XFC$10000,MATCH(D$1,'Mediana Reunião Selic 30D'!$A$2:$XDF$2,0),FALSE))</f>
        <v>12.5</v>
      </c>
      <c r="E228" s="21">
        <f>IF(VLOOKUP(A228,'Mediana Reunião Selic 30D'!$A$2:$XFC$10000,MATCH(E$1,'Mediana Reunião Selic 30D'!$A$2:$XDF$2,0),FALSE)=0,NA(),VLOOKUP(A228,'Mediana Reunião Selic 30D'!$A$2:$XFC$10000,MATCH(E$1,'Mediana Reunião Selic 30D'!$A$2:$XDF$2,0),FALSE))</f>
        <v>12</v>
      </c>
      <c r="F228" s="21">
        <f>IF(VLOOKUP(A228,'Mediana Reunião Selic 30D'!$A$2:$XFC$10000,MATCH(F$1,'Mediana Reunião Selic 30D'!$A$2:$XDF$2,0),FALSE)=0,NA(),VLOOKUP(A228,'Mediana Reunião Selic 30D'!$A$2:$XFC$10000,MATCH(F$1,'Mediana Reunião Selic 30D'!$A$2:$XDF$2,0),FALSE))</f>
        <v>11.5</v>
      </c>
      <c r="G228" s="21" t="e">
        <f>IF(VLOOKUP(A228,'Mediana Reunião Selic 30D'!$A$2:$XFC$10000,MATCH(G$1,'Mediana Reunião Selic 30D'!$A$2:$XDF$2,0),FALSE)=0,NA(),VLOOKUP(A228,'Mediana Reunião Selic 30D'!$A$2:$XFC$10000,MATCH(G$1,'Mediana Reunião Selic 30D'!$A$2:$XDF$2,0),FALSE))</f>
        <v>#N/A</v>
      </c>
    </row>
    <row r="229" spans="1:7" x14ac:dyDescent="0.3">
      <c r="A229" s="20">
        <v>44894</v>
      </c>
      <c r="B229" s="21">
        <f>IF(VLOOKUP(A229,'Mediana Reunião Selic 30D'!$A$2:$XFC$10000,MATCH(B$1,'Mediana Reunião Selic 30D'!$A$2:$XDF$2,0),FALSE)=0,NA(),VLOOKUP(A229,'Mediana Reunião Selic 30D'!$A$2:$XFC$10000,MATCH(B$1,'Mediana Reunião Selic 30D'!$A$2:$XDF$2,0),FALSE))</f>
        <v>13.75</v>
      </c>
      <c r="C229" s="21">
        <f>IF(VLOOKUP(A229,'Mediana Reunião Selic 30D'!$A$2:$XFC$10000,MATCH(C$1,'Mediana Reunião Selic 30D'!$A$2:$XDF$2,0),FALSE)=0,NA(),VLOOKUP(A229,'Mediana Reunião Selic 30D'!$A$2:$XFC$10000,MATCH(C$1,'Mediana Reunião Selic 30D'!$A$2:$XDF$2,0),FALSE))</f>
        <v>13.25</v>
      </c>
      <c r="D229" s="21">
        <f>IF(VLOOKUP(A229,'Mediana Reunião Selic 30D'!$A$2:$XFC$10000,MATCH(D$1,'Mediana Reunião Selic 30D'!$A$2:$XDF$2,0),FALSE)=0,NA(),VLOOKUP(A229,'Mediana Reunião Selic 30D'!$A$2:$XFC$10000,MATCH(D$1,'Mediana Reunião Selic 30D'!$A$2:$XDF$2,0),FALSE))</f>
        <v>12.5</v>
      </c>
      <c r="E229" s="21">
        <f>IF(VLOOKUP(A229,'Mediana Reunião Selic 30D'!$A$2:$XFC$10000,MATCH(E$1,'Mediana Reunião Selic 30D'!$A$2:$XDF$2,0),FALSE)=0,NA(),VLOOKUP(A229,'Mediana Reunião Selic 30D'!$A$2:$XFC$10000,MATCH(E$1,'Mediana Reunião Selic 30D'!$A$2:$XDF$2,0),FALSE))</f>
        <v>12</v>
      </c>
      <c r="F229" s="21">
        <f>IF(VLOOKUP(A229,'Mediana Reunião Selic 30D'!$A$2:$XFC$10000,MATCH(F$1,'Mediana Reunião Selic 30D'!$A$2:$XDF$2,0),FALSE)=0,NA(),VLOOKUP(A229,'Mediana Reunião Selic 30D'!$A$2:$XFC$10000,MATCH(F$1,'Mediana Reunião Selic 30D'!$A$2:$XDF$2,0),FALSE))</f>
        <v>11.5</v>
      </c>
      <c r="G229" s="21" t="e">
        <f>IF(VLOOKUP(A229,'Mediana Reunião Selic 30D'!$A$2:$XFC$10000,MATCH(G$1,'Mediana Reunião Selic 30D'!$A$2:$XDF$2,0),FALSE)=0,NA(),VLOOKUP(A229,'Mediana Reunião Selic 30D'!$A$2:$XFC$10000,MATCH(G$1,'Mediana Reunião Selic 30D'!$A$2:$XDF$2,0),FALSE))</f>
        <v>#N/A</v>
      </c>
    </row>
    <row r="230" spans="1:7" x14ac:dyDescent="0.3">
      <c r="A230" s="20">
        <v>44895</v>
      </c>
      <c r="B230" s="21">
        <f>IF(VLOOKUP(A230,'Mediana Reunião Selic 30D'!$A$2:$XFC$10000,MATCH(B$1,'Mediana Reunião Selic 30D'!$A$2:$XDF$2,0),FALSE)=0,NA(),VLOOKUP(A230,'Mediana Reunião Selic 30D'!$A$2:$XFC$10000,MATCH(B$1,'Mediana Reunião Selic 30D'!$A$2:$XDF$2,0),FALSE))</f>
        <v>13.75</v>
      </c>
      <c r="C230" s="21">
        <f>IF(VLOOKUP(A230,'Mediana Reunião Selic 30D'!$A$2:$XFC$10000,MATCH(C$1,'Mediana Reunião Selic 30D'!$A$2:$XDF$2,0),FALSE)=0,NA(),VLOOKUP(A230,'Mediana Reunião Selic 30D'!$A$2:$XFC$10000,MATCH(C$1,'Mediana Reunião Selic 30D'!$A$2:$XDF$2,0),FALSE))</f>
        <v>13.25</v>
      </c>
      <c r="D230" s="21">
        <f>IF(VLOOKUP(A230,'Mediana Reunião Selic 30D'!$A$2:$XFC$10000,MATCH(D$1,'Mediana Reunião Selic 30D'!$A$2:$XDF$2,0),FALSE)=0,NA(),VLOOKUP(A230,'Mediana Reunião Selic 30D'!$A$2:$XFC$10000,MATCH(D$1,'Mediana Reunião Selic 30D'!$A$2:$XDF$2,0),FALSE))</f>
        <v>12.5</v>
      </c>
      <c r="E230" s="21">
        <f>IF(VLOOKUP(A230,'Mediana Reunião Selic 30D'!$A$2:$XFC$10000,MATCH(E$1,'Mediana Reunião Selic 30D'!$A$2:$XDF$2,0),FALSE)=0,NA(),VLOOKUP(A230,'Mediana Reunião Selic 30D'!$A$2:$XFC$10000,MATCH(E$1,'Mediana Reunião Selic 30D'!$A$2:$XDF$2,0),FALSE))</f>
        <v>12</v>
      </c>
      <c r="F230" s="21">
        <f>IF(VLOOKUP(A230,'Mediana Reunião Selic 30D'!$A$2:$XFC$10000,MATCH(F$1,'Mediana Reunião Selic 30D'!$A$2:$XDF$2,0),FALSE)=0,NA(),VLOOKUP(A230,'Mediana Reunião Selic 30D'!$A$2:$XFC$10000,MATCH(F$1,'Mediana Reunião Selic 30D'!$A$2:$XDF$2,0),FALSE))</f>
        <v>11.5</v>
      </c>
      <c r="G230" s="21" t="e">
        <f>IF(VLOOKUP(A230,'Mediana Reunião Selic 30D'!$A$2:$XFC$10000,MATCH(G$1,'Mediana Reunião Selic 30D'!$A$2:$XDF$2,0),FALSE)=0,NA(),VLOOKUP(A230,'Mediana Reunião Selic 30D'!$A$2:$XFC$10000,MATCH(G$1,'Mediana Reunião Selic 30D'!$A$2:$XDF$2,0),FALSE))</f>
        <v>#N/A</v>
      </c>
    </row>
    <row r="231" spans="1:7" x14ac:dyDescent="0.3">
      <c r="A231" s="20">
        <v>44896</v>
      </c>
      <c r="B231" s="21">
        <f>IF(VLOOKUP(A231,'Mediana Reunião Selic 30D'!$A$2:$XFC$10000,MATCH(B$1,'Mediana Reunião Selic 30D'!$A$2:$XDF$2,0),FALSE)=0,NA(),VLOOKUP(A231,'Mediana Reunião Selic 30D'!$A$2:$XFC$10000,MATCH(B$1,'Mediana Reunião Selic 30D'!$A$2:$XDF$2,0),FALSE))</f>
        <v>13.75</v>
      </c>
      <c r="C231" s="21">
        <f>IF(VLOOKUP(A231,'Mediana Reunião Selic 30D'!$A$2:$XFC$10000,MATCH(C$1,'Mediana Reunião Selic 30D'!$A$2:$XDF$2,0),FALSE)=0,NA(),VLOOKUP(A231,'Mediana Reunião Selic 30D'!$A$2:$XFC$10000,MATCH(C$1,'Mediana Reunião Selic 30D'!$A$2:$XDF$2,0),FALSE))</f>
        <v>13.25</v>
      </c>
      <c r="D231" s="21">
        <f>IF(VLOOKUP(A231,'Mediana Reunião Selic 30D'!$A$2:$XFC$10000,MATCH(D$1,'Mediana Reunião Selic 30D'!$A$2:$XDF$2,0),FALSE)=0,NA(),VLOOKUP(A231,'Mediana Reunião Selic 30D'!$A$2:$XFC$10000,MATCH(D$1,'Mediana Reunião Selic 30D'!$A$2:$XDF$2,0),FALSE))</f>
        <v>12.5</v>
      </c>
      <c r="E231" s="21">
        <f>IF(VLOOKUP(A231,'Mediana Reunião Selic 30D'!$A$2:$XFC$10000,MATCH(E$1,'Mediana Reunião Selic 30D'!$A$2:$XDF$2,0),FALSE)=0,NA(),VLOOKUP(A231,'Mediana Reunião Selic 30D'!$A$2:$XFC$10000,MATCH(E$1,'Mediana Reunião Selic 30D'!$A$2:$XDF$2,0),FALSE))</f>
        <v>12</v>
      </c>
      <c r="F231" s="21">
        <f>IF(VLOOKUP(A231,'Mediana Reunião Selic 30D'!$A$2:$XFC$10000,MATCH(F$1,'Mediana Reunião Selic 30D'!$A$2:$XDF$2,0),FALSE)=0,NA(),VLOOKUP(A231,'Mediana Reunião Selic 30D'!$A$2:$XFC$10000,MATCH(F$1,'Mediana Reunião Selic 30D'!$A$2:$XDF$2,0),FALSE))</f>
        <v>11.5</v>
      </c>
      <c r="G231" s="21" t="e">
        <f>IF(VLOOKUP(A231,'Mediana Reunião Selic 30D'!$A$2:$XFC$10000,MATCH(G$1,'Mediana Reunião Selic 30D'!$A$2:$XDF$2,0),FALSE)=0,NA(),VLOOKUP(A231,'Mediana Reunião Selic 30D'!$A$2:$XFC$10000,MATCH(G$1,'Mediana Reunião Selic 30D'!$A$2:$XDF$2,0),FALSE))</f>
        <v>#N/A</v>
      </c>
    </row>
    <row r="232" spans="1:7" x14ac:dyDescent="0.3">
      <c r="A232" s="20">
        <v>44897</v>
      </c>
      <c r="B232" s="21">
        <f>IF(VLOOKUP(A232,'Mediana Reunião Selic 30D'!$A$2:$XFC$10000,MATCH(B$1,'Mediana Reunião Selic 30D'!$A$2:$XDF$2,0),FALSE)=0,NA(),VLOOKUP(A232,'Mediana Reunião Selic 30D'!$A$2:$XFC$10000,MATCH(B$1,'Mediana Reunião Selic 30D'!$A$2:$XDF$2,0),FALSE))</f>
        <v>13.75</v>
      </c>
      <c r="C232" s="21">
        <f>IF(VLOOKUP(A232,'Mediana Reunião Selic 30D'!$A$2:$XFC$10000,MATCH(C$1,'Mediana Reunião Selic 30D'!$A$2:$XDF$2,0),FALSE)=0,NA(),VLOOKUP(A232,'Mediana Reunião Selic 30D'!$A$2:$XFC$10000,MATCH(C$1,'Mediana Reunião Selic 30D'!$A$2:$XDF$2,0),FALSE))</f>
        <v>13.25</v>
      </c>
      <c r="D232" s="21">
        <f>IF(VLOOKUP(A232,'Mediana Reunião Selic 30D'!$A$2:$XFC$10000,MATCH(D$1,'Mediana Reunião Selic 30D'!$A$2:$XDF$2,0),FALSE)=0,NA(),VLOOKUP(A232,'Mediana Reunião Selic 30D'!$A$2:$XFC$10000,MATCH(D$1,'Mediana Reunião Selic 30D'!$A$2:$XDF$2,0),FALSE))</f>
        <v>12.75</v>
      </c>
      <c r="E232" s="21">
        <f>IF(VLOOKUP(A232,'Mediana Reunião Selic 30D'!$A$2:$XFC$10000,MATCH(E$1,'Mediana Reunião Selic 30D'!$A$2:$XDF$2,0),FALSE)=0,NA(),VLOOKUP(A232,'Mediana Reunião Selic 30D'!$A$2:$XFC$10000,MATCH(E$1,'Mediana Reunião Selic 30D'!$A$2:$XDF$2,0),FALSE))</f>
        <v>12.25</v>
      </c>
      <c r="F232" s="21">
        <f>IF(VLOOKUP(A232,'Mediana Reunião Selic 30D'!$A$2:$XFC$10000,MATCH(F$1,'Mediana Reunião Selic 30D'!$A$2:$XDF$2,0),FALSE)=0,NA(),VLOOKUP(A232,'Mediana Reunião Selic 30D'!$A$2:$XFC$10000,MATCH(F$1,'Mediana Reunião Selic 30D'!$A$2:$XDF$2,0),FALSE))</f>
        <v>11.75</v>
      </c>
      <c r="G232" s="21" t="e">
        <f>IF(VLOOKUP(A232,'Mediana Reunião Selic 30D'!$A$2:$XFC$10000,MATCH(G$1,'Mediana Reunião Selic 30D'!$A$2:$XDF$2,0),FALSE)=0,NA(),VLOOKUP(A232,'Mediana Reunião Selic 30D'!$A$2:$XFC$10000,MATCH(G$1,'Mediana Reunião Selic 30D'!$A$2:$XDF$2,0),FALSE))</f>
        <v>#N/A</v>
      </c>
    </row>
    <row r="233" spans="1:7" x14ac:dyDescent="0.3">
      <c r="A233" s="20">
        <v>44900</v>
      </c>
      <c r="B233" s="21">
        <f>IF(VLOOKUP(A233,'Mediana Reunião Selic 30D'!$A$2:$XFC$10000,MATCH(B$1,'Mediana Reunião Selic 30D'!$A$2:$XDF$2,0),FALSE)=0,NA(),VLOOKUP(A233,'Mediana Reunião Selic 30D'!$A$2:$XFC$10000,MATCH(B$1,'Mediana Reunião Selic 30D'!$A$2:$XDF$2,0),FALSE))</f>
        <v>13.75</v>
      </c>
      <c r="C233" s="21">
        <f>IF(VLOOKUP(A233,'Mediana Reunião Selic 30D'!$A$2:$XFC$10000,MATCH(C$1,'Mediana Reunião Selic 30D'!$A$2:$XDF$2,0),FALSE)=0,NA(),VLOOKUP(A233,'Mediana Reunião Selic 30D'!$A$2:$XFC$10000,MATCH(C$1,'Mediana Reunião Selic 30D'!$A$2:$XDF$2,0),FALSE))</f>
        <v>13.25</v>
      </c>
      <c r="D233" s="21">
        <f>IF(VLOOKUP(A233,'Mediana Reunião Selic 30D'!$A$2:$XFC$10000,MATCH(D$1,'Mediana Reunião Selic 30D'!$A$2:$XDF$2,0),FALSE)=0,NA(),VLOOKUP(A233,'Mediana Reunião Selic 30D'!$A$2:$XFC$10000,MATCH(D$1,'Mediana Reunião Selic 30D'!$A$2:$XDF$2,0),FALSE))</f>
        <v>12.75</v>
      </c>
      <c r="E233" s="21">
        <f>IF(VLOOKUP(A233,'Mediana Reunião Selic 30D'!$A$2:$XFC$10000,MATCH(E$1,'Mediana Reunião Selic 30D'!$A$2:$XDF$2,0),FALSE)=0,NA(),VLOOKUP(A233,'Mediana Reunião Selic 30D'!$A$2:$XFC$10000,MATCH(E$1,'Mediana Reunião Selic 30D'!$A$2:$XDF$2,0),FALSE))</f>
        <v>12.25</v>
      </c>
      <c r="F233" s="21">
        <f>IF(VLOOKUP(A233,'Mediana Reunião Selic 30D'!$A$2:$XFC$10000,MATCH(F$1,'Mediana Reunião Selic 30D'!$A$2:$XDF$2,0),FALSE)=0,NA(),VLOOKUP(A233,'Mediana Reunião Selic 30D'!$A$2:$XFC$10000,MATCH(F$1,'Mediana Reunião Selic 30D'!$A$2:$XDF$2,0),FALSE))</f>
        <v>11.75</v>
      </c>
      <c r="G233" s="21" t="e">
        <f>IF(VLOOKUP(A233,'Mediana Reunião Selic 30D'!$A$2:$XFC$10000,MATCH(G$1,'Mediana Reunião Selic 30D'!$A$2:$XDF$2,0),FALSE)=0,NA(),VLOOKUP(A233,'Mediana Reunião Selic 30D'!$A$2:$XFC$10000,MATCH(G$1,'Mediana Reunião Selic 30D'!$A$2:$XDF$2,0),FALSE))</f>
        <v>#N/A</v>
      </c>
    </row>
    <row r="234" spans="1:7" x14ac:dyDescent="0.3">
      <c r="A234" s="20">
        <v>44901</v>
      </c>
      <c r="B234" s="21">
        <f>IF(VLOOKUP(A234,'Mediana Reunião Selic 30D'!$A$2:$XFC$10000,MATCH(B$1,'Mediana Reunião Selic 30D'!$A$2:$XDF$2,0),FALSE)=0,NA(),VLOOKUP(A234,'Mediana Reunião Selic 30D'!$A$2:$XFC$10000,MATCH(B$1,'Mediana Reunião Selic 30D'!$A$2:$XDF$2,0),FALSE))</f>
        <v>13.75</v>
      </c>
      <c r="C234" s="21">
        <f>IF(VLOOKUP(A234,'Mediana Reunião Selic 30D'!$A$2:$XFC$10000,MATCH(C$1,'Mediana Reunião Selic 30D'!$A$2:$XDF$2,0),FALSE)=0,NA(),VLOOKUP(A234,'Mediana Reunião Selic 30D'!$A$2:$XFC$10000,MATCH(C$1,'Mediana Reunião Selic 30D'!$A$2:$XDF$2,0),FALSE))</f>
        <v>13.25</v>
      </c>
      <c r="D234" s="21">
        <f>IF(VLOOKUP(A234,'Mediana Reunião Selic 30D'!$A$2:$XFC$10000,MATCH(D$1,'Mediana Reunião Selic 30D'!$A$2:$XDF$2,0),FALSE)=0,NA(),VLOOKUP(A234,'Mediana Reunião Selic 30D'!$A$2:$XFC$10000,MATCH(D$1,'Mediana Reunião Selic 30D'!$A$2:$XDF$2,0),FALSE))</f>
        <v>12.75</v>
      </c>
      <c r="E234" s="21">
        <f>IF(VLOOKUP(A234,'Mediana Reunião Selic 30D'!$A$2:$XFC$10000,MATCH(E$1,'Mediana Reunião Selic 30D'!$A$2:$XDF$2,0),FALSE)=0,NA(),VLOOKUP(A234,'Mediana Reunião Selic 30D'!$A$2:$XFC$10000,MATCH(E$1,'Mediana Reunião Selic 30D'!$A$2:$XDF$2,0),FALSE))</f>
        <v>12.25</v>
      </c>
      <c r="F234" s="21">
        <f>IF(VLOOKUP(A234,'Mediana Reunião Selic 30D'!$A$2:$XFC$10000,MATCH(F$1,'Mediana Reunião Selic 30D'!$A$2:$XDF$2,0),FALSE)=0,NA(),VLOOKUP(A234,'Mediana Reunião Selic 30D'!$A$2:$XFC$10000,MATCH(F$1,'Mediana Reunião Selic 30D'!$A$2:$XDF$2,0),FALSE))</f>
        <v>11.75</v>
      </c>
      <c r="G234" s="21" t="e">
        <f>IF(VLOOKUP(A234,'Mediana Reunião Selic 30D'!$A$2:$XFC$10000,MATCH(G$1,'Mediana Reunião Selic 30D'!$A$2:$XDF$2,0),FALSE)=0,NA(),VLOOKUP(A234,'Mediana Reunião Selic 30D'!$A$2:$XFC$10000,MATCH(G$1,'Mediana Reunião Selic 30D'!$A$2:$XDF$2,0),FALSE))</f>
        <v>#N/A</v>
      </c>
    </row>
    <row r="235" spans="1:7" x14ac:dyDescent="0.3">
      <c r="A235" s="20">
        <v>44902</v>
      </c>
      <c r="B235" s="21">
        <f>IF(VLOOKUP(A235,'Mediana Reunião Selic 30D'!$A$2:$XFC$10000,MATCH(B$1,'Mediana Reunião Selic 30D'!$A$2:$XDF$2,0),FALSE)=0,NA(),VLOOKUP(A235,'Mediana Reunião Selic 30D'!$A$2:$XFC$10000,MATCH(B$1,'Mediana Reunião Selic 30D'!$A$2:$XDF$2,0),FALSE))</f>
        <v>13.75</v>
      </c>
      <c r="C235" s="21">
        <f>IF(VLOOKUP(A235,'Mediana Reunião Selic 30D'!$A$2:$XFC$10000,MATCH(C$1,'Mediana Reunião Selic 30D'!$A$2:$XDF$2,0),FALSE)=0,NA(),VLOOKUP(A235,'Mediana Reunião Selic 30D'!$A$2:$XFC$10000,MATCH(C$1,'Mediana Reunião Selic 30D'!$A$2:$XDF$2,0),FALSE))</f>
        <v>13.25</v>
      </c>
      <c r="D235" s="21">
        <f>IF(VLOOKUP(A235,'Mediana Reunião Selic 30D'!$A$2:$XFC$10000,MATCH(D$1,'Mediana Reunião Selic 30D'!$A$2:$XDF$2,0),FALSE)=0,NA(),VLOOKUP(A235,'Mediana Reunião Selic 30D'!$A$2:$XFC$10000,MATCH(D$1,'Mediana Reunião Selic 30D'!$A$2:$XDF$2,0),FALSE))</f>
        <v>12.75</v>
      </c>
      <c r="E235" s="21">
        <f>IF(VLOOKUP(A235,'Mediana Reunião Selic 30D'!$A$2:$XFC$10000,MATCH(E$1,'Mediana Reunião Selic 30D'!$A$2:$XDF$2,0),FALSE)=0,NA(),VLOOKUP(A235,'Mediana Reunião Selic 30D'!$A$2:$XFC$10000,MATCH(E$1,'Mediana Reunião Selic 30D'!$A$2:$XDF$2,0),FALSE))</f>
        <v>12.25</v>
      </c>
      <c r="F235" s="21">
        <f>IF(VLOOKUP(A235,'Mediana Reunião Selic 30D'!$A$2:$XFC$10000,MATCH(F$1,'Mediana Reunião Selic 30D'!$A$2:$XDF$2,0),FALSE)=0,NA(),VLOOKUP(A235,'Mediana Reunião Selic 30D'!$A$2:$XFC$10000,MATCH(F$1,'Mediana Reunião Selic 30D'!$A$2:$XDF$2,0),FALSE))</f>
        <v>11.75</v>
      </c>
      <c r="G235" s="21" t="e">
        <f>IF(VLOOKUP(A235,'Mediana Reunião Selic 30D'!$A$2:$XFC$10000,MATCH(G$1,'Mediana Reunião Selic 30D'!$A$2:$XDF$2,0),FALSE)=0,NA(),VLOOKUP(A235,'Mediana Reunião Selic 30D'!$A$2:$XFC$10000,MATCH(G$1,'Mediana Reunião Selic 30D'!$A$2:$XDF$2,0),FALSE))</f>
        <v>#N/A</v>
      </c>
    </row>
    <row r="236" spans="1:7" x14ac:dyDescent="0.3">
      <c r="A236" s="20">
        <v>44903</v>
      </c>
      <c r="B236" s="21">
        <f>IF(VLOOKUP(A236,'Mediana Reunião Selic 30D'!$A$2:$XFC$10000,MATCH(B$1,'Mediana Reunião Selic 30D'!$A$2:$XDF$2,0),FALSE)=0,NA(),VLOOKUP(A236,'Mediana Reunião Selic 30D'!$A$2:$XFC$10000,MATCH(B$1,'Mediana Reunião Selic 30D'!$A$2:$XDF$2,0),FALSE))</f>
        <v>13.75</v>
      </c>
      <c r="C236" s="21">
        <f>IF(VLOOKUP(A236,'Mediana Reunião Selic 30D'!$A$2:$XFC$10000,MATCH(C$1,'Mediana Reunião Selic 30D'!$A$2:$XDF$2,0),FALSE)=0,NA(),VLOOKUP(A236,'Mediana Reunião Selic 30D'!$A$2:$XFC$10000,MATCH(C$1,'Mediana Reunião Selic 30D'!$A$2:$XDF$2,0),FALSE))</f>
        <v>13.25</v>
      </c>
      <c r="D236" s="21">
        <f>IF(VLOOKUP(A236,'Mediana Reunião Selic 30D'!$A$2:$XFC$10000,MATCH(D$1,'Mediana Reunião Selic 30D'!$A$2:$XDF$2,0),FALSE)=0,NA(),VLOOKUP(A236,'Mediana Reunião Selic 30D'!$A$2:$XFC$10000,MATCH(D$1,'Mediana Reunião Selic 30D'!$A$2:$XDF$2,0),FALSE))</f>
        <v>12.75</v>
      </c>
      <c r="E236" s="21">
        <f>IF(VLOOKUP(A236,'Mediana Reunião Selic 30D'!$A$2:$XFC$10000,MATCH(E$1,'Mediana Reunião Selic 30D'!$A$2:$XDF$2,0),FALSE)=0,NA(),VLOOKUP(A236,'Mediana Reunião Selic 30D'!$A$2:$XFC$10000,MATCH(E$1,'Mediana Reunião Selic 30D'!$A$2:$XDF$2,0),FALSE))</f>
        <v>12.25</v>
      </c>
      <c r="F236" s="21">
        <f>IF(VLOOKUP(A236,'Mediana Reunião Selic 30D'!$A$2:$XFC$10000,MATCH(F$1,'Mediana Reunião Selic 30D'!$A$2:$XDF$2,0),FALSE)=0,NA(),VLOOKUP(A236,'Mediana Reunião Selic 30D'!$A$2:$XFC$10000,MATCH(F$1,'Mediana Reunião Selic 30D'!$A$2:$XDF$2,0),FALSE))</f>
        <v>11.75</v>
      </c>
      <c r="G236" s="21">
        <f>IF(VLOOKUP(A236,'Mediana Reunião Selic 30D'!$A$2:$XFC$10000,MATCH(G$1,'Mediana Reunião Selic 30D'!$A$2:$XDF$2,0),FALSE)=0,NA(),VLOOKUP(A236,'Mediana Reunião Selic 30D'!$A$2:$XFC$10000,MATCH(G$1,'Mediana Reunião Selic 30D'!$A$2:$XDF$2,0),FALSE))</f>
        <v>8.5</v>
      </c>
    </row>
    <row r="237" spans="1:7" x14ac:dyDescent="0.3">
      <c r="A237" s="20">
        <v>44904</v>
      </c>
      <c r="B237" s="21">
        <f>IF(VLOOKUP(A237,'Mediana Reunião Selic 30D'!$A$2:$XFC$10000,MATCH(B$1,'Mediana Reunião Selic 30D'!$A$2:$XDF$2,0),FALSE)=0,NA(),VLOOKUP(A237,'Mediana Reunião Selic 30D'!$A$2:$XFC$10000,MATCH(B$1,'Mediana Reunião Selic 30D'!$A$2:$XDF$2,0),FALSE))</f>
        <v>13.75</v>
      </c>
      <c r="C237" s="21">
        <f>IF(VLOOKUP(A237,'Mediana Reunião Selic 30D'!$A$2:$XFC$10000,MATCH(C$1,'Mediana Reunião Selic 30D'!$A$2:$XDF$2,0),FALSE)=0,NA(),VLOOKUP(A237,'Mediana Reunião Selic 30D'!$A$2:$XFC$10000,MATCH(C$1,'Mediana Reunião Selic 30D'!$A$2:$XDF$2,0),FALSE))</f>
        <v>13.25</v>
      </c>
      <c r="D237" s="21">
        <f>IF(VLOOKUP(A237,'Mediana Reunião Selic 30D'!$A$2:$XFC$10000,MATCH(D$1,'Mediana Reunião Selic 30D'!$A$2:$XDF$2,0),FALSE)=0,NA(),VLOOKUP(A237,'Mediana Reunião Selic 30D'!$A$2:$XFC$10000,MATCH(D$1,'Mediana Reunião Selic 30D'!$A$2:$XDF$2,0),FALSE))</f>
        <v>12.75</v>
      </c>
      <c r="E237" s="21">
        <f>IF(VLOOKUP(A237,'Mediana Reunião Selic 30D'!$A$2:$XFC$10000,MATCH(E$1,'Mediana Reunião Selic 30D'!$A$2:$XDF$2,0),FALSE)=0,NA(),VLOOKUP(A237,'Mediana Reunião Selic 30D'!$A$2:$XFC$10000,MATCH(E$1,'Mediana Reunião Selic 30D'!$A$2:$XDF$2,0),FALSE))</f>
        <v>12.25</v>
      </c>
      <c r="F237" s="21">
        <f>IF(VLOOKUP(A237,'Mediana Reunião Selic 30D'!$A$2:$XFC$10000,MATCH(F$1,'Mediana Reunião Selic 30D'!$A$2:$XDF$2,0),FALSE)=0,NA(),VLOOKUP(A237,'Mediana Reunião Selic 30D'!$A$2:$XFC$10000,MATCH(F$1,'Mediana Reunião Selic 30D'!$A$2:$XDF$2,0),FALSE))</f>
        <v>11.75</v>
      </c>
      <c r="G237" s="21">
        <f>IF(VLOOKUP(A237,'Mediana Reunião Selic 30D'!$A$2:$XFC$10000,MATCH(G$1,'Mediana Reunião Selic 30D'!$A$2:$XDF$2,0),FALSE)=0,NA(),VLOOKUP(A237,'Mediana Reunião Selic 30D'!$A$2:$XFC$10000,MATCH(G$1,'Mediana Reunião Selic 30D'!$A$2:$XDF$2,0),FALSE))</f>
        <v>8.5</v>
      </c>
    </row>
    <row r="238" spans="1:7" x14ac:dyDescent="0.3">
      <c r="A238" s="20">
        <v>44907</v>
      </c>
      <c r="B238" s="21">
        <f>IF(VLOOKUP(A238,'Mediana Reunião Selic 30D'!$A$2:$XFC$10000,MATCH(B$1,'Mediana Reunião Selic 30D'!$A$2:$XDF$2,0),FALSE)=0,NA(),VLOOKUP(A238,'Mediana Reunião Selic 30D'!$A$2:$XFC$10000,MATCH(B$1,'Mediana Reunião Selic 30D'!$A$2:$XDF$2,0),FALSE))</f>
        <v>13.75</v>
      </c>
      <c r="C238" s="21">
        <f>IF(VLOOKUP(A238,'Mediana Reunião Selic 30D'!$A$2:$XFC$10000,MATCH(C$1,'Mediana Reunião Selic 30D'!$A$2:$XDF$2,0),FALSE)=0,NA(),VLOOKUP(A238,'Mediana Reunião Selic 30D'!$A$2:$XFC$10000,MATCH(C$1,'Mediana Reunião Selic 30D'!$A$2:$XDF$2,0),FALSE))</f>
        <v>13.25</v>
      </c>
      <c r="D238" s="21">
        <f>IF(VLOOKUP(A238,'Mediana Reunião Selic 30D'!$A$2:$XFC$10000,MATCH(D$1,'Mediana Reunião Selic 30D'!$A$2:$XDF$2,0),FALSE)=0,NA(),VLOOKUP(A238,'Mediana Reunião Selic 30D'!$A$2:$XFC$10000,MATCH(D$1,'Mediana Reunião Selic 30D'!$A$2:$XDF$2,0),FALSE))</f>
        <v>12.75</v>
      </c>
      <c r="E238" s="21">
        <f>IF(VLOOKUP(A238,'Mediana Reunião Selic 30D'!$A$2:$XFC$10000,MATCH(E$1,'Mediana Reunião Selic 30D'!$A$2:$XDF$2,0),FALSE)=0,NA(),VLOOKUP(A238,'Mediana Reunião Selic 30D'!$A$2:$XFC$10000,MATCH(E$1,'Mediana Reunião Selic 30D'!$A$2:$XDF$2,0),FALSE))</f>
        <v>12.25</v>
      </c>
      <c r="F238" s="21">
        <f>IF(VLOOKUP(A238,'Mediana Reunião Selic 30D'!$A$2:$XFC$10000,MATCH(F$1,'Mediana Reunião Selic 30D'!$A$2:$XDF$2,0),FALSE)=0,NA(),VLOOKUP(A238,'Mediana Reunião Selic 30D'!$A$2:$XFC$10000,MATCH(F$1,'Mediana Reunião Selic 30D'!$A$2:$XDF$2,0),FALSE))</f>
        <v>11.75</v>
      </c>
      <c r="G238" s="21">
        <f>IF(VLOOKUP(A238,'Mediana Reunião Selic 30D'!$A$2:$XFC$10000,MATCH(G$1,'Mediana Reunião Selic 30D'!$A$2:$XDF$2,0),FALSE)=0,NA(),VLOOKUP(A238,'Mediana Reunião Selic 30D'!$A$2:$XFC$10000,MATCH(G$1,'Mediana Reunião Selic 30D'!$A$2:$XDF$2,0),FALSE))</f>
        <v>8.5</v>
      </c>
    </row>
    <row r="239" spans="1:7" x14ac:dyDescent="0.3">
      <c r="A239" s="20">
        <v>44908</v>
      </c>
      <c r="B239" s="21">
        <f>IF(VLOOKUP(A239,'Mediana Reunião Selic 30D'!$A$2:$XFC$10000,MATCH(B$1,'Mediana Reunião Selic 30D'!$A$2:$XDF$2,0),FALSE)=0,NA(),VLOOKUP(A239,'Mediana Reunião Selic 30D'!$A$2:$XFC$10000,MATCH(B$1,'Mediana Reunião Selic 30D'!$A$2:$XDF$2,0),FALSE))</f>
        <v>13.75</v>
      </c>
      <c r="C239" s="21">
        <f>IF(VLOOKUP(A239,'Mediana Reunião Selic 30D'!$A$2:$XFC$10000,MATCH(C$1,'Mediana Reunião Selic 30D'!$A$2:$XDF$2,0),FALSE)=0,NA(),VLOOKUP(A239,'Mediana Reunião Selic 30D'!$A$2:$XFC$10000,MATCH(C$1,'Mediana Reunião Selic 30D'!$A$2:$XDF$2,0),FALSE))</f>
        <v>13.25</v>
      </c>
      <c r="D239" s="21">
        <f>IF(VLOOKUP(A239,'Mediana Reunião Selic 30D'!$A$2:$XFC$10000,MATCH(D$1,'Mediana Reunião Selic 30D'!$A$2:$XDF$2,0),FALSE)=0,NA(),VLOOKUP(A239,'Mediana Reunião Selic 30D'!$A$2:$XFC$10000,MATCH(D$1,'Mediana Reunião Selic 30D'!$A$2:$XDF$2,0),FALSE))</f>
        <v>12.75</v>
      </c>
      <c r="E239" s="21">
        <f>IF(VLOOKUP(A239,'Mediana Reunião Selic 30D'!$A$2:$XFC$10000,MATCH(E$1,'Mediana Reunião Selic 30D'!$A$2:$XDF$2,0),FALSE)=0,NA(),VLOOKUP(A239,'Mediana Reunião Selic 30D'!$A$2:$XFC$10000,MATCH(E$1,'Mediana Reunião Selic 30D'!$A$2:$XDF$2,0),FALSE))</f>
        <v>12.25</v>
      </c>
      <c r="F239" s="21">
        <f>IF(VLOOKUP(A239,'Mediana Reunião Selic 30D'!$A$2:$XFC$10000,MATCH(F$1,'Mediana Reunião Selic 30D'!$A$2:$XDF$2,0),FALSE)=0,NA(),VLOOKUP(A239,'Mediana Reunião Selic 30D'!$A$2:$XFC$10000,MATCH(F$1,'Mediana Reunião Selic 30D'!$A$2:$XDF$2,0),FALSE))</f>
        <v>11.75</v>
      </c>
      <c r="G239" s="21">
        <f>IF(VLOOKUP(A239,'Mediana Reunião Selic 30D'!$A$2:$XFC$10000,MATCH(G$1,'Mediana Reunião Selic 30D'!$A$2:$XDF$2,0),FALSE)=0,NA(),VLOOKUP(A239,'Mediana Reunião Selic 30D'!$A$2:$XFC$10000,MATCH(G$1,'Mediana Reunião Selic 30D'!$A$2:$XDF$2,0),FALSE))</f>
        <v>8.5</v>
      </c>
    </row>
    <row r="240" spans="1:7" x14ac:dyDescent="0.3">
      <c r="A240" s="20">
        <v>44909</v>
      </c>
      <c r="B240" s="21">
        <f>IF(VLOOKUP(A240,'Mediana Reunião Selic 30D'!$A$2:$XFC$10000,MATCH(B$1,'Mediana Reunião Selic 30D'!$A$2:$XDF$2,0),FALSE)=0,NA(),VLOOKUP(A240,'Mediana Reunião Selic 30D'!$A$2:$XFC$10000,MATCH(B$1,'Mediana Reunião Selic 30D'!$A$2:$XDF$2,0),FALSE))</f>
        <v>13.75</v>
      </c>
      <c r="C240" s="21">
        <f>IF(VLOOKUP(A240,'Mediana Reunião Selic 30D'!$A$2:$XFC$10000,MATCH(C$1,'Mediana Reunião Selic 30D'!$A$2:$XDF$2,0),FALSE)=0,NA(),VLOOKUP(A240,'Mediana Reunião Selic 30D'!$A$2:$XFC$10000,MATCH(C$1,'Mediana Reunião Selic 30D'!$A$2:$XDF$2,0),FALSE))</f>
        <v>13.25</v>
      </c>
      <c r="D240" s="21">
        <f>IF(VLOOKUP(A240,'Mediana Reunião Selic 30D'!$A$2:$XFC$10000,MATCH(D$1,'Mediana Reunião Selic 30D'!$A$2:$XDF$2,0),FALSE)=0,NA(),VLOOKUP(A240,'Mediana Reunião Selic 30D'!$A$2:$XFC$10000,MATCH(D$1,'Mediana Reunião Selic 30D'!$A$2:$XDF$2,0),FALSE))</f>
        <v>12.75</v>
      </c>
      <c r="E240" s="21">
        <f>IF(VLOOKUP(A240,'Mediana Reunião Selic 30D'!$A$2:$XFC$10000,MATCH(E$1,'Mediana Reunião Selic 30D'!$A$2:$XDF$2,0),FALSE)=0,NA(),VLOOKUP(A240,'Mediana Reunião Selic 30D'!$A$2:$XFC$10000,MATCH(E$1,'Mediana Reunião Selic 30D'!$A$2:$XDF$2,0),FALSE))</f>
        <v>12.25</v>
      </c>
      <c r="F240" s="21">
        <f>IF(VLOOKUP(A240,'Mediana Reunião Selic 30D'!$A$2:$XFC$10000,MATCH(F$1,'Mediana Reunião Selic 30D'!$A$2:$XDF$2,0),FALSE)=0,NA(),VLOOKUP(A240,'Mediana Reunião Selic 30D'!$A$2:$XFC$10000,MATCH(F$1,'Mediana Reunião Selic 30D'!$A$2:$XDF$2,0),FALSE))</f>
        <v>11.75</v>
      </c>
      <c r="G240" s="21">
        <f>IF(VLOOKUP(A240,'Mediana Reunião Selic 30D'!$A$2:$XFC$10000,MATCH(G$1,'Mediana Reunião Selic 30D'!$A$2:$XDF$2,0),FALSE)=0,NA(),VLOOKUP(A240,'Mediana Reunião Selic 30D'!$A$2:$XFC$10000,MATCH(G$1,'Mediana Reunião Selic 30D'!$A$2:$XDF$2,0),FALSE))</f>
        <v>8.5</v>
      </c>
    </row>
    <row r="241" spans="1:7" x14ac:dyDescent="0.3">
      <c r="A241" s="20">
        <v>44910</v>
      </c>
      <c r="B241" s="21">
        <f>IF(VLOOKUP(A241,'Mediana Reunião Selic 30D'!$A$2:$XFC$10000,MATCH(B$1,'Mediana Reunião Selic 30D'!$A$2:$XDF$2,0),FALSE)=0,NA(),VLOOKUP(A241,'Mediana Reunião Selic 30D'!$A$2:$XFC$10000,MATCH(B$1,'Mediana Reunião Selic 30D'!$A$2:$XDF$2,0),FALSE))</f>
        <v>13.75</v>
      </c>
      <c r="C241" s="21">
        <f>IF(VLOOKUP(A241,'Mediana Reunião Selic 30D'!$A$2:$XFC$10000,MATCH(C$1,'Mediana Reunião Selic 30D'!$A$2:$XDF$2,0),FALSE)=0,NA(),VLOOKUP(A241,'Mediana Reunião Selic 30D'!$A$2:$XFC$10000,MATCH(C$1,'Mediana Reunião Selic 30D'!$A$2:$XDF$2,0),FALSE))</f>
        <v>13.25</v>
      </c>
      <c r="D241" s="21">
        <f>IF(VLOOKUP(A241,'Mediana Reunião Selic 30D'!$A$2:$XFC$10000,MATCH(D$1,'Mediana Reunião Selic 30D'!$A$2:$XDF$2,0),FALSE)=0,NA(),VLOOKUP(A241,'Mediana Reunião Selic 30D'!$A$2:$XFC$10000,MATCH(D$1,'Mediana Reunião Selic 30D'!$A$2:$XDF$2,0),FALSE))</f>
        <v>12.75</v>
      </c>
      <c r="E241" s="21">
        <f>IF(VLOOKUP(A241,'Mediana Reunião Selic 30D'!$A$2:$XFC$10000,MATCH(E$1,'Mediana Reunião Selic 30D'!$A$2:$XDF$2,0),FALSE)=0,NA(),VLOOKUP(A241,'Mediana Reunião Selic 30D'!$A$2:$XFC$10000,MATCH(E$1,'Mediana Reunião Selic 30D'!$A$2:$XDF$2,0),FALSE))</f>
        <v>12.25</v>
      </c>
      <c r="F241" s="21">
        <f>IF(VLOOKUP(A241,'Mediana Reunião Selic 30D'!$A$2:$XFC$10000,MATCH(F$1,'Mediana Reunião Selic 30D'!$A$2:$XDF$2,0),FALSE)=0,NA(),VLOOKUP(A241,'Mediana Reunião Selic 30D'!$A$2:$XFC$10000,MATCH(F$1,'Mediana Reunião Selic 30D'!$A$2:$XDF$2,0),FALSE))</f>
        <v>11.75</v>
      </c>
      <c r="G241" s="21">
        <f>IF(VLOOKUP(A241,'Mediana Reunião Selic 30D'!$A$2:$XFC$10000,MATCH(G$1,'Mediana Reunião Selic 30D'!$A$2:$XDF$2,0),FALSE)=0,NA(),VLOOKUP(A241,'Mediana Reunião Selic 30D'!$A$2:$XFC$10000,MATCH(G$1,'Mediana Reunião Selic 30D'!$A$2:$XDF$2,0),FALSE))</f>
        <v>8.5</v>
      </c>
    </row>
    <row r="242" spans="1:7" x14ac:dyDescent="0.3">
      <c r="A242" s="20">
        <v>44911</v>
      </c>
      <c r="B242" s="21">
        <f>IF(VLOOKUP(A242,'Mediana Reunião Selic 30D'!$A$2:$XFC$10000,MATCH(B$1,'Mediana Reunião Selic 30D'!$A$2:$XDF$2,0),FALSE)=0,NA(),VLOOKUP(A242,'Mediana Reunião Selic 30D'!$A$2:$XFC$10000,MATCH(B$1,'Mediana Reunião Selic 30D'!$A$2:$XDF$2,0),FALSE))</f>
        <v>13.75</v>
      </c>
      <c r="C242" s="21">
        <f>IF(VLOOKUP(A242,'Mediana Reunião Selic 30D'!$A$2:$XFC$10000,MATCH(C$1,'Mediana Reunião Selic 30D'!$A$2:$XDF$2,0),FALSE)=0,NA(),VLOOKUP(A242,'Mediana Reunião Selic 30D'!$A$2:$XFC$10000,MATCH(C$1,'Mediana Reunião Selic 30D'!$A$2:$XDF$2,0),FALSE))</f>
        <v>13.25</v>
      </c>
      <c r="D242" s="21">
        <f>IF(VLOOKUP(A242,'Mediana Reunião Selic 30D'!$A$2:$XFC$10000,MATCH(D$1,'Mediana Reunião Selic 30D'!$A$2:$XDF$2,0),FALSE)=0,NA(),VLOOKUP(A242,'Mediana Reunião Selic 30D'!$A$2:$XFC$10000,MATCH(D$1,'Mediana Reunião Selic 30D'!$A$2:$XDF$2,0),FALSE))</f>
        <v>12.75</v>
      </c>
      <c r="E242" s="21">
        <f>IF(VLOOKUP(A242,'Mediana Reunião Selic 30D'!$A$2:$XFC$10000,MATCH(E$1,'Mediana Reunião Selic 30D'!$A$2:$XDF$2,0),FALSE)=0,NA(),VLOOKUP(A242,'Mediana Reunião Selic 30D'!$A$2:$XFC$10000,MATCH(E$1,'Mediana Reunião Selic 30D'!$A$2:$XDF$2,0),FALSE))</f>
        <v>12.25</v>
      </c>
      <c r="F242" s="21">
        <f>IF(VLOOKUP(A242,'Mediana Reunião Selic 30D'!$A$2:$XFC$10000,MATCH(F$1,'Mediana Reunião Selic 30D'!$A$2:$XDF$2,0),FALSE)=0,NA(),VLOOKUP(A242,'Mediana Reunião Selic 30D'!$A$2:$XFC$10000,MATCH(F$1,'Mediana Reunião Selic 30D'!$A$2:$XDF$2,0),FALSE))</f>
        <v>11.75</v>
      </c>
      <c r="G242" s="21">
        <f>IF(VLOOKUP(A242,'Mediana Reunião Selic 30D'!$A$2:$XFC$10000,MATCH(G$1,'Mediana Reunião Selic 30D'!$A$2:$XDF$2,0),FALSE)=0,NA(),VLOOKUP(A242,'Mediana Reunião Selic 30D'!$A$2:$XFC$10000,MATCH(G$1,'Mediana Reunião Selic 30D'!$A$2:$XDF$2,0),FALSE))</f>
        <v>9</v>
      </c>
    </row>
    <row r="243" spans="1:7" x14ac:dyDescent="0.3">
      <c r="A243" s="20">
        <v>44914</v>
      </c>
      <c r="B243" s="21">
        <f>IF(VLOOKUP(A243,'Mediana Reunião Selic 30D'!$A$2:$XFC$10000,MATCH(B$1,'Mediana Reunião Selic 30D'!$A$2:$XDF$2,0),FALSE)=0,NA(),VLOOKUP(A243,'Mediana Reunião Selic 30D'!$A$2:$XFC$10000,MATCH(B$1,'Mediana Reunião Selic 30D'!$A$2:$XDF$2,0),FALSE))</f>
        <v>13.75</v>
      </c>
      <c r="C243" s="21">
        <f>IF(VLOOKUP(A243,'Mediana Reunião Selic 30D'!$A$2:$XFC$10000,MATCH(C$1,'Mediana Reunião Selic 30D'!$A$2:$XDF$2,0),FALSE)=0,NA(),VLOOKUP(A243,'Mediana Reunião Selic 30D'!$A$2:$XFC$10000,MATCH(C$1,'Mediana Reunião Selic 30D'!$A$2:$XDF$2,0),FALSE))</f>
        <v>13.25</v>
      </c>
      <c r="D243" s="21">
        <f>IF(VLOOKUP(A243,'Mediana Reunião Selic 30D'!$A$2:$XFC$10000,MATCH(D$1,'Mediana Reunião Selic 30D'!$A$2:$XDF$2,0),FALSE)=0,NA(),VLOOKUP(A243,'Mediana Reunião Selic 30D'!$A$2:$XFC$10000,MATCH(D$1,'Mediana Reunião Selic 30D'!$A$2:$XDF$2,0),FALSE))</f>
        <v>12.75</v>
      </c>
      <c r="E243" s="21">
        <f>IF(VLOOKUP(A243,'Mediana Reunião Selic 30D'!$A$2:$XFC$10000,MATCH(E$1,'Mediana Reunião Selic 30D'!$A$2:$XDF$2,0),FALSE)=0,NA(),VLOOKUP(A243,'Mediana Reunião Selic 30D'!$A$2:$XFC$10000,MATCH(E$1,'Mediana Reunião Selic 30D'!$A$2:$XDF$2,0),FALSE))</f>
        <v>12.25</v>
      </c>
      <c r="F243" s="21">
        <f>IF(VLOOKUP(A243,'Mediana Reunião Selic 30D'!$A$2:$XFC$10000,MATCH(F$1,'Mediana Reunião Selic 30D'!$A$2:$XDF$2,0),FALSE)=0,NA(),VLOOKUP(A243,'Mediana Reunião Selic 30D'!$A$2:$XFC$10000,MATCH(F$1,'Mediana Reunião Selic 30D'!$A$2:$XDF$2,0),FALSE))</f>
        <v>11.75</v>
      </c>
      <c r="G243" s="21">
        <f>IF(VLOOKUP(A243,'Mediana Reunião Selic 30D'!$A$2:$XFC$10000,MATCH(G$1,'Mediana Reunião Selic 30D'!$A$2:$XDF$2,0),FALSE)=0,NA(),VLOOKUP(A243,'Mediana Reunião Selic 30D'!$A$2:$XFC$10000,MATCH(G$1,'Mediana Reunião Selic 30D'!$A$2:$XDF$2,0),FALSE))</f>
        <v>9</v>
      </c>
    </row>
    <row r="244" spans="1:7" x14ac:dyDescent="0.3">
      <c r="A244" s="20">
        <v>44915</v>
      </c>
      <c r="B244" s="21">
        <f>IF(VLOOKUP(A244,'Mediana Reunião Selic 30D'!$A$2:$XFC$10000,MATCH(B$1,'Mediana Reunião Selic 30D'!$A$2:$XDF$2,0),FALSE)=0,NA(),VLOOKUP(A244,'Mediana Reunião Selic 30D'!$A$2:$XFC$10000,MATCH(B$1,'Mediana Reunião Selic 30D'!$A$2:$XDF$2,0),FALSE))</f>
        <v>13.75</v>
      </c>
      <c r="C244" s="21">
        <f>IF(VLOOKUP(A244,'Mediana Reunião Selic 30D'!$A$2:$XFC$10000,MATCH(C$1,'Mediana Reunião Selic 30D'!$A$2:$XDF$2,0),FALSE)=0,NA(),VLOOKUP(A244,'Mediana Reunião Selic 30D'!$A$2:$XFC$10000,MATCH(C$1,'Mediana Reunião Selic 30D'!$A$2:$XDF$2,0),FALSE))</f>
        <v>13.25</v>
      </c>
      <c r="D244" s="21">
        <f>IF(VLOOKUP(A244,'Mediana Reunião Selic 30D'!$A$2:$XFC$10000,MATCH(D$1,'Mediana Reunião Selic 30D'!$A$2:$XDF$2,0),FALSE)=0,NA(),VLOOKUP(A244,'Mediana Reunião Selic 30D'!$A$2:$XFC$10000,MATCH(D$1,'Mediana Reunião Selic 30D'!$A$2:$XDF$2,0),FALSE))</f>
        <v>12.75</v>
      </c>
      <c r="E244" s="21">
        <f>IF(VLOOKUP(A244,'Mediana Reunião Selic 30D'!$A$2:$XFC$10000,MATCH(E$1,'Mediana Reunião Selic 30D'!$A$2:$XDF$2,0),FALSE)=0,NA(),VLOOKUP(A244,'Mediana Reunião Selic 30D'!$A$2:$XFC$10000,MATCH(E$1,'Mediana Reunião Selic 30D'!$A$2:$XDF$2,0),FALSE))</f>
        <v>12.25</v>
      </c>
      <c r="F244" s="21">
        <f>IF(VLOOKUP(A244,'Mediana Reunião Selic 30D'!$A$2:$XFC$10000,MATCH(F$1,'Mediana Reunião Selic 30D'!$A$2:$XDF$2,0),FALSE)=0,NA(),VLOOKUP(A244,'Mediana Reunião Selic 30D'!$A$2:$XFC$10000,MATCH(F$1,'Mediana Reunião Selic 30D'!$A$2:$XDF$2,0),FALSE))</f>
        <v>11.75</v>
      </c>
      <c r="G244" s="21">
        <f>IF(VLOOKUP(A244,'Mediana Reunião Selic 30D'!$A$2:$XFC$10000,MATCH(G$1,'Mediana Reunião Selic 30D'!$A$2:$XDF$2,0),FALSE)=0,NA(),VLOOKUP(A244,'Mediana Reunião Selic 30D'!$A$2:$XFC$10000,MATCH(G$1,'Mediana Reunião Selic 30D'!$A$2:$XDF$2,0),FALSE))</f>
        <v>9</v>
      </c>
    </row>
    <row r="245" spans="1:7" x14ac:dyDescent="0.3">
      <c r="A245" s="20">
        <v>44916</v>
      </c>
      <c r="B245" s="21">
        <f>IF(VLOOKUP(A245,'Mediana Reunião Selic 30D'!$A$2:$XFC$10000,MATCH(B$1,'Mediana Reunião Selic 30D'!$A$2:$XDF$2,0),FALSE)=0,NA(),VLOOKUP(A245,'Mediana Reunião Selic 30D'!$A$2:$XFC$10000,MATCH(B$1,'Mediana Reunião Selic 30D'!$A$2:$XDF$2,0),FALSE))</f>
        <v>13.75</v>
      </c>
      <c r="C245" s="21">
        <f>IF(VLOOKUP(A245,'Mediana Reunião Selic 30D'!$A$2:$XFC$10000,MATCH(C$1,'Mediana Reunião Selic 30D'!$A$2:$XDF$2,0),FALSE)=0,NA(),VLOOKUP(A245,'Mediana Reunião Selic 30D'!$A$2:$XFC$10000,MATCH(C$1,'Mediana Reunião Selic 30D'!$A$2:$XDF$2,0),FALSE))</f>
        <v>13.375</v>
      </c>
      <c r="D245" s="21">
        <f>IF(VLOOKUP(A245,'Mediana Reunião Selic 30D'!$A$2:$XFC$10000,MATCH(D$1,'Mediana Reunião Selic 30D'!$A$2:$XDF$2,0),FALSE)=0,NA(),VLOOKUP(A245,'Mediana Reunião Selic 30D'!$A$2:$XFC$10000,MATCH(D$1,'Mediana Reunião Selic 30D'!$A$2:$XDF$2,0),FALSE))</f>
        <v>12.875</v>
      </c>
      <c r="E245" s="21">
        <f>IF(VLOOKUP(A245,'Mediana Reunião Selic 30D'!$A$2:$XFC$10000,MATCH(E$1,'Mediana Reunião Selic 30D'!$A$2:$XDF$2,0),FALSE)=0,NA(),VLOOKUP(A245,'Mediana Reunião Selic 30D'!$A$2:$XFC$10000,MATCH(E$1,'Mediana Reunião Selic 30D'!$A$2:$XDF$2,0),FALSE))</f>
        <v>12.375</v>
      </c>
      <c r="F245" s="21">
        <f>IF(VLOOKUP(A245,'Mediana Reunião Selic 30D'!$A$2:$XFC$10000,MATCH(F$1,'Mediana Reunião Selic 30D'!$A$2:$XDF$2,0),FALSE)=0,NA(),VLOOKUP(A245,'Mediana Reunião Selic 30D'!$A$2:$XFC$10000,MATCH(F$1,'Mediana Reunião Selic 30D'!$A$2:$XDF$2,0),FALSE))</f>
        <v>11.875</v>
      </c>
      <c r="G245" s="21">
        <f>IF(VLOOKUP(A245,'Mediana Reunião Selic 30D'!$A$2:$XFC$10000,MATCH(G$1,'Mediana Reunião Selic 30D'!$A$2:$XDF$2,0),FALSE)=0,NA(),VLOOKUP(A245,'Mediana Reunião Selic 30D'!$A$2:$XFC$10000,MATCH(G$1,'Mediana Reunião Selic 30D'!$A$2:$XDF$2,0),FALSE))</f>
        <v>9</v>
      </c>
    </row>
    <row r="246" spans="1:7" x14ac:dyDescent="0.3">
      <c r="A246" s="20">
        <v>44917</v>
      </c>
      <c r="B246" s="21">
        <f>IF(VLOOKUP(A246,'Mediana Reunião Selic 30D'!$A$2:$XFC$10000,MATCH(B$1,'Mediana Reunião Selic 30D'!$A$2:$XDF$2,0),FALSE)=0,NA(),VLOOKUP(A246,'Mediana Reunião Selic 30D'!$A$2:$XFC$10000,MATCH(B$1,'Mediana Reunião Selic 30D'!$A$2:$XDF$2,0),FALSE))</f>
        <v>13.75</v>
      </c>
      <c r="C246" s="21">
        <f>IF(VLOOKUP(A246,'Mediana Reunião Selic 30D'!$A$2:$XFC$10000,MATCH(C$1,'Mediana Reunião Selic 30D'!$A$2:$XDF$2,0),FALSE)=0,NA(),VLOOKUP(A246,'Mediana Reunião Selic 30D'!$A$2:$XFC$10000,MATCH(C$1,'Mediana Reunião Selic 30D'!$A$2:$XDF$2,0),FALSE))</f>
        <v>13.5</v>
      </c>
      <c r="D246" s="21">
        <f>IF(VLOOKUP(A246,'Mediana Reunião Selic 30D'!$A$2:$XFC$10000,MATCH(D$1,'Mediana Reunião Selic 30D'!$A$2:$XDF$2,0),FALSE)=0,NA(),VLOOKUP(A246,'Mediana Reunião Selic 30D'!$A$2:$XFC$10000,MATCH(D$1,'Mediana Reunião Selic 30D'!$A$2:$XDF$2,0),FALSE))</f>
        <v>13</v>
      </c>
      <c r="E246" s="21">
        <f>IF(VLOOKUP(A246,'Mediana Reunião Selic 30D'!$A$2:$XFC$10000,MATCH(E$1,'Mediana Reunião Selic 30D'!$A$2:$XDF$2,0),FALSE)=0,NA(),VLOOKUP(A246,'Mediana Reunião Selic 30D'!$A$2:$XFC$10000,MATCH(E$1,'Mediana Reunião Selic 30D'!$A$2:$XDF$2,0),FALSE))</f>
        <v>12.5</v>
      </c>
      <c r="F246" s="21">
        <f>IF(VLOOKUP(A246,'Mediana Reunião Selic 30D'!$A$2:$XFC$10000,MATCH(F$1,'Mediana Reunião Selic 30D'!$A$2:$XDF$2,0),FALSE)=0,NA(),VLOOKUP(A246,'Mediana Reunião Selic 30D'!$A$2:$XFC$10000,MATCH(F$1,'Mediana Reunião Selic 30D'!$A$2:$XDF$2,0),FALSE))</f>
        <v>12</v>
      </c>
      <c r="G246" s="21">
        <f>IF(VLOOKUP(A246,'Mediana Reunião Selic 30D'!$A$2:$XFC$10000,MATCH(G$1,'Mediana Reunião Selic 30D'!$A$2:$XDF$2,0),FALSE)=0,NA(),VLOOKUP(A246,'Mediana Reunião Selic 30D'!$A$2:$XFC$10000,MATCH(G$1,'Mediana Reunião Selic 30D'!$A$2:$XDF$2,0),FALSE))</f>
        <v>9</v>
      </c>
    </row>
    <row r="247" spans="1:7" x14ac:dyDescent="0.3">
      <c r="A247" s="20">
        <v>44918</v>
      </c>
      <c r="B247" s="21">
        <f>IF(VLOOKUP(A247,'Mediana Reunião Selic 30D'!$A$2:$XFC$10000,MATCH(B$1,'Mediana Reunião Selic 30D'!$A$2:$XDF$2,0),FALSE)=0,NA(),VLOOKUP(A247,'Mediana Reunião Selic 30D'!$A$2:$XFC$10000,MATCH(B$1,'Mediana Reunião Selic 30D'!$A$2:$XDF$2,0),FALSE))</f>
        <v>13.75</v>
      </c>
      <c r="C247" s="21">
        <f>IF(VLOOKUP(A247,'Mediana Reunião Selic 30D'!$A$2:$XFC$10000,MATCH(C$1,'Mediana Reunião Selic 30D'!$A$2:$XDF$2,0),FALSE)=0,NA(),VLOOKUP(A247,'Mediana Reunião Selic 30D'!$A$2:$XFC$10000,MATCH(C$1,'Mediana Reunião Selic 30D'!$A$2:$XDF$2,0),FALSE))</f>
        <v>13.5</v>
      </c>
      <c r="D247" s="21">
        <f>IF(VLOOKUP(A247,'Mediana Reunião Selic 30D'!$A$2:$XFC$10000,MATCH(D$1,'Mediana Reunião Selic 30D'!$A$2:$XDF$2,0),FALSE)=0,NA(),VLOOKUP(A247,'Mediana Reunião Selic 30D'!$A$2:$XFC$10000,MATCH(D$1,'Mediana Reunião Selic 30D'!$A$2:$XDF$2,0),FALSE))</f>
        <v>13</v>
      </c>
      <c r="E247" s="21">
        <f>IF(VLOOKUP(A247,'Mediana Reunião Selic 30D'!$A$2:$XFC$10000,MATCH(E$1,'Mediana Reunião Selic 30D'!$A$2:$XDF$2,0),FALSE)=0,NA(),VLOOKUP(A247,'Mediana Reunião Selic 30D'!$A$2:$XFC$10000,MATCH(E$1,'Mediana Reunião Selic 30D'!$A$2:$XDF$2,0),FALSE))</f>
        <v>12.5</v>
      </c>
      <c r="F247" s="21">
        <f>IF(VLOOKUP(A247,'Mediana Reunião Selic 30D'!$A$2:$XFC$10000,MATCH(F$1,'Mediana Reunião Selic 30D'!$A$2:$XDF$2,0),FALSE)=0,NA(),VLOOKUP(A247,'Mediana Reunião Selic 30D'!$A$2:$XFC$10000,MATCH(F$1,'Mediana Reunião Selic 30D'!$A$2:$XDF$2,0),FALSE))</f>
        <v>12</v>
      </c>
      <c r="G247" s="21">
        <f>IF(VLOOKUP(A247,'Mediana Reunião Selic 30D'!$A$2:$XFC$10000,MATCH(G$1,'Mediana Reunião Selic 30D'!$A$2:$XDF$2,0),FALSE)=0,NA(),VLOOKUP(A247,'Mediana Reunião Selic 30D'!$A$2:$XFC$10000,MATCH(G$1,'Mediana Reunião Selic 30D'!$A$2:$XDF$2,0),FALSE))</f>
        <v>9</v>
      </c>
    </row>
    <row r="248" spans="1:7" x14ac:dyDescent="0.3">
      <c r="A248" s="20">
        <v>44921</v>
      </c>
      <c r="B248" s="21">
        <f>IF(VLOOKUP(A248,'Mediana Reunião Selic 30D'!$A$2:$XFC$10000,MATCH(B$1,'Mediana Reunião Selic 30D'!$A$2:$XDF$2,0),FALSE)=0,NA(),VLOOKUP(A248,'Mediana Reunião Selic 30D'!$A$2:$XFC$10000,MATCH(B$1,'Mediana Reunião Selic 30D'!$A$2:$XDF$2,0),FALSE))</f>
        <v>13.75</v>
      </c>
      <c r="C248" s="21">
        <f>IF(VLOOKUP(A248,'Mediana Reunião Selic 30D'!$A$2:$XFC$10000,MATCH(C$1,'Mediana Reunião Selic 30D'!$A$2:$XDF$2,0),FALSE)=0,NA(),VLOOKUP(A248,'Mediana Reunião Selic 30D'!$A$2:$XFC$10000,MATCH(C$1,'Mediana Reunião Selic 30D'!$A$2:$XDF$2,0),FALSE))</f>
        <v>13.5</v>
      </c>
      <c r="D248" s="21">
        <f>IF(VLOOKUP(A248,'Mediana Reunião Selic 30D'!$A$2:$XFC$10000,MATCH(D$1,'Mediana Reunião Selic 30D'!$A$2:$XDF$2,0),FALSE)=0,NA(),VLOOKUP(A248,'Mediana Reunião Selic 30D'!$A$2:$XFC$10000,MATCH(D$1,'Mediana Reunião Selic 30D'!$A$2:$XDF$2,0),FALSE))</f>
        <v>13</v>
      </c>
      <c r="E248" s="21">
        <f>IF(VLOOKUP(A248,'Mediana Reunião Selic 30D'!$A$2:$XFC$10000,MATCH(E$1,'Mediana Reunião Selic 30D'!$A$2:$XDF$2,0),FALSE)=0,NA(),VLOOKUP(A248,'Mediana Reunião Selic 30D'!$A$2:$XFC$10000,MATCH(E$1,'Mediana Reunião Selic 30D'!$A$2:$XDF$2,0),FALSE))</f>
        <v>12.75</v>
      </c>
      <c r="F248" s="21">
        <f>IF(VLOOKUP(A248,'Mediana Reunião Selic 30D'!$A$2:$XFC$10000,MATCH(F$1,'Mediana Reunião Selic 30D'!$A$2:$XDF$2,0),FALSE)=0,NA(),VLOOKUP(A248,'Mediana Reunião Selic 30D'!$A$2:$XFC$10000,MATCH(F$1,'Mediana Reunião Selic 30D'!$A$2:$XDF$2,0),FALSE))</f>
        <v>12</v>
      </c>
      <c r="G248" s="21">
        <f>IF(VLOOKUP(A248,'Mediana Reunião Selic 30D'!$A$2:$XFC$10000,MATCH(G$1,'Mediana Reunião Selic 30D'!$A$2:$XDF$2,0),FALSE)=0,NA(),VLOOKUP(A248,'Mediana Reunião Selic 30D'!$A$2:$XFC$10000,MATCH(G$1,'Mediana Reunião Selic 30D'!$A$2:$XDF$2,0),FALSE))</f>
        <v>9</v>
      </c>
    </row>
    <row r="249" spans="1:7" x14ac:dyDescent="0.3">
      <c r="A249" s="20">
        <v>44922</v>
      </c>
      <c r="B249" s="21">
        <f>IF(VLOOKUP(A249,'Mediana Reunião Selic 30D'!$A$2:$XFC$10000,MATCH(B$1,'Mediana Reunião Selic 30D'!$A$2:$XDF$2,0),FALSE)=0,NA(),VLOOKUP(A249,'Mediana Reunião Selic 30D'!$A$2:$XFC$10000,MATCH(B$1,'Mediana Reunião Selic 30D'!$A$2:$XDF$2,0),FALSE))</f>
        <v>13.75</v>
      </c>
      <c r="C249" s="21">
        <f>IF(VLOOKUP(A249,'Mediana Reunião Selic 30D'!$A$2:$XFC$10000,MATCH(C$1,'Mediana Reunião Selic 30D'!$A$2:$XDF$2,0),FALSE)=0,NA(),VLOOKUP(A249,'Mediana Reunião Selic 30D'!$A$2:$XFC$10000,MATCH(C$1,'Mediana Reunião Selic 30D'!$A$2:$XDF$2,0),FALSE))</f>
        <v>13.5</v>
      </c>
      <c r="D249" s="21">
        <f>IF(VLOOKUP(A249,'Mediana Reunião Selic 30D'!$A$2:$XFC$10000,MATCH(D$1,'Mediana Reunião Selic 30D'!$A$2:$XDF$2,0),FALSE)=0,NA(),VLOOKUP(A249,'Mediana Reunião Selic 30D'!$A$2:$XFC$10000,MATCH(D$1,'Mediana Reunião Selic 30D'!$A$2:$XDF$2,0),FALSE))</f>
        <v>13.125</v>
      </c>
      <c r="E249" s="21">
        <f>IF(VLOOKUP(A249,'Mediana Reunião Selic 30D'!$A$2:$XFC$10000,MATCH(E$1,'Mediana Reunião Selic 30D'!$A$2:$XDF$2,0),FALSE)=0,NA(),VLOOKUP(A249,'Mediana Reunião Selic 30D'!$A$2:$XFC$10000,MATCH(E$1,'Mediana Reunião Selic 30D'!$A$2:$XDF$2,0),FALSE))</f>
        <v>12.625</v>
      </c>
      <c r="F249" s="21">
        <f>IF(VLOOKUP(A249,'Mediana Reunião Selic 30D'!$A$2:$XFC$10000,MATCH(F$1,'Mediana Reunião Selic 30D'!$A$2:$XDF$2,0),FALSE)=0,NA(),VLOOKUP(A249,'Mediana Reunião Selic 30D'!$A$2:$XFC$10000,MATCH(F$1,'Mediana Reunião Selic 30D'!$A$2:$XDF$2,0),FALSE))</f>
        <v>12</v>
      </c>
      <c r="G249" s="21">
        <f>IF(VLOOKUP(A249,'Mediana Reunião Selic 30D'!$A$2:$XFC$10000,MATCH(G$1,'Mediana Reunião Selic 30D'!$A$2:$XDF$2,0),FALSE)=0,NA(),VLOOKUP(A249,'Mediana Reunião Selic 30D'!$A$2:$XFC$10000,MATCH(G$1,'Mediana Reunião Selic 30D'!$A$2:$XDF$2,0),FALSE))</f>
        <v>9</v>
      </c>
    </row>
    <row r="250" spans="1:7" x14ac:dyDescent="0.3">
      <c r="A250" s="20">
        <v>44923</v>
      </c>
      <c r="B250" s="21">
        <f>IF(VLOOKUP(A250,'Mediana Reunião Selic 30D'!$A$2:$XFC$10000,MATCH(B$1,'Mediana Reunião Selic 30D'!$A$2:$XDF$2,0),FALSE)=0,NA(),VLOOKUP(A250,'Mediana Reunião Selic 30D'!$A$2:$XFC$10000,MATCH(B$1,'Mediana Reunião Selic 30D'!$A$2:$XDF$2,0),FALSE))</f>
        <v>13.75</v>
      </c>
      <c r="C250" s="21">
        <f>IF(VLOOKUP(A250,'Mediana Reunião Selic 30D'!$A$2:$XFC$10000,MATCH(C$1,'Mediana Reunião Selic 30D'!$A$2:$XDF$2,0),FALSE)=0,NA(),VLOOKUP(A250,'Mediana Reunião Selic 30D'!$A$2:$XFC$10000,MATCH(C$1,'Mediana Reunião Selic 30D'!$A$2:$XDF$2,0),FALSE))</f>
        <v>13.5</v>
      </c>
      <c r="D250" s="21">
        <f>IF(VLOOKUP(A250,'Mediana Reunião Selic 30D'!$A$2:$XFC$10000,MATCH(D$1,'Mediana Reunião Selic 30D'!$A$2:$XDF$2,0),FALSE)=0,NA(),VLOOKUP(A250,'Mediana Reunião Selic 30D'!$A$2:$XFC$10000,MATCH(D$1,'Mediana Reunião Selic 30D'!$A$2:$XDF$2,0),FALSE))</f>
        <v>13.25</v>
      </c>
      <c r="E250" s="21">
        <f>IF(VLOOKUP(A250,'Mediana Reunião Selic 30D'!$A$2:$XFC$10000,MATCH(E$1,'Mediana Reunião Selic 30D'!$A$2:$XDF$2,0),FALSE)=0,NA(),VLOOKUP(A250,'Mediana Reunião Selic 30D'!$A$2:$XFC$10000,MATCH(E$1,'Mediana Reunião Selic 30D'!$A$2:$XDF$2,0),FALSE))</f>
        <v>12.75</v>
      </c>
      <c r="F250" s="21">
        <f>IF(VLOOKUP(A250,'Mediana Reunião Selic 30D'!$A$2:$XFC$10000,MATCH(F$1,'Mediana Reunião Selic 30D'!$A$2:$XDF$2,0),FALSE)=0,NA(),VLOOKUP(A250,'Mediana Reunião Selic 30D'!$A$2:$XFC$10000,MATCH(F$1,'Mediana Reunião Selic 30D'!$A$2:$XDF$2,0),FALSE))</f>
        <v>12</v>
      </c>
      <c r="G250" s="21">
        <f>IF(VLOOKUP(A250,'Mediana Reunião Selic 30D'!$A$2:$XFC$10000,MATCH(G$1,'Mediana Reunião Selic 30D'!$A$2:$XDF$2,0),FALSE)=0,NA(),VLOOKUP(A250,'Mediana Reunião Selic 30D'!$A$2:$XFC$10000,MATCH(G$1,'Mediana Reunião Selic 30D'!$A$2:$XDF$2,0),FALSE))</f>
        <v>9</v>
      </c>
    </row>
    <row r="251" spans="1:7" x14ac:dyDescent="0.3">
      <c r="A251" s="20">
        <v>44924</v>
      </c>
      <c r="B251" s="21">
        <f>IF(VLOOKUP(A251,'Mediana Reunião Selic 30D'!$A$2:$XFC$10000,MATCH(B$1,'Mediana Reunião Selic 30D'!$A$2:$XDF$2,0),FALSE)=0,NA(),VLOOKUP(A251,'Mediana Reunião Selic 30D'!$A$2:$XFC$10000,MATCH(B$1,'Mediana Reunião Selic 30D'!$A$2:$XDF$2,0),FALSE))</f>
        <v>13.75</v>
      </c>
      <c r="C251" s="21">
        <f>IF(VLOOKUP(A251,'Mediana Reunião Selic 30D'!$A$2:$XFC$10000,MATCH(C$1,'Mediana Reunião Selic 30D'!$A$2:$XDF$2,0),FALSE)=0,NA(),VLOOKUP(A251,'Mediana Reunião Selic 30D'!$A$2:$XFC$10000,MATCH(C$1,'Mediana Reunião Selic 30D'!$A$2:$XDF$2,0),FALSE))</f>
        <v>13.625</v>
      </c>
      <c r="D251" s="21">
        <f>IF(VLOOKUP(A251,'Mediana Reunião Selic 30D'!$A$2:$XFC$10000,MATCH(D$1,'Mediana Reunião Selic 30D'!$A$2:$XDF$2,0),FALSE)=0,NA(),VLOOKUP(A251,'Mediana Reunião Selic 30D'!$A$2:$XFC$10000,MATCH(D$1,'Mediana Reunião Selic 30D'!$A$2:$XDF$2,0),FALSE))</f>
        <v>13.25</v>
      </c>
      <c r="E251" s="21">
        <f>IF(VLOOKUP(A251,'Mediana Reunião Selic 30D'!$A$2:$XFC$10000,MATCH(E$1,'Mediana Reunião Selic 30D'!$A$2:$XDF$2,0),FALSE)=0,NA(),VLOOKUP(A251,'Mediana Reunião Selic 30D'!$A$2:$XFC$10000,MATCH(E$1,'Mediana Reunião Selic 30D'!$A$2:$XDF$2,0),FALSE))</f>
        <v>12.75</v>
      </c>
      <c r="F251" s="21">
        <f>IF(VLOOKUP(A251,'Mediana Reunião Selic 30D'!$A$2:$XFC$10000,MATCH(F$1,'Mediana Reunião Selic 30D'!$A$2:$XDF$2,0),FALSE)=0,NA(),VLOOKUP(A251,'Mediana Reunião Selic 30D'!$A$2:$XFC$10000,MATCH(F$1,'Mediana Reunião Selic 30D'!$A$2:$XDF$2,0),FALSE))</f>
        <v>12.125</v>
      </c>
      <c r="G251" s="21">
        <f>IF(VLOOKUP(A251,'Mediana Reunião Selic 30D'!$A$2:$XFC$10000,MATCH(G$1,'Mediana Reunião Selic 30D'!$A$2:$XDF$2,0),FALSE)=0,NA(),VLOOKUP(A251,'Mediana Reunião Selic 30D'!$A$2:$XFC$10000,MATCH(G$1,'Mediana Reunião Selic 30D'!$A$2:$XDF$2,0),FALSE))</f>
        <v>9</v>
      </c>
    </row>
    <row r="252" spans="1:7" x14ac:dyDescent="0.3">
      <c r="A252" s="20">
        <v>44925</v>
      </c>
      <c r="B252" s="21">
        <f>IF(VLOOKUP(A252,'Mediana Reunião Selic 30D'!$A$2:$XFC$10000,MATCH(B$1,'Mediana Reunião Selic 30D'!$A$2:$XDF$2,0),FALSE)=0,NA(),VLOOKUP(A252,'Mediana Reunião Selic 30D'!$A$2:$XFC$10000,MATCH(B$1,'Mediana Reunião Selic 30D'!$A$2:$XDF$2,0),FALSE))</f>
        <v>13.75</v>
      </c>
      <c r="C252" s="21">
        <f>IF(VLOOKUP(A252,'Mediana Reunião Selic 30D'!$A$2:$XFC$10000,MATCH(C$1,'Mediana Reunião Selic 30D'!$A$2:$XDF$2,0),FALSE)=0,NA(),VLOOKUP(A252,'Mediana Reunião Selic 30D'!$A$2:$XFC$10000,MATCH(C$1,'Mediana Reunião Selic 30D'!$A$2:$XDF$2,0),FALSE))</f>
        <v>13.75</v>
      </c>
      <c r="D252" s="21">
        <f>IF(VLOOKUP(A252,'Mediana Reunião Selic 30D'!$A$2:$XFC$10000,MATCH(D$1,'Mediana Reunião Selic 30D'!$A$2:$XDF$2,0),FALSE)=0,NA(),VLOOKUP(A252,'Mediana Reunião Selic 30D'!$A$2:$XFC$10000,MATCH(D$1,'Mediana Reunião Selic 30D'!$A$2:$XDF$2,0),FALSE))</f>
        <v>13.25</v>
      </c>
      <c r="E252" s="21">
        <f>IF(VLOOKUP(A252,'Mediana Reunião Selic 30D'!$A$2:$XFC$10000,MATCH(E$1,'Mediana Reunião Selic 30D'!$A$2:$XDF$2,0),FALSE)=0,NA(),VLOOKUP(A252,'Mediana Reunião Selic 30D'!$A$2:$XFC$10000,MATCH(E$1,'Mediana Reunião Selic 30D'!$A$2:$XDF$2,0),FALSE))</f>
        <v>12.75</v>
      </c>
      <c r="F252" s="21">
        <f>IF(VLOOKUP(A252,'Mediana Reunião Selic 30D'!$A$2:$XFC$10000,MATCH(F$1,'Mediana Reunião Selic 30D'!$A$2:$XDF$2,0),FALSE)=0,NA(),VLOOKUP(A252,'Mediana Reunião Selic 30D'!$A$2:$XFC$10000,MATCH(F$1,'Mediana Reunião Selic 30D'!$A$2:$XDF$2,0),FALSE))</f>
        <v>12.25</v>
      </c>
      <c r="G252" s="21">
        <f>IF(VLOOKUP(A252,'Mediana Reunião Selic 30D'!$A$2:$XFC$10000,MATCH(G$1,'Mediana Reunião Selic 30D'!$A$2:$XDF$2,0),FALSE)=0,NA(),VLOOKUP(A252,'Mediana Reunião Selic 30D'!$A$2:$XFC$10000,MATCH(G$1,'Mediana Reunião Selic 30D'!$A$2:$XDF$2,0),FALSE))</f>
        <v>9</v>
      </c>
    </row>
    <row r="253" spans="1:7" x14ac:dyDescent="0.3">
      <c r="A253" s="20">
        <v>44928</v>
      </c>
      <c r="B253" s="21">
        <f>IF(VLOOKUP(A253,'Mediana Reunião Selic 30D'!$A$2:$XFC$10000,MATCH(B$1,'Mediana Reunião Selic 30D'!$A$2:$XDF$2,0),FALSE)=0,NA(),VLOOKUP(A253,'Mediana Reunião Selic 30D'!$A$2:$XFC$10000,MATCH(B$1,'Mediana Reunião Selic 30D'!$A$2:$XDF$2,0),FALSE))</f>
        <v>13.75</v>
      </c>
      <c r="C253" s="21">
        <f>IF(VLOOKUP(A253,'Mediana Reunião Selic 30D'!$A$2:$XFC$10000,MATCH(C$1,'Mediana Reunião Selic 30D'!$A$2:$XDF$2,0),FALSE)=0,NA(),VLOOKUP(A253,'Mediana Reunião Selic 30D'!$A$2:$XFC$10000,MATCH(C$1,'Mediana Reunião Selic 30D'!$A$2:$XDF$2,0),FALSE))</f>
        <v>13.75</v>
      </c>
      <c r="D253" s="21">
        <f>IF(VLOOKUP(A253,'Mediana Reunião Selic 30D'!$A$2:$XFC$10000,MATCH(D$1,'Mediana Reunião Selic 30D'!$A$2:$XDF$2,0),FALSE)=0,NA(),VLOOKUP(A253,'Mediana Reunião Selic 30D'!$A$2:$XFC$10000,MATCH(D$1,'Mediana Reunião Selic 30D'!$A$2:$XDF$2,0),FALSE))</f>
        <v>13.25</v>
      </c>
      <c r="E253" s="21">
        <f>IF(VLOOKUP(A253,'Mediana Reunião Selic 30D'!$A$2:$XFC$10000,MATCH(E$1,'Mediana Reunião Selic 30D'!$A$2:$XDF$2,0),FALSE)=0,NA(),VLOOKUP(A253,'Mediana Reunião Selic 30D'!$A$2:$XFC$10000,MATCH(E$1,'Mediana Reunião Selic 30D'!$A$2:$XDF$2,0),FALSE))</f>
        <v>12.75</v>
      </c>
      <c r="F253" s="21">
        <f>IF(VLOOKUP(A253,'Mediana Reunião Selic 30D'!$A$2:$XFC$10000,MATCH(F$1,'Mediana Reunião Selic 30D'!$A$2:$XDF$2,0),FALSE)=0,NA(),VLOOKUP(A253,'Mediana Reunião Selic 30D'!$A$2:$XFC$10000,MATCH(F$1,'Mediana Reunião Selic 30D'!$A$2:$XDF$2,0),FALSE))</f>
        <v>12.25</v>
      </c>
      <c r="G253" s="21">
        <f>IF(VLOOKUP(A253,'Mediana Reunião Selic 30D'!$A$2:$XFC$10000,MATCH(G$1,'Mediana Reunião Selic 30D'!$A$2:$XDF$2,0),FALSE)=0,NA(),VLOOKUP(A253,'Mediana Reunião Selic 30D'!$A$2:$XFC$10000,MATCH(G$1,'Mediana Reunião Selic 30D'!$A$2:$XDF$2,0),FALSE))</f>
        <v>9</v>
      </c>
    </row>
    <row r="254" spans="1:7" x14ac:dyDescent="0.3">
      <c r="A254" s="20">
        <v>44929</v>
      </c>
      <c r="B254" s="21">
        <f>IF(VLOOKUP(A254,'Mediana Reunião Selic 30D'!$A$2:$XFC$10000,MATCH(B$1,'Mediana Reunião Selic 30D'!$A$2:$XDF$2,0),FALSE)=0,NA(),VLOOKUP(A254,'Mediana Reunião Selic 30D'!$A$2:$XFC$10000,MATCH(B$1,'Mediana Reunião Selic 30D'!$A$2:$XDF$2,0),FALSE))</f>
        <v>13.75</v>
      </c>
      <c r="C254" s="21">
        <f>IF(VLOOKUP(A254,'Mediana Reunião Selic 30D'!$A$2:$XFC$10000,MATCH(C$1,'Mediana Reunião Selic 30D'!$A$2:$XDF$2,0),FALSE)=0,NA(),VLOOKUP(A254,'Mediana Reunião Selic 30D'!$A$2:$XFC$10000,MATCH(C$1,'Mediana Reunião Selic 30D'!$A$2:$XDF$2,0),FALSE))</f>
        <v>13.75</v>
      </c>
      <c r="D254" s="21">
        <f>IF(VLOOKUP(A254,'Mediana Reunião Selic 30D'!$A$2:$XFC$10000,MATCH(D$1,'Mediana Reunião Selic 30D'!$A$2:$XDF$2,0),FALSE)=0,NA(),VLOOKUP(A254,'Mediana Reunião Selic 30D'!$A$2:$XFC$10000,MATCH(D$1,'Mediana Reunião Selic 30D'!$A$2:$XDF$2,0),FALSE))</f>
        <v>13.25</v>
      </c>
      <c r="E254" s="21">
        <f>IF(VLOOKUP(A254,'Mediana Reunião Selic 30D'!$A$2:$XFC$10000,MATCH(E$1,'Mediana Reunião Selic 30D'!$A$2:$XDF$2,0),FALSE)=0,NA(),VLOOKUP(A254,'Mediana Reunião Selic 30D'!$A$2:$XFC$10000,MATCH(E$1,'Mediana Reunião Selic 30D'!$A$2:$XDF$2,0),FALSE))</f>
        <v>12.75</v>
      </c>
      <c r="F254" s="21">
        <f>IF(VLOOKUP(A254,'Mediana Reunião Selic 30D'!$A$2:$XFC$10000,MATCH(F$1,'Mediana Reunião Selic 30D'!$A$2:$XDF$2,0),FALSE)=0,NA(),VLOOKUP(A254,'Mediana Reunião Selic 30D'!$A$2:$XFC$10000,MATCH(F$1,'Mediana Reunião Selic 30D'!$A$2:$XDF$2,0),FALSE))</f>
        <v>12.25</v>
      </c>
      <c r="G254" s="21">
        <f>IF(VLOOKUP(A254,'Mediana Reunião Selic 30D'!$A$2:$XFC$10000,MATCH(G$1,'Mediana Reunião Selic 30D'!$A$2:$XDF$2,0),FALSE)=0,NA(),VLOOKUP(A254,'Mediana Reunião Selic 30D'!$A$2:$XFC$10000,MATCH(G$1,'Mediana Reunião Selic 30D'!$A$2:$XDF$2,0),FALSE))</f>
        <v>9</v>
      </c>
    </row>
    <row r="255" spans="1:7" x14ac:dyDescent="0.3">
      <c r="A255" s="20">
        <v>44930</v>
      </c>
      <c r="B255" s="21">
        <f>IF(VLOOKUP(A255,'Mediana Reunião Selic 30D'!$A$2:$XFC$10000,MATCH(B$1,'Mediana Reunião Selic 30D'!$A$2:$XDF$2,0),FALSE)=0,NA(),VLOOKUP(A255,'Mediana Reunião Selic 30D'!$A$2:$XFC$10000,MATCH(B$1,'Mediana Reunião Selic 30D'!$A$2:$XDF$2,0),FALSE))</f>
        <v>13.75</v>
      </c>
      <c r="C255" s="21">
        <f>IF(VLOOKUP(A255,'Mediana Reunião Selic 30D'!$A$2:$XFC$10000,MATCH(C$1,'Mediana Reunião Selic 30D'!$A$2:$XDF$2,0),FALSE)=0,NA(),VLOOKUP(A255,'Mediana Reunião Selic 30D'!$A$2:$XFC$10000,MATCH(C$1,'Mediana Reunião Selic 30D'!$A$2:$XDF$2,0),FALSE))</f>
        <v>13.75</v>
      </c>
      <c r="D255" s="21">
        <f>IF(VLOOKUP(A255,'Mediana Reunião Selic 30D'!$A$2:$XFC$10000,MATCH(D$1,'Mediana Reunião Selic 30D'!$A$2:$XDF$2,0),FALSE)=0,NA(),VLOOKUP(A255,'Mediana Reunião Selic 30D'!$A$2:$XFC$10000,MATCH(D$1,'Mediana Reunião Selic 30D'!$A$2:$XDF$2,0),FALSE))</f>
        <v>13.25</v>
      </c>
      <c r="E255" s="21">
        <f>IF(VLOOKUP(A255,'Mediana Reunião Selic 30D'!$A$2:$XFC$10000,MATCH(E$1,'Mediana Reunião Selic 30D'!$A$2:$XDF$2,0),FALSE)=0,NA(),VLOOKUP(A255,'Mediana Reunião Selic 30D'!$A$2:$XFC$10000,MATCH(E$1,'Mediana Reunião Selic 30D'!$A$2:$XDF$2,0),FALSE))</f>
        <v>12.75</v>
      </c>
      <c r="F255" s="21">
        <f>IF(VLOOKUP(A255,'Mediana Reunião Selic 30D'!$A$2:$XFC$10000,MATCH(F$1,'Mediana Reunião Selic 30D'!$A$2:$XDF$2,0),FALSE)=0,NA(),VLOOKUP(A255,'Mediana Reunião Selic 30D'!$A$2:$XFC$10000,MATCH(F$1,'Mediana Reunião Selic 30D'!$A$2:$XDF$2,0),FALSE))</f>
        <v>12.25</v>
      </c>
      <c r="G255" s="21">
        <f>IF(VLOOKUP(A255,'Mediana Reunião Selic 30D'!$A$2:$XFC$10000,MATCH(G$1,'Mediana Reunião Selic 30D'!$A$2:$XDF$2,0),FALSE)=0,NA(),VLOOKUP(A255,'Mediana Reunião Selic 30D'!$A$2:$XFC$10000,MATCH(G$1,'Mediana Reunião Selic 30D'!$A$2:$XDF$2,0),FALSE))</f>
        <v>9</v>
      </c>
    </row>
    <row r="256" spans="1:7" x14ac:dyDescent="0.3">
      <c r="A256" s="20">
        <v>44931</v>
      </c>
      <c r="B256" s="21">
        <f>IF(VLOOKUP(A256,'Mediana Reunião Selic 30D'!$A$2:$XFC$10000,MATCH(B$1,'Mediana Reunião Selic 30D'!$A$2:$XDF$2,0),FALSE)=0,NA(),VLOOKUP(A256,'Mediana Reunião Selic 30D'!$A$2:$XFC$10000,MATCH(B$1,'Mediana Reunião Selic 30D'!$A$2:$XDF$2,0),FALSE))</f>
        <v>13.75</v>
      </c>
      <c r="C256" s="21">
        <f>IF(VLOOKUP(A256,'Mediana Reunião Selic 30D'!$A$2:$XFC$10000,MATCH(C$1,'Mediana Reunião Selic 30D'!$A$2:$XDF$2,0),FALSE)=0,NA(),VLOOKUP(A256,'Mediana Reunião Selic 30D'!$A$2:$XFC$10000,MATCH(C$1,'Mediana Reunião Selic 30D'!$A$2:$XDF$2,0),FALSE))</f>
        <v>13.75</v>
      </c>
      <c r="D256" s="21">
        <f>IF(VLOOKUP(A256,'Mediana Reunião Selic 30D'!$A$2:$XFC$10000,MATCH(D$1,'Mediana Reunião Selic 30D'!$A$2:$XDF$2,0),FALSE)=0,NA(),VLOOKUP(A256,'Mediana Reunião Selic 30D'!$A$2:$XFC$10000,MATCH(D$1,'Mediana Reunião Selic 30D'!$A$2:$XDF$2,0),FALSE))</f>
        <v>13.25</v>
      </c>
      <c r="E256" s="21">
        <f>IF(VLOOKUP(A256,'Mediana Reunião Selic 30D'!$A$2:$XFC$10000,MATCH(E$1,'Mediana Reunião Selic 30D'!$A$2:$XDF$2,0),FALSE)=0,NA(),VLOOKUP(A256,'Mediana Reunião Selic 30D'!$A$2:$XFC$10000,MATCH(E$1,'Mediana Reunião Selic 30D'!$A$2:$XDF$2,0),FALSE))</f>
        <v>12.75</v>
      </c>
      <c r="F256" s="21">
        <f>IF(VLOOKUP(A256,'Mediana Reunião Selic 30D'!$A$2:$XFC$10000,MATCH(F$1,'Mediana Reunião Selic 30D'!$A$2:$XDF$2,0),FALSE)=0,NA(),VLOOKUP(A256,'Mediana Reunião Selic 30D'!$A$2:$XFC$10000,MATCH(F$1,'Mediana Reunião Selic 30D'!$A$2:$XDF$2,0),FALSE))</f>
        <v>12.25</v>
      </c>
      <c r="G256" s="21">
        <f>IF(VLOOKUP(A256,'Mediana Reunião Selic 30D'!$A$2:$XFC$10000,MATCH(G$1,'Mediana Reunião Selic 30D'!$A$2:$XDF$2,0),FALSE)=0,NA(),VLOOKUP(A256,'Mediana Reunião Selic 30D'!$A$2:$XFC$10000,MATCH(G$1,'Mediana Reunião Selic 30D'!$A$2:$XDF$2,0),FALSE))</f>
        <v>9</v>
      </c>
    </row>
    <row r="257" spans="1:7" x14ac:dyDescent="0.3">
      <c r="A257" s="20">
        <v>44932</v>
      </c>
      <c r="B257" s="21">
        <f>IF(VLOOKUP(A257,'Mediana Reunião Selic 30D'!$A$2:$XFC$10000,MATCH(B$1,'Mediana Reunião Selic 30D'!$A$2:$XDF$2,0),FALSE)=0,NA(),VLOOKUP(A257,'Mediana Reunião Selic 30D'!$A$2:$XFC$10000,MATCH(B$1,'Mediana Reunião Selic 30D'!$A$2:$XDF$2,0),FALSE))</f>
        <v>13.75</v>
      </c>
      <c r="C257" s="21">
        <f>IF(VLOOKUP(A257,'Mediana Reunião Selic 30D'!$A$2:$XFC$10000,MATCH(C$1,'Mediana Reunião Selic 30D'!$A$2:$XDF$2,0),FALSE)=0,NA(),VLOOKUP(A257,'Mediana Reunião Selic 30D'!$A$2:$XFC$10000,MATCH(C$1,'Mediana Reunião Selic 30D'!$A$2:$XDF$2,0),FALSE))</f>
        <v>13.75</v>
      </c>
      <c r="D257" s="21">
        <f>IF(VLOOKUP(A257,'Mediana Reunião Selic 30D'!$A$2:$XFC$10000,MATCH(D$1,'Mediana Reunião Selic 30D'!$A$2:$XDF$2,0),FALSE)=0,NA(),VLOOKUP(A257,'Mediana Reunião Selic 30D'!$A$2:$XFC$10000,MATCH(D$1,'Mediana Reunião Selic 30D'!$A$2:$XDF$2,0),FALSE))</f>
        <v>13.25</v>
      </c>
      <c r="E257" s="21">
        <f>IF(VLOOKUP(A257,'Mediana Reunião Selic 30D'!$A$2:$XFC$10000,MATCH(E$1,'Mediana Reunião Selic 30D'!$A$2:$XDF$2,0),FALSE)=0,NA(),VLOOKUP(A257,'Mediana Reunião Selic 30D'!$A$2:$XFC$10000,MATCH(E$1,'Mediana Reunião Selic 30D'!$A$2:$XDF$2,0),FALSE))</f>
        <v>12.75</v>
      </c>
      <c r="F257" s="21">
        <f>IF(VLOOKUP(A257,'Mediana Reunião Selic 30D'!$A$2:$XFC$10000,MATCH(F$1,'Mediana Reunião Selic 30D'!$A$2:$XDF$2,0),FALSE)=0,NA(),VLOOKUP(A257,'Mediana Reunião Selic 30D'!$A$2:$XFC$10000,MATCH(F$1,'Mediana Reunião Selic 30D'!$A$2:$XDF$2,0),FALSE))</f>
        <v>12.25</v>
      </c>
      <c r="G257" s="21">
        <f>IF(VLOOKUP(A257,'Mediana Reunião Selic 30D'!$A$2:$XFC$10000,MATCH(G$1,'Mediana Reunião Selic 30D'!$A$2:$XDF$2,0),FALSE)=0,NA(),VLOOKUP(A257,'Mediana Reunião Selic 30D'!$A$2:$XFC$10000,MATCH(G$1,'Mediana Reunião Selic 30D'!$A$2:$XDF$2,0),FALSE))</f>
        <v>9.25</v>
      </c>
    </row>
    <row r="258" spans="1:7" x14ac:dyDescent="0.3">
      <c r="A258" s="20">
        <v>44935</v>
      </c>
      <c r="B258" s="21">
        <f>IF(VLOOKUP(A258,'Mediana Reunião Selic 30D'!$A$2:$XFC$10000,MATCH(B$1,'Mediana Reunião Selic 30D'!$A$2:$XDF$2,0),FALSE)=0,NA(),VLOOKUP(A258,'Mediana Reunião Selic 30D'!$A$2:$XFC$10000,MATCH(B$1,'Mediana Reunião Selic 30D'!$A$2:$XDF$2,0),FALSE))</f>
        <v>13.75</v>
      </c>
      <c r="C258" s="21">
        <f>IF(VLOOKUP(A258,'Mediana Reunião Selic 30D'!$A$2:$XFC$10000,MATCH(C$1,'Mediana Reunião Selic 30D'!$A$2:$XDF$2,0),FALSE)=0,NA(),VLOOKUP(A258,'Mediana Reunião Selic 30D'!$A$2:$XFC$10000,MATCH(C$1,'Mediana Reunião Selic 30D'!$A$2:$XDF$2,0),FALSE))</f>
        <v>13.75</v>
      </c>
      <c r="D258" s="21">
        <f>IF(VLOOKUP(A258,'Mediana Reunião Selic 30D'!$A$2:$XFC$10000,MATCH(D$1,'Mediana Reunião Selic 30D'!$A$2:$XDF$2,0),FALSE)=0,NA(),VLOOKUP(A258,'Mediana Reunião Selic 30D'!$A$2:$XFC$10000,MATCH(D$1,'Mediana Reunião Selic 30D'!$A$2:$XDF$2,0),FALSE))</f>
        <v>13.25</v>
      </c>
      <c r="E258" s="21">
        <f>IF(VLOOKUP(A258,'Mediana Reunião Selic 30D'!$A$2:$XFC$10000,MATCH(E$1,'Mediana Reunião Selic 30D'!$A$2:$XDF$2,0),FALSE)=0,NA(),VLOOKUP(A258,'Mediana Reunião Selic 30D'!$A$2:$XFC$10000,MATCH(E$1,'Mediana Reunião Selic 30D'!$A$2:$XDF$2,0),FALSE))</f>
        <v>12.875</v>
      </c>
      <c r="F258" s="21">
        <f>IF(VLOOKUP(A258,'Mediana Reunião Selic 30D'!$A$2:$XFC$10000,MATCH(F$1,'Mediana Reunião Selic 30D'!$A$2:$XDF$2,0),FALSE)=0,NA(),VLOOKUP(A258,'Mediana Reunião Selic 30D'!$A$2:$XFC$10000,MATCH(F$1,'Mediana Reunião Selic 30D'!$A$2:$XDF$2,0),FALSE))</f>
        <v>12.25</v>
      </c>
      <c r="G258" s="21">
        <f>IF(VLOOKUP(A258,'Mediana Reunião Selic 30D'!$A$2:$XFC$10000,MATCH(G$1,'Mediana Reunião Selic 30D'!$A$2:$XDF$2,0),FALSE)=0,NA(),VLOOKUP(A258,'Mediana Reunião Selic 30D'!$A$2:$XFC$10000,MATCH(G$1,'Mediana Reunião Selic 30D'!$A$2:$XDF$2,0),FALSE))</f>
        <v>9.25</v>
      </c>
    </row>
    <row r="259" spans="1:7" x14ac:dyDescent="0.3">
      <c r="A259" s="20">
        <v>44936</v>
      </c>
      <c r="B259" s="21">
        <f>IF(VLOOKUP(A259,'Mediana Reunião Selic 30D'!$A$2:$XFC$10000,MATCH(B$1,'Mediana Reunião Selic 30D'!$A$2:$XDF$2,0),FALSE)=0,NA(),VLOOKUP(A259,'Mediana Reunião Selic 30D'!$A$2:$XFC$10000,MATCH(B$1,'Mediana Reunião Selic 30D'!$A$2:$XDF$2,0),FALSE))</f>
        <v>13.75</v>
      </c>
      <c r="C259" s="21">
        <f>IF(VLOOKUP(A259,'Mediana Reunião Selic 30D'!$A$2:$XFC$10000,MATCH(C$1,'Mediana Reunião Selic 30D'!$A$2:$XDF$2,0),FALSE)=0,NA(),VLOOKUP(A259,'Mediana Reunião Selic 30D'!$A$2:$XFC$10000,MATCH(C$1,'Mediana Reunião Selic 30D'!$A$2:$XDF$2,0),FALSE))</f>
        <v>13.75</v>
      </c>
      <c r="D259" s="21">
        <f>IF(VLOOKUP(A259,'Mediana Reunião Selic 30D'!$A$2:$XFC$10000,MATCH(D$1,'Mediana Reunião Selic 30D'!$A$2:$XDF$2,0),FALSE)=0,NA(),VLOOKUP(A259,'Mediana Reunião Selic 30D'!$A$2:$XFC$10000,MATCH(D$1,'Mediana Reunião Selic 30D'!$A$2:$XDF$2,0),FALSE))</f>
        <v>13.25</v>
      </c>
      <c r="E259" s="21">
        <f>IF(VLOOKUP(A259,'Mediana Reunião Selic 30D'!$A$2:$XFC$10000,MATCH(E$1,'Mediana Reunião Selic 30D'!$A$2:$XDF$2,0),FALSE)=0,NA(),VLOOKUP(A259,'Mediana Reunião Selic 30D'!$A$2:$XFC$10000,MATCH(E$1,'Mediana Reunião Selic 30D'!$A$2:$XDF$2,0),FALSE))</f>
        <v>13</v>
      </c>
      <c r="F259" s="21">
        <f>IF(VLOOKUP(A259,'Mediana Reunião Selic 30D'!$A$2:$XFC$10000,MATCH(F$1,'Mediana Reunião Selic 30D'!$A$2:$XDF$2,0),FALSE)=0,NA(),VLOOKUP(A259,'Mediana Reunião Selic 30D'!$A$2:$XFC$10000,MATCH(F$1,'Mediana Reunião Selic 30D'!$A$2:$XDF$2,0),FALSE))</f>
        <v>12.25</v>
      </c>
      <c r="G259" s="21">
        <f>IF(VLOOKUP(A259,'Mediana Reunião Selic 30D'!$A$2:$XFC$10000,MATCH(G$1,'Mediana Reunião Selic 30D'!$A$2:$XDF$2,0),FALSE)=0,NA(),VLOOKUP(A259,'Mediana Reunião Selic 30D'!$A$2:$XFC$10000,MATCH(G$1,'Mediana Reunião Selic 30D'!$A$2:$XDF$2,0),FALSE))</f>
        <v>9</v>
      </c>
    </row>
    <row r="260" spans="1:7" x14ac:dyDescent="0.3">
      <c r="A260" s="20">
        <v>44937</v>
      </c>
      <c r="B260" s="21">
        <f>IF(VLOOKUP(A260,'Mediana Reunião Selic 30D'!$A$2:$XFC$10000,MATCH(B$1,'Mediana Reunião Selic 30D'!$A$2:$XDF$2,0),FALSE)=0,NA(),VLOOKUP(A260,'Mediana Reunião Selic 30D'!$A$2:$XFC$10000,MATCH(B$1,'Mediana Reunião Selic 30D'!$A$2:$XDF$2,0),FALSE))</f>
        <v>13.75</v>
      </c>
      <c r="C260" s="21">
        <f>IF(VLOOKUP(A260,'Mediana Reunião Selic 30D'!$A$2:$XFC$10000,MATCH(C$1,'Mediana Reunião Selic 30D'!$A$2:$XDF$2,0),FALSE)=0,NA(),VLOOKUP(A260,'Mediana Reunião Selic 30D'!$A$2:$XFC$10000,MATCH(C$1,'Mediana Reunião Selic 30D'!$A$2:$XDF$2,0),FALSE))</f>
        <v>13.75</v>
      </c>
      <c r="D260" s="21">
        <f>IF(VLOOKUP(A260,'Mediana Reunião Selic 30D'!$A$2:$XFC$10000,MATCH(D$1,'Mediana Reunião Selic 30D'!$A$2:$XDF$2,0),FALSE)=0,NA(),VLOOKUP(A260,'Mediana Reunião Selic 30D'!$A$2:$XFC$10000,MATCH(D$1,'Mediana Reunião Selic 30D'!$A$2:$XDF$2,0),FALSE))</f>
        <v>13.25</v>
      </c>
      <c r="E260" s="21">
        <f>IF(VLOOKUP(A260,'Mediana Reunião Selic 30D'!$A$2:$XFC$10000,MATCH(E$1,'Mediana Reunião Selic 30D'!$A$2:$XDF$2,0),FALSE)=0,NA(),VLOOKUP(A260,'Mediana Reunião Selic 30D'!$A$2:$XFC$10000,MATCH(E$1,'Mediana Reunião Selic 30D'!$A$2:$XDF$2,0),FALSE))</f>
        <v>13</v>
      </c>
      <c r="F260" s="21">
        <f>IF(VLOOKUP(A260,'Mediana Reunião Selic 30D'!$A$2:$XFC$10000,MATCH(F$1,'Mediana Reunião Selic 30D'!$A$2:$XDF$2,0),FALSE)=0,NA(),VLOOKUP(A260,'Mediana Reunião Selic 30D'!$A$2:$XFC$10000,MATCH(F$1,'Mediana Reunião Selic 30D'!$A$2:$XDF$2,0),FALSE))</f>
        <v>12.25</v>
      </c>
      <c r="G260" s="21">
        <f>IF(VLOOKUP(A260,'Mediana Reunião Selic 30D'!$A$2:$XFC$10000,MATCH(G$1,'Mediana Reunião Selic 30D'!$A$2:$XDF$2,0),FALSE)=0,NA(),VLOOKUP(A260,'Mediana Reunião Selic 30D'!$A$2:$XFC$10000,MATCH(G$1,'Mediana Reunião Selic 30D'!$A$2:$XDF$2,0),FALSE))</f>
        <v>9</v>
      </c>
    </row>
    <row r="261" spans="1:7" x14ac:dyDescent="0.3">
      <c r="A261" s="20">
        <v>44938</v>
      </c>
      <c r="B261" s="21">
        <f>IF(VLOOKUP(A261,'Mediana Reunião Selic 30D'!$A$2:$XFC$10000,MATCH(B$1,'Mediana Reunião Selic 30D'!$A$2:$XDF$2,0),FALSE)=0,NA(),VLOOKUP(A261,'Mediana Reunião Selic 30D'!$A$2:$XFC$10000,MATCH(B$1,'Mediana Reunião Selic 30D'!$A$2:$XDF$2,0),FALSE))</f>
        <v>13.75</v>
      </c>
      <c r="C261" s="21">
        <f>IF(VLOOKUP(A261,'Mediana Reunião Selic 30D'!$A$2:$XFC$10000,MATCH(C$1,'Mediana Reunião Selic 30D'!$A$2:$XDF$2,0),FALSE)=0,NA(),VLOOKUP(A261,'Mediana Reunião Selic 30D'!$A$2:$XFC$10000,MATCH(C$1,'Mediana Reunião Selic 30D'!$A$2:$XDF$2,0),FALSE))</f>
        <v>13.75</v>
      </c>
      <c r="D261" s="21">
        <f>IF(VLOOKUP(A261,'Mediana Reunião Selic 30D'!$A$2:$XFC$10000,MATCH(D$1,'Mediana Reunião Selic 30D'!$A$2:$XDF$2,0),FALSE)=0,NA(),VLOOKUP(A261,'Mediana Reunião Selic 30D'!$A$2:$XFC$10000,MATCH(D$1,'Mediana Reunião Selic 30D'!$A$2:$XDF$2,0),FALSE))</f>
        <v>13.25</v>
      </c>
      <c r="E261" s="21">
        <f>IF(VLOOKUP(A261,'Mediana Reunião Selic 30D'!$A$2:$XFC$10000,MATCH(E$1,'Mediana Reunião Selic 30D'!$A$2:$XDF$2,0),FALSE)=0,NA(),VLOOKUP(A261,'Mediana Reunião Selic 30D'!$A$2:$XFC$10000,MATCH(E$1,'Mediana Reunião Selic 30D'!$A$2:$XDF$2,0),FALSE))</f>
        <v>13</v>
      </c>
      <c r="F261" s="21">
        <f>IF(VLOOKUP(A261,'Mediana Reunião Selic 30D'!$A$2:$XFC$10000,MATCH(F$1,'Mediana Reunião Selic 30D'!$A$2:$XDF$2,0),FALSE)=0,NA(),VLOOKUP(A261,'Mediana Reunião Selic 30D'!$A$2:$XFC$10000,MATCH(F$1,'Mediana Reunião Selic 30D'!$A$2:$XDF$2,0),FALSE))</f>
        <v>12.5</v>
      </c>
      <c r="G261" s="21">
        <f>IF(VLOOKUP(A261,'Mediana Reunião Selic 30D'!$A$2:$XFC$10000,MATCH(G$1,'Mediana Reunião Selic 30D'!$A$2:$XDF$2,0),FALSE)=0,NA(),VLOOKUP(A261,'Mediana Reunião Selic 30D'!$A$2:$XFC$10000,MATCH(G$1,'Mediana Reunião Selic 30D'!$A$2:$XDF$2,0),FALSE))</f>
        <v>9</v>
      </c>
    </row>
    <row r="262" spans="1:7" x14ac:dyDescent="0.3">
      <c r="A262" s="20">
        <v>44939</v>
      </c>
      <c r="B262" s="21">
        <f>IF(VLOOKUP(A262,'Mediana Reunião Selic 30D'!$A$2:$XFC$10000,MATCH(B$1,'Mediana Reunião Selic 30D'!$A$2:$XDF$2,0),FALSE)=0,NA(),VLOOKUP(A262,'Mediana Reunião Selic 30D'!$A$2:$XFC$10000,MATCH(B$1,'Mediana Reunião Selic 30D'!$A$2:$XDF$2,0),FALSE))</f>
        <v>13.75</v>
      </c>
      <c r="C262" s="21">
        <f>IF(VLOOKUP(A262,'Mediana Reunião Selic 30D'!$A$2:$XFC$10000,MATCH(C$1,'Mediana Reunião Selic 30D'!$A$2:$XDF$2,0),FALSE)=0,NA(),VLOOKUP(A262,'Mediana Reunião Selic 30D'!$A$2:$XFC$10000,MATCH(C$1,'Mediana Reunião Selic 30D'!$A$2:$XDF$2,0),FALSE))</f>
        <v>13.75</v>
      </c>
      <c r="D262" s="21">
        <f>IF(VLOOKUP(A262,'Mediana Reunião Selic 30D'!$A$2:$XFC$10000,MATCH(D$1,'Mediana Reunião Selic 30D'!$A$2:$XDF$2,0),FALSE)=0,NA(),VLOOKUP(A262,'Mediana Reunião Selic 30D'!$A$2:$XFC$10000,MATCH(D$1,'Mediana Reunião Selic 30D'!$A$2:$XDF$2,0),FALSE))</f>
        <v>13.25</v>
      </c>
      <c r="E262" s="21">
        <f>IF(VLOOKUP(A262,'Mediana Reunião Selic 30D'!$A$2:$XFC$10000,MATCH(E$1,'Mediana Reunião Selic 30D'!$A$2:$XDF$2,0),FALSE)=0,NA(),VLOOKUP(A262,'Mediana Reunião Selic 30D'!$A$2:$XFC$10000,MATCH(E$1,'Mediana Reunião Selic 30D'!$A$2:$XDF$2,0),FALSE))</f>
        <v>13</v>
      </c>
      <c r="F262" s="21">
        <f>IF(VLOOKUP(A262,'Mediana Reunião Selic 30D'!$A$2:$XFC$10000,MATCH(F$1,'Mediana Reunião Selic 30D'!$A$2:$XDF$2,0),FALSE)=0,NA(),VLOOKUP(A262,'Mediana Reunião Selic 30D'!$A$2:$XFC$10000,MATCH(F$1,'Mediana Reunião Selic 30D'!$A$2:$XDF$2,0),FALSE))</f>
        <v>12.5</v>
      </c>
      <c r="G262" s="21">
        <f>IF(VLOOKUP(A262,'Mediana Reunião Selic 30D'!$A$2:$XFC$10000,MATCH(G$1,'Mediana Reunião Selic 30D'!$A$2:$XDF$2,0),FALSE)=0,NA(),VLOOKUP(A262,'Mediana Reunião Selic 30D'!$A$2:$XFC$10000,MATCH(G$1,'Mediana Reunião Selic 30D'!$A$2:$XDF$2,0),FALSE))</f>
        <v>9.25</v>
      </c>
    </row>
    <row r="263" spans="1:7" x14ac:dyDescent="0.3">
      <c r="A263" s="20">
        <v>44942</v>
      </c>
      <c r="B263" s="21">
        <f>IF(VLOOKUP(A263,'Mediana Reunião Selic 30D'!$A$2:$XFC$10000,MATCH(B$1,'Mediana Reunião Selic 30D'!$A$2:$XDF$2,0),FALSE)=0,NA(),VLOOKUP(A263,'Mediana Reunião Selic 30D'!$A$2:$XFC$10000,MATCH(B$1,'Mediana Reunião Selic 30D'!$A$2:$XDF$2,0),FALSE))</f>
        <v>13.75</v>
      </c>
      <c r="C263" s="21">
        <f>IF(VLOOKUP(A263,'Mediana Reunião Selic 30D'!$A$2:$XFC$10000,MATCH(C$1,'Mediana Reunião Selic 30D'!$A$2:$XDF$2,0),FALSE)=0,NA(),VLOOKUP(A263,'Mediana Reunião Selic 30D'!$A$2:$XFC$10000,MATCH(C$1,'Mediana Reunião Selic 30D'!$A$2:$XDF$2,0),FALSE))</f>
        <v>13.75</v>
      </c>
      <c r="D263" s="21">
        <f>IF(VLOOKUP(A263,'Mediana Reunião Selic 30D'!$A$2:$XFC$10000,MATCH(D$1,'Mediana Reunião Selic 30D'!$A$2:$XDF$2,0),FALSE)=0,NA(),VLOOKUP(A263,'Mediana Reunião Selic 30D'!$A$2:$XFC$10000,MATCH(D$1,'Mediana Reunião Selic 30D'!$A$2:$XDF$2,0),FALSE))</f>
        <v>13.25</v>
      </c>
      <c r="E263" s="21">
        <f>IF(VLOOKUP(A263,'Mediana Reunião Selic 30D'!$A$2:$XFC$10000,MATCH(E$1,'Mediana Reunião Selic 30D'!$A$2:$XDF$2,0),FALSE)=0,NA(),VLOOKUP(A263,'Mediana Reunião Selic 30D'!$A$2:$XFC$10000,MATCH(E$1,'Mediana Reunião Selic 30D'!$A$2:$XDF$2,0),FALSE))</f>
        <v>13</v>
      </c>
      <c r="F263" s="21">
        <f>IF(VLOOKUP(A263,'Mediana Reunião Selic 30D'!$A$2:$XFC$10000,MATCH(F$1,'Mediana Reunião Selic 30D'!$A$2:$XDF$2,0),FALSE)=0,NA(),VLOOKUP(A263,'Mediana Reunião Selic 30D'!$A$2:$XFC$10000,MATCH(F$1,'Mediana Reunião Selic 30D'!$A$2:$XDF$2,0),FALSE))</f>
        <v>12.5</v>
      </c>
      <c r="G263" s="21">
        <f>IF(VLOOKUP(A263,'Mediana Reunião Selic 30D'!$A$2:$XFC$10000,MATCH(G$1,'Mediana Reunião Selic 30D'!$A$2:$XDF$2,0),FALSE)=0,NA(),VLOOKUP(A263,'Mediana Reunião Selic 30D'!$A$2:$XFC$10000,MATCH(G$1,'Mediana Reunião Selic 30D'!$A$2:$XDF$2,0),FALSE))</f>
        <v>9.25</v>
      </c>
    </row>
    <row r="264" spans="1:7" x14ac:dyDescent="0.3">
      <c r="A264" s="20">
        <v>44943</v>
      </c>
      <c r="B264" s="21">
        <f>IF(VLOOKUP(A264,'Mediana Reunião Selic 30D'!$A$2:$XFC$10000,MATCH(B$1,'Mediana Reunião Selic 30D'!$A$2:$XDF$2,0),FALSE)=0,NA(),VLOOKUP(A264,'Mediana Reunião Selic 30D'!$A$2:$XFC$10000,MATCH(B$1,'Mediana Reunião Selic 30D'!$A$2:$XDF$2,0),FALSE))</f>
        <v>13.75</v>
      </c>
      <c r="C264" s="21">
        <f>IF(VLOOKUP(A264,'Mediana Reunião Selic 30D'!$A$2:$XFC$10000,MATCH(C$1,'Mediana Reunião Selic 30D'!$A$2:$XDF$2,0),FALSE)=0,NA(),VLOOKUP(A264,'Mediana Reunião Selic 30D'!$A$2:$XFC$10000,MATCH(C$1,'Mediana Reunião Selic 30D'!$A$2:$XDF$2,0),FALSE))</f>
        <v>13.75</v>
      </c>
      <c r="D264" s="21">
        <f>IF(VLOOKUP(A264,'Mediana Reunião Selic 30D'!$A$2:$XFC$10000,MATCH(D$1,'Mediana Reunião Selic 30D'!$A$2:$XDF$2,0),FALSE)=0,NA(),VLOOKUP(A264,'Mediana Reunião Selic 30D'!$A$2:$XFC$10000,MATCH(D$1,'Mediana Reunião Selic 30D'!$A$2:$XDF$2,0),FALSE))</f>
        <v>13.25</v>
      </c>
      <c r="E264" s="21">
        <f>IF(VLOOKUP(A264,'Mediana Reunião Selic 30D'!$A$2:$XFC$10000,MATCH(E$1,'Mediana Reunião Selic 30D'!$A$2:$XDF$2,0),FALSE)=0,NA(),VLOOKUP(A264,'Mediana Reunião Selic 30D'!$A$2:$XFC$10000,MATCH(E$1,'Mediana Reunião Selic 30D'!$A$2:$XDF$2,0),FALSE))</f>
        <v>13</v>
      </c>
      <c r="F264" s="21">
        <f>IF(VLOOKUP(A264,'Mediana Reunião Selic 30D'!$A$2:$XFC$10000,MATCH(F$1,'Mediana Reunião Selic 30D'!$A$2:$XDF$2,0),FALSE)=0,NA(),VLOOKUP(A264,'Mediana Reunião Selic 30D'!$A$2:$XFC$10000,MATCH(F$1,'Mediana Reunião Selic 30D'!$A$2:$XDF$2,0),FALSE))</f>
        <v>12.5</v>
      </c>
      <c r="G264" s="21">
        <f>IF(VLOOKUP(A264,'Mediana Reunião Selic 30D'!$A$2:$XFC$10000,MATCH(G$1,'Mediana Reunião Selic 30D'!$A$2:$XDF$2,0),FALSE)=0,NA(),VLOOKUP(A264,'Mediana Reunião Selic 30D'!$A$2:$XFC$10000,MATCH(G$1,'Mediana Reunião Selic 30D'!$A$2:$XDF$2,0),FALSE))</f>
        <v>9.25</v>
      </c>
    </row>
    <row r="265" spans="1:7" x14ac:dyDescent="0.3">
      <c r="A265" s="20">
        <v>44944</v>
      </c>
      <c r="B265" s="21">
        <f>IF(VLOOKUP(A265,'Mediana Reunião Selic 30D'!$A$2:$XFC$10000,MATCH(B$1,'Mediana Reunião Selic 30D'!$A$2:$XDF$2,0),FALSE)=0,NA(),VLOOKUP(A265,'Mediana Reunião Selic 30D'!$A$2:$XFC$10000,MATCH(B$1,'Mediana Reunião Selic 30D'!$A$2:$XDF$2,0),FALSE))</f>
        <v>13.75</v>
      </c>
      <c r="C265" s="21">
        <f>IF(VLOOKUP(A265,'Mediana Reunião Selic 30D'!$A$2:$XFC$10000,MATCH(C$1,'Mediana Reunião Selic 30D'!$A$2:$XDF$2,0),FALSE)=0,NA(),VLOOKUP(A265,'Mediana Reunião Selic 30D'!$A$2:$XFC$10000,MATCH(C$1,'Mediana Reunião Selic 30D'!$A$2:$XDF$2,0),FALSE))</f>
        <v>13.75</v>
      </c>
      <c r="D265" s="21">
        <f>IF(VLOOKUP(A265,'Mediana Reunião Selic 30D'!$A$2:$XFC$10000,MATCH(D$1,'Mediana Reunião Selic 30D'!$A$2:$XDF$2,0),FALSE)=0,NA(),VLOOKUP(A265,'Mediana Reunião Selic 30D'!$A$2:$XFC$10000,MATCH(D$1,'Mediana Reunião Selic 30D'!$A$2:$XDF$2,0),FALSE))</f>
        <v>13.5</v>
      </c>
      <c r="E265" s="21">
        <f>IF(VLOOKUP(A265,'Mediana Reunião Selic 30D'!$A$2:$XFC$10000,MATCH(E$1,'Mediana Reunião Selic 30D'!$A$2:$XDF$2,0),FALSE)=0,NA(),VLOOKUP(A265,'Mediana Reunião Selic 30D'!$A$2:$XFC$10000,MATCH(E$1,'Mediana Reunião Selic 30D'!$A$2:$XDF$2,0),FALSE))</f>
        <v>13</v>
      </c>
      <c r="F265" s="21">
        <f>IF(VLOOKUP(A265,'Mediana Reunião Selic 30D'!$A$2:$XFC$10000,MATCH(F$1,'Mediana Reunião Selic 30D'!$A$2:$XDF$2,0),FALSE)=0,NA(),VLOOKUP(A265,'Mediana Reunião Selic 30D'!$A$2:$XFC$10000,MATCH(F$1,'Mediana Reunião Selic 30D'!$A$2:$XDF$2,0),FALSE))</f>
        <v>12.5</v>
      </c>
      <c r="G265" s="21">
        <f>IF(VLOOKUP(A265,'Mediana Reunião Selic 30D'!$A$2:$XFC$10000,MATCH(G$1,'Mediana Reunião Selic 30D'!$A$2:$XDF$2,0),FALSE)=0,NA(),VLOOKUP(A265,'Mediana Reunião Selic 30D'!$A$2:$XFC$10000,MATCH(G$1,'Mediana Reunião Selic 30D'!$A$2:$XDF$2,0),FALSE))</f>
        <v>9.25</v>
      </c>
    </row>
    <row r="266" spans="1:7" x14ac:dyDescent="0.3">
      <c r="A266" s="20">
        <v>44945</v>
      </c>
      <c r="B266" s="21">
        <f>IF(VLOOKUP(A266,'Mediana Reunião Selic 30D'!$A$2:$XFC$10000,MATCH(B$1,'Mediana Reunião Selic 30D'!$A$2:$XDF$2,0),FALSE)=0,NA(),VLOOKUP(A266,'Mediana Reunião Selic 30D'!$A$2:$XFC$10000,MATCH(B$1,'Mediana Reunião Selic 30D'!$A$2:$XDF$2,0),FALSE))</f>
        <v>13.75</v>
      </c>
      <c r="C266" s="21">
        <f>IF(VLOOKUP(A266,'Mediana Reunião Selic 30D'!$A$2:$XFC$10000,MATCH(C$1,'Mediana Reunião Selic 30D'!$A$2:$XDF$2,0),FALSE)=0,NA(),VLOOKUP(A266,'Mediana Reunião Selic 30D'!$A$2:$XFC$10000,MATCH(C$1,'Mediana Reunião Selic 30D'!$A$2:$XDF$2,0),FALSE))</f>
        <v>13.75</v>
      </c>
      <c r="D266" s="21">
        <f>IF(VLOOKUP(A266,'Mediana Reunião Selic 30D'!$A$2:$XFC$10000,MATCH(D$1,'Mediana Reunião Selic 30D'!$A$2:$XDF$2,0),FALSE)=0,NA(),VLOOKUP(A266,'Mediana Reunião Selic 30D'!$A$2:$XFC$10000,MATCH(D$1,'Mediana Reunião Selic 30D'!$A$2:$XDF$2,0),FALSE))</f>
        <v>13.25</v>
      </c>
      <c r="E266" s="21">
        <f>IF(VLOOKUP(A266,'Mediana Reunião Selic 30D'!$A$2:$XFC$10000,MATCH(E$1,'Mediana Reunião Selic 30D'!$A$2:$XDF$2,0),FALSE)=0,NA(),VLOOKUP(A266,'Mediana Reunião Selic 30D'!$A$2:$XFC$10000,MATCH(E$1,'Mediana Reunião Selic 30D'!$A$2:$XDF$2,0),FALSE))</f>
        <v>13</v>
      </c>
      <c r="F266" s="21">
        <f>IF(VLOOKUP(A266,'Mediana Reunião Selic 30D'!$A$2:$XFC$10000,MATCH(F$1,'Mediana Reunião Selic 30D'!$A$2:$XDF$2,0),FALSE)=0,NA(),VLOOKUP(A266,'Mediana Reunião Selic 30D'!$A$2:$XFC$10000,MATCH(F$1,'Mediana Reunião Selic 30D'!$A$2:$XDF$2,0),FALSE))</f>
        <v>12.5</v>
      </c>
      <c r="G266" s="21">
        <f>IF(VLOOKUP(A266,'Mediana Reunião Selic 30D'!$A$2:$XFC$10000,MATCH(G$1,'Mediana Reunião Selic 30D'!$A$2:$XDF$2,0),FALSE)=0,NA(),VLOOKUP(A266,'Mediana Reunião Selic 30D'!$A$2:$XFC$10000,MATCH(G$1,'Mediana Reunião Selic 30D'!$A$2:$XDF$2,0),FALSE))</f>
        <v>9.25</v>
      </c>
    </row>
    <row r="267" spans="1:7" x14ac:dyDescent="0.3">
      <c r="A267" s="20">
        <v>44946</v>
      </c>
      <c r="B267" s="21">
        <f>IF(VLOOKUP(A267,'Mediana Reunião Selic 30D'!$A$2:$XFC$10000,MATCH(B$1,'Mediana Reunião Selic 30D'!$A$2:$XDF$2,0),FALSE)=0,NA(),VLOOKUP(A267,'Mediana Reunião Selic 30D'!$A$2:$XFC$10000,MATCH(B$1,'Mediana Reunião Selic 30D'!$A$2:$XDF$2,0),FALSE))</f>
        <v>13.75</v>
      </c>
      <c r="C267" s="21">
        <f>IF(VLOOKUP(A267,'Mediana Reunião Selic 30D'!$A$2:$XFC$10000,MATCH(C$1,'Mediana Reunião Selic 30D'!$A$2:$XDF$2,0),FALSE)=0,NA(),VLOOKUP(A267,'Mediana Reunião Selic 30D'!$A$2:$XFC$10000,MATCH(C$1,'Mediana Reunião Selic 30D'!$A$2:$XDF$2,0),FALSE))</f>
        <v>13.75</v>
      </c>
      <c r="D267" s="21">
        <f>IF(VLOOKUP(A267,'Mediana Reunião Selic 30D'!$A$2:$XFC$10000,MATCH(D$1,'Mediana Reunião Selic 30D'!$A$2:$XDF$2,0),FALSE)=0,NA(),VLOOKUP(A267,'Mediana Reunião Selic 30D'!$A$2:$XFC$10000,MATCH(D$1,'Mediana Reunião Selic 30D'!$A$2:$XDF$2,0),FALSE))</f>
        <v>13.5</v>
      </c>
      <c r="E267" s="21">
        <f>IF(VLOOKUP(A267,'Mediana Reunião Selic 30D'!$A$2:$XFC$10000,MATCH(E$1,'Mediana Reunião Selic 30D'!$A$2:$XDF$2,0),FALSE)=0,NA(),VLOOKUP(A267,'Mediana Reunião Selic 30D'!$A$2:$XFC$10000,MATCH(E$1,'Mediana Reunião Selic 30D'!$A$2:$XDF$2,0),FALSE))</f>
        <v>13</v>
      </c>
      <c r="F267" s="21">
        <f>IF(VLOOKUP(A267,'Mediana Reunião Selic 30D'!$A$2:$XFC$10000,MATCH(F$1,'Mediana Reunião Selic 30D'!$A$2:$XDF$2,0),FALSE)=0,NA(),VLOOKUP(A267,'Mediana Reunião Selic 30D'!$A$2:$XFC$10000,MATCH(F$1,'Mediana Reunião Selic 30D'!$A$2:$XDF$2,0),FALSE))</f>
        <v>12.5</v>
      </c>
      <c r="G267" s="21">
        <f>IF(VLOOKUP(A267,'Mediana Reunião Selic 30D'!$A$2:$XFC$10000,MATCH(G$1,'Mediana Reunião Selic 30D'!$A$2:$XDF$2,0),FALSE)=0,NA(),VLOOKUP(A267,'Mediana Reunião Selic 30D'!$A$2:$XFC$10000,MATCH(G$1,'Mediana Reunião Selic 30D'!$A$2:$XDF$2,0),FALSE))</f>
        <v>9.5</v>
      </c>
    </row>
    <row r="268" spans="1:7" x14ac:dyDescent="0.3">
      <c r="A268" s="20">
        <v>44949</v>
      </c>
      <c r="B268" s="21">
        <f>IF(VLOOKUP(A268,'Mediana Reunião Selic 30D'!$A$2:$XFC$10000,MATCH(B$1,'Mediana Reunião Selic 30D'!$A$2:$XDF$2,0),FALSE)=0,NA(),VLOOKUP(A268,'Mediana Reunião Selic 30D'!$A$2:$XFC$10000,MATCH(B$1,'Mediana Reunião Selic 30D'!$A$2:$XDF$2,0),FALSE))</f>
        <v>13.75</v>
      </c>
      <c r="C268" s="21">
        <f>IF(VLOOKUP(A268,'Mediana Reunião Selic 30D'!$A$2:$XFC$10000,MATCH(C$1,'Mediana Reunião Selic 30D'!$A$2:$XDF$2,0),FALSE)=0,NA(),VLOOKUP(A268,'Mediana Reunião Selic 30D'!$A$2:$XFC$10000,MATCH(C$1,'Mediana Reunião Selic 30D'!$A$2:$XDF$2,0),FALSE))</f>
        <v>13.75</v>
      </c>
      <c r="D268" s="21">
        <f>IF(VLOOKUP(A268,'Mediana Reunião Selic 30D'!$A$2:$XFC$10000,MATCH(D$1,'Mediana Reunião Selic 30D'!$A$2:$XDF$2,0),FALSE)=0,NA(),VLOOKUP(A268,'Mediana Reunião Selic 30D'!$A$2:$XFC$10000,MATCH(D$1,'Mediana Reunião Selic 30D'!$A$2:$XDF$2,0),FALSE))</f>
        <v>13.5</v>
      </c>
      <c r="E268" s="21">
        <f>IF(VLOOKUP(A268,'Mediana Reunião Selic 30D'!$A$2:$XFC$10000,MATCH(E$1,'Mediana Reunião Selic 30D'!$A$2:$XDF$2,0),FALSE)=0,NA(),VLOOKUP(A268,'Mediana Reunião Selic 30D'!$A$2:$XFC$10000,MATCH(E$1,'Mediana Reunião Selic 30D'!$A$2:$XDF$2,0),FALSE))</f>
        <v>13</v>
      </c>
      <c r="F268" s="21">
        <f>IF(VLOOKUP(A268,'Mediana Reunião Selic 30D'!$A$2:$XFC$10000,MATCH(F$1,'Mediana Reunião Selic 30D'!$A$2:$XDF$2,0),FALSE)=0,NA(),VLOOKUP(A268,'Mediana Reunião Selic 30D'!$A$2:$XFC$10000,MATCH(F$1,'Mediana Reunião Selic 30D'!$A$2:$XDF$2,0),FALSE))</f>
        <v>12.5</v>
      </c>
      <c r="G268" s="21">
        <f>IF(VLOOKUP(A268,'Mediana Reunião Selic 30D'!$A$2:$XFC$10000,MATCH(G$1,'Mediana Reunião Selic 30D'!$A$2:$XDF$2,0),FALSE)=0,NA(),VLOOKUP(A268,'Mediana Reunião Selic 30D'!$A$2:$XFC$10000,MATCH(G$1,'Mediana Reunião Selic 30D'!$A$2:$XDF$2,0),FALSE))</f>
        <v>9.25</v>
      </c>
    </row>
    <row r="269" spans="1:7" x14ac:dyDescent="0.3">
      <c r="A269" s="20">
        <v>44950</v>
      </c>
      <c r="B269" s="21">
        <f>IF(VLOOKUP(A269,'Mediana Reunião Selic 30D'!$A$2:$XFC$10000,MATCH(B$1,'Mediana Reunião Selic 30D'!$A$2:$XDF$2,0),FALSE)=0,NA(),VLOOKUP(A269,'Mediana Reunião Selic 30D'!$A$2:$XFC$10000,MATCH(B$1,'Mediana Reunião Selic 30D'!$A$2:$XDF$2,0),FALSE))</f>
        <v>13.75</v>
      </c>
      <c r="C269" s="21">
        <f>IF(VLOOKUP(A269,'Mediana Reunião Selic 30D'!$A$2:$XFC$10000,MATCH(C$1,'Mediana Reunião Selic 30D'!$A$2:$XDF$2,0),FALSE)=0,NA(),VLOOKUP(A269,'Mediana Reunião Selic 30D'!$A$2:$XFC$10000,MATCH(C$1,'Mediana Reunião Selic 30D'!$A$2:$XDF$2,0),FALSE))</f>
        <v>13.75</v>
      </c>
      <c r="D269" s="21">
        <f>IF(VLOOKUP(A269,'Mediana Reunião Selic 30D'!$A$2:$XFC$10000,MATCH(D$1,'Mediana Reunião Selic 30D'!$A$2:$XDF$2,0),FALSE)=0,NA(),VLOOKUP(A269,'Mediana Reunião Selic 30D'!$A$2:$XFC$10000,MATCH(D$1,'Mediana Reunião Selic 30D'!$A$2:$XDF$2,0),FALSE))</f>
        <v>13.5</v>
      </c>
      <c r="E269" s="21">
        <f>IF(VLOOKUP(A269,'Mediana Reunião Selic 30D'!$A$2:$XFC$10000,MATCH(E$1,'Mediana Reunião Selic 30D'!$A$2:$XDF$2,0),FALSE)=0,NA(),VLOOKUP(A269,'Mediana Reunião Selic 30D'!$A$2:$XFC$10000,MATCH(E$1,'Mediana Reunião Selic 30D'!$A$2:$XDF$2,0),FALSE))</f>
        <v>13</v>
      </c>
      <c r="F269" s="21">
        <f>IF(VLOOKUP(A269,'Mediana Reunião Selic 30D'!$A$2:$XFC$10000,MATCH(F$1,'Mediana Reunião Selic 30D'!$A$2:$XDF$2,0),FALSE)=0,NA(),VLOOKUP(A269,'Mediana Reunião Selic 30D'!$A$2:$XFC$10000,MATCH(F$1,'Mediana Reunião Selic 30D'!$A$2:$XDF$2,0),FALSE))</f>
        <v>12.5</v>
      </c>
      <c r="G269" s="21">
        <f>IF(VLOOKUP(A269,'Mediana Reunião Selic 30D'!$A$2:$XFC$10000,MATCH(G$1,'Mediana Reunião Selic 30D'!$A$2:$XDF$2,0),FALSE)=0,NA(),VLOOKUP(A269,'Mediana Reunião Selic 30D'!$A$2:$XFC$10000,MATCH(G$1,'Mediana Reunião Selic 30D'!$A$2:$XDF$2,0),FALSE))</f>
        <v>9.5</v>
      </c>
    </row>
    <row r="270" spans="1:7" x14ac:dyDescent="0.3">
      <c r="A270" s="20">
        <v>44951</v>
      </c>
      <c r="B270" s="21">
        <f>IF(VLOOKUP(A270,'Mediana Reunião Selic 30D'!$A$2:$XFC$10000,MATCH(B$1,'Mediana Reunião Selic 30D'!$A$2:$XDF$2,0),FALSE)=0,NA(),VLOOKUP(A270,'Mediana Reunião Selic 30D'!$A$2:$XFC$10000,MATCH(B$1,'Mediana Reunião Selic 30D'!$A$2:$XDF$2,0),FALSE))</f>
        <v>13.75</v>
      </c>
      <c r="C270" s="21">
        <f>IF(VLOOKUP(A270,'Mediana Reunião Selic 30D'!$A$2:$XFC$10000,MATCH(C$1,'Mediana Reunião Selic 30D'!$A$2:$XDF$2,0),FALSE)=0,NA(),VLOOKUP(A270,'Mediana Reunião Selic 30D'!$A$2:$XFC$10000,MATCH(C$1,'Mediana Reunião Selic 30D'!$A$2:$XDF$2,0),FALSE))</f>
        <v>13.75</v>
      </c>
      <c r="D270" s="21">
        <f>IF(VLOOKUP(A270,'Mediana Reunião Selic 30D'!$A$2:$XFC$10000,MATCH(D$1,'Mediana Reunião Selic 30D'!$A$2:$XDF$2,0),FALSE)=0,NA(),VLOOKUP(A270,'Mediana Reunião Selic 30D'!$A$2:$XFC$10000,MATCH(D$1,'Mediana Reunião Selic 30D'!$A$2:$XDF$2,0),FALSE))</f>
        <v>13.5</v>
      </c>
      <c r="E270" s="21">
        <f>IF(VLOOKUP(A270,'Mediana Reunião Selic 30D'!$A$2:$XFC$10000,MATCH(E$1,'Mediana Reunião Selic 30D'!$A$2:$XDF$2,0),FALSE)=0,NA(),VLOOKUP(A270,'Mediana Reunião Selic 30D'!$A$2:$XFC$10000,MATCH(E$1,'Mediana Reunião Selic 30D'!$A$2:$XDF$2,0),FALSE))</f>
        <v>13</v>
      </c>
      <c r="F270" s="21">
        <f>IF(VLOOKUP(A270,'Mediana Reunião Selic 30D'!$A$2:$XFC$10000,MATCH(F$1,'Mediana Reunião Selic 30D'!$A$2:$XDF$2,0),FALSE)=0,NA(),VLOOKUP(A270,'Mediana Reunião Selic 30D'!$A$2:$XFC$10000,MATCH(F$1,'Mediana Reunião Selic 30D'!$A$2:$XDF$2,0),FALSE))</f>
        <v>12.5</v>
      </c>
      <c r="G270" s="21">
        <f>IF(VLOOKUP(A270,'Mediana Reunião Selic 30D'!$A$2:$XFC$10000,MATCH(G$1,'Mediana Reunião Selic 30D'!$A$2:$XDF$2,0),FALSE)=0,NA(),VLOOKUP(A270,'Mediana Reunião Selic 30D'!$A$2:$XFC$10000,MATCH(G$1,'Mediana Reunião Selic 30D'!$A$2:$XDF$2,0),FALSE))</f>
        <v>9.5</v>
      </c>
    </row>
    <row r="271" spans="1:7" x14ac:dyDescent="0.3">
      <c r="A271" s="20">
        <v>44952</v>
      </c>
      <c r="B271" s="21">
        <f>IF(VLOOKUP(A271,'Mediana Reunião Selic 30D'!$A$2:$XFC$10000,MATCH(B$1,'Mediana Reunião Selic 30D'!$A$2:$XDF$2,0),FALSE)=0,NA(),VLOOKUP(A271,'Mediana Reunião Selic 30D'!$A$2:$XFC$10000,MATCH(B$1,'Mediana Reunião Selic 30D'!$A$2:$XDF$2,0),FALSE))</f>
        <v>13.75</v>
      </c>
      <c r="C271" s="21">
        <f>IF(VLOOKUP(A271,'Mediana Reunião Selic 30D'!$A$2:$XFC$10000,MATCH(C$1,'Mediana Reunião Selic 30D'!$A$2:$XDF$2,0),FALSE)=0,NA(),VLOOKUP(A271,'Mediana Reunião Selic 30D'!$A$2:$XFC$10000,MATCH(C$1,'Mediana Reunião Selic 30D'!$A$2:$XDF$2,0),FALSE))</f>
        <v>13.75</v>
      </c>
      <c r="D271" s="21">
        <f>IF(VLOOKUP(A271,'Mediana Reunião Selic 30D'!$A$2:$XFC$10000,MATCH(D$1,'Mediana Reunião Selic 30D'!$A$2:$XDF$2,0),FALSE)=0,NA(),VLOOKUP(A271,'Mediana Reunião Selic 30D'!$A$2:$XFC$10000,MATCH(D$1,'Mediana Reunião Selic 30D'!$A$2:$XDF$2,0),FALSE))</f>
        <v>13.5</v>
      </c>
      <c r="E271" s="21">
        <f>IF(VLOOKUP(A271,'Mediana Reunião Selic 30D'!$A$2:$XFC$10000,MATCH(E$1,'Mediana Reunião Selic 30D'!$A$2:$XDF$2,0),FALSE)=0,NA(),VLOOKUP(A271,'Mediana Reunião Selic 30D'!$A$2:$XFC$10000,MATCH(E$1,'Mediana Reunião Selic 30D'!$A$2:$XDF$2,0),FALSE))</f>
        <v>13</v>
      </c>
      <c r="F271" s="21">
        <f>IF(VLOOKUP(A271,'Mediana Reunião Selic 30D'!$A$2:$XFC$10000,MATCH(F$1,'Mediana Reunião Selic 30D'!$A$2:$XDF$2,0),FALSE)=0,NA(),VLOOKUP(A271,'Mediana Reunião Selic 30D'!$A$2:$XFC$10000,MATCH(F$1,'Mediana Reunião Selic 30D'!$A$2:$XDF$2,0),FALSE))</f>
        <v>12.5</v>
      </c>
      <c r="G271" s="21">
        <f>IF(VLOOKUP(A271,'Mediana Reunião Selic 30D'!$A$2:$XFC$10000,MATCH(G$1,'Mediana Reunião Selic 30D'!$A$2:$XDF$2,0),FALSE)=0,NA(),VLOOKUP(A271,'Mediana Reunião Selic 30D'!$A$2:$XFC$10000,MATCH(G$1,'Mediana Reunião Selic 30D'!$A$2:$XDF$2,0),FALSE))</f>
        <v>9.5</v>
      </c>
    </row>
    <row r="272" spans="1:7" x14ac:dyDescent="0.3">
      <c r="A272" s="20">
        <v>44953</v>
      </c>
      <c r="B272" s="21">
        <f>IF(VLOOKUP(A272,'Mediana Reunião Selic 30D'!$A$2:$XFC$10000,MATCH(B$1,'Mediana Reunião Selic 30D'!$A$2:$XDF$2,0),FALSE)=0,NA(),VLOOKUP(A272,'Mediana Reunião Selic 30D'!$A$2:$XFC$10000,MATCH(B$1,'Mediana Reunião Selic 30D'!$A$2:$XDF$2,0),FALSE))</f>
        <v>13.75</v>
      </c>
      <c r="C272" s="21">
        <f>IF(VLOOKUP(A272,'Mediana Reunião Selic 30D'!$A$2:$XFC$10000,MATCH(C$1,'Mediana Reunião Selic 30D'!$A$2:$XDF$2,0),FALSE)=0,NA(),VLOOKUP(A272,'Mediana Reunião Selic 30D'!$A$2:$XFC$10000,MATCH(C$1,'Mediana Reunião Selic 30D'!$A$2:$XDF$2,0),FALSE))</f>
        <v>13.75</v>
      </c>
      <c r="D272" s="21">
        <f>IF(VLOOKUP(A272,'Mediana Reunião Selic 30D'!$A$2:$XFC$10000,MATCH(D$1,'Mediana Reunião Selic 30D'!$A$2:$XDF$2,0),FALSE)=0,NA(),VLOOKUP(A272,'Mediana Reunião Selic 30D'!$A$2:$XFC$10000,MATCH(D$1,'Mediana Reunião Selic 30D'!$A$2:$XDF$2,0),FALSE))</f>
        <v>13.5</v>
      </c>
      <c r="E272" s="21">
        <f>IF(VLOOKUP(A272,'Mediana Reunião Selic 30D'!$A$2:$XFC$10000,MATCH(E$1,'Mediana Reunião Selic 30D'!$A$2:$XDF$2,0),FALSE)=0,NA(),VLOOKUP(A272,'Mediana Reunião Selic 30D'!$A$2:$XFC$10000,MATCH(E$1,'Mediana Reunião Selic 30D'!$A$2:$XDF$2,0),FALSE))</f>
        <v>13</v>
      </c>
      <c r="F272" s="21">
        <f>IF(VLOOKUP(A272,'Mediana Reunião Selic 30D'!$A$2:$XFC$10000,MATCH(F$1,'Mediana Reunião Selic 30D'!$A$2:$XDF$2,0),FALSE)=0,NA(),VLOOKUP(A272,'Mediana Reunião Selic 30D'!$A$2:$XFC$10000,MATCH(F$1,'Mediana Reunião Selic 30D'!$A$2:$XDF$2,0),FALSE))</f>
        <v>12.5</v>
      </c>
      <c r="G272" s="21">
        <f>IF(VLOOKUP(A272,'Mediana Reunião Selic 30D'!$A$2:$XFC$10000,MATCH(G$1,'Mediana Reunião Selic 30D'!$A$2:$XDF$2,0),FALSE)=0,NA(),VLOOKUP(A272,'Mediana Reunião Selic 30D'!$A$2:$XFC$10000,MATCH(G$1,'Mediana Reunião Selic 30D'!$A$2:$XDF$2,0),FALSE))</f>
        <v>9.5</v>
      </c>
    </row>
    <row r="273" spans="1:7" x14ac:dyDescent="0.3">
      <c r="A273" s="20">
        <v>44956</v>
      </c>
      <c r="B273" s="21">
        <f>IF(VLOOKUP(A273,'Mediana Reunião Selic 30D'!$A$2:$XFC$10000,MATCH(B$1,'Mediana Reunião Selic 30D'!$A$2:$XDF$2,0),FALSE)=0,NA(),VLOOKUP(A273,'Mediana Reunião Selic 30D'!$A$2:$XFC$10000,MATCH(B$1,'Mediana Reunião Selic 30D'!$A$2:$XDF$2,0),FALSE))</f>
        <v>13.75</v>
      </c>
      <c r="C273" s="21">
        <f>IF(VLOOKUP(A273,'Mediana Reunião Selic 30D'!$A$2:$XFC$10000,MATCH(C$1,'Mediana Reunião Selic 30D'!$A$2:$XDF$2,0),FALSE)=0,NA(),VLOOKUP(A273,'Mediana Reunião Selic 30D'!$A$2:$XFC$10000,MATCH(C$1,'Mediana Reunião Selic 30D'!$A$2:$XDF$2,0),FALSE))</f>
        <v>13.75</v>
      </c>
      <c r="D273" s="21">
        <f>IF(VLOOKUP(A273,'Mediana Reunião Selic 30D'!$A$2:$XFC$10000,MATCH(D$1,'Mediana Reunião Selic 30D'!$A$2:$XDF$2,0),FALSE)=0,NA(),VLOOKUP(A273,'Mediana Reunião Selic 30D'!$A$2:$XFC$10000,MATCH(D$1,'Mediana Reunião Selic 30D'!$A$2:$XDF$2,0),FALSE))</f>
        <v>13.5</v>
      </c>
      <c r="E273" s="21">
        <f>IF(VLOOKUP(A273,'Mediana Reunião Selic 30D'!$A$2:$XFC$10000,MATCH(E$1,'Mediana Reunião Selic 30D'!$A$2:$XDF$2,0),FALSE)=0,NA(),VLOOKUP(A273,'Mediana Reunião Selic 30D'!$A$2:$XFC$10000,MATCH(E$1,'Mediana Reunião Selic 30D'!$A$2:$XDF$2,0),FALSE))</f>
        <v>13</v>
      </c>
      <c r="F273" s="21">
        <f>IF(VLOOKUP(A273,'Mediana Reunião Selic 30D'!$A$2:$XFC$10000,MATCH(F$1,'Mediana Reunião Selic 30D'!$A$2:$XDF$2,0),FALSE)=0,NA(),VLOOKUP(A273,'Mediana Reunião Selic 30D'!$A$2:$XFC$10000,MATCH(F$1,'Mediana Reunião Selic 30D'!$A$2:$XDF$2,0),FALSE))</f>
        <v>12.5</v>
      </c>
      <c r="G273" s="21">
        <f>IF(VLOOKUP(A273,'Mediana Reunião Selic 30D'!$A$2:$XFC$10000,MATCH(G$1,'Mediana Reunião Selic 30D'!$A$2:$XDF$2,0),FALSE)=0,NA(),VLOOKUP(A273,'Mediana Reunião Selic 30D'!$A$2:$XFC$10000,MATCH(G$1,'Mediana Reunião Selic 30D'!$A$2:$XDF$2,0),FALSE))</f>
        <v>9.5</v>
      </c>
    </row>
    <row r="274" spans="1:7" x14ac:dyDescent="0.3">
      <c r="A274" s="20">
        <v>44957</v>
      </c>
      <c r="B274" s="21">
        <f>IF(VLOOKUP(A274,'Mediana Reunião Selic 30D'!$A$2:$XFC$10000,MATCH(B$1,'Mediana Reunião Selic 30D'!$A$2:$XDF$2,0),FALSE)=0,NA(),VLOOKUP(A274,'Mediana Reunião Selic 30D'!$A$2:$XFC$10000,MATCH(B$1,'Mediana Reunião Selic 30D'!$A$2:$XDF$2,0),FALSE))</f>
        <v>13.75</v>
      </c>
      <c r="C274" s="21">
        <f>IF(VLOOKUP(A274,'Mediana Reunião Selic 30D'!$A$2:$XFC$10000,MATCH(C$1,'Mediana Reunião Selic 30D'!$A$2:$XDF$2,0),FALSE)=0,NA(),VLOOKUP(A274,'Mediana Reunião Selic 30D'!$A$2:$XFC$10000,MATCH(C$1,'Mediana Reunião Selic 30D'!$A$2:$XDF$2,0),FALSE))</f>
        <v>13.75</v>
      </c>
      <c r="D274" s="21">
        <f>IF(VLOOKUP(A274,'Mediana Reunião Selic 30D'!$A$2:$XFC$10000,MATCH(D$1,'Mediana Reunião Selic 30D'!$A$2:$XDF$2,0),FALSE)=0,NA(),VLOOKUP(A274,'Mediana Reunião Selic 30D'!$A$2:$XFC$10000,MATCH(D$1,'Mediana Reunião Selic 30D'!$A$2:$XDF$2,0),FALSE))</f>
        <v>13.5</v>
      </c>
      <c r="E274" s="21">
        <f>IF(VLOOKUP(A274,'Mediana Reunião Selic 30D'!$A$2:$XFC$10000,MATCH(E$1,'Mediana Reunião Selic 30D'!$A$2:$XDF$2,0),FALSE)=0,NA(),VLOOKUP(A274,'Mediana Reunião Selic 30D'!$A$2:$XFC$10000,MATCH(E$1,'Mediana Reunião Selic 30D'!$A$2:$XDF$2,0),FALSE))</f>
        <v>13</v>
      </c>
      <c r="F274" s="21">
        <f>IF(VLOOKUP(A274,'Mediana Reunião Selic 30D'!$A$2:$XFC$10000,MATCH(F$1,'Mediana Reunião Selic 30D'!$A$2:$XDF$2,0),FALSE)=0,NA(),VLOOKUP(A274,'Mediana Reunião Selic 30D'!$A$2:$XFC$10000,MATCH(F$1,'Mediana Reunião Selic 30D'!$A$2:$XDF$2,0),FALSE))</f>
        <v>12.5</v>
      </c>
      <c r="G274" s="21">
        <f>IF(VLOOKUP(A274,'Mediana Reunião Selic 30D'!$A$2:$XFC$10000,MATCH(G$1,'Mediana Reunião Selic 30D'!$A$2:$XDF$2,0),FALSE)=0,NA(),VLOOKUP(A274,'Mediana Reunião Selic 30D'!$A$2:$XFC$10000,MATCH(G$1,'Mediana Reunião Selic 30D'!$A$2:$XDF$2,0),FALSE))</f>
        <v>9.5</v>
      </c>
    </row>
    <row r="275" spans="1:7" x14ac:dyDescent="0.3">
      <c r="A275" s="20">
        <v>44958</v>
      </c>
      <c r="B275" s="21">
        <f>IF(VLOOKUP(A275,'Mediana Reunião Selic 30D'!$A$2:$XFC$10000,MATCH(B$1,'Mediana Reunião Selic 30D'!$A$2:$XDF$2,0),FALSE)=0,NA(),VLOOKUP(A275,'Mediana Reunião Selic 30D'!$A$2:$XFC$10000,MATCH(B$1,'Mediana Reunião Selic 30D'!$A$2:$XDF$2,0),FALSE))</f>
        <v>13.75</v>
      </c>
      <c r="C275" s="21">
        <f>IF(VLOOKUP(A275,'Mediana Reunião Selic 30D'!$A$2:$XFC$10000,MATCH(C$1,'Mediana Reunião Selic 30D'!$A$2:$XDF$2,0),FALSE)=0,NA(),VLOOKUP(A275,'Mediana Reunião Selic 30D'!$A$2:$XFC$10000,MATCH(C$1,'Mediana Reunião Selic 30D'!$A$2:$XDF$2,0),FALSE))</f>
        <v>13.75</v>
      </c>
      <c r="D275" s="21">
        <f>IF(VLOOKUP(A275,'Mediana Reunião Selic 30D'!$A$2:$XFC$10000,MATCH(D$1,'Mediana Reunião Selic 30D'!$A$2:$XDF$2,0),FALSE)=0,NA(),VLOOKUP(A275,'Mediana Reunião Selic 30D'!$A$2:$XFC$10000,MATCH(D$1,'Mediana Reunião Selic 30D'!$A$2:$XDF$2,0),FALSE))</f>
        <v>13.5</v>
      </c>
      <c r="E275" s="21">
        <f>IF(VLOOKUP(A275,'Mediana Reunião Selic 30D'!$A$2:$XFC$10000,MATCH(E$1,'Mediana Reunião Selic 30D'!$A$2:$XDF$2,0),FALSE)=0,NA(),VLOOKUP(A275,'Mediana Reunião Selic 30D'!$A$2:$XFC$10000,MATCH(E$1,'Mediana Reunião Selic 30D'!$A$2:$XDF$2,0),FALSE))</f>
        <v>13</v>
      </c>
      <c r="F275" s="21">
        <f>IF(VLOOKUP(A275,'Mediana Reunião Selic 30D'!$A$2:$XFC$10000,MATCH(F$1,'Mediana Reunião Selic 30D'!$A$2:$XDF$2,0),FALSE)=0,NA(),VLOOKUP(A275,'Mediana Reunião Selic 30D'!$A$2:$XFC$10000,MATCH(F$1,'Mediana Reunião Selic 30D'!$A$2:$XDF$2,0),FALSE))</f>
        <v>12.5</v>
      </c>
      <c r="G275" s="21">
        <f>IF(VLOOKUP(A275,'Mediana Reunião Selic 30D'!$A$2:$XFC$10000,MATCH(G$1,'Mediana Reunião Selic 30D'!$A$2:$XDF$2,0),FALSE)=0,NA(),VLOOKUP(A275,'Mediana Reunião Selic 30D'!$A$2:$XFC$10000,MATCH(G$1,'Mediana Reunião Selic 30D'!$A$2:$XDF$2,0),FALSE))</f>
        <v>9.5</v>
      </c>
    </row>
    <row r="276" spans="1:7" x14ac:dyDescent="0.3">
      <c r="A276" s="20">
        <v>44959</v>
      </c>
      <c r="B276" s="21">
        <f>IF(VLOOKUP(A276,'Mediana Reunião Selic 30D'!$A$2:$XFC$10000,MATCH(B$1,'Mediana Reunião Selic 30D'!$A$2:$XDF$2,0),FALSE)=0,NA(),VLOOKUP(A276,'Mediana Reunião Selic 30D'!$A$2:$XFC$10000,MATCH(B$1,'Mediana Reunião Selic 30D'!$A$2:$XDF$2,0),FALSE))</f>
        <v>13.75</v>
      </c>
      <c r="C276" s="21">
        <f>IF(VLOOKUP(A276,'Mediana Reunião Selic 30D'!$A$2:$XFC$10000,MATCH(C$1,'Mediana Reunião Selic 30D'!$A$2:$XDF$2,0),FALSE)=0,NA(),VLOOKUP(A276,'Mediana Reunião Selic 30D'!$A$2:$XFC$10000,MATCH(C$1,'Mediana Reunião Selic 30D'!$A$2:$XDF$2,0),FALSE))</f>
        <v>13.75</v>
      </c>
      <c r="D276" s="21">
        <f>IF(VLOOKUP(A276,'Mediana Reunião Selic 30D'!$A$2:$XFC$10000,MATCH(D$1,'Mediana Reunião Selic 30D'!$A$2:$XDF$2,0),FALSE)=0,NA(),VLOOKUP(A276,'Mediana Reunião Selic 30D'!$A$2:$XFC$10000,MATCH(D$1,'Mediana Reunião Selic 30D'!$A$2:$XDF$2,0),FALSE))</f>
        <v>13.5</v>
      </c>
      <c r="E276" s="21">
        <f>IF(VLOOKUP(A276,'Mediana Reunião Selic 30D'!$A$2:$XFC$10000,MATCH(E$1,'Mediana Reunião Selic 30D'!$A$2:$XDF$2,0),FALSE)=0,NA(),VLOOKUP(A276,'Mediana Reunião Selic 30D'!$A$2:$XFC$10000,MATCH(E$1,'Mediana Reunião Selic 30D'!$A$2:$XDF$2,0),FALSE))</f>
        <v>13</v>
      </c>
      <c r="F276" s="21">
        <f>IF(VLOOKUP(A276,'Mediana Reunião Selic 30D'!$A$2:$XFC$10000,MATCH(F$1,'Mediana Reunião Selic 30D'!$A$2:$XDF$2,0),FALSE)=0,NA(),VLOOKUP(A276,'Mediana Reunião Selic 30D'!$A$2:$XFC$10000,MATCH(F$1,'Mediana Reunião Selic 30D'!$A$2:$XDF$2,0),FALSE))</f>
        <v>12.5</v>
      </c>
      <c r="G276" s="21">
        <f>IF(VLOOKUP(A276,'Mediana Reunião Selic 30D'!$A$2:$XFC$10000,MATCH(G$1,'Mediana Reunião Selic 30D'!$A$2:$XDF$2,0),FALSE)=0,NA(),VLOOKUP(A276,'Mediana Reunião Selic 30D'!$A$2:$XFC$10000,MATCH(G$1,'Mediana Reunião Selic 30D'!$A$2:$XDF$2,0),FALSE))</f>
        <v>9.5000999999999998</v>
      </c>
    </row>
    <row r="277" spans="1:7" x14ac:dyDescent="0.3">
      <c r="A277" s="20">
        <v>44960</v>
      </c>
      <c r="B277" s="21">
        <f>IF(VLOOKUP(A277,'Mediana Reunião Selic 30D'!$A$2:$XFC$10000,MATCH(B$1,'Mediana Reunião Selic 30D'!$A$2:$XDF$2,0),FALSE)=0,NA(),VLOOKUP(A277,'Mediana Reunião Selic 30D'!$A$2:$XFC$10000,MATCH(B$1,'Mediana Reunião Selic 30D'!$A$2:$XDF$2,0),FALSE))</f>
        <v>13.75</v>
      </c>
      <c r="C277" s="21">
        <f>IF(VLOOKUP(A277,'Mediana Reunião Selic 30D'!$A$2:$XFC$10000,MATCH(C$1,'Mediana Reunião Selic 30D'!$A$2:$XDF$2,0),FALSE)=0,NA(),VLOOKUP(A277,'Mediana Reunião Selic 30D'!$A$2:$XFC$10000,MATCH(C$1,'Mediana Reunião Selic 30D'!$A$2:$XDF$2,0),FALSE))</f>
        <v>13.75</v>
      </c>
      <c r="D277" s="21">
        <f>IF(VLOOKUP(A277,'Mediana Reunião Selic 30D'!$A$2:$XFC$10000,MATCH(D$1,'Mediana Reunião Selic 30D'!$A$2:$XDF$2,0),FALSE)=0,NA(),VLOOKUP(A277,'Mediana Reunião Selic 30D'!$A$2:$XFC$10000,MATCH(D$1,'Mediana Reunião Selic 30D'!$A$2:$XDF$2,0),FALSE))</f>
        <v>13.75</v>
      </c>
      <c r="E277" s="21">
        <f>IF(VLOOKUP(A277,'Mediana Reunião Selic 30D'!$A$2:$XFC$10000,MATCH(E$1,'Mediana Reunião Selic 30D'!$A$2:$XDF$2,0),FALSE)=0,NA(),VLOOKUP(A277,'Mediana Reunião Selic 30D'!$A$2:$XFC$10000,MATCH(E$1,'Mediana Reunião Selic 30D'!$A$2:$XDF$2,0),FALSE))</f>
        <v>13</v>
      </c>
      <c r="F277" s="21">
        <f>IF(VLOOKUP(A277,'Mediana Reunião Selic 30D'!$A$2:$XFC$10000,MATCH(F$1,'Mediana Reunião Selic 30D'!$A$2:$XDF$2,0),FALSE)=0,NA(),VLOOKUP(A277,'Mediana Reunião Selic 30D'!$A$2:$XFC$10000,MATCH(F$1,'Mediana Reunião Selic 30D'!$A$2:$XDF$2,0),FALSE))</f>
        <v>12.5</v>
      </c>
      <c r="G277" s="21">
        <f>IF(VLOOKUP(A277,'Mediana Reunião Selic 30D'!$A$2:$XFC$10000,MATCH(G$1,'Mediana Reunião Selic 30D'!$A$2:$XDF$2,0),FALSE)=0,NA(),VLOOKUP(A277,'Mediana Reunião Selic 30D'!$A$2:$XFC$10000,MATCH(G$1,'Mediana Reunião Selic 30D'!$A$2:$XDF$2,0),FALSE))</f>
        <v>9.75</v>
      </c>
    </row>
    <row r="278" spans="1:7" x14ac:dyDescent="0.3">
      <c r="A278" s="20">
        <v>44963</v>
      </c>
      <c r="B278" s="21">
        <f>IF(VLOOKUP(A278,'Mediana Reunião Selic 30D'!$A$2:$XFC$10000,MATCH(B$1,'Mediana Reunião Selic 30D'!$A$2:$XDF$2,0),FALSE)=0,NA(),VLOOKUP(A278,'Mediana Reunião Selic 30D'!$A$2:$XFC$10000,MATCH(B$1,'Mediana Reunião Selic 30D'!$A$2:$XDF$2,0),FALSE))</f>
        <v>13.75</v>
      </c>
      <c r="C278" s="21">
        <f>IF(VLOOKUP(A278,'Mediana Reunião Selic 30D'!$A$2:$XFC$10000,MATCH(C$1,'Mediana Reunião Selic 30D'!$A$2:$XDF$2,0),FALSE)=0,NA(),VLOOKUP(A278,'Mediana Reunião Selic 30D'!$A$2:$XFC$10000,MATCH(C$1,'Mediana Reunião Selic 30D'!$A$2:$XDF$2,0),FALSE))</f>
        <v>13.75</v>
      </c>
      <c r="D278" s="21">
        <f>IF(VLOOKUP(A278,'Mediana Reunião Selic 30D'!$A$2:$XFC$10000,MATCH(D$1,'Mediana Reunião Selic 30D'!$A$2:$XDF$2,0),FALSE)=0,NA(),VLOOKUP(A278,'Mediana Reunião Selic 30D'!$A$2:$XFC$10000,MATCH(D$1,'Mediana Reunião Selic 30D'!$A$2:$XDF$2,0),FALSE))</f>
        <v>13.75</v>
      </c>
      <c r="E278" s="21">
        <f>IF(VLOOKUP(A278,'Mediana Reunião Selic 30D'!$A$2:$XFC$10000,MATCH(E$1,'Mediana Reunião Selic 30D'!$A$2:$XDF$2,0),FALSE)=0,NA(),VLOOKUP(A278,'Mediana Reunião Selic 30D'!$A$2:$XFC$10000,MATCH(E$1,'Mediana Reunião Selic 30D'!$A$2:$XDF$2,0),FALSE))</f>
        <v>13.25</v>
      </c>
      <c r="F278" s="21">
        <f>IF(VLOOKUP(A278,'Mediana Reunião Selic 30D'!$A$2:$XFC$10000,MATCH(F$1,'Mediana Reunião Selic 30D'!$A$2:$XDF$2,0),FALSE)=0,NA(),VLOOKUP(A278,'Mediana Reunião Selic 30D'!$A$2:$XFC$10000,MATCH(F$1,'Mediana Reunião Selic 30D'!$A$2:$XDF$2,0),FALSE))</f>
        <v>12.75</v>
      </c>
      <c r="G278" s="21">
        <f>IF(VLOOKUP(A278,'Mediana Reunião Selic 30D'!$A$2:$XFC$10000,MATCH(G$1,'Mediana Reunião Selic 30D'!$A$2:$XDF$2,0),FALSE)=0,NA(),VLOOKUP(A278,'Mediana Reunião Selic 30D'!$A$2:$XFC$10000,MATCH(G$1,'Mediana Reunião Selic 30D'!$A$2:$XDF$2,0),FALSE))</f>
        <v>9.75</v>
      </c>
    </row>
    <row r="279" spans="1:7" x14ac:dyDescent="0.3">
      <c r="A279" s="20">
        <v>44964</v>
      </c>
      <c r="B279" s="21">
        <f>IF(VLOOKUP(A279,'Mediana Reunião Selic 30D'!$A$2:$XFC$10000,MATCH(B$1,'Mediana Reunião Selic 30D'!$A$2:$XDF$2,0),FALSE)=0,NA(),VLOOKUP(A279,'Mediana Reunião Selic 30D'!$A$2:$XFC$10000,MATCH(B$1,'Mediana Reunião Selic 30D'!$A$2:$XDF$2,0),FALSE))</f>
        <v>13.75</v>
      </c>
      <c r="C279" s="21">
        <f>IF(VLOOKUP(A279,'Mediana Reunião Selic 30D'!$A$2:$XFC$10000,MATCH(C$1,'Mediana Reunião Selic 30D'!$A$2:$XDF$2,0),FALSE)=0,NA(),VLOOKUP(A279,'Mediana Reunião Selic 30D'!$A$2:$XFC$10000,MATCH(C$1,'Mediana Reunião Selic 30D'!$A$2:$XDF$2,0),FALSE))</f>
        <v>13.75</v>
      </c>
      <c r="D279" s="21">
        <f>IF(VLOOKUP(A279,'Mediana Reunião Selic 30D'!$A$2:$XFC$10000,MATCH(D$1,'Mediana Reunião Selic 30D'!$A$2:$XDF$2,0),FALSE)=0,NA(),VLOOKUP(A279,'Mediana Reunião Selic 30D'!$A$2:$XFC$10000,MATCH(D$1,'Mediana Reunião Selic 30D'!$A$2:$XDF$2,0),FALSE))</f>
        <v>13.75</v>
      </c>
      <c r="E279" s="21">
        <f>IF(VLOOKUP(A279,'Mediana Reunião Selic 30D'!$A$2:$XFC$10000,MATCH(E$1,'Mediana Reunião Selic 30D'!$A$2:$XDF$2,0),FALSE)=0,NA(),VLOOKUP(A279,'Mediana Reunião Selic 30D'!$A$2:$XFC$10000,MATCH(E$1,'Mediana Reunião Selic 30D'!$A$2:$XDF$2,0),FALSE))</f>
        <v>13.25</v>
      </c>
      <c r="F279" s="21">
        <f>IF(VLOOKUP(A279,'Mediana Reunião Selic 30D'!$A$2:$XFC$10000,MATCH(F$1,'Mediana Reunião Selic 30D'!$A$2:$XDF$2,0),FALSE)=0,NA(),VLOOKUP(A279,'Mediana Reunião Selic 30D'!$A$2:$XFC$10000,MATCH(F$1,'Mediana Reunião Selic 30D'!$A$2:$XDF$2,0),FALSE))</f>
        <v>12.75</v>
      </c>
      <c r="G279" s="21">
        <f>IF(VLOOKUP(A279,'Mediana Reunião Selic 30D'!$A$2:$XFC$10000,MATCH(G$1,'Mediana Reunião Selic 30D'!$A$2:$XDF$2,0),FALSE)=0,NA(),VLOOKUP(A279,'Mediana Reunião Selic 30D'!$A$2:$XFC$10000,MATCH(G$1,'Mediana Reunião Selic 30D'!$A$2:$XDF$2,0),FALSE))</f>
        <v>9.75</v>
      </c>
    </row>
    <row r="280" spans="1:7" x14ac:dyDescent="0.3">
      <c r="A280" s="20">
        <v>44965</v>
      </c>
      <c r="B280" s="21">
        <f>IF(VLOOKUP(A280,'Mediana Reunião Selic 30D'!$A$2:$XFC$10000,MATCH(B$1,'Mediana Reunião Selic 30D'!$A$2:$XDF$2,0),FALSE)=0,NA(),VLOOKUP(A280,'Mediana Reunião Selic 30D'!$A$2:$XFC$10000,MATCH(B$1,'Mediana Reunião Selic 30D'!$A$2:$XDF$2,0),FALSE))</f>
        <v>13.75</v>
      </c>
      <c r="C280" s="21">
        <f>IF(VLOOKUP(A280,'Mediana Reunião Selic 30D'!$A$2:$XFC$10000,MATCH(C$1,'Mediana Reunião Selic 30D'!$A$2:$XDF$2,0),FALSE)=0,NA(),VLOOKUP(A280,'Mediana Reunião Selic 30D'!$A$2:$XFC$10000,MATCH(C$1,'Mediana Reunião Selic 30D'!$A$2:$XDF$2,0),FALSE))</f>
        <v>13.75</v>
      </c>
      <c r="D280" s="21">
        <f>IF(VLOOKUP(A280,'Mediana Reunião Selic 30D'!$A$2:$XFC$10000,MATCH(D$1,'Mediana Reunião Selic 30D'!$A$2:$XDF$2,0),FALSE)=0,NA(),VLOOKUP(A280,'Mediana Reunião Selic 30D'!$A$2:$XFC$10000,MATCH(D$1,'Mediana Reunião Selic 30D'!$A$2:$XDF$2,0),FALSE))</f>
        <v>13.75</v>
      </c>
      <c r="E280" s="21">
        <f>IF(VLOOKUP(A280,'Mediana Reunião Selic 30D'!$A$2:$XFC$10000,MATCH(E$1,'Mediana Reunião Selic 30D'!$A$2:$XDF$2,0),FALSE)=0,NA(),VLOOKUP(A280,'Mediana Reunião Selic 30D'!$A$2:$XFC$10000,MATCH(E$1,'Mediana Reunião Selic 30D'!$A$2:$XDF$2,0),FALSE))</f>
        <v>13.25</v>
      </c>
      <c r="F280" s="21">
        <f>IF(VLOOKUP(A280,'Mediana Reunião Selic 30D'!$A$2:$XFC$10000,MATCH(F$1,'Mediana Reunião Selic 30D'!$A$2:$XDF$2,0),FALSE)=0,NA(),VLOOKUP(A280,'Mediana Reunião Selic 30D'!$A$2:$XFC$10000,MATCH(F$1,'Mediana Reunião Selic 30D'!$A$2:$XDF$2,0),FALSE))</f>
        <v>12.75</v>
      </c>
      <c r="G280" s="21">
        <f>IF(VLOOKUP(A280,'Mediana Reunião Selic 30D'!$A$2:$XFC$10000,MATCH(G$1,'Mediana Reunião Selic 30D'!$A$2:$XDF$2,0),FALSE)=0,NA(),VLOOKUP(A280,'Mediana Reunião Selic 30D'!$A$2:$XFC$10000,MATCH(G$1,'Mediana Reunião Selic 30D'!$A$2:$XDF$2,0),FALSE))</f>
        <v>9.75</v>
      </c>
    </row>
    <row r="281" spans="1:7" x14ac:dyDescent="0.3">
      <c r="A281" s="20">
        <v>44966</v>
      </c>
      <c r="B281" s="21">
        <f>IF(VLOOKUP(A281,'Mediana Reunião Selic 30D'!$A$2:$XFC$10000,MATCH(B$1,'Mediana Reunião Selic 30D'!$A$2:$XDF$2,0),FALSE)=0,NA(),VLOOKUP(A281,'Mediana Reunião Selic 30D'!$A$2:$XFC$10000,MATCH(B$1,'Mediana Reunião Selic 30D'!$A$2:$XDF$2,0),FALSE))</f>
        <v>13.75</v>
      </c>
      <c r="C281" s="21">
        <f>IF(VLOOKUP(A281,'Mediana Reunião Selic 30D'!$A$2:$XFC$10000,MATCH(C$1,'Mediana Reunião Selic 30D'!$A$2:$XDF$2,0),FALSE)=0,NA(),VLOOKUP(A281,'Mediana Reunião Selic 30D'!$A$2:$XFC$10000,MATCH(C$1,'Mediana Reunião Selic 30D'!$A$2:$XDF$2,0),FALSE))</f>
        <v>13.75</v>
      </c>
      <c r="D281" s="21">
        <f>IF(VLOOKUP(A281,'Mediana Reunião Selic 30D'!$A$2:$XFC$10000,MATCH(D$1,'Mediana Reunião Selic 30D'!$A$2:$XDF$2,0),FALSE)=0,NA(),VLOOKUP(A281,'Mediana Reunião Selic 30D'!$A$2:$XFC$10000,MATCH(D$1,'Mediana Reunião Selic 30D'!$A$2:$XDF$2,0),FALSE))</f>
        <v>13.75</v>
      </c>
      <c r="E281" s="21">
        <f>IF(VLOOKUP(A281,'Mediana Reunião Selic 30D'!$A$2:$XFC$10000,MATCH(E$1,'Mediana Reunião Selic 30D'!$A$2:$XDF$2,0),FALSE)=0,NA(),VLOOKUP(A281,'Mediana Reunião Selic 30D'!$A$2:$XFC$10000,MATCH(E$1,'Mediana Reunião Selic 30D'!$A$2:$XDF$2,0),FALSE))</f>
        <v>13.25</v>
      </c>
      <c r="F281" s="21">
        <f>IF(VLOOKUP(A281,'Mediana Reunião Selic 30D'!$A$2:$XFC$10000,MATCH(F$1,'Mediana Reunião Selic 30D'!$A$2:$XDF$2,0),FALSE)=0,NA(),VLOOKUP(A281,'Mediana Reunião Selic 30D'!$A$2:$XFC$10000,MATCH(F$1,'Mediana Reunião Selic 30D'!$A$2:$XDF$2,0),FALSE))</f>
        <v>12.75</v>
      </c>
      <c r="G281" s="21">
        <f>IF(VLOOKUP(A281,'Mediana Reunião Selic 30D'!$A$2:$XFC$10000,MATCH(G$1,'Mediana Reunião Selic 30D'!$A$2:$XDF$2,0),FALSE)=0,NA(),VLOOKUP(A281,'Mediana Reunião Selic 30D'!$A$2:$XFC$10000,MATCH(G$1,'Mediana Reunião Selic 30D'!$A$2:$XDF$2,0),FALSE))</f>
        <v>9.875</v>
      </c>
    </row>
    <row r="282" spans="1:7" x14ac:dyDescent="0.3">
      <c r="A282" s="20">
        <v>44967</v>
      </c>
      <c r="B282" s="21">
        <f>IF(VLOOKUP(A282,'Mediana Reunião Selic 30D'!$A$2:$XFC$10000,MATCH(B$1,'Mediana Reunião Selic 30D'!$A$2:$XDF$2,0),FALSE)=0,NA(),VLOOKUP(A282,'Mediana Reunião Selic 30D'!$A$2:$XFC$10000,MATCH(B$1,'Mediana Reunião Selic 30D'!$A$2:$XDF$2,0),FALSE))</f>
        <v>13.75</v>
      </c>
      <c r="C282" s="21">
        <f>IF(VLOOKUP(A282,'Mediana Reunião Selic 30D'!$A$2:$XFC$10000,MATCH(C$1,'Mediana Reunião Selic 30D'!$A$2:$XDF$2,0),FALSE)=0,NA(),VLOOKUP(A282,'Mediana Reunião Selic 30D'!$A$2:$XFC$10000,MATCH(C$1,'Mediana Reunião Selic 30D'!$A$2:$XDF$2,0),FALSE))</f>
        <v>13.75</v>
      </c>
      <c r="D282" s="21">
        <f>IF(VLOOKUP(A282,'Mediana Reunião Selic 30D'!$A$2:$XFC$10000,MATCH(D$1,'Mediana Reunião Selic 30D'!$A$2:$XDF$2,0),FALSE)=0,NA(),VLOOKUP(A282,'Mediana Reunião Selic 30D'!$A$2:$XFC$10000,MATCH(D$1,'Mediana Reunião Selic 30D'!$A$2:$XDF$2,0),FALSE))</f>
        <v>13.75</v>
      </c>
      <c r="E282" s="21">
        <f>IF(VLOOKUP(A282,'Mediana Reunião Selic 30D'!$A$2:$XFC$10000,MATCH(E$1,'Mediana Reunião Selic 30D'!$A$2:$XDF$2,0),FALSE)=0,NA(),VLOOKUP(A282,'Mediana Reunião Selic 30D'!$A$2:$XFC$10000,MATCH(E$1,'Mediana Reunião Selic 30D'!$A$2:$XDF$2,0),FALSE))</f>
        <v>13.25</v>
      </c>
      <c r="F282" s="21">
        <f>IF(VLOOKUP(A282,'Mediana Reunião Selic 30D'!$A$2:$XFC$10000,MATCH(F$1,'Mediana Reunião Selic 30D'!$A$2:$XDF$2,0),FALSE)=0,NA(),VLOOKUP(A282,'Mediana Reunião Selic 30D'!$A$2:$XFC$10000,MATCH(F$1,'Mediana Reunião Selic 30D'!$A$2:$XDF$2,0),FALSE))</f>
        <v>12.75</v>
      </c>
      <c r="G282" s="21">
        <f>IF(VLOOKUP(A282,'Mediana Reunião Selic 30D'!$A$2:$XFC$10000,MATCH(G$1,'Mediana Reunião Selic 30D'!$A$2:$XDF$2,0),FALSE)=0,NA(),VLOOKUP(A282,'Mediana Reunião Selic 30D'!$A$2:$XFC$10000,MATCH(G$1,'Mediana Reunião Selic 30D'!$A$2:$XDF$2,0),FALSE))</f>
        <v>10</v>
      </c>
    </row>
    <row r="283" spans="1:7" x14ac:dyDescent="0.3">
      <c r="A283" s="20">
        <v>44970</v>
      </c>
      <c r="B283" s="21">
        <f>IF(VLOOKUP(A283,'Mediana Reunião Selic 30D'!$A$2:$XFC$10000,MATCH(B$1,'Mediana Reunião Selic 30D'!$A$2:$XDF$2,0),FALSE)=0,NA(),VLOOKUP(A283,'Mediana Reunião Selic 30D'!$A$2:$XFC$10000,MATCH(B$1,'Mediana Reunião Selic 30D'!$A$2:$XDF$2,0),FALSE))</f>
        <v>13.75</v>
      </c>
      <c r="C283" s="21">
        <f>IF(VLOOKUP(A283,'Mediana Reunião Selic 30D'!$A$2:$XFC$10000,MATCH(C$1,'Mediana Reunião Selic 30D'!$A$2:$XDF$2,0),FALSE)=0,NA(),VLOOKUP(A283,'Mediana Reunião Selic 30D'!$A$2:$XFC$10000,MATCH(C$1,'Mediana Reunião Selic 30D'!$A$2:$XDF$2,0),FALSE))</f>
        <v>13.75</v>
      </c>
      <c r="D283" s="21">
        <f>IF(VLOOKUP(A283,'Mediana Reunião Selic 30D'!$A$2:$XFC$10000,MATCH(D$1,'Mediana Reunião Selic 30D'!$A$2:$XDF$2,0),FALSE)=0,NA(),VLOOKUP(A283,'Mediana Reunião Selic 30D'!$A$2:$XFC$10000,MATCH(D$1,'Mediana Reunião Selic 30D'!$A$2:$XDF$2,0),FALSE))</f>
        <v>13.75</v>
      </c>
      <c r="E283" s="21">
        <f>IF(VLOOKUP(A283,'Mediana Reunião Selic 30D'!$A$2:$XFC$10000,MATCH(E$1,'Mediana Reunião Selic 30D'!$A$2:$XDF$2,0),FALSE)=0,NA(),VLOOKUP(A283,'Mediana Reunião Selic 30D'!$A$2:$XFC$10000,MATCH(E$1,'Mediana Reunião Selic 30D'!$A$2:$XDF$2,0),FALSE))</f>
        <v>13.25</v>
      </c>
      <c r="F283" s="21">
        <f>IF(VLOOKUP(A283,'Mediana Reunião Selic 30D'!$A$2:$XFC$10000,MATCH(F$1,'Mediana Reunião Selic 30D'!$A$2:$XDF$2,0),FALSE)=0,NA(),VLOOKUP(A283,'Mediana Reunião Selic 30D'!$A$2:$XFC$10000,MATCH(F$1,'Mediana Reunião Selic 30D'!$A$2:$XDF$2,0),FALSE))</f>
        <v>12.75</v>
      </c>
      <c r="G283" s="21">
        <f>IF(VLOOKUP(A283,'Mediana Reunião Selic 30D'!$A$2:$XFC$10000,MATCH(G$1,'Mediana Reunião Selic 30D'!$A$2:$XDF$2,0),FALSE)=0,NA(),VLOOKUP(A283,'Mediana Reunião Selic 30D'!$A$2:$XFC$10000,MATCH(G$1,'Mediana Reunião Selic 30D'!$A$2:$XDF$2,0),FALSE))</f>
        <v>10</v>
      </c>
    </row>
    <row r="284" spans="1:7" x14ac:dyDescent="0.3">
      <c r="A284" s="20">
        <v>44971</v>
      </c>
      <c r="B284" s="21">
        <f>IF(VLOOKUP(A284,'Mediana Reunião Selic 30D'!$A$2:$XFC$10000,MATCH(B$1,'Mediana Reunião Selic 30D'!$A$2:$XDF$2,0),FALSE)=0,NA(),VLOOKUP(A284,'Mediana Reunião Selic 30D'!$A$2:$XFC$10000,MATCH(B$1,'Mediana Reunião Selic 30D'!$A$2:$XDF$2,0),FALSE))</f>
        <v>13.75</v>
      </c>
      <c r="C284" s="21">
        <f>IF(VLOOKUP(A284,'Mediana Reunião Selic 30D'!$A$2:$XFC$10000,MATCH(C$1,'Mediana Reunião Selic 30D'!$A$2:$XDF$2,0),FALSE)=0,NA(),VLOOKUP(A284,'Mediana Reunião Selic 30D'!$A$2:$XFC$10000,MATCH(C$1,'Mediana Reunião Selic 30D'!$A$2:$XDF$2,0),FALSE))</f>
        <v>13.75</v>
      </c>
      <c r="D284" s="21">
        <f>IF(VLOOKUP(A284,'Mediana Reunião Selic 30D'!$A$2:$XFC$10000,MATCH(D$1,'Mediana Reunião Selic 30D'!$A$2:$XDF$2,0),FALSE)=0,NA(),VLOOKUP(A284,'Mediana Reunião Selic 30D'!$A$2:$XFC$10000,MATCH(D$1,'Mediana Reunião Selic 30D'!$A$2:$XDF$2,0),FALSE))</f>
        <v>13.75</v>
      </c>
      <c r="E284" s="21">
        <f>IF(VLOOKUP(A284,'Mediana Reunião Selic 30D'!$A$2:$XFC$10000,MATCH(E$1,'Mediana Reunião Selic 30D'!$A$2:$XDF$2,0),FALSE)=0,NA(),VLOOKUP(A284,'Mediana Reunião Selic 30D'!$A$2:$XFC$10000,MATCH(E$1,'Mediana Reunião Selic 30D'!$A$2:$XDF$2,0),FALSE))</f>
        <v>13.25</v>
      </c>
      <c r="F284" s="21">
        <f>IF(VLOOKUP(A284,'Mediana Reunião Selic 30D'!$A$2:$XFC$10000,MATCH(F$1,'Mediana Reunião Selic 30D'!$A$2:$XDF$2,0),FALSE)=0,NA(),VLOOKUP(A284,'Mediana Reunião Selic 30D'!$A$2:$XFC$10000,MATCH(F$1,'Mediana Reunião Selic 30D'!$A$2:$XDF$2,0),FALSE))</f>
        <v>12.75</v>
      </c>
      <c r="G284" s="21">
        <f>IF(VLOOKUP(A284,'Mediana Reunião Selic 30D'!$A$2:$XFC$10000,MATCH(G$1,'Mediana Reunião Selic 30D'!$A$2:$XDF$2,0),FALSE)=0,NA(),VLOOKUP(A284,'Mediana Reunião Selic 30D'!$A$2:$XFC$10000,MATCH(G$1,'Mediana Reunião Selic 30D'!$A$2:$XDF$2,0),FALSE))</f>
        <v>10</v>
      </c>
    </row>
    <row r="285" spans="1:7" x14ac:dyDescent="0.3">
      <c r="A285" s="20">
        <v>44972</v>
      </c>
      <c r="B285" s="21">
        <f>IF(VLOOKUP(A285,'Mediana Reunião Selic 30D'!$A$2:$XFC$10000,MATCH(B$1,'Mediana Reunião Selic 30D'!$A$2:$XDF$2,0),FALSE)=0,NA(),VLOOKUP(A285,'Mediana Reunião Selic 30D'!$A$2:$XFC$10000,MATCH(B$1,'Mediana Reunião Selic 30D'!$A$2:$XDF$2,0),FALSE))</f>
        <v>13.75</v>
      </c>
      <c r="C285" s="21">
        <f>IF(VLOOKUP(A285,'Mediana Reunião Selic 30D'!$A$2:$XFC$10000,MATCH(C$1,'Mediana Reunião Selic 30D'!$A$2:$XDF$2,0),FALSE)=0,NA(),VLOOKUP(A285,'Mediana Reunião Selic 30D'!$A$2:$XFC$10000,MATCH(C$1,'Mediana Reunião Selic 30D'!$A$2:$XDF$2,0),FALSE))</f>
        <v>13.75</v>
      </c>
      <c r="D285" s="21">
        <f>IF(VLOOKUP(A285,'Mediana Reunião Selic 30D'!$A$2:$XFC$10000,MATCH(D$1,'Mediana Reunião Selic 30D'!$A$2:$XDF$2,0),FALSE)=0,NA(),VLOOKUP(A285,'Mediana Reunião Selic 30D'!$A$2:$XFC$10000,MATCH(D$1,'Mediana Reunião Selic 30D'!$A$2:$XDF$2,0),FALSE))</f>
        <v>13.75</v>
      </c>
      <c r="E285" s="21">
        <f>IF(VLOOKUP(A285,'Mediana Reunião Selic 30D'!$A$2:$XFC$10000,MATCH(E$1,'Mediana Reunião Selic 30D'!$A$2:$XDF$2,0),FALSE)=0,NA(),VLOOKUP(A285,'Mediana Reunião Selic 30D'!$A$2:$XFC$10000,MATCH(E$1,'Mediana Reunião Selic 30D'!$A$2:$XDF$2,0),FALSE))</f>
        <v>13.25</v>
      </c>
      <c r="F285" s="21">
        <f>IF(VLOOKUP(A285,'Mediana Reunião Selic 30D'!$A$2:$XFC$10000,MATCH(F$1,'Mediana Reunião Selic 30D'!$A$2:$XDF$2,0),FALSE)=0,NA(),VLOOKUP(A285,'Mediana Reunião Selic 30D'!$A$2:$XFC$10000,MATCH(F$1,'Mediana Reunião Selic 30D'!$A$2:$XDF$2,0),FALSE))</f>
        <v>12.75</v>
      </c>
      <c r="G285" s="21">
        <f>IF(VLOOKUP(A285,'Mediana Reunião Selic 30D'!$A$2:$XFC$10000,MATCH(G$1,'Mediana Reunião Selic 30D'!$A$2:$XDF$2,0),FALSE)=0,NA(),VLOOKUP(A285,'Mediana Reunião Selic 30D'!$A$2:$XFC$10000,MATCH(G$1,'Mediana Reunião Selic 30D'!$A$2:$XDF$2,0),FALSE))</f>
        <v>10</v>
      </c>
    </row>
    <row r="286" spans="1:7" x14ac:dyDescent="0.3">
      <c r="A286" s="20">
        <v>44973</v>
      </c>
      <c r="B286" s="21">
        <f>IF(VLOOKUP(A286,'Mediana Reunião Selic 30D'!$A$2:$XFC$10000,MATCH(B$1,'Mediana Reunião Selic 30D'!$A$2:$XDF$2,0),FALSE)=0,NA(),VLOOKUP(A286,'Mediana Reunião Selic 30D'!$A$2:$XFC$10000,MATCH(B$1,'Mediana Reunião Selic 30D'!$A$2:$XDF$2,0),FALSE))</f>
        <v>13.75</v>
      </c>
      <c r="C286" s="21">
        <f>IF(VLOOKUP(A286,'Mediana Reunião Selic 30D'!$A$2:$XFC$10000,MATCH(C$1,'Mediana Reunião Selic 30D'!$A$2:$XDF$2,0),FALSE)=0,NA(),VLOOKUP(A286,'Mediana Reunião Selic 30D'!$A$2:$XFC$10000,MATCH(C$1,'Mediana Reunião Selic 30D'!$A$2:$XDF$2,0),FALSE))</f>
        <v>13.75</v>
      </c>
      <c r="D286" s="21">
        <f>IF(VLOOKUP(A286,'Mediana Reunião Selic 30D'!$A$2:$XFC$10000,MATCH(D$1,'Mediana Reunião Selic 30D'!$A$2:$XDF$2,0),FALSE)=0,NA(),VLOOKUP(A286,'Mediana Reunião Selic 30D'!$A$2:$XFC$10000,MATCH(D$1,'Mediana Reunião Selic 30D'!$A$2:$XDF$2,0),FALSE))</f>
        <v>13.75</v>
      </c>
      <c r="E286" s="21">
        <f>IF(VLOOKUP(A286,'Mediana Reunião Selic 30D'!$A$2:$XFC$10000,MATCH(E$1,'Mediana Reunião Selic 30D'!$A$2:$XDF$2,0),FALSE)=0,NA(),VLOOKUP(A286,'Mediana Reunião Selic 30D'!$A$2:$XFC$10000,MATCH(E$1,'Mediana Reunião Selic 30D'!$A$2:$XDF$2,0),FALSE))</f>
        <v>13.25</v>
      </c>
      <c r="F286" s="21">
        <f>IF(VLOOKUP(A286,'Mediana Reunião Selic 30D'!$A$2:$XFC$10000,MATCH(F$1,'Mediana Reunião Selic 30D'!$A$2:$XDF$2,0),FALSE)=0,NA(),VLOOKUP(A286,'Mediana Reunião Selic 30D'!$A$2:$XFC$10000,MATCH(F$1,'Mediana Reunião Selic 30D'!$A$2:$XDF$2,0),FALSE))</f>
        <v>12.75</v>
      </c>
      <c r="G286" s="21">
        <f>IF(VLOOKUP(A286,'Mediana Reunião Selic 30D'!$A$2:$XFC$10000,MATCH(G$1,'Mediana Reunião Selic 30D'!$A$2:$XDF$2,0),FALSE)=0,NA(),VLOOKUP(A286,'Mediana Reunião Selic 30D'!$A$2:$XFC$10000,MATCH(G$1,'Mediana Reunião Selic 30D'!$A$2:$XDF$2,0),FALSE))</f>
        <v>10</v>
      </c>
    </row>
    <row r="287" spans="1:7" x14ac:dyDescent="0.3">
      <c r="A287" s="20">
        <v>44974</v>
      </c>
      <c r="B287" s="21">
        <f>IF(VLOOKUP(A287,'Mediana Reunião Selic 30D'!$A$2:$XFC$10000,MATCH(B$1,'Mediana Reunião Selic 30D'!$A$2:$XDF$2,0),FALSE)=0,NA(),VLOOKUP(A287,'Mediana Reunião Selic 30D'!$A$2:$XFC$10000,MATCH(B$1,'Mediana Reunião Selic 30D'!$A$2:$XDF$2,0),FALSE))</f>
        <v>13.75</v>
      </c>
      <c r="C287" s="21">
        <f>IF(VLOOKUP(A287,'Mediana Reunião Selic 30D'!$A$2:$XFC$10000,MATCH(C$1,'Mediana Reunião Selic 30D'!$A$2:$XDF$2,0),FALSE)=0,NA(),VLOOKUP(A287,'Mediana Reunião Selic 30D'!$A$2:$XFC$10000,MATCH(C$1,'Mediana Reunião Selic 30D'!$A$2:$XDF$2,0),FALSE))</f>
        <v>13.75</v>
      </c>
      <c r="D287" s="21">
        <f>IF(VLOOKUP(A287,'Mediana Reunião Selic 30D'!$A$2:$XFC$10000,MATCH(D$1,'Mediana Reunião Selic 30D'!$A$2:$XDF$2,0),FALSE)=0,NA(),VLOOKUP(A287,'Mediana Reunião Selic 30D'!$A$2:$XFC$10000,MATCH(D$1,'Mediana Reunião Selic 30D'!$A$2:$XDF$2,0),FALSE))</f>
        <v>13.75</v>
      </c>
      <c r="E287" s="21">
        <f>IF(VLOOKUP(A287,'Mediana Reunião Selic 30D'!$A$2:$XFC$10000,MATCH(E$1,'Mediana Reunião Selic 30D'!$A$2:$XDF$2,0),FALSE)=0,NA(),VLOOKUP(A287,'Mediana Reunião Selic 30D'!$A$2:$XFC$10000,MATCH(E$1,'Mediana Reunião Selic 30D'!$A$2:$XDF$2,0),FALSE))</f>
        <v>13.25</v>
      </c>
      <c r="F287" s="21">
        <f>IF(VLOOKUP(A287,'Mediana Reunião Selic 30D'!$A$2:$XFC$10000,MATCH(F$1,'Mediana Reunião Selic 30D'!$A$2:$XDF$2,0),FALSE)=0,NA(),VLOOKUP(A287,'Mediana Reunião Selic 30D'!$A$2:$XFC$10000,MATCH(F$1,'Mediana Reunião Selic 30D'!$A$2:$XDF$2,0),FALSE))</f>
        <v>12.75</v>
      </c>
      <c r="G287" s="21">
        <f>IF(VLOOKUP(A287,'Mediana Reunião Selic 30D'!$A$2:$XFC$10000,MATCH(G$1,'Mediana Reunião Selic 30D'!$A$2:$XDF$2,0),FALSE)=0,NA(),VLOOKUP(A287,'Mediana Reunião Selic 30D'!$A$2:$XFC$10000,MATCH(G$1,'Mediana Reunião Selic 30D'!$A$2:$XDF$2,0),FALSE))</f>
        <v>10</v>
      </c>
    </row>
    <row r="288" spans="1:7" x14ac:dyDescent="0.3">
      <c r="A288" s="20">
        <v>44979</v>
      </c>
      <c r="B288" s="21">
        <f>IF(VLOOKUP(A288,'Mediana Reunião Selic 30D'!$A$2:$XFC$10000,MATCH(B$1,'Mediana Reunião Selic 30D'!$A$2:$XDF$2,0),FALSE)=0,NA(),VLOOKUP(A288,'Mediana Reunião Selic 30D'!$A$2:$XFC$10000,MATCH(B$1,'Mediana Reunião Selic 30D'!$A$2:$XDF$2,0),FALSE))</f>
        <v>13.75</v>
      </c>
      <c r="C288" s="21">
        <f>IF(VLOOKUP(A288,'Mediana Reunião Selic 30D'!$A$2:$XFC$10000,MATCH(C$1,'Mediana Reunião Selic 30D'!$A$2:$XDF$2,0),FALSE)=0,NA(),VLOOKUP(A288,'Mediana Reunião Selic 30D'!$A$2:$XFC$10000,MATCH(C$1,'Mediana Reunião Selic 30D'!$A$2:$XDF$2,0),FALSE))</f>
        <v>13.75</v>
      </c>
      <c r="D288" s="21">
        <f>IF(VLOOKUP(A288,'Mediana Reunião Selic 30D'!$A$2:$XFC$10000,MATCH(D$1,'Mediana Reunião Selic 30D'!$A$2:$XDF$2,0),FALSE)=0,NA(),VLOOKUP(A288,'Mediana Reunião Selic 30D'!$A$2:$XFC$10000,MATCH(D$1,'Mediana Reunião Selic 30D'!$A$2:$XDF$2,0),FALSE))</f>
        <v>13.75</v>
      </c>
      <c r="E288" s="21">
        <f>IF(VLOOKUP(A288,'Mediana Reunião Selic 30D'!$A$2:$XFC$10000,MATCH(E$1,'Mediana Reunião Selic 30D'!$A$2:$XDF$2,0),FALSE)=0,NA(),VLOOKUP(A288,'Mediana Reunião Selic 30D'!$A$2:$XFC$10000,MATCH(E$1,'Mediana Reunião Selic 30D'!$A$2:$XDF$2,0),FALSE))</f>
        <v>13.25</v>
      </c>
      <c r="F288" s="21">
        <f>IF(VLOOKUP(A288,'Mediana Reunião Selic 30D'!$A$2:$XFC$10000,MATCH(F$1,'Mediana Reunião Selic 30D'!$A$2:$XDF$2,0),FALSE)=0,NA(),VLOOKUP(A288,'Mediana Reunião Selic 30D'!$A$2:$XFC$10000,MATCH(F$1,'Mediana Reunião Selic 30D'!$A$2:$XDF$2,0),FALSE))</f>
        <v>12.75</v>
      </c>
      <c r="G288" s="21">
        <f>IF(VLOOKUP(A288,'Mediana Reunião Selic 30D'!$A$2:$XFC$10000,MATCH(G$1,'Mediana Reunião Selic 30D'!$A$2:$XDF$2,0),FALSE)=0,NA(),VLOOKUP(A288,'Mediana Reunião Selic 30D'!$A$2:$XFC$10000,MATCH(G$1,'Mediana Reunião Selic 30D'!$A$2:$XDF$2,0),FALSE))</f>
        <v>10</v>
      </c>
    </row>
    <row r="289" spans="1:7" x14ac:dyDescent="0.3">
      <c r="A289" s="20">
        <v>44980</v>
      </c>
      <c r="B289" s="21">
        <f>IF(VLOOKUP(A289,'Mediana Reunião Selic 30D'!$A$2:$XFC$10000,MATCH(B$1,'Mediana Reunião Selic 30D'!$A$2:$XDF$2,0),FALSE)=0,NA(),VLOOKUP(A289,'Mediana Reunião Selic 30D'!$A$2:$XFC$10000,MATCH(B$1,'Mediana Reunião Selic 30D'!$A$2:$XDF$2,0),FALSE))</f>
        <v>13.75</v>
      </c>
      <c r="C289" s="21">
        <f>IF(VLOOKUP(A289,'Mediana Reunião Selic 30D'!$A$2:$XFC$10000,MATCH(C$1,'Mediana Reunião Selic 30D'!$A$2:$XDF$2,0),FALSE)=0,NA(),VLOOKUP(A289,'Mediana Reunião Selic 30D'!$A$2:$XFC$10000,MATCH(C$1,'Mediana Reunião Selic 30D'!$A$2:$XDF$2,0),FALSE))</f>
        <v>13.75</v>
      </c>
      <c r="D289" s="21">
        <f>IF(VLOOKUP(A289,'Mediana Reunião Selic 30D'!$A$2:$XFC$10000,MATCH(D$1,'Mediana Reunião Selic 30D'!$A$2:$XDF$2,0),FALSE)=0,NA(),VLOOKUP(A289,'Mediana Reunião Selic 30D'!$A$2:$XFC$10000,MATCH(D$1,'Mediana Reunião Selic 30D'!$A$2:$XDF$2,0),FALSE))</f>
        <v>13.75</v>
      </c>
      <c r="E289" s="21">
        <f>IF(VLOOKUP(A289,'Mediana Reunião Selic 30D'!$A$2:$XFC$10000,MATCH(E$1,'Mediana Reunião Selic 30D'!$A$2:$XDF$2,0),FALSE)=0,NA(),VLOOKUP(A289,'Mediana Reunião Selic 30D'!$A$2:$XFC$10000,MATCH(E$1,'Mediana Reunião Selic 30D'!$A$2:$XDF$2,0),FALSE))</f>
        <v>13.25</v>
      </c>
      <c r="F289" s="21">
        <f>IF(VLOOKUP(A289,'Mediana Reunião Selic 30D'!$A$2:$XFC$10000,MATCH(F$1,'Mediana Reunião Selic 30D'!$A$2:$XDF$2,0),FALSE)=0,NA(),VLOOKUP(A289,'Mediana Reunião Selic 30D'!$A$2:$XFC$10000,MATCH(F$1,'Mediana Reunião Selic 30D'!$A$2:$XDF$2,0),FALSE))</f>
        <v>12.75</v>
      </c>
      <c r="G289" s="21">
        <f>IF(VLOOKUP(A289,'Mediana Reunião Selic 30D'!$A$2:$XFC$10000,MATCH(G$1,'Mediana Reunião Selic 30D'!$A$2:$XDF$2,0),FALSE)=0,NA(),VLOOKUP(A289,'Mediana Reunião Selic 30D'!$A$2:$XFC$10000,MATCH(G$1,'Mediana Reunião Selic 30D'!$A$2:$XDF$2,0),FALSE))</f>
        <v>10</v>
      </c>
    </row>
    <row r="290" spans="1:7" x14ac:dyDescent="0.3">
      <c r="A290" s="20">
        <v>44981</v>
      </c>
      <c r="B290" s="21">
        <f>IF(VLOOKUP(A290,'Mediana Reunião Selic 30D'!$A$2:$XFC$10000,MATCH(B$1,'Mediana Reunião Selic 30D'!$A$2:$XDF$2,0),FALSE)=0,NA(),VLOOKUP(A290,'Mediana Reunião Selic 30D'!$A$2:$XFC$10000,MATCH(B$1,'Mediana Reunião Selic 30D'!$A$2:$XDF$2,0),FALSE))</f>
        <v>13.75</v>
      </c>
      <c r="C290" s="21">
        <f>IF(VLOOKUP(A290,'Mediana Reunião Selic 30D'!$A$2:$XFC$10000,MATCH(C$1,'Mediana Reunião Selic 30D'!$A$2:$XDF$2,0),FALSE)=0,NA(),VLOOKUP(A290,'Mediana Reunião Selic 30D'!$A$2:$XFC$10000,MATCH(C$1,'Mediana Reunião Selic 30D'!$A$2:$XDF$2,0),FALSE))</f>
        <v>13.75</v>
      </c>
      <c r="D290" s="21">
        <f>IF(VLOOKUP(A290,'Mediana Reunião Selic 30D'!$A$2:$XFC$10000,MATCH(D$1,'Mediana Reunião Selic 30D'!$A$2:$XDF$2,0),FALSE)=0,NA(),VLOOKUP(A290,'Mediana Reunião Selic 30D'!$A$2:$XFC$10000,MATCH(D$1,'Mediana Reunião Selic 30D'!$A$2:$XDF$2,0),FALSE))</f>
        <v>13.75</v>
      </c>
      <c r="E290" s="21">
        <f>IF(VLOOKUP(A290,'Mediana Reunião Selic 30D'!$A$2:$XFC$10000,MATCH(E$1,'Mediana Reunião Selic 30D'!$A$2:$XDF$2,0),FALSE)=0,NA(),VLOOKUP(A290,'Mediana Reunião Selic 30D'!$A$2:$XFC$10000,MATCH(E$1,'Mediana Reunião Selic 30D'!$A$2:$XDF$2,0),FALSE))</f>
        <v>13.25</v>
      </c>
      <c r="F290" s="21">
        <f>IF(VLOOKUP(A290,'Mediana Reunião Selic 30D'!$A$2:$XFC$10000,MATCH(F$1,'Mediana Reunião Selic 30D'!$A$2:$XDF$2,0),FALSE)=0,NA(),VLOOKUP(A290,'Mediana Reunião Selic 30D'!$A$2:$XFC$10000,MATCH(F$1,'Mediana Reunião Selic 30D'!$A$2:$XDF$2,0),FALSE))</f>
        <v>12.75</v>
      </c>
      <c r="G290" s="21">
        <f>IF(VLOOKUP(A290,'Mediana Reunião Selic 30D'!$A$2:$XFC$10000,MATCH(G$1,'Mediana Reunião Selic 30D'!$A$2:$XDF$2,0),FALSE)=0,NA(),VLOOKUP(A290,'Mediana Reunião Selic 30D'!$A$2:$XFC$10000,MATCH(G$1,'Mediana Reunião Selic 30D'!$A$2:$XDF$2,0),FALSE))</f>
        <v>10</v>
      </c>
    </row>
    <row r="291" spans="1:7" x14ac:dyDescent="0.3">
      <c r="A291" s="20">
        <v>44984</v>
      </c>
      <c r="B291" s="21">
        <f>IF(VLOOKUP(A291,'Mediana Reunião Selic 30D'!$A$2:$XFC$10000,MATCH(B$1,'Mediana Reunião Selic 30D'!$A$2:$XDF$2,0),FALSE)=0,NA(),VLOOKUP(A291,'Mediana Reunião Selic 30D'!$A$2:$XFC$10000,MATCH(B$1,'Mediana Reunião Selic 30D'!$A$2:$XDF$2,0),FALSE))</f>
        <v>13.75</v>
      </c>
      <c r="C291" s="21">
        <f>IF(VLOOKUP(A291,'Mediana Reunião Selic 30D'!$A$2:$XFC$10000,MATCH(C$1,'Mediana Reunião Selic 30D'!$A$2:$XDF$2,0),FALSE)=0,NA(),VLOOKUP(A291,'Mediana Reunião Selic 30D'!$A$2:$XFC$10000,MATCH(C$1,'Mediana Reunião Selic 30D'!$A$2:$XDF$2,0),FALSE))</f>
        <v>13.75</v>
      </c>
      <c r="D291" s="21">
        <f>IF(VLOOKUP(A291,'Mediana Reunião Selic 30D'!$A$2:$XFC$10000,MATCH(D$1,'Mediana Reunião Selic 30D'!$A$2:$XDF$2,0),FALSE)=0,NA(),VLOOKUP(A291,'Mediana Reunião Selic 30D'!$A$2:$XFC$10000,MATCH(D$1,'Mediana Reunião Selic 30D'!$A$2:$XDF$2,0),FALSE))</f>
        <v>13.75</v>
      </c>
      <c r="E291" s="21">
        <f>IF(VLOOKUP(A291,'Mediana Reunião Selic 30D'!$A$2:$XFC$10000,MATCH(E$1,'Mediana Reunião Selic 30D'!$A$2:$XDF$2,0),FALSE)=0,NA(),VLOOKUP(A291,'Mediana Reunião Selic 30D'!$A$2:$XFC$10000,MATCH(E$1,'Mediana Reunião Selic 30D'!$A$2:$XDF$2,0),FALSE))</f>
        <v>13.25</v>
      </c>
      <c r="F291" s="21">
        <f>IF(VLOOKUP(A291,'Mediana Reunião Selic 30D'!$A$2:$XFC$10000,MATCH(F$1,'Mediana Reunião Selic 30D'!$A$2:$XDF$2,0),FALSE)=0,NA(),VLOOKUP(A291,'Mediana Reunião Selic 30D'!$A$2:$XFC$10000,MATCH(F$1,'Mediana Reunião Selic 30D'!$A$2:$XDF$2,0),FALSE))</f>
        <v>12.75</v>
      </c>
      <c r="G291" s="21">
        <f>IF(VLOOKUP(A291,'Mediana Reunião Selic 30D'!$A$2:$XFC$10000,MATCH(G$1,'Mediana Reunião Selic 30D'!$A$2:$XDF$2,0),FALSE)=0,NA(),VLOOKUP(A291,'Mediana Reunião Selic 30D'!$A$2:$XFC$10000,MATCH(G$1,'Mediana Reunião Selic 30D'!$A$2:$XDF$2,0),FALSE))</f>
        <v>10</v>
      </c>
    </row>
    <row r="292" spans="1:7" x14ac:dyDescent="0.3">
      <c r="A292" s="20">
        <v>44985</v>
      </c>
      <c r="B292" s="21">
        <f>IF(VLOOKUP(A292,'Mediana Reunião Selic 30D'!$A$2:$XFC$10000,MATCH(B$1,'Mediana Reunião Selic 30D'!$A$2:$XDF$2,0),FALSE)=0,NA(),VLOOKUP(A292,'Mediana Reunião Selic 30D'!$A$2:$XFC$10000,MATCH(B$1,'Mediana Reunião Selic 30D'!$A$2:$XDF$2,0),FALSE))</f>
        <v>13.75</v>
      </c>
      <c r="C292" s="21">
        <f>IF(VLOOKUP(A292,'Mediana Reunião Selic 30D'!$A$2:$XFC$10000,MATCH(C$1,'Mediana Reunião Selic 30D'!$A$2:$XDF$2,0),FALSE)=0,NA(),VLOOKUP(A292,'Mediana Reunião Selic 30D'!$A$2:$XFC$10000,MATCH(C$1,'Mediana Reunião Selic 30D'!$A$2:$XDF$2,0),FALSE))</f>
        <v>13.75</v>
      </c>
      <c r="D292" s="21">
        <f>IF(VLOOKUP(A292,'Mediana Reunião Selic 30D'!$A$2:$XFC$10000,MATCH(D$1,'Mediana Reunião Selic 30D'!$A$2:$XDF$2,0),FALSE)=0,NA(),VLOOKUP(A292,'Mediana Reunião Selic 30D'!$A$2:$XFC$10000,MATCH(D$1,'Mediana Reunião Selic 30D'!$A$2:$XDF$2,0),FALSE))</f>
        <v>13.75</v>
      </c>
      <c r="E292" s="21">
        <f>IF(VLOOKUP(A292,'Mediana Reunião Selic 30D'!$A$2:$XFC$10000,MATCH(E$1,'Mediana Reunião Selic 30D'!$A$2:$XDF$2,0),FALSE)=0,NA(),VLOOKUP(A292,'Mediana Reunião Selic 30D'!$A$2:$XFC$10000,MATCH(E$1,'Mediana Reunião Selic 30D'!$A$2:$XDF$2,0),FALSE))</f>
        <v>13.25</v>
      </c>
      <c r="F292" s="21">
        <f>IF(VLOOKUP(A292,'Mediana Reunião Selic 30D'!$A$2:$XFC$10000,MATCH(F$1,'Mediana Reunião Selic 30D'!$A$2:$XDF$2,0),FALSE)=0,NA(),VLOOKUP(A292,'Mediana Reunião Selic 30D'!$A$2:$XFC$10000,MATCH(F$1,'Mediana Reunião Selic 30D'!$A$2:$XDF$2,0),FALSE))</f>
        <v>12.75</v>
      </c>
      <c r="G292" s="21">
        <f>IF(VLOOKUP(A292,'Mediana Reunião Selic 30D'!$A$2:$XFC$10000,MATCH(G$1,'Mediana Reunião Selic 30D'!$A$2:$XDF$2,0),FALSE)=0,NA(),VLOOKUP(A292,'Mediana Reunião Selic 30D'!$A$2:$XFC$10000,MATCH(G$1,'Mediana Reunião Selic 30D'!$A$2:$XDF$2,0),FALSE))</f>
        <v>10.0625</v>
      </c>
    </row>
    <row r="293" spans="1:7" x14ac:dyDescent="0.3">
      <c r="A293" s="20">
        <v>44986</v>
      </c>
      <c r="B293" s="21">
        <f>IF(VLOOKUP(A293,'Mediana Reunião Selic 30D'!$A$2:$XFC$10000,MATCH(B$1,'Mediana Reunião Selic 30D'!$A$2:$XDF$2,0),FALSE)=0,NA(),VLOOKUP(A293,'Mediana Reunião Selic 30D'!$A$2:$XFC$10000,MATCH(B$1,'Mediana Reunião Selic 30D'!$A$2:$XDF$2,0),FALSE))</f>
        <v>13.75</v>
      </c>
      <c r="C293" s="21">
        <f>IF(VLOOKUP(A293,'Mediana Reunião Selic 30D'!$A$2:$XFC$10000,MATCH(C$1,'Mediana Reunião Selic 30D'!$A$2:$XDF$2,0),FALSE)=0,NA(),VLOOKUP(A293,'Mediana Reunião Selic 30D'!$A$2:$XFC$10000,MATCH(C$1,'Mediana Reunião Selic 30D'!$A$2:$XDF$2,0),FALSE))</f>
        <v>13.75</v>
      </c>
      <c r="D293" s="21">
        <f>IF(VLOOKUP(A293,'Mediana Reunião Selic 30D'!$A$2:$XFC$10000,MATCH(D$1,'Mediana Reunião Selic 30D'!$A$2:$XDF$2,0),FALSE)=0,NA(),VLOOKUP(A293,'Mediana Reunião Selic 30D'!$A$2:$XFC$10000,MATCH(D$1,'Mediana Reunião Selic 30D'!$A$2:$XDF$2,0),FALSE))</f>
        <v>13.75</v>
      </c>
      <c r="E293" s="21">
        <f>IF(VLOOKUP(A293,'Mediana Reunião Selic 30D'!$A$2:$XFC$10000,MATCH(E$1,'Mediana Reunião Selic 30D'!$A$2:$XDF$2,0),FALSE)=0,NA(),VLOOKUP(A293,'Mediana Reunião Selic 30D'!$A$2:$XFC$10000,MATCH(E$1,'Mediana Reunião Selic 30D'!$A$2:$XDF$2,0),FALSE))</f>
        <v>13.25</v>
      </c>
      <c r="F293" s="21">
        <f>IF(VLOOKUP(A293,'Mediana Reunião Selic 30D'!$A$2:$XFC$10000,MATCH(F$1,'Mediana Reunião Selic 30D'!$A$2:$XDF$2,0),FALSE)=0,NA(),VLOOKUP(A293,'Mediana Reunião Selic 30D'!$A$2:$XFC$10000,MATCH(F$1,'Mediana Reunião Selic 30D'!$A$2:$XDF$2,0),FALSE))</f>
        <v>12.75</v>
      </c>
      <c r="G293" s="21">
        <f>IF(VLOOKUP(A293,'Mediana Reunião Selic 30D'!$A$2:$XFC$10000,MATCH(G$1,'Mediana Reunião Selic 30D'!$A$2:$XDF$2,0),FALSE)=0,NA(),VLOOKUP(A293,'Mediana Reunião Selic 30D'!$A$2:$XFC$10000,MATCH(G$1,'Mediana Reunião Selic 30D'!$A$2:$XDF$2,0),FALSE))</f>
        <v>10</v>
      </c>
    </row>
    <row r="294" spans="1:7" x14ac:dyDescent="0.3">
      <c r="A294" s="20">
        <v>44987</v>
      </c>
      <c r="B294" s="21">
        <f>IF(VLOOKUP(A294,'Mediana Reunião Selic 30D'!$A$2:$XFC$10000,MATCH(B$1,'Mediana Reunião Selic 30D'!$A$2:$XDF$2,0),FALSE)=0,NA(),VLOOKUP(A294,'Mediana Reunião Selic 30D'!$A$2:$XFC$10000,MATCH(B$1,'Mediana Reunião Selic 30D'!$A$2:$XDF$2,0),FALSE))</f>
        <v>13.75</v>
      </c>
      <c r="C294" s="21">
        <f>IF(VLOOKUP(A294,'Mediana Reunião Selic 30D'!$A$2:$XFC$10000,MATCH(C$1,'Mediana Reunião Selic 30D'!$A$2:$XDF$2,0),FALSE)=0,NA(),VLOOKUP(A294,'Mediana Reunião Selic 30D'!$A$2:$XFC$10000,MATCH(C$1,'Mediana Reunião Selic 30D'!$A$2:$XDF$2,0),FALSE))</f>
        <v>13.75</v>
      </c>
      <c r="D294" s="21">
        <f>IF(VLOOKUP(A294,'Mediana Reunião Selic 30D'!$A$2:$XFC$10000,MATCH(D$1,'Mediana Reunião Selic 30D'!$A$2:$XDF$2,0),FALSE)=0,NA(),VLOOKUP(A294,'Mediana Reunião Selic 30D'!$A$2:$XFC$10000,MATCH(D$1,'Mediana Reunião Selic 30D'!$A$2:$XDF$2,0),FALSE))</f>
        <v>13.75</v>
      </c>
      <c r="E294" s="21">
        <f>IF(VLOOKUP(A294,'Mediana Reunião Selic 30D'!$A$2:$XFC$10000,MATCH(E$1,'Mediana Reunião Selic 30D'!$A$2:$XDF$2,0),FALSE)=0,NA(),VLOOKUP(A294,'Mediana Reunião Selic 30D'!$A$2:$XFC$10000,MATCH(E$1,'Mediana Reunião Selic 30D'!$A$2:$XDF$2,0),FALSE))</f>
        <v>13.25</v>
      </c>
      <c r="F294" s="21">
        <f>IF(VLOOKUP(A294,'Mediana Reunião Selic 30D'!$A$2:$XFC$10000,MATCH(F$1,'Mediana Reunião Selic 30D'!$A$2:$XDF$2,0),FALSE)=0,NA(),VLOOKUP(A294,'Mediana Reunião Selic 30D'!$A$2:$XFC$10000,MATCH(F$1,'Mediana Reunião Selic 30D'!$A$2:$XDF$2,0),FALSE))</f>
        <v>12.75</v>
      </c>
      <c r="G294" s="21">
        <f>IF(VLOOKUP(A294,'Mediana Reunião Selic 30D'!$A$2:$XFC$10000,MATCH(G$1,'Mediana Reunião Selic 30D'!$A$2:$XDF$2,0),FALSE)=0,NA(),VLOOKUP(A294,'Mediana Reunião Selic 30D'!$A$2:$XFC$10000,MATCH(G$1,'Mediana Reunião Selic 30D'!$A$2:$XDF$2,0),FALSE))</f>
        <v>10</v>
      </c>
    </row>
    <row r="295" spans="1:7" x14ac:dyDescent="0.3">
      <c r="A295" s="20">
        <v>44988</v>
      </c>
      <c r="B295" s="21">
        <f>IF(VLOOKUP(A295,'Mediana Reunião Selic 30D'!$A$2:$XFC$10000,MATCH(B$1,'Mediana Reunião Selic 30D'!$A$2:$XDF$2,0),FALSE)=0,NA(),VLOOKUP(A295,'Mediana Reunião Selic 30D'!$A$2:$XFC$10000,MATCH(B$1,'Mediana Reunião Selic 30D'!$A$2:$XDF$2,0),FALSE))</f>
        <v>13.75</v>
      </c>
      <c r="C295" s="21">
        <f>IF(VLOOKUP(A295,'Mediana Reunião Selic 30D'!$A$2:$XFC$10000,MATCH(C$1,'Mediana Reunião Selic 30D'!$A$2:$XDF$2,0),FALSE)=0,NA(),VLOOKUP(A295,'Mediana Reunião Selic 30D'!$A$2:$XFC$10000,MATCH(C$1,'Mediana Reunião Selic 30D'!$A$2:$XDF$2,0),FALSE))</f>
        <v>13.75</v>
      </c>
      <c r="D295" s="21">
        <f>IF(VLOOKUP(A295,'Mediana Reunião Selic 30D'!$A$2:$XFC$10000,MATCH(D$1,'Mediana Reunião Selic 30D'!$A$2:$XDF$2,0),FALSE)=0,NA(),VLOOKUP(A295,'Mediana Reunião Selic 30D'!$A$2:$XFC$10000,MATCH(D$1,'Mediana Reunião Selic 30D'!$A$2:$XDF$2,0),FALSE))</f>
        <v>13.75</v>
      </c>
      <c r="E295" s="21">
        <f>IF(VLOOKUP(A295,'Mediana Reunião Selic 30D'!$A$2:$XFC$10000,MATCH(E$1,'Mediana Reunião Selic 30D'!$A$2:$XDF$2,0),FALSE)=0,NA(),VLOOKUP(A295,'Mediana Reunião Selic 30D'!$A$2:$XFC$10000,MATCH(E$1,'Mediana Reunião Selic 30D'!$A$2:$XDF$2,0),FALSE))</f>
        <v>13.25</v>
      </c>
      <c r="F295" s="21">
        <f>IF(VLOOKUP(A295,'Mediana Reunião Selic 30D'!$A$2:$XFC$10000,MATCH(F$1,'Mediana Reunião Selic 30D'!$A$2:$XDF$2,0),FALSE)=0,NA(),VLOOKUP(A295,'Mediana Reunião Selic 30D'!$A$2:$XFC$10000,MATCH(F$1,'Mediana Reunião Selic 30D'!$A$2:$XDF$2,0),FALSE))</f>
        <v>12.75</v>
      </c>
      <c r="G295" s="21">
        <f>IF(VLOOKUP(A295,'Mediana Reunião Selic 30D'!$A$2:$XFC$10000,MATCH(G$1,'Mediana Reunião Selic 30D'!$A$2:$XDF$2,0),FALSE)=0,NA(),VLOOKUP(A295,'Mediana Reunião Selic 30D'!$A$2:$XFC$10000,MATCH(G$1,'Mediana Reunião Selic 30D'!$A$2:$XDF$2,0),FALSE))</f>
        <v>10</v>
      </c>
    </row>
    <row r="296" spans="1:7" x14ac:dyDescent="0.3">
      <c r="A296" s="20">
        <v>44991</v>
      </c>
      <c r="B296" s="21">
        <f>IF(VLOOKUP(A296,'Mediana Reunião Selic 30D'!$A$2:$XFC$10000,MATCH(B$1,'Mediana Reunião Selic 30D'!$A$2:$XDF$2,0),FALSE)=0,NA(),VLOOKUP(A296,'Mediana Reunião Selic 30D'!$A$2:$XFC$10000,MATCH(B$1,'Mediana Reunião Selic 30D'!$A$2:$XDF$2,0),FALSE))</f>
        <v>13.75</v>
      </c>
      <c r="C296" s="21">
        <f>IF(VLOOKUP(A296,'Mediana Reunião Selic 30D'!$A$2:$XFC$10000,MATCH(C$1,'Mediana Reunião Selic 30D'!$A$2:$XDF$2,0),FALSE)=0,NA(),VLOOKUP(A296,'Mediana Reunião Selic 30D'!$A$2:$XFC$10000,MATCH(C$1,'Mediana Reunião Selic 30D'!$A$2:$XDF$2,0),FALSE))</f>
        <v>13.75</v>
      </c>
      <c r="D296" s="21">
        <f>IF(VLOOKUP(A296,'Mediana Reunião Selic 30D'!$A$2:$XFC$10000,MATCH(D$1,'Mediana Reunião Selic 30D'!$A$2:$XDF$2,0),FALSE)=0,NA(),VLOOKUP(A296,'Mediana Reunião Selic 30D'!$A$2:$XFC$10000,MATCH(D$1,'Mediana Reunião Selic 30D'!$A$2:$XDF$2,0),FALSE))</f>
        <v>13.75</v>
      </c>
      <c r="E296" s="21">
        <f>IF(VLOOKUP(A296,'Mediana Reunião Selic 30D'!$A$2:$XFC$10000,MATCH(E$1,'Mediana Reunião Selic 30D'!$A$2:$XDF$2,0),FALSE)=0,NA(),VLOOKUP(A296,'Mediana Reunião Selic 30D'!$A$2:$XFC$10000,MATCH(E$1,'Mediana Reunião Selic 30D'!$A$2:$XDF$2,0),FALSE))</f>
        <v>13.25</v>
      </c>
      <c r="F296" s="21">
        <f>IF(VLOOKUP(A296,'Mediana Reunião Selic 30D'!$A$2:$XFC$10000,MATCH(F$1,'Mediana Reunião Selic 30D'!$A$2:$XDF$2,0),FALSE)=0,NA(),VLOOKUP(A296,'Mediana Reunião Selic 30D'!$A$2:$XFC$10000,MATCH(F$1,'Mediana Reunião Selic 30D'!$A$2:$XDF$2,0),FALSE))</f>
        <v>12.75</v>
      </c>
      <c r="G296" s="21">
        <f>IF(VLOOKUP(A296,'Mediana Reunião Selic 30D'!$A$2:$XFC$10000,MATCH(G$1,'Mediana Reunião Selic 30D'!$A$2:$XDF$2,0),FALSE)=0,NA(),VLOOKUP(A296,'Mediana Reunião Selic 30D'!$A$2:$XFC$10000,MATCH(G$1,'Mediana Reunião Selic 30D'!$A$2:$XDF$2,0),FALSE))</f>
        <v>10</v>
      </c>
    </row>
    <row r="297" spans="1:7" x14ac:dyDescent="0.3">
      <c r="A297" s="20">
        <v>44992</v>
      </c>
      <c r="B297" s="21">
        <f>IF(VLOOKUP(A297,'Mediana Reunião Selic 30D'!$A$2:$XFC$10000,MATCH(B$1,'Mediana Reunião Selic 30D'!$A$2:$XDF$2,0),FALSE)=0,NA(),VLOOKUP(A297,'Mediana Reunião Selic 30D'!$A$2:$XFC$10000,MATCH(B$1,'Mediana Reunião Selic 30D'!$A$2:$XDF$2,0),FALSE))</f>
        <v>13.75</v>
      </c>
      <c r="C297" s="21">
        <f>IF(VLOOKUP(A297,'Mediana Reunião Selic 30D'!$A$2:$XFC$10000,MATCH(C$1,'Mediana Reunião Selic 30D'!$A$2:$XDF$2,0),FALSE)=0,NA(),VLOOKUP(A297,'Mediana Reunião Selic 30D'!$A$2:$XFC$10000,MATCH(C$1,'Mediana Reunião Selic 30D'!$A$2:$XDF$2,0),FALSE))</f>
        <v>13.75</v>
      </c>
      <c r="D297" s="21">
        <f>IF(VLOOKUP(A297,'Mediana Reunião Selic 30D'!$A$2:$XFC$10000,MATCH(D$1,'Mediana Reunião Selic 30D'!$A$2:$XDF$2,0),FALSE)=0,NA(),VLOOKUP(A297,'Mediana Reunião Selic 30D'!$A$2:$XFC$10000,MATCH(D$1,'Mediana Reunião Selic 30D'!$A$2:$XDF$2,0),FALSE))</f>
        <v>13.75</v>
      </c>
      <c r="E297" s="21">
        <f>IF(VLOOKUP(A297,'Mediana Reunião Selic 30D'!$A$2:$XFC$10000,MATCH(E$1,'Mediana Reunião Selic 30D'!$A$2:$XDF$2,0),FALSE)=0,NA(),VLOOKUP(A297,'Mediana Reunião Selic 30D'!$A$2:$XFC$10000,MATCH(E$1,'Mediana Reunião Selic 30D'!$A$2:$XDF$2,0),FALSE))</f>
        <v>13.25</v>
      </c>
      <c r="F297" s="21">
        <f>IF(VLOOKUP(A297,'Mediana Reunião Selic 30D'!$A$2:$XFC$10000,MATCH(F$1,'Mediana Reunião Selic 30D'!$A$2:$XDF$2,0),FALSE)=0,NA(),VLOOKUP(A297,'Mediana Reunião Selic 30D'!$A$2:$XFC$10000,MATCH(F$1,'Mediana Reunião Selic 30D'!$A$2:$XDF$2,0),FALSE))</f>
        <v>12.75</v>
      </c>
      <c r="G297" s="21">
        <f>IF(VLOOKUP(A297,'Mediana Reunião Selic 30D'!$A$2:$XFC$10000,MATCH(G$1,'Mediana Reunião Selic 30D'!$A$2:$XDF$2,0),FALSE)=0,NA(),VLOOKUP(A297,'Mediana Reunião Selic 30D'!$A$2:$XFC$10000,MATCH(G$1,'Mediana Reunião Selic 30D'!$A$2:$XDF$2,0),FALSE))</f>
        <v>10</v>
      </c>
    </row>
    <row r="298" spans="1:7" x14ac:dyDescent="0.3">
      <c r="A298" s="20">
        <v>44993</v>
      </c>
      <c r="B298" s="21">
        <f>IF(VLOOKUP(A298,'Mediana Reunião Selic 30D'!$A$2:$XFC$10000,MATCH(B$1,'Mediana Reunião Selic 30D'!$A$2:$XDF$2,0),FALSE)=0,NA(),VLOOKUP(A298,'Mediana Reunião Selic 30D'!$A$2:$XFC$10000,MATCH(B$1,'Mediana Reunião Selic 30D'!$A$2:$XDF$2,0),FALSE))</f>
        <v>13.75</v>
      </c>
      <c r="C298" s="21">
        <f>IF(VLOOKUP(A298,'Mediana Reunião Selic 30D'!$A$2:$XFC$10000,MATCH(C$1,'Mediana Reunião Selic 30D'!$A$2:$XDF$2,0),FALSE)=0,NA(),VLOOKUP(A298,'Mediana Reunião Selic 30D'!$A$2:$XFC$10000,MATCH(C$1,'Mediana Reunião Selic 30D'!$A$2:$XDF$2,0),FALSE))</f>
        <v>13.75</v>
      </c>
      <c r="D298" s="21">
        <f>IF(VLOOKUP(A298,'Mediana Reunião Selic 30D'!$A$2:$XFC$10000,MATCH(D$1,'Mediana Reunião Selic 30D'!$A$2:$XDF$2,0),FALSE)=0,NA(),VLOOKUP(A298,'Mediana Reunião Selic 30D'!$A$2:$XFC$10000,MATCH(D$1,'Mediana Reunião Selic 30D'!$A$2:$XDF$2,0),FALSE))</f>
        <v>13.75</v>
      </c>
      <c r="E298" s="21">
        <f>IF(VLOOKUP(A298,'Mediana Reunião Selic 30D'!$A$2:$XFC$10000,MATCH(E$1,'Mediana Reunião Selic 30D'!$A$2:$XDF$2,0),FALSE)=0,NA(),VLOOKUP(A298,'Mediana Reunião Selic 30D'!$A$2:$XFC$10000,MATCH(E$1,'Mediana Reunião Selic 30D'!$A$2:$XDF$2,0),FALSE))</f>
        <v>13.25</v>
      </c>
      <c r="F298" s="21">
        <f>IF(VLOOKUP(A298,'Mediana Reunião Selic 30D'!$A$2:$XFC$10000,MATCH(F$1,'Mediana Reunião Selic 30D'!$A$2:$XDF$2,0),FALSE)=0,NA(),VLOOKUP(A298,'Mediana Reunião Selic 30D'!$A$2:$XFC$10000,MATCH(F$1,'Mediana Reunião Selic 30D'!$A$2:$XDF$2,0),FALSE))</f>
        <v>12.75</v>
      </c>
      <c r="G298" s="21">
        <f>IF(VLOOKUP(A298,'Mediana Reunião Selic 30D'!$A$2:$XFC$10000,MATCH(G$1,'Mediana Reunião Selic 30D'!$A$2:$XDF$2,0),FALSE)=0,NA(),VLOOKUP(A298,'Mediana Reunião Selic 30D'!$A$2:$XFC$10000,MATCH(G$1,'Mediana Reunião Selic 30D'!$A$2:$XDF$2,0),FALSE))</f>
        <v>10</v>
      </c>
    </row>
    <row r="299" spans="1:7" x14ac:dyDescent="0.3">
      <c r="A299" s="20">
        <v>44994</v>
      </c>
      <c r="B299" s="21">
        <f>IF(VLOOKUP(A299,'Mediana Reunião Selic 30D'!$A$2:$XFC$10000,MATCH(B$1,'Mediana Reunião Selic 30D'!$A$2:$XDF$2,0),FALSE)=0,NA(),VLOOKUP(A299,'Mediana Reunião Selic 30D'!$A$2:$XFC$10000,MATCH(B$1,'Mediana Reunião Selic 30D'!$A$2:$XDF$2,0),FALSE))</f>
        <v>13.75</v>
      </c>
      <c r="C299" s="21">
        <f>IF(VLOOKUP(A299,'Mediana Reunião Selic 30D'!$A$2:$XFC$10000,MATCH(C$1,'Mediana Reunião Selic 30D'!$A$2:$XDF$2,0),FALSE)=0,NA(),VLOOKUP(A299,'Mediana Reunião Selic 30D'!$A$2:$XFC$10000,MATCH(C$1,'Mediana Reunião Selic 30D'!$A$2:$XDF$2,0),FALSE))</f>
        <v>13.75</v>
      </c>
      <c r="D299" s="21">
        <f>IF(VLOOKUP(A299,'Mediana Reunião Selic 30D'!$A$2:$XFC$10000,MATCH(D$1,'Mediana Reunião Selic 30D'!$A$2:$XDF$2,0),FALSE)=0,NA(),VLOOKUP(A299,'Mediana Reunião Selic 30D'!$A$2:$XFC$10000,MATCH(D$1,'Mediana Reunião Selic 30D'!$A$2:$XDF$2,0),FALSE))</f>
        <v>13.75</v>
      </c>
      <c r="E299" s="21">
        <f>IF(VLOOKUP(A299,'Mediana Reunião Selic 30D'!$A$2:$XFC$10000,MATCH(E$1,'Mediana Reunião Selic 30D'!$A$2:$XDF$2,0),FALSE)=0,NA(),VLOOKUP(A299,'Mediana Reunião Selic 30D'!$A$2:$XFC$10000,MATCH(E$1,'Mediana Reunião Selic 30D'!$A$2:$XDF$2,0),FALSE))</f>
        <v>13.25</v>
      </c>
      <c r="F299" s="21">
        <f>IF(VLOOKUP(A299,'Mediana Reunião Selic 30D'!$A$2:$XFC$10000,MATCH(F$1,'Mediana Reunião Selic 30D'!$A$2:$XDF$2,0),FALSE)=0,NA(),VLOOKUP(A299,'Mediana Reunião Selic 30D'!$A$2:$XFC$10000,MATCH(F$1,'Mediana Reunião Selic 30D'!$A$2:$XDF$2,0),FALSE))</f>
        <v>12.75</v>
      </c>
      <c r="G299" s="21">
        <f>IF(VLOOKUP(A299,'Mediana Reunião Selic 30D'!$A$2:$XFC$10000,MATCH(G$1,'Mediana Reunião Selic 30D'!$A$2:$XDF$2,0),FALSE)=0,NA(),VLOOKUP(A299,'Mediana Reunião Selic 30D'!$A$2:$XFC$10000,MATCH(G$1,'Mediana Reunião Selic 30D'!$A$2:$XDF$2,0),FALSE))</f>
        <v>10</v>
      </c>
    </row>
    <row r="300" spans="1:7" x14ac:dyDescent="0.3">
      <c r="A300" s="20">
        <v>44995</v>
      </c>
      <c r="B300" s="21">
        <f>IF(VLOOKUP(A300,'Mediana Reunião Selic 30D'!$A$2:$XFC$10000,MATCH(B$1,'Mediana Reunião Selic 30D'!$A$2:$XDF$2,0),FALSE)=0,NA(),VLOOKUP(A300,'Mediana Reunião Selic 30D'!$A$2:$XFC$10000,MATCH(B$1,'Mediana Reunião Selic 30D'!$A$2:$XDF$2,0),FALSE))</f>
        <v>13.75</v>
      </c>
      <c r="C300" s="21">
        <f>IF(VLOOKUP(A300,'Mediana Reunião Selic 30D'!$A$2:$XFC$10000,MATCH(C$1,'Mediana Reunião Selic 30D'!$A$2:$XDF$2,0),FALSE)=0,NA(),VLOOKUP(A300,'Mediana Reunião Selic 30D'!$A$2:$XFC$10000,MATCH(C$1,'Mediana Reunião Selic 30D'!$A$2:$XDF$2,0),FALSE))</f>
        <v>13.75</v>
      </c>
      <c r="D300" s="21">
        <f>IF(VLOOKUP(A300,'Mediana Reunião Selic 30D'!$A$2:$XFC$10000,MATCH(D$1,'Mediana Reunião Selic 30D'!$A$2:$XDF$2,0),FALSE)=0,NA(),VLOOKUP(A300,'Mediana Reunião Selic 30D'!$A$2:$XFC$10000,MATCH(D$1,'Mediana Reunião Selic 30D'!$A$2:$XDF$2,0),FALSE))</f>
        <v>13.75</v>
      </c>
      <c r="E300" s="21">
        <f>IF(VLOOKUP(A300,'Mediana Reunião Selic 30D'!$A$2:$XFC$10000,MATCH(E$1,'Mediana Reunião Selic 30D'!$A$2:$XDF$2,0),FALSE)=0,NA(),VLOOKUP(A300,'Mediana Reunião Selic 30D'!$A$2:$XFC$10000,MATCH(E$1,'Mediana Reunião Selic 30D'!$A$2:$XDF$2,0),FALSE))</f>
        <v>13.25</v>
      </c>
      <c r="F300" s="21">
        <f>IF(VLOOKUP(A300,'Mediana Reunião Selic 30D'!$A$2:$XFC$10000,MATCH(F$1,'Mediana Reunião Selic 30D'!$A$2:$XDF$2,0),FALSE)=0,NA(),VLOOKUP(A300,'Mediana Reunião Selic 30D'!$A$2:$XFC$10000,MATCH(F$1,'Mediana Reunião Selic 30D'!$A$2:$XDF$2,0),FALSE))</f>
        <v>12.75</v>
      </c>
      <c r="G300" s="21">
        <f>IF(VLOOKUP(A300,'Mediana Reunião Selic 30D'!$A$2:$XFC$10000,MATCH(G$1,'Mediana Reunião Selic 30D'!$A$2:$XDF$2,0),FALSE)=0,NA(),VLOOKUP(A300,'Mediana Reunião Selic 30D'!$A$2:$XFC$10000,MATCH(G$1,'Mediana Reunião Selic 30D'!$A$2:$XDF$2,0),FALSE))</f>
        <v>10</v>
      </c>
    </row>
    <row r="301" spans="1:7" x14ac:dyDescent="0.3">
      <c r="A301" s="20">
        <v>44998</v>
      </c>
      <c r="B301" s="21">
        <f>IF(VLOOKUP(A301,'Mediana Reunião Selic 30D'!$A$2:$XFC$10000,MATCH(B$1,'Mediana Reunião Selic 30D'!$A$2:$XDF$2,0),FALSE)=0,NA(),VLOOKUP(A301,'Mediana Reunião Selic 30D'!$A$2:$XFC$10000,MATCH(B$1,'Mediana Reunião Selic 30D'!$A$2:$XDF$2,0),FALSE))</f>
        <v>13.75</v>
      </c>
      <c r="C301" s="21">
        <f>IF(VLOOKUP(A301,'Mediana Reunião Selic 30D'!$A$2:$XFC$10000,MATCH(C$1,'Mediana Reunião Selic 30D'!$A$2:$XDF$2,0),FALSE)=0,NA(),VLOOKUP(A301,'Mediana Reunião Selic 30D'!$A$2:$XFC$10000,MATCH(C$1,'Mediana Reunião Selic 30D'!$A$2:$XDF$2,0),FALSE))</f>
        <v>13.75</v>
      </c>
      <c r="D301" s="21">
        <f>IF(VLOOKUP(A301,'Mediana Reunião Selic 30D'!$A$2:$XFC$10000,MATCH(D$1,'Mediana Reunião Selic 30D'!$A$2:$XDF$2,0),FALSE)=0,NA(),VLOOKUP(A301,'Mediana Reunião Selic 30D'!$A$2:$XFC$10000,MATCH(D$1,'Mediana Reunião Selic 30D'!$A$2:$XDF$2,0),FALSE))</f>
        <v>13.75</v>
      </c>
      <c r="E301" s="21">
        <f>IF(VLOOKUP(A301,'Mediana Reunião Selic 30D'!$A$2:$XFC$10000,MATCH(E$1,'Mediana Reunião Selic 30D'!$A$2:$XDF$2,0),FALSE)=0,NA(),VLOOKUP(A301,'Mediana Reunião Selic 30D'!$A$2:$XFC$10000,MATCH(E$1,'Mediana Reunião Selic 30D'!$A$2:$XDF$2,0),FALSE))</f>
        <v>13.25</v>
      </c>
      <c r="F301" s="21">
        <f>IF(VLOOKUP(A301,'Mediana Reunião Selic 30D'!$A$2:$XFC$10000,MATCH(F$1,'Mediana Reunião Selic 30D'!$A$2:$XDF$2,0),FALSE)=0,NA(),VLOOKUP(A301,'Mediana Reunião Selic 30D'!$A$2:$XFC$10000,MATCH(F$1,'Mediana Reunião Selic 30D'!$A$2:$XDF$2,0),FALSE))</f>
        <v>12.75</v>
      </c>
      <c r="G301" s="21">
        <f>IF(VLOOKUP(A301,'Mediana Reunião Selic 30D'!$A$2:$XFC$10000,MATCH(G$1,'Mediana Reunião Selic 30D'!$A$2:$XDF$2,0),FALSE)=0,NA(),VLOOKUP(A301,'Mediana Reunião Selic 30D'!$A$2:$XFC$10000,MATCH(G$1,'Mediana Reunião Selic 30D'!$A$2:$XDF$2,0),FALSE))</f>
        <v>10</v>
      </c>
    </row>
    <row r="302" spans="1:7" x14ac:dyDescent="0.3">
      <c r="A302" s="20">
        <v>44999</v>
      </c>
      <c r="B302" s="21">
        <f>IF(VLOOKUP(A302,'Mediana Reunião Selic 30D'!$A$2:$XFC$10000,MATCH(B$1,'Mediana Reunião Selic 30D'!$A$2:$XDF$2,0),FALSE)=0,NA(),VLOOKUP(A302,'Mediana Reunião Selic 30D'!$A$2:$XFC$10000,MATCH(B$1,'Mediana Reunião Selic 30D'!$A$2:$XDF$2,0),FALSE))</f>
        <v>13.75</v>
      </c>
      <c r="C302" s="21">
        <f>IF(VLOOKUP(A302,'Mediana Reunião Selic 30D'!$A$2:$XFC$10000,MATCH(C$1,'Mediana Reunião Selic 30D'!$A$2:$XDF$2,0),FALSE)=0,NA(),VLOOKUP(A302,'Mediana Reunião Selic 30D'!$A$2:$XFC$10000,MATCH(C$1,'Mediana Reunião Selic 30D'!$A$2:$XDF$2,0),FALSE))</f>
        <v>13.75</v>
      </c>
      <c r="D302" s="21">
        <f>IF(VLOOKUP(A302,'Mediana Reunião Selic 30D'!$A$2:$XFC$10000,MATCH(D$1,'Mediana Reunião Selic 30D'!$A$2:$XDF$2,0),FALSE)=0,NA(),VLOOKUP(A302,'Mediana Reunião Selic 30D'!$A$2:$XFC$10000,MATCH(D$1,'Mediana Reunião Selic 30D'!$A$2:$XDF$2,0),FALSE))</f>
        <v>13.75</v>
      </c>
      <c r="E302" s="21">
        <f>IF(VLOOKUP(A302,'Mediana Reunião Selic 30D'!$A$2:$XFC$10000,MATCH(E$1,'Mediana Reunião Selic 30D'!$A$2:$XDF$2,0),FALSE)=0,NA(),VLOOKUP(A302,'Mediana Reunião Selic 30D'!$A$2:$XFC$10000,MATCH(E$1,'Mediana Reunião Selic 30D'!$A$2:$XDF$2,0),FALSE))</f>
        <v>13.25</v>
      </c>
      <c r="F302" s="21">
        <f>IF(VLOOKUP(A302,'Mediana Reunião Selic 30D'!$A$2:$XFC$10000,MATCH(F$1,'Mediana Reunião Selic 30D'!$A$2:$XDF$2,0),FALSE)=0,NA(),VLOOKUP(A302,'Mediana Reunião Selic 30D'!$A$2:$XFC$10000,MATCH(F$1,'Mediana Reunião Selic 30D'!$A$2:$XDF$2,0),FALSE))</f>
        <v>12.75</v>
      </c>
      <c r="G302" s="21">
        <f>IF(VLOOKUP(A302,'Mediana Reunião Selic 30D'!$A$2:$XFC$10000,MATCH(G$1,'Mediana Reunião Selic 30D'!$A$2:$XDF$2,0),FALSE)=0,NA(),VLOOKUP(A302,'Mediana Reunião Selic 30D'!$A$2:$XFC$10000,MATCH(G$1,'Mediana Reunião Selic 30D'!$A$2:$XDF$2,0),FALSE))</f>
        <v>10</v>
      </c>
    </row>
    <row r="303" spans="1:7" x14ac:dyDescent="0.3">
      <c r="A303" s="20">
        <v>45000</v>
      </c>
      <c r="B303" s="21">
        <f>IF(VLOOKUP(A303,'Mediana Reunião Selic 30D'!$A$2:$XFC$10000,MATCH(B$1,'Mediana Reunião Selic 30D'!$A$2:$XDF$2,0),FALSE)=0,NA(),VLOOKUP(A303,'Mediana Reunião Selic 30D'!$A$2:$XFC$10000,MATCH(B$1,'Mediana Reunião Selic 30D'!$A$2:$XDF$2,0),FALSE))</f>
        <v>13.75</v>
      </c>
      <c r="C303" s="21">
        <f>IF(VLOOKUP(A303,'Mediana Reunião Selic 30D'!$A$2:$XFC$10000,MATCH(C$1,'Mediana Reunião Selic 30D'!$A$2:$XDF$2,0),FALSE)=0,NA(),VLOOKUP(A303,'Mediana Reunião Selic 30D'!$A$2:$XFC$10000,MATCH(C$1,'Mediana Reunião Selic 30D'!$A$2:$XDF$2,0),FALSE))</f>
        <v>13.75</v>
      </c>
      <c r="D303" s="21">
        <f>IF(VLOOKUP(A303,'Mediana Reunião Selic 30D'!$A$2:$XFC$10000,MATCH(D$1,'Mediana Reunião Selic 30D'!$A$2:$XDF$2,0),FALSE)=0,NA(),VLOOKUP(A303,'Mediana Reunião Selic 30D'!$A$2:$XFC$10000,MATCH(D$1,'Mediana Reunião Selic 30D'!$A$2:$XDF$2,0),FALSE))</f>
        <v>13.75</v>
      </c>
      <c r="E303" s="21">
        <f>IF(VLOOKUP(A303,'Mediana Reunião Selic 30D'!$A$2:$XFC$10000,MATCH(E$1,'Mediana Reunião Selic 30D'!$A$2:$XDF$2,0),FALSE)=0,NA(),VLOOKUP(A303,'Mediana Reunião Selic 30D'!$A$2:$XFC$10000,MATCH(E$1,'Mediana Reunião Selic 30D'!$A$2:$XDF$2,0),FALSE))</f>
        <v>13.25</v>
      </c>
      <c r="F303" s="21">
        <f>IF(VLOOKUP(A303,'Mediana Reunião Selic 30D'!$A$2:$XFC$10000,MATCH(F$1,'Mediana Reunião Selic 30D'!$A$2:$XDF$2,0),FALSE)=0,NA(),VLOOKUP(A303,'Mediana Reunião Selic 30D'!$A$2:$XFC$10000,MATCH(F$1,'Mediana Reunião Selic 30D'!$A$2:$XDF$2,0),FALSE))</f>
        <v>12.75</v>
      </c>
      <c r="G303" s="21">
        <f>IF(VLOOKUP(A303,'Mediana Reunião Selic 30D'!$A$2:$XFC$10000,MATCH(G$1,'Mediana Reunião Selic 30D'!$A$2:$XDF$2,0),FALSE)=0,NA(),VLOOKUP(A303,'Mediana Reunião Selic 30D'!$A$2:$XFC$10000,MATCH(G$1,'Mediana Reunião Selic 30D'!$A$2:$XDF$2,0),FALSE))</f>
        <v>10</v>
      </c>
    </row>
    <row r="304" spans="1:7" x14ac:dyDescent="0.3">
      <c r="A304" s="20">
        <v>45001</v>
      </c>
      <c r="B304" s="21">
        <f>IF(VLOOKUP(A304,'Mediana Reunião Selic 30D'!$A$2:$XFC$10000,MATCH(B$1,'Mediana Reunião Selic 30D'!$A$2:$XDF$2,0),FALSE)=0,NA(),VLOOKUP(A304,'Mediana Reunião Selic 30D'!$A$2:$XFC$10000,MATCH(B$1,'Mediana Reunião Selic 30D'!$A$2:$XDF$2,0),FALSE))</f>
        <v>13.75</v>
      </c>
      <c r="C304" s="21">
        <f>IF(VLOOKUP(A304,'Mediana Reunião Selic 30D'!$A$2:$XFC$10000,MATCH(C$1,'Mediana Reunião Selic 30D'!$A$2:$XDF$2,0),FALSE)=0,NA(),VLOOKUP(A304,'Mediana Reunião Selic 30D'!$A$2:$XFC$10000,MATCH(C$1,'Mediana Reunião Selic 30D'!$A$2:$XDF$2,0),FALSE))</f>
        <v>13.75</v>
      </c>
      <c r="D304" s="21">
        <f>IF(VLOOKUP(A304,'Mediana Reunião Selic 30D'!$A$2:$XFC$10000,MATCH(D$1,'Mediana Reunião Selic 30D'!$A$2:$XDF$2,0),FALSE)=0,NA(),VLOOKUP(A304,'Mediana Reunião Selic 30D'!$A$2:$XFC$10000,MATCH(D$1,'Mediana Reunião Selic 30D'!$A$2:$XDF$2,0),FALSE))</f>
        <v>13.75</v>
      </c>
      <c r="E304" s="21">
        <f>IF(VLOOKUP(A304,'Mediana Reunião Selic 30D'!$A$2:$XFC$10000,MATCH(E$1,'Mediana Reunião Selic 30D'!$A$2:$XDF$2,0),FALSE)=0,NA(),VLOOKUP(A304,'Mediana Reunião Selic 30D'!$A$2:$XFC$10000,MATCH(E$1,'Mediana Reunião Selic 30D'!$A$2:$XDF$2,0),FALSE))</f>
        <v>13.25</v>
      </c>
      <c r="F304" s="21">
        <f>IF(VLOOKUP(A304,'Mediana Reunião Selic 30D'!$A$2:$XFC$10000,MATCH(F$1,'Mediana Reunião Selic 30D'!$A$2:$XDF$2,0),FALSE)=0,NA(),VLOOKUP(A304,'Mediana Reunião Selic 30D'!$A$2:$XFC$10000,MATCH(F$1,'Mediana Reunião Selic 30D'!$A$2:$XDF$2,0),FALSE))</f>
        <v>12.75</v>
      </c>
      <c r="G304" s="21">
        <f>IF(VLOOKUP(A304,'Mediana Reunião Selic 30D'!$A$2:$XFC$10000,MATCH(G$1,'Mediana Reunião Selic 30D'!$A$2:$XDF$2,0),FALSE)=0,NA(),VLOOKUP(A304,'Mediana Reunião Selic 30D'!$A$2:$XFC$10000,MATCH(G$1,'Mediana Reunião Selic 30D'!$A$2:$XDF$2,0),FALSE))</f>
        <v>10</v>
      </c>
    </row>
    <row r="305" spans="1:7" x14ac:dyDescent="0.3">
      <c r="A305" s="20">
        <v>45002</v>
      </c>
      <c r="B305" s="21">
        <f>IF(VLOOKUP(A305,'Mediana Reunião Selic 30D'!$A$2:$XFC$10000,MATCH(B$1,'Mediana Reunião Selic 30D'!$A$2:$XDF$2,0),FALSE)=0,NA(),VLOOKUP(A305,'Mediana Reunião Selic 30D'!$A$2:$XFC$10000,MATCH(B$1,'Mediana Reunião Selic 30D'!$A$2:$XDF$2,0),FALSE))</f>
        <v>13.75</v>
      </c>
      <c r="C305" s="21">
        <f>IF(VLOOKUP(A305,'Mediana Reunião Selic 30D'!$A$2:$XFC$10000,MATCH(C$1,'Mediana Reunião Selic 30D'!$A$2:$XDF$2,0),FALSE)=0,NA(),VLOOKUP(A305,'Mediana Reunião Selic 30D'!$A$2:$XFC$10000,MATCH(C$1,'Mediana Reunião Selic 30D'!$A$2:$XDF$2,0),FALSE))</f>
        <v>13.75</v>
      </c>
      <c r="D305" s="21">
        <f>IF(VLOOKUP(A305,'Mediana Reunião Selic 30D'!$A$2:$XFC$10000,MATCH(D$1,'Mediana Reunião Selic 30D'!$A$2:$XDF$2,0),FALSE)=0,NA(),VLOOKUP(A305,'Mediana Reunião Selic 30D'!$A$2:$XFC$10000,MATCH(D$1,'Mediana Reunião Selic 30D'!$A$2:$XDF$2,0),FALSE))</f>
        <v>13.75</v>
      </c>
      <c r="E305" s="21">
        <f>IF(VLOOKUP(A305,'Mediana Reunião Selic 30D'!$A$2:$XFC$10000,MATCH(E$1,'Mediana Reunião Selic 30D'!$A$2:$XDF$2,0),FALSE)=0,NA(),VLOOKUP(A305,'Mediana Reunião Selic 30D'!$A$2:$XFC$10000,MATCH(E$1,'Mediana Reunião Selic 30D'!$A$2:$XDF$2,0),FALSE))</f>
        <v>13.25</v>
      </c>
      <c r="F305" s="21">
        <f>IF(VLOOKUP(A305,'Mediana Reunião Selic 30D'!$A$2:$XFC$10000,MATCH(F$1,'Mediana Reunião Selic 30D'!$A$2:$XDF$2,0),FALSE)=0,NA(),VLOOKUP(A305,'Mediana Reunião Selic 30D'!$A$2:$XFC$10000,MATCH(F$1,'Mediana Reunião Selic 30D'!$A$2:$XDF$2,0),FALSE))</f>
        <v>12.75</v>
      </c>
      <c r="G305" s="21">
        <f>IF(VLOOKUP(A305,'Mediana Reunião Selic 30D'!$A$2:$XFC$10000,MATCH(G$1,'Mediana Reunião Selic 30D'!$A$2:$XDF$2,0),FALSE)=0,NA(),VLOOKUP(A305,'Mediana Reunião Selic 30D'!$A$2:$XFC$10000,MATCH(G$1,'Mediana Reunião Selic 30D'!$A$2:$XDF$2,0),FALSE))</f>
        <v>10</v>
      </c>
    </row>
    <row r="306" spans="1:7" x14ac:dyDescent="0.3">
      <c r="A306" s="20">
        <v>45005</v>
      </c>
      <c r="B306" s="21">
        <f>IF(VLOOKUP(A306,'Mediana Reunião Selic 30D'!$A$2:$XFC$10000,MATCH(B$1,'Mediana Reunião Selic 30D'!$A$2:$XDF$2,0),FALSE)=0,NA(),VLOOKUP(A306,'Mediana Reunião Selic 30D'!$A$2:$XFC$10000,MATCH(B$1,'Mediana Reunião Selic 30D'!$A$2:$XDF$2,0),FALSE))</f>
        <v>13.75</v>
      </c>
      <c r="C306" s="21">
        <f>IF(VLOOKUP(A306,'Mediana Reunião Selic 30D'!$A$2:$XFC$10000,MATCH(C$1,'Mediana Reunião Selic 30D'!$A$2:$XDF$2,0),FALSE)=0,NA(),VLOOKUP(A306,'Mediana Reunião Selic 30D'!$A$2:$XFC$10000,MATCH(C$1,'Mediana Reunião Selic 30D'!$A$2:$XDF$2,0),FALSE))</f>
        <v>13.75</v>
      </c>
      <c r="D306" s="21">
        <f>IF(VLOOKUP(A306,'Mediana Reunião Selic 30D'!$A$2:$XFC$10000,MATCH(D$1,'Mediana Reunião Selic 30D'!$A$2:$XDF$2,0),FALSE)=0,NA(),VLOOKUP(A306,'Mediana Reunião Selic 30D'!$A$2:$XFC$10000,MATCH(D$1,'Mediana Reunião Selic 30D'!$A$2:$XDF$2,0),FALSE))</f>
        <v>13.75</v>
      </c>
      <c r="E306" s="21">
        <f>IF(VLOOKUP(A306,'Mediana Reunião Selic 30D'!$A$2:$XFC$10000,MATCH(E$1,'Mediana Reunião Selic 30D'!$A$2:$XDF$2,0),FALSE)=0,NA(),VLOOKUP(A306,'Mediana Reunião Selic 30D'!$A$2:$XFC$10000,MATCH(E$1,'Mediana Reunião Selic 30D'!$A$2:$XDF$2,0),FALSE))</f>
        <v>13.25</v>
      </c>
      <c r="F306" s="21">
        <f>IF(VLOOKUP(A306,'Mediana Reunião Selic 30D'!$A$2:$XFC$10000,MATCH(F$1,'Mediana Reunião Selic 30D'!$A$2:$XDF$2,0),FALSE)=0,NA(),VLOOKUP(A306,'Mediana Reunião Selic 30D'!$A$2:$XFC$10000,MATCH(F$1,'Mediana Reunião Selic 30D'!$A$2:$XDF$2,0),FALSE))</f>
        <v>12.75</v>
      </c>
      <c r="G306" s="21">
        <f>IF(VLOOKUP(A306,'Mediana Reunião Selic 30D'!$A$2:$XFC$10000,MATCH(G$1,'Mediana Reunião Selic 30D'!$A$2:$XDF$2,0),FALSE)=0,NA(),VLOOKUP(A306,'Mediana Reunião Selic 30D'!$A$2:$XFC$10000,MATCH(G$1,'Mediana Reunião Selic 30D'!$A$2:$XDF$2,0),FALSE))</f>
        <v>10</v>
      </c>
    </row>
    <row r="307" spans="1:7" x14ac:dyDescent="0.3">
      <c r="A307" s="20">
        <v>45006</v>
      </c>
      <c r="B307" s="21">
        <f>IF(VLOOKUP(A307,'Mediana Reunião Selic 30D'!$A$2:$XFC$10000,MATCH(B$1,'Mediana Reunião Selic 30D'!$A$2:$XDF$2,0),FALSE)=0,NA(),VLOOKUP(A307,'Mediana Reunião Selic 30D'!$A$2:$XFC$10000,MATCH(B$1,'Mediana Reunião Selic 30D'!$A$2:$XDF$2,0),FALSE))</f>
        <v>13.75</v>
      </c>
      <c r="C307" s="21">
        <f>IF(VLOOKUP(A307,'Mediana Reunião Selic 30D'!$A$2:$XFC$10000,MATCH(C$1,'Mediana Reunião Selic 30D'!$A$2:$XDF$2,0),FALSE)=0,NA(),VLOOKUP(A307,'Mediana Reunião Selic 30D'!$A$2:$XFC$10000,MATCH(C$1,'Mediana Reunião Selic 30D'!$A$2:$XDF$2,0),FALSE))</f>
        <v>13.75</v>
      </c>
      <c r="D307" s="21">
        <f>IF(VLOOKUP(A307,'Mediana Reunião Selic 30D'!$A$2:$XFC$10000,MATCH(D$1,'Mediana Reunião Selic 30D'!$A$2:$XDF$2,0),FALSE)=0,NA(),VLOOKUP(A307,'Mediana Reunião Selic 30D'!$A$2:$XFC$10000,MATCH(D$1,'Mediana Reunião Selic 30D'!$A$2:$XDF$2,0),FALSE))</f>
        <v>13.75</v>
      </c>
      <c r="E307" s="21">
        <f>IF(VLOOKUP(A307,'Mediana Reunião Selic 30D'!$A$2:$XFC$10000,MATCH(E$1,'Mediana Reunião Selic 30D'!$A$2:$XDF$2,0),FALSE)=0,NA(),VLOOKUP(A307,'Mediana Reunião Selic 30D'!$A$2:$XFC$10000,MATCH(E$1,'Mediana Reunião Selic 30D'!$A$2:$XDF$2,0),FALSE))</f>
        <v>13.25</v>
      </c>
      <c r="F307" s="21">
        <f>IF(VLOOKUP(A307,'Mediana Reunião Selic 30D'!$A$2:$XFC$10000,MATCH(F$1,'Mediana Reunião Selic 30D'!$A$2:$XDF$2,0),FALSE)=0,NA(),VLOOKUP(A307,'Mediana Reunião Selic 30D'!$A$2:$XFC$10000,MATCH(F$1,'Mediana Reunião Selic 30D'!$A$2:$XDF$2,0),FALSE))</f>
        <v>12.75</v>
      </c>
      <c r="G307" s="21">
        <f>IF(VLOOKUP(A307,'Mediana Reunião Selic 30D'!$A$2:$XFC$10000,MATCH(G$1,'Mediana Reunião Selic 30D'!$A$2:$XDF$2,0),FALSE)=0,NA(),VLOOKUP(A307,'Mediana Reunião Selic 30D'!$A$2:$XFC$10000,MATCH(G$1,'Mediana Reunião Selic 30D'!$A$2:$XDF$2,0),FALSE))</f>
        <v>10</v>
      </c>
    </row>
    <row r="308" spans="1:7" x14ac:dyDescent="0.3">
      <c r="A308" s="20">
        <v>45007</v>
      </c>
      <c r="B308" s="21">
        <f>IF(VLOOKUP(A308,'Mediana Reunião Selic 30D'!$A$2:$XFC$10000,MATCH(B$1,'Mediana Reunião Selic 30D'!$A$2:$XDF$2,0),FALSE)=0,NA(),VLOOKUP(A308,'Mediana Reunião Selic 30D'!$A$2:$XFC$10000,MATCH(B$1,'Mediana Reunião Selic 30D'!$A$2:$XDF$2,0),FALSE))</f>
        <v>13.75</v>
      </c>
      <c r="C308" s="21">
        <f>IF(VLOOKUP(A308,'Mediana Reunião Selic 30D'!$A$2:$XFC$10000,MATCH(C$1,'Mediana Reunião Selic 30D'!$A$2:$XDF$2,0),FALSE)=0,NA(),VLOOKUP(A308,'Mediana Reunião Selic 30D'!$A$2:$XFC$10000,MATCH(C$1,'Mediana Reunião Selic 30D'!$A$2:$XDF$2,0),FALSE))</f>
        <v>13.75</v>
      </c>
      <c r="D308" s="21">
        <f>IF(VLOOKUP(A308,'Mediana Reunião Selic 30D'!$A$2:$XFC$10000,MATCH(D$1,'Mediana Reunião Selic 30D'!$A$2:$XDF$2,0),FALSE)=0,NA(),VLOOKUP(A308,'Mediana Reunião Selic 30D'!$A$2:$XFC$10000,MATCH(D$1,'Mediana Reunião Selic 30D'!$A$2:$XDF$2,0),FALSE))</f>
        <v>13.75</v>
      </c>
      <c r="E308" s="21">
        <f>IF(VLOOKUP(A308,'Mediana Reunião Selic 30D'!$A$2:$XFC$10000,MATCH(E$1,'Mediana Reunião Selic 30D'!$A$2:$XDF$2,0),FALSE)=0,NA(),VLOOKUP(A308,'Mediana Reunião Selic 30D'!$A$2:$XFC$10000,MATCH(E$1,'Mediana Reunião Selic 30D'!$A$2:$XDF$2,0),FALSE))</f>
        <v>13.25</v>
      </c>
      <c r="F308" s="21">
        <f>IF(VLOOKUP(A308,'Mediana Reunião Selic 30D'!$A$2:$XFC$10000,MATCH(F$1,'Mediana Reunião Selic 30D'!$A$2:$XDF$2,0),FALSE)=0,NA(),VLOOKUP(A308,'Mediana Reunião Selic 30D'!$A$2:$XFC$10000,MATCH(F$1,'Mediana Reunião Selic 30D'!$A$2:$XDF$2,0),FALSE))</f>
        <v>12.75</v>
      </c>
      <c r="G308" s="21">
        <f>IF(VLOOKUP(A308,'Mediana Reunião Selic 30D'!$A$2:$XFC$10000,MATCH(G$1,'Mediana Reunião Selic 30D'!$A$2:$XDF$2,0),FALSE)=0,NA(),VLOOKUP(A308,'Mediana Reunião Selic 30D'!$A$2:$XFC$10000,MATCH(G$1,'Mediana Reunião Selic 30D'!$A$2:$XDF$2,0),FALSE))</f>
        <v>10</v>
      </c>
    </row>
    <row r="309" spans="1:7" x14ac:dyDescent="0.3">
      <c r="A309" s="20">
        <v>45008</v>
      </c>
      <c r="B309" s="21">
        <f>IF(VLOOKUP(A309,'Mediana Reunião Selic 30D'!$A$2:$XFC$10000,MATCH(B$1,'Mediana Reunião Selic 30D'!$A$2:$XDF$2,0),FALSE)=0,NA(),VLOOKUP(A309,'Mediana Reunião Selic 30D'!$A$2:$XFC$10000,MATCH(B$1,'Mediana Reunião Selic 30D'!$A$2:$XDF$2,0),FALSE))</f>
        <v>13.75</v>
      </c>
      <c r="C309" s="21">
        <f>IF(VLOOKUP(A309,'Mediana Reunião Selic 30D'!$A$2:$XFC$10000,MATCH(C$1,'Mediana Reunião Selic 30D'!$A$2:$XDF$2,0),FALSE)=0,NA(),VLOOKUP(A309,'Mediana Reunião Selic 30D'!$A$2:$XFC$10000,MATCH(C$1,'Mediana Reunião Selic 30D'!$A$2:$XDF$2,0),FALSE))</f>
        <v>13.75</v>
      </c>
      <c r="D309" s="21">
        <f>IF(VLOOKUP(A309,'Mediana Reunião Selic 30D'!$A$2:$XFC$10000,MATCH(D$1,'Mediana Reunião Selic 30D'!$A$2:$XDF$2,0),FALSE)=0,NA(),VLOOKUP(A309,'Mediana Reunião Selic 30D'!$A$2:$XFC$10000,MATCH(D$1,'Mediana Reunião Selic 30D'!$A$2:$XDF$2,0),FALSE))</f>
        <v>13.75</v>
      </c>
      <c r="E309" s="21">
        <f>IF(VLOOKUP(A309,'Mediana Reunião Selic 30D'!$A$2:$XFC$10000,MATCH(E$1,'Mediana Reunião Selic 30D'!$A$2:$XDF$2,0),FALSE)=0,NA(),VLOOKUP(A309,'Mediana Reunião Selic 30D'!$A$2:$XFC$10000,MATCH(E$1,'Mediana Reunião Selic 30D'!$A$2:$XDF$2,0),FALSE))</f>
        <v>13.25</v>
      </c>
      <c r="F309" s="21">
        <f>IF(VLOOKUP(A309,'Mediana Reunião Selic 30D'!$A$2:$XFC$10000,MATCH(F$1,'Mediana Reunião Selic 30D'!$A$2:$XDF$2,0),FALSE)=0,NA(),VLOOKUP(A309,'Mediana Reunião Selic 30D'!$A$2:$XFC$10000,MATCH(F$1,'Mediana Reunião Selic 30D'!$A$2:$XDF$2,0),FALSE))</f>
        <v>12.75</v>
      </c>
      <c r="G309" s="21">
        <f>IF(VLOOKUP(A309,'Mediana Reunião Selic 30D'!$A$2:$XFC$10000,MATCH(G$1,'Mediana Reunião Selic 30D'!$A$2:$XDF$2,0),FALSE)=0,NA(),VLOOKUP(A309,'Mediana Reunião Selic 30D'!$A$2:$XFC$10000,MATCH(G$1,'Mediana Reunião Selic 30D'!$A$2:$XDF$2,0),FALSE))</f>
        <v>10</v>
      </c>
    </row>
    <row r="310" spans="1:7" x14ac:dyDescent="0.3">
      <c r="A310" s="20">
        <v>45009</v>
      </c>
      <c r="B310" s="21">
        <f>IF(VLOOKUP(A310,'Mediana Reunião Selic 30D'!$A$2:$XFC$10000,MATCH(B$1,'Mediana Reunião Selic 30D'!$A$2:$XDF$2,0),FALSE)=0,NA(),VLOOKUP(A310,'Mediana Reunião Selic 30D'!$A$2:$XFC$10000,MATCH(B$1,'Mediana Reunião Selic 30D'!$A$2:$XDF$2,0),FALSE))</f>
        <v>13.75</v>
      </c>
      <c r="C310" s="21">
        <f>IF(VLOOKUP(A310,'Mediana Reunião Selic 30D'!$A$2:$XFC$10000,MATCH(C$1,'Mediana Reunião Selic 30D'!$A$2:$XDF$2,0),FALSE)=0,NA(),VLOOKUP(A310,'Mediana Reunião Selic 30D'!$A$2:$XFC$10000,MATCH(C$1,'Mediana Reunião Selic 30D'!$A$2:$XDF$2,0),FALSE))</f>
        <v>13.75</v>
      </c>
      <c r="D310" s="21">
        <f>IF(VLOOKUP(A310,'Mediana Reunião Selic 30D'!$A$2:$XFC$10000,MATCH(D$1,'Mediana Reunião Selic 30D'!$A$2:$XDF$2,0),FALSE)=0,NA(),VLOOKUP(A310,'Mediana Reunião Selic 30D'!$A$2:$XFC$10000,MATCH(D$1,'Mediana Reunião Selic 30D'!$A$2:$XDF$2,0),FALSE))</f>
        <v>13.75</v>
      </c>
      <c r="E310" s="21">
        <f>IF(VLOOKUP(A310,'Mediana Reunião Selic 30D'!$A$2:$XFC$10000,MATCH(E$1,'Mediana Reunião Selic 30D'!$A$2:$XDF$2,0),FALSE)=0,NA(),VLOOKUP(A310,'Mediana Reunião Selic 30D'!$A$2:$XFC$10000,MATCH(E$1,'Mediana Reunião Selic 30D'!$A$2:$XDF$2,0),FALSE))</f>
        <v>13.25</v>
      </c>
      <c r="F310" s="21">
        <f>IF(VLOOKUP(A310,'Mediana Reunião Selic 30D'!$A$2:$XFC$10000,MATCH(F$1,'Mediana Reunião Selic 30D'!$A$2:$XDF$2,0),FALSE)=0,NA(),VLOOKUP(A310,'Mediana Reunião Selic 30D'!$A$2:$XFC$10000,MATCH(F$1,'Mediana Reunião Selic 30D'!$A$2:$XDF$2,0),FALSE))</f>
        <v>12.75</v>
      </c>
      <c r="G310" s="21">
        <f>IF(VLOOKUP(A310,'Mediana Reunião Selic 30D'!$A$2:$XFC$10000,MATCH(G$1,'Mediana Reunião Selic 30D'!$A$2:$XDF$2,0),FALSE)=0,NA(),VLOOKUP(A310,'Mediana Reunião Selic 30D'!$A$2:$XFC$10000,MATCH(G$1,'Mediana Reunião Selic 30D'!$A$2:$XDF$2,0),FALSE))</f>
        <v>10</v>
      </c>
    </row>
    <row r="311" spans="1:7" x14ac:dyDescent="0.3">
      <c r="A311" s="20">
        <v>45012</v>
      </c>
      <c r="B311" s="21">
        <f>IF(VLOOKUP(A311,'Mediana Reunião Selic 30D'!$A$2:$XFC$10000,MATCH(B$1,'Mediana Reunião Selic 30D'!$A$2:$XDF$2,0),FALSE)=0,NA(),VLOOKUP(A311,'Mediana Reunião Selic 30D'!$A$2:$XFC$10000,MATCH(B$1,'Mediana Reunião Selic 30D'!$A$2:$XDF$2,0),FALSE))</f>
        <v>13.75</v>
      </c>
      <c r="C311" s="21">
        <f>IF(VLOOKUP(A311,'Mediana Reunião Selic 30D'!$A$2:$XFC$10000,MATCH(C$1,'Mediana Reunião Selic 30D'!$A$2:$XDF$2,0),FALSE)=0,NA(),VLOOKUP(A311,'Mediana Reunião Selic 30D'!$A$2:$XFC$10000,MATCH(C$1,'Mediana Reunião Selic 30D'!$A$2:$XDF$2,0),FALSE))</f>
        <v>13.75</v>
      </c>
      <c r="D311" s="21">
        <f>IF(VLOOKUP(A311,'Mediana Reunião Selic 30D'!$A$2:$XFC$10000,MATCH(D$1,'Mediana Reunião Selic 30D'!$A$2:$XDF$2,0),FALSE)=0,NA(),VLOOKUP(A311,'Mediana Reunião Selic 30D'!$A$2:$XFC$10000,MATCH(D$1,'Mediana Reunião Selic 30D'!$A$2:$XDF$2,0),FALSE))</f>
        <v>13.625</v>
      </c>
      <c r="E311" s="21">
        <f>IF(VLOOKUP(A311,'Mediana Reunião Selic 30D'!$A$2:$XFC$10000,MATCH(E$1,'Mediana Reunião Selic 30D'!$A$2:$XDF$2,0),FALSE)=0,NA(),VLOOKUP(A311,'Mediana Reunião Selic 30D'!$A$2:$XFC$10000,MATCH(E$1,'Mediana Reunião Selic 30D'!$A$2:$XDF$2,0),FALSE))</f>
        <v>13.25</v>
      </c>
      <c r="F311" s="21">
        <f>IF(VLOOKUP(A311,'Mediana Reunião Selic 30D'!$A$2:$XFC$10000,MATCH(F$1,'Mediana Reunião Selic 30D'!$A$2:$XDF$2,0),FALSE)=0,NA(),VLOOKUP(A311,'Mediana Reunião Selic 30D'!$A$2:$XFC$10000,MATCH(F$1,'Mediana Reunião Selic 30D'!$A$2:$XDF$2,0),FALSE))</f>
        <v>12.75</v>
      </c>
      <c r="G311" s="21">
        <f>IF(VLOOKUP(A311,'Mediana Reunião Selic 30D'!$A$2:$XFC$10000,MATCH(G$1,'Mediana Reunião Selic 30D'!$A$2:$XDF$2,0),FALSE)=0,NA(),VLOOKUP(A311,'Mediana Reunião Selic 30D'!$A$2:$XFC$10000,MATCH(G$1,'Mediana Reunião Selic 30D'!$A$2:$XDF$2,0),FALSE))</f>
        <v>10</v>
      </c>
    </row>
    <row r="312" spans="1:7" x14ac:dyDescent="0.3">
      <c r="A312" s="20">
        <v>45013</v>
      </c>
      <c r="B312" s="21">
        <f>IF(VLOOKUP(A312,'Mediana Reunião Selic 30D'!$A$2:$XFC$10000,MATCH(B$1,'Mediana Reunião Selic 30D'!$A$2:$XDF$2,0),FALSE)=0,NA(),VLOOKUP(A312,'Mediana Reunião Selic 30D'!$A$2:$XFC$10000,MATCH(B$1,'Mediana Reunião Selic 30D'!$A$2:$XDF$2,0),FALSE))</f>
        <v>13.75</v>
      </c>
      <c r="C312" s="21">
        <f>IF(VLOOKUP(A312,'Mediana Reunião Selic 30D'!$A$2:$XFC$10000,MATCH(C$1,'Mediana Reunião Selic 30D'!$A$2:$XDF$2,0),FALSE)=0,NA(),VLOOKUP(A312,'Mediana Reunião Selic 30D'!$A$2:$XFC$10000,MATCH(C$1,'Mediana Reunião Selic 30D'!$A$2:$XDF$2,0),FALSE))</f>
        <v>13.75</v>
      </c>
      <c r="D312" s="21">
        <f>IF(VLOOKUP(A312,'Mediana Reunião Selic 30D'!$A$2:$XFC$10000,MATCH(D$1,'Mediana Reunião Selic 30D'!$A$2:$XDF$2,0),FALSE)=0,NA(),VLOOKUP(A312,'Mediana Reunião Selic 30D'!$A$2:$XFC$10000,MATCH(D$1,'Mediana Reunião Selic 30D'!$A$2:$XDF$2,0),FALSE))</f>
        <v>13.75</v>
      </c>
      <c r="E312" s="21">
        <f>IF(VLOOKUP(A312,'Mediana Reunião Selic 30D'!$A$2:$XFC$10000,MATCH(E$1,'Mediana Reunião Selic 30D'!$A$2:$XDF$2,0),FALSE)=0,NA(),VLOOKUP(A312,'Mediana Reunião Selic 30D'!$A$2:$XFC$10000,MATCH(E$1,'Mediana Reunião Selic 30D'!$A$2:$XDF$2,0),FALSE))</f>
        <v>13.25</v>
      </c>
      <c r="F312" s="21">
        <f>IF(VLOOKUP(A312,'Mediana Reunião Selic 30D'!$A$2:$XFC$10000,MATCH(F$1,'Mediana Reunião Selic 30D'!$A$2:$XDF$2,0),FALSE)=0,NA(),VLOOKUP(A312,'Mediana Reunião Selic 30D'!$A$2:$XFC$10000,MATCH(F$1,'Mediana Reunião Selic 30D'!$A$2:$XDF$2,0),FALSE))</f>
        <v>12.75</v>
      </c>
      <c r="G312" s="21">
        <f>IF(VLOOKUP(A312,'Mediana Reunião Selic 30D'!$A$2:$XFC$10000,MATCH(G$1,'Mediana Reunião Selic 30D'!$A$2:$XDF$2,0),FALSE)=0,NA(),VLOOKUP(A312,'Mediana Reunião Selic 30D'!$A$2:$XFC$10000,MATCH(G$1,'Mediana Reunião Selic 30D'!$A$2:$XDF$2,0),FALSE))</f>
        <v>10</v>
      </c>
    </row>
    <row r="313" spans="1:7" x14ac:dyDescent="0.3">
      <c r="A313" s="20">
        <v>45014</v>
      </c>
      <c r="B313" s="21">
        <f>IF(VLOOKUP(A313,'Mediana Reunião Selic 30D'!$A$2:$XFC$10000,MATCH(B$1,'Mediana Reunião Selic 30D'!$A$2:$XDF$2,0),FALSE)=0,NA(),VLOOKUP(A313,'Mediana Reunião Selic 30D'!$A$2:$XFC$10000,MATCH(B$1,'Mediana Reunião Selic 30D'!$A$2:$XDF$2,0),FALSE))</f>
        <v>13.75</v>
      </c>
      <c r="C313" s="21">
        <f>IF(VLOOKUP(A313,'Mediana Reunião Selic 30D'!$A$2:$XFC$10000,MATCH(C$1,'Mediana Reunião Selic 30D'!$A$2:$XDF$2,0),FALSE)=0,NA(),VLOOKUP(A313,'Mediana Reunião Selic 30D'!$A$2:$XFC$10000,MATCH(C$1,'Mediana Reunião Selic 30D'!$A$2:$XDF$2,0),FALSE))</f>
        <v>13.75</v>
      </c>
      <c r="D313" s="21">
        <f>IF(VLOOKUP(A313,'Mediana Reunião Selic 30D'!$A$2:$XFC$10000,MATCH(D$1,'Mediana Reunião Selic 30D'!$A$2:$XDF$2,0),FALSE)=0,NA(),VLOOKUP(A313,'Mediana Reunião Selic 30D'!$A$2:$XFC$10000,MATCH(D$1,'Mediana Reunião Selic 30D'!$A$2:$XDF$2,0),FALSE))</f>
        <v>13.75</v>
      </c>
      <c r="E313" s="21">
        <f>IF(VLOOKUP(A313,'Mediana Reunião Selic 30D'!$A$2:$XFC$10000,MATCH(E$1,'Mediana Reunião Selic 30D'!$A$2:$XDF$2,0),FALSE)=0,NA(),VLOOKUP(A313,'Mediana Reunião Selic 30D'!$A$2:$XFC$10000,MATCH(E$1,'Mediana Reunião Selic 30D'!$A$2:$XDF$2,0),FALSE))</f>
        <v>13.25</v>
      </c>
      <c r="F313" s="21">
        <f>IF(VLOOKUP(A313,'Mediana Reunião Selic 30D'!$A$2:$XFC$10000,MATCH(F$1,'Mediana Reunião Selic 30D'!$A$2:$XDF$2,0),FALSE)=0,NA(),VLOOKUP(A313,'Mediana Reunião Selic 30D'!$A$2:$XFC$10000,MATCH(F$1,'Mediana Reunião Selic 30D'!$A$2:$XDF$2,0),FALSE))</f>
        <v>12.75</v>
      </c>
      <c r="G313" s="21">
        <f>IF(VLOOKUP(A313,'Mediana Reunião Selic 30D'!$A$2:$XFC$10000,MATCH(G$1,'Mediana Reunião Selic 30D'!$A$2:$XDF$2,0),FALSE)=0,NA(),VLOOKUP(A313,'Mediana Reunião Selic 30D'!$A$2:$XFC$10000,MATCH(G$1,'Mediana Reunião Selic 30D'!$A$2:$XDF$2,0),FALSE))</f>
        <v>10</v>
      </c>
    </row>
    <row r="314" spans="1:7" x14ac:dyDescent="0.3">
      <c r="A314" s="20">
        <v>45015</v>
      </c>
      <c r="B314" s="21">
        <f>IF(VLOOKUP(A314,'Mediana Reunião Selic 30D'!$A$2:$XFC$10000,MATCH(B$1,'Mediana Reunião Selic 30D'!$A$2:$XDF$2,0),FALSE)=0,NA(),VLOOKUP(A314,'Mediana Reunião Selic 30D'!$A$2:$XFC$10000,MATCH(B$1,'Mediana Reunião Selic 30D'!$A$2:$XDF$2,0),FALSE))</f>
        <v>13.75</v>
      </c>
      <c r="C314" s="21">
        <f>IF(VLOOKUP(A314,'Mediana Reunião Selic 30D'!$A$2:$XFC$10000,MATCH(C$1,'Mediana Reunião Selic 30D'!$A$2:$XDF$2,0),FALSE)=0,NA(),VLOOKUP(A314,'Mediana Reunião Selic 30D'!$A$2:$XFC$10000,MATCH(C$1,'Mediana Reunião Selic 30D'!$A$2:$XDF$2,0),FALSE))</f>
        <v>13.75</v>
      </c>
      <c r="D314" s="21">
        <f>IF(VLOOKUP(A314,'Mediana Reunião Selic 30D'!$A$2:$XFC$10000,MATCH(D$1,'Mediana Reunião Selic 30D'!$A$2:$XDF$2,0),FALSE)=0,NA(),VLOOKUP(A314,'Mediana Reunião Selic 30D'!$A$2:$XFC$10000,MATCH(D$1,'Mediana Reunião Selic 30D'!$A$2:$XDF$2,0),FALSE))</f>
        <v>13.75</v>
      </c>
      <c r="E314" s="21">
        <f>IF(VLOOKUP(A314,'Mediana Reunião Selic 30D'!$A$2:$XFC$10000,MATCH(E$1,'Mediana Reunião Selic 30D'!$A$2:$XDF$2,0),FALSE)=0,NA(),VLOOKUP(A314,'Mediana Reunião Selic 30D'!$A$2:$XFC$10000,MATCH(E$1,'Mediana Reunião Selic 30D'!$A$2:$XDF$2,0),FALSE))</f>
        <v>13.25</v>
      </c>
      <c r="F314" s="21">
        <f>IF(VLOOKUP(A314,'Mediana Reunião Selic 30D'!$A$2:$XFC$10000,MATCH(F$1,'Mediana Reunião Selic 30D'!$A$2:$XDF$2,0),FALSE)=0,NA(),VLOOKUP(A314,'Mediana Reunião Selic 30D'!$A$2:$XFC$10000,MATCH(F$1,'Mediana Reunião Selic 30D'!$A$2:$XDF$2,0),FALSE))</f>
        <v>12.75</v>
      </c>
      <c r="G314" s="21">
        <f>IF(VLOOKUP(A314,'Mediana Reunião Selic 30D'!$A$2:$XFC$10000,MATCH(G$1,'Mediana Reunião Selic 30D'!$A$2:$XDF$2,0),FALSE)=0,NA(),VLOOKUP(A314,'Mediana Reunião Selic 30D'!$A$2:$XFC$10000,MATCH(G$1,'Mediana Reunião Selic 30D'!$A$2:$XDF$2,0),FALSE))</f>
        <v>10</v>
      </c>
    </row>
    <row r="315" spans="1:7" x14ac:dyDescent="0.3">
      <c r="A315" s="20">
        <v>45016</v>
      </c>
      <c r="B315" s="21">
        <f>IF(VLOOKUP(A315,'Mediana Reunião Selic 30D'!$A$2:$XFC$10000,MATCH(B$1,'Mediana Reunião Selic 30D'!$A$2:$XDF$2,0),FALSE)=0,NA(),VLOOKUP(A315,'Mediana Reunião Selic 30D'!$A$2:$XFC$10000,MATCH(B$1,'Mediana Reunião Selic 30D'!$A$2:$XDF$2,0),FALSE))</f>
        <v>13.75</v>
      </c>
      <c r="C315" s="21">
        <f>IF(VLOOKUP(A315,'Mediana Reunião Selic 30D'!$A$2:$XFC$10000,MATCH(C$1,'Mediana Reunião Selic 30D'!$A$2:$XDF$2,0),FALSE)=0,NA(),VLOOKUP(A315,'Mediana Reunião Selic 30D'!$A$2:$XFC$10000,MATCH(C$1,'Mediana Reunião Selic 30D'!$A$2:$XDF$2,0),FALSE))</f>
        <v>13.75</v>
      </c>
      <c r="D315" s="21">
        <f>IF(VLOOKUP(A315,'Mediana Reunião Selic 30D'!$A$2:$XFC$10000,MATCH(D$1,'Mediana Reunião Selic 30D'!$A$2:$XDF$2,0),FALSE)=0,NA(),VLOOKUP(A315,'Mediana Reunião Selic 30D'!$A$2:$XFC$10000,MATCH(D$1,'Mediana Reunião Selic 30D'!$A$2:$XDF$2,0),FALSE))</f>
        <v>13.625</v>
      </c>
      <c r="E315" s="21">
        <f>IF(VLOOKUP(A315,'Mediana Reunião Selic 30D'!$A$2:$XFC$10000,MATCH(E$1,'Mediana Reunião Selic 30D'!$A$2:$XDF$2,0),FALSE)=0,NA(),VLOOKUP(A315,'Mediana Reunião Selic 30D'!$A$2:$XFC$10000,MATCH(E$1,'Mediana Reunião Selic 30D'!$A$2:$XDF$2,0),FALSE))</f>
        <v>13.25</v>
      </c>
      <c r="F315" s="21">
        <f>IF(VLOOKUP(A315,'Mediana Reunião Selic 30D'!$A$2:$XFC$10000,MATCH(F$1,'Mediana Reunião Selic 30D'!$A$2:$XDF$2,0),FALSE)=0,NA(),VLOOKUP(A315,'Mediana Reunião Selic 30D'!$A$2:$XFC$10000,MATCH(F$1,'Mediana Reunião Selic 30D'!$A$2:$XDF$2,0),FALSE))</f>
        <v>12.75</v>
      </c>
      <c r="G315" s="21">
        <f>IF(VLOOKUP(A315,'Mediana Reunião Selic 30D'!$A$2:$XFC$10000,MATCH(G$1,'Mediana Reunião Selic 30D'!$A$2:$XDF$2,0),FALSE)=0,NA(),VLOOKUP(A315,'Mediana Reunião Selic 30D'!$A$2:$XFC$10000,MATCH(G$1,'Mediana Reunião Selic 30D'!$A$2:$XDF$2,0),FALSE))</f>
        <v>10</v>
      </c>
    </row>
    <row r="316" spans="1:7" x14ac:dyDescent="0.3">
      <c r="A316" s="20">
        <v>45019</v>
      </c>
      <c r="B316" s="21">
        <f>IF(VLOOKUP(A316,'Mediana Reunião Selic 30D'!$A$2:$XFC$10000,MATCH(B$1,'Mediana Reunião Selic 30D'!$A$2:$XDF$2,0),FALSE)=0,NA(),VLOOKUP(A316,'Mediana Reunião Selic 30D'!$A$2:$XFC$10000,MATCH(B$1,'Mediana Reunião Selic 30D'!$A$2:$XDF$2,0),FALSE))</f>
        <v>13.75</v>
      </c>
      <c r="C316" s="21">
        <f>IF(VLOOKUP(A316,'Mediana Reunião Selic 30D'!$A$2:$XFC$10000,MATCH(C$1,'Mediana Reunião Selic 30D'!$A$2:$XDF$2,0),FALSE)=0,NA(),VLOOKUP(A316,'Mediana Reunião Selic 30D'!$A$2:$XFC$10000,MATCH(C$1,'Mediana Reunião Selic 30D'!$A$2:$XDF$2,0),FALSE))</f>
        <v>13.75</v>
      </c>
      <c r="D316" s="21">
        <f>IF(VLOOKUP(A316,'Mediana Reunião Selic 30D'!$A$2:$XFC$10000,MATCH(D$1,'Mediana Reunião Selic 30D'!$A$2:$XDF$2,0),FALSE)=0,NA(),VLOOKUP(A316,'Mediana Reunião Selic 30D'!$A$2:$XFC$10000,MATCH(D$1,'Mediana Reunião Selic 30D'!$A$2:$XDF$2,0),FALSE))</f>
        <v>13.5</v>
      </c>
      <c r="E316" s="21">
        <f>IF(VLOOKUP(A316,'Mediana Reunião Selic 30D'!$A$2:$XFC$10000,MATCH(E$1,'Mediana Reunião Selic 30D'!$A$2:$XDF$2,0),FALSE)=0,NA(),VLOOKUP(A316,'Mediana Reunião Selic 30D'!$A$2:$XFC$10000,MATCH(E$1,'Mediana Reunião Selic 30D'!$A$2:$XDF$2,0),FALSE))</f>
        <v>13.25</v>
      </c>
      <c r="F316" s="21">
        <f>IF(VLOOKUP(A316,'Mediana Reunião Selic 30D'!$A$2:$XFC$10000,MATCH(F$1,'Mediana Reunião Selic 30D'!$A$2:$XDF$2,0),FALSE)=0,NA(),VLOOKUP(A316,'Mediana Reunião Selic 30D'!$A$2:$XFC$10000,MATCH(F$1,'Mediana Reunião Selic 30D'!$A$2:$XDF$2,0),FALSE))</f>
        <v>12.75</v>
      </c>
      <c r="G316" s="21">
        <f>IF(VLOOKUP(A316,'Mediana Reunião Selic 30D'!$A$2:$XFC$10000,MATCH(G$1,'Mediana Reunião Selic 30D'!$A$2:$XDF$2,0),FALSE)=0,NA(),VLOOKUP(A316,'Mediana Reunião Selic 30D'!$A$2:$XFC$10000,MATCH(G$1,'Mediana Reunião Selic 30D'!$A$2:$XDF$2,0),FALSE))</f>
        <v>10</v>
      </c>
    </row>
    <row r="317" spans="1:7" x14ac:dyDescent="0.3">
      <c r="A317" s="20">
        <v>45020</v>
      </c>
      <c r="B317" s="21">
        <f>IF(VLOOKUP(A317,'Mediana Reunião Selic 30D'!$A$2:$XFC$10000,MATCH(B$1,'Mediana Reunião Selic 30D'!$A$2:$XDF$2,0),FALSE)=0,NA(),VLOOKUP(A317,'Mediana Reunião Selic 30D'!$A$2:$XFC$10000,MATCH(B$1,'Mediana Reunião Selic 30D'!$A$2:$XDF$2,0),FALSE))</f>
        <v>13.75</v>
      </c>
      <c r="C317" s="21">
        <f>IF(VLOOKUP(A317,'Mediana Reunião Selic 30D'!$A$2:$XFC$10000,MATCH(C$1,'Mediana Reunião Selic 30D'!$A$2:$XDF$2,0),FALSE)=0,NA(),VLOOKUP(A317,'Mediana Reunião Selic 30D'!$A$2:$XFC$10000,MATCH(C$1,'Mediana Reunião Selic 30D'!$A$2:$XDF$2,0),FALSE))</f>
        <v>13.75</v>
      </c>
      <c r="D317" s="21">
        <f>IF(VLOOKUP(A317,'Mediana Reunião Selic 30D'!$A$2:$XFC$10000,MATCH(D$1,'Mediana Reunião Selic 30D'!$A$2:$XDF$2,0),FALSE)=0,NA(),VLOOKUP(A317,'Mediana Reunião Selic 30D'!$A$2:$XFC$10000,MATCH(D$1,'Mediana Reunião Selic 30D'!$A$2:$XDF$2,0),FALSE))</f>
        <v>13.5</v>
      </c>
      <c r="E317" s="21">
        <f>IF(VLOOKUP(A317,'Mediana Reunião Selic 30D'!$A$2:$XFC$10000,MATCH(E$1,'Mediana Reunião Selic 30D'!$A$2:$XDF$2,0),FALSE)=0,NA(),VLOOKUP(A317,'Mediana Reunião Selic 30D'!$A$2:$XFC$10000,MATCH(E$1,'Mediana Reunião Selic 30D'!$A$2:$XDF$2,0),FALSE))</f>
        <v>13.25</v>
      </c>
      <c r="F317" s="21">
        <f>IF(VLOOKUP(A317,'Mediana Reunião Selic 30D'!$A$2:$XFC$10000,MATCH(F$1,'Mediana Reunião Selic 30D'!$A$2:$XDF$2,0),FALSE)=0,NA(),VLOOKUP(A317,'Mediana Reunião Selic 30D'!$A$2:$XFC$10000,MATCH(F$1,'Mediana Reunião Selic 30D'!$A$2:$XDF$2,0),FALSE))</f>
        <v>12.75</v>
      </c>
      <c r="G317" s="21">
        <f>IF(VLOOKUP(A317,'Mediana Reunião Selic 30D'!$A$2:$XFC$10000,MATCH(G$1,'Mediana Reunião Selic 30D'!$A$2:$XDF$2,0),FALSE)=0,NA(),VLOOKUP(A317,'Mediana Reunião Selic 30D'!$A$2:$XFC$10000,MATCH(G$1,'Mediana Reunião Selic 30D'!$A$2:$XDF$2,0),FALSE))</f>
        <v>10</v>
      </c>
    </row>
    <row r="318" spans="1:7" x14ac:dyDescent="0.3">
      <c r="A318" s="20">
        <v>45021</v>
      </c>
      <c r="B318" s="21">
        <f>IF(VLOOKUP(A318,'Mediana Reunião Selic 30D'!$A$2:$XFC$10000,MATCH(B$1,'Mediana Reunião Selic 30D'!$A$2:$XDF$2,0),FALSE)=0,NA(),VLOOKUP(A318,'Mediana Reunião Selic 30D'!$A$2:$XFC$10000,MATCH(B$1,'Mediana Reunião Selic 30D'!$A$2:$XDF$2,0),FALSE))</f>
        <v>13.75</v>
      </c>
      <c r="C318" s="21">
        <f>IF(VLOOKUP(A318,'Mediana Reunião Selic 30D'!$A$2:$XFC$10000,MATCH(C$1,'Mediana Reunião Selic 30D'!$A$2:$XDF$2,0),FALSE)=0,NA(),VLOOKUP(A318,'Mediana Reunião Selic 30D'!$A$2:$XFC$10000,MATCH(C$1,'Mediana Reunião Selic 30D'!$A$2:$XDF$2,0),FALSE))</f>
        <v>13.75</v>
      </c>
      <c r="D318" s="21">
        <f>IF(VLOOKUP(A318,'Mediana Reunião Selic 30D'!$A$2:$XFC$10000,MATCH(D$1,'Mediana Reunião Selic 30D'!$A$2:$XDF$2,0),FALSE)=0,NA(),VLOOKUP(A318,'Mediana Reunião Selic 30D'!$A$2:$XFC$10000,MATCH(D$1,'Mediana Reunião Selic 30D'!$A$2:$XDF$2,0),FALSE))</f>
        <v>13.5</v>
      </c>
      <c r="E318" s="21">
        <f>IF(VLOOKUP(A318,'Mediana Reunião Selic 30D'!$A$2:$XFC$10000,MATCH(E$1,'Mediana Reunião Selic 30D'!$A$2:$XDF$2,0),FALSE)=0,NA(),VLOOKUP(A318,'Mediana Reunião Selic 30D'!$A$2:$XFC$10000,MATCH(E$1,'Mediana Reunião Selic 30D'!$A$2:$XDF$2,0),FALSE))</f>
        <v>13.25</v>
      </c>
      <c r="F318" s="21">
        <f>IF(VLOOKUP(A318,'Mediana Reunião Selic 30D'!$A$2:$XFC$10000,MATCH(F$1,'Mediana Reunião Selic 30D'!$A$2:$XDF$2,0),FALSE)=0,NA(),VLOOKUP(A318,'Mediana Reunião Selic 30D'!$A$2:$XFC$10000,MATCH(F$1,'Mediana Reunião Selic 30D'!$A$2:$XDF$2,0),FALSE))</f>
        <v>12.75</v>
      </c>
      <c r="G318" s="21">
        <f>IF(VLOOKUP(A318,'Mediana Reunião Selic 30D'!$A$2:$XFC$10000,MATCH(G$1,'Mediana Reunião Selic 30D'!$A$2:$XDF$2,0),FALSE)=0,NA(),VLOOKUP(A318,'Mediana Reunião Selic 30D'!$A$2:$XFC$10000,MATCH(G$1,'Mediana Reunião Selic 30D'!$A$2:$XDF$2,0),FALSE))</f>
        <v>10</v>
      </c>
    </row>
    <row r="319" spans="1:7" x14ac:dyDescent="0.3">
      <c r="A319" s="20">
        <v>45022</v>
      </c>
      <c r="B319" s="21">
        <f>IF(VLOOKUP(A319,'Mediana Reunião Selic 30D'!$A$2:$XFC$10000,MATCH(B$1,'Mediana Reunião Selic 30D'!$A$2:$XDF$2,0),FALSE)=0,NA(),VLOOKUP(A319,'Mediana Reunião Selic 30D'!$A$2:$XFC$10000,MATCH(B$1,'Mediana Reunião Selic 30D'!$A$2:$XDF$2,0),FALSE))</f>
        <v>13.75</v>
      </c>
      <c r="C319" s="21">
        <f>IF(VLOOKUP(A319,'Mediana Reunião Selic 30D'!$A$2:$XFC$10000,MATCH(C$1,'Mediana Reunião Selic 30D'!$A$2:$XDF$2,0),FALSE)=0,NA(),VLOOKUP(A319,'Mediana Reunião Selic 30D'!$A$2:$XFC$10000,MATCH(C$1,'Mediana Reunião Selic 30D'!$A$2:$XDF$2,0),FALSE))</f>
        <v>13.75</v>
      </c>
      <c r="D319" s="21">
        <f>IF(VLOOKUP(A319,'Mediana Reunião Selic 30D'!$A$2:$XFC$10000,MATCH(D$1,'Mediana Reunião Selic 30D'!$A$2:$XDF$2,0),FALSE)=0,NA(),VLOOKUP(A319,'Mediana Reunião Selic 30D'!$A$2:$XFC$10000,MATCH(D$1,'Mediana Reunião Selic 30D'!$A$2:$XDF$2,0),FALSE))</f>
        <v>13.5</v>
      </c>
      <c r="E319" s="21">
        <f>IF(VLOOKUP(A319,'Mediana Reunião Selic 30D'!$A$2:$XFC$10000,MATCH(E$1,'Mediana Reunião Selic 30D'!$A$2:$XDF$2,0),FALSE)=0,NA(),VLOOKUP(A319,'Mediana Reunião Selic 30D'!$A$2:$XFC$10000,MATCH(E$1,'Mediana Reunião Selic 30D'!$A$2:$XDF$2,0),FALSE))</f>
        <v>13.25</v>
      </c>
      <c r="F319" s="21">
        <f>IF(VLOOKUP(A319,'Mediana Reunião Selic 30D'!$A$2:$XFC$10000,MATCH(F$1,'Mediana Reunião Selic 30D'!$A$2:$XDF$2,0),FALSE)=0,NA(),VLOOKUP(A319,'Mediana Reunião Selic 30D'!$A$2:$XFC$10000,MATCH(F$1,'Mediana Reunião Selic 30D'!$A$2:$XDF$2,0),FALSE))</f>
        <v>12.75</v>
      </c>
      <c r="G319" s="21">
        <f>IF(VLOOKUP(A319,'Mediana Reunião Selic 30D'!$A$2:$XFC$10000,MATCH(G$1,'Mediana Reunião Selic 30D'!$A$2:$XDF$2,0),FALSE)=0,NA(),VLOOKUP(A319,'Mediana Reunião Selic 30D'!$A$2:$XFC$10000,MATCH(G$1,'Mediana Reunião Selic 30D'!$A$2:$XDF$2,0),FALSE))</f>
        <v>10</v>
      </c>
    </row>
    <row r="320" spans="1:7" x14ac:dyDescent="0.3">
      <c r="A320" s="20">
        <v>45026</v>
      </c>
      <c r="B320" s="21">
        <f>IF(VLOOKUP(A320,'Mediana Reunião Selic 30D'!$A$2:$XFC$10000,MATCH(B$1,'Mediana Reunião Selic 30D'!$A$2:$XDF$2,0),FALSE)=0,NA(),VLOOKUP(A320,'Mediana Reunião Selic 30D'!$A$2:$XFC$10000,MATCH(B$1,'Mediana Reunião Selic 30D'!$A$2:$XDF$2,0),FALSE))</f>
        <v>13.75</v>
      </c>
      <c r="C320" s="21">
        <f>IF(VLOOKUP(A320,'Mediana Reunião Selic 30D'!$A$2:$XFC$10000,MATCH(C$1,'Mediana Reunião Selic 30D'!$A$2:$XDF$2,0),FALSE)=0,NA(),VLOOKUP(A320,'Mediana Reunião Selic 30D'!$A$2:$XFC$10000,MATCH(C$1,'Mediana Reunião Selic 30D'!$A$2:$XDF$2,0),FALSE))</f>
        <v>13.75</v>
      </c>
      <c r="D320" s="21">
        <f>IF(VLOOKUP(A320,'Mediana Reunião Selic 30D'!$A$2:$XFC$10000,MATCH(D$1,'Mediana Reunião Selic 30D'!$A$2:$XDF$2,0),FALSE)=0,NA(),VLOOKUP(A320,'Mediana Reunião Selic 30D'!$A$2:$XFC$10000,MATCH(D$1,'Mediana Reunião Selic 30D'!$A$2:$XDF$2,0),FALSE))</f>
        <v>13.5</v>
      </c>
      <c r="E320" s="21">
        <f>IF(VLOOKUP(A320,'Mediana Reunião Selic 30D'!$A$2:$XFC$10000,MATCH(E$1,'Mediana Reunião Selic 30D'!$A$2:$XDF$2,0),FALSE)=0,NA(),VLOOKUP(A320,'Mediana Reunião Selic 30D'!$A$2:$XFC$10000,MATCH(E$1,'Mediana Reunião Selic 30D'!$A$2:$XDF$2,0),FALSE))</f>
        <v>13.25</v>
      </c>
      <c r="F320" s="21">
        <f>IF(VLOOKUP(A320,'Mediana Reunião Selic 30D'!$A$2:$XFC$10000,MATCH(F$1,'Mediana Reunião Selic 30D'!$A$2:$XDF$2,0),FALSE)=0,NA(),VLOOKUP(A320,'Mediana Reunião Selic 30D'!$A$2:$XFC$10000,MATCH(F$1,'Mediana Reunião Selic 30D'!$A$2:$XDF$2,0),FALSE))</f>
        <v>12.75</v>
      </c>
      <c r="G320" s="21">
        <f>IF(VLOOKUP(A320,'Mediana Reunião Selic 30D'!$A$2:$XFC$10000,MATCH(G$1,'Mediana Reunião Selic 30D'!$A$2:$XDF$2,0),FALSE)=0,NA(),VLOOKUP(A320,'Mediana Reunião Selic 30D'!$A$2:$XFC$10000,MATCH(G$1,'Mediana Reunião Selic 30D'!$A$2:$XDF$2,0),FALSE))</f>
        <v>10</v>
      </c>
    </row>
    <row r="321" spans="1:7" x14ac:dyDescent="0.3">
      <c r="A321" s="20">
        <v>45027</v>
      </c>
      <c r="B321" s="21">
        <f>IF(VLOOKUP(A321,'Mediana Reunião Selic 30D'!$A$2:$XFC$10000,MATCH(B$1,'Mediana Reunião Selic 30D'!$A$2:$XDF$2,0),FALSE)=0,NA(),VLOOKUP(A321,'Mediana Reunião Selic 30D'!$A$2:$XFC$10000,MATCH(B$1,'Mediana Reunião Selic 30D'!$A$2:$XDF$2,0),FALSE))</f>
        <v>13.75</v>
      </c>
      <c r="C321" s="21">
        <f>IF(VLOOKUP(A321,'Mediana Reunião Selic 30D'!$A$2:$XFC$10000,MATCH(C$1,'Mediana Reunião Selic 30D'!$A$2:$XDF$2,0),FALSE)=0,NA(),VLOOKUP(A321,'Mediana Reunião Selic 30D'!$A$2:$XFC$10000,MATCH(C$1,'Mediana Reunião Selic 30D'!$A$2:$XDF$2,0),FALSE))</f>
        <v>13.75</v>
      </c>
      <c r="D321" s="21">
        <f>IF(VLOOKUP(A321,'Mediana Reunião Selic 30D'!$A$2:$XFC$10000,MATCH(D$1,'Mediana Reunião Selic 30D'!$A$2:$XDF$2,0),FALSE)=0,NA(),VLOOKUP(A321,'Mediana Reunião Selic 30D'!$A$2:$XFC$10000,MATCH(D$1,'Mediana Reunião Selic 30D'!$A$2:$XDF$2,0),FALSE))</f>
        <v>13.5</v>
      </c>
      <c r="E321" s="21">
        <f>IF(VLOOKUP(A321,'Mediana Reunião Selic 30D'!$A$2:$XFC$10000,MATCH(E$1,'Mediana Reunião Selic 30D'!$A$2:$XDF$2,0),FALSE)=0,NA(),VLOOKUP(A321,'Mediana Reunião Selic 30D'!$A$2:$XFC$10000,MATCH(E$1,'Mediana Reunião Selic 30D'!$A$2:$XDF$2,0),FALSE))</f>
        <v>13.25</v>
      </c>
      <c r="F321" s="21">
        <f>IF(VLOOKUP(A321,'Mediana Reunião Selic 30D'!$A$2:$XFC$10000,MATCH(F$1,'Mediana Reunião Selic 30D'!$A$2:$XDF$2,0),FALSE)=0,NA(),VLOOKUP(A321,'Mediana Reunião Selic 30D'!$A$2:$XFC$10000,MATCH(F$1,'Mediana Reunião Selic 30D'!$A$2:$XDF$2,0),FALSE))</f>
        <v>12.75</v>
      </c>
      <c r="G321" s="21">
        <f>IF(VLOOKUP(A321,'Mediana Reunião Selic 30D'!$A$2:$XFC$10000,MATCH(G$1,'Mediana Reunião Selic 30D'!$A$2:$XDF$2,0),FALSE)=0,NA(),VLOOKUP(A321,'Mediana Reunião Selic 30D'!$A$2:$XFC$10000,MATCH(G$1,'Mediana Reunião Selic 30D'!$A$2:$XDF$2,0),FALSE))</f>
        <v>10</v>
      </c>
    </row>
    <row r="322" spans="1:7" x14ac:dyDescent="0.3">
      <c r="A322" s="20">
        <v>45028</v>
      </c>
      <c r="B322" s="21">
        <f>IF(VLOOKUP(A322,'Mediana Reunião Selic 30D'!$A$2:$XFC$10000,MATCH(B$1,'Mediana Reunião Selic 30D'!$A$2:$XDF$2,0),FALSE)=0,NA(),VLOOKUP(A322,'Mediana Reunião Selic 30D'!$A$2:$XFC$10000,MATCH(B$1,'Mediana Reunião Selic 30D'!$A$2:$XDF$2,0),FALSE))</f>
        <v>13.75</v>
      </c>
      <c r="C322" s="21">
        <f>IF(VLOOKUP(A322,'Mediana Reunião Selic 30D'!$A$2:$XFC$10000,MATCH(C$1,'Mediana Reunião Selic 30D'!$A$2:$XDF$2,0),FALSE)=0,NA(),VLOOKUP(A322,'Mediana Reunião Selic 30D'!$A$2:$XFC$10000,MATCH(C$1,'Mediana Reunião Selic 30D'!$A$2:$XDF$2,0),FALSE))</f>
        <v>13.75</v>
      </c>
      <c r="D322" s="21">
        <f>IF(VLOOKUP(A322,'Mediana Reunião Selic 30D'!$A$2:$XFC$10000,MATCH(D$1,'Mediana Reunião Selic 30D'!$A$2:$XDF$2,0),FALSE)=0,NA(),VLOOKUP(A322,'Mediana Reunião Selic 30D'!$A$2:$XFC$10000,MATCH(D$1,'Mediana Reunião Selic 30D'!$A$2:$XDF$2,0),FALSE))</f>
        <v>13.5</v>
      </c>
      <c r="E322" s="21">
        <f>IF(VLOOKUP(A322,'Mediana Reunião Selic 30D'!$A$2:$XFC$10000,MATCH(E$1,'Mediana Reunião Selic 30D'!$A$2:$XDF$2,0),FALSE)=0,NA(),VLOOKUP(A322,'Mediana Reunião Selic 30D'!$A$2:$XFC$10000,MATCH(E$1,'Mediana Reunião Selic 30D'!$A$2:$XDF$2,0),FALSE))</f>
        <v>13.125</v>
      </c>
      <c r="F322" s="21">
        <f>IF(VLOOKUP(A322,'Mediana Reunião Selic 30D'!$A$2:$XFC$10000,MATCH(F$1,'Mediana Reunião Selic 30D'!$A$2:$XDF$2,0),FALSE)=0,NA(),VLOOKUP(A322,'Mediana Reunião Selic 30D'!$A$2:$XFC$10000,MATCH(F$1,'Mediana Reunião Selic 30D'!$A$2:$XDF$2,0),FALSE))</f>
        <v>12.75</v>
      </c>
      <c r="G322" s="21">
        <f>IF(VLOOKUP(A322,'Mediana Reunião Selic 30D'!$A$2:$XFC$10000,MATCH(G$1,'Mediana Reunião Selic 30D'!$A$2:$XDF$2,0),FALSE)=0,NA(),VLOOKUP(A322,'Mediana Reunião Selic 30D'!$A$2:$XFC$10000,MATCH(G$1,'Mediana Reunião Selic 30D'!$A$2:$XDF$2,0),FALSE))</f>
        <v>10</v>
      </c>
    </row>
    <row r="323" spans="1:7" x14ac:dyDescent="0.3">
      <c r="A323" s="20">
        <v>45029</v>
      </c>
      <c r="B323" s="21">
        <f>IF(VLOOKUP(A323,'Mediana Reunião Selic 30D'!$A$2:$XFC$10000,MATCH(B$1,'Mediana Reunião Selic 30D'!$A$2:$XDF$2,0),FALSE)=0,NA(),VLOOKUP(A323,'Mediana Reunião Selic 30D'!$A$2:$XFC$10000,MATCH(B$1,'Mediana Reunião Selic 30D'!$A$2:$XDF$2,0),FALSE))</f>
        <v>13.75</v>
      </c>
      <c r="C323" s="21">
        <f>IF(VLOOKUP(A323,'Mediana Reunião Selic 30D'!$A$2:$XFC$10000,MATCH(C$1,'Mediana Reunião Selic 30D'!$A$2:$XDF$2,0),FALSE)=0,NA(),VLOOKUP(A323,'Mediana Reunião Selic 30D'!$A$2:$XFC$10000,MATCH(C$1,'Mediana Reunião Selic 30D'!$A$2:$XDF$2,0),FALSE))</f>
        <v>13.75</v>
      </c>
      <c r="D323" s="21">
        <f>IF(VLOOKUP(A323,'Mediana Reunião Selic 30D'!$A$2:$XFC$10000,MATCH(D$1,'Mediana Reunião Selic 30D'!$A$2:$XDF$2,0),FALSE)=0,NA(),VLOOKUP(A323,'Mediana Reunião Selic 30D'!$A$2:$XFC$10000,MATCH(D$1,'Mediana Reunião Selic 30D'!$A$2:$XDF$2,0),FALSE))</f>
        <v>13.5</v>
      </c>
      <c r="E323" s="21">
        <f>IF(VLOOKUP(A323,'Mediana Reunião Selic 30D'!$A$2:$XFC$10000,MATCH(E$1,'Mediana Reunião Selic 30D'!$A$2:$XDF$2,0),FALSE)=0,NA(),VLOOKUP(A323,'Mediana Reunião Selic 30D'!$A$2:$XFC$10000,MATCH(E$1,'Mediana Reunião Selic 30D'!$A$2:$XDF$2,0),FALSE))</f>
        <v>13</v>
      </c>
      <c r="F323" s="21">
        <f>IF(VLOOKUP(A323,'Mediana Reunião Selic 30D'!$A$2:$XFC$10000,MATCH(F$1,'Mediana Reunião Selic 30D'!$A$2:$XDF$2,0),FALSE)=0,NA(),VLOOKUP(A323,'Mediana Reunião Selic 30D'!$A$2:$XFC$10000,MATCH(F$1,'Mediana Reunião Selic 30D'!$A$2:$XDF$2,0),FALSE))</f>
        <v>12.625</v>
      </c>
      <c r="G323" s="21">
        <f>IF(VLOOKUP(A323,'Mediana Reunião Selic 30D'!$A$2:$XFC$10000,MATCH(G$1,'Mediana Reunião Selic 30D'!$A$2:$XDF$2,0),FALSE)=0,NA(),VLOOKUP(A323,'Mediana Reunião Selic 30D'!$A$2:$XFC$10000,MATCH(G$1,'Mediana Reunião Selic 30D'!$A$2:$XDF$2,0),FALSE))</f>
        <v>10</v>
      </c>
    </row>
    <row r="324" spans="1:7" x14ac:dyDescent="0.3">
      <c r="A324" s="20">
        <v>45030</v>
      </c>
      <c r="B324" s="21">
        <f>IF(VLOOKUP(A324,'Mediana Reunião Selic 30D'!$A$2:$XFC$10000,MATCH(B$1,'Mediana Reunião Selic 30D'!$A$2:$XDF$2,0),FALSE)=0,NA(),VLOOKUP(A324,'Mediana Reunião Selic 30D'!$A$2:$XFC$10000,MATCH(B$1,'Mediana Reunião Selic 30D'!$A$2:$XDF$2,0),FALSE))</f>
        <v>13.75</v>
      </c>
      <c r="C324" s="21">
        <f>IF(VLOOKUP(A324,'Mediana Reunião Selic 30D'!$A$2:$XFC$10000,MATCH(C$1,'Mediana Reunião Selic 30D'!$A$2:$XDF$2,0),FALSE)=0,NA(),VLOOKUP(A324,'Mediana Reunião Selic 30D'!$A$2:$XFC$10000,MATCH(C$1,'Mediana Reunião Selic 30D'!$A$2:$XDF$2,0),FALSE))</f>
        <v>13.75</v>
      </c>
      <c r="D324" s="21">
        <f>IF(VLOOKUP(A324,'Mediana Reunião Selic 30D'!$A$2:$XFC$10000,MATCH(D$1,'Mediana Reunião Selic 30D'!$A$2:$XDF$2,0),FALSE)=0,NA(),VLOOKUP(A324,'Mediana Reunião Selic 30D'!$A$2:$XFC$10000,MATCH(D$1,'Mediana Reunião Selic 30D'!$A$2:$XDF$2,0),FALSE))</f>
        <v>13.5</v>
      </c>
      <c r="E324" s="21">
        <f>IF(VLOOKUP(A324,'Mediana Reunião Selic 30D'!$A$2:$XFC$10000,MATCH(E$1,'Mediana Reunião Selic 30D'!$A$2:$XDF$2,0),FALSE)=0,NA(),VLOOKUP(A324,'Mediana Reunião Selic 30D'!$A$2:$XFC$10000,MATCH(E$1,'Mediana Reunião Selic 30D'!$A$2:$XDF$2,0),FALSE))</f>
        <v>13</v>
      </c>
      <c r="F324" s="21">
        <f>IF(VLOOKUP(A324,'Mediana Reunião Selic 30D'!$A$2:$XFC$10000,MATCH(F$1,'Mediana Reunião Selic 30D'!$A$2:$XDF$2,0),FALSE)=0,NA(),VLOOKUP(A324,'Mediana Reunião Selic 30D'!$A$2:$XFC$10000,MATCH(F$1,'Mediana Reunião Selic 30D'!$A$2:$XDF$2,0),FALSE))</f>
        <v>12.5</v>
      </c>
      <c r="G324" s="21">
        <f>IF(VLOOKUP(A324,'Mediana Reunião Selic 30D'!$A$2:$XFC$10000,MATCH(G$1,'Mediana Reunião Selic 30D'!$A$2:$XDF$2,0),FALSE)=0,NA(),VLOOKUP(A324,'Mediana Reunião Selic 30D'!$A$2:$XFC$10000,MATCH(G$1,'Mediana Reunião Selic 30D'!$A$2:$XDF$2,0),FALSE))</f>
        <v>10</v>
      </c>
    </row>
    <row r="325" spans="1:7" x14ac:dyDescent="0.3">
      <c r="A325" s="20">
        <v>45033</v>
      </c>
      <c r="B325" s="21">
        <f>IF(VLOOKUP(A325,'Mediana Reunião Selic 30D'!$A$2:$XFC$10000,MATCH(B$1,'Mediana Reunião Selic 30D'!$A$2:$XDF$2,0),FALSE)=0,NA(),VLOOKUP(A325,'Mediana Reunião Selic 30D'!$A$2:$XFC$10000,MATCH(B$1,'Mediana Reunião Selic 30D'!$A$2:$XDF$2,0),FALSE))</f>
        <v>13.75</v>
      </c>
      <c r="C325" s="21">
        <f>IF(VLOOKUP(A325,'Mediana Reunião Selic 30D'!$A$2:$XFC$10000,MATCH(C$1,'Mediana Reunião Selic 30D'!$A$2:$XDF$2,0),FALSE)=0,NA(),VLOOKUP(A325,'Mediana Reunião Selic 30D'!$A$2:$XFC$10000,MATCH(C$1,'Mediana Reunião Selic 30D'!$A$2:$XDF$2,0),FALSE))</f>
        <v>13.75</v>
      </c>
      <c r="D325" s="21">
        <f>IF(VLOOKUP(A325,'Mediana Reunião Selic 30D'!$A$2:$XFC$10000,MATCH(D$1,'Mediana Reunião Selic 30D'!$A$2:$XDF$2,0),FALSE)=0,NA(),VLOOKUP(A325,'Mediana Reunião Selic 30D'!$A$2:$XFC$10000,MATCH(D$1,'Mediana Reunião Selic 30D'!$A$2:$XDF$2,0),FALSE))</f>
        <v>13.5</v>
      </c>
      <c r="E325" s="21">
        <f>IF(VLOOKUP(A325,'Mediana Reunião Selic 30D'!$A$2:$XFC$10000,MATCH(E$1,'Mediana Reunião Selic 30D'!$A$2:$XDF$2,0),FALSE)=0,NA(),VLOOKUP(A325,'Mediana Reunião Selic 30D'!$A$2:$XFC$10000,MATCH(E$1,'Mediana Reunião Selic 30D'!$A$2:$XDF$2,0),FALSE))</f>
        <v>13</v>
      </c>
      <c r="F325" s="21">
        <f>IF(VLOOKUP(A325,'Mediana Reunião Selic 30D'!$A$2:$XFC$10000,MATCH(F$1,'Mediana Reunião Selic 30D'!$A$2:$XDF$2,0),FALSE)=0,NA(),VLOOKUP(A325,'Mediana Reunião Selic 30D'!$A$2:$XFC$10000,MATCH(F$1,'Mediana Reunião Selic 30D'!$A$2:$XDF$2,0),FALSE))</f>
        <v>12.5</v>
      </c>
      <c r="G325" s="21">
        <f>IF(VLOOKUP(A325,'Mediana Reunião Selic 30D'!$A$2:$XFC$10000,MATCH(G$1,'Mediana Reunião Selic 30D'!$A$2:$XDF$2,0),FALSE)=0,NA(),VLOOKUP(A325,'Mediana Reunião Selic 30D'!$A$2:$XFC$10000,MATCH(G$1,'Mediana Reunião Selic 30D'!$A$2:$XDF$2,0),FALSE))</f>
        <v>10</v>
      </c>
    </row>
    <row r="326" spans="1:7" x14ac:dyDescent="0.3">
      <c r="A326" s="20">
        <v>45034</v>
      </c>
      <c r="B326" s="21">
        <f>IF(VLOOKUP(A326,'Mediana Reunião Selic 30D'!$A$2:$XFC$10000,MATCH(B$1,'Mediana Reunião Selic 30D'!$A$2:$XDF$2,0),FALSE)=0,NA(),VLOOKUP(A326,'Mediana Reunião Selic 30D'!$A$2:$XFC$10000,MATCH(B$1,'Mediana Reunião Selic 30D'!$A$2:$XDF$2,0),FALSE))</f>
        <v>13.75</v>
      </c>
      <c r="C326" s="21">
        <f>IF(VLOOKUP(A326,'Mediana Reunião Selic 30D'!$A$2:$XFC$10000,MATCH(C$1,'Mediana Reunião Selic 30D'!$A$2:$XDF$2,0),FALSE)=0,NA(),VLOOKUP(A326,'Mediana Reunião Selic 30D'!$A$2:$XFC$10000,MATCH(C$1,'Mediana Reunião Selic 30D'!$A$2:$XDF$2,0),FALSE))</f>
        <v>13.75</v>
      </c>
      <c r="D326" s="21">
        <f>IF(VLOOKUP(A326,'Mediana Reunião Selic 30D'!$A$2:$XFC$10000,MATCH(D$1,'Mediana Reunião Selic 30D'!$A$2:$XDF$2,0),FALSE)=0,NA(),VLOOKUP(A326,'Mediana Reunião Selic 30D'!$A$2:$XFC$10000,MATCH(D$1,'Mediana Reunião Selic 30D'!$A$2:$XDF$2,0),FALSE))</f>
        <v>13.5</v>
      </c>
      <c r="E326" s="21">
        <f>IF(VLOOKUP(A326,'Mediana Reunião Selic 30D'!$A$2:$XFC$10000,MATCH(E$1,'Mediana Reunião Selic 30D'!$A$2:$XDF$2,0),FALSE)=0,NA(),VLOOKUP(A326,'Mediana Reunião Selic 30D'!$A$2:$XFC$10000,MATCH(E$1,'Mediana Reunião Selic 30D'!$A$2:$XDF$2,0),FALSE))</f>
        <v>13</v>
      </c>
      <c r="F326" s="21">
        <f>IF(VLOOKUP(A326,'Mediana Reunião Selic 30D'!$A$2:$XFC$10000,MATCH(F$1,'Mediana Reunião Selic 30D'!$A$2:$XDF$2,0),FALSE)=0,NA(),VLOOKUP(A326,'Mediana Reunião Selic 30D'!$A$2:$XFC$10000,MATCH(F$1,'Mediana Reunião Selic 30D'!$A$2:$XDF$2,0),FALSE))</f>
        <v>12.5</v>
      </c>
      <c r="G326" s="21">
        <f>IF(VLOOKUP(A326,'Mediana Reunião Selic 30D'!$A$2:$XFC$10000,MATCH(G$1,'Mediana Reunião Selic 30D'!$A$2:$XDF$2,0),FALSE)=0,NA(),VLOOKUP(A326,'Mediana Reunião Selic 30D'!$A$2:$XFC$10000,MATCH(G$1,'Mediana Reunião Selic 30D'!$A$2:$XDF$2,0),FALSE))</f>
        <v>10</v>
      </c>
    </row>
    <row r="327" spans="1:7" x14ac:dyDescent="0.3">
      <c r="A327" s="20">
        <v>45035</v>
      </c>
      <c r="B327" s="21">
        <f>IF(VLOOKUP(A327,'Mediana Reunião Selic 30D'!$A$2:$XFC$10000,MATCH(B$1,'Mediana Reunião Selic 30D'!$A$2:$XDF$2,0),FALSE)=0,NA(),VLOOKUP(A327,'Mediana Reunião Selic 30D'!$A$2:$XFC$10000,MATCH(B$1,'Mediana Reunião Selic 30D'!$A$2:$XDF$2,0),FALSE))</f>
        <v>13.75</v>
      </c>
      <c r="C327" s="21">
        <f>IF(VLOOKUP(A327,'Mediana Reunião Selic 30D'!$A$2:$XFC$10000,MATCH(C$1,'Mediana Reunião Selic 30D'!$A$2:$XDF$2,0),FALSE)=0,NA(),VLOOKUP(A327,'Mediana Reunião Selic 30D'!$A$2:$XFC$10000,MATCH(C$1,'Mediana Reunião Selic 30D'!$A$2:$XDF$2,0),FALSE))</f>
        <v>13.75</v>
      </c>
      <c r="D327" s="21">
        <f>IF(VLOOKUP(A327,'Mediana Reunião Selic 30D'!$A$2:$XFC$10000,MATCH(D$1,'Mediana Reunião Selic 30D'!$A$2:$XDF$2,0),FALSE)=0,NA(),VLOOKUP(A327,'Mediana Reunião Selic 30D'!$A$2:$XFC$10000,MATCH(D$1,'Mediana Reunião Selic 30D'!$A$2:$XDF$2,0),FALSE))</f>
        <v>13.5</v>
      </c>
      <c r="E327" s="21">
        <f>IF(VLOOKUP(A327,'Mediana Reunião Selic 30D'!$A$2:$XFC$10000,MATCH(E$1,'Mediana Reunião Selic 30D'!$A$2:$XDF$2,0),FALSE)=0,NA(),VLOOKUP(A327,'Mediana Reunião Selic 30D'!$A$2:$XFC$10000,MATCH(E$1,'Mediana Reunião Selic 30D'!$A$2:$XDF$2,0),FALSE))</f>
        <v>13</v>
      </c>
      <c r="F327" s="21">
        <f>IF(VLOOKUP(A327,'Mediana Reunião Selic 30D'!$A$2:$XFC$10000,MATCH(F$1,'Mediana Reunião Selic 30D'!$A$2:$XDF$2,0),FALSE)=0,NA(),VLOOKUP(A327,'Mediana Reunião Selic 30D'!$A$2:$XFC$10000,MATCH(F$1,'Mediana Reunião Selic 30D'!$A$2:$XDF$2,0),FALSE))</f>
        <v>12.5</v>
      </c>
      <c r="G327" s="21">
        <f>IF(VLOOKUP(A327,'Mediana Reunião Selic 30D'!$A$2:$XFC$10000,MATCH(G$1,'Mediana Reunião Selic 30D'!$A$2:$XDF$2,0),FALSE)=0,NA(),VLOOKUP(A327,'Mediana Reunião Selic 30D'!$A$2:$XFC$10000,MATCH(G$1,'Mediana Reunião Selic 30D'!$A$2:$XDF$2,0),FALSE))</f>
        <v>10</v>
      </c>
    </row>
    <row r="328" spans="1:7" x14ac:dyDescent="0.3">
      <c r="A328" s="20">
        <v>45036</v>
      </c>
      <c r="B328" s="21">
        <f>IF(VLOOKUP(A328,'Mediana Reunião Selic 30D'!$A$2:$XFC$10000,MATCH(B$1,'Mediana Reunião Selic 30D'!$A$2:$XDF$2,0),FALSE)=0,NA(),VLOOKUP(A328,'Mediana Reunião Selic 30D'!$A$2:$XFC$10000,MATCH(B$1,'Mediana Reunião Selic 30D'!$A$2:$XDF$2,0),FALSE))</f>
        <v>13.75</v>
      </c>
      <c r="C328" s="21">
        <f>IF(VLOOKUP(A328,'Mediana Reunião Selic 30D'!$A$2:$XFC$10000,MATCH(C$1,'Mediana Reunião Selic 30D'!$A$2:$XDF$2,0),FALSE)=0,NA(),VLOOKUP(A328,'Mediana Reunião Selic 30D'!$A$2:$XFC$10000,MATCH(C$1,'Mediana Reunião Selic 30D'!$A$2:$XDF$2,0),FALSE))</f>
        <v>13.75</v>
      </c>
      <c r="D328" s="21">
        <f>IF(VLOOKUP(A328,'Mediana Reunião Selic 30D'!$A$2:$XFC$10000,MATCH(D$1,'Mediana Reunião Selic 30D'!$A$2:$XDF$2,0),FALSE)=0,NA(),VLOOKUP(A328,'Mediana Reunião Selic 30D'!$A$2:$XFC$10000,MATCH(D$1,'Mediana Reunião Selic 30D'!$A$2:$XDF$2,0),FALSE))</f>
        <v>13.5</v>
      </c>
      <c r="E328" s="21">
        <f>IF(VLOOKUP(A328,'Mediana Reunião Selic 30D'!$A$2:$XFC$10000,MATCH(E$1,'Mediana Reunião Selic 30D'!$A$2:$XDF$2,0),FALSE)=0,NA(),VLOOKUP(A328,'Mediana Reunião Selic 30D'!$A$2:$XFC$10000,MATCH(E$1,'Mediana Reunião Selic 30D'!$A$2:$XDF$2,0),FALSE))</f>
        <v>13</v>
      </c>
      <c r="F328" s="21">
        <f>IF(VLOOKUP(A328,'Mediana Reunião Selic 30D'!$A$2:$XFC$10000,MATCH(F$1,'Mediana Reunião Selic 30D'!$A$2:$XDF$2,0),FALSE)=0,NA(),VLOOKUP(A328,'Mediana Reunião Selic 30D'!$A$2:$XFC$10000,MATCH(F$1,'Mediana Reunião Selic 30D'!$A$2:$XDF$2,0),FALSE))</f>
        <v>12.5</v>
      </c>
      <c r="G328" s="21">
        <f>IF(VLOOKUP(A328,'Mediana Reunião Selic 30D'!$A$2:$XFC$10000,MATCH(G$1,'Mediana Reunião Selic 30D'!$A$2:$XDF$2,0),FALSE)=0,NA(),VLOOKUP(A328,'Mediana Reunião Selic 30D'!$A$2:$XFC$10000,MATCH(G$1,'Mediana Reunião Selic 30D'!$A$2:$XDF$2,0),FALSE))</f>
        <v>10</v>
      </c>
    </row>
    <row r="329" spans="1:7" x14ac:dyDescent="0.3">
      <c r="A329" s="20">
        <v>45040</v>
      </c>
      <c r="B329" s="21">
        <f>IF(VLOOKUP(A329,'Mediana Reunião Selic 30D'!$A$2:$XFC$10000,MATCH(B$1,'Mediana Reunião Selic 30D'!$A$2:$XDF$2,0),FALSE)=0,NA(),VLOOKUP(A329,'Mediana Reunião Selic 30D'!$A$2:$XFC$10000,MATCH(B$1,'Mediana Reunião Selic 30D'!$A$2:$XDF$2,0),FALSE))</f>
        <v>13.75</v>
      </c>
      <c r="C329" s="21">
        <f>IF(VLOOKUP(A329,'Mediana Reunião Selic 30D'!$A$2:$XFC$10000,MATCH(C$1,'Mediana Reunião Selic 30D'!$A$2:$XDF$2,0),FALSE)=0,NA(),VLOOKUP(A329,'Mediana Reunião Selic 30D'!$A$2:$XFC$10000,MATCH(C$1,'Mediana Reunião Selic 30D'!$A$2:$XDF$2,0),FALSE))</f>
        <v>13.75</v>
      </c>
      <c r="D329" s="21">
        <f>IF(VLOOKUP(A329,'Mediana Reunião Selic 30D'!$A$2:$XFC$10000,MATCH(D$1,'Mediana Reunião Selic 30D'!$A$2:$XDF$2,0),FALSE)=0,NA(),VLOOKUP(A329,'Mediana Reunião Selic 30D'!$A$2:$XFC$10000,MATCH(D$1,'Mediana Reunião Selic 30D'!$A$2:$XDF$2,0),FALSE))</f>
        <v>13.25</v>
      </c>
      <c r="E329" s="21">
        <f>IF(VLOOKUP(A329,'Mediana Reunião Selic 30D'!$A$2:$XFC$10000,MATCH(E$1,'Mediana Reunião Selic 30D'!$A$2:$XDF$2,0),FALSE)=0,NA(),VLOOKUP(A329,'Mediana Reunião Selic 30D'!$A$2:$XFC$10000,MATCH(E$1,'Mediana Reunião Selic 30D'!$A$2:$XDF$2,0),FALSE))</f>
        <v>13</v>
      </c>
      <c r="F329" s="21">
        <f>IF(VLOOKUP(A329,'Mediana Reunião Selic 30D'!$A$2:$XFC$10000,MATCH(F$1,'Mediana Reunião Selic 30D'!$A$2:$XDF$2,0),FALSE)=0,NA(),VLOOKUP(A329,'Mediana Reunião Selic 30D'!$A$2:$XFC$10000,MATCH(F$1,'Mediana Reunião Selic 30D'!$A$2:$XDF$2,0),FALSE))</f>
        <v>12.5</v>
      </c>
      <c r="G329" s="21">
        <f>IF(VLOOKUP(A329,'Mediana Reunião Selic 30D'!$A$2:$XFC$10000,MATCH(G$1,'Mediana Reunião Selic 30D'!$A$2:$XDF$2,0),FALSE)=0,NA(),VLOOKUP(A329,'Mediana Reunião Selic 30D'!$A$2:$XFC$10000,MATCH(G$1,'Mediana Reunião Selic 30D'!$A$2:$XDF$2,0),FALSE))</f>
        <v>10</v>
      </c>
    </row>
    <row r="330" spans="1:7" x14ac:dyDescent="0.3">
      <c r="A330" s="20">
        <v>45041</v>
      </c>
      <c r="B330" s="21">
        <f>IF(VLOOKUP(A330,'Mediana Reunião Selic 30D'!$A$2:$XFC$10000,MATCH(B$1,'Mediana Reunião Selic 30D'!$A$2:$XDF$2,0),FALSE)=0,NA(),VLOOKUP(A330,'Mediana Reunião Selic 30D'!$A$2:$XFC$10000,MATCH(B$1,'Mediana Reunião Selic 30D'!$A$2:$XDF$2,0),FALSE))</f>
        <v>13.75</v>
      </c>
      <c r="C330" s="21">
        <f>IF(VLOOKUP(A330,'Mediana Reunião Selic 30D'!$A$2:$XFC$10000,MATCH(C$1,'Mediana Reunião Selic 30D'!$A$2:$XDF$2,0),FALSE)=0,NA(),VLOOKUP(A330,'Mediana Reunião Selic 30D'!$A$2:$XFC$10000,MATCH(C$1,'Mediana Reunião Selic 30D'!$A$2:$XDF$2,0),FALSE))</f>
        <v>13.75</v>
      </c>
      <c r="D330" s="21">
        <f>IF(VLOOKUP(A330,'Mediana Reunião Selic 30D'!$A$2:$XFC$10000,MATCH(D$1,'Mediana Reunião Selic 30D'!$A$2:$XDF$2,0),FALSE)=0,NA(),VLOOKUP(A330,'Mediana Reunião Selic 30D'!$A$2:$XFC$10000,MATCH(D$1,'Mediana Reunião Selic 30D'!$A$2:$XDF$2,0),FALSE))</f>
        <v>13.25</v>
      </c>
      <c r="E330" s="21">
        <f>IF(VLOOKUP(A330,'Mediana Reunião Selic 30D'!$A$2:$XFC$10000,MATCH(E$1,'Mediana Reunião Selic 30D'!$A$2:$XDF$2,0),FALSE)=0,NA(),VLOOKUP(A330,'Mediana Reunião Selic 30D'!$A$2:$XFC$10000,MATCH(E$1,'Mediana Reunião Selic 30D'!$A$2:$XDF$2,0),FALSE))</f>
        <v>13</v>
      </c>
      <c r="F330" s="21">
        <f>IF(VLOOKUP(A330,'Mediana Reunião Selic 30D'!$A$2:$XFC$10000,MATCH(F$1,'Mediana Reunião Selic 30D'!$A$2:$XDF$2,0),FALSE)=0,NA(),VLOOKUP(A330,'Mediana Reunião Selic 30D'!$A$2:$XFC$10000,MATCH(F$1,'Mediana Reunião Selic 30D'!$A$2:$XDF$2,0),FALSE))</f>
        <v>12.5</v>
      </c>
      <c r="G330" s="21">
        <f>IF(VLOOKUP(A330,'Mediana Reunião Selic 30D'!$A$2:$XFC$10000,MATCH(G$1,'Mediana Reunião Selic 30D'!$A$2:$XDF$2,0),FALSE)=0,NA(),VLOOKUP(A330,'Mediana Reunião Selic 30D'!$A$2:$XFC$10000,MATCH(G$1,'Mediana Reunião Selic 30D'!$A$2:$XDF$2,0),FALSE))</f>
        <v>10</v>
      </c>
    </row>
    <row r="331" spans="1:7" x14ac:dyDescent="0.3">
      <c r="A331" s="20">
        <v>45042</v>
      </c>
      <c r="B331" s="21">
        <f>IF(VLOOKUP(A331,'Mediana Reunião Selic 30D'!$A$2:$XFC$10000,MATCH(B$1,'Mediana Reunião Selic 30D'!$A$2:$XDF$2,0),FALSE)=0,NA(),VLOOKUP(A331,'Mediana Reunião Selic 30D'!$A$2:$XFC$10000,MATCH(B$1,'Mediana Reunião Selic 30D'!$A$2:$XDF$2,0),FALSE))</f>
        <v>13.75</v>
      </c>
      <c r="C331" s="21">
        <f>IF(VLOOKUP(A331,'Mediana Reunião Selic 30D'!$A$2:$XFC$10000,MATCH(C$1,'Mediana Reunião Selic 30D'!$A$2:$XDF$2,0),FALSE)=0,NA(),VLOOKUP(A331,'Mediana Reunião Selic 30D'!$A$2:$XFC$10000,MATCH(C$1,'Mediana Reunião Selic 30D'!$A$2:$XDF$2,0),FALSE))</f>
        <v>13.75</v>
      </c>
      <c r="D331" s="21">
        <f>IF(VLOOKUP(A331,'Mediana Reunião Selic 30D'!$A$2:$XFC$10000,MATCH(D$1,'Mediana Reunião Selic 30D'!$A$2:$XDF$2,0),FALSE)=0,NA(),VLOOKUP(A331,'Mediana Reunião Selic 30D'!$A$2:$XFC$10000,MATCH(D$1,'Mediana Reunião Selic 30D'!$A$2:$XDF$2,0),FALSE))</f>
        <v>13.25</v>
      </c>
      <c r="E331" s="21">
        <f>IF(VLOOKUP(A331,'Mediana Reunião Selic 30D'!$A$2:$XFC$10000,MATCH(E$1,'Mediana Reunião Selic 30D'!$A$2:$XDF$2,0),FALSE)=0,NA(),VLOOKUP(A331,'Mediana Reunião Selic 30D'!$A$2:$XFC$10000,MATCH(E$1,'Mediana Reunião Selic 30D'!$A$2:$XDF$2,0),FALSE))</f>
        <v>13</v>
      </c>
      <c r="F331" s="21">
        <f>IF(VLOOKUP(A331,'Mediana Reunião Selic 30D'!$A$2:$XFC$10000,MATCH(F$1,'Mediana Reunião Selic 30D'!$A$2:$XDF$2,0),FALSE)=0,NA(),VLOOKUP(A331,'Mediana Reunião Selic 30D'!$A$2:$XFC$10000,MATCH(F$1,'Mediana Reunião Selic 30D'!$A$2:$XDF$2,0),FALSE))</f>
        <v>12.5</v>
      </c>
      <c r="G331" s="21">
        <f>IF(VLOOKUP(A331,'Mediana Reunião Selic 30D'!$A$2:$XFC$10000,MATCH(G$1,'Mediana Reunião Selic 30D'!$A$2:$XDF$2,0),FALSE)=0,NA(),VLOOKUP(A331,'Mediana Reunião Selic 30D'!$A$2:$XFC$10000,MATCH(G$1,'Mediana Reunião Selic 30D'!$A$2:$XDF$2,0),FALSE))</f>
        <v>10</v>
      </c>
    </row>
    <row r="332" spans="1:7" x14ac:dyDescent="0.3">
      <c r="A332" s="20">
        <v>45043</v>
      </c>
      <c r="B332" s="21">
        <f>IF(VLOOKUP(A332,'Mediana Reunião Selic 30D'!$A$2:$XFC$10000,MATCH(B$1,'Mediana Reunião Selic 30D'!$A$2:$XDF$2,0),FALSE)=0,NA(),VLOOKUP(A332,'Mediana Reunião Selic 30D'!$A$2:$XFC$10000,MATCH(B$1,'Mediana Reunião Selic 30D'!$A$2:$XDF$2,0),FALSE))</f>
        <v>13.75</v>
      </c>
      <c r="C332" s="21">
        <f>IF(VLOOKUP(A332,'Mediana Reunião Selic 30D'!$A$2:$XFC$10000,MATCH(C$1,'Mediana Reunião Selic 30D'!$A$2:$XDF$2,0),FALSE)=0,NA(),VLOOKUP(A332,'Mediana Reunião Selic 30D'!$A$2:$XFC$10000,MATCH(C$1,'Mediana Reunião Selic 30D'!$A$2:$XDF$2,0),FALSE))</f>
        <v>13.75</v>
      </c>
      <c r="D332" s="21">
        <f>IF(VLOOKUP(A332,'Mediana Reunião Selic 30D'!$A$2:$XFC$10000,MATCH(D$1,'Mediana Reunião Selic 30D'!$A$2:$XDF$2,0),FALSE)=0,NA(),VLOOKUP(A332,'Mediana Reunião Selic 30D'!$A$2:$XFC$10000,MATCH(D$1,'Mediana Reunião Selic 30D'!$A$2:$XDF$2,0),FALSE))</f>
        <v>13.25</v>
      </c>
      <c r="E332" s="21">
        <f>IF(VLOOKUP(A332,'Mediana Reunião Selic 30D'!$A$2:$XFC$10000,MATCH(E$1,'Mediana Reunião Selic 30D'!$A$2:$XDF$2,0),FALSE)=0,NA(),VLOOKUP(A332,'Mediana Reunião Selic 30D'!$A$2:$XFC$10000,MATCH(E$1,'Mediana Reunião Selic 30D'!$A$2:$XDF$2,0),FALSE))</f>
        <v>13</v>
      </c>
      <c r="F332" s="21">
        <f>IF(VLOOKUP(A332,'Mediana Reunião Selic 30D'!$A$2:$XFC$10000,MATCH(F$1,'Mediana Reunião Selic 30D'!$A$2:$XDF$2,0),FALSE)=0,NA(),VLOOKUP(A332,'Mediana Reunião Selic 30D'!$A$2:$XFC$10000,MATCH(F$1,'Mediana Reunião Selic 30D'!$A$2:$XDF$2,0),FALSE))</f>
        <v>12.5</v>
      </c>
      <c r="G332" s="21">
        <f>IF(VLOOKUP(A332,'Mediana Reunião Selic 30D'!$A$2:$XFC$10000,MATCH(G$1,'Mediana Reunião Selic 30D'!$A$2:$XDF$2,0),FALSE)=0,NA(),VLOOKUP(A332,'Mediana Reunião Selic 30D'!$A$2:$XFC$10000,MATCH(G$1,'Mediana Reunião Selic 30D'!$A$2:$XDF$2,0),FALSE))</f>
        <v>10</v>
      </c>
    </row>
    <row r="333" spans="1:7" x14ac:dyDescent="0.3">
      <c r="A333" s="20">
        <v>45044</v>
      </c>
      <c r="B333" s="21">
        <f>IF(VLOOKUP(A333,'Mediana Reunião Selic 30D'!$A$2:$XFC$10000,MATCH(B$1,'Mediana Reunião Selic 30D'!$A$2:$XDF$2,0),FALSE)=0,NA(),VLOOKUP(A333,'Mediana Reunião Selic 30D'!$A$2:$XFC$10000,MATCH(B$1,'Mediana Reunião Selic 30D'!$A$2:$XDF$2,0),FALSE))</f>
        <v>13.75</v>
      </c>
      <c r="C333" s="21">
        <f>IF(VLOOKUP(A333,'Mediana Reunião Selic 30D'!$A$2:$XFC$10000,MATCH(C$1,'Mediana Reunião Selic 30D'!$A$2:$XDF$2,0),FALSE)=0,NA(),VLOOKUP(A333,'Mediana Reunião Selic 30D'!$A$2:$XFC$10000,MATCH(C$1,'Mediana Reunião Selic 30D'!$A$2:$XDF$2,0),FALSE))</f>
        <v>13.75</v>
      </c>
      <c r="D333" s="21">
        <f>IF(VLOOKUP(A333,'Mediana Reunião Selic 30D'!$A$2:$XFC$10000,MATCH(D$1,'Mediana Reunião Selic 30D'!$A$2:$XDF$2,0),FALSE)=0,NA(),VLOOKUP(A333,'Mediana Reunião Selic 30D'!$A$2:$XFC$10000,MATCH(D$1,'Mediana Reunião Selic 30D'!$A$2:$XDF$2,0),FALSE))</f>
        <v>13.25</v>
      </c>
      <c r="E333" s="21">
        <f>IF(VLOOKUP(A333,'Mediana Reunião Selic 30D'!$A$2:$XFC$10000,MATCH(E$1,'Mediana Reunião Selic 30D'!$A$2:$XDF$2,0),FALSE)=0,NA(),VLOOKUP(A333,'Mediana Reunião Selic 30D'!$A$2:$XFC$10000,MATCH(E$1,'Mediana Reunião Selic 30D'!$A$2:$XDF$2,0),FALSE))</f>
        <v>13</v>
      </c>
      <c r="F333" s="21">
        <f>IF(VLOOKUP(A333,'Mediana Reunião Selic 30D'!$A$2:$XFC$10000,MATCH(F$1,'Mediana Reunião Selic 30D'!$A$2:$XDF$2,0),FALSE)=0,NA(),VLOOKUP(A333,'Mediana Reunião Selic 30D'!$A$2:$XFC$10000,MATCH(F$1,'Mediana Reunião Selic 30D'!$A$2:$XDF$2,0),FALSE))</f>
        <v>12.5</v>
      </c>
      <c r="G333" s="21">
        <f>IF(VLOOKUP(A333,'Mediana Reunião Selic 30D'!$A$2:$XFC$10000,MATCH(G$1,'Mediana Reunião Selic 30D'!$A$2:$XDF$2,0),FALSE)=0,NA(),VLOOKUP(A333,'Mediana Reunião Selic 30D'!$A$2:$XFC$10000,MATCH(G$1,'Mediana Reunião Selic 30D'!$A$2:$XDF$2,0),FALSE))</f>
        <v>10</v>
      </c>
    </row>
    <row r="334" spans="1:7" x14ac:dyDescent="0.3">
      <c r="A334" s="20">
        <v>45048</v>
      </c>
      <c r="B334" s="21">
        <f>IF(VLOOKUP(A334,'Mediana Reunião Selic 30D'!$A$2:$XFC$10000,MATCH(B$1,'Mediana Reunião Selic 30D'!$A$2:$XDF$2,0),FALSE)=0,NA(),VLOOKUP(A334,'Mediana Reunião Selic 30D'!$A$2:$XFC$10000,MATCH(B$1,'Mediana Reunião Selic 30D'!$A$2:$XDF$2,0),FALSE))</f>
        <v>13.75</v>
      </c>
      <c r="C334" s="21">
        <f>IF(VLOOKUP(A334,'Mediana Reunião Selic 30D'!$A$2:$XFC$10000,MATCH(C$1,'Mediana Reunião Selic 30D'!$A$2:$XDF$2,0),FALSE)=0,NA(),VLOOKUP(A334,'Mediana Reunião Selic 30D'!$A$2:$XFC$10000,MATCH(C$1,'Mediana Reunião Selic 30D'!$A$2:$XDF$2,0),FALSE))</f>
        <v>13.75</v>
      </c>
      <c r="D334" s="21">
        <f>IF(VLOOKUP(A334,'Mediana Reunião Selic 30D'!$A$2:$XFC$10000,MATCH(D$1,'Mediana Reunião Selic 30D'!$A$2:$XDF$2,0),FALSE)=0,NA(),VLOOKUP(A334,'Mediana Reunião Selic 30D'!$A$2:$XFC$10000,MATCH(D$1,'Mediana Reunião Selic 30D'!$A$2:$XDF$2,0),FALSE))</f>
        <v>13.5</v>
      </c>
      <c r="E334" s="21">
        <f>IF(VLOOKUP(A334,'Mediana Reunião Selic 30D'!$A$2:$XFC$10000,MATCH(E$1,'Mediana Reunião Selic 30D'!$A$2:$XDF$2,0),FALSE)=0,NA(),VLOOKUP(A334,'Mediana Reunião Selic 30D'!$A$2:$XFC$10000,MATCH(E$1,'Mediana Reunião Selic 30D'!$A$2:$XDF$2,0),FALSE))</f>
        <v>13</v>
      </c>
      <c r="F334" s="21">
        <f>IF(VLOOKUP(A334,'Mediana Reunião Selic 30D'!$A$2:$XFC$10000,MATCH(F$1,'Mediana Reunião Selic 30D'!$A$2:$XDF$2,0),FALSE)=0,NA(),VLOOKUP(A334,'Mediana Reunião Selic 30D'!$A$2:$XFC$10000,MATCH(F$1,'Mediana Reunião Selic 30D'!$A$2:$XDF$2,0),FALSE))</f>
        <v>12.5</v>
      </c>
      <c r="G334" s="21">
        <f>IF(VLOOKUP(A334,'Mediana Reunião Selic 30D'!$A$2:$XFC$10000,MATCH(G$1,'Mediana Reunião Selic 30D'!$A$2:$XDF$2,0),FALSE)=0,NA(),VLOOKUP(A334,'Mediana Reunião Selic 30D'!$A$2:$XFC$10000,MATCH(G$1,'Mediana Reunião Selic 30D'!$A$2:$XDF$2,0),FALSE))</f>
        <v>10</v>
      </c>
    </row>
    <row r="335" spans="1:7" x14ac:dyDescent="0.3">
      <c r="A335" s="20">
        <v>45049</v>
      </c>
      <c r="B335" s="21">
        <f>IF(VLOOKUP(A335,'Mediana Reunião Selic 30D'!$A$2:$XFC$10000,MATCH(B$1,'Mediana Reunião Selic 30D'!$A$2:$XDF$2,0),FALSE)=0,NA(),VLOOKUP(A335,'Mediana Reunião Selic 30D'!$A$2:$XFC$10000,MATCH(B$1,'Mediana Reunião Selic 30D'!$A$2:$XDF$2,0),FALSE))</f>
        <v>13.75</v>
      </c>
      <c r="C335" s="21">
        <f>IF(VLOOKUP(A335,'Mediana Reunião Selic 30D'!$A$2:$XFC$10000,MATCH(C$1,'Mediana Reunião Selic 30D'!$A$2:$XDF$2,0),FALSE)=0,NA(),VLOOKUP(A335,'Mediana Reunião Selic 30D'!$A$2:$XFC$10000,MATCH(C$1,'Mediana Reunião Selic 30D'!$A$2:$XDF$2,0),FALSE))</f>
        <v>13.75</v>
      </c>
      <c r="D335" s="21">
        <f>IF(VLOOKUP(A335,'Mediana Reunião Selic 30D'!$A$2:$XFC$10000,MATCH(D$1,'Mediana Reunião Selic 30D'!$A$2:$XDF$2,0),FALSE)=0,NA(),VLOOKUP(A335,'Mediana Reunião Selic 30D'!$A$2:$XFC$10000,MATCH(D$1,'Mediana Reunião Selic 30D'!$A$2:$XDF$2,0),FALSE))</f>
        <v>13.375</v>
      </c>
      <c r="E335" s="21">
        <f>IF(VLOOKUP(A335,'Mediana Reunião Selic 30D'!$A$2:$XFC$10000,MATCH(E$1,'Mediana Reunião Selic 30D'!$A$2:$XDF$2,0),FALSE)=0,NA(),VLOOKUP(A335,'Mediana Reunião Selic 30D'!$A$2:$XFC$10000,MATCH(E$1,'Mediana Reunião Selic 30D'!$A$2:$XDF$2,0),FALSE))</f>
        <v>13</v>
      </c>
      <c r="F335" s="21">
        <f>IF(VLOOKUP(A335,'Mediana Reunião Selic 30D'!$A$2:$XFC$10000,MATCH(F$1,'Mediana Reunião Selic 30D'!$A$2:$XDF$2,0),FALSE)=0,NA(),VLOOKUP(A335,'Mediana Reunião Selic 30D'!$A$2:$XFC$10000,MATCH(F$1,'Mediana Reunião Selic 30D'!$A$2:$XDF$2,0),FALSE))</f>
        <v>12.5</v>
      </c>
      <c r="G335" s="21">
        <f>IF(VLOOKUP(A335,'Mediana Reunião Selic 30D'!$A$2:$XFC$10000,MATCH(G$1,'Mediana Reunião Selic 30D'!$A$2:$XDF$2,0),FALSE)=0,NA(),VLOOKUP(A335,'Mediana Reunião Selic 30D'!$A$2:$XFC$10000,MATCH(G$1,'Mediana Reunião Selic 30D'!$A$2:$XDF$2,0),FALSE))</f>
        <v>10</v>
      </c>
    </row>
    <row r="336" spans="1:7" x14ac:dyDescent="0.3">
      <c r="A336" s="20">
        <v>45050</v>
      </c>
      <c r="B336" s="21">
        <f>IF(VLOOKUP(A336,'Mediana Reunião Selic 30D'!$A$2:$XFC$10000,MATCH(B$1,'Mediana Reunião Selic 30D'!$A$2:$XDF$2,0),FALSE)=0,NA(),VLOOKUP(A336,'Mediana Reunião Selic 30D'!$A$2:$XFC$10000,MATCH(B$1,'Mediana Reunião Selic 30D'!$A$2:$XDF$2,0),FALSE))</f>
        <v>13.75</v>
      </c>
      <c r="C336" s="21">
        <f>IF(VLOOKUP(A336,'Mediana Reunião Selic 30D'!$A$2:$XFC$10000,MATCH(C$1,'Mediana Reunião Selic 30D'!$A$2:$XDF$2,0),FALSE)=0,NA(),VLOOKUP(A336,'Mediana Reunião Selic 30D'!$A$2:$XFC$10000,MATCH(C$1,'Mediana Reunião Selic 30D'!$A$2:$XDF$2,0),FALSE))</f>
        <v>13.75</v>
      </c>
      <c r="D336" s="21">
        <f>IF(VLOOKUP(A336,'Mediana Reunião Selic 30D'!$A$2:$XFC$10000,MATCH(D$1,'Mediana Reunião Selic 30D'!$A$2:$XDF$2,0),FALSE)=0,NA(),VLOOKUP(A336,'Mediana Reunião Selic 30D'!$A$2:$XFC$10000,MATCH(D$1,'Mediana Reunião Selic 30D'!$A$2:$XDF$2,0),FALSE))</f>
        <v>13.5</v>
      </c>
      <c r="E336" s="21">
        <f>IF(VLOOKUP(A336,'Mediana Reunião Selic 30D'!$A$2:$XFC$10000,MATCH(E$1,'Mediana Reunião Selic 30D'!$A$2:$XDF$2,0),FALSE)=0,NA(),VLOOKUP(A336,'Mediana Reunião Selic 30D'!$A$2:$XFC$10000,MATCH(E$1,'Mediana Reunião Selic 30D'!$A$2:$XDF$2,0),FALSE))</f>
        <v>13</v>
      </c>
      <c r="F336" s="21">
        <f>IF(VLOOKUP(A336,'Mediana Reunião Selic 30D'!$A$2:$XFC$10000,MATCH(F$1,'Mediana Reunião Selic 30D'!$A$2:$XDF$2,0),FALSE)=0,NA(),VLOOKUP(A336,'Mediana Reunião Selic 30D'!$A$2:$XFC$10000,MATCH(F$1,'Mediana Reunião Selic 30D'!$A$2:$XDF$2,0),FALSE))</f>
        <v>12.5</v>
      </c>
      <c r="G336" s="21">
        <f>IF(VLOOKUP(A336,'Mediana Reunião Selic 30D'!$A$2:$XFC$10000,MATCH(G$1,'Mediana Reunião Selic 30D'!$A$2:$XDF$2,0),FALSE)=0,NA(),VLOOKUP(A336,'Mediana Reunião Selic 30D'!$A$2:$XFC$10000,MATCH(G$1,'Mediana Reunião Selic 30D'!$A$2:$XDF$2,0),FALSE))</f>
        <v>10</v>
      </c>
    </row>
    <row r="337" spans="1:7" x14ac:dyDescent="0.3">
      <c r="A337" s="20">
        <v>45051</v>
      </c>
      <c r="B337" s="21">
        <f>IF(VLOOKUP(A337,'Mediana Reunião Selic 30D'!$A$2:$XFC$10000,MATCH(B$1,'Mediana Reunião Selic 30D'!$A$2:$XDF$2,0),FALSE)=0,NA(),VLOOKUP(A337,'Mediana Reunião Selic 30D'!$A$2:$XFC$10000,MATCH(B$1,'Mediana Reunião Selic 30D'!$A$2:$XDF$2,0),FALSE))</f>
        <v>13.75</v>
      </c>
      <c r="C337" s="21">
        <f>IF(VLOOKUP(A337,'Mediana Reunião Selic 30D'!$A$2:$XFC$10000,MATCH(C$1,'Mediana Reunião Selic 30D'!$A$2:$XDF$2,0),FALSE)=0,NA(),VLOOKUP(A337,'Mediana Reunião Selic 30D'!$A$2:$XFC$10000,MATCH(C$1,'Mediana Reunião Selic 30D'!$A$2:$XDF$2,0),FALSE))</f>
        <v>13.75</v>
      </c>
      <c r="D337" s="21">
        <f>IF(VLOOKUP(A337,'Mediana Reunião Selic 30D'!$A$2:$XFC$10000,MATCH(D$1,'Mediana Reunião Selic 30D'!$A$2:$XDF$2,0),FALSE)=0,NA(),VLOOKUP(A337,'Mediana Reunião Selic 30D'!$A$2:$XFC$10000,MATCH(D$1,'Mediana Reunião Selic 30D'!$A$2:$XDF$2,0),FALSE))</f>
        <v>13.375</v>
      </c>
      <c r="E337" s="21">
        <f>IF(VLOOKUP(A337,'Mediana Reunião Selic 30D'!$A$2:$XFC$10000,MATCH(E$1,'Mediana Reunião Selic 30D'!$A$2:$XDF$2,0),FALSE)=0,NA(),VLOOKUP(A337,'Mediana Reunião Selic 30D'!$A$2:$XFC$10000,MATCH(E$1,'Mediana Reunião Selic 30D'!$A$2:$XDF$2,0),FALSE))</f>
        <v>13</v>
      </c>
      <c r="F337" s="21">
        <f>IF(VLOOKUP(A337,'Mediana Reunião Selic 30D'!$A$2:$XFC$10000,MATCH(F$1,'Mediana Reunião Selic 30D'!$A$2:$XDF$2,0),FALSE)=0,NA(),VLOOKUP(A337,'Mediana Reunião Selic 30D'!$A$2:$XFC$10000,MATCH(F$1,'Mediana Reunião Selic 30D'!$A$2:$XDF$2,0),FALSE))</f>
        <v>12.5</v>
      </c>
      <c r="G337" s="21">
        <f>IF(VLOOKUP(A337,'Mediana Reunião Selic 30D'!$A$2:$XFC$10000,MATCH(G$1,'Mediana Reunião Selic 30D'!$A$2:$XDF$2,0),FALSE)=0,NA(),VLOOKUP(A337,'Mediana Reunião Selic 30D'!$A$2:$XFC$10000,MATCH(G$1,'Mediana Reunião Selic 30D'!$A$2:$XDF$2,0),FALSE))</f>
        <v>10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9" tint="0.39997558519241921"/>
  </sheetPr>
  <dimension ref="A1:G338"/>
  <sheetViews>
    <sheetView topLeftCell="A2" zoomScaleNormal="100" workbookViewId="0">
      <selection activeCell="A2" sqref="A2"/>
    </sheetView>
  </sheetViews>
  <sheetFormatPr defaultRowHeight="14.4" x14ac:dyDescent="0.3"/>
  <cols>
    <col min="1" max="1" width="23.44140625" customWidth="1"/>
    <col min="257" max="257" width="23.44140625" customWidth="1"/>
    <col min="513" max="513" width="23.44140625" customWidth="1"/>
    <col min="769" max="769" width="23.44140625" customWidth="1"/>
    <col min="1025" max="1025" width="23.44140625" customWidth="1"/>
    <col min="1281" max="1281" width="23.44140625" customWidth="1"/>
    <col min="1537" max="1537" width="23.44140625" customWidth="1"/>
    <col min="1793" max="1793" width="23.44140625" customWidth="1"/>
    <col min="2049" max="2049" width="23.44140625" customWidth="1"/>
    <col min="2305" max="2305" width="23.44140625" customWidth="1"/>
    <col min="2561" max="2561" width="23.44140625" customWidth="1"/>
    <col min="2817" max="2817" width="23.44140625" customWidth="1"/>
    <col min="3073" max="3073" width="23.44140625" customWidth="1"/>
    <col min="3329" max="3329" width="23.44140625" customWidth="1"/>
    <col min="3585" max="3585" width="23.44140625" customWidth="1"/>
    <col min="3841" max="3841" width="23.44140625" customWidth="1"/>
    <col min="4097" max="4097" width="23.44140625" customWidth="1"/>
    <col min="4353" max="4353" width="23.44140625" customWidth="1"/>
    <col min="4609" max="4609" width="23.44140625" customWidth="1"/>
    <col min="4865" max="4865" width="23.44140625" customWidth="1"/>
    <col min="5121" max="5121" width="23.44140625" customWidth="1"/>
    <col min="5377" max="5377" width="23.44140625" customWidth="1"/>
    <col min="5633" max="5633" width="23.44140625" customWidth="1"/>
    <col min="5889" max="5889" width="23.44140625" customWidth="1"/>
    <col min="6145" max="6145" width="23.44140625" customWidth="1"/>
    <col min="6401" max="6401" width="23.44140625" customWidth="1"/>
    <col min="6657" max="6657" width="23.44140625" customWidth="1"/>
    <col min="6913" max="6913" width="23.44140625" customWidth="1"/>
    <col min="7169" max="7169" width="23.44140625" customWidth="1"/>
    <col min="7425" max="7425" width="23.44140625" customWidth="1"/>
    <col min="7681" max="7681" width="23.44140625" customWidth="1"/>
    <col min="7937" max="7937" width="23.44140625" customWidth="1"/>
    <col min="8193" max="8193" width="23.44140625" customWidth="1"/>
    <col min="8449" max="8449" width="23.44140625" customWidth="1"/>
    <col min="8705" max="8705" width="23.44140625" customWidth="1"/>
    <col min="8961" max="8961" width="23.44140625" customWidth="1"/>
    <col min="9217" max="9217" width="23.44140625" customWidth="1"/>
    <col min="9473" max="9473" width="23.44140625" customWidth="1"/>
    <col min="9729" max="9729" width="23.44140625" customWidth="1"/>
    <col min="9985" max="9985" width="23.44140625" customWidth="1"/>
    <col min="10241" max="10241" width="23.44140625" customWidth="1"/>
    <col min="10497" max="10497" width="23.44140625" customWidth="1"/>
    <col min="10753" max="10753" width="23.44140625" customWidth="1"/>
    <col min="11009" max="11009" width="23.44140625" customWidth="1"/>
    <col min="11265" max="11265" width="23.44140625" customWidth="1"/>
    <col min="11521" max="11521" width="23.44140625" customWidth="1"/>
    <col min="11777" max="11777" width="23.44140625" customWidth="1"/>
    <col min="12033" max="12033" width="23.44140625" customWidth="1"/>
    <col min="12289" max="12289" width="23.44140625" customWidth="1"/>
    <col min="12545" max="12545" width="23.44140625" customWidth="1"/>
    <col min="12801" max="12801" width="23.44140625" customWidth="1"/>
    <col min="13057" max="13057" width="23.44140625" customWidth="1"/>
    <col min="13313" max="13313" width="23.44140625" customWidth="1"/>
    <col min="13569" max="13569" width="23.44140625" customWidth="1"/>
    <col min="13825" max="13825" width="23.44140625" customWidth="1"/>
    <col min="14081" max="14081" width="23.44140625" customWidth="1"/>
    <col min="14337" max="14337" width="23.44140625" customWidth="1"/>
    <col min="14593" max="14593" width="23.44140625" customWidth="1"/>
    <col min="14849" max="14849" width="23.44140625" customWidth="1"/>
    <col min="15105" max="15105" width="23.44140625" customWidth="1"/>
    <col min="15361" max="15361" width="23.44140625" customWidth="1"/>
    <col min="15617" max="15617" width="23.44140625" customWidth="1"/>
    <col min="15873" max="15873" width="23.44140625" customWidth="1"/>
    <col min="16129" max="16129" width="23.44140625" customWidth="1"/>
  </cols>
  <sheetData>
    <row r="1" spans="1:7" x14ac:dyDescent="0.3">
      <c r="A1" s="5" t="s">
        <v>6</v>
      </c>
    </row>
    <row r="2" spans="1:7" x14ac:dyDescent="0.3">
      <c r="A2" s="1" t="s">
        <v>1</v>
      </c>
      <c r="B2" s="1">
        <v>2022</v>
      </c>
      <c r="C2" s="1">
        <v>2023</v>
      </c>
      <c r="D2" s="1">
        <v>2024</v>
      </c>
      <c r="E2" s="1">
        <v>2025</v>
      </c>
      <c r="F2" s="1">
        <v>2026</v>
      </c>
      <c r="G2" s="1">
        <v>2027</v>
      </c>
    </row>
    <row r="3" spans="1:7" x14ac:dyDescent="0.3">
      <c r="A3" s="3">
        <v>44564</v>
      </c>
      <c r="B3" s="4">
        <v>11.875</v>
      </c>
      <c r="C3" s="4">
        <v>7.75</v>
      </c>
      <c r="D3" s="4">
        <v>6.5</v>
      </c>
      <c r="E3" s="4">
        <v>6.5</v>
      </c>
      <c r="F3" s="4">
        <v>6.5</v>
      </c>
    </row>
    <row r="4" spans="1:7" x14ac:dyDescent="0.3">
      <c r="A4" s="3">
        <v>44565</v>
      </c>
      <c r="B4" s="4">
        <v>11.875</v>
      </c>
      <c r="C4" s="4">
        <v>7.75</v>
      </c>
      <c r="D4" s="4">
        <v>6.5</v>
      </c>
      <c r="E4" s="4">
        <v>6.5</v>
      </c>
      <c r="F4" s="4">
        <v>6.5</v>
      </c>
    </row>
    <row r="5" spans="1:7" x14ac:dyDescent="0.3">
      <c r="A5" s="3">
        <v>44566</v>
      </c>
      <c r="B5" s="4">
        <v>11.875</v>
      </c>
      <c r="C5" s="4">
        <v>7.75</v>
      </c>
      <c r="D5" s="4">
        <v>6.5</v>
      </c>
      <c r="E5" s="4">
        <v>6.5</v>
      </c>
      <c r="F5" s="4">
        <v>6.5</v>
      </c>
    </row>
    <row r="6" spans="1:7" x14ac:dyDescent="0.3">
      <c r="A6" s="3">
        <v>44567</v>
      </c>
      <c r="B6" s="4">
        <v>11.875</v>
      </c>
      <c r="C6" s="4">
        <v>7.75</v>
      </c>
      <c r="D6" s="4">
        <v>6.5</v>
      </c>
      <c r="E6" s="4">
        <v>6.5</v>
      </c>
      <c r="F6" s="4">
        <v>6.5</v>
      </c>
    </row>
    <row r="7" spans="1:7" x14ac:dyDescent="0.3">
      <c r="A7" s="3">
        <v>44568</v>
      </c>
      <c r="B7" s="4">
        <v>11.875</v>
      </c>
      <c r="C7" s="4">
        <v>7.75</v>
      </c>
      <c r="D7" s="4">
        <v>6.5</v>
      </c>
      <c r="E7" s="4">
        <v>6.5</v>
      </c>
      <c r="F7" s="4">
        <v>6.5</v>
      </c>
    </row>
    <row r="8" spans="1:7" x14ac:dyDescent="0.3">
      <c r="A8" s="3">
        <v>44571</v>
      </c>
      <c r="B8" s="4">
        <v>11.875</v>
      </c>
      <c r="C8" s="4">
        <v>7.75</v>
      </c>
      <c r="D8" s="4">
        <v>6.5</v>
      </c>
      <c r="E8" s="4">
        <v>6.5</v>
      </c>
      <c r="F8" s="4">
        <v>6.5</v>
      </c>
    </row>
    <row r="9" spans="1:7" x14ac:dyDescent="0.3">
      <c r="A9" s="3">
        <v>44572</v>
      </c>
      <c r="B9" s="4">
        <v>11.875</v>
      </c>
      <c r="C9" s="4">
        <v>8</v>
      </c>
      <c r="D9" s="4">
        <v>6.5</v>
      </c>
      <c r="E9" s="4">
        <v>6.5</v>
      </c>
      <c r="F9" s="4">
        <v>6.5</v>
      </c>
    </row>
    <row r="10" spans="1:7" x14ac:dyDescent="0.3">
      <c r="A10" s="3">
        <v>44573</v>
      </c>
      <c r="B10" s="4">
        <v>11.875</v>
      </c>
      <c r="C10" s="4">
        <v>8</v>
      </c>
      <c r="D10" s="4">
        <v>6.5</v>
      </c>
      <c r="E10" s="4">
        <v>6.5</v>
      </c>
      <c r="F10" s="4">
        <v>6.5</v>
      </c>
    </row>
    <row r="11" spans="1:7" x14ac:dyDescent="0.3">
      <c r="A11" s="3">
        <v>44574</v>
      </c>
      <c r="B11" s="4">
        <v>11.875</v>
      </c>
      <c r="C11" s="4">
        <v>8</v>
      </c>
      <c r="D11" s="4">
        <v>6.5</v>
      </c>
      <c r="E11" s="4">
        <v>6.5</v>
      </c>
      <c r="F11" s="4">
        <v>6.5</v>
      </c>
    </row>
    <row r="12" spans="1:7" x14ac:dyDescent="0.3">
      <c r="A12" s="3">
        <v>44575</v>
      </c>
      <c r="B12" s="4">
        <v>11.875</v>
      </c>
      <c r="C12" s="4">
        <v>8</v>
      </c>
      <c r="D12" s="4">
        <v>6.5</v>
      </c>
      <c r="E12" s="4">
        <v>6.5</v>
      </c>
      <c r="F12" s="4">
        <v>6.5</v>
      </c>
    </row>
    <row r="13" spans="1:7" x14ac:dyDescent="0.3">
      <c r="A13" s="3">
        <v>44578</v>
      </c>
      <c r="B13" s="4">
        <v>11.875</v>
      </c>
      <c r="C13" s="4">
        <v>8</v>
      </c>
      <c r="D13" s="4">
        <v>6.5</v>
      </c>
      <c r="E13" s="4">
        <v>6.5</v>
      </c>
      <c r="F13" s="4">
        <v>6.5</v>
      </c>
    </row>
    <row r="14" spans="1:7" x14ac:dyDescent="0.3">
      <c r="A14" s="3">
        <v>44579</v>
      </c>
      <c r="B14" s="4">
        <v>11.625</v>
      </c>
      <c r="C14" s="4">
        <v>7.75</v>
      </c>
      <c r="D14" s="4">
        <v>6.5</v>
      </c>
      <c r="E14" s="4">
        <v>6.5</v>
      </c>
      <c r="F14" s="4">
        <v>6.5</v>
      </c>
    </row>
    <row r="15" spans="1:7" x14ac:dyDescent="0.3">
      <c r="A15" s="3">
        <v>44580</v>
      </c>
      <c r="B15" s="4">
        <v>11.625</v>
      </c>
      <c r="C15" s="4">
        <v>7.75</v>
      </c>
      <c r="D15" s="4">
        <v>6.5</v>
      </c>
      <c r="E15" s="4">
        <v>6.5</v>
      </c>
      <c r="F15" s="4">
        <v>6.5</v>
      </c>
    </row>
    <row r="16" spans="1:7" x14ac:dyDescent="0.3">
      <c r="A16" s="3">
        <v>44581</v>
      </c>
      <c r="B16" s="4">
        <v>11.625</v>
      </c>
      <c r="C16" s="4">
        <v>7.75</v>
      </c>
      <c r="D16" s="4">
        <v>6.5</v>
      </c>
      <c r="E16" s="4">
        <v>6.5</v>
      </c>
      <c r="F16" s="4">
        <v>6.5</v>
      </c>
    </row>
    <row r="17" spans="1:6" x14ac:dyDescent="0.3">
      <c r="A17" s="3">
        <v>44582</v>
      </c>
      <c r="B17" s="4">
        <v>11.625</v>
      </c>
      <c r="C17" s="4">
        <v>7.75</v>
      </c>
      <c r="D17" s="4">
        <v>6.5</v>
      </c>
      <c r="E17" s="4">
        <v>6.5</v>
      </c>
      <c r="F17" s="4">
        <v>6.5</v>
      </c>
    </row>
    <row r="18" spans="1:6" x14ac:dyDescent="0.3">
      <c r="A18" s="3">
        <v>44585</v>
      </c>
      <c r="B18" s="4">
        <v>11.625</v>
      </c>
      <c r="C18" s="4">
        <v>7.75</v>
      </c>
      <c r="D18" s="4">
        <v>6.5</v>
      </c>
      <c r="E18" s="4">
        <v>6.5</v>
      </c>
      <c r="F18" s="4">
        <v>6.5</v>
      </c>
    </row>
    <row r="19" spans="1:6" x14ac:dyDescent="0.3">
      <c r="A19" s="3">
        <v>44586</v>
      </c>
      <c r="B19" s="4">
        <v>11.625</v>
      </c>
      <c r="C19" s="4">
        <v>7.75</v>
      </c>
      <c r="D19" s="4">
        <v>6.5</v>
      </c>
      <c r="E19" s="4">
        <v>6.5</v>
      </c>
      <c r="F19" s="4">
        <v>6.5</v>
      </c>
    </row>
    <row r="20" spans="1:6" x14ac:dyDescent="0.3">
      <c r="A20" s="3">
        <v>44587</v>
      </c>
      <c r="B20" s="4">
        <v>11.625</v>
      </c>
      <c r="C20" s="4">
        <v>7.75</v>
      </c>
      <c r="D20" s="4">
        <v>6.5</v>
      </c>
      <c r="E20" s="4">
        <v>6.5</v>
      </c>
      <c r="F20" s="4">
        <v>6.5</v>
      </c>
    </row>
    <row r="21" spans="1:6" x14ac:dyDescent="0.3">
      <c r="A21" s="3">
        <v>44588</v>
      </c>
      <c r="B21" s="4">
        <v>11.625</v>
      </c>
      <c r="C21" s="4">
        <v>7.75</v>
      </c>
      <c r="D21" s="4">
        <v>6.5</v>
      </c>
      <c r="E21" s="4">
        <v>6.5</v>
      </c>
      <c r="F21" s="4">
        <v>6.5</v>
      </c>
    </row>
    <row r="22" spans="1:6" x14ac:dyDescent="0.3">
      <c r="A22" s="3">
        <v>44589</v>
      </c>
      <c r="B22" s="4">
        <v>11.625</v>
      </c>
      <c r="C22" s="4">
        <v>7.75</v>
      </c>
      <c r="D22" s="4">
        <v>6.75</v>
      </c>
      <c r="E22" s="4">
        <v>7</v>
      </c>
      <c r="F22" s="4">
        <v>7</v>
      </c>
    </row>
    <row r="23" spans="1:6" x14ac:dyDescent="0.3">
      <c r="A23" s="3">
        <v>44592</v>
      </c>
      <c r="B23" s="4">
        <v>12.5</v>
      </c>
      <c r="C23" s="4">
        <v>8</v>
      </c>
      <c r="D23" s="4">
        <v>7</v>
      </c>
      <c r="E23" s="4">
        <v>7</v>
      </c>
      <c r="F23" s="4">
        <v>7</v>
      </c>
    </row>
    <row r="24" spans="1:6" x14ac:dyDescent="0.3">
      <c r="A24" s="3">
        <v>44593</v>
      </c>
      <c r="B24" s="4">
        <v>12.5</v>
      </c>
      <c r="C24" s="4">
        <v>8</v>
      </c>
      <c r="D24" s="4">
        <v>7</v>
      </c>
      <c r="E24" s="4">
        <v>7</v>
      </c>
      <c r="F24" s="4">
        <v>7</v>
      </c>
    </row>
    <row r="25" spans="1:6" x14ac:dyDescent="0.3">
      <c r="A25" s="3">
        <v>44594</v>
      </c>
      <c r="B25" s="4">
        <v>12.5</v>
      </c>
      <c r="C25" s="4">
        <v>8</v>
      </c>
      <c r="D25" s="4">
        <v>7</v>
      </c>
      <c r="E25" s="4">
        <v>7</v>
      </c>
      <c r="F25" s="4">
        <v>7</v>
      </c>
    </row>
    <row r="26" spans="1:6" x14ac:dyDescent="0.3">
      <c r="A26" s="3">
        <v>44595</v>
      </c>
      <c r="B26" s="4">
        <v>12.25</v>
      </c>
      <c r="C26" s="4">
        <v>8</v>
      </c>
      <c r="D26" s="4">
        <v>7</v>
      </c>
      <c r="E26" s="4">
        <v>7</v>
      </c>
      <c r="F26" s="4">
        <v>7</v>
      </c>
    </row>
    <row r="27" spans="1:6" x14ac:dyDescent="0.3">
      <c r="A27" s="3">
        <v>44596</v>
      </c>
      <c r="B27" s="4">
        <v>12.25</v>
      </c>
      <c r="C27" s="4">
        <v>8</v>
      </c>
      <c r="D27" s="4">
        <v>7</v>
      </c>
      <c r="E27" s="4">
        <v>7</v>
      </c>
      <c r="F27" s="4">
        <v>7</v>
      </c>
    </row>
    <row r="28" spans="1:6" x14ac:dyDescent="0.3">
      <c r="A28" s="3">
        <v>44599</v>
      </c>
      <c r="B28" s="4">
        <v>12.25</v>
      </c>
      <c r="C28" s="4">
        <v>8</v>
      </c>
      <c r="D28" s="4">
        <v>7</v>
      </c>
      <c r="E28" s="4">
        <v>7</v>
      </c>
      <c r="F28" s="4">
        <v>7</v>
      </c>
    </row>
    <row r="29" spans="1:6" x14ac:dyDescent="0.3">
      <c r="A29" s="3">
        <v>44600</v>
      </c>
      <c r="B29" s="4">
        <v>12.5</v>
      </c>
      <c r="C29" s="4">
        <v>8.5</v>
      </c>
      <c r="D29" s="4">
        <v>7</v>
      </c>
      <c r="E29" s="4">
        <v>7</v>
      </c>
      <c r="F29" s="4">
        <v>7</v>
      </c>
    </row>
    <row r="30" spans="1:6" x14ac:dyDescent="0.3">
      <c r="A30" s="3">
        <v>44601</v>
      </c>
      <c r="B30" s="4">
        <v>12.5</v>
      </c>
      <c r="C30" s="4">
        <v>8.5</v>
      </c>
      <c r="D30" s="4">
        <v>7</v>
      </c>
      <c r="E30" s="4">
        <v>7</v>
      </c>
      <c r="F30" s="4">
        <v>7</v>
      </c>
    </row>
    <row r="31" spans="1:6" x14ac:dyDescent="0.3">
      <c r="A31" s="3">
        <v>44602</v>
      </c>
      <c r="B31" s="4">
        <v>12.5</v>
      </c>
      <c r="C31" s="4">
        <v>8.5</v>
      </c>
      <c r="D31" s="4">
        <v>7</v>
      </c>
      <c r="E31" s="4">
        <v>7</v>
      </c>
      <c r="F31" s="4">
        <v>7</v>
      </c>
    </row>
    <row r="32" spans="1:6" x14ac:dyDescent="0.3">
      <c r="A32" s="3">
        <v>44603</v>
      </c>
      <c r="B32" s="4">
        <v>12.25</v>
      </c>
      <c r="C32" s="4">
        <v>8.5</v>
      </c>
      <c r="D32" s="4">
        <v>8</v>
      </c>
      <c r="E32" s="4">
        <v>9</v>
      </c>
      <c r="F32" s="4">
        <v>9</v>
      </c>
    </row>
    <row r="33" spans="1:6" x14ac:dyDescent="0.3">
      <c r="A33" s="3">
        <v>44606</v>
      </c>
      <c r="B33" s="4">
        <v>12.25</v>
      </c>
      <c r="C33" s="4">
        <v>8.5</v>
      </c>
      <c r="D33" s="4">
        <v>8</v>
      </c>
      <c r="E33" s="4">
        <v>9</v>
      </c>
      <c r="F33" s="4">
        <v>9</v>
      </c>
    </row>
    <row r="34" spans="1:6" x14ac:dyDescent="0.3">
      <c r="A34" s="3">
        <v>44607</v>
      </c>
      <c r="B34" s="4">
        <v>12.25</v>
      </c>
      <c r="C34" s="4">
        <v>8.5</v>
      </c>
      <c r="D34" s="4">
        <v>8</v>
      </c>
      <c r="E34" s="4">
        <v>9</v>
      </c>
      <c r="F34" s="4">
        <v>9</v>
      </c>
    </row>
    <row r="35" spans="1:6" x14ac:dyDescent="0.3">
      <c r="A35" s="3">
        <v>44608</v>
      </c>
      <c r="B35" s="4">
        <v>12.25</v>
      </c>
      <c r="C35" s="4">
        <v>8.5</v>
      </c>
      <c r="D35" s="4">
        <v>8</v>
      </c>
      <c r="E35" s="4">
        <v>9</v>
      </c>
      <c r="F35" s="4">
        <v>9</v>
      </c>
    </row>
    <row r="36" spans="1:6" x14ac:dyDescent="0.3">
      <c r="A36" s="3">
        <v>44609</v>
      </c>
      <c r="B36" s="4">
        <v>12.25</v>
      </c>
      <c r="C36" s="4">
        <v>8.5</v>
      </c>
      <c r="D36" s="4">
        <v>8</v>
      </c>
      <c r="E36" s="4">
        <v>9</v>
      </c>
      <c r="F36" s="4">
        <v>9</v>
      </c>
    </row>
    <row r="37" spans="1:6" x14ac:dyDescent="0.3">
      <c r="A37" s="3">
        <v>44610</v>
      </c>
      <c r="B37" s="4">
        <v>12.25</v>
      </c>
      <c r="C37" s="4">
        <v>8.5</v>
      </c>
      <c r="D37" s="4">
        <v>8.25</v>
      </c>
      <c r="E37" s="4">
        <v>8.25</v>
      </c>
      <c r="F37" s="4">
        <v>8.25</v>
      </c>
    </row>
    <row r="38" spans="1:6" x14ac:dyDescent="0.3">
      <c r="A38" s="3">
        <v>44613</v>
      </c>
      <c r="B38" s="4">
        <v>12.25</v>
      </c>
      <c r="C38" s="4">
        <v>8.5</v>
      </c>
      <c r="D38" s="4">
        <v>8.25</v>
      </c>
      <c r="E38" s="4">
        <v>8.25</v>
      </c>
      <c r="F38" s="4">
        <v>8.25</v>
      </c>
    </row>
    <row r="39" spans="1:6" x14ac:dyDescent="0.3">
      <c r="A39" s="3">
        <v>44614</v>
      </c>
      <c r="B39" s="4">
        <v>12.25</v>
      </c>
      <c r="C39" s="4">
        <v>8.5</v>
      </c>
      <c r="D39" s="4">
        <v>8.25</v>
      </c>
      <c r="E39" s="4">
        <v>8.25</v>
      </c>
      <c r="F39" s="4">
        <v>8.25</v>
      </c>
    </row>
    <row r="40" spans="1:6" x14ac:dyDescent="0.3">
      <c r="A40" s="3">
        <v>44615</v>
      </c>
      <c r="B40" s="4">
        <v>12.25</v>
      </c>
      <c r="C40" s="4">
        <v>8.5</v>
      </c>
      <c r="D40" s="4">
        <v>8.25</v>
      </c>
      <c r="E40" s="4">
        <v>8.25</v>
      </c>
      <c r="F40" s="4">
        <v>8.25</v>
      </c>
    </row>
    <row r="41" spans="1:6" x14ac:dyDescent="0.3">
      <c r="A41" s="3">
        <v>44616</v>
      </c>
      <c r="B41" s="4">
        <v>12.25</v>
      </c>
      <c r="C41" s="4">
        <v>8.5</v>
      </c>
      <c r="D41" s="4">
        <v>8.25</v>
      </c>
      <c r="E41" s="4">
        <v>8.25</v>
      </c>
      <c r="F41" s="4">
        <v>8.25</v>
      </c>
    </row>
    <row r="42" spans="1:6" x14ac:dyDescent="0.3">
      <c r="A42" s="3">
        <v>44617</v>
      </c>
      <c r="B42" s="4">
        <v>12.25</v>
      </c>
      <c r="C42" s="4">
        <v>8.5</v>
      </c>
      <c r="D42" s="4">
        <v>8.25</v>
      </c>
      <c r="E42" s="4">
        <v>8.25</v>
      </c>
      <c r="F42" s="4">
        <v>8.25</v>
      </c>
    </row>
    <row r="43" spans="1:6" x14ac:dyDescent="0.3">
      <c r="A43" s="3">
        <v>44622</v>
      </c>
      <c r="B43" s="4">
        <v>12.375</v>
      </c>
      <c r="C43" s="4">
        <v>8.5</v>
      </c>
      <c r="D43" s="4">
        <v>8.25</v>
      </c>
      <c r="E43" s="4">
        <v>8.25</v>
      </c>
      <c r="F43" s="4">
        <v>8.25</v>
      </c>
    </row>
    <row r="44" spans="1:6" x14ac:dyDescent="0.3">
      <c r="A44" s="3">
        <v>44623</v>
      </c>
      <c r="B44" s="4">
        <v>12.375</v>
      </c>
      <c r="C44" s="4">
        <v>8.5</v>
      </c>
      <c r="D44" s="4">
        <v>8.25</v>
      </c>
      <c r="E44" s="4">
        <v>8.25</v>
      </c>
      <c r="F44" s="4">
        <v>8.25</v>
      </c>
    </row>
    <row r="45" spans="1:6" x14ac:dyDescent="0.3">
      <c r="A45" s="3">
        <v>44624</v>
      </c>
      <c r="B45" s="4">
        <v>12.375</v>
      </c>
      <c r="C45" s="4">
        <v>8.5</v>
      </c>
      <c r="D45" s="4">
        <v>8.25</v>
      </c>
      <c r="E45" s="4">
        <v>8.25</v>
      </c>
      <c r="F45" s="4">
        <v>8.25</v>
      </c>
    </row>
    <row r="46" spans="1:6" x14ac:dyDescent="0.3">
      <c r="A46" s="3">
        <v>44627</v>
      </c>
      <c r="B46" s="4">
        <v>12.375</v>
      </c>
      <c r="C46" s="4">
        <v>8.5</v>
      </c>
      <c r="D46" s="4">
        <v>8.25</v>
      </c>
      <c r="E46" s="4">
        <v>8.25</v>
      </c>
      <c r="F46" s="4">
        <v>8.25</v>
      </c>
    </row>
    <row r="47" spans="1:6" x14ac:dyDescent="0.3">
      <c r="A47" s="3">
        <v>44628</v>
      </c>
      <c r="B47" s="4">
        <v>12.375</v>
      </c>
      <c r="C47" s="4">
        <v>8.5</v>
      </c>
      <c r="D47" s="4">
        <v>8.25</v>
      </c>
      <c r="E47" s="4">
        <v>8.25</v>
      </c>
      <c r="F47" s="4">
        <v>8.25</v>
      </c>
    </row>
    <row r="48" spans="1:6" x14ac:dyDescent="0.3">
      <c r="A48" s="3">
        <v>44629</v>
      </c>
      <c r="B48" s="4">
        <v>12.5</v>
      </c>
      <c r="C48" s="4">
        <v>9</v>
      </c>
      <c r="D48" s="4">
        <v>8.25</v>
      </c>
      <c r="E48" s="4">
        <v>8.25</v>
      </c>
      <c r="F48" s="4">
        <v>8.25</v>
      </c>
    </row>
    <row r="49" spans="1:6" x14ac:dyDescent="0.3">
      <c r="A49" s="3">
        <v>44630</v>
      </c>
      <c r="B49" s="4">
        <v>12.5</v>
      </c>
      <c r="C49" s="4">
        <v>9</v>
      </c>
      <c r="D49" s="4">
        <v>8.25</v>
      </c>
      <c r="E49" s="4">
        <v>8.25</v>
      </c>
      <c r="F49" s="4">
        <v>8.25</v>
      </c>
    </row>
    <row r="50" spans="1:6" x14ac:dyDescent="0.3">
      <c r="A50" s="3">
        <v>44631</v>
      </c>
      <c r="B50" s="4">
        <v>13</v>
      </c>
      <c r="C50" s="4">
        <v>9.75</v>
      </c>
      <c r="D50" s="4">
        <v>8.25</v>
      </c>
      <c r="E50" s="4">
        <v>8.25</v>
      </c>
      <c r="F50" s="4">
        <v>8.25</v>
      </c>
    </row>
    <row r="51" spans="1:6" x14ac:dyDescent="0.3">
      <c r="A51" s="3">
        <v>44634</v>
      </c>
      <c r="B51" s="4">
        <v>13</v>
      </c>
      <c r="C51" s="4">
        <v>9.75</v>
      </c>
      <c r="D51" s="4">
        <v>8.25</v>
      </c>
      <c r="E51" s="4">
        <v>8.25</v>
      </c>
      <c r="F51" s="4">
        <v>8.25</v>
      </c>
    </row>
    <row r="52" spans="1:6" x14ac:dyDescent="0.3">
      <c r="A52" s="3">
        <v>44635</v>
      </c>
      <c r="B52" s="4">
        <v>13</v>
      </c>
      <c r="C52" s="4">
        <v>9.75</v>
      </c>
      <c r="D52" s="4">
        <v>8.25</v>
      </c>
      <c r="E52" s="4">
        <v>8.25</v>
      </c>
      <c r="F52" s="4">
        <v>8.25</v>
      </c>
    </row>
    <row r="53" spans="1:6" x14ac:dyDescent="0.3">
      <c r="A53" s="3">
        <v>44636</v>
      </c>
      <c r="B53" s="4">
        <v>13</v>
      </c>
      <c r="C53" s="4">
        <v>9.75</v>
      </c>
      <c r="D53" s="4">
        <v>8.25</v>
      </c>
      <c r="E53" s="4">
        <v>8.25</v>
      </c>
      <c r="F53" s="4">
        <v>8.25</v>
      </c>
    </row>
    <row r="54" spans="1:6" x14ac:dyDescent="0.3">
      <c r="A54" s="3">
        <v>44637</v>
      </c>
      <c r="B54" s="4">
        <v>13</v>
      </c>
      <c r="C54" s="4">
        <v>9.75</v>
      </c>
      <c r="D54" s="4">
        <v>8.25</v>
      </c>
      <c r="E54" s="4">
        <v>8.25</v>
      </c>
      <c r="F54" s="4">
        <v>8.25</v>
      </c>
    </row>
    <row r="55" spans="1:6" x14ac:dyDescent="0.3">
      <c r="A55" s="3">
        <v>44638</v>
      </c>
      <c r="B55" s="4">
        <v>13</v>
      </c>
      <c r="C55" s="4">
        <v>9.75</v>
      </c>
      <c r="D55" s="4">
        <v>8.25</v>
      </c>
      <c r="E55" s="4">
        <v>8.25</v>
      </c>
      <c r="F55" s="4">
        <v>8.25</v>
      </c>
    </row>
    <row r="56" spans="1:6" x14ac:dyDescent="0.3">
      <c r="A56" s="3">
        <v>44641</v>
      </c>
      <c r="B56" s="4">
        <v>13</v>
      </c>
      <c r="C56" s="4">
        <v>9.75</v>
      </c>
      <c r="D56" s="4">
        <v>8.25</v>
      </c>
      <c r="E56" s="4">
        <v>8.25</v>
      </c>
      <c r="F56" s="4">
        <v>8.25</v>
      </c>
    </row>
    <row r="57" spans="1:6" x14ac:dyDescent="0.3">
      <c r="A57" s="3">
        <v>44642</v>
      </c>
      <c r="B57" s="4">
        <v>13</v>
      </c>
      <c r="C57" s="4">
        <v>10</v>
      </c>
      <c r="D57" s="4">
        <v>8.25</v>
      </c>
      <c r="E57" s="4">
        <v>8.25</v>
      </c>
      <c r="F57" s="4">
        <v>8.25</v>
      </c>
    </row>
    <row r="58" spans="1:6" x14ac:dyDescent="0.3">
      <c r="A58" s="3">
        <v>44643</v>
      </c>
      <c r="B58" s="4">
        <v>13</v>
      </c>
      <c r="C58" s="4">
        <v>10</v>
      </c>
      <c r="D58" s="4">
        <v>8.25</v>
      </c>
      <c r="E58" s="4">
        <v>8.25</v>
      </c>
      <c r="F58" s="4">
        <v>8.25</v>
      </c>
    </row>
    <row r="59" spans="1:6" x14ac:dyDescent="0.3">
      <c r="A59" s="3">
        <v>44644</v>
      </c>
      <c r="B59" s="4">
        <v>13</v>
      </c>
      <c r="C59" s="4">
        <v>10</v>
      </c>
      <c r="D59" s="4">
        <v>8.25</v>
      </c>
      <c r="E59" s="4">
        <v>8.25</v>
      </c>
      <c r="F59" s="4">
        <v>8.25</v>
      </c>
    </row>
    <row r="60" spans="1:6" x14ac:dyDescent="0.3">
      <c r="A60" s="3">
        <v>44645</v>
      </c>
      <c r="B60" s="4">
        <v>13.25</v>
      </c>
      <c r="C60" s="4">
        <v>10</v>
      </c>
      <c r="D60" s="4">
        <v>8.25</v>
      </c>
      <c r="E60" s="4">
        <v>8.25</v>
      </c>
      <c r="F60" s="4">
        <v>8.25</v>
      </c>
    </row>
    <row r="61" spans="1:6" x14ac:dyDescent="0.3">
      <c r="A61" s="3">
        <v>44648</v>
      </c>
      <c r="B61" s="4">
        <v>13.25</v>
      </c>
      <c r="C61" s="4">
        <v>10</v>
      </c>
      <c r="D61" s="4">
        <v>8.25</v>
      </c>
      <c r="E61" s="4">
        <v>8.25</v>
      </c>
      <c r="F61" s="4">
        <v>8.25</v>
      </c>
    </row>
    <row r="62" spans="1:6" x14ac:dyDescent="0.3">
      <c r="A62" s="3">
        <v>44649</v>
      </c>
      <c r="B62" s="4">
        <v>13.25</v>
      </c>
      <c r="C62" s="4">
        <v>10</v>
      </c>
      <c r="D62" s="4">
        <v>8.25</v>
      </c>
      <c r="E62" s="4">
        <v>8.25</v>
      </c>
      <c r="F62" s="4">
        <v>8.25</v>
      </c>
    </row>
    <row r="63" spans="1:6" x14ac:dyDescent="0.3">
      <c r="A63" s="3">
        <v>44650</v>
      </c>
      <c r="B63" s="4">
        <v>13.25</v>
      </c>
      <c r="C63" s="4">
        <v>10</v>
      </c>
      <c r="D63" s="4">
        <v>8.25</v>
      </c>
      <c r="E63" s="4">
        <v>8.25</v>
      </c>
      <c r="F63" s="4">
        <v>8.25</v>
      </c>
    </row>
    <row r="64" spans="1:6" x14ac:dyDescent="0.3">
      <c r="A64" s="3">
        <v>44651</v>
      </c>
      <c r="B64" s="4">
        <v>13.25</v>
      </c>
      <c r="C64" s="4">
        <v>10</v>
      </c>
      <c r="D64" s="4">
        <v>8.25</v>
      </c>
      <c r="E64" s="4">
        <v>8.25</v>
      </c>
      <c r="F64" s="4">
        <v>8.25</v>
      </c>
    </row>
    <row r="65" spans="1:6" x14ac:dyDescent="0.3">
      <c r="A65" s="3">
        <v>44652</v>
      </c>
      <c r="B65" s="4">
        <v>13.25</v>
      </c>
      <c r="C65" s="4">
        <v>10</v>
      </c>
      <c r="D65" s="4">
        <v>8.25</v>
      </c>
      <c r="E65" s="4">
        <v>8.25</v>
      </c>
      <c r="F65" s="4">
        <v>8.25</v>
      </c>
    </row>
    <row r="66" spans="1:6" x14ac:dyDescent="0.3">
      <c r="A66" s="3">
        <v>44655</v>
      </c>
      <c r="B66" s="4">
        <v>13.25</v>
      </c>
      <c r="C66" s="4">
        <v>10</v>
      </c>
      <c r="D66" s="4">
        <v>8.25</v>
      </c>
      <c r="E66" s="4">
        <v>8.25</v>
      </c>
      <c r="F66" s="4">
        <v>8.25</v>
      </c>
    </row>
    <row r="67" spans="1:6" x14ac:dyDescent="0.3">
      <c r="A67" s="3">
        <v>44656</v>
      </c>
      <c r="B67" s="4">
        <v>13.25</v>
      </c>
      <c r="C67" s="4">
        <v>10</v>
      </c>
      <c r="D67" s="4">
        <v>8.25</v>
      </c>
      <c r="E67" s="4">
        <v>8.25</v>
      </c>
      <c r="F67" s="4">
        <v>8.25</v>
      </c>
    </row>
    <row r="68" spans="1:6" x14ac:dyDescent="0.3">
      <c r="A68" s="3">
        <v>44657</v>
      </c>
      <c r="B68" s="4">
        <v>13.25</v>
      </c>
      <c r="C68" s="4">
        <v>10</v>
      </c>
      <c r="D68" s="4">
        <v>8.25</v>
      </c>
      <c r="E68" s="4">
        <v>8.25</v>
      </c>
      <c r="F68" s="4">
        <v>8.25</v>
      </c>
    </row>
    <row r="69" spans="1:6" x14ac:dyDescent="0.3">
      <c r="A69" s="3">
        <v>44658</v>
      </c>
      <c r="B69" s="4">
        <v>13.25</v>
      </c>
      <c r="C69" s="4">
        <v>10</v>
      </c>
      <c r="D69" s="4">
        <v>8.25</v>
      </c>
      <c r="E69" s="4">
        <v>8.25</v>
      </c>
      <c r="F69" s="4">
        <v>8.25</v>
      </c>
    </row>
    <row r="70" spans="1:6" x14ac:dyDescent="0.3">
      <c r="A70" s="3">
        <v>44659</v>
      </c>
      <c r="B70" s="4">
        <v>13.25</v>
      </c>
      <c r="C70" s="4">
        <v>10</v>
      </c>
      <c r="D70" s="4">
        <v>8.25</v>
      </c>
      <c r="E70" s="4">
        <v>8.25</v>
      </c>
      <c r="F70" s="4">
        <v>8.25</v>
      </c>
    </row>
    <row r="71" spans="1:6" x14ac:dyDescent="0.3">
      <c r="A71" s="3">
        <v>44662</v>
      </c>
      <c r="B71" s="4">
        <v>13.25</v>
      </c>
      <c r="C71" s="4">
        <v>11.25</v>
      </c>
      <c r="D71" s="4">
        <v>8.25</v>
      </c>
      <c r="E71" s="4">
        <v>8.25</v>
      </c>
      <c r="F71" s="4">
        <v>8.25</v>
      </c>
    </row>
    <row r="72" spans="1:6" x14ac:dyDescent="0.3">
      <c r="A72" s="3">
        <v>44663</v>
      </c>
      <c r="B72" s="4">
        <v>13.25</v>
      </c>
      <c r="C72" s="4">
        <v>11.25</v>
      </c>
      <c r="D72" s="4">
        <v>8.25</v>
      </c>
      <c r="E72" s="4">
        <v>8.25</v>
      </c>
      <c r="F72" s="4">
        <v>8.25</v>
      </c>
    </row>
    <row r="73" spans="1:6" x14ac:dyDescent="0.3">
      <c r="A73" s="3">
        <v>44664</v>
      </c>
      <c r="B73" s="4">
        <v>13.25</v>
      </c>
      <c r="C73" s="4">
        <v>11.25</v>
      </c>
      <c r="D73" s="4">
        <v>8.25</v>
      </c>
      <c r="E73" s="4">
        <v>8.25</v>
      </c>
      <c r="F73" s="4">
        <v>8.25</v>
      </c>
    </row>
    <row r="74" spans="1:6" x14ac:dyDescent="0.3">
      <c r="A74" s="3">
        <v>44665</v>
      </c>
      <c r="B74" s="4">
        <v>13.25</v>
      </c>
      <c r="C74" s="4">
        <v>11.25</v>
      </c>
      <c r="D74" s="4">
        <v>8.25</v>
      </c>
      <c r="E74" s="4">
        <v>8.25</v>
      </c>
      <c r="F74" s="4">
        <v>8.25</v>
      </c>
    </row>
    <row r="75" spans="1:6" x14ac:dyDescent="0.3">
      <c r="A75" s="3">
        <v>44669</v>
      </c>
      <c r="B75" s="4">
        <v>13.25</v>
      </c>
      <c r="C75" s="4">
        <v>11.25</v>
      </c>
      <c r="D75" s="4">
        <v>8.25</v>
      </c>
      <c r="E75" s="4">
        <v>8.25</v>
      </c>
      <c r="F75" s="4">
        <v>8.25</v>
      </c>
    </row>
    <row r="76" spans="1:6" x14ac:dyDescent="0.3">
      <c r="A76" s="3">
        <v>44670</v>
      </c>
      <c r="B76" s="4">
        <v>13.25</v>
      </c>
      <c r="C76" s="4">
        <v>11.25</v>
      </c>
      <c r="D76" s="4">
        <v>8.25</v>
      </c>
      <c r="E76" s="4">
        <v>8.25</v>
      </c>
      <c r="F76" s="4">
        <v>8.25</v>
      </c>
    </row>
    <row r="77" spans="1:6" x14ac:dyDescent="0.3">
      <c r="A77" s="3">
        <v>44671</v>
      </c>
      <c r="B77" s="4">
        <v>13.25</v>
      </c>
      <c r="C77" s="4">
        <v>11.25</v>
      </c>
      <c r="D77" s="4">
        <v>8.25</v>
      </c>
      <c r="E77" s="4">
        <v>8.25</v>
      </c>
      <c r="F77" s="4">
        <v>8.25</v>
      </c>
    </row>
    <row r="78" spans="1:6" x14ac:dyDescent="0.3">
      <c r="A78" s="3">
        <v>44673</v>
      </c>
      <c r="B78" s="4">
        <v>13.25</v>
      </c>
      <c r="C78" s="4">
        <v>11.25</v>
      </c>
      <c r="D78" s="4">
        <v>8.25</v>
      </c>
      <c r="E78" s="4">
        <v>8.25</v>
      </c>
      <c r="F78" s="4">
        <v>8.25</v>
      </c>
    </row>
    <row r="79" spans="1:6" x14ac:dyDescent="0.3">
      <c r="A79" s="3">
        <v>44676</v>
      </c>
      <c r="B79" s="4">
        <v>13.25</v>
      </c>
      <c r="C79" s="4">
        <v>11.25</v>
      </c>
      <c r="D79" s="4">
        <v>8.25</v>
      </c>
      <c r="E79" s="4">
        <v>8.25</v>
      </c>
      <c r="F79" s="4">
        <v>8.25</v>
      </c>
    </row>
    <row r="80" spans="1:6" x14ac:dyDescent="0.3">
      <c r="A80" s="3">
        <v>44677</v>
      </c>
      <c r="B80" s="4">
        <v>13.25</v>
      </c>
      <c r="C80" s="4">
        <v>11.25</v>
      </c>
      <c r="D80" s="4">
        <v>8.25</v>
      </c>
      <c r="E80" s="4">
        <v>8.25</v>
      </c>
      <c r="F80" s="4">
        <v>8.25</v>
      </c>
    </row>
    <row r="81" spans="1:6" x14ac:dyDescent="0.3">
      <c r="A81" s="3">
        <v>44678</v>
      </c>
      <c r="B81" s="4">
        <v>13.25</v>
      </c>
      <c r="C81" s="4">
        <v>11.25</v>
      </c>
      <c r="D81" s="4">
        <v>8.25</v>
      </c>
      <c r="E81" s="4">
        <v>8.25</v>
      </c>
      <c r="F81" s="4">
        <v>8.25</v>
      </c>
    </row>
    <row r="82" spans="1:6" x14ac:dyDescent="0.3">
      <c r="A82" s="3">
        <v>44679</v>
      </c>
      <c r="B82" s="4">
        <v>13.25</v>
      </c>
      <c r="C82" s="4">
        <v>11.25</v>
      </c>
      <c r="D82" s="4">
        <v>8.25</v>
      </c>
      <c r="E82" s="4">
        <v>8.25</v>
      </c>
      <c r="F82" s="4">
        <v>8.25</v>
      </c>
    </row>
    <row r="83" spans="1:6" x14ac:dyDescent="0.3">
      <c r="A83" s="3">
        <v>44680</v>
      </c>
      <c r="B83" s="4">
        <v>13.25</v>
      </c>
      <c r="C83" s="4">
        <v>11.25</v>
      </c>
      <c r="D83" s="4">
        <v>8.25</v>
      </c>
      <c r="E83" s="4">
        <v>8.25</v>
      </c>
      <c r="F83" s="4">
        <v>8.25</v>
      </c>
    </row>
    <row r="84" spans="1:6" x14ac:dyDescent="0.3">
      <c r="A84" s="3">
        <v>44683</v>
      </c>
      <c r="B84" s="4">
        <v>13.25</v>
      </c>
      <c r="C84" s="4">
        <v>11.25</v>
      </c>
      <c r="D84" s="4">
        <v>8.25</v>
      </c>
      <c r="E84" s="4">
        <v>8.25</v>
      </c>
      <c r="F84" s="4">
        <v>8.25</v>
      </c>
    </row>
    <row r="85" spans="1:6" x14ac:dyDescent="0.3">
      <c r="A85" s="3">
        <v>44684</v>
      </c>
      <c r="B85" s="4">
        <v>13.25</v>
      </c>
      <c r="C85" s="4">
        <v>11.25</v>
      </c>
      <c r="D85" s="4">
        <v>8.25</v>
      </c>
      <c r="E85" s="4">
        <v>8.25</v>
      </c>
      <c r="F85" s="4">
        <v>8.25</v>
      </c>
    </row>
    <row r="86" spans="1:6" x14ac:dyDescent="0.3">
      <c r="A86" s="3">
        <v>44685</v>
      </c>
      <c r="B86" s="4">
        <v>13.25</v>
      </c>
      <c r="C86" s="4">
        <v>11.25</v>
      </c>
      <c r="D86" s="4">
        <v>8.25</v>
      </c>
      <c r="E86" s="4">
        <v>8.25</v>
      </c>
      <c r="F86" s="4">
        <v>8.25</v>
      </c>
    </row>
    <row r="87" spans="1:6" x14ac:dyDescent="0.3">
      <c r="A87" s="3">
        <v>44686</v>
      </c>
      <c r="B87" s="4">
        <v>13.25</v>
      </c>
      <c r="C87" s="4">
        <v>11.25</v>
      </c>
      <c r="D87" s="4">
        <v>8.25</v>
      </c>
      <c r="E87" s="4">
        <v>8.25</v>
      </c>
      <c r="F87" s="4">
        <v>8.25</v>
      </c>
    </row>
    <row r="88" spans="1:6" x14ac:dyDescent="0.3">
      <c r="A88" s="3">
        <v>44687</v>
      </c>
      <c r="B88" s="4">
        <v>13.25</v>
      </c>
      <c r="C88" s="4">
        <v>11.25</v>
      </c>
      <c r="D88" s="4">
        <v>8.25</v>
      </c>
      <c r="E88" s="4">
        <v>8.25</v>
      </c>
      <c r="F88" s="4">
        <v>8.25</v>
      </c>
    </row>
    <row r="89" spans="1:6" x14ac:dyDescent="0.3">
      <c r="A89" s="3">
        <v>44690</v>
      </c>
      <c r="B89" s="4">
        <v>13.25</v>
      </c>
      <c r="C89" s="4">
        <v>11.25</v>
      </c>
      <c r="D89" s="4">
        <v>8.25</v>
      </c>
      <c r="E89" s="4">
        <v>8.25</v>
      </c>
      <c r="F89" s="4">
        <v>8.25</v>
      </c>
    </row>
    <row r="90" spans="1:6" x14ac:dyDescent="0.3">
      <c r="A90" s="3">
        <v>44691</v>
      </c>
      <c r="B90" s="4">
        <v>13.25</v>
      </c>
      <c r="C90" s="4">
        <v>11.25</v>
      </c>
      <c r="D90" s="4">
        <v>8.25</v>
      </c>
      <c r="E90" s="4">
        <v>8.25</v>
      </c>
      <c r="F90" s="4">
        <v>8.25</v>
      </c>
    </row>
    <row r="91" spans="1:6" x14ac:dyDescent="0.3">
      <c r="A91" s="3">
        <v>44692</v>
      </c>
      <c r="B91" s="4">
        <v>13.25</v>
      </c>
      <c r="C91" s="4">
        <v>11.25</v>
      </c>
      <c r="D91" s="4">
        <v>8.25</v>
      </c>
      <c r="E91" s="4">
        <v>8.25</v>
      </c>
      <c r="F91" s="4">
        <v>8.25</v>
      </c>
    </row>
    <row r="92" spans="1:6" x14ac:dyDescent="0.3">
      <c r="A92" s="3">
        <v>44693</v>
      </c>
      <c r="B92" s="4">
        <v>13.25</v>
      </c>
      <c r="C92" s="4">
        <v>11.25</v>
      </c>
      <c r="D92" s="4">
        <v>8.25</v>
      </c>
      <c r="E92" s="4">
        <v>8.25</v>
      </c>
      <c r="F92" s="4">
        <v>8.25</v>
      </c>
    </row>
    <row r="93" spans="1:6" x14ac:dyDescent="0.3">
      <c r="A93" s="3">
        <v>44694</v>
      </c>
      <c r="B93" s="4">
        <v>13.25</v>
      </c>
      <c r="C93" s="4">
        <v>11.75</v>
      </c>
      <c r="D93" s="4">
        <v>8.25</v>
      </c>
      <c r="E93" s="4">
        <v>8.25</v>
      </c>
      <c r="F93" s="4">
        <v>8.25</v>
      </c>
    </row>
    <row r="94" spans="1:6" x14ac:dyDescent="0.3">
      <c r="A94" s="3">
        <v>44697</v>
      </c>
      <c r="B94" s="4">
        <v>13.25</v>
      </c>
      <c r="C94" s="4">
        <v>11.75</v>
      </c>
      <c r="D94" s="4">
        <v>8.25</v>
      </c>
      <c r="E94" s="4">
        <v>8.25</v>
      </c>
      <c r="F94" s="4">
        <v>8.25</v>
      </c>
    </row>
    <row r="95" spans="1:6" x14ac:dyDescent="0.3">
      <c r="A95" s="3">
        <v>44698</v>
      </c>
      <c r="B95" s="4">
        <v>13.5</v>
      </c>
      <c r="C95" s="4">
        <v>12</v>
      </c>
      <c r="D95" s="4">
        <v>9.75</v>
      </c>
      <c r="E95" s="4">
        <v>8.25</v>
      </c>
      <c r="F95" s="4">
        <v>8.25</v>
      </c>
    </row>
    <row r="96" spans="1:6" x14ac:dyDescent="0.3">
      <c r="A96" s="3">
        <v>44699</v>
      </c>
      <c r="B96" s="4">
        <v>13.5</v>
      </c>
      <c r="C96" s="4">
        <v>12</v>
      </c>
      <c r="D96" s="4">
        <v>9.75</v>
      </c>
      <c r="E96" s="4">
        <v>8.25</v>
      </c>
      <c r="F96" s="4">
        <v>8.25</v>
      </c>
    </row>
    <row r="97" spans="1:6" x14ac:dyDescent="0.3">
      <c r="A97" s="3">
        <v>44700</v>
      </c>
      <c r="B97" s="4">
        <v>13.5</v>
      </c>
      <c r="C97" s="4">
        <v>12</v>
      </c>
      <c r="D97" s="4">
        <v>9.75</v>
      </c>
      <c r="E97" s="4">
        <v>8.25</v>
      </c>
      <c r="F97" s="4">
        <v>8.25</v>
      </c>
    </row>
    <row r="98" spans="1:6" x14ac:dyDescent="0.3">
      <c r="A98" s="3">
        <v>44701</v>
      </c>
      <c r="B98" s="4">
        <v>13.5</v>
      </c>
      <c r="C98" s="4">
        <v>12</v>
      </c>
      <c r="D98" s="4">
        <v>9.75</v>
      </c>
      <c r="E98" s="4">
        <v>8.25</v>
      </c>
      <c r="F98" s="4">
        <v>8.25</v>
      </c>
    </row>
    <row r="99" spans="1:6" x14ac:dyDescent="0.3">
      <c r="A99" s="3">
        <v>44704</v>
      </c>
      <c r="B99" s="4">
        <v>13.5</v>
      </c>
      <c r="C99" s="4">
        <v>12</v>
      </c>
      <c r="D99" s="4">
        <v>9.75</v>
      </c>
      <c r="E99" s="4">
        <v>8.25</v>
      </c>
      <c r="F99" s="4">
        <v>8.25</v>
      </c>
    </row>
    <row r="100" spans="1:6" x14ac:dyDescent="0.3">
      <c r="A100" s="3">
        <v>44705</v>
      </c>
      <c r="B100" s="4">
        <v>13.5</v>
      </c>
      <c r="C100" s="4">
        <v>12</v>
      </c>
      <c r="D100" s="4">
        <v>9.75</v>
      </c>
      <c r="E100" s="4">
        <v>8.25</v>
      </c>
      <c r="F100" s="4">
        <v>8.25</v>
      </c>
    </row>
    <row r="101" spans="1:6" x14ac:dyDescent="0.3">
      <c r="A101" s="3">
        <v>44706</v>
      </c>
      <c r="B101" s="4">
        <v>13.5</v>
      </c>
      <c r="C101" s="4">
        <v>12</v>
      </c>
      <c r="D101" s="4">
        <v>9.75</v>
      </c>
      <c r="E101" s="4">
        <v>8.25</v>
      </c>
      <c r="F101" s="4">
        <v>8.25</v>
      </c>
    </row>
    <row r="102" spans="1:6" x14ac:dyDescent="0.3">
      <c r="A102" s="3">
        <v>44707</v>
      </c>
      <c r="B102" s="4">
        <v>13.5</v>
      </c>
      <c r="C102" s="4">
        <v>12</v>
      </c>
      <c r="D102" s="4">
        <v>9.75</v>
      </c>
      <c r="E102" s="4">
        <v>8.25</v>
      </c>
      <c r="F102" s="4">
        <v>8.25</v>
      </c>
    </row>
    <row r="103" spans="1:6" x14ac:dyDescent="0.3">
      <c r="A103" s="3">
        <v>44708</v>
      </c>
      <c r="B103" s="4">
        <v>13.5</v>
      </c>
      <c r="C103" s="4">
        <v>12</v>
      </c>
      <c r="D103" s="4">
        <v>9.75</v>
      </c>
      <c r="E103" s="4">
        <v>8.25</v>
      </c>
      <c r="F103" s="4">
        <v>8.25</v>
      </c>
    </row>
    <row r="104" spans="1:6" x14ac:dyDescent="0.3">
      <c r="A104" s="3">
        <v>44711</v>
      </c>
      <c r="B104" s="4">
        <v>13.5</v>
      </c>
      <c r="C104" s="4">
        <v>12</v>
      </c>
      <c r="D104" s="4">
        <v>9.75</v>
      </c>
      <c r="E104" s="4">
        <v>8.25</v>
      </c>
      <c r="F104" s="4">
        <v>8.25</v>
      </c>
    </row>
    <row r="105" spans="1:6" x14ac:dyDescent="0.3">
      <c r="A105" s="3">
        <v>44712</v>
      </c>
      <c r="B105" s="4">
        <v>13.5</v>
      </c>
      <c r="C105" s="4">
        <v>12</v>
      </c>
      <c r="D105" s="4">
        <v>9.75</v>
      </c>
      <c r="E105" s="4">
        <v>8.25</v>
      </c>
      <c r="F105" s="4">
        <v>8.25</v>
      </c>
    </row>
    <row r="106" spans="1:6" x14ac:dyDescent="0.3">
      <c r="A106" s="3">
        <v>44713</v>
      </c>
      <c r="B106" s="4">
        <v>13.5</v>
      </c>
      <c r="C106" s="4">
        <v>12</v>
      </c>
      <c r="D106" s="4">
        <v>9.75</v>
      </c>
      <c r="E106" s="4">
        <v>8.25</v>
      </c>
      <c r="F106" s="4">
        <v>8.25</v>
      </c>
    </row>
    <row r="107" spans="1:6" x14ac:dyDescent="0.3">
      <c r="A107" s="3">
        <v>44714</v>
      </c>
      <c r="B107" s="4">
        <v>13.5</v>
      </c>
      <c r="C107" s="4">
        <v>12</v>
      </c>
      <c r="D107" s="4">
        <v>9.75</v>
      </c>
      <c r="E107" s="4">
        <v>8.25</v>
      </c>
      <c r="F107" s="4">
        <v>8.25</v>
      </c>
    </row>
    <row r="108" spans="1:6" x14ac:dyDescent="0.3">
      <c r="A108" s="3">
        <v>44715</v>
      </c>
      <c r="B108" s="4">
        <v>13.5</v>
      </c>
      <c r="C108" s="4">
        <v>12</v>
      </c>
      <c r="D108" s="4">
        <v>9.75</v>
      </c>
      <c r="E108" s="4">
        <v>8.25</v>
      </c>
      <c r="F108" s="4">
        <v>8.25</v>
      </c>
    </row>
    <row r="109" spans="1:6" x14ac:dyDescent="0.3">
      <c r="A109" s="3">
        <v>44718</v>
      </c>
      <c r="B109" s="4">
        <v>13.5</v>
      </c>
      <c r="C109" s="4">
        <v>12</v>
      </c>
      <c r="D109" s="4">
        <v>9.75</v>
      </c>
      <c r="E109" s="4">
        <v>8.25</v>
      </c>
      <c r="F109" s="4">
        <v>8.25</v>
      </c>
    </row>
    <row r="110" spans="1:6" x14ac:dyDescent="0.3">
      <c r="A110" s="3">
        <v>44719</v>
      </c>
      <c r="B110" s="4">
        <v>13.5</v>
      </c>
      <c r="C110" s="4">
        <v>12</v>
      </c>
      <c r="D110" s="4">
        <v>9.75</v>
      </c>
      <c r="E110" s="4">
        <v>8.25</v>
      </c>
      <c r="F110" s="4">
        <v>8.25</v>
      </c>
    </row>
    <row r="111" spans="1:6" x14ac:dyDescent="0.3">
      <c r="A111" s="3">
        <v>44720</v>
      </c>
      <c r="B111" s="4">
        <v>13.5</v>
      </c>
      <c r="C111" s="4">
        <v>12</v>
      </c>
      <c r="D111" s="4">
        <v>9.75</v>
      </c>
      <c r="E111" s="4">
        <v>8.25</v>
      </c>
      <c r="F111" s="4">
        <v>8.25</v>
      </c>
    </row>
    <row r="112" spans="1:6" x14ac:dyDescent="0.3">
      <c r="A112" s="3">
        <v>44721</v>
      </c>
      <c r="B112" s="4">
        <v>13.5</v>
      </c>
      <c r="C112" s="4">
        <v>12</v>
      </c>
      <c r="D112" s="4">
        <v>9.75</v>
      </c>
      <c r="E112" s="4">
        <v>8.25</v>
      </c>
      <c r="F112" s="4">
        <v>8.25</v>
      </c>
    </row>
    <row r="113" spans="1:6" x14ac:dyDescent="0.3">
      <c r="A113" s="3">
        <v>44722</v>
      </c>
      <c r="B113" s="4">
        <v>13.5</v>
      </c>
      <c r="C113" s="4">
        <v>12</v>
      </c>
      <c r="D113" s="4">
        <v>9.75</v>
      </c>
      <c r="E113" s="4">
        <v>8.25</v>
      </c>
      <c r="F113" s="4">
        <v>8.25</v>
      </c>
    </row>
    <row r="114" spans="1:6" x14ac:dyDescent="0.3">
      <c r="A114" s="3">
        <v>44725</v>
      </c>
      <c r="B114" s="4">
        <v>13.5</v>
      </c>
      <c r="C114" s="4">
        <v>12</v>
      </c>
      <c r="D114" s="4">
        <v>9.75</v>
      </c>
      <c r="E114" s="4">
        <v>8.25</v>
      </c>
      <c r="F114" s="4">
        <v>8.25</v>
      </c>
    </row>
    <row r="115" spans="1:6" x14ac:dyDescent="0.3">
      <c r="A115" s="3">
        <v>44726</v>
      </c>
      <c r="B115" s="4">
        <v>13.5</v>
      </c>
      <c r="C115" s="4">
        <v>12</v>
      </c>
      <c r="D115" s="4">
        <v>9.75</v>
      </c>
      <c r="E115" s="4">
        <v>8.25</v>
      </c>
      <c r="F115" s="4">
        <v>8.25</v>
      </c>
    </row>
    <row r="116" spans="1:6" x14ac:dyDescent="0.3">
      <c r="A116" s="3">
        <v>44727</v>
      </c>
      <c r="B116" s="4">
        <v>13.5</v>
      </c>
      <c r="C116" s="4">
        <v>12</v>
      </c>
      <c r="D116" s="4">
        <v>9.75</v>
      </c>
      <c r="E116" s="4">
        <v>8.25</v>
      </c>
      <c r="F116" s="4">
        <v>8.25</v>
      </c>
    </row>
    <row r="117" spans="1:6" x14ac:dyDescent="0.3">
      <c r="A117" s="3">
        <v>44729</v>
      </c>
      <c r="B117" s="4">
        <v>13.75</v>
      </c>
      <c r="C117" s="4">
        <v>12</v>
      </c>
      <c r="D117" s="4">
        <v>9.75</v>
      </c>
      <c r="E117" s="4">
        <v>8.25</v>
      </c>
      <c r="F117" s="4">
        <v>8.25</v>
      </c>
    </row>
    <row r="118" spans="1:6" x14ac:dyDescent="0.3">
      <c r="A118" s="3">
        <v>44732</v>
      </c>
      <c r="B118" s="4">
        <v>13.75</v>
      </c>
      <c r="C118" s="4">
        <v>12</v>
      </c>
      <c r="D118" s="4">
        <v>9.75</v>
      </c>
      <c r="E118" s="4">
        <v>8.25</v>
      </c>
      <c r="F118" s="4">
        <v>8.25</v>
      </c>
    </row>
    <row r="119" spans="1:6" x14ac:dyDescent="0.3">
      <c r="A119" s="3">
        <v>44733</v>
      </c>
      <c r="B119" s="4">
        <v>13.75</v>
      </c>
      <c r="C119" s="4">
        <v>12</v>
      </c>
      <c r="D119" s="4">
        <v>9.75</v>
      </c>
      <c r="E119" s="4">
        <v>8.25</v>
      </c>
      <c r="F119" s="4">
        <v>8.25</v>
      </c>
    </row>
    <row r="120" spans="1:6" x14ac:dyDescent="0.3">
      <c r="A120" s="3">
        <v>44734</v>
      </c>
      <c r="B120" s="4">
        <v>13.75</v>
      </c>
      <c r="C120" s="4">
        <v>12</v>
      </c>
      <c r="D120" s="4">
        <v>9.75</v>
      </c>
      <c r="E120" s="4">
        <v>8.25</v>
      </c>
      <c r="F120" s="4">
        <v>8.25</v>
      </c>
    </row>
    <row r="121" spans="1:6" x14ac:dyDescent="0.3">
      <c r="A121" s="3">
        <v>44735</v>
      </c>
      <c r="B121" s="4">
        <v>13.75</v>
      </c>
      <c r="C121" s="4">
        <v>12</v>
      </c>
      <c r="D121" s="4">
        <v>9.75</v>
      </c>
      <c r="E121" s="4">
        <v>8.25</v>
      </c>
      <c r="F121" s="4">
        <v>8.25</v>
      </c>
    </row>
    <row r="122" spans="1:6" x14ac:dyDescent="0.3">
      <c r="A122" s="3">
        <v>44736</v>
      </c>
      <c r="B122" s="4">
        <v>13.75</v>
      </c>
      <c r="C122" s="4">
        <v>12</v>
      </c>
      <c r="D122" s="4">
        <v>9.75</v>
      </c>
      <c r="E122" s="4">
        <v>8.25</v>
      </c>
      <c r="F122" s="4">
        <v>8.25</v>
      </c>
    </row>
    <row r="123" spans="1:6" x14ac:dyDescent="0.3">
      <c r="A123" s="3">
        <v>44739</v>
      </c>
      <c r="B123" s="4">
        <v>13.75</v>
      </c>
      <c r="C123" s="4">
        <v>12</v>
      </c>
      <c r="D123" s="4">
        <v>9.75</v>
      </c>
      <c r="E123" s="4">
        <v>8.25</v>
      </c>
      <c r="F123" s="4">
        <v>8.25</v>
      </c>
    </row>
    <row r="124" spans="1:6" x14ac:dyDescent="0.3">
      <c r="A124" s="3">
        <v>44740</v>
      </c>
      <c r="B124" s="4">
        <v>13.75</v>
      </c>
      <c r="C124" s="4">
        <v>12</v>
      </c>
      <c r="D124" s="4">
        <v>9.75</v>
      </c>
      <c r="E124" s="4">
        <v>8.25</v>
      </c>
      <c r="F124" s="4">
        <v>8.25</v>
      </c>
    </row>
    <row r="125" spans="1:6" x14ac:dyDescent="0.3">
      <c r="A125" s="3">
        <v>44741</v>
      </c>
      <c r="B125" s="4">
        <v>13.75</v>
      </c>
      <c r="C125" s="4">
        <v>12</v>
      </c>
      <c r="D125" s="4">
        <v>9.75</v>
      </c>
      <c r="E125" s="4">
        <v>8.25</v>
      </c>
      <c r="F125" s="4">
        <v>8.25</v>
      </c>
    </row>
    <row r="126" spans="1:6" x14ac:dyDescent="0.3">
      <c r="A126" s="3">
        <v>44742</v>
      </c>
      <c r="B126" s="4">
        <v>13.75</v>
      </c>
      <c r="C126" s="4">
        <v>12</v>
      </c>
      <c r="D126" s="4">
        <v>9.75</v>
      </c>
      <c r="E126" s="4">
        <v>8.25</v>
      </c>
      <c r="F126" s="4">
        <v>8.25</v>
      </c>
    </row>
    <row r="127" spans="1:6" x14ac:dyDescent="0.3">
      <c r="A127" s="3">
        <v>44743</v>
      </c>
      <c r="B127" s="4">
        <v>13.75</v>
      </c>
      <c r="C127" s="4">
        <v>12</v>
      </c>
      <c r="D127" s="4">
        <v>9.75</v>
      </c>
      <c r="E127" s="4">
        <v>8.25</v>
      </c>
      <c r="F127" s="4">
        <v>8.25</v>
      </c>
    </row>
    <row r="128" spans="1:6" x14ac:dyDescent="0.3">
      <c r="A128" s="3">
        <v>44746</v>
      </c>
      <c r="B128" s="4">
        <v>13.75</v>
      </c>
      <c r="C128" s="4">
        <v>12</v>
      </c>
      <c r="D128" s="4">
        <v>9.75</v>
      </c>
      <c r="E128" s="4">
        <v>8.25</v>
      </c>
      <c r="F128" s="4">
        <v>8.25</v>
      </c>
    </row>
    <row r="129" spans="1:6" x14ac:dyDescent="0.3">
      <c r="A129" s="3">
        <v>44747</v>
      </c>
      <c r="B129" s="4">
        <v>13.75</v>
      </c>
      <c r="C129" s="4">
        <v>12</v>
      </c>
      <c r="D129" s="4">
        <v>9.75</v>
      </c>
      <c r="E129" s="4">
        <v>8.25</v>
      </c>
      <c r="F129" s="4">
        <v>8.25</v>
      </c>
    </row>
    <row r="130" spans="1:6" x14ac:dyDescent="0.3">
      <c r="A130" s="3">
        <v>44748</v>
      </c>
      <c r="B130" s="4">
        <v>13.75</v>
      </c>
      <c r="C130" s="4">
        <v>12</v>
      </c>
      <c r="D130" s="4">
        <v>9.75</v>
      </c>
      <c r="E130" s="4">
        <v>8.25</v>
      </c>
      <c r="F130" s="4">
        <v>8.25</v>
      </c>
    </row>
    <row r="131" spans="1:6" x14ac:dyDescent="0.3">
      <c r="A131" s="3">
        <v>44749</v>
      </c>
      <c r="B131" s="4">
        <v>13.75</v>
      </c>
      <c r="C131" s="4">
        <v>12</v>
      </c>
      <c r="D131" s="4">
        <v>9.75</v>
      </c>
      <c r="E131" s="4">
        <v>8.25</v>
      </c>
      <c r="F131" s="4">
        <v>8.25</v>
      </c>
    </row>
    <row r="132" spans="1:6" x14ac:dyDescent="0.3">
      <c r="A132" s="3">
        <v>44750</v>
      </c>
      <c r="B132" s="4">
        <v>13.75</v>
      </c>
      <c r="C132" s="4">
        <v>12</v>
      </c>
      <c r="D132" s="4">
        <v>9.75</v>
      </c>
      <c r="E132" s="4">
        <v>8.25</v>
      </c>
      <c r="F132" s="4">
        <v>8.25</v>
      </c>
    </row>
    <row r="133" spans="1:6" x14ac:dyDescent="0.3">
      <c r="A133" s="3">
        <v>44753</v>
      </c>
      <c r="B133" s="4">
        <v>13.75</v>
      </c>
      <c r="C133" s="4">
        <v>12</v>
      </c>
      <c r="D133" s="4">
        <v>9.75</v>
      </c>
      <c r="E133" s="4">
        <v>8.25</v>
      </c>
      <c r="F133" s="4">
        <v>8.25</v>
      </c>
    </row>
    <row r="134" spans="1:6" x14ac:dyDescent="0.3">
      <c r="A134" s="3">
        <v>44754</v>
      </c>
      <c r="B134" s="4">
        <v>13.75</v>
      </c>
      <c r="C134" s="4">
        <v>12</v>
      </c>
      <c r="D134" s="4">
        <v>9.75</v>
      </c>
      <c r="E134" s="4">
        <v>8.25</v>
      </c>
      <c r="F134" s="4">
        <v>8.25</v>
      </c>
    </row>
    <row r="135" spans="1:6" x14ac:dyDescent="0.3">
      <c r="A135" s="3">
        <v>44755</v>
      </c>
      <c r="B135" s="4">
        <v>13.75</v>
      </c>
      <c r="C135" s="4">
        <v>12</v>
      </c>
      <c r="D135" s="4">
        <v>9.75</v>
      </c>
      <c r="E135" s="4">
        <v>8.25</v>
      </c>
      <c r="F135" s="4">
        <v>8.25</v>
      </c>
    </row>
    <row r="136" spans="1:6" x14ac:dyDescent="0.3">
      <c r="A136" s="3">
        <v>44756</v>
      </c>
      <c r="B136" s="4">
        <v>13.75</v>
      </c>
      <c r="C136" s="4">
        <v>12</v>
      </c>
      <c r="D136" s="4">
        <v>9.75</v>
      </c>
      <c r="E136" s="4">
        <v>8.25</v>
      </c>
      <c r="F136" s="4">
        <v>8.25</v>
      </c>
    </row>
    <row r="137" spans="1:6" x14ac:dyDescent="0.3">
      <c r="A137" s="3">
        <v>44757</v>
      </c>
      <c r="B137" s="4">
        <v>13.75</v>
      </c>
      <c r="C137" s="4">
        <v>12</v>
      </c>
      <c r="D137" s="4">
        <v>9.75</v>
      </c>
      <c r="E137" s="4">
        <v>8.25</v>
      </c>
      <c r="F137" s="4">
        <v>8.25</v>
      </c>
    </row>
    <row r="138" spans="1:6" x14ac:dyDescent="0.3">
      <c r="A138" s="3">
        <v>44760</v>
      </c>
      <c r="B138" s="4">
        <v>13.875</v>
      </c>
      <c r="C138" s="4">
        <v>11.875</v>
      </c>
      <c r="D138" s="4">
        <v>9</v>
      </c>
      <c r="E138" s="4">
        <v>9</v>
      </c>
      <c r="F138" s="4">
        <v>9</v>
      </c>
    </row>
    <row r="139" spans="1:6" x14ac:dyDescent="0.3">
      <c r="A139" s="3">
        <v>44761</v>
      </c>
      <c r="B139" s="4">
        <v>13.875</v>
      </c>
      <c r="C139" s="4">
        <v>11.875</v>
      </c>
      <c r="D139" s="4">
        <v>9</v>
      </c>
      <c r="E139" s="4">
        <v>9</v>
      </c>
      <c r="F139" s="4">
        <v>9</v>
      </c>
    </row>
    <row r="140" spans="1:6" x14ac:dyDescent="0.3">
      <c r="A140" s="3">
        <v>44762</v>
      </c>
      <c r="B140" s="4">
        <v>13.875</v>
      </c>
      <c r="C140" s="4">
        <v>11.875</v>
      </c>
      <c r="D140" s="4">
        <v>9</v>
      </c>
      <c r="E140" s="4">
        <v>9</v>
      </c>
      <c r="F140" s="4">
        <v>9</v>
      </c>
    </row>
    <row r="141" spans="1:6" x14ac:dyDescent="0.3">
      <c r="A141" s="3">
        <v>44763</v>
      </c>
      <c r="B141" s="4">
        <v>13.875</v>
      </c>
      <c r="C141" s="4">
        <v>11.875</v>
      </c>
      <c r="D141" s="4">
        <v>9</v>
      </c>
      <c r="E141" s="4">
        <v>9</v>
      </c>
      <c r="F141" s="4">
        <v>9</v>
      </c>
    </row>
    <row r="142" spans="1:6" x14ac:dyDescent="0.3">
      <c r="A142" s="3">
        <v>44764</v>
      </c>
      <c r="B142" s="4">
        <v>14</v>
      </c>
      <c r="C142" s="4">
        <v>11.75</v>
      </c>
      <c r="D142" s="4">
        <v>9.25</v>
      </c>
      <c r="E142" s="4">
        <v>8.5</v>
      </c>
      <c r="F142" s="4">
        <v>8.25</v>
      </c>
    </row>
    <row r="143" spans="1:6" x14ac:dyDescent="0.3">
      <c r="A143" s="3">
        <v>44767</v>
      </c>
      <c r="B143" s="4">
        <v>14</v>
      </c>
      <c r="C143" s="4">
        <v>11.75</v>
      </c>
      <c r="D143" s="4">
        <v>9.25</v>
      </c>
      <c r="E143" s="4">
        <v>8.5</v>
      </c>
      <c r="F143" s="4">
        <v>8.25</v>
      </c>
    </row>
    <row r="144" spans="1:6" x14ac:dyDescent="0.3">
      <c r="A144" s="3">
        <v>44768</v>
      </c>
      <c r="B144" s="4">
        <v>14</v>
      </c>
      <c r="C144" s="4">
        <v>11.75</v>
      </c>
      <c r="D144" s="4">
        <v>9.25</v>
      </c>
      <c r="E144" s="4">
        <v>8.5</v>
      </c>
      <c r="F144" s="4">
        <v>8.25</v>
      </c>
    </row>
    <row r="145" spans="1:6" x14ac:dyDescent="0.3">
      <c r="A145" s="3">
        <v>44769</v>
      </c>
      <c r="B145" s="4">
        <v>14</v>
      </c>
      <c r="C145" s="4">
        <v>11.75</v>
      </c>
      <c r="D145" s="4">
        <v>9.25</v>
      </c>
      <c r="E145" s="4">
        <v>8.5</v>
      </c>
      <c r="F145" s="4">
        <v>8.25</v>
      </c>
    </row>
    <row r="146" spans="1:6" x14ac:dyDescent="0.3">
      <c r="A146" s="3">
        <v>44770</v>
      </c>
      <c r="B146" s="4">
        <v>14</v>
      </c>
      <c r="C146" s="4">
        <v>11.75</v>
      </c>
      <c r="D146" s="4">
        <v>9.25</v>
      </c>
      <c r="E146" s="4">
        <v>8.5</v>
      </c>
      <c r="F146" s="4">
        <v>8.25</v>
      </c>
    </row>
    <row r="147" spans="1:6" x14ac:dyDescent="0.3">
      <c r="A147" s="3">
        <v>44771</v>
      </c>
      <c r="B147" s="4">
        <v>14</v>
      </c>
      <c r="C147" s="4">
        <v>12.25</v>
      </c>
      <c r="D147" s="4">
        <v>9.25</v>
      </c>
      <c r="E147" s="4">
        <v>8.5</v>
      </c>
      <c r="F147" s="4">
        <v>8.25</v>
      </c>
    </row>
    <row r="148" spans="1:6" x14ac:dyDescent="0.3">
      <c r="A148" s="3">
        <v>44774</v>
      </c>
      <c r="B148" s="4">
        <v>14</v>
      </c>
      <c r="C148" s="4">
        <v>12</v>
      </c>
      <c r="D148" s="4">
        <v>9.25</v>
      </c>
      <c r="E148" s="4">
        <v>8.5</v>
      </c>
      <c r="F148" s="4">
        <v>8.25</v>
      </c>
    </row>
    <row r="149" spans="1:6" x14ac:dyDescent="0.3">
      <c r="A149" s="3">
        <v>44775</v>
      </c>
      <c r="B149" s="4">
        <v>14</v>
      </c>
      <c r="C149" s="4">
        <v>12</v>
      </c>
      <c r="D149" s="4">
        <v>9.25</v>
      </c>
      <c r="E149" s="4">
        <v>8.5</v>
      </c>
      <c r="F149" s="4">
        <v>8.25</v>
      </c>
    </row>
    <row r="150" spans="1:6" x14ac:dyDescent="0.3">
      <c r="A150" s="3">
        <v>44776</v>
      </c>
      <c r="B150" s="4">
        <v>14</v>
      </c>
      <c r="C150" s="4">
        <v>12</v>
      </c>
      <c r="D150" s="4">
        <v>9.25</v>
      </c>
      <c r="E150" s="4">
        <v>8.5</v>
      </c>
      <c r="F150" s="4">
        <v>8.25</v>
      </c>
    </row>
    <row r="151" spans="1:6" x14ac:dyDescent="0.3">
      <c r="A151" s="3">
        <v>44777</v>
      </c>
      <c r="B151" s="4">
        <v>13.875</v>
      </c>
      <c r="C151" s="4">
        <v>12</v>
      </c>
      <c r="D151" s="4">
        <v>9.25</v>
      </c>
      <c r="E151" s="4">
        <v>8.5</v>
      </c>
      <c r="F151" s="4">
        <v>8.25</v>
      </c>
    </row>
    <row r="152" spans="1:6" x14ac:dyDescent="0.3">
      <c r="A152" s="3">
        <v>44778</v>
      </c>
      <c r="B152" s="4">
        <v>14</v>
      </c>
      <c r="C152" s="4">
        <v>12.25</v>
      </c>
      <c r="D152" s="4">
        <v>9.25</v>
      </c>
      <c r="E152" s="4">
        <v>8.5</v>
      </c>
      <c r="F152" s="4">
        <v>8.25</v>
      </c>
    </row>
    <row r="153" spans="1:6" x14ac:dyDescent="0.3">
      <c r="A153" s="3">
        <v>44781</v>
      </c>
      <c r="B153" s="4">
        <v>14</v>
      </c>
      <c r="C153" s="4">
        <v>12.25</v>
      </c>
      <c r="D153" s="4">
        <v>9.25</v>
      </c>
      <c r="E153" s="4">
        <v>8.5</v>
      </c>
      <c r="F153" s="4">
        <v>8.25</v>
      </c>
    </row>
    <row r="154" spans="1:6" x14ac:dyDescent="0.3">
      <c r="A154" s="3">
        <v>44782</v>
      </c>
      <c r="B154" s="4">
        <v>14</v>
      </c>
      <c r="C154" s="4">
        <v>12</v>
      </c>
      <c r="D154" s="4">
        <v>9.25</v>
      </c>
      <c r="E154" s="4">
        <v>8.5</v>
      </c>
      <c r="F154" s="4">
        <v>8.25</v>
      </c>
    </row>
    <row r="155" spans="1:6" x14ac:dyDescent="0.3">
      <c r="A155" s="3">
        <v>44783</v>
      </c>
      <c r="B155" s="4">
        <v>14</v>
      </c>
      <c r="C155" s="4">
        <v>12</v>
      </c>
      <c r="D155" s="4">
        <v>9.25</v>
      </c>
      <c r="E155" s="4">
        <v>8.5</v>
      </c>
      <c r="F155" s="4">
        <v>8.25</v>
      </c>
    </row>
    <row r="156" spans="1:6" x14ac:dyDescent="0.3">
      <c r="A156" s="3">
        <v>44784</v>
      </c>
      <c r="B156" s="4">
        <v>14</v>
      </c>
      <c r="C156" s="4">
        <v>12</v>
      </c>
      <c r="D156" s="4">
        <v>9.25</v>
      </c>
      <c r="E156" s="4">
        <v>8.5</v>
      </c>
      <c r="F156" s="4">
        <v>8.25</v>
      </c>
    </row>
    <row r="157" spans="1:6" x14ac:dyDescent="0.3">
      <c r="A157" s="3">
        <v>44785</v>
      </c>
      <c r="B157" s="4">
        <v>13.75</v>
      </c>
      <c r="C157" s="4">
        <v>12</v>
      </c>
      <c r="D157" s="4">
        <v>9.25</v>
      </c>
      <c r="E157" s="4">
        <v>8.5</v>
      </c>
      <c r="F157" s="4">
        <v>8.25</v>
      </c>
    </row>
    <row r="158" spans="1:6" x14ac:dyDescent="0.3">
      <c r="A158" s="3">
        <v>44788</v>
      </c>
      <c r="B158" s="4">
        <v>13.75</v>
      </c>
      <c r="C158" s="4">
        <v>12</v>
      </c>
      <c r="D158" s="4">
        <v>9.25</v>
      </c>
      <c r="E158" s="4">
        <v>8.5</v>
      </c>
      <c r="F158" s="4">
        <v>8.25</v>
      </c>
    </row>
    <row r="159" spans="1:6" x14ac:dyDescent="0.3">
      <c r="A159" s="3">
        <v>44789</v>
      </c>
      <c r="B159" s="4">
        <v>13.75</v>
      </c>
      <c r="C159" s="4">
        <v>12</v>
      </c>
      <c r="D159" s="4">
        <v>9.25</v>
      </c>
      <c r="E159" s="4">
        <v>8.5</v>
      </c>
      <c r="F159" s="4">
        <v>8.25</v>
      </c>
    </row>
    <row r="160" spans="1:6" x14ac:dyDescent="0.3">
      <c r="A160" s="3">
        <v>44790</v>
      </c>
      <c r="B160" s="4">
        <v>13.75</v>
      </c>
      <c r="C160" s="4">
        <v>12</v>
      </c>
      <c r="D160" s="4">
        <v>9.25</v>
      </c>
      <c r="E160" s="4">
        <v>8.5</v>
      </c>
      <c r="F160" s="4">
        <v>8.25</v>
      </c>
    </row>
    <row r="161" spans="1:6" x14ac:dyDescent="0.3">
      <c r="A161" s="3">
        <v>44791</v>
      </c>
      <c r="B161" s="4">
        <v>13.75</v>
      </c>
      <c r="C161" s="4">
        <v>12</v>
      </c>
      <c r="D161" s="4">
        <v>9.25</v>
      </c>
      <c r="E161" s="4">
        <v>8.5</v>
      </c>
      <c r="F161" s="4">
        <v>8.25</v>
      </c>
    </row>
    <row r="162" spans="1:6" x14ac:dyDescent="0.3">
      <c r="A162" s="3">
        <v>44792</v>
      </c>
      <c r="B162" s="4">
        <v>13.75</v>
      </c>
      <c r="C162" s="4">
        <v>12</v>
      </c>
      <c r="D162" s="4">
        <v>9.25</v>
      </c>
      <c r="E162" s="4">
        <v>8.5</v>
      </c>
      <c r="F162" s="4">
        <v>8.25</v>
      </c>
    </row>
    <row r="163" spans="1:6" x14ac:dyDescent="0.3">
      <c r="A163" s="3">
        <v>44795</v>
      </c>
      <c r="B163" s="4">
        <v>13.75</v>
      </c>
      <c r="C163" s="4">
        <v>12</v>
      </c>
      <c r="D163" s="4">
        <v>9.25</v>
      </c>
      <c r="E163" s="4">
        <v>8.5</v>
      </c>
      <c r="F163" s="4">
        <v>8.25</v>
      </c>
    </row>
    <row r="164" spans="1:6" x14ac:dyDescent="0.3">
      <c r="A164" s="3">
        <v>44796</v>
      </c>
      <c r="B164" s="4">
        <v>13.75</v>
      </c>
      <c r="C164" s="4">
        <v>12</v>
      </c>
      <c r="D164" s="4">
        <v>9.25</v>
      </c>
      <c r="E164" s="4">
        <v>8.5</v>
      </c>
      <c r="F164" s="4">
        <v>8.25</v>
      </c>
    </row>
    <row r="165" spans="1:6" x14ac:dyDescent="0.3">
      <c r="A165" s="3">
        <v>44797</v>
      </c>
      <c r="B165" s="4">
        <v>13.75</v>
      </c>
      <c r="C165" s="4">
        <v>12</v>
      </c>
      <c r="D165" s="4">
        <v>9.25</v>
      </c>
      <c r="E165" s="4">
        <v>8.5</v>
      </c>
      <c r="F165" s="4">
        <v>8.25</v>
      </c>
    </row>
    <row r="166" spans="1:6" x14ac:dyDescent="0.3">
      <c r="A166" s="3">
        <v>44798</v>
      </c>
      <c r="B166" s="4">
        <v>13.75</v>
      </c>
      <c r="C166" s="4">
        <v>12</v>
      </c>
      <c r="D166" s="4">
        <v>9.25</v>
      </c>
      <c r="E166" s="4">
        <v>8.5</v>
      </c>
      <c r="F166" s="4">
        <v>8.25</v>
      </c>
    </row>
    <row r="167" spans="1:6" x14ac:dyDescent="0.3">
      <c r="A167" s="3">
        <v>44799</v>
      </c>
      <c r="B167" s="4">
        <v>13.75</v>
      </c>
      <c r="C167" s="4">
        <v>12</v>
      </c>
      <c r="D167" s="4">
        <v>9.25</v>
      </c>
      <c r="E167" s="4">
        <v>8.5</v>
      </c>
      <c r="F167" s="4">
        <v>8.25</v>
      </c>
    </row>
    <row r="168" spans="1:6" x14ac:dyDescent="0.3">
      <c r="A168" s="3">
        <v>44802</v>
      </c>
      <c r="B168" s="4">
        <v>13.75</v>
      </c>
      <c r="C168" s="4">
        <v>12</v>
      </c>
      <c r="D168" s="4">
        <v>9.25</v>
      </c>
      <c r="E168" s="4">
        <v>8.5</v>
      </c>
      <c r="F168" s="4">
        <v>8.25</v>
      </c>
    </row>
    <row r="169" spans="1:6" x14ac:dyDescent="0.3">
      <c r="A169" s="3">
        <v>44803</v>
      </c>
      <c r="B169" s="4">
        <v>13.75</v>
      </c>
      <c r="C169" s="4">
        <v>12</v>
      </c>
      <c r="D169" s="4">
        <v>9.25</v>
      </c>
      <c r="E169" s="4">
        <v>8.5</v>
      </c>
      <c r="F169" s="4">
        <v>8.25</v>
      </c>
    </row>
    <row r="170" spans="1:6" x14ac:dyDescent="0.3">
      <c r="A170" s="3">
        <v>44804</v>
      </c>
      <c r="B170" s="4">
        <v>13.75</v>
      </c>
      <c r="C170" s="4">
        <v>12</v>
      </c>
      <c r="D170" s="4">
        <v>9.25</v>
      </c>
      <c r="E170" s="4">
        <v>8.5</v>
      </c>
      <c r="F170" s="4">
        <v>8.25</v>
      </c>
    </row>
    <row r="171" spans="1:6" x14ac:dyDescent="0.3">
      <c r="A171" s="3">
        <v>44805</v>
      </c>
      <c r="B171" s="4">
        <v>13.75</v>
      </c>
      <c r="C171" s="4">
        <v>12</v>
      </c>
      <c r="D171" s="4">
        <v>9.25</v>
      </c>
      <c r="E171" s="4">
        <v>8.5</v>
      </c>
      <c r="F171" s="4">
        <v>8.25</v>
      </c>
    </row>
    <row r="172" spans="1:6" x14ac:dyDescent="0.3">
      <c r="A172" s="3">
        <v>44806</v>
      </c>
      <c r="B172" s="4">
        <v>13.75</v>
      </c>
      <c r="C172" s="4">
        <v>12</v>
      </c>
      <c r="D172" s="4">
        <v>9.25</v>
      </c>
      <c r="E172" s="4">
        <v>8.5</v>
      </c>
      <c r="F172" s="4">
        <v>8.25</v>
      </c>
    </row>
    <row r="173" spans="1:6" x14ac:dyDescent="0.3">
      <c r="A173" s="3">
        <v>44809</v>
      </c>
      <c r="B173" s="4">
        <v>13.75</v>
      </c>
      <c r="C173" s="4">
        <v>12</v>
      </c>
      <c r="D173" s="4">
        <v>9.25</v>
      </c>
      <c r="E173" s="4">
        <v>8.5</v>
      </c>
      <c r="F173" s="4">
        <v>8.25</v>
      </c>
    </row>
    <row r="174" spans="1:6" x14ac:dyDescent="0.3">
      <c r="A174" s="3">
        <v>44810</v>
      </c>
      <c r="B174" s="4">
        <v>13.75</v>
      </c>
      <c r="C174" s="4">
        <v>12</v>
      </c>
      <c r="D174" s="4">
        <v>9.25</v>
      </c>
      <c r="E174" s="4">
        <v>8.5</v>
      </c>
      <c r="F174" s="4">
        <v>8.25</v>
      </c>
    </row>
    <row r="175" spans="1:6" x14ac:dyDescent="0.3">
      <c r="A175" s="3">
        <v>44812</v>
      </c>
      <c r="B175" s="4">
        <v>13.75</v>
      </c>
      <c r="C175" s="4">
        <v>12</v>
      </c>
      <c r="D175" s="4">
        <v>9.25</v>
      </c>
      <c r="E175" s="4">
        <v>8.5</v>
      </c>
      <c r="F175" s="4">
        <v>8.25</v>
      </c>
    </row>
    <row r="176" spans="1:6" x14ac:dyDescent="0.3">
      <c r="A176" s="3">
        <v>44813</v>
      </c>
      <c r="B176" s="4">
        <v>13.75</v>
      </c>
      <c r="C176" s="4">
        <v>12</v>
      </c>
      <c r="D176" s="4">
        <v>9.25</v>
      </c>
      <c r="E176" s="4">
        <v>8.5</v>
      </c>
      <c r="F176" s="4">
        <v>8.25</v>
      </c>
    </row>
    <row r="177" spans="1:6" x14ac:dyDescent="0.3">
      <c r="A177" s="3">
        <v>44816</v>
      </c>
      <c r="B177" s="4">
        <v>13.75</v>
      </c>
      <c r="C177" s="4">
        <v>12</v>
      </c>
      <c r="D177" s="4">
        <v>9.25</v>
      </c>
      <c r="E177" s="4">
        <v>8.5</v>
      </c>
      <c r="F177" s="4">
        <v>8.25</v>
      </c>
    </row>
    <row r="178" spans="1:6" x14ac:dyDescent="0.3">
      <c r="A178" s="3">
        <v>44817</v>
      </c>
      <c r="B178" s="4">
        <v>13.75</v>
      </c>
      <c r="C178" s="4">
        <v>12</v>
      </c>
      <c r="D178" s="4">
        <v>9.25</v>
      </c>
      <c r="E178" s="4">
        <v>8.5</v>
      </c>
      <c r="F178" s="4">
        <v>8.25</v>
      </c>
    </row>
    <row r="179" spans="1:6" x14ac:dyDescent="0.3">
      <c r="A179" s="3">
        <v>44818</v>
      </c>
      <c r="B179" s="4">
        <v>13.75</v>
      </c>
      <c r="C179" s="4">
        <v>12</v>
      </c>
      <c r="D179" s="4">
        <v>9.25</v>
      </c>
      <c r="E179" s="4">
        <v>8.5</v>
      </c>
      <c r="F179" s="4">
        <v>8.25</v>
      </c>
    </row>
    <row r="180" spans="1:6" x14ac:dyDescent="0.3">
      <c r="A180" s="3">
        <v>44819</v>
      </c>
      <c r="B180" s="4">
        <v>13.75</v>
      </c>
      <c r="C180" s="4">
        <v>12.125</v>
      </c>
      <c r="D180" s="4">
        <v>9.5</v>
      </c>
      <c r="E180" s="4">
        <v>9</v>
      </c>
      <c r="F180" s="4">
        <v>9</v>
      </c>
    </row>
    <row r="181" spans="1:6" x14ac:dyDescent="0.3">
      <c r="A181" s="3">
        <v>44820</v>
      </c>
      <c r="B181" s="4">
        <v>13.75</v>
      </c>
      <c r="C181" s="4">
        <v>12.125</v>
      </c>
      <c r="D181" s="4">
        <v>9</v>
      </c>
      <c r="E181" s="4">
        <v>9</v>
      </c>
      <c r="F181" s="4">
        <v>9</v>
      </c>
    </row>
    <row r="182" spans="1:6" x14ac:dyDescent="0.3">
      <c r="A182" s="3">
        <v>44823</v>
      </c>
      <c r="B182" s="4">
        <v>13.75</v>
      </c>
      <c r="C182" s="4">
        <v>12.125</v>
      </c>
      <c r="D182" s="4">
        <v>9</v>
      </c>
      <c r="E182" s="4">
        <v>9</v>
      </c>
      <c r="F182" s="4">
        <v>9</v>
      </c>
    </row>
    <row r="183" spans="1:6" x14ac:dyDescent="0.3">
      <c r="A183" s="3">
        <v>44824</v>
      </c>
      <c r="B183" s="4">
        <v>13.75</v>
      </c>
      <c r="C183" s="4">
        <v>12.125</v>
      </c>
      <c r="D183" s="4">
        <v>9</v>
      </c>
      <c r="E183" s="4">
        <v>9</v>
      </c>
      <c r="F183" s="4">
        <v>9</v>
      </c>
    </row>
    <row r="184" spans="1:6" x14ac:dyDescent="0.3">
      <c r="A184" s="3">
        <v>44825</v>
      </c>
      <c r="B184" s="4">
        <v>13.75</v>
      </c>
      <c r="C184" s="4">
        <v>12.125</v>
      </c>
      <c r="D184" s="4">
        <v>9</v>
      </c>
      <c r="E184" s="4">
        <v>9</v>
      </c>
      <c r="F184" s="4">
        <v>9</v>
      </c>
    </row>
    <row r="185" spans="1:6" x14ac:dyDescent="0.3">
      <c r="A185" s="3">
        <v>44826</v>
      </c>
      <c r="B185" s="4">
        <v>13.75</v>
      </c>
      <c r="C185" s="4">
        <v>12.125</v>
      </c>
      <c r="D185" s="4">
        <v>9</v>
      </c>
      <c r="E185" s="4">
        <v>9</v>
      </c>
      <c r="F185" s="4">
        <v>9</v>
      </c>
    </row>
    <row r="186" spans="1:6" x14ac:dyDescent="0.3">
      <c r="A186" s="3">
        <v>44827</v>
      </c>
      <c r="B186" s="4">
        <v>13.75</v>
      </c>
      <c r="C186" s="4">
        <v>12.125</v>
      </c>
      <c r="D186" s="4">
        <v>9</v>
      </c>
      <c r="E186" s="4">
        <v>9</v>
      </c>
      <c r="F186" s="4">
        <v>9</v>
      </c>
    </row>
    <row r="187" spans="1:6" x14ac:dyDescent="0.3">
      <c r="A187" s="3">
        <v>44830</v>
      </c>
      <c r="B187" s="4">
        <v>13.75</v>
      </c>
      <c r="C187" s="4">
        <v>12</v>
      </c>
      <c r="D187" s="4">
        <v>9.5</v>
      </c>
      <c r="E187" s="4">
        <v>8.5</v>
      </c>
      <c r="F187" s="4">
        <v>8.5</v>
      </c>
    </row>
    <row r="188" spans="1:6" x14ac:dyDescent="0.3">
      <c r="A188" s="3">
        <v>44831</v>
      </c>
      <c r="B188" s="4">
        <v>13.75</v>
      </c>
      <c r="C188" s="4">
        <v>12</v>
      </c>
      <c r="D188" s="4">
        <v>9.5</v>
      </c>
      <c r="E188" s="4">
        <v>8.5</v>
      </c>
      <c r="F188" s="4">
        <v>8.5</v>
      </c>
    </row>
    <row r="189" spans="1:6" x14ac:dyDescent="0.3">
      <c r="A189" s="3">
        <v>44832</v>
      </c>
      <c r="B189" s="4">
        <v>13.75</v>
      </c>
      <c r="C189" s="4">
        <v>12</v>
      </c>
      <c r="D189" s="4">
        <v>9.5</v>
      </c>
      <c r="E189" s="4">
        <v>8.5</v>
      </c>
      <c r="F189" s="4">
        <v>8.5</v>
      </c>
    </row>
    <row r="190" spans="1:6" x14ac:dyDescent="0.3">
      <c r="A190" s="3">
        <v>44833</v>
      </c>
      <c r="B190" s="4">
        <v>13.75</v>
      </c>
      <c r="C190" s="4">
        <v>12</v>
      </c>
      <c r="D190" s="4">
        <v>9.5</v>
      </c>
      <c r="E190" s="4">
        <v>8.5</v>
      </c>
      <c r="F190" s="4">
        <v>8.5</v>
      </c>
    </row>
    <row r="191" spans="1:6" x14ac:dyDescent="0.3">
      <c r="A191" s="3">
        <v>44834</v>
      </c>
      <c r="B191" s="4">
        <v>13.75</v>
      </c>
      <c r="C191" s="4">
        <v>12</v>
      </c>
      <c r="D191" s="4">
        <v>9.5</v>
      </c>
      <c r="E191" s="4">
        <v>8.5</v>
      </c>
      <c r="F191" s="4">
        <v>8.5</v>
      </c>
    </row>
    <row r="192" spans="1:6" x14ac:dyDescent="0.3">
      <c r="A192" s="3">
        <v>44837</v>
      </c>
      <c r="B192" s="4">
        <v>13.75</v>
      </c>
      <c r="C192" s="4">
        <v>12</v>
      </c>
      <c r="D192" s="4">
        <v>9.5</v>
      </c>
      <c r="E192" s="4">
        <v>8.5</v>
      </c>
      <c r="F192" s="4">
        <v>8.5</v>
      </c>
    </row>
    <row r="193" spans="1:6" x14ac:dyDescent="0.3">
      <c r="A193" s="3">
        <v>44838</v>
      </c>
      <c r="B193" s="4">
        <v>13.75</v>
      </c>
      <c r="C193" s="4">
        <v>12</v>
      </c>
      <c r="D193" s="4">
        <v>9.5</v>
      </c>
      <c r="E193" s="4">
        <v>8.5</v>
      </c>
      <c r="F193" s="4">
        <v>8.5</v>
      </c>
    </row>
    <row r="194" spans="1:6" x14ac:dyDescent="0.3">
      <c r="A194" s="3">
        <v>44839</v>
      </c>
      <c r="B194" s="4">
        <v>13.75</v>
      </c>
      <c r="C194" s="4">
        <v>12</v>
      </c>
      <c r="D194" s="4">
        <v>9.5</v>
      </c>
      <c r="E194" s="4">
        <v>8.5</v>
      </c>
      <c r="F194" s="4">
        <v>8.5</v>
      </c>
    </row>
    <row r="195" spans="1:6" x14ac:dyDescent="0.3">
      <c r="A195" s="3">
        <v>44840</v>
      </c>
      <c r="B195" s="4">
        <v>13.75</v>
      </c>
      <c r="C195" s="4">
        <v>11.5</v>
      </c>
      <c r="D195" s="4">
        <v>9.5</v>
      </c>
      <c r="E195" s="4">
        <v>8.5</v>
      </c>
      <c r="F195" s="4">
        <v>8.5</v>
      </c>
    </row>
    <row r="196" spans="1:6" x14ac:dyDescent="0.3">
      <c r="A196" s="3">
        <v>44841</v>
      </c>
      <c r="B196" s="4">
        <v>13.75</v>
      </c>
      <c r="C196" s="4">
        <v>11.5</v>
      </c>
      <c r="D196" s="4">
        <v>9.5</v>
      </c>
      <c r="E196" s="4">
        <v>8.5</v>
      </c>
      <c r="F196" s="4">
        <v>8.5</v>
      </c>
    </row>
    <row r="197" spans="1:6" x14ac:dyDescent="0.3">
      <c r="A197" s="3">
        <v>44844</v>
      </c>
      <c r="B197" s="4">
        <v>13.75</v>
      </c>
      <c r="C197" s="4">
        <v>11.5</v>
      </c>
      <c r="D197" s="4">
        <v>9.5</v>
      </c>
      <c r="E197" s="4">
        <v>8.5</v>
      </c>
      <c r="F197" s="4">
        <v>8.5</v>
      </c>
    </row>
    <row r="198" spans="1:6" x14ac:dyDescent="0.3">
      <c r="A198" s="3">
        <v>44845</v>
      </c>
      <c r="B198" s="4">
        <v>13.75</v>
      </c>
      <c r="C198" s="4">
        <v>11.5</v>
      </c>
      <c r="D198" s="4">
        <v>9.5</v>
      </c>
      <c r="E198" s="4">
        <v>8.5</v>
      </c>
      <c r="F198" s="4">
        <v>8.5</v>
      </c>
    </row>
    <row r="199" spans="1:6" x14ac:dyDescent="0.3">
      <c r="A199" s="3">
        <v>44847</v>
      </c>
      <c r="B199" s="4">
        <v>13.75</v>
      </c>
      <c r="C199" s="4">
        <v>11.5</v>
      </c>
      <c r="D199" s="4">
        <v>9.5</v>
      </c>
      <c r="E199" s="4">
        <v>8.5</v>
      </c>
      <c r="F199" s="4">
        <v>8.5</v>
      </c>
    </row>
    <row r="200" spans="1:6" x14ac:dyDescent="0.3">
      <c r="A200" s="3">
        <v>44848</v>
      </c>
      <c r="B200" s="4">
        <v>13.75</v>
      </c>
      <c r="C200" s="4">
        <v>11.5</v>
      </c>
      <c r="D200" s="4">
        <v>9.5</v>
      </c>
      <c r="E200" s="4">
        <v>8.5</v>
      </c>
      <c r="F200" s="4">
        <v>8.5</v>
      </c>
    </row>
    <row r="201" spans="1:6" x14ac:dyDescent="0.3">
      <c r="A201" s="3">
        <v>44851</v>
      </c>
      <c r="B201" s="4">
        <v>13.75</v>
      </c>
      <c r="C201" s="4">
        <v>11.5</v>
      </c>
      <c r="D201" s="4">
        <v>10</v>
      </c>
      <c r="E201" s="4">
        <v>9</v>
      </c>
      <c r="F201" s="4">
        <v>9</v>
      </c>
    </row>
    <row r="202" spans="1:6" x14ac:dyDescent="0.3">
      <c r="A202" s="3">
        <v>44852</v>
      </c>
      <c r="B202" s="4">
        <v>13.75</v>
      </c>
      <c r="C202" s="4">
        <v>11.5</v>
      </c>
      <c r="D202" s="4">
        <v>10</v>
      </c>
      <c r="E202" s="4">
        <v>9</v>
      </c>
      <c r="F202" s="4">
        <v>9</v>
      </c>
    </row>
    <row r="203" spans="1:6" x14ac:dyDescent="0.3">
      <c r="A203" s="3">
        <v>44853</v>
      </c>
      <c r="B203" s="4">
        <v>13.75</v>
      </c>
      <c r="C203" s="4">
        <v>11.5</v>
      </c>
      <c r="D203" s="4">
        <v>10</v>
      </c>
      <c r="E203" s="4">
        <v>9</v>
      </c>
      <c r="F203" s="4">
        <v>9</v>
      </c>
    </row>
    <row r="204" spans="1:6" x14ac:dyDescent="0.3">
      <c r="A204" s="3">
        <v>44854</v>
      </c>
      <c r="B204" s="4">
        <v>13.75</v>
      </c>
      <c r="C204" s="4">
        <v>11.5</v>
      </c>
      <c r="D204" s="4">
        <v>10</v>
      </c>
      <c r="E204" s="4">
        <v>9</v>
      </c>
      <c r="F204" s="4">
        <v>9</v>
      </c>
    </row>
    <row r="205" spans="1:6" x14ac:dyDescent="0.3">
      <c r="A205" s="3">
        <v>44855</v>
      </c>
      <c r="B205" s="4">
        <v>13.75</v>
      </c>
      <c r="C205" s="4">
        <v>11.5</v>
      </c>
      <c r="D205" s="4">
        <v>9.5</v>
      </c>
      <c r="E205" s="4">
        <v>9</v>
      </c>
      <c r="F205" s="4">
        <v>9</v>
      </c>
    </row>
    <row r="206" spans="1:6" x14ac:dyDescent="0.3">
      <c r="A206" s="3">
        <v>44858</v>
      </c>
      <c r="B206" s="4">
        <v>13.75</v>
      </c>
      <c r="C206" s="4">
        <v>11.5</v>
      </c>
      <c r="D206" s="4">
        <v>9.5</v>
      </c>
      <c r="E206" s="4">
        <v>9</v>
      </c>
      <c r="F206" s="4">
        <v>9</v>
      </c>
    </row>
    <row r="207" spans="1:6" x14ac:dyDescent="0.3">
      <c r="A207" s="3">
        <v>44859</v>
      </c>
      <c r="B207" s="4">
        <v>13.75</v>
      </c>
      <c r="C207" s="4">
        <v>11.5</v>
      </c>
      <c r="D207" s="4">
        <v>9.5</v>
      </c>
      <c r="E207" s="4">
        <v>9</v>
      </c>
      <c r="F207" s="4">
        <v>9</v>
      </c>
    </row>
    <row r="208" spans="1:6" x14ac:dyDescent="0.3">
      <c r="A208" s="3">
        <v>44860</v>
      </c>
      <c r="B208" s="4">
        <v>13.75</v>
      </c>
      <c r="C208" s="4">
        <v>11.5</v>
      </c>
      <c r="D208" s="4">
        <v>9.5</v>
      </c>
      <c r="E208" s="4">
        <v>9</v>
      </c>
      <c r="F208" s="4">
        <v>9</v>
      </c>
    </row>
    <row r="209" spans="1:6" x14ac:dyDescent="0.3">
      <c r="A209" s="3">
        <v>44861</v>
      </c>
      <c r="B209" s="4">
        <v>13.75</v>
      </c>
      <c r="C209" s="4">
        <v>11.5</v>
      </c>
      <c r="D209" s="4">
        <v>9.5</v>
      </c>
      <c r="E209" s="4">
        <v>9</v>
      </c>
      <c r="F209" s="4">
        <v>9</v>
      </c>
    </row>
    <row r="210" spans="1:6" x14ac:dyDescent="0.3">
      <c r="A210" s="3">
        <v>44862</v>
      </c>
      <c r="B210" s="4">
        <v>13.75</v>
      </c>
      <c r="C210" s="4">
        <v>11.5</v>
      </c>
      <c r="D210" s="4">
        <v>9.5</v>
      </c>
      <c r="E210" s="4">
        <v>9</v>
      </c>
      <c r="F210" s="4">
        <v>9</v>
      </c>
    </row>
    <row r="211" spans="1:6" x14ac:dyDescent="0.3">
      <c r="A211" s="3">
        <v>44865</v>
      </c>
      <c r="B211" s="4">
        <v>13.75</v>
      </c>
      <c r="C211" s="4">
        <v>11.5</v>
      </c>
      <c r="D211" s="4">
        <v>9.5</v>
      </c>
      <c r="E211" s="4">
        <v>9</v>
      </c>
      <c r="F211" s="4">
        <v>9</v>
      </c>
    </row>
    <row r="212" spans="1:6" x14ac:dyDescent="0.3">
      <c r="A212" s="3">
        <v>44866</v>
      </c>
      <c r="B212" s="4">
        <v>13.75</v>
      </c>
      <c r="C212" s="4">
        <v>11.5</v>
      </c>
      <c r="D212" s="4">
        <v>9.5</v>
      </c>
      <c r="E212" s="4">
        <v>9</v>
      </c>
      <c r="F212" s="4">
        <v>9</v>
      </c>
    </row>
    <row r="213" spans="1:6" x14ac:dyDescent="0.3">
      <c r="A213" s="3">
        <v>44868</v>
      </c>
      <c r="B213" s="4">
        <v>13.75</v>
      </c>
      <c r="C213" s="4">
        <v>11.75</v>
      </c>
      <c r="D213" s="4">
        <v>10</v>
      </c>
      <c r="E213" s="4">
        <v>8.5</v>
      </c>
      <c r="F213" s="4">
        <v>8.5</v>
      </c>
    </row>
    <row r="214" spans="1:6" x14ac:dyDescent="0.3">
      <c r="A214" s="3">
        <v>44869</v>
      </c>
      <c r="B214" s="4">
        <v>13.75</v>
      </c>
      <c r="C214" s="4">
        <v>11.75</v>
      </c>
      <c r="D214" s="4">
        <v>10</v>
      </c>
      <c r="E214" s="4">
        <v>8.5</v>
      </c>
      <c r="F214" s="4">
        <v>8.5</v>
      </c>
    </row>
    <row r="215" spans="1:6" x14ac:dyDescent="0.3">
      <c r="A215" s="3">
        <v>44872</v>
      </c>
      <c r="B215" s="4">
        <v>13.75</v>
      </c>
      <c r="C215" s="4">
        <v>11.75</v>
      </c>
      <c r="D215" s="4">
        <v>10</v>
      </c>
      <c r="E215" s="4">
        <v>8.5</v>
      </c>
      <c r="F215" s="4">
        <v>8.5</v>
      </c>
    </row>
    <row r="216" spans="1:6" x14ac:dyDescent="0.3">
      <c r="A216" s="3">
        <v>44873</v>
      </c>
      <c r="B216" s="4">
        <v>13.75</v>
      </c>
      <c r="C216" s="4">
        <v>11.75</v>
      </c>
      <c r="D216" s="4">
        <v>10</v>
      </c>
      <c r="E216" s="4">
        <v>8.5</v>
      </c>
      <c r="F216" s="4">
        <v>8.5</v>
      </c>
    </row>
    <row r="217" spans="1:6" x14ac:dyDescent="0.3">
      <c r="A217" s="3">
        <v>44874</v>
      </c>
      <c r="B217" s="4">
        <v>13.75</v>
      </c>
      <c r="C217" s="4">
        <v>11.75</v>
      </c>
      <c r="D217" s="4">
        <v>10</v>
      </c>
      <c r="E217" s="4">
        <v>8.5</v>
      </c>
      <c r="F217" s="4">
        <v>8.5</v>
      </c>
    </row>
    <row r="218" spans="1:6" x14ac:dyDescent="0.3">
      <c r="A218" s="3">
        <v>44875</v>
      </c>
      <c r="B218" s="4">
        <v>13.75</v>
      </c>
      <c r="C218" s="4">
        <v>11.75</v>
      </c>
      <c r="D218" s="4">
        <v>10</v>
      </c>
      <c r="E218" s="4">
        <v>8.5</v>
      </c>
      <c r="F218" s="4">
        <v>8.5</v>
      </c>
    </row>
    <row r="219" spans="1:6" x14ac:dyDescent="0.3">
      <c r="A219" s="3">
        <v>44876</v>
      </c>
      <c r="B219" s="4">
        <v>13.75</v>
      </c>
      <c r="C219" s="4">
        <v>11.75</v>
      </c>
      <c r="D219" s="4">
        <v>10</v>
      </c>
      <c r="E219" s="4">
        <v>8.5</v>
      </c>
      <c r="F219" s="4">
        <v>8.5</v>
      </c>
    </row>
    <row r="220" spans="1:6" x14ac:dyDescent="0.3">
      <c r="A220" s="3">
        <v>44879</v>
      </c>
      <c r="B220" s="4">
        <v>13.75</v>
      </c>
      <c r="C220" s="4">
        <v>11.75</v>
      </c>
      <c r="D220" s="4">
        <v>10</v>
      </c>
      <c r="E220" s="4">
        <v>8.5</v>
      </c>
      <c r="F220" s="4">
        <v>8.5</v>
      </c>
    </row>
    <row r="221" spans="1:6" x14ac:dyDescent="0.3">
      <c r="A221" s="3">
        <v>44881</v>
      </c>
      <c r="B221" s="4">
        <v>13.75</v>
      </c>
      <c r="C221" s="4">
        <v>11.75</v>
      </c>
      <c r="D221" s="4">
        <v>10</v>
      </c>
      <c r="E221" s="4">
        <v>8.5</v>
      </c>
      <c r="F221" s="4">
        <v>8.5</v>
      </c>
    </row>
    <row r="222" spans="1:6" x14ac:dyDescent="0.3">
      <c r="A222" s="3">
        <v>44882</v>
      </c>
      <c r="B222" s="4">
        <v>13.75</v>
      </c>
      <c r="C222" s="4">
        <v>12.25</v>
      </c>
      <c r="D222" s="4">
        <v>10.5</v>
      </c>
      <c r="E222" s="4">
        <v>9.5</v>
      </c>
      <c r="F222" s="4">
        <v>9.5</v>
      </c>
    </row>
    <row r="223" spans="1:6" x14ac:dyDescent="0.3">
      <c r="A223" s="3">
        <v>44883</v>
      </c>
      <c r="B223" s="4">
        <v>13.75</v>
      </c>
      <c r="C223" s="4">
        <v>13.25</v>
      </c>
      <c r="D223" s="4">
        <v>11.5</v>
      </c>
      <c r="E223" s="4">
        <v>10</v>
      </c>
      <c r="F223" s="4">
        <v>10</v>
      </c>
    </row>
    <row r="224" spans="1:6" x14ac:dyDescent="0.3">
      <c r="A224" s="3">
        <v>44886</v>
      </c>
      <c r="B224" s="4">
        <v>13.75</v>
      </c>
      <c r="C224" s="4">
        <v>13.5</v>
      </c>
      <c r="D224" s="4">
        <v>11.5</v>
      </c>
      <c r="E224" s="4">
        <v>10</v>
      </c>
      <c r="F224" s="4">
        <v>10</v>
      </c>
    </row>
    <row r="225" spans="1:7" x14ac:dyDescent="0.3">
      <c r="A225" s="3">
        <v>44887</v>
      </c>
      <c r="B225" s="4">
        <v>13.75</v>
      </c>
      <c r="C225" s="4">
        <v>13.5</v>
      </c>
      <c r="D225" s="4">
        <v>11.5</v>
      </c>
      <c r="E225" s="4">
        <v>10</v>
      </c>
      <c r="F225" s="4">
        <v>10</v>
      </c>
    </row>
    <row r="226" spans="1:7" x14ac:dyDescent="0.3">
      <c r="A226" s="3">
        <v>44888</v>
      </c>
      <c r="B226" s="4">
        <v>13.75</v>
      </c>
      <c r="C226" s="4">
        <v>13.5</v>
      </c>
      <c r="D226" s="4">
        <v>11.5</v>
      </c>
      <c r="E226" s="4">
        <v>10</v>
      </c>
      <c r="F226" s="4">
        <v>10</v>
      </c>
    </row>
    <row r="227" spans="1:7" x14ac:dyDescent="0.3">
      <c r="A227" s="3">
        <v>44889</v>
      </c>
      <c r="B227" s="4">
        <v>13.75</v>
      </c>
      <c r="C227" s="4">
        <v>13.75</v>
      </c>
      <c r="D227" s="4">
        <v>11.5</v>
      </c>
      <c r="E227" s="4">
        <v>10</v>
      </c>
      <c r="F227" s="4">
        <v>10</v>
      </c>
    </row>
    <row r="228" spans="1:7" x14ac:dyDescent="0.3">
      <c r="A228" s="3">
        <v>44890</v>
      </c>
      <c r="B228" s="4">
        <v>13.75</v>
      </c>
      <c r="C228" s="4">
        <v>13.75</v>
      </c>
      <c r="D228" s="4">
        <v>11.5</v>
      </c>
      <c r="E228" s="4">
        <v>10</v>
      </c>
      <c r="F228" s="4">
        <v>10</v>
      </c>
    </row>
    <row r="229" spans="1:7" x14ac:dyDescent="0.3">
      <c r="A229" s="3">
        <v>44893</v>
      </c>
      <c r="B229" s="4">
        <v>13.75</v>
      </c>
      <c r="C229" s="4">
        <v>13.75</v>
      </c>
      <c r="D229" s="4">
        <v>11.5</v>
      </c>
      <c r="E229" s="4">
        <v>10</v>
      </c>
      <c r="F229" s="4">
        <v>10</v>
      </c>
    </row>
    <row r="230" spans="1:7" x14ac:dyDescent="0.3">
      <c r="A230" s="3">
        <v>44894</v>
      </c>
      <c r="B230" s="4">
        <v>13.75</v>
      </c>
      <c r="C230" s="4">
        <v>13.75</v>
      </c>
      <c r="D230" s="4">
        <v>11.5</v>
      </c>
      <c r="E230" s="4">
        <v>10</v>
      </c>
      <c r="F230" s="4">
        <v>10</v>
      </c>
    </row>
    <row r="231" spans="1:7" x14ac:dyDescent="0.3">
      <c r="A231" s="3">
        <v>44895</v>
      </c>
      <c r="B231" s="4">
        <v>13.75</v>
      </c>
      <c r="C231" s="4">
        <v>13.75</v>
      </c>
      <c r="D231" s="4">
        <v>11.5</v>
      </c>
      <c r="E231" s="4">
        <v>10</v>
      </c>
      <c r="F231" s="4">
        <v>10</v>
      </c>
    </row>
    <row r="232" spans="1:7" x14ac:dyDescent="0.3">
      <c r="A232" s="3">
        <v>44896</v>
      </c>
      <c r="B232" s="4">
        <v>13.75</v>
      </c>
      <c r="C232" s="4">
        <v>13.75</v>
      </c>
      <c r="D232" s="4">
        <v>11.5</v>
      </c>
      <c r="E232" s="4">
        <v>10</v>
      </c>
      <c r="F232" s="4">
        <v>10</v>
      </c>
    </row>
    <row r="233" spans="1:7" x14ac:dyDescent="0.3">
      <c r="A233" s="3">
        <v>44897</v>
      </c>
      <c r="B233" s="4">
        <v>13.75</v>
      </c>
      <c r="C233" s="4">
        <v>13.75</v>
      </c>
      <c r="D233" s="4">
        <v>11.5</v>
      </c>
      <c r="E233" s="4">
        <v>10</v>
      </c>
      <c r="F233" s="4">
        <v>10</v>
      </c>
    </row>
    <row r="234" spans="1:7" x14ac:dyDescent="0.3">
      <c r="A234" s="3">
        <v>44900</v>
      </c>
      <c r="B234" s="4">
        <v>13.75</v>
      </c>
      <c r="C234" s="4">
        <v>13.75</v>
      </c>
      <c r="D234" s="4">
        <v>11.5</v>
      </c>
      <c r="E234" s="4">
        <v>10</v>
      </c>
      <c r="F234" s="4">
        <v>10</v>
      </c>
    </row>
    <row r="235" spans="1:7" x14ac:dyDescent="0.3">
      <c r="A235" s="3">
        <v>44901</v>
      </c>
      <c r="B235" s="4">
        <v>13.75</v>
      </c>
      <c r="C235" s="4">
        <v>13.75</v>
      </c>
      <c r="D235" s="4">
        <v>11.5</v>
      </c>
      <c r="E235" s="4">
        <v>10</v>
      </c>
      <c r="F235" s="4">
        <v>10</v>
      </c>
    </row>
    <row r="236" spans="1:7" x14ac:dyDescent="0.3">
      <c r="A236" s="3">
        <v>44902</v>
      </c>
      <c r="B236" s="4">
        <v>13.75</v>
      </c>
      <c r="C236" s="4">
        <v>13.75</v>
      </c>
      <c r="D236" s="4">
        <v>11.5</v>
      </c>
      <c r="E236" s="4">
        <v>10</v>
      </c>
      <c r="F236" s="4">
        <v>10</v>
      </c>
    </row>
    <row r="237" spans="1:7" x14ac:dyDescent="0.3">
      <c r="A237" s="3">
        <v>44903</v>
      </c>
      <c r="C237" s="4">
        <v>13.75</v>
      </c>
      <c r="D237" s="4">
        <v>11.5</v>
      </c>
      <c r="E237" s="4">
        <v>10</v>
      </c>
      <c r="F237" s="4">
        <v>10</v>
      </c>
    </row>
    <row r="238" spans="1:7" x14ac:dyDescent="0.3">
      <c r="A238" s="3">
        <v>44904</v>
      </c>
      <c r="C238" s="4">
        <v>13.75</v>
      </c>
      <c r="D238" s="4">
        <v>11.5</v>
      </c>
      <c r="E238" s="4">
        <v>10</v>
      </c>
      <c r="F238" s="4">
        <v>10</v>
      </c>
    </row>
    <row r="239" spans="1:7" x14ac:dyDescent="0.3">
      <c r="A239" s="3">
        <v>44907</v>
      </c>
      <c r="C239" s="4">
        <v>13.75</v>
      </c>
      <c r="D239" s="4">
        <v>11.5</v>
      </c>
      <c r="E239" s="4">
        <v>10</v>
      </c>
      <c r="F239" s="4">
        <v>10</v>
      </c>
    </row>
    <row r="240" spans="1:7" x14ac:dyDescent="0.3">
      <c r="A240" s="3">
        <v>44908</v>
      </c>
      <c r="C240" s="4">
        <v>13.75</v>
      </c>
      <c r="D240" s="4">
        <v>11.5</v>
      </c>
      <c r="E240" s="4">
        <v>10</v>
      </c>
      <c r="F240" s="4">
        <v>10</v>
      </c>
      <c r="G240" s="4">
        <v>10</v>
      </c>
    </row>
    <row r="241" spans="1:7" x14ac:dyDescent="0.3">
      <c r="A241" s="3">
        <v>44909</v>
      </c>
      <c r="C241" s="4">
        <v>13.75</v>
      </c>
      <c r="D241" s="4">
        <v>11.5</v>
      </c>
      <c r="E241" s="4">
        <v>10</v>
      </c>
      <c r="F241" s="4">
        <v>10</v>
      </c>
      <c r="G241" s="4">
        <v>10</v>
      </c>
    </row>
    <row r="242" spans="1:7" x14ac:dyDescent="0.3">
      <c r="A242" s="3">
        <v>44910</v>
      </c>
      <c r="C242" s="4">
        <v>13.75</v>
      </c>
      <c r="D242" s="4">
        <v>11.5</v>
      </c>
      <c r="E242" s="4">
        <v>10</v>
      </c>
      <c r="F242" s="4">
        <v>10</v>
      </c>
      <c r="G242" s="4">
        <v>10</v>
      </c>
    </row>
    <row r="243" spans="1:7" x14ac:dyDescent="0.3">
      <c r="A243" s="3">
        <v>44911</v>
      </c>
      <c r="C243" s="4">
        <v>13.75</v>
      </c>
      <c r="D243" s="4">
        <v>11.75</v>
      </c>
      <c r="E243" s="4">
        <v>10</v>
      </c>
      <c r="F243" s="4">
        <v>10</v>
      </c>
      <c r="G243" s="4">
        <v>9.5</v>
      </c>
    </row>
    <row r="244" spans="1:7" x14ac:dyDescent="0.3">
      <c r="A244" s="3">
        <v>44914</v>
      </c>
      <c r="C244" s="4">
        <v>13.75</v>
      </c>
      <c r="D244" s="4">
        <v>11.75</v>
      </c>
      <c r="E244" s="4">
        <v>10</v>
      </c>
      <c r="F244" s="4">
        <v>10</v>
      </c>
      <c r="G244" s="4">
        <v>9.5</v>
      </c>
    </row>
    <row r="245" spans="1:7" x14ac:dyDescent="0.3">
      <c r="A245" s="3">
        <v>44915</v>
      </c>
      <c r="C245" s="4">
        <v>13.75</v>
      </c>
      <c r="D245" s="4">
        <v>11.75</v>
      </c>
      <c r="E245" s="4">
        <v>10</v>
      </c>
      <c r="F245" s="4">
        <v>10</v>
      </c>
      <c r="G245" s="4">
        <v>9.5</v>
      </c>
    </row>
    <row r="246" spans="1:7" x14ac:dyDescent="0.3">
      <c r="A246" s="3">
        <v>44916</v>
      </c>
      <c r="C246" s="4">
        <v>13.75</v>
      </c>
      <c r="D246" s="4">
        <v>11.75</v>
      </c>
      <c r="E246" s="4">
        <v>10</v>
      </c>
      <c r="F246" s="4">
        <v>10</v>
      </c>
      <c r="G246" s="4">
        <v>9.5</v>
      </c>
    </row>
    <row r="247" spans="1:7" x14ac:dyDescent="0.3">
      <c r="A247" s="3">
        <v>44917</v>
      </c>
      <c r="C247" s="4">
        <v>13.75</v>
      </c>
      <c r="D247" s="4">
        <v>11.75</v>
      </c>
      <c r="E247" s="4">
        <v>10</v>
      </c>
      <c r="F247" s="4">
        <v>10</v>
      </c>
      <c r="G247" s="4">
        <v>9.5</v>
      </c>
    </row>
    <row r="248" spans="1:7" x14ac:dyDescent="0.3">
      <c r="A248" s="3">
        <v>44918</v>
      </c>
      <c r="C248" s="4">
        <v>13.75</v>
      </c>
      <c r="D248" s="4">
        <v>11.75</v>
      </c>
      <c r="E248" s="4">
        <v>10</v>
      </c>
      <c r="F248" s="4">
        <v>10</v>
      </c>
      <c r="G248" s="4">
        <v>9.5</v>
      </c>
    </row>
    <row r="249" spans="1:7" x14ac:dyDescent="0.3">
      <c r="A249" s="3">
        <v>44921</v>
      </c>
      <c r="C249" s="4">
        <v>13.75</v>
      </c>
      <c r="D249" s="4">
        <v>11.75</v>
      </c>
      <c r="E249" s="4">
        <v>10</v>
      </c>
      <c r="F249" s="4">
        <v>10</v>
      </c>
      <c r="G249" s="4">
        <v>9.5</v>
      </c>
    </row>
    <row r="250" spans="1:7" x14ac:dyDescent="0.3">
      <c r="A250" s="3">
        <v>44922</v>
      </c>
      <c r="C250" s="4">
        <v>13.75</v>
      </c>
      <c r="D250" s="4">
        <v>11.75</v>
      </c>
      <c r="E250" s="4">
        <v>10</v>
      </c>
      <c r="F250" s="4">
        <v>10</v>
      </c>
      <c r="G250" s="4">
        <v>9.5</v>
      </c>
    </row>
    <row r="251" spans="1:7" x14ac:dyDescent="0.3">
      <c r="A251" s="3">
        <v>44923</v>
      </c>
      <c r="C251" s="4">
        <v>13.75</v>
      </c>
      <c r="D251" s="4">
        <v>11.75</v>
      </c>
      <c r="E251" s="4">
        <v>10</v>
      </c>
      <c r="F251" s="4">
        <v>10</v>
      </c>
      <c r="G251" s="4">
        <v>9.5</v>
      </c>
    </row>
    <row r="252" spans="1:7" x14ac:dyDescent="0.3">
      <c r="A252" s="3">
        <v>44924</v>
      </c>
      <c r="C252" s="4">
        <v>13.75</v>
      </c>
      <c r="D252" s="4">
        <v>11.75</v>
      </c>
      <c r="E252" s="4">
        <v>10</v>
      </c>
      <c r="F252" s="4">
        <v>10</v>
      </c>
      <c r="G252" s="4">
        <v>9.5</v>
      </c>
    </row>
    <row r="253" spans="1:7" x14ac:dyDescent="0.3">
      <c r="A253" s="3">
        <v>44925</v>
      </c>
      <c r="C253" s="4">
        <v>13.75</v>
      </c>
      <c r="D253" s="4">
        <v>11.75</v>
      </c>
      <c r="E253" s="4">
        <v>10</v>
      </c>
      <c r="F253" s="4">
        <v>10</v>
      </c>
      <c r="G253" s="4">
        <v>9.5</v>
      </c>
    </row>
    <row r="254" spans="1:7" x14ac:dyDescent="0.3">
      <c r="A254" s="3">
        <v>44928</v>
      </c>
      <c r="C254" s="4">
        <v>13.75</v>
      </c>
      <c r="D254" s="4">
        <v>11.75</v>
      </c>
      <c r="E254" s="4">
        <v>10</v>
      </c>
      <c r="F254" s="4">
        <v>10</v>
      </c>
      <c r="G254" s="4">
        <v>10</v>
      </c>
    </row>
    <row r="255" spans="1:7" x14ac:dyDescent="0.3">
      <c r="A255" s="3">
        <v>44929</v>
      </c>
      <c r="C255" s="4">
        <v>13.75</v>
      </c>
      <c r="D255" s="4">
        <v>11.75</v>
      </c>
      <c r="E255" s="4">
        <v>10</v>
      </c>
      <c r="F255" s="4">
        <v>10</v>
      </c>
      <c r="G255" s="4">
        <v>10</v>
      </c>
    </row>
    <row r="256" spans="1:7" x14ac:dyDescent="0.3">
      <c r="A256" s="3">
        <v>44930</v>
      </c>
      <c r="C256" s="4">
        <v>13.75</v>
      </c>
      <c r="D256" s="4">
        <v>11.75</v>
      </c>
      <c r="E256" s="4">
        <v>10</v>
      </c>
      <c r="F256" s="4">
        <v>10</v>
      </c>
      <c r="G256" s="4">
        <v>10</v>
      </c>
    </row>
    <row r="257" spans="1:7" x14ac:dyDescent="0.3">
      <c r="A257" s="3">
        <v>44931</v>
      </c>
      <c r="C257" s="4">
        <v>13.75</v>
      </c>
      <c r="D257" s="4">
        <v>11.75</v>
      </c>
      <c r="E257" s="4">
        <v>10</v>
      </c>
      <c r="F257" s="4">
        <v>10</v>
      </c>
      <c r="G257" s="4">
        <v>10</v>
      </c>
    </row>
    <row r="258" spans="1:7" x14ac:dyDescent="0.3">
      <c r="A258" s="3">
        <v>44932</v>
      </c>
      <c r="C258" s="4">
        <v>13.75</v>
      </c>
      <c r="D258" s="4">
        <v>11.75</v>
      </c>
      <c r="E258" s="4">
        <v>10</v>
      </c>
      <c r="F258" s="4">
        <v>10</v>
      </c>
      <c r="G258" s="4">
        <v>10</v>
      </c>
    </row>
    <row r="259" spans="1:7" x14ac:dyDescent="0.3">
      <c r="A259" s="3">
        <v>44935</v>
      </c>
      <c r="C259" s="4">
        <v>13.75</v>
      </c>
      <c r="D259" s="4">
        <v>11.75</v>
      </c>
      <c r="E259" s="4">
        <v>10</v>
      </c>
      <c r="F259" s="4">
        <v>10</v>
      </c>
      <c r="G259" s="4">
        <v>10</v>
      </c>
    </row>
    <row r="260" spans="1:7" x14ac:dyDescent="0.3">
      <c r="A260" s="3">
        <v>44936</v>
      </c>
      <c r="C260" s="4">
        <v>13.75</v>
      </c>
      <c r="D260" s="4">
        <v>11.75</v>
      </c>
      <c r="E260" s="4">
        <v>10</v>
      </c>
      <c r="F260" s="4">
        <v>10</v>
      </c>
      <c r="G260" s="4">
        <v>10</v>
      </c>
    </row>
    <row r="261" spans="1:7" x14ac:dyDescent="0.3">
      <c r="A261" s="3">
        <v>44937</v>
      </c>
      <c r="C261" s="4">
        <v>13.75</v>
      </c>
      <c r="D261" s="4">
        <v>11.75</v>
      </c>
      <c r="E261" s="4">
        <v>10</v>
      </c>
      <c r="F261" s="4">
        <v>10</v>
      </c>
      <c r="G261" s="4">
        <v>10</v>
      </c>
    </row>
    <row r="262" spans="1:7" x14ac:dyDescent="0.3">
      <c r="A262" s="3">
        <v>44938</v>
      </c>
      <c r="C262" s="4">
        <v>13.75</v>
      </c>
      <c r="D262" s="4">
        <v>11.75</v>
      </c>
      <c r="E262" s="4">
        <v>10</v>
      </c>
      <c r="F262" s="4">
        <v>10</v>
      </c>
      <c r="G262" s="4">
        <v>10</v>
      </c>
    </row>
    <row r="263" spans="1:7" x14ac:dyDescent="0.3">
      <c r="A263" s="3">
        <v>44939</v>
      </c>
      <c r="C263" s="4">
        <v>13.75</v>
      </c>
      <c r="D263" s="4">
        <v>11.75</v>
      </c>
      <c r="E263" s="4">
        <v>10</v>
      </c>
      <c r="F263" s="4">
        <v>10</v>
      </c>
      <c r="G263" s="4">
        <v>10</v>
      </c>
    </row>
    <row r="264" spans="1:7" x14ac:dyDescent="0.3">
      <c r="A264" s="3">
        <v>44942</v>
      </c>
      <c r="C264" s="4">
        <v>13.75</v>
      </c>
      <c r="D264" s="4">
        <v>11.75</v>
      </c>
      <c r="E264" s="4">
        <v>10</v>
      </c>
      <c r="F264" s="4">
        <v>10</v>
      </c>
      <c r="G264" s="4">
        <v>10</v>
      </c>
    </row>
    <row r="265" spans="1:7" x14ac:dyDescent="0.3">
      <c r="A265" s="3">
        <v>44943</v>
      </c>
      <c r="C265" s="4">
        <v>13.75</v>
      </c>
      <c r="D265" s="4">
        <v>11.75</v>
      </c>
      <c r="E265" s="4">
        <v>10</v>
      </c>
      <c r="F265" s="4">
        <v>10</v>
      </c>
      <c r="G265" s="4">
        <v>10</v>
      </c>
    </row>
    <row r="266" spans="1:7" x14ac:dyDescent="0.3">
      <c r="A266" s="3">
        <v>44944</v>
      </c>
      <c r="C266" s="4">
        <v>13.75</v>
      </c>
      <c r="D266" s="4">
        <v>11.75</v>
      </c>
      <c r="E266" s="4">
        <v>10</v>
      </c>
      <c r="F266" s="4">
        <v>10</v>
      </c>
      <c r="G266" s="4">
        <v>10</v>
      </c>
    </row>
    <row r="267" spans="1:7" x14ac:dyDescent="0.3">
      <c r="A267" s="3">
        <v>44945</v>
      </c>
      <c r="C267" s="4">
        <v>13.75</v>
      </c>
      <c r="D267" s="4">
        <v>11.75</v>
      </c>
      <c r="E267" s="4">
        <v>10</v>
      </c>
      <c r="F267" s="4">
        <v>10</v>
      </c>
      <c r="G267" s="4">
        <v>10</v>
      </c>
    </row>
    <row r="268" spans="1:7" x14ac:dyDescent="0.3">
      <c r="A268" s="3">
        <v>44946</v>
      </c>
      <c r="C268" s="4">
        <v>13.75</v>
      </c>
      <c r="D268" s="4">
        <v>11.75</v>
      </c>
      <c r="E268" s="4">
        <v>10</v>
      </c>
      <c r="F268" s="4">
        <v>10</v>
      </c>
      <c r="G268" s="4">
        <v>10</v>
      </c>
    </row>
    <row r="269" spans="1:7" x14ac:dyDescent="0.3">
      <c r="A269" s="3">
        <v>44949</v>
      </c>
      <c r="C269" s="4">
        <v>13.75</v>
      </c>
      <c r="D269" s="4">
        <v>11.75</v>
      </c>
      <c r="E269" s="4">
        <v>10</v>
      </c>
      <c r="F269" s="4">
        <v>10</v>
      </c>
      <c r="G269" s="4">
        <v>10</v>
      </c>
    </row>
    <row r="270" spans="1:7" x14ac:dyDescent="0.3">
      <c r="A270" s="3">
        <v>44950</v>
      </c>
      <c r="C270" s="4">
        <v>13.75</v>
      </c>
      <c r="D270" s="4">
        <v>11.75</v>
      </c>
      <c r="E270" s="4">
        <v>10</v>
      </c>
      <c r="F270" s="4">
        <v>10</v>
      </c>
      <c r="G270" s="4">
        <v>10</v>
      </c>
    </row>
    <row r="271" spans="1:7" x14ac:dyDescent="0.3">
      <c r="A271" s="3">
        <v>44951</v>
      </c>
      <c r="C271" s="4">
        <v>13.75</v>
      </c>
      <c r="D271" s="4">
        <v>11.75</v>
      </c>
      <c r="E271" s="4">
        <v>10</v>
      </c>
      <c r="F271" s="4">
        <v>10</v>
      </c>
      <c r="G271" s="4">
        <v>10</v>
      </c>
    </row>
    <row r="272" spans="1:7" x14ac:dyDescent="0.3">
      <c r="A272" s="3">
        <v>44952</v>
      </c>
      <c r="C272" s="4">
        <v>13.5</v>
      </c>
      <c r="D272" s="4">
        <v>11.75</v>
      </c>
      <c r="E272" s="4">
        <v>10</v>
      </c>
      <c r="F272" s="4">
        <v>10</v>
      </c>
      <c r="G272" s="4">
        <v>10</v>
      </c>
    </row>
    <row r="273" spans="1:7" x14ac:dyDescent="0.3">
      <c r="A273" s="3">
        <v>44953</v>
      </c>
      <c r="C273" s="4">
        <v>13.75</v>
      </c>
      <c r="D273" s="4">
        <v>12</v>
      </c>
      <c r="E273" s="4">
        <v>10</v>
      </c>
      <c r="F273" s="4">
        <v>10</v>
      </c>
      <c r="G273" s="4">
        <v>10</v>
      </c>
    </row>
    <row r="274" spans="1:7" x14ac:dyDescent="0.3">
      <c r="A274" s="3">
        <v>44956</v>
      </c>
      <c r="C274" s="4">
        <v>13.75</v>
      </c>
      <c r="D274" s="4">
        <v>12</v>
      </c>
      <c r="E274" s="4">
        <v>10</v>
      </c>
      <c r="F274" s="4">
        <v>10</v>
      </c>
      <c r="G274" s="4">
        <v>10</v>
      </c>
    </row>
    <row r="275" spans="1:7" x14ac:dyDescent="0.3">
      <c r="A275" s="3">
        <v>44957</v>
      </c>
      <c r="C275" s="4">
        <v>12.5</v>
      </c>
      <c r="D275" s="4">
        <v>10</v>
      </c>
      <c r="E275" s="4">
        <v>9.25</v>
      </c>
      <c r="F275" s="4">
        <v>9</v>
      </c>
      <c r="G275" s="4">
        <v>10</v>
      </c>
    </row>
    <row r="276" spans="1:7" x14ac:dyDescent="0.3">
      <c r="A276" s="3">
        <v>44958</v>
      </c>
      <c r="C276" s="4">
        <v>12.5</v>
      </c>
      <c r="D276" s="4">
        <v>10</v>
      </c>
      <c r="E276" s="4">
        <v>9.25</v>
      </c>
      <c r="F276" s="4">
        <v>9</v>
      </c>
      <c r="G276" s="4">
        <v>10</v>
      </c>
    </row>
    <row r="277" spans="1:7" x14ac:dyDescent="0.3">
      <c r="A277" s="3">
        <v>44959</v>
      </c>
      <c r="C277" s="4">
        <v>12.5</v>
      </c>
      <c r="D277" s="4">
        <v>10</v>
      </c>
      <c r="E277" s="4">
        <v>9.25</v>
      </c>
      <c r="F277" s="4">
        <v>9</v>
      </c>
      <c r="G277" s="4">
        <v>10</v>
      </c>
    </row>
    <row r="278" spans="1:7" x14ac:dyDescent="0.3">
      <c r="A278" s="3">
        <v>44960</v>
      </c>
      <c r="C278" s="4">
        <v>12.5</v>
      </c>
      <c r="D278" s="4">
        <v>10</v>
      </c>
      <c r="E278" s="4">
        <v>9.25</v>
      </c>
      <c r="F278" s="4">
        <v>9</v>
      </c>
      <c r="G278" s="4">
        <v>9.5</v>
      </c>
    </row>
    <row r="279" spans="1:7" x14ac:dyDescent="0.3">
      <c r="A279" s="3">
        <v>44963</v>
      </c>
      <c r="C279" s="4">
        <v>12.375</v>
      </c>
      <c r="D279" s="4">
        <v>9.75</v>
      </c>
      <c r="E279" s="4">
        <v>9.125</v>
      </c>
      <c r="F279" s="4">
        <v>8.75</v>
      </c>
      <c r="G279" s="4">
        <v>9</v>
      </c>
    </row>
    <row r="280" spans="1:7" x14ac:dyDescent="0.3">
      <c r="A280" s="3">
        <v>44964</v>
      </c>
      <c r="C280" s="4">
        <v>12.375</v>
      </c>
      <c r="D280" s="4">
        <v>9.75</v>
      </c>
      <c r="E280" s="4">
        <v>9.125</v>
      </c>
      <c r="F280" s="4">
        <v>8.75</v>
      </c>
      <c r="G280" s="4">
        <v>9</v>
      </c>
    </row>
    <row r="281" spans="1:7" x14ac:dyDescent="0.3">
      <c r="A281" s="3">
        <v>44965</v>
      </c>
      <c r="C281" s="4">
        <v>12.375</v>
      </c>
      <c r="D281" s="4">
        <v>9.75</v>
      </c>
      <c r="E281" s="4">
        <v>9.125</v>
      </c>
      <c r="F281" s="4">
        <v>8.75</v>
      </c>
      <c r="G281" s="4">
        <v>9</v>
      </c>
    </row>
    <row r="282" spans="1:7" x14ac:dyDescent="0.3">
      <c r="A282" s="3">
        <v>44966</v>
      </c>
      <c r="C282" s="4">
        <v>12.375</v>
      </c>
      <c r="D282" s="4">
        <v>9.75</v>
      </c>
      <c r="E282" s="4">
        <v>9.125</v>
      </c>
      <c r="F282" s="4">
        <v>8.75</v>
      </c>
      <c r="G282" s="4">
        <v>9</v>
      </c>
    </row>
    <row r="283" spans="1:7" x14ac:dyDescent="0.3">
      <c r="A283" s="3">
        <v>44967</v>
      </c>
      <c r="C283" s="4">
        <v>12.5</v>
      </c>
      <c r="D283" s="4">
        <v>10</v>
      </c>
      <c r="E283" s="4">
        <v>9.5</v>
      </c>
      <c r="F283" s="4">
        <v>9.5</v>
      </c>
      <c r="G283" s="4">
        <v>9.75</v>
      </c>
    </row>
    <row r="284" spans="1:7" x14ac:dyDescent="0.3">
      <c r="A284" s="3">
        <v>44970</v>
      </c>
      <c r="C284" s="4">
        <v>12.5</v>
      </c>
      <c r="D284" s="4">
        <v>10</v>
      </c>
      <c r="E284" s="4">
        <v>9.75</v>
      </c>
      <c r="F284" s="4">
        <v>9.75</v>
      </c>
      <c r="G284" s="4">
        <v>9.75</v>
      </c>
    </row>
    <row r="285" spans="1:7" x14ac:dyDescent="0.3">
      <c r="A285" s="3">
        <v>44971</v>
      </c>
      <c r="C285" s="4">
        <v>12.5</v>
      </c>
      <c r="D285" s="4">
        <v>10</v>
      </c>
      <c r="E285" s="4">
        <v>9.75</v>
      </c>
      <c r="F285" s="4">
        <v>9.75</v>
      </c>
      <c r="G285" s="4">
        <v>9.75</v>
      </c>
    </row>
    <row r="286" spans="1:7" x14ac:dyDescent="0.3">
      <c r="A286" s="3">
        <v>44972</v>
      </c>
      <c r="C286" s="4">
        <v>12.5</v>
      </c>
      <c r="D286" s="4">
        <v>10</v>
      </c>
      <c r="E286" s="4">
        <v>9.75</v>
      </c>
      <c r="F286" s="4">
        <v>9.75</v>
      </c>
      <c r="G286" s="4">
        <v>9.75</v>
      </c>
    </row>
    <row r="287" spans="1:7" x14ac:dyDescent="0.3">
      <c r="A287" s="3">
        <v>44973</v>
      </c>
      <c r="C287" s="4">
        <v>12.5</v>
      </c>
      <c r="D287" s="4">
        <v>10</v>
      </c>
      <c r="E287" s="4">
        <v>9.75</v>
      </c>
      <c r="F287" s="4">
        <v>9.75</v>
      </c>
      <c r="G287" s="4">
        <v>9.75</v>
      </c>
    </row>
    <row r="288" spans="1:7" x14ac:dyDescent="0.3">
      <c r="A288" s="3">
        <v>44974</v>
      </c>
      <c r="C288" s="4">
        <v>12.5</v>
      </c>
      <c r="D288" s="4">
        <v>10</v>
      </c>
      <c r="E288" s="4">
        <v>9.5</v>
      </c>
      <c r="F288" s="4">
        <v>9.5</v>
      </c>
      <c r="G288" s="4">
        <v>9.75</v>
      </c>
    </row>
    <row r="289" spans="1:7" x14ac:dyDescent="0.3">
      <c r="A289" s="3">
        <v>44979</v>
      </c>
      <c r="C289" s="4">
        <v>12.5</v>
      </c>
      <c r="D289" s="4">
        <v>10</v>
      </c>
      <c r="E289" s="4">
        <v>9.5</v>
      </c>
      <c r="F289" s="4">
        <v>9.5</v>
      </c>
      <c r="G289" s="4">
        <v>9.75</v>
      </c>
    </row>
    <row r="290" spans="1:7" x14ac:dyDescent="0.3">
      <c r="A290" s="3">
        <v>44980</v>
      </c>
      <c r="C290" s="4">
        <v>12.5</v>
      </c>
      <c r="D290" s="4">
        <v>10</v>
      </c>
      <c r="E290" s="4">
        <v>9.5</v>
      </c>
      <c r="F290" s="4">
        <v>9.5</v>
      </c>
      <c r="G290" s="4">
        <v>9.75</v>
      </c>
    </row>
    <row r="291" spans="1:7" x14ac:dyDescent="0.3">
      <c r="A291" s="3">
        <v>44981</v>
      </c>
      <c r="C291" s="4">
        <v>12.5</v>
      </c>
      <c r="D291" s="4">
        <v>10</v>
      </c>
      <c r="E291" s="4">
        <v>9.5</v>
      </c>
      <c r="F291" s="4">
        <v>9.5</v>
      </c>
      <c r="G291" s="4">
        <v>9.75</v>
      </c>
    </row>
    <row r="292" spans="1:7" x14ac:dyDescent="0.3">
      <c r="A292" s="3">
        <v>44984</v>
      </c>
      <c r="C292" s="4">
        <v>12.5</v>
      </c>
      <c r="D292" s="4">
        <v>10</v>
      </c>
      <c r="E292" s="4">
        <v>9.5</v>
      </c>
      <c r="F292" s="4">
        <v>9.5</v>
      </c>
      <c r="G292" s="4">
        <v>9.75</v>
      </c>
    </row>
    <row r="293" spans="1:7" x14ac:dyDescent="0.3">
      <c r="A293" s="3">
        <v>44985</v>
      </c>
      <c r="C293" s="4">
        <v>12.5</v>
      </c>
      <c r="D293" s="4">
        <v>10</v>
      </c>
      <c r="E293" s="4">
        <v>9.5</v>
      </c>
      <c r="F293" s="4">
        <v>9.5</v>
      </c>
      <c r="G293" s="4">
        <v>9.75</v>
      </c>
    </row>
    <row r="294" spans="1:7" x14ac:dyDescent="0.3">
      <c r="A294" s="3">
        <v>44986</v>
      </c>
      <c r="C294" s="4">
        <v>12.5</v>
      </c>
      <c r="D294" s="4">
        <v>10</v>
      </c>
      <c r="E294" s="4">
        <v>9.5</v>
      </c>
      <c r="F294" s="4">
        <v>9.5</v>
      </c>
      <c r="G294" s="4">
        <v>9.75</v>
      </c>
    </row>
    <row r="295" spans="1:7" x14ac:dyDescent="0.3">
      <c r="A295" s="3">
        <v>44987</v>
      </c>
      <c r="C295" s="4">
        <v>12.5</v>
      </c>
      <c r="D295" s="4">
        <v>10</v>
      </c>
      <c r="E295" s="4">
        <v>9.5</v>
      </c>
      <c r="F295" s="4">
        <v>9.5</v>
      </c>
      <c r="G295" s="4">
        <v>9.75</v>
      </c>
    </row>
    <row r="296" spans="1:7" x14ac:dyDescent="0.3">
      <c r="A296" s="3">
        <v>44988</v>
      </c>
      <c r="C296" s="4">
        <v>12.5</v>
      </c>
      <c r="D296" s="4">
        <v>10</v>
      </c>
      <c r="E296" s="4">
        <v>9.5</v>
      </c>
      <c r="F296" s="4">
        <v>9.5</v>
      </c>
      <c r="G296" s="4">
        <v>9.75</v>
      </c>
    </row>
    <row r="297" spans="1:7" x14ac:dyDescent="0.3">
      <c r="A297" s="3">
        <v>44991</v>
      </c>
      <c r="C297" s="4">
        <v>12.5</v>
      </c>
      <c r="D297" s="4">
        <v>10</v>
      </c>
      <c r="E297" s="4">
        <v>9.5</v>
      </c>
      <c r="F297" s="4">
        <v>9.5</v>
      </c>
      <c r="G297" s="4">
        <v>9.75</v>
      </c>
    </row>
    <row r="298" spans="1:7" x14ac:dyDescent="0.3">
      <c r="A298" s="3">
        <v>44992</v>
      </c>
      <c r="C298" s="4">
        <v>12.5</v>
      </c>
      <c r="D298" s="4">
        <v>10</v>
      </c>
      <c r="E298" s="4">
        <v>9.5</v>
      </c>
      <c r="F298" s="4">
        <v>9.5</v>
      </c>
      <c r="G298" s="4">
        <v>9.75</v>
      </c>
    </row>
    <row r="299" spans="1:7" x14ac:dyDescent="0.3">
      <c r="A299" s="3">
        <v>44993</v>
      </c>
      <c r="C299" s="4">
        <v>12.5</v>
      </c>
      <c r="D299" s="4">
        <v>10</v>
      </c>
      <c r="E299" s="4">
        <v>9.5</v>
      </c>
      <c r="F299" s="4">
        <v>9.5</v>
      </c>
      <c r="G299" s="4">
        <v>9.75</v>
      </c>
    </row>
    <row r="300" spans="1:7" x14ac:dyDescent="0.3">
      <c r="A300" s="3">
        <v>44994</v>
      </c>
      <c r="C300" s="4">
        <v>12.5</v>
      </c>
      <c r="D300" s="4">
        <v>10</v>
      </c>
      <c r="E300" s="4">
        <v>9.5</v>
      </c>
      <c r="F300" s="4">
        <v>9.5</v>
      </c>
      <c r="G300" s="4">
        <v>9.75</v>
      </c>
    </row>
    <row r="301" spans="1:7" x14ac:dyDescent="0.3">
      <c r="A301" s="3">
        <v>44995</v>
      </c>
      <c r="C301" s="4">
        <v>12.5</v>
      </c>
      <c r="D301" s="4">
        <v>10</v>
      </c>
      <c r="E301" s="4">
        <v>9.5</v>
      </c>
      <c r="F301" s="4">
        <v>9.5</v>
      </c>
      <c r="G301" s="4">
        <v>9.75</v>
      </c>
    </row>
    <row r="302" spans="1:7" x14ac:dyDescent="0.3">
      <c r="A302" s="3">
        <v>44998</v>
      </c>
      <c r="C302" s="4">
        <v>12.5</v>
      </c>
      <c r="D302" s="4">
        <v>10</v>
      </c>
      <c r="E302" s="4">
        <v>9.5</v>
      </c>
      <c r="F302" s="4">
        <v>9.5</v>
      </c>
      <c r="G302" s="4">
        <v>9.75</v>
      </c>
    </row>
    <row r="303" spans="1:7" x14ac:dyDescent="0.3">
      <c r="A303" s="3">
        <v>44999</v>
      </c>
      <c r="C303" s="4">
        <v>12.5</v>
      </c>
      <c r="D303" s="4">
        <v>10</v>
      </c>
      <c r="E303" s="4">
        <v>9.5</v>
      </c>
      <c r="F303" s="4">
        <v>9.5</v>
      </c>
      <c r="G303" s="4">
        <v>9.5</v>
      </c>
    </row>
    <row r="304" spans="1:7" x14ac:dyDescent="0.3">
      <c r="A304" s="3">
        <v>45000</v>
      </c>
      <c r="C304" s="4">
        <v>12.5</v>
      </c>
      <c r="D304" s="4">
        <v>10</v>
      </c>
      <c r="E304" s="4">
        <v>9.5</v>
      </c>
      <c r="F304" s="4">
        <v>9.5</v>
      </c>
      <c r="G304" s="4">
        <v>9.5</v>
      </c>
    </row>
    <row r="305" spans="1:7" x14ac:dyDescent="0.3">
      <c r="A305" s="3">
        <v>45001</v>
      </c>
      <c r="C305" s="4">
        <v>12.5</v>
      </c>
      <c r="D305" s="4">
        <v>10</v>
      </c>
      <c r="E305" s="4">
        <v>9.5</v>
      </c>
      <c r="F305" s="4">
        <v>9.5</v>
      </c>
      <c r="G305" s="4">
        <v>9.5</v>
      </c>
    </row>
    <row r="306" spans="1:7" x14ac:dyDescent="0.3">
      <c r="A306" s="3">
        <v>45002</v>
      </c>
      <c r="C306" s="4">
        <v>12.5</v>
      </c>
      <c r="D306" s="4">
        <v>10</v>
      </c>
      <c r="E306" s="4">
        <v>9.5</v>
      </c>
      <c r="F306" s="4">
        <v>9.5</v>
      </c>
      <c r="G306" s="4">
        <v>9.5</v>
      </c>
    </row>
    <row r="307" spans="1:7" x14ac:dyDescent="0.3">
      <c r="A307" s="3">
        <v>45005</v>
      </c>
      <c r="C307" s="4">
        <v>12.5</v>
      </c>
      <c r="D307" s="4">
        <v>9.875</v>
      </c>
      <c r="E307" s="4">
        <v>9.5</v>
      </c>
      <c r="F307" s="4">
        <v>9.5</v>
      </c>
      <c r="G307" s="4">
        <v>9.5</v>
      </c>
    </row>
    <row r="308" spans="1:7" x14ac:dyDescent="0.3">
      <c r="A308" s="3">
        <v>45006</v>
      </c>
      <c r="C308" s="4">
        <v>12.5</v>
      </c>
      <c r="D308" s="4">
        <v>10</v>
      </c>
      <c r="E308" s="4">
        <v>9.5</v>
      </c>
      <c r="F308" s="4">
        <v>9.5</v>
      </c>
      <c r="G308" s="4">
        <v>9.5</v>
      </c>
    </row>
    <row r="309" spans="1:7" x14ac:dyDescent="0.3">
      <c r="A309" s="3">
        <v>45007</v>
      </c>
      <c r="C309" s="4">
        <v>12.5</v>
      </c>
      <c r="D309" s="4">
        <v>10</v>
      </c>
      <c r="E309" s="4">
        <v>9.5</v>
      </c>
      <c r="F309" s="4">
        <v>9.5</v>
      </c>
      <c r="G309" s="4">
        <v>9.5</v>
      </c>
    </row>
    <row r="310" spans="1:7" x14ac:dyDescent="0.3">
      <c r="A310" s="3">
        <v>45008</v>
      </c>
      <c r="C310" s="4">
        <v>12.5</v>
      </c>
      <c r="D310" s="4">
        <v>10</v>
      </c>
      <c r="E310" s="4">
        <v>9.5</v>
      </c>
      <c r="F310" s="4">
        <v>9.5</v>
      </c>
      <c r="G310" s="4">
        <v>9.5</v>
      </c>
    </row>
    <row r="311" spans="1:7" x14ac:dyDescent="0.3">
      <c r="A311" s="3">
        <v>45009</v>
      </c>
      <c r="C311" s="4">
        <v>12.5</v>
      </c>
      <c r="D311" s="4">
        <v>10</v>
      </c>
      <c r="E311" s="4">
        <v>9.5</v>
      </c>
      <c r="F311" s="4">
        <v>9.5</v>
      </c>
      <c r="G311" s="4">
        <v>9.5</v>
      </c>
    </row>
    <row r="312" spans="1:7" x14ac:dyDescent="0.3">
      <c r="A312" s="3">
        <v>45012</v>
      </c>
      <c r="C312" s="4">
        <v>12.5</v>
      </c>
      <c r="D312" s="4">
        <v>10</v>
      </c>
      <c r="E312" s="4">
        <v>9.5</v>
      </c>
      <c r="F312" s="4">
        <v>9.5</v>
      </c>
      <c r="G312" s="4">
        <v>9.5</v>
      </c>
    </row>
    <row r="313" spans="1:7" x14ac:dyDescent="0.3">
      <c r="A313" s="3">
        <v>45013</v>
      </c>
      <c r="C313" s="4">
        <v>12.5</v>
      </c>
      <c r="D313" s="4">
        <v>10</v>
      </c>
      <c r="E313" s="4">
        <v>9.5</v>
      </c>
      <c r="F313" s="4">
        <v>9.5</v>
      </c>
      <c r="G313" s="4">
        <v>9.5</v>
      </c>
    </row>
    <row r="314" spans="1:7" x14ac:dyDescent="0.3">
      <c r="A314" s="3">
        <v>45014</v>
      </c>
      <c r="C314" s="4">
        <v>12.5</v>
      </c>
      <c r="D314" s="4">
        <v>10</v>
      </c>
      <c r="E314" s="4">
        <v>9.5</v>
      </c>
      <c r="F314" s="4">
        <v>9.5</v>
      </c>
      <c r="G314" s="4">
        <v>9.5</v>
      </c>
    </row>
    <row r="315" spans="1:7" x14ac:dyDescent="0.3">
      <c r="A315" s="3">
        <v>45015</v>
      </c>
      <c r="C315" s="4">
        <v>12.5</v>
      </c>
      <c r="D315" s="4">
        <v>10</v>
      </c>
      <c r="E315" s="4">
        <v>9.5</v>
      </c>
      <c r="F315" s="4">
        <v>9.5</v>
      </c>
      <c r="G315" s="4">
        <v>9.5</v>
      </c>
    </row>
    <row r="316" spans="1:7" x14ac:dyDescent="0.3">
      <c r="A316" s="3">
        <v>45016</v>
      </c>
      <c r="C316" s="4">
        <v>12.25</v>
      </c>
      <c r="D316" s="4">
        <v>10</v>
      </c>
      <c r="E316" s="4">
        <v>9.5</v>
      </c>
      <c r="F316" s="4">
        <v>9.5</v>
      </c>
      <c r="G316" s="4">
        <v>9.5</v>
      </c>
    </row>
    <row r="317" spans="1:7" x14ac:dyDescent="0.3">
      <c r="A317" s="3">
        <v>45019</v>
      </c>
      <c r="C317" s="4">
        <v>12.25</v>
      </c>
      <c r="D317" s="4">
        <v>10</v>
      </c>
      <c r="E317" s="4">
        <v>9.5</v>
      </c>
      <c r="F317" s="4">
        <v>9.5</v>
      </c>
      <c r="G317" s="4">
        <v>9.5</v>
      </c>
    </row>
    <row r="318" spans="1:7" x14ac:dyDescent="0.3">
      <c r="A318" s="3">
        <v>45020</v>
      </c>
      <c r="C318" s="4">
        <v>12.25</v>
      </c>
      <c r="D318" s="4">
        <v>10</v>
      </c>
      <c r="E318" s="4">
        <v>9.5</v>
      </c>
      <c r="F318" s="4">
        <v>9.5</v>
      </c>
      <c r="G318" s="4">
        <v>9.5</v>
      </c>
    </row>
    <row r="319" spans="1:7" x14ac:dyDescent="0.3">
      <c r="A319" s="3">
        <v>45021</v>
      </c>
      <c r="C319" s="4">
        <v>12.25</v>
      </c>
      <c r="D319" s="4">
        <v>10</v>
      </c>
      <c r="E319" s="4">
        <v>9.5</v>
      </c>
      <c r="F319" s="4">
        <v>9.5</v>
      </c>
      <c r="G319" s="4">
        <v>9.5</v>
      </c>
    </row>
    <row r="320" spans="1:7" x14ac:dyDescent="0.3">
      <c r="A320" s="3">
        <v>45022</v>
      </c>
      <c r="C320" s="4">
        <v>12.25</v>
      </c>
      <c r="D320" s="4">
        <v>10</v>
      </c>
      <c r="E320" s="4">
        <v>9.5</v>
      </c>
      <c r="F320" s="4">
        <v>9.5</v>
      </c>
      <c r="G320" s="4">
        <v>9.5</v>
      </c>
    </row>
    <row r="321" spans="1:7" x14ac:dyDescent="0.3">
      <c r="A321" s="3">
        <v>45026</v>
      </c>
      <c r="C321" s="4">
        <v>12.25</v>
      </c>
      <c r="D321" s="4">
        <v>10</v>
      </c>
      <c r="E321" s="4">
        <v>9.5</v>
      </c>
      <c r="F321" s="4">
        <v>9.5</v>
      </c>
      <c r="G321" s="4">
        <v>9.5</v>
      </c>
    </row>
    <row r="322" spans="1:7" x14ac:dyDescent="0.3">
      <c r="A322" s="3">
        <v>45027</v>
      </c>
      <c r="C322" s="4">
        <v>12.25</v>
      </c>
      <c r="D322" s="4">
        <v>10</v>
      </c>
      <c r="E322" s="4">
        <v>9.5</v>
      </c>
      <c r="F322" s="4">
        <v>9.5</v>
      </c>
      <c r="G322" s="4">
        <v>9.5</v>
      </c>
    </row>
    <row r="323" spans="1:7" x14ac:dyDescent="0.3">
      <c r="A323" s="3">
        <v>45028</v>
      </c>
      <c r="C323" s="4">
        <v>12.25</v>
      </c>
      <c r="D323" s="4">
        <v>10</v>
      </c>
      <c r="E323" s="4">
        <v>9.5</v>
      </c>
      <c r="F323" s="4">
        <v>9.5</v>
      </c>
      <c r="G323" s="4">
        <v>9.5</v>
      </c>
    </row>
    <row r="324" spans="1:7" x14ac:dyDescent="0.3">
      <c r="A324" s="3">
        <v>45029</v>
      </c>
      <c r="C324" s="4">
        <v>12.25</v>
      </c>
      <c r="D324" s="4">
        <v>10</v>
      </c>
      <c r="E324" s="4">
        <v>9.5</v>
      </c>
      <c r="F324" s="4">
        <v>9.5</v>
      </c>
      <c r="G324" s="4">
        <v>9.5</v>
      </c>
    </row>
    <row r="325" spans="1:7" x14ac:dyDescent="0.3">
      <c r="A325" s="3">
        <v>45030</v>
      </c>
      <c r="C325" s="4">
        <v>12.25</v>
      </c>
      <c r="D325" s="4">
        <v>10</v>
      </c>
      <c r="E325" s="4">
        <v>9.5</v>
      </c>
      <c r="F325" s="4">
        <v>9.5</v>
      </c>
      <c r="G325" s="4">
        <v>9.5</v>
      </c>
    </row>
    <row r="326" spans="1:7" x14ac:dyDescent="0.3">
      <c r="A326" s="3">
        <v>45033</v>
      </c>
      <c r="C326" s="4">
        <v>12.25</v>
      </c>
      <c r="D326" s="4">
        <v>10</v>
      </c>
      <c r="E326" s="4">
        <v>9.5</v>
      </c>
      <c r="F326" s="4">
        <v>9.5</v>
      </c>
      <c r="G326" s="4">
        <v>9.5</v>
      </c>
    </row>
    <row r="327" spans="1:7" x14ac:dyDescent="0.3">
      <c r="A327" s="3">
        <v>45034</v>
      </c>
      <c r="C327" s="4">
        <v>12.25</v>
      </c>
      <c r="D327" s="4">
        <v>10</v>
      </c>
      <c r="E327" s="4">
        <v>9.5</v>
      </c>
      <c r="F327" s="4">
        <v>9.5</v>
      </c>
      <c r="G327" s="4">
        <v>9.5</v>
      </c>
    </row>
    <row r="328" spans="1:7" x14ac:dyDescent="0.3">
      <c r="A328" s="3">
        <v>45035</v>
      </c>
      <c r="C328" s="4">
        <v>12.25</v>
      </c>
      <c r="D328" s="4">
        <v>10</v>
      </c>
      <c r="E328" s="4">
        <v>9.5</v>
      </c>
      <c r="F328" s="4">
        <v>9.5</v>
      </c>
      <c r="G328" s="4">
        <v>9.5</v>
      </c>
    </row>
    <row r="329" spans="1:7" x14ac:dyDescent="0.3">
      <c r="A329" s="3">
        <v>45036</v>
      </c>
      <c r="C329" s="4">
        <v>12.25</v>
      </c>
      <c r="D329" s="4">
        <v>10</v>
      </c>
      <c r="E329" s="4">
        <v>9.5</v>
      </c>
      <c r="F329" s="4">
        <v>9.5</v>
      </c>
      <c r="G329" s="4">
        <v>9.5</v>
      </c>
    </row>
    <row r="330" spans="1:7" x14ac:dyDescent="0.3">
      <c r="A330" s="3">
        <v>45040</v>
      </c>
      <c r="C330" s="4">
        <v>12.25</v>
      </c>
      <c r="D330" s="4">
        <v>9.875</v>
      </c>
      <c r="E330" s="4">
        <v>9.5</v>
      </c>
      <c r="F330" s="4">
        <v>9.5</v>
      </c>
      <c r="G330" s="4">
        <v>9.5</v>
      </c>
    </row>
    <row r="331" spans="1:7" x14ac:dyDescent="0.3">
      <c r="A331" s="3">
        <v>45041</v>
      </c>
      <c r="C331" s="4">
        <v>12.25</v>
      </c>
      <c r="D331" s="4">
        <v>9.875</v>
      </c>
      <c r="E331" s="4">
        <v>9.5</v>
      </c>
      <c r="F331" s="4">
        <v>9.5</v>
      </c>
      <c r="G331" s="4">
        <v>9.5</v>
      </c>
    </row>
    <row r="332" spans="1:7" x14ac:dyDescent="0.3">
      <c r="A332" s="3">
        <v>45042</v>
      </c>
      <c r="C332" s="4">
        <v>12.25</v>
      </c>
      <c r="D332" s="4">
        <v>9.875</v>
      </c>
      <c r="E332" s="4">
        <v>9.5</v>
      </c>
      <c r="F332" s="4">
        <v>9.5</v>
      </c>
      <c r="G332" s="4">
        <v>9.5</v>
      </c>
    </row>
    <row r="333" spans="1:7" x14ac:dyDescent="0.3">
      <c r="A333" s="3">
        <v>45043</v>
      </c>
      <c r="C333" s="4">
        <v>12.25</v>
      </c>
      <c r="D333" s="4">
        <v>9.875</v>
      </c>
      <c r="E333" s="4">
        <v>9.5</v>
      </c>
      <c r="F333" s="4">
        <v>9.5</v>
      </c>
      <c r="G333" s="4">
        <v>9.5</v>
      </c>
    </row>
    <row r="334" spans="1:7" x14ac:dyDescent="0.3">
      <c r="A334" s="3">
        <v>45044</v>
      </c>
      <c r="C334" s="4">
        <v>12.25</v>
      </c>
      <c r="D334" s="4">
        <v>10.125</v>
      </c>
      <c r="E334" s="4">
        <v>9.5</v>
      </c>
      <c r="F334" s="4">
        <v>9.25</v>
      </c>
      <c r="G334" s="4">
        <v>9</v>
      </c>
    </row>
    <row r="335" spans="1:7" x14ac:dyDescent="0.3">
      <c r="A335" s="3">
        <v>45048</v>
      </c>
      <c r="C335" s="4">
        <v>12.25</v>
      </c>
      <c r="D335" s="4">
        <v>10.125</v>
      </c>
      <c r="E335" s="4">
        <v>9.5</v>
      </c>
      <c r="F335" s="4">
        <v>9.25</v>
      </c>
      <c r="G335" s="4">
        <v>9</v>
      </c>
    </row>
    <row r="336" spans="1:7" x14ac:dyDescent="0.3">
      <c r="A336" s="3">
        <v>45049</v>
      </c>
      <c r="C336" s="4">
        <v>12.25</v>
      </c>
      <c r="D336" s="4">
        <v>10.125</v>
      </c>
      <c r="E336" s="4">
        <v>9.5</v>
      </c>
      <c r="F336" s="4">
        <v>9.25</v>
      </c>
      <c r="G336" s="4">
        <v>9</v>
      </c>
    </row>
    <row r="337" spans="1:7" x14ac:dyDescent="0.3">
      <c r="A337" s="3">
        <v>45050</v>
      </c>
      <c r="C337" s="4">
        <v>12.25</v>
      </c>
      <c r="D337" s="4">
        <v>10.125</v>
      </c>
      <c r="E337" s="4">
        <v>9.5</v>
      </c>
      <c r="F337" s="4">
        <v>9.25</v>
      </c>
      <c r="G337" s="4">
        <v>9</v>
      </c>
    </row>
    <row r="338" spans="1:7" x14ac:dyDescent="0.3">
      <c r="A338" s="3">
        <v>45051</v>
      </c>
      <c r="C338" s="4">
        <v>12.25</v>
      </c>
      <c r="D338" s="4">
        <v>10.125</v>
      </c>
      <c r="E338" s="4">
        <v>9.5</v>
      </c>
      <c r="F338" s="4">
        <v>9.25</v>
      </c>
      <c r="G338" s="4">
        <v>9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C00000"/>
  </sheetPr>
  <dimension ref="A1:I337"/>
  <sheetViews>
    <sheetView zoomScaleNormal="100" workbookViewId="0"/>
  </sheetViews>
  <sheetFormatPr defaultRowHeight="14.4" x14ac:dyDescent="0.3"/>
  <cols>
    <col min="1" max="1" width="10.6640625" bestFit="1" customWidth="1"/>
    <col min="2" max="6" width="8" bestFit="1" customWidth="1"/>
  </cols>
  <sheetData>
    <row r="1" spans="1:9" x14ac:dyDescent="0.3">
      <c r="A1" s="19" t="s">
        <v>1</v>
      </c>
      <c r="B1" s="26">
        <v>2023</v>
      </c>
      <c r="C1" s="26">
        <v>2024</v>
      </c>
      <c r="D1" s="26">
        <v>2025</v>
      </c>
      <c r="E1" s="26">
        <v>2026</v>
      </c>
      <c r="F1" s="26">
        <v>2027</v>
      </c>
      <c r="H1" s="26" t="s">
        <v>17</v>
      </c>
      <c r="I1" s="40">
        <f>VLOOKUP(H1,'Hist Selic Meta'!A:I,6,FALSE)</f>
        <v>13.75</v>
      </c>
    </row>
    <row r="2" spans="1:9" x14ac:dyDescent="0.3">
      <c r="A2" s="20">
        <v>44564</v>
      </c>
      <c r="B2" s="21">
        <f>IF(VLOOKUP(A2,'Mediana Anual Selic TOP 5 LP'!$A$2:$XFC$10000,MATCH(B$1,'Mediana Anual Selic TOP 5 LP'!$A$2:$XDF$2,0),FALSE)=0,NA(),VLOOKUP(A2,'Mediana Anual Selic TOP 5 LP'!$A$2:$XFC$10000,MATCH(B$1,'Mediana Anual Selic TOP 5 LP'!$A$2:$XDF$2,0),FALSE))</f>
        <v>7.75</v>
      </c>
      <c r="C2" s="21">
        <f>IF(VLOOKUP(A2,'Mediana Anual Selic TOP 5 LP'!$A$2:$XFC$10000,MATCH(C$1,'Mediana Anual Selic TOP 5 LP'!$A$2:$XDF$2,0),FALSE)=0,NA(),VLOOKUP(A2,'Mediana Anual Selic TOP 5 LP'!$A$2:$XFC$10000,MATCH(C$1,'Mediana Anual Selic TOP 5 LP'!$A$2:$XDF$2,0),FALSE))</f>
        <v>6.5</v>
      </c>
      <c r="D2" s="21">
        <f>IF(VLOOKUP(A2,'Mediana Anual Selic TOP 5 LP'!$A$2:$XFC$10000,MATCH(D$1,'Mediana Anual Selic TOP 5 LP'!$A$2:$XDF$2,0),FALSE)=0,NA(),VLOOKUP(A2,'Mediana Anual Selic TOP 5 LP'!$A$2:$XFC$10000,MATCH(D$1,'Mediana Anual Selic TOP 5 LP'!$A$2:$XDF$2,0),FALSE))</f>
        <v>6.5</v>
      </c>
      <c r="E2" s="21">
        <f>IF(VLOOKUP(A2,'Mediana Anual Selic TOP 5 LP'!$A$2:$XFC$10000,MATCH(E$1,'Mediana Anual Selic TOP 5 LP'!$A$2:$XDF$2,0),FALSE)=0,NA(),VLOOKUP(A2,'Mediana Anual Selic TOP 5 LP'!$A$2:$XFC$10000,MATCH(E$1,'Mediana Anual Selic TOP 5 LP'!$A$2:$XDF$2,0),FALSE))</f>
        <v>6.5</v>
      </c>
      <c r="F2" s="21" t="e">
        <f>IF(VLOOKUP(A2,'Mediana Anual Selic TOP 5 LP'!$A$2:$XFC$10000,MATCH(F$1,'Mediana Anual Selic TOP 5 LP'!$A$2:$XDF$2,0),FALSE)=0,NA(),VLOOKUP(A2,'Mediana Anual Selic TOP 5 LP'!$A$2:$XFC$10000,MATCH(F$1,'Mediana Anual Selic TOP 5 LP'!$A$2:$XDF$2,0),FALSE))</f>
        <v>#N/A</v>
      </c>
    </row>
    <row r="3" spans="1:9" x14ac:dyDescent="0.3">
      <c r="A3" s="20">
        <v>44565</v>
      </c>
      <c r="B3" s="21">
        <f>IF(VLOOKUP(A3,'Mediana Anual Selic TOP 5 LP'!$A$2:$XFC$10000,MATCH(B$1,'Mediana Anual Selic TOP 5 LP'!$A$2:$XDF$2,0),FALSE)=0,NA(),VLOOKUP(A3,'Mediana Anual Selic TOP 5 LP'!$A$2:$XFC$10000,MATCH(B$1,'Mediana Anual Selic TOP 5 LP'!$A$2:$XDF$2,0),FALSE))</f>
        <v>7.75</v>
      </c>
      <c r="C3" s="21">
        <f>IF(VLOOKUP(A3,'Mediana Anual Selic TOP 5 LP'!$A$2:$XFC$10000,MATCH(C$1,'Mediana Anual Selic TOP 5 LP'!$A$2:$XDF$2,0),FALSE)=0,NA(),VLOOKUP(A3,'Mediana Anual Selic TOP 5 LP'!$A$2:$XFC$10000,MATCH(C$1,'Mediana Anual Selic TOP 5 LP'!$A$2:$XDF$2,0),FALSE))</f>
        <v>6.5</v>
      </c>
      <c r="D3" s="21">
        <f>IF(VLOOKUP(A3,'Mediana Anual Selic TOP 5 LP'!$A$2:$XFC$10000,MATCH(D$1,'Mediana Anual Selic TOP 5 LP'!$A$2:$XDF$2,0),FALSE)=0,NA(),VLOOKUP(A3,'Mediana Anual Selic TOP 5 LP'!$A$2:$XFC$10000,MATCH(D$1,'Mediana Anual Selic TOP 5 LP'!$A$2:$XDF$2,0),FALSE))</f>
        <v>6.5</v>
      </c>
      <c r="E3" s="21">
        <f>IF(VLOOKUP(A3,'Mediana Anual Selic TOP 5 LP'!$A$2:$XFC$10000,MATCH(E$1,'Mediana Anual Selic TOP 5 LP'!$A$2:$XDF$2,0),FALSE)=0,NA(),VLOOKUP(A3,'Mediana Anual Selic TOP 5 LP'!$A$2:$XFC$10000,MATCH(E$1,'Mediana Anual Selic TOP 5 LP'!$A$2:$XDF$2,0),FALSE))</f>
        <v>6.5</v>
      </c>
      <c r="F3" s="21" t="e">
        <f>IF(VLOOKUP(A3,'Mediana Anual Selic TOP 5 LP'!$A$2:$XFC$10000,MATCH(F$1,'Mediana Anual Selic TOP 5 LP'!$A$2:$XDF$2,0),FALSE)=0,NA(),VLOOKUP(A3,'Mediana Anual Selic TOP 5 LP'!$A$2:$XFC$10000,MATCH(F$1,'Mediana Anual Selic TOP 5 LP'!$A$2:$XDF$2,0),FALSE))</f>
        <v>#N/A</v>
      </c>
    </row>
    <row r="4" spans="1:9" x14ac:dyDescent="0.3">
      <c r="A4" s="20">
        <v>44566</v>
      </c>
      <c r="B4" s="21">
        <f>IF(VLOOKUP(A4,'Mediana Anual Selic TOP 5 LP'!$A$2:$XFC$10000,MATCH(B$1,'Mediana Anual Selic TOP 5 LP'!$A$2:$XDF$2,0),FALSE)=0,NA(),VLOOKUP(A4,'Mediana Anual Selic TOP 5 LP'!$A$2:$XFC$10000,MATCH(B$1,'Mediana Anual Selic TOP 5 LP'!$A$2:$XDF$2,0),FALSE))</f>
        <v>7.75</v>
      </c>
      <c r="C4" s="21">
        <f>IF(VLOOKUP(A4,'Mediana Anual Selic TOP 5 LP'!$A$2:$XFC$10000,MATCH(C$1,'Mediana Anual Selic TOP 5 LP'!$A$2:$XDF$2,0),FALSE)=0,NA(),VLOOKUP(A4,'Mediana Anual Selic TOP 5 LP'!$A$2:$XFC$10000,MATCH(C$1,'Mediana Anual Selic TOP 5 LP'!$A$2:$XDF$2,0),FALSE))</f>
        <v>6.5</v>
      </c>
      <c r="D4" s="21">
        <f>IF(VLOOKUP(A4,'Mediana Anual Selic TOP 5 LP'!$A$2:$XFC$10000,MATCH(D$1,'Mediana Anual Selic TOP 5 LP'!$A$2:$XDF$2,0),FALSE)=0,NA(),VLOOKUP(A4,'Mediana Anual Selic TOP 5 LP'!$A$2:$XFC$10000,MATCH(D$1,'Mediana Anual Selic TOP 5 LP'!$A$2:$XDF$2,0),FALSE))</f>
        <v>6.5</v>
      </c>
      <c r="E4" s="21">
        <f>IF(VLOOKUP(A4,'Mediana Anual Selic TOP 5 LP'!$A$2:$XFC$10000,MATCH(E$1,'Mediana Anual Selic TOP 5 LP'!$A$2:$XDF$2,0),FALSE)=0,NA(),VLOOKUP(A4,'Mediana Anual Selic TOP 5 LP'!$A$2:$XFC$10000,MATCH(E$1,'Mediana Anual Selic TOP 5 LP'!$A$2:$XDF$2,0),FALSE))</f>
        <v>6.5</v>
      </c>
      <c r="F4" s="21" t="e">
        <f>IF(VLOOKUP(A4,'Mediana Anual Selic TOP 5 LP'!$A$2:$XFC$10000,MATCH(F$1,'Mediana Anual Selic TOP 5 LP'!$A$2:$XDF$2,0),FALSE)=0,NA(),VLOOKUP(A4,'Mediana Anual Selic TOP 5 LP'!$A$2:$XFC$10000,MATCH(F$1,'Mediana Anual Selic TOP 5 LP'!$A$2:$XDF$2,0),FALSE))</f>
        <v>#N/A</v>
      </c>
    </row>
    <row r="5" spans="1:9" x14ac:dyDescent="0.3">
      <c r="A5" s="20">
        <v>44567</v>
      </c>
      <c r="B5" s="21">
        <f>IF(VLOOKUP(A5,'Mediana Anual Selic TOP 5 LP'!$A$2:$XFC$10000,MATCH(B$1,'Mediana Anual Selic TOP 5 LP'!$A$2:$XDF$2,0),FALSE)=0,NA(),VLOOKUP(A5,'Mediana Anual Selic TOP 5 LP'!$A$2:$XFC$10000,MATCH(B$1,'Mediana Anual Selic TOP 5 LP'!$A$2:$XDF$2,0),FALSE))</f>
        <v>7.75</v>
      </c>
      <c r="C5" s="21">
        <f>IF(VLOOKUP(A5,'Mediana Anual Selic TOP 5 LP'!$A$2:$XFC$10000,MATCH(C$1,'Mediana Anual Selic TOP 5 LP'!$A$2:$XDF$2,0),FALSE)=0,NA(),VLOOKUP(A5,'Mediana Anual Selic TOP 5 LP'!$A$2:$XFC$10000,MATCH(C$1,'Mediana Anual Selic TOP 5 LP'!$A$2:$XDF$2,0),FALSE))</f>
        <v>6.5</v>
      </c>
      <c r="D5" s="21">
        <f>IF(VLOOKUP(A5,'Mediana Anual Selic TOP 5 LP'!$A$2:$XFC$10000,MATCH(D$1,'Mediana Anual Selic TOP 5 LP'!$A$2:$XDF$2,0),FALSE)=0,NA(),VLOOKUP(A5,'Mediana Anual Selic TOP 5 LP'!$A$2:$XFC$10000,MATCH(D$1,'Mediana Anual Selic TOP 5 LP'!$A$2:$XDF$2,0),FALSE))</f>
        <v>6.5</v>
      </c>
      <c r="E5" s="21">
        <f>IF(VLOOKUP(A5,'Mediana Anual Selic TOP 5 LP'!$A$2:$XFC$10000,MATCH(E$1,'Mediana Anual Selic TOP 5 LP'!$A$2:$XDF$2,0),FALSE)=0,NA(),VLOOKUP(A5,'Mediana Anual Selic TOP 5 LP'!$A$2:$XFC$10000,MATCH(E$1,'Mediana Anual Selic TOP 5 LP'!$A$2:$XDF$2,0),FALSE))</f>
        <v>6.5</v>
      </c>
      <c r="F5" s="21" t="e">
        <f>IF(VLOOKUP(A5,'Mediana Anual Selic TOP 5 LP'!$A$2:$XFC$10000,MATCH(F$1,'Mediana Anual Selic TOP 5 LP'!$A$2:$XDF$2,0),FALSE)=0,NA(),VLOOKUP(A5,'Mediana Anual Selic TOP 5 LP'!$A$2:$XFC$10000,MATCH(F$1,'Mediana Anual Selic TOP 5 LP'!$A$2:$XDF$2,0),FALSE))</f>
        <v>#N/A</v>
      </c>
    </row>
    <row r="6" spans="1:9" x14ac:dyDescent="0.3">
      <c r="A6" s="20">
        <v>44568</v>
      </c>
      <c r="B6" s="21">
        <f>IF(VLOOKUP(A6,'Mediana Anual Selic TOP 5 LP'!$A$2:$XFC$10000,MATCH(B$1,'Mediana Anual Selic TOP 5 LP'!$A$2:$XDF$2,0),FALSE)=0,NA(),VLOOKUP(A6,'Mediana Anual Selic TOP 5 LP'!$A$2:$XFC$10000,MATCH(B$1,'Mediana Anual Selic TOP 5 LP'!$A$2:$XDF$2,0),FALSE))</f>
        <v>7.75</v>
      </c>
      <c r="C6" s="21">
        <f>IF(VLOOKUP(A6,'Mediana Anual Selic TOP 5 LP'!$A$2:$XFC$10000,MATCH(C$1,'Mediana Anual Selic TOP 5 LP'!$A$2:$XDF$2,0),FALSE)=0,NA(),VLOOKUP(A6,'Mediana Anual Selic TOP 5 LP'!$A$2:$XFC$10000,MATCH(C$1,'Mediana Anual Selic TOP 5 LP'!$A$2:$XDF$2,0),FALSE))</f>
        <v>6.5</v>
      </c>
      <c r="D6" s="21">
        <f>IF(VLOOKUP(A6,'Mediana Anual Selic TOP 5 LP'!$A$2:$XFC$10000,MATCH(D$1,'Mediana Anual Selic TOP 5 LP'!$A$2:$XDF$2,0),FALSE)=0,NA(),VLOOKUP(A6,'Mediana Anual Selic TOP 5 LP'!$A$2:$XFC$10000,MATCH(D$1,'Mediana Anual Selic TOP 5 LP'!$A$2:$XDF$2,0),FALSE))</f>
        <v>6.5</v>
      </c>
      <c r="E6" s="21">
        <f>IF(VLOOKUP(A6,'Mediana Anual Selic TOP 5 LP'!$A$2:$XFC$10000,MATCH(E$1,'Mediana Anual Selic TOP 5 LP'!$A$2:$XDF$2,0),FALSE)=0,NA(),VLOOKUP(A6,'Mediana Anual Selic TOP 5 LP'!$A$2:$XFC$10000,MATCH(E$1,'Mediana Anual Selic TOP 5 LP'!$A$2:$XDF$2,0),FALSE))</f>
        <v>6.5</v>
      </c>
      <c r="F6" s="21" t="e">
        <f>IF(VLOOKUP(A6,'Mediana Anual Selic TOP 5 LP'!$A$2:$XFC$10000,MATCH(F$1,'Mediana Anual Selic TOP 5 LP'!$A$2:$XDF$2,0),FALSE)=0,NA(),VLOOKUP(A6,'Mediana Anual Selic TOP 5 LP'!$A$2:$XFC$10000,MATCH(F$1,'Mediana Anual Selic TOP 5 LP'!$A$2:$XDF$2,0),FALSE))</f>
        <v>#N/A</v>
      </c>
    </row>
    <row r="7" spans="1:9" x14ac:dyDescent="0.3">
      <c r="A7" s="20">
        <v>44571</v>
      </c>
      <c r="B7" s="21">
        <f>IF(VLOOKUP(A7,'Mediana Anual Selic TOP 5 LP'!$A$2:$XFC$10000,MATCH(B$1,'Mediana Anual Selic TOP 5 LP'!$A$2:$XDF$2,0),FALSE)=0,NA(),VLOOKUP(A7,'Mediana Anual Selic TOP 5 LP'!$A$2:$XFC$10000,MATCH(B$1,'Mediana Anual Selic TOP 5 LP'!$A$2:$XDF$2,0),FALSE))</f>
        <v>7.75</v>
      </c>
      <c r="C7" s="21">
        <f>IF(VLOOKUP(A7,'Mediana Anual Selic TOP 5 LP'!$A$2:$XFC$10000,MATCH(C$1,'Mediana Anual Selic TOP 5 LP'!$A$2:$XDF$2,0),FALSE)=0,NA(),VLOOKUP(A7,'Mediana Anual Selic TOP 5 LP'!$A$2:$XFC$10000,MATCH(C$1,'Mediana Anual Selic TOP 5 LP'!$A$2:$XDF$2,0),FALSE))</f>
        <v>6.5</v>
      </c>
      <c r="D7" s="21">
        <f>IF(VLOOKUP(A7,'Mediana Anual Selic TOP 5 LP'!$A$2:$XFC$10000,MATCH(D$1,'Mediana Anual Selic TOP 5 LP'!$A$2:$XDF$2,0),FALSE)=0,NA(),VLOOKUP(A7,'Mediana Anual Selic TOP 5 LP'!$A$2:$XFC$10000,MATCH(D$1,'Mediana Anual Selic TOP 5 LP'!$A$2:$XDF$2,0),FALSE))</f>
        <v>6.5</v>
      </c>
      <c r="E7" s="21">
        <f>IF(VLOOKUP(A7,'Mediana Anual Selic TOP 5 LP'!$A$2:$XFC$10000,MATCH(E$1,'Mediana Anual Selic TOP 5 LP'!$A$2:$XDF$2,0),FALSE)=0,NA(),VLOOKUP(A7,'Mediana Anual Selic TOP 5 LP'!$A$2:$XFC$10000,MATCH(E$1,'Mediana Anual Selic TOP 5 LP'!$A$2:$XDF$2,0),FALSE))</f>
        <v>6.5</v>
      </c>
      <c r="F7" s="21" t="e">
        <f>IF(VLOOKUP(A7,'Mediana Anual Selic TOP 5 LP'!$A$2:$XFC$10000,MATCH(F$1,'Mediana Anual Selic TOP 5 LP'!$A$2:$XDF$2,0),FALSE)=0,NA(),VLOOKUP(A7,'Mediana Anual Selic TOP 5 LP'!$A$2:$XFC$10000,MATCH(F$1,'Mediana Anual Selic TOP 5 LP'!$A$2:$XDF$2,0),FALSE))</f>
        <v>#N/A</v>
      </c>
    </row>
    <row r="8" spans="1:9" x14ac:dyDescent="0.3">
      <c r="A8" s="20">
        <v>44572</v>
      </c>
      <c r="B8" s="21">
        <f>IF(VLOOKUP(A8,'Mediana Anual Selic TOP 5 LP'!$A$2:$XFC$10000,MATCH(B$1,'Mediana Anual Selic TOP 5 LP'!$A$2:$XDF$2,0),FALSE)=0,NA(),VLOOKUP(A8,'Mediana Anual Selic TOP 5 LP'!$A$2:$XFC$10000,MATCH(B$1,'Mediana Anual Selic TOP 5 LP'!$A$2:$XDF$2,0),FALSE))</f>
        <v>8</v>
      </c>
      <c r="C8" s="21">
        <f>IF(VLOOKUP(A8,'Mediana Anual Selic TOP 5 LP'!$A$2:$XFC$10000,MATCH(C$1,'Mediana Anual Selic TOP 5 LP'!$A$2:$XDF$2,0),FALSE)=0,NA(),VLOOKUP(A8,'Mediana Anual Selic TOP 5 LP'!$A$2:$XFC$10000,MATCH(C$1,'Mediana Anual Selic TOP 5 LP'!$A$2:$XDF$2,0),FALSE))</f>
        <v>6.5</v>
      </c>
      <c r="D8" s="21">
        <f>IF(VLOOKUP(A8,'Mediana Anual Selic TOP 5 LP'!$A$2:$XFC$10000,MATCH(D$1,'Mediana Anual Selic TOP 5 LP'!$A$2:$XDF$2,0),FALSE)=0,NA(),VLOOKUP(A8,'Mediana Anual Selic TOP 5 LP'!$A$2:$XFC$10000,MATCH(D$1,'Mediana Anual Selic TOP 5 LP'!$A$2:$XDF$2,0),FALSE))</f>
        <v>6.5</v>
      </c>
      <c r="E8" s="21">
        <f>IF(VLOOKUP(A8,'Mediana Anual Selic TOP 5 LP'!$A$2:$XFC$10000,MATCH(E$1,'Mediana Anual Selic TOP 5 LP'!$A$2:$XDF$2,0),FALSE)=0,NA(),VLOOKUP(A8,'Mediana Anual Selic TOP 5 LP'!$A$2:$XFC$10000,MATCH(E$1,'Mediana Anual Selic TOP 5 LP'!$A$2:$XDF$2,0),FALSE))</f>
        <v>6.5</v>
      </c>
      <c r="F8" s="21" t="e">
        <f>IF(VLOOKUP(A8,'Mediana Anual Selic TOP 5 LP'!$A$2:$XFC$10000,MATCH(F$1,'Mediana Anual Selic TOP 5 LP'!$A$2:$XDF$2,0),FALSE)=0,NA(),VLOOKUP(A8,'Mediana Anual Selic TOP 5 LP'!$A$2:$XFC$10000,MATCH(F$1,'Mediana Anual Selic TOP 5 LP'!$A$2:$XDF$2,0),FALSE))</f>
        <v>#N/A</v>
      </c>
    </row>
    <row r="9" spans="1:9" x14ac:dyDescent="0.3">
      <c r="A9" s="20">
        <v>44573</v>
      </c>
      <c r="B9" s="21">
        <f>IF(VLOOKUP(A9,'Mediana Anual Selic TOP 5 LP'!$A$2:$XFC$10000,MATCH(B$1,'Mediana Anual Selic TOP 5 LP'!$A$2:$XDF$2,0),FALSE)=0,NA(),VLOOKUP(A9,'Mediana Anual Selic TOP 5 LP'!$A$2:$XFC$10000,MATCH(B$1,'Mediana Anual Selic TOP 5 LP'!$A$2:$XDF$2,0),FALSE))</f>
        <v>8</v>
      </c>
      <c r="C9" s="21">
        <f>IF(VLOOKUP(A9,'Mediana Anual Selic TOP 5 LP'!$A$2:$XFC$10000,MATCH(C$1,'Mediana Anual Selic TOP 5 LP'!$A$2:$XDF$2,0),FALSE)=0,NA(),VLOOKUP(A9,'Mediana Anual Selic TOP 5 LP'!$A$2:$XFC$10000,MATCH(C$1,'Mediana Anual Selic TOP 5 LP'!$A$2:$XDF$2,0),FALSE))</f>
        <v>6.5</v>
      </c>
      <c r="D9" s="21">
        <f>IF(VLOOKUP(A9,'Mediana Anual Selic TOP 5 LP'!$A$2:$XFC$10000,MATCH(D$1,'Mediana Anual Selic TOP 5 LP'!$A$2:$XDF$2,0),FALSE)=0,NA(),VLOOKUP(A9,'Mediana Anual Selic TOP 5 LP'!$A$2:$XFC$10000,MATCH(D$1,'Mediana Anual Selic TOP 5 LP'!$A$2:$XDF$2,0),FALSE))</f>
        <v>6.5</v>
      </c>
      <c r="E9" s="21">
        <f>IF(VLOOKUP(A9,'Mediana Anual Selic TOP 5 LP'!$A$2:$XFC$10000,MATCH(E$1,'Mediana Anual Selic TOP 5 LP'!$A$2:$XDF$2,0),FALSE)=0,NA(),VLOOKUP(A9,'Mediana Anual Selic TOP 5 LP'!$A$2:$XFC$10000,MATCH(E$1,'Mediana Anual Selic TOP 5 LP'!$A$2:$XDF$2,0),FALSE))</f>
        <v>6.5</v>
      </c>
      <c r="F9" s="21" t="e">
        <f>IF(VLOOKUP(A9,'Mediana Anual Selic TOP 5 LP'!$A$2:$XFC$10000,MATCH(F$1,'Mediana Anual Selic TOP 5 LP'!$A$2:$XDF$2,0),FALSE)=0,NA(),VLOOKUP(A9,'Mediana Anual Selic TOP 5 LP'!$A$2:$XFC$10000,MATCH(F$1,'Mediana Anual Selic TOP 5 LP'!$A$2:$XDF$2,0),FALSE))</f>
        <v>#N/A</v>
      </c>
    </row>
    <row r="10" spans="1:9" x14ac:dyDescent="0.3">
      <c r="A10" s="20">
        <v>44574</v>
      </c>
      <c r="B10" s="21">
        <f>IF(VLOOKUP(A10,'Mediana Anual Selic TOP 5 LP'!$A$2:$XFC$10000,MATCH(B$1,'Mediana Anual Selic TOP 5 LP'!$A$2:$XDF$2,0),FALSE)=0,NA(),VLOOKUP(A10,'Mediana Anual Selic TOP 5 LP'!$A$2:$XFC$10000,MATCH(B$1,'Mediana Anual Selic TOP 5 LP'!$A$2:$XDF$2,0),FALSE))</f>
        <v>8</v>
      </c>
      <c r="C10" s="21">
        <f>IF(VLOOKUP(A10,'Mediana Anual Selic TOP 5 LP'!$A$2:$XFC$10000,MATCH(C$1,'Mediana Anual Selic TOP 5 LP'!$A$2:$XDF$2,0),FALSE)=0,NA(),VLOOKUP(A10,'Mediana Anual Selic TOP 5 LP'!$A$2:$XFC$10000,MATCH(C$1,'Mediana Anual Selic TOP 5 LP'!$A$2:$XDF$2,0),FALSE))</f>
        <v>6.5</v>
      </c>
      <c r="D10" s="21">
        <f>IF(VLOOKUP(A10,'Mediana Anual Selic TOP 5 LP'!$A$2:$XFC$10000,MATCH(D$1,'Mediana Anual Selic TOP 5 LP'!$A$2:$XDF$2,0),FALSE)=0,NA(),VLOOKUP(A10,'Mediana Anual Selic TOP 5 LP'!$A$2:$XFC$10000,MATCH(D$1,'Mediana Anual Selic TOP 5 LP'!$A$2:$XDF$2,0),FALSE))</f>
        <v>6.5</v>
      </c>
      <c r="E10" s="21">
        <f>IF(VLOOKUP(A10,'Mediana Anual Selic TOP 5 LP'!$A$2:$XFC$10000,MATCH(E$1,'Mediana Anual Selic TOP 5 LP'!$A$2:$XDF$2,0),FALSE)=0,NA(),VLOOKUP(A10,'Mediana Anual Selic TOP 5 LP'!$A$2:$XFC$10000,MATCH(E$1,'Mediana Anual Selic TOP 5 LP'!$A$2:$XDF$2,0),FALSE))</f>
        <v>6.5</v>
      </c>
      <c r="F10" s="21" t="e">
        <f>IF(VLOOKUP(A10,'Mediana Anual Selic TOP 5 LP'!$A$2:$XFC$10000,MATCH(F$1,'Mediana Anual Selic TOP 5 LP'!$A$2:$XDF$2,0),FALSE)=0,NA(),VLOOKUP(A10,'Mediana Anual Selic TOP 5 LP'!$A$2:$XFC$10000,MATCH(F$1,'Mediana Anual Selic TOP 5 LP'!$A$2:$XDF$2,0),FALSE))</f>
        <v>#N/A</v>
      </c>
    </row>
    <row r="11" spans="1:9" x14ac:dyDescent="0.3">
      <c r="A11" s="20">
        <v>44575</v>
      </c>
      <c r="B11" s="21">
        <f>IF(VLOOKUP(A11,'Mediana Anual Selic TOP 5 LP'!$A$2:$XFC$10000,MATCH(B$1,'Mediana Anual Selic TOP 5 LP'!$A$2:$XDF$2,0),FALSE)=0,NA(),VLOOKUP(A11,'Mediana Anual Selic TOP 5 LP'!$A$2:$XFC$10000,MATCH(B$1,'Mediana Anual Selic TOP 5 LP'!$A$2:$XDF$2,0),FALSE))</f>
        <v>8</v>
      </c>
      <c r="C11" s="21">
        <f>IF(VLOOKUP(A11,'Mediana Anual Selic TOP 5 LP'!$A$2:$XFC$10000,MATCH(C$1,'Mediana Anual Selic TOP 5 LP'!$A$2:$XDF$2,0),FALSE)=0,NA(),VLOOKUP(A11,'Mediana Anual Selic TOP 5 LP'!$A$2:$XFC$10000,MATCH(C$1,'Mediana Anual Selic TOP 5 LP'!$A$2:$XDF$2,0),FALSE))</f>
        <v>6.5</v>
      </c>
      <c r="D11" s="21">
        <f>IF(VLOOKUP(A11,'Mediana Anual Selic TOP 5 LP'!$A$2:$XFC$10000,MATCH(D$1,'Mediana Anual Selic TOP 5 LP'!$A$2:$XDF$2,0),FALSE)=0,NA(),VLOOKUP(A11,'Mediana Anual Selic TOP 5 LP'!$A$2:$XFC$10000,MATCH(D$1,'Mediana Anual Selic TOP 5 LP'!$A$2:$XDF$2,0),FALSE))</f>
        <v>6.5</v>
      </c>
      <c r="E11" s="21">
        <f>IF(VLOOKUP(A11,'Mediana Anual Selic TOP 5 LP'!$A$2:$XFC$10000,MATCH(E$1,'Mediana Anual Selic TOP 5 LP'!$A$2:$XDF$2,0),FALSE)=0,NA(),VLOOKUP(A11,'Mediana Anual Selic TOP 5 LP'!$A$2:$XFC$10000,MATCH(E$1,'Mediana Anual Selic TOP 5 LP'!$A$2:$XDF$2,0),FALSE))</f>
        <v>6.5</v>
      </c>
      <c r="F11" s="21" t="e">
        <f>IF(VLOOKUP(A11,'Mediana Anual Selic TOP 5 LP'!$A$2:$XFC$10000,MATCH(F$1,'Mediana Anual Selic TOP 5 LP'!$A$2:$XDF$2,0),FALSE)=0,NA(),VLOOKUP(A11,'Mediana Anual Selic TOP 5 LP'!$A$2:$XFC$10000,MATCH(F$1,'Mediana Anual Selic TOP 5 LP'!$A$2:$XDF$2,0),FALSE))</f>
        <v>#N/A</v>
      </c>
    </row>
    <row r="12" spans="1:9" x14ac:dyDescent="0.3">
      <c r="A12" s="20">
        <v>44578</v>
      </c>
      <c r="B12" s="21">
        <f>IF(VLOOKUP(A12,'Mediana Anual Selic TOP 5 LP'!$A$2:$XFC$10000,MATCH(B$1,'Mediana Anual Selic TOP 5 LP'!$A$2:$XDF$2,0),FALSE)=0,NA(),VLOOKUP(A12,'Mediana Anual Selic TOP 5 LP'!$A$2:$XFC$10000,MATCH(B$1,'Mediana Anual Selic TOP 5 LP'!$A$2:$XDF$2,0),FALSE))</f>
        <v>8</v>
      </c>
      <c r="C12" s="21">
        <f>IF(VLOOKUP(A12,'Mediana Anual Selic TOP 5 LP'!$A$2:$XFC$10000,MATCH(C$1,'Mediana Anual Selic TOP 5 LP'!$A$2:$XDF$2,0),FALSE)=0,NA(),VLOOKUP(A12,'Mediana Anual Selic TOP 5 LP'!$A$2:$XFC$10000,MATCH(C$1,'Mediana Anual Selic TOP 5 LP'!$A$2:$XDF$2,0),FALSE))</f>
        <v>6.5</v>
      </c>
      <c r="D12" s="21">
        <f>IF(VLOOKUP(A12,'Mediana Anual Selic TOP 5 LP'!$A$2:$XFC$10000,MATCH(D$1,'Mediana Anual Selic TOP 5 LP'!$A$2:$XDF$2,0),FALSE)=0,NA(),VLOOKUP(A12,'Mediana Anual Selic TOP 5 LP'!$A$2:$XFC$10000,MATCH(D$1,'Mediana Anual Selic TOP 5 LP'!$A$2:$XDF$2,0),FALSE))</f>
        <v>6.5</v>
      </c>
      <c r="E12" s="21">
        <f>IF(VLOOKUP(A12,'Mediana Anual Selic TOP 5 LP'!$A$2:$XFC$10000,MATCH(E$1,'Mediana Anual Selic TOP 5 LP'!$A$2:$XDF$2,0),FALSE)=0,NA(),VLOOKUP(A12,'Mediana Anual Selic TOP 5 LP'!$A$2:$XFC$10000,MATCH(E$1,'Mediana Anual Selic TOP 5 LP'!$A$2:$XDF$2,0),FALSE))</f>
        <v>6.5</v>
      </c>
      <c r="F12" s="21" t="e">
        <f>IF(VLOOKUP(A12,'Mediana Anual Selic TOP 5 LP'!$A$2:$XFC$10000,MATCH(F$1,'Mediana Anual Selic TOP 5 LP'!$A$2:$XDF$2,0),FALSE)=0,NA(),VLOOKUP(A12,'Mediana Anual Selic TOP 5 LP'!$A$2:$XFC$10000,MATCH(F$1,'Mediana Anual Selic TOP 5 LP'!$A$2:$XDF$2,0),FALSE))</f>
        <v>#N/A</v>
      </c>
    </row>
    <row r="13" spans="1:9" x14ac:dyDescent="0.3">
      <c r="A13" s="20">
        <v>44579</v>
      </c>
      <c r="B13" s="21">
        <f>IF(VLOOKUP(A13,'Mediana Anual Selic TOP 5 LP'!$A$2:$XFC$10000,MATCH(B$1,'Mediana Anual Selic TOP 5 LP'!$A$2:$XDF$2,0),FALSE)=0,NA(),VLOOKUP(A13,'Mediana Anual Selic TOP 5 LP'!$A$2:$XFC$10000,MATCH(B$1,'Mediana Anual Selic TOP 5 LP'!$A$2:$XDF$2,0),FALSE))</f>
        <v>7.75</v>
      </c>
      <c r="C13" s="21">
        <f>IF(VLOOKUP(A13,'Mediana Anual Selic TOP 5 LP'!$A$2:$XFC$10000,MATCH(C$1,'Mediana Anual Selic TOP 5 LP'!$A$2:$XDF$2,0),FALSE)=0,NA(),VLOOKUP(A13,'Mediana Anual Selic TOP 5 LP'!$A$2:$XFC$10000,MATCH(C$1,'Mediana Anual Selic TOP 5 LP'!$A$2:$XDF$2,0),FALSE))</f>
        <v>6.5</v>
      </c>
      <c r="D13" s="21">
        <f>IF(VLOOKUP(A13,'Mediana Anual Selic TOP 5 LP'!$A$2:$XFC$10000,MATCH(D$1,'Mediana Anual Selic TOP 5 LP'!$A$2:$XDF$2,0),FALSE)=0,NA(),VLOOKUP(A13,'Mediana Anual Selic TOP 5 LP'!$A$2:$XFC$10000,MATCH(D$1,'Mediana Anual Selic TOP 5 LP'!$A$2:$XDF$2,0),FALSE))</f>
        <v>6.5</v>
      </c>
      <c r="E13" s="21">
        <f>IF(VLOOKUP(A13,'Mediana Anual Selic TOP 5 LP'!$A$2:$XFC$10000,MATCH(E$1,'Mediana Anual Selic TOP 5 LP'!$A$2:$XDF$2,0),FALSE)=0,NA(),VLOOKUP(A13,'Mediana Anual Selic TOP 5 LP'!$A$2:$XFC$10000,MATCH(E$1,'Mediana Anual Selic TOP 5 LP'!$A$2:$XDF$2,0),FALSE))</f>
        <v>6.5</v>
      </c>
      <c r="F13" s="21" t="e">
        <f>IF(VLOOKUP(A13,'Mediana Anual Selic TOP 5 LP'!$A$2:$XFC$10000,MATCH(F$1,'Mediana Anual Selic TOP 5 LP'!$A$2:$XDF$2,0),FALSE)=0,NA(),VLOOKUP(A13,'Mediana Anual Selic TOP 5 LP'!$A$2:$XFC$10000,MATCH(F$1,'Mediana Anual Selic TOP 5 LP'!$A$2:$XDF$2,0),FALSE))</f>
        <v>#N/A</v>
      </c>
    </row>
    <row r="14" spans="1:9" x14ac:dyDescent="0.3">
      <c r="A14" s="20">
        <v>44580</v>
      </c>
      <c r="B14" s="21">
        <f>IF(VLOOKUP(A14,'Mediana Anual Selic TOP 5 LP'!$A$2:$XFC$10000,MATCH(B$1,'Mediana Anual Selic TOP 5 LP'!$A$2:$XDF$2,0),FALSE)=0,NA(),VLOOKUP(A14,'Mediana Anual Selic TOP 5 LP'!$A$2:$XFC$10000,MATCH(B$1,'Mediana Anual Selic TOP 5 LP'!$A$2:$XDF$2,0),FALSE))</f>
        <v>7.75</v>
      </c>
      <c r="C14" s="21">
        <f>IF(VLOOKUP(A14,'Mediana Anual Selic TOP 5 LP'!$A$2:$XFC$10000,MATCH(C$1,'Mediana Anual Selic TOP 5 LP'!$A$2:$XDF$2,0),FALSE)=0,NA(),VLOOKUP(A14,'Mediana Anual Selic TOP 5 LP'!$A$2:$XFC$10000,MATCH(C$1,'Mediana Anual Selic TOP 5 LP'!$A$2:$XDF$2,0),FALSE))</f>
        <v>6.5</v>
      </c>
      <c r="D14" s="21">
        <f>IF(VLOOKUP(A14,'Mediana Anual Selic TOP 5 LP'!$A$2:$XFC$10000,MATCH(D$1,'Mediana Anual Selic TOP 5 LP'!$A$2:$XDF$2,0),FALSE)=0,NA(),VLOOKUP(A14,'Mediana Anual Selic TOP 5 LP'!$A$2:$XFC$10000,MATCH(D$1,'Mediana Anual Selic TOP 5 LP'!$A$2:$XDF$2,0),FALSE))</f>
        <v>6.5</v>
      </c>
      <c r="E14" s="21">
        <f>IF(VLOOKUP(A14,'Mediana Anual Selic TOP 5 LP'!$A$2:$XFC$10000,MATCH(E$1,'Mediana Anual Selic TOP 5 LP'!$A$2:$XDF$2,0),FALSE)=0,NA(),VLOOKUP(A14,'Mediana Anual Selic TOP 5 LP'!$A$2:$XFC$10000,MATCH(E$1,'Mediana Anual Selic TOP 5 LP'!$A$2:$XDF$2,0),FALSE))</f>
        <v>6.5</v>
      </c>
      <c r="F14" s="21" t="e">
        <f>IF(VLOOKUP(A14,'Mediana Anual Selic TOP 5 LP'!$A$2:$XFC$10000,MATCH(F$1,'Mediana Anual Selic TOP 5 LP'!$A$2:$XDF$2,0),FALSE)=0,NA(),VLOOKUP(A14,'Mediana Anual Selic TOP 5 LP'!$A$2:$XFC$10000,MATCH(F$1,'Mediana Anual Selic TOP 5 LP'!$A$2:$XDF$2,0),FALSE))</f>
        <v>#N/A</v>
      </c>
    </row>
    <row r="15" spans="1:9" x14ac:dyDescent="0.3">
      <c r="A15" s="20">
        <v>44581</v>
      </c>
      <c r="B15" s="21">
        <f>IF(VLOOKUP(A15,'Mediana Anual Selic TOP 5 LP'!$A$2:$XFC$10000,MATCH(B$1,'Mediana Anual Selic TOP 5 LP'!$A$2:$XDF$2,0),FALSE)=0,NA(),VLOOKUP(A15,'Mediana Anual Selic TOP 5 LP'!$A$2:$XFC$10000,MATCH(B$1,'Mediana Anual Selic TOP 5 LP'!$A$2:$XDF$2,0),FALSE))</f>
        <v>7.75</v>
      </c>
      <c r="C15" s="21">
        <f>IF(VLOOKUP(A15,'Mediana Anual Selic TOP 5 LP'!$A$2:$XFC$10000,MATCH(C$1,'Mediana Anual Selic TOP 5 LP'!$A$2:$XDF$2,0),FALSE)=0,NA(),VLOOKUP(A15,'Mediana Anual Selic TOP 5 LP'!$A$2:$XFC$10000,MATCH(C$1,'Mediana Anual Selic TOP 5 LP'!$A$2:$XDF$2,0),FALSE))</f>
        <v>6.5</v>
      </c>
      <c r="D15" s="21">
        <f>IF(VLOOKUP(A15,'Mediana Anual Selic TOP 5 LP'!$A$2:$XFC$10000,MATCH(D$1,'Mediana Anual Selic TOP 5 LP'!$A$2:$XDF$2,0),FALSE)=0,NA(),VLOOKUP(A15,'Mediana Anual Selic TOP 5 LP'!$A$2:$XFC$10000,MATCH(D$1,'Mediana Anual Selic TOP 5 LP'!$A$2:$XDF$2,0),FALSE))</f>
        <v>6.5</v>
      </c>
      <c r="E15" s="21">
        <f>IF(VLOOKUP(A15,'Mediana Anual Selic TOP 5 LP'!$A$2:$XFC$10000,MATCH(E$1,'Mediana Anual Selic TOP 5 LP'!$A$2:$XDF$2,0),FALSE)=0,NA(),VLOOKUP(A15,'Mediana Anual Selic TOP 5 LP'!$A$2:$XFC$10000,MATCH(E$1,'Mediana Anual Selic TOP 5 LP'!$A$2:$XDF$2,0),FALSE))</f>
        <v>6.5</v>
      </c>
      <c r="F15" s="21" t="e">
        <f>IF(VLOOKUP(A15,'Mediana Anual Selic TOP 5 LP'!$A$2:$XFC$10000,MATCH(F$1,'Mediana Anual Selic TOP 5 LP'!$A$2:$XDF$2,0),FALSE)=0,NA(),VLOOKUP(A15,'Mediana Anual Selic TOP 5 LP'!$A$2:$XFC$10000,MATCH(F$1,'Mediana Anual Selic TOP 5 LP'!$A$2:$XDF$2,0),FALSE))</f>
        <v>#N/A</v>
      </c>
    </row>
    <row r="16" spans="1:9" x14ac:dyDescent="0.3">
      <c r="A16" s="20">
        <v>44582</v>
      </c>
      <c r="B16" s="21">
        <f>IF(VLOOKUP(A16,'Mediana Anual Selic TOP 5 LP'!$A$2:$XFC$10000,MATCH(B$1,'Mediana Anual Selic TOP 5 LP'!$A$2:$XDF$2,0),FALSE)=0,NA(),VLOOKUP(A16,'Mediana Anual Selic TOP 5 LP'!$A$2:$XFC$10000,MATCH(B$1,'Mediana Anual Selic TOP 5 LP'!$A$2:$XDF$2,0),FALSE))</f>
        <v>7.75</v>
      </c>
      <c r="C16" s="21">
        <f>IF(VLOOKUP(A16,'Mediana Anual Selic TOP 5 LP'!$A$2:$XFC$10000,MATCH(C$1,'Mediana Anual Selic TOP 5 LP'!$A$2:$XDF$2,0),FALSE)=0,NA(),VLOOKUP(A16,'Mediana Anual Selic TOP 5 LP'!$A$2:$XFC$10000,MATCH(C$1,'Mediana Anual Selic TOP 5 LP'!$A$2:$XDF$2,0),FALSE))</f>
        <v>6.5</v>
      </c>
      <c r="D16" s="21">
        <f>IF(VLOOKUP(A16,'Mediana Anual Selic TOP 5 LP'!$A$2:$XFC$10000,MATCH(D$1,'Mediana Anual Selic TOP 5 LP'!$A$2:$XDF$2,0),FALSE)=0,NA(),VLOOKUP(A16,'Mediana Anual Selic TOP 5 LP'!$A$2:$XFC$10000,MATCH(D$1,'Mediana Anual Selic TOP 5 LP'!$A$2:$XDF$2,0),FALSE))</f>
        <v>6.5</v>
      </c>
      <c r="E16" s="21">
        <f>IF(VLOOKUP(A16,'Mediana Anual Selic TOP 5 LP'!$A$2:$XFC$10000,MATCH(E$1,'Mediana Anual Selic TOP 5 LP'!$A$2:$XDF$2,0),FALSE)=0,NA(),VLOOKUP(A16,'Mediana Anual Selic TOP 5 LP'!$A$2:$XFC$10000,MATCH(E$1,'Mediana Anual Selic TOP 5 LP'!$A$2:$XDF$2,0),FALSE))</f>
        <v>6.5</v>
      </c>
      <c r="F16" s="21" t="e">
        <f>IF(VLOOKUP(A16,'Mediana Anual Selic TOP 5 LP'!$A$2:$XFC$10000,MATCH(F$1,'Mediana Anual Selic TOP 5 LP'!$A$2:$XDF$2,0),FALSE)=0,NA(),VLOOKUP(A16,'Mediana Anual Selic TOP 5 LP'!$A$2:$XFC$10000,MATCH(F$1,'Mediana Anual Selic TOP 5 LP'!$A$2:$XDF$2,0),FALSE))</f>
        <v>#N/A</v>
      </c>
    </row>
    <row r="17" spans="1:6" x14ac:dyDescent="0.3">
      <c r="A17" s="20">
        <v>44585</v>
      </c>
      <c r="B17" s="21">
        <f>IF(VLOOKUP(A17,'Mediana Anual Selic TOP 5 LP'!$A$2:$XFC$10000,MATCH(B$1,'Mediana Anual Selic TOP 5 LP'!$A$2:$XDF$2,0),FALSE)=0,NA(),VLOOKUP(A17,'Mediana Anual Selic TOP 5 LP'!$A$2:$XFC$10000,MATCH(B$1,'Mediana Anual Selic TOP 5 LP'!$A$2:$XDF$2,0),FALSE))</f>
        <v>7.75</v>
      </c>
      <c r="C17" s="21">
        <f>IF(VLOOKUP(A17,'Mediana Anual Selic TOP 5 LP'!$A$2:$XFC$10000,MATCH(C$1,'Mediana Anual Selic TOP 5 LP'!$A$2:$XDF$2,0),FALSE)=0,NA(),VLOOKUP(A17,'Mediana Anual Selic TOP 5 LP'!$A$2:$XFC$10000,MATCH(C$1,'Mediana Anual Selic TOP 5 LP'!$A$2:$XDF$2,0),FALSE))</f>
        <v>6.5</v>
      </c>
      <c r="D17" s="21">
        <f>IF(VLOOKUP(A17,'Mediana Anual Selic TOP 5 LP'!$A$2:$XFC$10000,MATCH(D$1,'Mediana Anual Selic TOP 5 LP'!$A$2:$XDF$2,0),FALSE)=0,NA(),VLOOKUP(A17,'Mediana Anual Selic TOP 5 LP'!$A$2:$XFC$10000,MATCH(D$1,'Mediana Anual Selic TOP 5 LP'!$A$2:$XDF$2,0),FALSE))</f>
        <v>6.5</v>
      </c>
      <c r="E17" s="21">
        <f>IF(VLOOKUP(A17,'Mediana Anual Selic TOP 5 LP'!$A$2:$XFC$10000,MATCH(E$1,'Mediana Anual Selic TOP 5 LP'!$A$2:$XDF$2,0),FALSE)=0,NA(),VLOOKUP(A17,'Mediana Anual Selic TOP 5 LP'!$A$2:$XFC$10000,MATCH(E$1,'Mediana Anual Selic TOP 5 LP'!$A$2:$XDF$2,0),FALSE))</f>
        <v>6.5</v>
      </c>
      <c r="F17" s="21" t="e">
        <f>IF(VLOOKUP(A17,'Mediana Anual Selic TOP 5 LP'!$A$2:$XFC$10000,MATCH(F$1,'Mediana Anual Selic TOP 5 LP'!$A$2:$XDF$2,0),FALSE)=0,NA(),VLOOKUP(A17,'Mediana Anual Selic TOP 5 LP'!$A$2:$XFC$10000,MATCH(F$1,'Mediana Anual Selic TOP 5 LP'!$A$2:$XDF$2,0),FALSE))</f>
        <v>#N/A</v>
      </c>
    </row>
    <row r="18" spans="1:6" x14ac:dyDescent="0.3">
      <c r="A18" s="20">
        <v>44586</v>
      </c>
      <c r="B18" s="21">
        <f>IF(VLOOKUP(A18,'Mediana Anual Selic TOP 5 LP'!$A$2:$XFC$10000,MATCH(B$1,'Mediana Anual Selic TOP 5 LP'!$A$2:$XDF$2,0),FALSE)=0,NA(),VLOOKUP(A18,'Mediana Anual Selic TOP 5 LP'!$A$2:$XFC$10000,MATCH(B$1,'Mediana Anual Selic TOP 5 LP'!$A$2:$XDF$2,0),FALSE))</f>
        <v>7.75</v>
      </c>
      <c r="C18" s="21">
        <f>IF(VLOOKUP(A18,'Mediana Anual Selic TOP 5 LP'!$A$2:$XFC$10000,MATCH(C$1,'Mediana Anual Selic TOP 5 LP'!$A$2:$XDF$2,0),FALSE)=0,NA(),VLOOKUP(A18,'Mediana Anual Selic TOP 5 LP'!$A$2:$XFC$10000,MATCH(C$1,'Mediana Anual Selic TOP 5 LP'!$A$2:$XDF$2,0),FALSE))</f>
        <v>6.5</v>
      </c>
      <c r="D18" s="21">
        <f>IF(VLOOKUP(A18,'Mediana Anual Selic TOP 5 LP'!$A$2:$XFC$10000,MATCH(D$1,'Mediana Anual Selic TOP 5 LP'!$A$2:$XDF$2,0),FALSE)=0,NA(),VLOOKUP(A18,'Mediana Anual Selic TOP 5 LP'!$A$2:$XFC$10000,MATCH(D$1,'Mediana Anual Selic TOP 5 LP'!$A$2:$XDF$2,0),FALSE))</f>
        <v>6.5</v>
      </c>
      <c r="E18" s="21">
        <f>IF(VLOOKUP(A18,'Mediana Anual Selic TOP 5 LP'!$A$2:$XFC$10000,MATCH(E$1,'Mediana Anual Selic TOP 5 LP'!$A$2:$XDF$2,0),FALSE)=0,NA(),VLOOKUP(A18,'Mediana Anual Selic TOP 5 LP'!$A$2:$XFC$10000,MATCH(E$1,'Mediana Anual Selic TOP 5 LP'!$A$2:$XDF$2,0),FALSE))</f>
        <v>6.5</v>
      </c>
      <c r="F18" s="21" t="e">
        <f>IF(VLOOKUP(A18,'Mediana Anual Selic TOP 5 LP'!$A$2:$XFC$10000,MATCH(F$1,'Mediana Anual Selic TOP 5 LP'!$A$2:$XDF$2,0),FALSE)=0,NA(),VLOOKUP(A18,'Mediana Anual Selic TOP 5 LP'!$A$2:$XFC$10000,MATCH(F$1,'Mediana Anual Selic TOP 5 LP'!$A$2:$XDF$2,0),FALSE))</f>
        <v>#N/A</v>
      </c>
    </row>
    <row r="19" spans="1:6" x14ac:dyDescent="0.3">
      <c r="A19" s="20">
        <v>44587</v>
      </c>
      <c r="B19" s="21">
        <f>IF(VLOOKUP(A19,'Mediana Anual Selic TOP 5 LP'!$A$2:$XFC$10000,MATCH(B$1,'Mediana Anual Selic TOP 5 LP'!$A$2:$XDF$2,0),FALSE)=0,NA(),VLOOKUP(A19,'Mediana Anual Selic TOP 5 LP'!$A$2:$XFC$10000,MATCH(B$1,'Mediana Anual Selic TOP 5 LP'!$A$2:$XDF$2,0),FALSE))</f>
        <v>7.75</v>
      </c>
      <c r="C19" s="21">
        <f>IF(VLOOKUP(A19,'Mediana Anual Selic TOP 5 LP'!$A$2:$XFC$10000,MATCH(C$1,'Mediana Anual Selic TOP 5 LP'!$A$2:$XDF$2,0),FALSE)=0,NA(),VLOOKUP(A19,'Mediana Anual Selic TOP 5 LP'!$A$2:$XFC$10000,MATCH(C$1,'Mediana Anual Selic TOP 5 LP'!$A$2:$XDF$2,0),FALSE))</f>
        <v>6.5</v>
      </c>
      <c r="D19" s="21">
        <f>IF(VLOOKUP(A19,'Mediana Anual Selic TOP 5 LP'!$A$2:$XFC$10000,MATCH(D$1,'Mediana Anual Selic TOP 5 LP'!$A$2:$XDF$2,0),FALSE)=0,NA(),VLOOKUP(A19,'Mediana Anual Selic TOP 5 LP'!$A$2:$XFC$10000,MATCH(D$1,'Mediana Anual Selic TOP 5 LP'!$A$2:$XDF$2,0),FALSE))</f>
        <v>6.5</v>
      </c>
      <c r="E19" s="21">
        <f>IF(VLOOKUP(A19,'Mediana Anual Selic TOP 5 LP'!$A$2:$XFC$10000,MATCH(E$1,'Mediana Anual Selic TOP 5 LP'!$A$2:$XDF$2,0),FALSE)=0,NA(),VLOOKUP(A19,'Mediana Anual Selic TOP 5 LP'!$A$2:$XFC$10000,MATCH(E$1,'Mediana Anual Selic TOP 5 LP'!$A$2:$XDF$2,0),FALSE))</f>
        <v>6.5</v>
      </c>
      <c r="F19" s="21" t="e">
        <f>IF(VLOOKUP(A19,'Mediana Anual Selic TOP 5 LP'!$A$2:$XFC$10000,MATCH(F$1,'Mediana Anual Selic TOP 5 LP'!$A$2:$XDF$2,0),FALSE)=0,NA(),VLOOKUP(A19,'Mediana Anual Selic TOP 5 LP'!$A$2:$XFC$10000,MATCH(F$1,'Mediana Anual Selic TOP 5 LP'!$A$2:$XDF$2,0),FALSE))</f>
        <v>#N/A</v>
      </c>
    </row>
    <row r="20" spans="1:6" x14ac:dyDescent="0.3">
      <c r="A20" s="20">
        <v>44588</v>
      </c>
      <c r="B20" s="21">
        <f>IF(VLOOKUP(A20,'Mediana Anual Selic TOP 5 LP'!$A$2:$XFC$10000,MATCH(B$1,'Mediana Anual Selic TOP 5 LP'!$A$2:$XDF$2,0),FALSE)=0,NA(),VLOOKUP(A20,'Mediana Anual Selic TOP 5 LP'!$A$2:$XFC$10000,MATCH(B$1,'Mediana Anual Selic TOP 5 LP'!$A$2:$XDF$2,0),FALSE))</f>
        <v>7.75</v>
      </c>
      <c r="C20" s="21">
        <f>IF(VLOOKUP(A20,'Mediana Anual Selic TOP 5 LP'!$A$2:$XFC$10000,MATCH(C$1,'Mediana Anual Selic TOP 5 LP'!$A$2:$XDF$2,0),FALSE)=0,NA(),VLOOKUP(A20,'Mediana Anual Selic TOP 5 LP'!$A$2:$XFC$10000,MATCH(C$1,'Mediana Anual Selic TOP 5 LP'!$A$2:$XDF$2,0),FALSE))</f>
        <v>6.5</v>
      </c>
      <c r="D20" s="21">
        <f>IF(VLOOKUP(A20,'Mediana Anual Selic TOP 5 LP'!$A$2:$XFC$10000,MATCH(D$1,'Mediana Anual Selic TOP 5 LP'!$A$2:$XDF$2,0),FALSE)=0,NA(),VLOOKUP(A20,'Mediana Anual Selic TOP 5 LP'!$A$2:$XFC$10000,MATCH(D$1,'Mediana Anual Selic TOP 5 LP'!$A$2:$XDF$2,0),FALSE))</f>
        <v>6.5</v>
      </c>
      <c r="E20" s="21">
        <f>IF(VLOOKUP(A20,'Mediana Anual Selic TOP 5 LP'!$A$2:$XFC$10000,MATCH(E$1,'Mediana Anual Selic TOP 5 LP'!$A$2:$XDF$2,0),FALSE)=0,NA(),VLOOKUP(A20,'Mediana Anual Selic TOP 5 LP'!$A$2:$XFC$10000,MATCH(E$1,'Mediana Anual Selic TOP 5 LP'!$A$2:$XDF$2,0),FALSE))</f>
        <v>6.5</v>
      </c>
      <c r="F20" s="21" t="e">
        <f>IF(VLOOKUP(A20,'Mediana Anual Selic TOP 5 LP'!$A$2:$XFC$10000,MATCH(F$1,'Mediana Anual Selic TOP 5 LP'!$A$2:$XDF$2,0),FALSE)=0,NA(),VLOOKUP(A20,'Mediana Anual Selic TOP 5 LP'!$A$2:$XFC$10000,MATCH(F$1,'Mediana Anual Selic TOP 5 LP'!$A$2:$XDF$2,0),FALSE))</f>
        <v>#N/A</v>
      </c>
    </row>
    <row r="21" spans="1:6" x14ac:dyDescent="0.3">
      <c r="A21" s="20">
        <v>44589</v>
      </c>
      <c r="B21" s="21">
        <f>IF(VLOOKUP(A21,'Mediana Anual Selic TOP 5 LP'!$A$2:$XFC$10000,MATCH(B$1,'Mediana Anual Selic TOP 5 LP'!$A$2:$XDF$2,0),FALSE)=0,NA(),VLOOKUP(A21,'Mediana Anual Selic TOP 5 LP'!$A$2:$XFC$10000,MATCH(B$1,'Mediana Anual Selic TOP 5 LP'!$A$2:$XDF$2,0),FALSE))</f>
        <v>7.75</v>
      </c>
      <c r="C21" s="21">
        <f>IF(VLOOKUP(A21,'Mediana Anual Selic TOP 5 LP'!$A$2:$XFC$10000,MATCH(C$1,'Mediana Anual Selic TOP 5 LP'!$A$2:$XDF$2,0),FALSE)=0,NA(),VLOOKUP(A21,'Mediana Anual Selic TOP 5 LP'!$A$2:$XFC$10000,MATCH(C$1,'Mediana Anual Selic TOP 5 LP'!$A$2:$XDF$2,0),FALSE))</f>
        <v>6.75</v>
      </c>
      <c r="D21" s="21">
        <f>IF(VLOOKUP(A21,'Mediana Anual Selic TOP 5 LP'!$A$2:$XFC$10000,MATCH(D$1,'Mediana Anual Selic TOP 5 LP'!$A$2:$XDF$2,0),FALSE)=0,NA(),VLOOKUP(A21,'Mediana Anual Selic TOP 5 LP'!$A$2:$XFC$10000,MATCH(D$1,'Mediana Anual Selic TOP 5 LP'!$A$2:$XDF$2,0),FALSE))</f>
        <v>7</v>
      </c>
      <c r="E21" s="21">
        <f>IF(VLOOKUP(A21,'Mediana Anual Selic TOP 5 LP'!$A$2:$XFC$10000,MATCH(E$1,'Mediana Anual Selic TOP 5 LP'!$A$2:$XDF$2,0),FALSE)=0,NA(),VLOOKUP(A21,'Mediana Anual Selic TOP 5 LP'!$A$2:$XFC$10000,MATCH(E$1,'Mediana Anual Selic TOP 5 LP'!$A$2:$XDF$2,0),FALSE))</f>
        <v>7</v>
      </c>
      <c r="F21" s="21" t="e">
        <f>IF(VLOOKUP(A21,'Mediana Anual Selic TOP 5 LP'!$A$2:$XFC$10000,MATCH(F$1,'Mediana Anual Selic TOP 5 LP'!$A$2:$XDF$2,0),FALSE)=0,NA(),VLOOKUP(A21,'Mediana Anual Selic TOP 5 LP'!$A$2:$XFC$10000,MATCH(F$1,'Mediana Anual Selic TOP 5 LP'!$A$2:$XDF$2,0),FALSE))</f>
        <v>#N/A</v>
      </c>
    </row>
    <row r="22" spans="1:6" x14ac:dyDescent="0.3">
      <c r="A22" s="20">
        <v>44592</v>
      </c>
      <c r="B22" s="21">
        <f>IF(VLOOKUP(A22,'Mediana Anual Selic TOP 5 LP'!$A$2:$XFC$10000,MATCH(B$1,'Mediana Anual Selic TOP 5 LP'!$A$2:$XDF$2,0),FALSE)=0,NA(),VLOOKUP(A22,'Mediana Anual Selic TOP 5 LP'!$A$2:$XFC$10000,MATCH(B$1,'Mediana Anual Selic TOP 5 LP'!$A$2:$XDF$2,0),FALSE))</f>
        <v>8</v>
      </c>
      <c r="C22" s="21">
        <f>IF(VLOOKUP(A22,'Mediana Anual Selic TOP 5 LP'!$A$2:$XFC$10000,MATCH(C$1,'Mediana Anual Selic TOP 5 LP'!$A$2:$XDF$2,0),FALSE)=0,NA(),VLOOKUP(A22,'Mediana Anual Selic TOP 5 LP'!$A$2:$XFC$10000,MATCH(C$1,'Mediana Anual Selic TOP 5 LP'!$A$2:$XDF$2,0),FALSE))</f>
        <v>7</v>
      </c>
      <c r="D22" s="21">
        <f>IF(VLOOKUP(A22,'Mediana Anual Selic TOP 5 LP'!$A$2:$XFC$10000,MATCH(D$1,'Mediana Anual Selic TOP 5 LP'!$A$2:$XDF$2,0),FALSE)=0,NA(),VLOOKUP(A22,'Mediana Anual Selic TOP 5 LP'!$A$2:$XFC$10000,MATCH(D$1,'Mediana Anual Selic TOP 5 LP'!$A$2:$XDF$2,0),FALSE))</f>
        <v>7</v>
      </c>
      <c r="E22" s="21">
        <f>IF(VLOOKUP(A22,'Mediana Anual Selic TOP 5 LP'!$A$2:$XFC$10000,MATCH(E$1,'Mediana Anual Selic TOP 5 LP'!$A$2:$XDF$2,0),FALSE)=0,NA(),VLOOKUP(A22,'Mediana Anual Selic TOP 5 LP'!$A$2:$XFC$10000,MATCH(E$1,'Mediana Anual Selic TOP 5 LP'!$A$2:$XDF$2,0),FALSE))</f>
        <v>7</v>
      </c>
      <c r="F22" s="21" t="e">
        <f>IF(VLOOKUP(A22,'Mediana Anual Selic TOP 5 LP'!$A$2:$XFC$10000,MATCH(F$1,'Mediana Anual Selic TOP 5 LP'!$A$2:$XDF$2,0),FALSE)=0,NA(),VLOOKUP(A22,'Mediana Anual Selic TOP 5 LP'!$A$2:$XFC$10000,MATCH(F$1,'Mediana Anual Selic TOP 5 LP'!$A$2:$XDF$2,0),FALSE))</f>
        <v>#N/A</v>
      </c>
    </row>
    <row r="23" spans="1:6" x14ac:dyDescent="0.3">
      <c r="A23" s="20">
        <v>44593</v>
      </c>
      <c r="B23" s="21">
        <f>IF(VLOOKUP(A23,'Mediana Anual Selic TOP 5 LP'!$A$2:$XFC$10000,MATCH(B$1,'Mediana Anual Selic TOP 5 LP'!$A$2:$XDF$2,0),FALSE)=0,NA(),VLOOKUP(A23,'Mediana Anual Selic TOP 5 LP'!$A$2:$XFC$10000,MATCH(B$1,'Mediana Anual Selic TOP 5 LP'!$A$2:$XDF$2,0),FALSE))</f>
        <v>8</v>
      </c>
      <c r="C23" s="21">
        <f>IF(VLOOKUP(A23,'Mediana Anual Selic TOP 5 LP'!$A$2:$XFC$10000,MATCH(C$1,'Mediana Anual Selic TOP 5 LP'!$A$2:$XDF$2,0),FALSE)=0,NA(),VLOOKUP(A23,'Mediana Anual Selic TOP 5 LP'!$A$2:$XFC$10000,MATCH(C$1,'Mediana Anual Selic TOP 5 LP'!$A$2:$XDF$2,0),FALSE))</f>
        <v>7</v>
      </c>
      <c r="D23" s="21">
        <f>IF(VLOOKUP(A23,'Mediana Anual Selic TOP 5 LP'!$A$2:$XFC$10000,MATCH(D$1,'Mediana Anual Selic TOP 5 LP'!$A$2:$XDF$2,0),FALSE)=0,NA(),VLOOKUP(A23,'Mediana Anual Selic TOP 5 LP'!$A$2:$XFC$10000,MATCH(D$1,'Mediana Anual Selic TOP 5 LP'!$A$2:$XDF$2,0),FALSE))</f>
        <v>7</v>
      </c>
      <c r="E23" s="21">
        <f>IF(VLOOKUP(A23,'Mediana Anual Selic TOP 5 LP'!$A$2:$XFC$10000,MATCH(E$1,'Mediana Anual Selic TOP 5 LP'!$A$2:$XDF$2,0),FALSE)=0,NA(),VLOOKUP(A23,'Mediana Anual Selic TOP 5 LP'!$A$2:$XFC$10000,MATCH(E$1,'Mediana Anual Selic TOP 5 LP'!$A$2:$XDF$2,0),FALSE))</f>
        <v>7</v>
      </c>
      <c r="F23" s="21" t="e">
        <f>IF(VLOOKUP(A23,'Mediana Anual Selic TOP 5 LP'!$A$2:$XFC$10000,MATCH(F$1,'Mediana Anual Selic TOP 5 LP'!$A$2:$XDF$2,0),FALSE)=0,NA(),VLOOKUP(A23,'Mediana Anual Selic TOP 5 LP'!$A$2:$XFC$10000,MATCH(F$1,'Mediana Anual Selic TOP 5 LP'!$A$2:$XDF$2,0),FALSE))</f>
        <v>#N/A</v>
      </c>
    </row>
    <row r="24" spans="1:6" x14ac:dyDescent="0.3">
      <c r="A24" s="20">
        <v>44594</v>
      </c>
      <c r="B24" s="21">
        <f>IF(VLOOKUP(A24,'Mediana Anual Selic TOP 5 LP'!$A$2:$XFC$10000,MATCH(B$1,'Mediana Anual Selic TOP 5 LP'!$A$2:$XDF$2,0),FALSE)=0,NA(),VLOOKUP(A24,'Mediana Anual Selic TOP 5 LP'!$A$2:$XFC$10000,MATCH(B$1,'Mediana Anual Selic TOP 5 LP'!$A$2:$XDF$2,0),FALSE))</f>
        <v>8</v>
      </c>
      <c r="C24" s="21">
        <f>IF(VLOOKUP(A24,'Mediana Anual Selic TOP 5 LP'!$A$2:$XFC$10000,MATCH(C$1,'Mediana Anual Selic TOP 5 LP'!$A$2:$XDF$2,0),FALSE)=0,NA(),VLOOKUP(A24,'Mediana Anual Selic TOP 5 LP'!$A$2:$XFC$10000,MATCH(C$1,'Mediana Anual Selic TOP 5 LP'!$A$2:$XDF$2,0),FALSE))</f>
        <v>7</v>
      </c>
      <c r="D24" s="21">
        <f>IF(VLOOKUP(A24,'Mediana Anual Selic TOP 5 LP'!$A$2:$XFC$10000,MATCH(D$1,'Mediana Anual Selic TOP 5 LP'!$A$2:$XDF$2,0),FALSE)=0,NA(),VLOOKUP(A24,'Mediana Anual Selic TOP 5 LP'!$A$2:$XFC$10000,MATCH(D$1,'Mediana Anual Selic TOP 5 LP'!$A$2:$XDF$2,0),FALSE))</f>
        <v>7</v>
      </c>
      <c r="E24" s="21">
        <f>IF(VLOOKUP(A24,'Mediana Anual Selic TOP 5 LP'!$A$2:$XFC$10000,MATCH(E$1,'Mediana Anual Selic TOP 5 LP'!$A$2:$XDF$2,0),FALSE)=0,NA(),VLOOKUP(A24,'Mediana Anual Selic TOP 5 LP'!$A$2:$XFC$10000,MATCH(E$1,'Mediana Anual Selic TOP 5 LP'!$A$2:$XDF$2,0),FALSE))</f>
        <v>7</v>
      </c>
      <c r="F24" s="21" t="e">
        <f>IF(VLOOKUP(A24,'Mediana Anual Selic TOP 5 LP'!$A$2:$XFC$10000,MATCH(F$1,'Mediana Anual Selic TOP 5 LP'!$A$2:$XDF$2,0),FALSE)=0,NA(),VLOOKUP(A24,'Mediana Anual Selic TOP 5 LP'!$A$2:$XFC$10000,MATCH(F$1,'Mediana Anual Selic TOP 5 LP'!$A$2:$XDF$2,0),FALSE))</f>
        <v>#N/A</v>
      </c>
    </row>
    <row r="25" spans="1:6" x14ac:dyDescent="0.3">
      <c r="A25" s="20">
        <v>44595</v>
      </c>
      <c r="B25" s="21">
        <f>IF(VLOOKUP(A25,'Mediana Anual Selic TOP 5 LP'!$A$2:$XFC$10000,MATCH(B$1,'Mediana Anual Selic TOP 5 LP'!$A$2:$XDF$2,0),FALSE)=0,NA(),VLOOKUP(A25,'Mediana Anual Selic TOP 5 LP'!$A$2:$XFC$10000,MATCH(B$1,'Mediana Anual Selic TOP 5 LP'!$A$2:$XDF$2,0),FALSE))</f>
        <v>8</v>
      </c>
      <c r="C25" s="21">
        <f>IF(VLOOKUP(A25,'Mediana Anual Selic TOP 5 LP'!$A$2:$XFC$10000,MATCH(C$1,'Mediana Anual Selic TOP 5 LP'!$A$2:$XDF$2,0),FALSE)=0,NA(),VLOOKUP(A25,'Mediana Anual Selic TOP 5 LP'!$A$2:$XFC$10000,MATCH(C$1,'Mediana Anual Selic TOP 5 LP'!$A$2:$XDF$2,0),FALSE))</f>
        <v>7</v>
      </c>
      <c r="D25" s="21">
        <f>IF(VLOOKUP(A25,'Mediana Anual Selic TOP 5 LP'!$A$2:$XFC$10000,MATCH(D$1,'Mediana Anual Selic TOP 5 LP'!$A$2:$XDF$2,0),FALSE)=0,NA(),VLOOKUP(A25,'Mediana Anual Selic TOP 5 LP'!$A$2:$XFC$10000,MATCH(D$1,'Mediana Anual Selic TOP 5 LP'!$A$2:$XDF$2,0),FALSE))</f>
        <v>7</v>
      </c>
      <c r="E25" s="21">
        <f>IF(VLOOKUP(A25,'Mediana Anual Selic TOP 5 LP'!$A$2:$XFC$10000,MATCH(E$1,'Mediana Anual Selic TOP 5 LP'!$A$2:$XDF$2,0),FALSE)=0,NA(),VLOOKUP(A25,'Mediana Anual Selic TOP 5 LP'!$A$2:$XFC$10000,MATCH(E$1,'Mediana Anual Selic TOP 5 LP'!$A$2:$XDF$2,0),FALSE))</f>
        <v>7</v>
      </c>
      <c r="F25" s="21" t="e">
        <f>IF(VLOOKUP(A25,'Mediana Anual Selic TOP 5 LP'!$A$2:$XFC$10000,MATCH(F$1,'Mediana Anual Selic TOP 5 LP'!$A$2:$XDF$2,0),FALSE)=0,NA(),VLOOKUP(A25,'Mediana Anual Selic TOP 5 LP'!$A$2:$XFC$10000,MATCH(F$1,'Mediana Anual Selic TOP 5 LP'!$A$2:$XDF$2,0),FALSE))</f>
        <v>#N/A</v>
      </c>
    </row>
    <row r="26" spans="1:6" x14ac:dyDescent="0.3">
      <c r="A26" s="20">
        <v>44596</v>
      </c>
      <c r="B26" s="21">
        <f>IF(VLOOKUP(A26,'Mediana Anual Selic TOP 5 LP'!$A$2:$XFC$10000,MATCH(B$1,'Mediana Anual Selic TOP 5 LP'!$A$2:$XDF$2,0),FALSE)=0,NA(),VLOOKUP(A26,'Mediana Anual Selic TOP 5 LP'!$A$2:$XFC$10000,MATCH(B$1,'Mediana Anual Selic TOP 5 LP'!$A$2:$XDF$2,0),FALSE))</f>
        <v>8</v>
      </c>
      <c r="C26" s="21">
        <f>IF(VLOOKUP(A26,'Mediana Anual Selic TOP 5 LP'!$A$2:$XFC$10000,MATCH(C$1,'Mediana Anual Selic TOP 5 LP'!$A$2:$XDF$2,0),FALSE)=0,NA(),VLOOKUP(A26,'Mediana Anual Selic TOP 5 LP'!$A$2:$XFC$10000,MATCH(C$1,'Mediana Anual Selic TOP 5 LP'!$A$2:$XDF$2,0),FALSE))</f>
        <v>7</v>
      </c>
      <c r="D26" s="21">
        <f>IF(VLOOKUP(A26,'Mediana Anual Selic TOP 5 LP'!$A$2:$XFC$10000,MATCH(D$1,'Mediana Anual Selic TOP 5 LP'!$A$2:$XDF$2,0),FALSE)=0,NA(),VLOOKUP(A26,'Mediana Anual Selic TOP 5 LP'!$A$2:$XFC$10000,MATCH(D$1,'Mediana Anual Selic TOP 5 LP'!$A$2:$XDF$2,0),FALSE))</f>
        <v>7</v>
      </c>
      <c r="E26" s="21">
        <f>IF(VLOOKUP(A26,'Mediana Anual Selic TOP 5 LP'!$A$2:$XFC$10000,MATCH(E$1,'Mediana Anual Selic TOP 5 LP'!$A$2:$XDF$2,0),FALSE)=0,NA(),VLOOKUP(A26,'Mediana Anual Selic TOP 5 LP'!$A$2:$XFC$10000,MATCH(E$1,'Mediana Anual Selic TOP 5 LP'!$A$2:$XDF$2,0),FALSE))</f>
        <v>7</v>
      </c>
      <c r="F26" s="21" t="e">
        <f>IF(VLOOKUP(A26,'Mediana Anual Selic TOP 5 LP'!$A$2:$XFC$10000,MATCH(F$1,'Mediana Anual Selic TOP 5 LP'!$A$2:$XDF$2,0),FALSE)=0,NA(),VLOOKUP(A26,'Mediana Anual Selic TOP 5 LP'!$A$2:$XFC$10000,MATCH(F$1,'Mediana Anual Selic TOP 5 LP'!$A$2:$XDF$2,0),FALSE))</f>
        <v>#N/A</v>
      </c>
    </row>
    <row r="27" spans="1:6" x14ac:dyDescent="0.3">
      <c r="A27" s="20">
        <v>44599</v>
      </c>
      <c r="B27" s="21">
        <f>IF(VLOOKUP(A27,'Mediana Anual Selic TOP 5 LP'!$A$2:$XFC$10000,MATCH(B$1,'Mediana Anual Selic TOP 5 LP'!$A$2:$XDF$2,0),FALSE)=0,NA(),VLOOKUP(A27,'Mediana Anual Selic TOP 5 LP'!$A$2:$XFC$10000,MATCH(B$1,'Mediana Anual Selic TOP 5 LP'!$A$2:$XDF$2,0),FALSE))</f>
        <v>8</v>
      </c>
      <c r="C27" s="21">
        <f>IF(VLOOKUP(A27,'Mediana Anual Selic TOP 5 LP'!$A$2:$XFC$10000,MATCH(C$1,'Mediana Anual Selic TOP 5 LP'!$A$2:$XDF$2,0),FALSE)=0,NA(),VLOOKUP(A27,'Mediana Anual Selic TOP 5 LP'!$A$2:$XFC$10000,MATCH(C$1,'Mediana Anual Selic TOP 5 LP'!$A$2:$XDF$2,0),FALSE))</f>
        <v>7</v>
      </c>
      <c r="D27" s="21">
        <f>IF(VLOOKUP(A27,'Mediana Anual Selic TOP 5 LP'!$A$2:$XFC$10000,MATCH(D$1,'Mediana Anual Selic TOP 5 LP'!$A$2:$XDF$2,0),FALSE)=0,NA(),VLOOKUP(A27,'Mediana Anual Selic TOP 5 LP'!$A$2:$XFC$10000,MATCH(D$1,'Mediana Anual Selic TOP 5 LP'!$A$2:$XDF$2,0),FALSE))</f>
        <v>7</v>
      </c>
      <c r="E27" s="21">
        <f>IF(VLOOKUP(A27,'Mediana Anual Selic TOP 5 LP'!$A$2:$XFC$10000,MATCH(E$1,'Mediana Anual Selic TOP 5 LP'!$A$2:$XDF$2,0),FALSE)=0,NA(),VLOOKUP(A27,'Mediana Anual Selic TOP 5 LP'!$A$2:$XFC$10000,MATCH(E$1,'Mediana Anual Selic TOP 5 LP'!$A$2:$XDF$2,0),FALSE))</f>
        <v>7</v>
      </c>
      <c r="F27" s="21" t="e">
        <f>IF(VLOOKUP(A27,'Mediana Anual Selic TOP 5 LP'!$A$2:$XFC$10000,MATCH(F$1,'Mediana Anual Selic TOP 5 LP'!$A$2:$XDF$2,0),FALSE)=0,NA(),VLOOKUP(A27,'Mediana Anual Selic TOP 5 LP'!$A$2:$XFC$10000,MATCH(F$1,'Mediana Anual Selic TOP 5 LP'!$A$2:$XDF$2,0),FALSE))</f>
        <v>#N/A</v>
      </c>
    </row>
    <row r="28" spans="1:6" x14ac:dyDescent="0.3">
      <c r="A28" s="20">
        <v>44600</v>
      </c>
      <c r="B28" s="21">
        <f>IF(VLOOKUP(A28,'Mediana Anual Selic TOP 5 LP'!$A$2:$XFC$10000,MATCH(B$1,'Mediana Anual Selic TOP 5 LP'!$A$2:$XDF$2,0),FALSE)=0,NA(),VLOOKUP(A28,'Mediana Anual Selic TOP 5 LP'!$A$2:$XFC$10000,MATCH(B$1,'Mediana Anual Selic TOP 5 LP'!$A$2:$XDF$2,0),FALSE))</f>
        <v>8.5</v>
      </c>
      <c r="C28" s="21">
        <f>IF(VLOOKUP(A28,'Mediana Anual Selic TOP 5 LP'!$A$2:$XFC$10000,MATCH(C$1,'Mediana Anual Selic TOP 5 LP'!$A$2:$XDF$2,0),FALSE)=0,NA(),VLOOKUP(A28,'Mediana Anual Selic TOP 5 LP'!$A$2:$XFC$10000,MATCH(C$1,'Mediana Anual Selic TOP 5 LP'!$A$2:$XDF$2,0),FALSE))</f>
        <v>7</v>
      </c>
      <c r="D28" s="21">
        <f>IF(VLOOKUP(A28,'Mediana Anual Selic TOP 5 LP'!$A$2:$XFC$10000,MATCH(D$1,'Mediana Anual Selic TOP 5 LP'!$A$2:$XDF$2,0),FALSE)=0,NA(),VLOOKUP(A28,'Mediana Anual Selic TOP 5 LP'!$A$2:$XFC$10000,MATCH(D$1,'Mediana Anual Selic TOP 5 LP'!$A$2:$XDF$2,0),FALSE))</f>
        <v>7</v>
      </c>
      <c r="E28" s="21">
        <f>IF(VLOOKUP(A28,'Mediana Anual Selic TOP 5 LP'!$A$2:$XFC$10000,MATCH(E$1,'Mediana Anual Selic TOP 5 LP'!$A$2:$XDF$2,0),FALSE)=0,NA(),VLOOKUP(A28,'Mediana Anual Selic TOP 5 LP'!$A$2:$XFC$10000,MATCH(E$1,'Mediana Anual Selic TOP 5 LP'!$A$2:$XDF$2,0),FALSE))</f>
        <v>7</v>
      </c>
      <c r="F28" s="21" t="e">
        <f>IF(VLOOKUP(A28,'Mediana Anual Selic TOP 5 LP'!$A$2:$XFC$10000,MATCH(F$1,'Mediana Anual Selic TOP 5 LP'!$A$2:$XDF$2,0),FALSE)=0,NA(),VLOOKUP(A28,'Mediana Anual Selic TOP 5 LP'!$A$2:$XFC$10000,MATCH(F$1,'Mediana Anual Selic TOP 5 LP'!$A$2:$XDF$2,0),FALSE))</f>
        <v>#N/A</v>
      </c>
    </row>
    <row r="29" spans="1:6" x14ac:dyDescent="0.3">
      <c r="A29" s="20">
        <v>44601</v>
      </c>
      <c r="B29" s="21">
        <f>IF(VLOOKUP(A29,'Mediana Anual Selic TOP 5 LP'!$A$2:$XFC$10000,MATCH(B$1,'Mediana Anual Selic TOP 5 LP'!$A$2:$XDF$2,0),FALSE)=0,NA(),VLOOKUP(A29,'Mediana Anual Selic TOP 5 LP'!$A$2:$XFC$10000,MATCH(B$1,'Mediana Anual Selic TOP 5 LP'!$A$2:$XDF$2,0),FALSE))</f>
        <v>8.5</v>
      </c>
      <c r="C29" s="21">
        <f>IF(VLOOKUP(A29,'Mediana Anual Selic TOP 5 LP'!$A$2:$XFC$10000,MATCH(C$1,'Mediana Anual Selic TOP 5 LP'!$A$2:$XDF$2,0),FALSE)=0,NA(),VLOOKUP(A29,'Mediana Anual Selic TOP 5 LP'!$A$2:$XFC$10000,MATCH(C$1,'Mediana Anual Selic TOP 5 LP'!$A$2:$XDF$2,0),FALSE))</f>
        <v>7</v>
      </c>
      <c r="D29" s="21">
        <f>IF(VLOOKUP(A29,'Mediana Anual Selic TOP 5 LP'!$A$2:$XFC$10000,MATCH(D$1,'Mediana Anual Selic TOP 5 LP'!$A$2:$XDF$2,0),FALSE)=0,NA(),VLOOKUP(A29,'Mediana Anual Selic TOP 5 LP'!$A$2:$XFC$10000,MATCH(D$1,'Mediana Anual Selic TOP 5 LP'!$A$2:$XDF$2,0),FALSE))</f>
        <v>7</v>
      </c>
      <c r="E29" s="21">
        <f>IF(VLOOKUP(A29,'Mediana Anual Selic TOP 5 LP'!$A$2:$XFC$10000,MATCH(E$1,'Mediana Anual Selic TOP 5 LP'!$A$2:$XDF$2,0),FALSE)=0,NA(),VLOOKUP(A29,'Mediana Anual Selic TOP 5 LP'!$A$2:$XFC$10000,MATCH(E$1,'Mediana Anual Selic TOP 5 LP'!$A$2:$XDF$2,0),FALSE))</f>
        <v>7</v>
      </c>
      <c r="F29" s="21" t="e">
        <f>IF(VLOOKUP(A29,'Mediana Anual Selic TOP 5 LP'!$A$2:$XFC$10000,MATCH(F$1,'Mediana Anual Selic TOP 5 LP'!$A$2:$XDF$2,0),FALSE)=0,NA(),VLOOKUP(A29,'Mediana Anual Selic TOP 5 LP'!$A$2:$XFC$10000,MATCH(F$1,'Mediana Anual Selic TOP 5 LP'!$A$2:$XDF$2,0),FALSE))</f>
        <v>#N/A</v>
      </c>
    </row>
    <row r="30" spans="1:6" x14ac:dyDescent="0.3">
      <c r="A30" s="20">
        <v>44602</v>
      </c>
      <c r="B30" s="21">
        <f>IF(VLOOKUP(A30,'Mediana Anual Selic TOP 5 LP'!$A$2:$XFC$10000,MATCH(B$1,'Mediana Anual Selic TOP 5 LP'!$A$2:$XDF$2,0),FALSE)=0,NA(),VLOOKUP(A30,'Mediana Anual Selic TOP 5 LP'!$A$2:$XFC$10000,MATCH(B$1,'Mediana Anual Selic TOP 5 LP'!$A$2:$XDF$2,0),FALSE))</f>
        <v>8.5</v>
      </c>
      <c r="C30" s="21">
        <f>IF(VLOOKUP(A30,'Mediana Anual Selic TOP 5 LP'!$A$2:$XFC$10000,MATCH(C$1,'Mediana Anual Selic TOP 5 LP'!$A$2:$XDF$2,0),FALSE)=0,NA(),VLOOKUP(A30,'Mediana Anual Selic TOP 5 LP'!$A$2:$XFC$10000,MATCH(C$1,'Mediana Anual Selic TOP 5 LP'!$A$2:$XDF$2,0),FALSE))</f>
        <v>7</v>
      </c>
      <c r="D30" s="21">
        <f>IF(VLOOKUP(A30,'Mediana Anual Selic TOP 5 LP'!$A$2:$XFC$10000,MATCH(D$1,'Mediana Anual Selic TOP 5 LP'!$A$2:$XDF$2,0),FALSE)=0,NA(),VLOOKUP(A30,'Mediana Anual Selic TOP 5 LP'!$A$2:$XFC$10000,MATCH(D$1,'Mediana Anual Selic TOP 5 LP'!$A$2:$XDF$2,0),FALSE))</f>
        <v>7</v>
      </c>
      <c r="E30" s="21">
        <f>IF(VLOOKUP(A30,'Mediana Anual Selic TOP 5 LP'!$A$2:$XFC$10000,MATCH(E$1,'Mediana Anual Selic TOP 5 LP'!$A$2:$XDF$2,0),FALSE)=0,NA(),VLOOKUP(A30,'Mediana Anual Selic TOP 5 LP'!$A$2:$XFC$10000,MATCH(E$1,'Mediana Anual Selic TOP 5 LP'!$A$2:$XDF$2,0),FALSE))</f>
        <v>7</v>
      </c>
      <c r="F30" s="21" t="e">
        <f>IF(VLOOKUP(A30,'Mediana Anual Selic TOP 5 LP'!$A$2:$XFC$10000,MATCH(F$1,'Mediana Anual Selic TOP 5 LP'!$A$2:$XDF$2,0),FALSE)=0,NA(),VLOOKUP(A30,'Mediana Anual Selic TOP 5 LP'!$A$2:$XFC$10000,MATCH(F$1,'Mediana Anual Selic TOP 5 LP'!$A$2:$XDF$2,0),FALSE))</f>
        <v>#N/A</v>
      </c>
    </row>
    <row r="31" spans="1:6" x14ac:dyDescent="0.3">
      <c r="A31" s="20">
        <v>44603</v>
      </c>
      <c r="B31" s="21">
        <f>IF(VLOOKUP(A31,'Mediana Anual Selic TOP 5 LP'!$A$2:$XFC$10000,MATCH(B$1,'Mediana Anual Selic TOP 5 LP'!$A$2:$XDF$2,0),FALSE)=0,NA(),VLOOKUP(A31,'Mediana Anual Selic TOP 5 LP'!$A$2:$XFC$10000,MATCH(B$1,'Mediana Anual Selic TOP 5 LP'!$A$2:$XDF$2,0),FALSE))</f>
        <v>8.5</v>
      </c>
      <c r="C31" s="21">
        <f>IF(VLOOKUP(A31,'Mediana Anual Selic TOP 5 LP'!$A$2:$XFC$10000,MATCH(C$1,'Mediana Anual Selic TOP 5 LP'!$A$2:$XDF$2,0),FALSE)=0,NA(),VLOOKUP(A31,'Mediana Anual Selic TOP 5 LP'!$A$2:$XFC$10000,MATCH(C$1,'Mediana Anual Selic TOP 5 LP'!$A$2:$XDF$2,0),FALSE))</f>
        <v>8</v>
      </c>
      <c r="D31" s="21">
        <f>IF(VLOOKUP(A31,'Mediana Anual Selic TOP 5 LP'!$A$2:$XFC$10000,MATCH(D$1,'Mediana Anual Selic TOP 5 LP'!$A$2:$XDF$2,0),FALSE)=0,NA(),VLOOKUP(A31,'Mediana Anual Selic TOP 5 LP'!$A$2:$XFC$10000,MATCH(D$1,'Mediana Anual Selic TOP 5 LP'!$A$2:$XDF$2,0),FALSE))</f>
        <v>9</v>
      </c>
      <c r="E31" s="21">
        <f>IF(VLOOKUP(A31,'Mediana Anual Selic TOP 5 LP'!$A$2:$XFC$10000,MATCH(E$1,'Mediana Anual Selic TOP 5 LP'!$A$2:$XDF$2,0),FALSE)=0,NA(),VLOOKUP(A31,'Mediana Anual Selic TOP 5 LP'!$A$2:$XFC$10000,MATCH(E$1,'Mediana Anual Selic TOP 5 LP'!$A$2:$XDF$2,0),FALSE))</f>
        <v>9</v>
      </c>
      <c r="F31" s="21" t="e">
        <f>IF(VLOOKUP(A31,'Mediana Anual Selic TOP 5 LP'!$A$2:$XFC$10000,MATCH(F$1,'Mediana Anual Selic TOP 5 LP'!$A$2:$XDF$2,0),FALSE)=0,NA(),VLOOKUP(A31,'Mediana Anual Selic TOP 5 LP'!$A$2:$XFC$10000,MATCH(F$1,'Mediana Anual Selic TOP 5 LP'!$A$2:$XDF$2,0),FALSE))</f>
        <v>#N/A</v>
      </c>
    </row>
    <row r="32" spans="1:6" x14ac:dyDescent="0.3">
      <c r="A32" s="20">
        <v>44606</v>
      </c>
      <c r="B32" s="21">
        <f>IF(VLOOKUP(A32,'Mediana Anual Selic TOP 5 LP'!$A$2:$XFC$10000,MATCH(B$1,'Mediana Anual Selic TOP 5 LP'!$A$2:$XDF$2,0),FALSE)=0,NA(),VLOOKUP(A32,'Mediana Anual Selic TOP 5 LP'!$A$2:$XFC$10000,MATCH(B$1,'Mediana Anual Selic TOP 5 LP'!$A$2:$XDF$2,0),FALSE))</f>
        <v>8.5</v>
      </c>
      <c r="C32" s="21">
        <f>IF(VLOOKUP(A32,'Mediana Anual Selic TOP 5 LP'!$A$2:$XFC$10000,MATCH(C$1,'Mediana Anual Selic TOP 5 LP'!$A$2:$XDF$2,0),FALSE)=0,NA(),VLOOKUP(A32,'Mediana Anual Selic TOP 5 LP'!$A$2:$XFC$10000,MATCH(C$1,'Mediana Anual Selic TOP 5 LP'!$A$2:$XDF$2,0),FALSE))</f>
        <v>8</v>
      </c>
      <c r="D32" s="21">
        <f>IF(VLOOKUP(A32,'Mediana Anual Selic TOP 5 LP'!$A$2:$XFC$10000,MATCH(D$1,'Mediana Anual Selic TOP 5 LP'!$A$2:$XDF$2,0),FALSE)=0,NA(),VLOOKUP(A32,'Mediana Anual Selic TOP 5 LP'!$A$2:$XFC$10000,MATCH(D$1,'Mediana Anual Selic TOP 5 LP'!$A$2:$XDF$2,0),FALSE))</f>
        <v>9</v>
      </c>
      <c r="E32" s="21">
        <f>IF(VLOOKUP(A32,'Mediana Anual Selic TOP 5 LP'!$A$2:$XFC$10000,MATCH(E$1,'Mediana Anual Selic TOP 5 LP'!$A$2:$XDF$2,0),FALSE)=0,NA(),VLOOKUP(A32,'Mediana Anual Selic TOP 5 LP'!$A$2:$XFC$10000,MATCH(E$1,'Mediana Anual Selic TOP 5 LP'!$A$2:$XDF$2,0),FALSE))</f>
        <v>9</v>
      </c>
      <c r="F32" s="21" t="e">
        <f>IF(VLOOKUP(A32,'Mediana Anual Selic TOP 5 LP'!$A$2:$XFC$10000,MATCH(F$1,'Mediana Anual Selic TOP 5 LP'!$A$2:$XDF$2,0),FALSE)=0,NA(),VLOOKUP(A32,'Mediana Anual Selic TOP 5 LP'!$A$2:$XFC$10000,MATCH(F$1,'Mediana Anual Selic TOP 5 LP'!$A$2:$XDF$2,0),FALSE))</f>
        <v>#N/A</v>
      </c>
    </row>
    <row r="33" spans="1:6" x14ac:dyDescent="0.3">
      <c r="A33" s="20">
        <v>44607</v>
      </c>
      <c r="B33" s="21">
        <f>IF(VLOOKUP(A33,'Mediana Anual Selic TOP 5 LP'!$A$2:$XFC$10000,MATCH(B$1,'Mediana Anual Selic TOP 5 LP'!$A$2:$XDF$2,0),FALSE)=0,NA(),VLOOKUP(A33,'Mediana Anual Selic TOP 5 LP'!$A$2:$XFC$10000,MATCH(B$1,'Mediana Anual Selic TOP 5 LP'!$A$2:$XDF$2,0),FALSE))</f>
        <v>8.5</v>
      </c>
      <c r="C33" s="21">
        <f>IF(VLOOKUP(A33,'Mediana Anual Selic TOP 5 LP'!$A$2:$XFC$10000,MATCH(C$1,'Mediana Anual Selic TOP 5 LP'!$A$2:$XDF$2,0),FALSE)=0,NA(),VLOOKUP(A33,'Mediana Anual Selic TOP 5 LP'!$A$2:$XFC$10000,MATCH(C$1,'Mediana Anual Selic TOP 5 LP'!$A$2:$XDF$2,0),FALSE))</f>
        <v>8</v>
      </c>
      <c r="D33" s="21">
        <f>IF(VLOOKUP(A33,'Mediana Anual Selic TOP 5 LP'!$A$2:$XFC$10000,MATCH(D$1,'Mediana Anual Selic TOP 5 LP'!$A$2:$XDF$2,0),FALSE)=0,NA(),VLOOKUP(A33,'Mediana Anual Selic TOP 5 LP'!$A$2:$XFC$10000,MATCH(D$1,'Mediana Anual Selic TOP 5 LP'!$A$2:$XDF$2,0),FALSE))</f>
        <v>9</v>
      </c>
      <c r="E33" s="21">
        <f>IF(VLOOKUP(A33,'Mediana Anual Selic TOP 5 LP'!$A$2:$XFC$10000,MATCH(E$1,'Mediana Anual Selic TOP 5 LP'!$A$2:$XDF$2,0),FALSE)=0,NA(),VLOOKUP(A33,'Mediana Anual Selic TOP 5 LP'!$A$2:$XFC$10000,MATCH(E$1,'Mediana Anual Selic TOP 5 LP'!$A$2:$XDF$2,0),FALSE))</f>
        <v>9</v>
      </c>
      <c r="F33" s="21" t="e">
        <f>IF(VLOOKUP(A33,'Mediana Anual Selic TOP 5 LP'!$A$2:$XFC$10000,MATCH(F$1,'Mediana Anual Selic TOP 5 LP'!$A$2:$XDF$2,0),FALSE)=0,NA(),VLOOKUP(A33,'Mediana Anual Selic TOP 5 LP'!$A$2:$XFC$10000,MATCH(F$1,'Mediana Anual Selic TOP 5 LP'!$A$2:$XDF$2,0),FALSE))</f>
        <v>#N/A</v>
      </c>
    </row>
    <row r="34" spans="1:6" x14ac:dyDescent="0.3">
      <c r="A34" s="20">
        <v>44608</v>
      </c>
      <c r="B34" s="21">
        <f>IF(VLOOKUP(A34,'Mediana Anual Selic TOP 5 LP'!$A$2:$XFC$10000,MATCH(B$1,'Mediana Anual Selic TOP 5 LP'!$A$2:$XDF$2,0),FALSE)=0,NA(),VLOOKUP(A34,'Mediana Anual Selic TOP 5 LP'!$A$2:$XFC$10000,MATCH(B$1,'Mediana Anual Selic TOP 5 LP'!$A$2:$XDF$2,0),FALSE))</f>
        <v>8.5</v>
      </c>
      <c r="C34" s="21">
        <f>IF(VLOOKUP(A34,'Mediana Anual Selic TOP 5 LP'!$A$2:$XFC$10000,MATCH(C$1,'Mediana Anual Selic TOP 5 LP'!$A$2:$XDF$2,0),FALSE)=0,NA(),VLOOKUP(A34,'Mediana Anual Selic TOP 5 LP'!$A$2:$XFC$10000,MATCH(C$1,'Mediana Anual Selic TOP 5 LP'!$A$2:$XDF$2,0),FALSE))</f>
        <v>8</v>
      </c>
      <c r="D34" s="21">
        <f>IF(VLOOKUP(A34,'Mediana Anual Selic TOP 5 LP'!$A$2:$XFC$10000,MATCH(D$1,'Mediana Anual Selic TOP 5 LP'!$A$2:$XDF$2,0),FALSE)=0,NA(),VLOOKUP(A34,'Mediana Anual Selic TOP 5 LP'!$A$2:$XFC$10000,MATCH(D$1,'Mediana Anual Selic TOP 5 LP'!$A$2:$XDF$2,0),FALSE))</f>
        <v>9</v>
      </c>
      <c r="E34" s="21">
        <f>IF(VLOOKUP(A34,'Mediana Anual Selic TOP 5 LP'!$A$2:$XFC$10000,MATCH(E$1,'Mediana Anual Selic TOP 5 LP'!$A$2:$XDF$2,0),FALSE)=0,NA(),VLOOKUP(A34,'Mediana Anual Selic TOP 5 LP'!$A$2:$XFC$10000,MATCH(E$1,'Mediana Anual Selic TOP 5 LP'!$A$2:$XDF$2,0),FALSE))</f>
        <v>9</v>
      </c>
      <c r="F34" s="21" t="e">
        <f>IF(VLOOKUP(A34,'Mediana Anual Selic TOP 5 LP'!$A$2:$XFC$10000,MATCH(F$1,'Mediana Anual Selic TOP 5 LP'!$A$2:$XDF$2,0),FALSE)=0,NA(),VLOOKUP(A34,'Mediana Anual Selic TOP 5 LP'!$A$2:$XFC$10000,MATCH(F$1,'Mediana Anual Selic TOP 5 LP'!$A$2:$XDF$2,0),FALSE))</f>
        <v>#N/A</v>
      </c>
    </row>
    <row r="35" spans="1:6" x14ac:dyDescent="0.3">
      <c r="A35" s="20">
        <v>44609</v>
      </c>
      <c r="B35" s="21">
        <f>IF(VLOOKUP(A35,'Mediana Anual Selic TOP 5 LP'!$A$2:$XFC$10000,MATCH(B$1,'Mediana Anual Selic TOP 5 LP'!$A$2:$XDF$2,0),FALSE)=0,NA(),VLOOKUP(A35,'Mediana Anual Selic TOP 5 LP'!$A$2:$XFC$10000,MATCH(B$1,'Mediana Anual Selic TOP 5 LP'!$A$2:$XDF$2,0),FALSE))</f>
        <v>8.5</v>
      </c>
      <c r="C35" s="21">
        <f>IF(VLOOKUP(A35,'Mediana Anual Selic TOP 5 LP'!$A$2:$XFC$10000,MATCH(C$1,'Mediana Anual Selic TOP 5 LP'!$A$2:$XDF$2,0),FALSE)=0,NA(),VLOOKUP(A35,'Mediana Anual Selic TOP 5 LP'!$A$2:$XFC$10000,MATCH(C$1,'Mediana Anual Selic TOP 5 LP'!$A$2:$XDF$2,0),FALSE))</f>
        <v>8</v>
      </c>
      <c r="D35" s="21">
        <f>IF(VLOOKUP(A35,'Mediana Anual Selic TOP 5 LP'!$A$2:$XFC$10000,MATCH(D$1,'Mediana Anual Selic TOP 5 LP'!$A$2:$XDF$2,0),FALSE)=0,NA(),VLOOKUP(A35,'Mediana Anual Selic TOP 5 LP'!$A$2:$XFC$10000,MATCH(D$1,'Mediana Anual Selic TOP 5 LP'!$A$2:$XDF$2,0),FALSE))</f>
        <v>9</v>
      </c>
      <c r="E35" s="21">
        <f>IF(VLOOKUP(A35,'Mediana Anual Selic TOP 5 LP'!$A$2:$XFC$10000,MATCH(E$1,'Mediana Anual Selic TOP 5 LP'!$A$2:$XDF$2,0),FALSE)=0,NA(),VLOOKUP(A35,'Mediana Anual Selic TOP 5 LP'!$A$2:$XFC$10000,MATCH(E$1,'Mediana Anual Selic TOP 5 LP'!$A$2:$XDF$2,0),FALSE))</f>
        <v>9</v>
      </c>
      <c r="F35" s="21" t="e">
        <f>IF(VLOOKUP(A35,'Mediana Anual Selic TOP 5 LP'!$A$2:$XFC$10000,MATCH(F$1,'Mediana Anual Selic TOP 5 LP'!$A$2:$XDF$2,0),FALSE)=0,NA(),VLOOKUP(A35,'Mediana Anual Selic TOP 5 LP'!$A$2:$XFC$10000,MATCH(F$1,'Mediana Anual Selic TOP 5 LP'!$A$2:$XDF$2,0),FALSE))</f>
        <v>#N/A</v>
      </c>
    </row>
    <row r="36" spans="1:6" x14ac:dyDescent="0.3">
      <c r="A36" s="20">
        <v>44610</v>
      </c>
      <c r="B36" s="21">
        <f>IF(VLOOKUP(A36,'Mediana Anual Selic TOP 5 LP'!$A$2:$XFC$10000,MATCH(B$1,'Mediana Anual Selic TOP 5 LP'!$A$2:$XDF$2,0),FALSE)=0,NA(),VLOOKUP(A36,'Mediana Anual Selic TOP 5 LP'!$A$2:$XFC$10000,MATCH(B$1,'Mediana Anual Selic TOP 5 LP'!$A$2:$XDF$2,0),FALSE))</f>
        <v>8.5</v>
      </c>
      <c r="C36" s="21">
        <f>IF(VLOOKUP(A36,'Mediana Anual Selic TOP 5 LP'!$A$2:$XFC$10000,MATCH(C$1,'Mediana Anual Selic TOP 5 LP'!$A$2:$XDF$2,0),FALSE)=0,NA(),VLOOKUP(A36,'Mediana Anual Selic TOP 5 LP'!$A$2:$XFC$10000,MATCH(C$1,'Mediana Anual Selic TOP 5 LP'!$A$2:$XDF$2,0),FALSE))</f>
        <v>8.25</v>
      </c>
      <c r="D36" s="21">
        <f>IF(VLOOKUP(A36,'Mediana Anual Selic TOP 5 LP'!$A$2:$XFC$10000,MATCH(D$1,'Mediana Anual Selic TOP 5 LP'!$A$2:$XDF$2,0),FALSE)=0,NA(),VLOOKUP(A36,'Mediana Anual Selic TOP 5 LP'!$A$2:$XFC$10000,MATCH(D$1,'Mediana Anual Selic TOP 5 LP'!$A$2:$XDF$2,0),FALSE))</f>
        <v>8.25</v>
      </c>
      <c r="E36" s="21">
        <f>IF(VLOOKUP(A36,'Mediana Anual Selic TOP 5 LP'!$A$2:$XFC$10000,MATCH(E$1,'Mediana Anual Selic TOP 5 LP'!$A$2:$XDF$2,0),FALSE)=0,NA(),VLOOKUP(A36,'Mediana Anual Selic TOP 5 LP'!$A$2:$XFC$10000,MATCH(E$1,'Mediana Anual Selic TOP 5 LP'!$A$2:$XDF$2,0),FALSE))</f>
        <v>8.25</v>
      </c>
      <c r="F36" s="21" t="e">
        <f>IF(VLOOKUP(A36,'Mediana Anual Selic TOP 5 LP'!$A$2:$XFC$10000,MATCH(F$1,'Mediana Anual Selic TOP 5 LP'!$A$2:$XDF$2,0),FALSE)=0,NA(),VLOOKUP(A36,'Mediana Anual Selic TOP 5 LP'!$A$2:$XFC$10000,MATCH(F$1,'Mediana Anual Selic TOP 5 LP'!$A$2:$XDF$2,0),FALSE))</f>
        <v>#N/A</v>
      </c>
    </row>
    <row r="37" spans="1:6" x14ac:dyDescent="0.3">
      <c r="A37" s="20">
        <v>44613</v>
      </c>
      <c r="B37" s="21">
        <f>IF(VLOOKUP(A37,'Mediana Anual Selic TOP 5 LP'!$A$2:$XFC$10000,MATCH(B$1,'Mediana Anual Selic TOP 5 LP'!$A$2:$XDF$2,0),FALSE)=0,NA(),VLOOKUP(A37,'Mediana Anual Selic TOP 5 LP'!$A$2:$XFC$10000,MATCH(B$1,'Mediana Anual Selic TOP 5 LP'!$A$2:$XDF$2,0),FALSE))</f>
        <v>8.5</v>
      </c>
      <c r="C37" s="21">
        <f>IF(VLOOKUP(A37,'Mediana Anual Selic TOP 5 LP'!$A$2:$XFC$10000,MATCH(C$1,'Mediana Anual Selic TOP 5 LP'!$A$2:$XDF$2,0),FALSE)=0,NA(),VLOOKUP(A37,'Mediana Anual Selic TOP 5 LP'!$A$2:$XFC$10000,MATCH(C$1,'Mediana Anual Selic TOP 5 LP'!$A$2:$XDF$2,0),FALSE))</f>
        <v>8.25</v>
      </c>
      <c r="D37" s="21">
        <f>IF(VLOOKUP(A37,'Mediana Anual Selic TOP 5 LP'!$A$2:$XFC$10000,MATCH(D$1,'Mediana Anual Selic TOP 5 LP'!$A$2:$XDF$2,0),FALSE)=0,NA(),VLOOKUP(A37,'Mediana Anual Selic TOP 5 LP'!$A$2:$XFC$10000,MATCH(D$1,'Mediana Anual Selic TOP 5 LP'!$A$2:$XDF$2,0),FALSE))</f>
        <v>8.25</v>
      </c>
      <c r="E37" s="21">
        <f>IF(VLOOKUP(A37,'Mediana Anual Selic TOP 5 LP'!$A$2:$XFC$10000,MATCH(E$1,'Mediana Anual Selic TOP 5 LP'!$A$2:$XDF$2,0),FALSE)=0,NA(),VLOOKUP(A37,'Mediana Anual Selic TOP 5 LP'!$A$2:$XFC$10000,MATCH(E$1,'Mediana Anual Selic TOP 5 LP'!$A$2:$XDF$2,0),FALSE))</f>
        <v>8.25</v>
      </c>
      <c r="F37" s="21" t="e">
        <f>IF(VLOOKUP(A37,'Mediana Anual Selic TOP 5 LP'!$A$2:$XFC$10000,MATCH(F$1,'Mediana Anual Selic TOP 5 LP'!$A$2:$XDF$2,0),FALSE)=0,NA(),VLOOKUP(A37,'Mediana Anual Selic TOP 5 LP'!$A$2:$XFC$10000,MATCH(F$1,'Mediana Anual Selic TOP 5 LP'!$A$2:$XDF$2,0),FALSE))</f>
        <v>#N/A</v>
      </c>
    </row>
    <row r="38" spans="1:6" x14ac:dyDescent="0.3">
      <c r="A38" s="20">
        <v>44614</v>
      </c>
      <c r="B38" s="21">
        <f>IF(VLOOKUP(A38,'Mediana Anual Selic TOP 5 LP'!$A$2:$XFC$10000,MATCH(B$1,'Mediana Anual Selic TOP 5 LP'!$A$2:$XDF$2,0),FALSE)=0,NA(),VLOOKUP(A38,'Mediana Anual Selic TOP 5 LP'!$A$2:$XFC$10000,MATCH(B$1,'Mediana Anual Selic TOP 5 LP'!$A$2:$XDF$2,0),FALSE))</f>
        <v>8.5</v>
      </c>
      <c r="C38" s="21">
        <f>IF(VLOOKUP(A38,'Mediana Anual Selic TOP 5 LP'!$A$2:$XFC$10000,MATCH(C$1,'Mediana Anual Selic TOP 5 LP'!$A$2:$XDF$2,0),FALSE)=0,NA(),VLOOKUP(A38,'Mediana Anual Selic TOP 5 LP'!$A$2:$XFC$10000,MATCH(C$1,'Mediana Anual Selic TOP 5 LP'!$A$2:$XDF$2,0),FALSE))</f>
        <v>8.25</v>
      </c>
      <c r="D38" s="21">
        <f>IF(VLOOKUP(A38,'Mediana Anual Selic TOP 5 LP'!$A$2:$XFC$10000,MATCH(D$1,'Mediana Anual Selic TOP 5 LP'!$A$2:$XDF$2,0),FALSE)=0,NA(),VLOOKUP(A38,'Mediana Anual Selic TOP 5 LP'!$A$2:$XFC$10000,MATCH(D$1,'Mediana Anual Selic TOP 5 LP'!$A$2:$XDF$2,0),FALSE))</f>
        <v>8.25</v>
      </c>
      <c r="E38" s="21">
        <f>IF(VLOOKUP(A38,'Mediana Anual Selic TOP 5 LP'!$A$2:$XFC$10000,MATCH(E$1,'Mediana Anual Selic TOP 5 LP'!$A$2:$XDF$2,0),FALSE)=0,NA(),VLOOKUP(A38,'Mediana Anual Selic TOP 5 LP'!$A$2:$XFC$10000,MATCH(E$1,'Mediana Anual Selic TOP 5 LP'!$A$2:$XDF$2,0),FALSE))</f>
        <v>8.25</v>
      </c>
      <c r="F38" s="21" t="e">
        <f>IF(VLOOKUP(A38,'Mediana Anual Selic TOP 5 LP'!$A$2:$XFC$10000,MATCH(F$1,'Mediana Anual Selic TOP 5 LP'!$A$2:$XDF$2,0),FALSE)=0,NA(),VLOOKUP(A38,'Mediana Anual Selic TOP 5 LP'!$A$2:$XFC$10000,MATCH(F$1,'Mediana Anual Selic TOP 5 LP'!$A$2:$XDF$2,0),FALSE))</f>
        <v>#N/A</v>
      </c>
    </row>
    <row r="39" spans="1:6" x14ac:dyDescent="0.3">
      <c r="A39" s="20">
        <v>44615</v>
      </c>
      <c r="B39" s="21">
        <f>IF(VLOOKUP(A39,'Mediana Anual Selic TOP 5 LP'!$A$2:$XFC$10000,MATCH(B$1,'Mediana Anual Selic TOP 5 LP'!$A$2:$XDF$2,0),FALSE)=0,NA(),VLOOKUP(A39,'Mediana Anual Selic TOP 5 LP'!$A$2:$XFC$10000,MATCH(B$1,'Mediana Anual Selic TOP 5 LP'!$A$2:$XDF$2,0),FALSE))</f>
        <v>8.5</v>
      </c>
      <c r="C39" s="21">
        <f>IF(VLOOKUP(A39,'Mediana Anual Selic TOP 5 LP'!$A$2:$XFC$10000,MATCH(C$1,'Mediana Anual Selic TOP 5 LP'!$A$2:$XDF$2,0),FALSE)=0,NA(),VLOOKUP(A39,'Mediana Anual Selic TOP 5 LP'!$A$2:$XFC$10000,MATCH(C$1,'Mediana Anual Selic TOP 5 LP'!$A$2:$XDF$2,0),FALSE))</f>
        <v>8.25</v>
      </c>
      <c r="D39" s="21">
        <f>IF(VLOOKUP(A39,'Mediana Anual Selic TOP 5 LP'!$A$2:$XFC$10000,MATCH(D$1,'Mediana Anual Selic TOP 5 LP'!$A$2:$XDF$2,0),FALSE)=0,NA(),VLOOKUP(A39,'Mediana Anual Selic TOP 5 LP'!$A$2:$XFC$10000,MATCH(D$1,'Mediana Anual Selic TOP 5 LP'!$A$2:$XDF$2,0),FALSE))</f>
        <v>8.25</v>
      </c>
      <c r="E39" s="21">
        <f>IF(VLOOKUP(A39,'Mediana Anual Selic TOP 5 LP'!$A$2:$XFC$10000,MATCH(E$1,'Mediana Anual Selic TOP 5 LP'!$A$2:$XDF$2,0),FALSE)=0,NA(),VLOOKUP(A39,'Mediana Anual Selic TOP 5 LP'!$A$2:$XFC$10000,MATCH(E$1,'Mediana Anual Selic TOP 5 LP'!$A$2:$XDF$2,0),FALSE))</f>
        <v>8.25</v>
      </c>
      <c r="F39" s="21" t="e">
        <f>IF(VLOOKUP(A39,'Mediana Anual Selic TOP 5 LP'!$A$2:$XFC$10000,MATCH(F$1,'Mediana Anual Selic TOP 5 LP'!$A$2:$XDF$2,0),FALSE)=0,NA(),VLOOKUP(A39,'Mediana Anual Selic TOP 5 LP'!$A$2:$XFC$10000,MATCH(F$1,'Mediana Anual Selic TOP 5 LP'!$A$2:$XDF$2,0),FALSE))</f>
        <v>#N/A</v>
      </c>
    </row>
    <row r="40" spans="1:6" x14ac:dyDescent="0.3">
      <c r="A40" s="20">
        <v>44616</v>
      </c>
      <c r="B40" s="21">
        <f>IF(VLOOKUP(A40,'Mediana Anual Selic TOP 5 LP'!$A$2:$XFC$10000,MATCH(B$1,'Mediana Anual Selic TOP 5 LP'!$A$2:$XDF$2,0),FALSE)=0,NA(),VLOOKUP(A40,'Mediana Anual Selic TOP 5 LP'!$A$2:$XFC$10000,MATCH(B$1,'Mediana Anual Selic TOP 5 LP'!$A$2:$XDF$2,0),FALSE))</f>
        <v>8.5</v>
      </c>
      <c r="C40" s="21">
        <f>IF(VLOOKUP(A40,'Mediana Anual Selic TOP 5 LP'!$A$2:$XFC$10000,MATCH(C$1,'Mediana Anual Selic TOP 5 LP'!$A$2:$XDF$2,0),FALSE)=0,NA(),VLOOKUP(A40,'Mediana Anual Selic TOP 5 LP'!$A$2:$XFC$10000,MATCH(C$1,'Mediana Anual Selic TOP 5 LP'!$A$2:$XDF$2,0),FALSE))</f>
        <v>8.25</v>
      </c>
      <c r="D40" s="21">
        <f>IF(VLOOKUP(A40,'Mediana Anual Selic TOP 5 LP'!$A$2:$XFC$10000,MATCH(D$1,'Mediana Anual Selic TOP 5 LP'!$A$2:$XDF$2,0),FALSE)=0,NA(),VLOOKUP(A40,'Mediana Anual Selic TOP 5 LP'!$A$2:$XFC$10000,MATCH(D$1,'Mediana Anual Selic TOP 5 LP'!$A$2:$XDF$2,0),FALSE))</f>
        <v>8.25</v>
      </c>
      <c r="E40" s="21">
        <f>IF(VLOOKUP(A40,'Mediana Anual Selic TOP 5 LP'!$A$2:$XFC$10000,MATCH(E$1,'Mediana Anual Selic TOP 5 LP'!$A$2:$XDF$2,0),FALSE)=0,NA(),VLOOKUP(A40,'Mediana Anual Selic TOP 5 LP'!$A$2:$XFC$10000,MATCH(E$1,'Mediana Anual Selic TOP 5 LP'!$A$2:$XDF$2,0),FALSE))</f>
        <v>8.25</v>
      </c>
      <c r="F40" s="21" t="e">
        <f>IF(VLOOKUP(A40,'Mediana Anual Selic TOP 5 LP'!$A$2:$XFC$10000,MATCH(F$1,'Mediana Anual Selic TOP 5 LP'!$A$2:$XDF$2,0),FALSE)=0,NA(),VLOOKUP(A40,'Mediana Anual Selic TOP 5 LP'!$A$2:$XFC$10000,MATCH(F$1,'Mediana Anual Selic TOP 5 LP'!$A$2:$XDF$2,0),FALSE))</f>
        <v>#N/A</v>
      </c>
    </row>
    <row r="41" spans="1:6" x14ac:dyDescent="0.3">
      <c r="A41" s="20">
        <v>44617</v>
      </c>
      <c r="B41" s="21">
        <f>IF(VLOOKUP(A41,'Mediana Anual Selic TOP 5 LP'!$A$2:$XFC$10000,MATCH(B$1,'Mediana Anual Selic TOP 5 LP'!$A$2:$XDF$2,0),FALSE)=0,NA(),VLOOKUP(A41,'Mediana Anual Selic TOP 5 LP'!$A$2:$XFC$10000,MATCH(B$1,'Mediana Anual Selic TOP 5 LP'!$A$2:$XDF$2,0),FALSE))</f>
        <v>8.5</v>
      </c>
      <c r="C41" s="21">
        <f>IF(VLOOKUP(A41,'Mediana Anual Selic TOP 5 LP'!$A$2:$XFC$10000,MATCH(C$1,'Mediana Anual Selic TOP 5 LP'!$A$2:$XDF$2,0),FALSE)=0,NA(),VLOOKUP(A41,'Mediana Anual Selic TOP 5 LP'!$A$2:$XFC$10000,MATCH(C$1,'Mediana Anual Selic TOP 5 LP'!$A$2:$XDF$2,0),FALSE))</f>
        <v>8.25</v>
      </c>
      <c r="D41" s="21">
        <f>IF(VLOOKUP(A41,'Mediana Anual Selic TOP 5 LP'!$A$2:$XFC$10000,MATCH(D$1,'Mediana Anual Selic TOP 5 LP'!$A$2:$XDF$2,0),FALSE)=0,NA(),VLOOKUP(A41,'Mediana Anual Selic TOP 5 LP'!$A$2:$XFC$10000,MATCH(D$1,'Mediana Anual Selic TOP 5 LP'!$A$2:$XDF$2,0),FALSE))</f>
        <v>8.25</v>
      </c>
      <c r="E41" s="21">
        <f>IF(VLOOKUP(A41,'Mediana Anual Selic TOP 5 LP'!$A$2:$XFC$10000,MATCH(E$1,'Mediana Anual Selic TOP 5 LP'!$A$2:$XDF$2,0),FALSE)=0,NA(),VLOOKUP(A41,'Mediana Anual Selic TOP 5 LP'!$A$2:$XFC$10000,MATCH(E$1,'Mediana Anual Selic TOP 5 LP'!$A$2:$XDF$2,0),FALSE))</f>
        <v>8.25</v>
      </c>
      <c r="F41" s="21" t="e">
        <f>IF(VLOOKUP(A41,'Mediana Anual Selic TOP 5 LP'!$A$2:$XFC$10000,MATCH(F$1,'Mediana Anual Selic TOP 5 LP'!$A$2:$XDF$2,0),FALSE)=0,NA(),VLOOKUP(A41,'Mediana Anual Selic TOP 5 LP'!$A$2:$XFC$10000,MATCH(F$1,'Mediana Anual Selic TOP 5 LP'!$A$2:$XDF$2,0),FALSE))</f>
        <v>#N/A</v>
      </c>
    </row>
    <row r="42" spans="1:6" x14ac:dyDescent="0.3">
      <c r="A42" s="20">
        <v>44622</v>
      </c>
      <c r="B42" s="21">
        <f>IF(VLOOKUP(A42,'Mediana Anual Selic TOP 5 LP'!$A$2:$XFC$10000,MATCH(B$1,'Mediana Anual Selic TOP 5 LP'!$A$2:$XDF$2,0),FALSE)=0,NA(),VLOOKUP(A42,'Mediana Anual Selic TOP 5 LP'!$A$2:$XFC$10000,MATCH(B$1,'Mediana Anual Selic TOP 5 LP'!$A$2:$XDF$2,0),FALSE))</f>
        <v>8.5</v>
      </c>
      <c r="C42" s="21">
        <f>IF(VLOOKUP(A42,'Mediana Anual Selic TOP 5 LP'!$A$2:$XFC$10000,MATCH(C$1,'Mediana Anual Selic TOP 5 LP'!$A$2:$XDF$2,0),FALSE)=0,NA(),VLOOKUP(A42,'Mediana Anual Selic TOP 5 LP'!$A$2:$XFC$10000,MATCH(C$1,'Mediana Anual Selic TOP 5 LP'!$A$2:$XDF$2,0),FALSE))</f>
        <v>8.25</v>
      </c>
      <c r="D42" s="21">
        <f>IF(VLOOKUP(A42,'Mediana Anual Selic TOP 5 LP'!$A$2:$XFC$10000,MATCH(D$1,'Mediana Anual Selic TOP 5 LP'!$A$2:$XDF$2,0),FALSE)=0,NA(),VLOOKUP(A42,'Mediana Anual Selic TOP 5 LP'!$A$2:$XFC$10000,MATCH(D$1,'Mediana Anual Selic TOP 5 LP'!$A$2:$XDF$2,0),FALSE))</f>
        <v>8.25</v>
      </c>
      <c r="E42" s="21">
        <f>IF(VLOOKUP(A42,'Mediana Anual Selic TOP 5 LP'!$A$2:$XFC$10000,MATCH(E$1,'Mediana Anual Selic TOP 5 LP'!$A$2:$XDF$2,0),FALSE)=0,NA(),VLOOKUP(A42,'Mediana Anual Selic TOP 5 LP'!$A$2:$XFC$10000,MATCH(E$1,'Mediana Anual Selic TOP 5 LP'!$A$2:$XDF$2,0),FALSE))</f>
        <v>8.25</v>
      </c>
      <c r="F42" s="21" t="e">
        <f>IF(VLOOKUP(A42,'Mediana Anual Selic TOP 5 LP'!$A$2:$XFC$10000,MATCH(F$1,'Mediana Anual Selic TOP 5 LP'!$A$2:$XDF$2,0),FALSE)=0,NA(),VLOOKUP(A42,'Mediana Anual Selic TOP 5 LP'!$A$2:$XFC$10000,MATCH(F$1,'Mediana Anual Selic TOP 5 LP'!$A$2:$XDF$2,0),FALSE))</f>
        <v>#N/A</v>
      </c>
    </row>
    <row r="43" spans="1:6" x14ac:dyDescent="0.3">
      <c r="A43" s="20">
        <v>44623</v>
      </c>
      <c r="B43" s="21">
        <f>IF(VLOOKUP(A43,'Mediana Anual Selic TOP 5 LP'!$A$2:$XFC$10000,MATCH(B$1,'Mediana Anual Selic TOP 5 LP'!$A$2:$XDF$2,0),FALSE)=0,NA(),VLOOKUP(A43,'Mediana Anual Selic TOP 5 LP'!$A$2:$XFC$10000,MATCH(B$1,'Mediana Anual Selic TOP 5 LP'!$A$2:$XDF$2,0),FALSE))</f>
        <v>8.5</v>
      </c>
      <c r="C43" s="21">
        <f>IF(VLOOKUP(A43,'Mediana Anual Selic TOP 5 LP'!$A$2:$XFC$10000,MATCH(C$1,'Mediana Anual Selic TOP 5 LP'!$A$2:$XDF$2,0),FALSE)=0,NA(),VLOOKUP(A43,'Mediana Anual Selic TOP 5 LP'!$A$2:$XFC$10000,MATCH(C$1,'Mediana Anual Selic TOP 5 LP'!$A$2:$XDF$2,0),FALSE))</f>
        <v>8.25</v>
      </c>
      <c r="D43" s="21">
        <f>IF(VLOOKUP(A43,'Mediana Anual Selic TOP 5 LP'!$A$2:$XFC$10000,MATCH(D$1,'Mediana Anual Selic TOP 5 LP'!$A$2:$XDF$2,0),FALSE)=0,NA(),VLOOKUP(A43,'Mediana Anual Selic TOP 5 LP'!$A$2:$XFC$10000,MATCH(D$1,'Mediana Anual Selic TOP 5 LP'!$A$2:$XDF$2,0),FALSE))</f>
        <v>8.25</v>
      </c>
      <c r="E43" s="21">
        <f>IF(VLOOKUP(A43,'Mediana Anual Selic TOP 5 LP'!$A$2:$XFC$10000,MATCH(E$1,'Mediana Anual Selic TOP 5 LP'!$A$2:$XDF$2,0),FALSE)=0,NA(),VLOOKUP(A43,'Mediana Anual Selic TOP 5 LP'!$A$2:$XFC$10000,MATCH(E$1,'Mediana Anual Selic TOP 5 LP'!$A$2:$XDF$2,0),FALSE))</f>
        <v>8.25</v>
      </c>
      <c r="F43" s="21" t="e">
        <f>IF(VLOOKUP(A43,'Mediana Anual Selic TOP 5 LP'!$A$2:$XFC$10000,MATCH(F$1,'Mediana Anual Selic TOP 5 LP'!$A$2:$XDF$2,0),FALSE)=0,NA(),VLOOKUP(A43,'Mediana Anual Selic TOP 5 LP'!$A$2:$XFC$10000,MATCH(F$1,'Mediana Anual Selic TOP 5 LP'!$A$2:$XDF$2,0),FALSE))</f>
        <v>#N/A</v>
      </c>
    </row>
    <row r="44" spans="1:6" x14ac:dyDescent="0.3">
      <c r="A44" s="20">
        <v>44624</v>
      </c>
      <c r="B44" s="21">
        <f>IF(VLOOKUP(A44,'Mediana Anual Selic TOP 5 LP'!$A$2:$XFC$10000,MATCH(B$1,'Mediana Anual Selic TOP 5 LP'!$A$2:$XDF$2,0),FALSE)=0,NA(),VLOOKUP(A44,'Mediana Anual Selic TOP 5 LP'!$A$2:$XFC$10000,MATCH(B$1,'Mediana Anual Selic TOP 5 LP'!$A$2:$XDF$2,0),FALSE))</f>
        <v>8.5</v>
      </c>
      <c r="C44" s="21">
        <f>IF(VLOOKUP(A44,'Mediana Anual Selic TOP 5 LP'!$A$2:$XFC$10000,MATCH(C$1,'Mediana Anual Selic TOP 5 LP'!$A$2:$XDF$2,0),FALSE)=0,NA(),VLOOKUP(A44,'Mediana Anual Selic TOP 5 LP'!$A$2:$XFC$10000,MATCH(C$1,'Mediana Anual Selic TOP 5 LP'!$A$2:$XDF$2,0),FALSE))</f>
        <v>8.25</v>
      </c>
      <c r="D44" s="21">
        <f>IF(VLOOKUP(A44,'Mediana Anual Selic TOP 5 LP'!$A$2:$XFC$10000,MATCH(D$1,'Mediana Anual Selic TOP 5 LP'!$A$2:$XDF$2,0),FALSE)=0,NA(),VLOOKUP(A44,'Mediana Anual Selic TOP 5 LP'!$A$2:$XFC$10000,MATCH(D$1,'Mediana Anual Selic TOP 5 LP'!$A$2:$XDF$2,0),FALSE))</f>
        <v>8.25</v>
      </c>
      <c r="E44" s="21">
        <f>IF(VLOOKUP(A44,'Mediana Anual Selic TOP 5 LP'!$A$2:$XFC$10000,MATCH(E$1,'Mediana Anual Selic TOP 5 LP'!$A$2:$XDF$2,0),FALSE)=0,NA(),VLOOKUP(A44,'Mediana Anual Selic TOP 5 LP'!$A$2:$XFC$10000,MATCH(E$1,'Mediana Anual Selic TOP 5 LP'!$A$2:$XDF$2,0),FALSE))</f>
        <v>8.25</v>
      </c>
      <c r="F44" s="21" t="e">
        <f>IF(VLOOKUP(A44,'Mediana Anual Selic TOP 5 LP'!$A$2:$XFC$10000,MATCH(F$1,'Mediana Anual Selic TOP 5 LP'!$A$2:$XDF$2,0),FALSE)=0,NA(),VLOOKUP(A44,'Mediana Anual Selic TOP 5 LP'!$A$2:$XFC$10000,MATCH(F$1,'Mediana Anual Selic TOP 5 LP'!$A$2:$XDF$2,0),FALSE))</f>
        <v>#N/A</v>
      </c>
    </row>
    <row r="45" spans="1:6" x14ac:dyDescent="0.3">
      <c r="A45" s="20">
        <v>44627</v>
      </c>
      <c r="B45" s="21">
        <f>IF(VLOOKUP(A45,'Mediana Anual Selic TOP 5 LP'!$A$2:$XFC$10000,MATCH(B$1,'Mediana Anual Selic TOP 5 LP'!$A$2:$XDF$2,0),FALSE)=0,NA(),VLOOKUP(A45,'Mediana Anual Selic TOP 5 LP'!$A$2:$XFC$10000,MATCH(B$1,'Mediana Anual Selic TOP 5 LP'!$A$2:$XDF$2,0),FALSE))</f>
        <v>8.5</v>
      </c>
      <c r="C45" s="21">
        <f>IF(VLOOKUP(A45,'Mediana Anual Selic TOP 5 LP'!$A$2:$XFC$10000,MATCH(C$1,'Mediana Anual Selic TOP 5 LP'!$A$2:$XDF$2,0),FALSE)=0,NA(),VLOOKUP(A45,'Mediana Anual Selic TOP 5 LP'!$A$2:$XFC$10000,MATCH(C$1,'Mediana Anual Selic TOP 5 LP'!$A$2:$XDF$2,0),FALSE))</f>
        <v>8.25</v>
      </c>
      <c r="D45" s="21">
        <f>IF(VLOOKUP(A45,'Mediana Anual Selic TOP 5 LP'!$A$2:$XFC$10000,MATCH(D$1,'Mediana Anual Selic TOP 5 LP'!$A$2:$XDF$2,0),FALSE)=0,NA(),VLOOKUP(A45,'Mediana Anual Selic TOP 5 LP'!$A$2:$XFC$10000,MATCH(D$1,'Mediana Anual Selic TOP 5 LP'!$A$2:$XDF$2,0),FALSE))</f>
        <v>8.25</v>
      </c>
      <c r="E45" s="21">
        <f>IF(VLOOKUP(A45,'Mediana Anual Selic TOP 5 LP'!$A$2:$XFC$10000,MATCH(E$1,'Mediana Anual Selic TOP 5 LP'!$A$2:$XDF$2,0),FALSE)=0,NA(),VLOOKUP(A45,'Mediana Anual Selic TOP 5 LP'!$A$2:$XFC$10000,MATCH(E$1,'Mediana Anual Selic TOP 5 LP'!$A$2:$XDF$2,0),FALSE))</f>
        <v>8.25</v>
      </c>
      <c r="F45" s="21" t="e">
        <f>IF(VLOOKUP(A45,'Mediana Anual Selic TOP 5 LP'!$A$2:$XFC$10000,MATCH(F$1,'Mediana Anual Selic TOP 5 LP'!$A$2:$XDF$2,0),FALSE)=0,NA(),VLOOKUP(A45,'Mediana Anual Selic TOP 5 LP'!$A$2:$XFC$10000,MATCH(F$1,'Mediana Anual Selic TOP 5 LP'!$A$2:$XDF$2,0),FALSE))</f>
        <v>#N/A</v>
      </c>
    </row>
    <row r="46" spans="1:6" x14ac:dyDescent="0.3">
      <c r="A46" s="20">
        <v>44628</v>
      </c>
      <c r="B46" s="21">
        <f>IF(VLOOKUP(A46,'Mediana Anual Selic TOP 5 LP'!$A$2:$XFC$10000,MATCH(B$1,'Mediana Anual Selic TOP 5 LP'!$A$2:$XDF$2,0),FALSE)=0,NA(),VLOOKUP(A46,'Mediana Anual Selic TOP 5 LP'!$A$2:$XFC$10000,MATCH(B$1,'Mediana Anual Selic TOP 5 LP'!$A$2:$XDF$2,0),FALSE))</f>
        <v>8.5</v>
      </c>
      <c r="C46" s="21">
        <f>IF(VLOOKUP(A46,'Mediana Anual Selic TOP 5 LP'!$A$2:$XFC$10000,MATCH(C$1,'Mediana Anual Selic TOP 5 LP'!$A$2:$XDF$2,0),FALSE)=0,NA(),VLOOKUP(A46,'Mediana Anual Selic TOP 5 LP'!$A$2:$XFC$10000,MATCH(C$1,'Mediana Anual Selic TOP 5 LP'!$A$2:$XDF$2,0),FALSE))</f>
        <v>8.25</v>
      </c>
      <c r="D46" s="21">
        <f>IF(VLOOKUP(A46,'Mediana Anual Selic TOP 5 LP'!$A$2:$XFC$10000,MATCH(D$1,'Mediana Anual Selic TOP 5 LP'!$A$2:$XDF$2,0),FALSE)=0,NA(),VLOOKUP(A46,'Mediana Anual Selic TOP 5 LP'!$A$2:$XFC$10000,MATCH(D$1,'Mediana Anual Selic TOP 5 LP'!$A$2:$XDF$2,0),FALSE))</f>
        <v>8.25</v>
      </c>
      <c r="E46" s="21">
        <f>IF(VLOOKUP(A46,'Mediana Anual Selic TOP 5 LP'!$A$2:$XFC$10000,MATCH(E$1,'Mediana Anual Selic TOP 5 LP'!$A$2:$XDF$2,0),FALSE)=0,NA(),VLOOKUP(A46,'Mediana Anual Selic TOP 5 LP'!$A$2:$XFC$10000,MATCH(E$1,'Mediana Anual Selic TOP 5 LP'!$A$2:$XDF$2,0),FALSE))</f>
        <v>8.25</v>
      </c>
      <c r="F46" s="21" t="e">
        <f>IF(VLOOKUP(A46,'Mediana Anual Selic TOP 5 LP'!$A$2:$XFC$10000,MATCH(F$1,'Mediana Anual Selic TOP 5 LP'!$A$2:$XDF$2,0),FALSE)=0,NA(),VLOOKUP(A46,'Mediana Anual Selic TOP 5 LP'!$A$2:$XFC$10000,MATCH(F$1,'Mediana Anual Selic TOP 5 LP'!$A$2:$XDF$2,0),FALSE))</f>
        <v>#N/A</v>
      </c>
    </row>
    <row r="47" spans="1:6" x14ac:dyDescent="0.3">
      <c r="A47" s="20">
        <v>44629</v>
      </c>
      <c r="B47" s="21">
        <f>IF(VLOOKUP(A47,'Mediana Anual Selic TOP 5 LP'!$A$2:$XFC$10000,MATCH(B$1,'Mediana Anual Selic TOP 5 LP'!$A$2:$XDF$2,0),FALSE)=0,NA(),VLOOKUP(A47,'Mediana Anual Selic TOP 5 LP'!$A$2:$XFC$10000,MATCH(B$1,'Mediana Anual Selic TOP 5 LP'!$A$2:$XDF$2,0),FALSE))</f>
        <v>9</v>
      </c>
      <c r="C47" s="21">
        <f>IF(VLOOKUP(A47,'Mediana Anual Selic TOP 5 LP'!$A$2:$XFC$10000,MATCH(C$1,'Mediana Anual Selic TOP 5 LP'!$A$2:$XDF$2,0),FALSE)=0,NA(),VLOOKUP(A47,'Mediana Anual Selic TOP 5 LP'!$A$2:$XFC$10000,MATCH(C$1,'Mediana Anual Selic TOP 5 LP'!$A$2:$XDF$2,0),FALSE))</f>
        <v>8.25</v>
      </c>
      <c r="D47" s="21">
        <f>IF(VLOOKUP(A47,'Mediana Anual Selic TOP 5 LP'!$A$2:$XFC$10000,MATCH(D$1,'Mediana Anual Selic TOP 5 LP'!$A$2:$XDF$2,0),FALSE)=0,NA(),VLOOKUP(A47,'Mediana Anual Selic TOP 5 LP'!$A$2:$XFC$10000,MATCH(D$1,'Mediana Anual Selic TOP 5 LP'!$A$2:$XDF$2,0),FALSE))</f>
        <v>8.25</v>
      </c>
      <c r="E47" s="21">
        <f>IF(VLOOKUP(A47,'Mediana Anual Selic TOP 5 LP'!$A$2:$XFC$10000,MATCH(E$1,'Mediana Anual Selic TOP 5 LP'!$A$2:$XDF$2,0),FALSE)=0,NA(),VLOOKUP(A47,'Mediana Anual Selic TOP 5 LP'!$A$2:$XFC$10000,MATCH(E$1,'Mediana Anual Selic TOP 5 LP'!$A$2:$XDF$2,0),FALSE))</f>
        <v>8.25</v>
      </c>
      <c r="F47" s="21" t="e">
        <f>IF(VLOOKUP(A47,'Mediana Anual Selic TOP 5 LP'!$A$2:$XFC$10000,MATCH(F$1,'Mediana Anual Selic TOP 5 LP'!$A$2:$XDF$2,0),FALSE)=0,NA(),VLOOKUP(A47,'Mediana Anual Selic TOP 5 LP'!$A$2:$XFC$10000,MATCH(F$1,'Mediana Anual Selic TOP 5 LP'!$A$2:$XDF$2,0),FALSE))</f>
        <v>#N/A</v>
      </c>
    </row>
    <row r="48" spans="1:6" x14ac:dyDescent="0.3">
      <c r="A48" s="20">
        <v>44630</v>
      </c>
      <c r="B48" s="21">
        <f>IF(VLOOKUP(A48,'Mediana Anual Selic TOP 5 LP'!$A$2:$XFC$10000,MATCH(B$1,'Mediana Anual Selic TOP 5 LP'!$A$2:$XDF$2,0),FALSE)=0,NA(),VLOOKUP(A48,'Mediana Anual Selic TOP 5 LP'!$A$2:$XFC$10000,MATCH(B$1,'Mediana Anual Selic TOP 5 LP'!$A$2:$XDF$2,0),FALSE))</f>
        <v>9</v>
      </c>
      <c r="C48" s="21">
        <f>IF(VLOOKUP(A48,'Mediana Anual Selic TOP 5 LP'!$A$2:$XFC$10000,MATCH(C$1,'Mediana Anual Selic TOP 5 LP'!$A$2:$XDF$2,0),FALSE)=0,NA(),VLOOKUP(A48,'Mediana Anual Selic TOP 5 LP'!$A$2:$XFC$10000,MATCH(C$1,'Mediana Anual Selic TOP 5 LP'!$A$2:$XDF$2,0),FALSE))</f>
        <v>8.25</v>
      </c>
      <c r="D48" s="21">
        <f>IF(VLOOKUP(A48,'Mediana Anual Selic TOP 5 LP'!$A$2:$XFC$10000,MATCH(D$1,'Mediana Anual Selic TOP 5 LP'!$A$2:$XDF$2,0),FALSE)=0,NA(),VLOOKUP(A48,'Mediana Anual Selic TOP 5 LP'!$A$2:$XFC$10000,MATCH(D$1,'Mediana Anual Selic TOP 5 LP'!$A$2:$XDF$2,0),FALSE))</f>
        <v>8.25</v>
      </c>
      <c r="E48" s="21">
        <f>IF(VLOOKUP(A48,'Mediana Anual Selic TOP 5 LP'!$A$2:$XFC$10000,MATCH(E$1,'Mediana Anual Selic TOP 5 LP'!$A$2:$XDF$2,0),FALSE)=0,NA(),VLOOKUP(A48,'Mediana Anual Selic TOP 5 LP'!$A$2:$XFC$10000,MATCH(E$1,'Mediana Anual Selic TOP 5 LP'!$A$2:$XDF$2,0),FALSE))</f>
        <v>8.25</v>
      </c>
      <c r="F48" s="21" t="e">
        <f>IF(VLOOKUP(A48,'Mediana Anual Selic TOP 5 LP'!$A$2:$XFC$10000,MATCH(F$1,'Mediana Anual Selic TOP 5 LP'!$A$2:$XDF$2,0),FALSE)=0,NA(),VLOOKUP(A48,'Mediana Anual Selic TOP 5 LP'!$A$2:$XFC$10000,MATCH(F$1,'Mediana Anual Selic TOP 5 LP'!$A$2:$XDF$2,0),FALSE))</f>
        <v>#N/A</v>
      </c>
    </row>
    <row r="49" spans="1:6" x14ac:dyDescent="0.3">
      <c r="A49" s="20">
        <v>44631</v>
      </c>
      <c r="B49" s="21">
        <f>IF(VLOOKUP(A49,'Mediana Anual Selic TOP 5 LP'!$A$2:$XFC$10000,MATCH(B$1,'Mediana Anual Selic TOP 5 LP'!$A$2:$XDF$2,0),FALSE)=0,NA(),VLOOKUP(A49,'Mediana Anual Selic TOP 5 LP'!$A$2:$XFC$10000,MATCH(B$1,'Mediana Anual Selic TOP 5 LP'!$A$2:$XDF$2,0),FALSE))</f>
        <v>9.75</v>
      </c>
      <c r="C49" s="21">
        <f>IF(VLOOKUP(A49,'Mediana Anual Selic TOP 5 LP'!$A$2:$XFC$10000,MATCH(C$1,'Mediana Anual Selic TOP 5 LP'!$A$2:$XDF$2,0),FALSE)=0,NA(),VLOOKUP(A49,'Mediana Anual Selic TOP 5 LP'!$A$2:$XFC$10000,MATCH(C$1,'Mediana Anual Selic TOP 5 LP'!$A$2:$XDF$2,0),FALSE))</f>
        <v>8.25</v>
      </c>
      <c r="D49" s="21">
        <f>IF(VLOOKUP(A49,'Mediana Anual Selic TOP 5 LP'!$A$2:$XFC$10000,MATCH(D$1,'Mediana Anual Selic TOP 5 LP'!$A$2:$XDF$2,0),FALSE)=0,NA(),VLOOKUP(A49,'Mediana Anual Selic TOP 5 LP'!$A$2:$XFC$10000,MATCH(D$1,'Mediana Anual Selic TOP 5 LP'!$A$2:$XDF$2,0),FALSE))</f>
        <v>8.25</v>
      </c>
      <c r="E49" s="21">
        <f>IF(VLOOKUP(A49,'Mediana Anual Selic TOP 5 LP'!$A$2:$XFC$10000,MATCH(E$1,'Mediana Anual Selic TOP 5 LP'!$A$2:$XDF$2,0),FALSE)=0,NA(),VLOOKUP(A49,'Mediana Anual Selic TOP 5 LP'!$A$2:$XFC$10000,MATCH(E$1,'Mediana Anual Selic TOP 5 LP'!$A$2:$XDF$2,0),FALSE))</f>
        <v>8.25</v>
      </c>
      <c r="F49" s="21" t="e">
        <f>IF(VLOOKUP(A49,'Mediana Anual Selic TOP 5 LP'!$A$2:$XFC$10000,MATCH(F$1,'Mediana Anual Selic TOP 5 LP'!$A$2:$XDF$2,0),FALSE)=0,NA(),VLOOKUP(A49,'Mediana Anual Selic TOP 5 LP'!$A$2:$XFC$10000,MATCH(F$1,'Mediana Anual Selic TOP 5 LP'!$A$2:$XDF$2,0),FALSE))</f>
        <v>#N/A</v>
      </c>
    </row>
    <row r="50" spans="1:6" x14ac:dyDescent="0.3">
      <c r="A50" s="20">
        <v>44634</v>
      </c>
      <c r="B50" s="21">
        <f>IF(VLOOKUP(A50,'Mediana Anual Selic TOP 5 LP'!$A$2:$XFC$10000,MATCH(B$1,'Mediana Anual Selic TOP 5 LP'!$A$2:$XDF$2,0),FALSE)=0,NA(),VLOOKUP(A50,'Mediana Anual Selic TOP 5 LP'!$A$2:$XFC$10000,MATCH(B$1,'Mediana Anual Selic TOP 5 LP'!$A$2:$XDF$2,0),FALSE))</f>
        <v>9.75</v>
      </c>
      <c r="C50" s="21">
        <f>IF(VLOOKUP(A50,'Mediana Anual Selic TOP 5 LP'!$A$2:$XFC$10000,MATCH(C$1,'Mediana Anual Selic TOP 5 LP'!$A$2:$XDF$2,0),FALSE)=0,NA(),VLOOKUP(A50,'Mediana Anual Selic TOP 5 LP'!$A$2:$XFC$10000,MATCH(C$1,'Mediana Anual Selic TOP 5 LP'!$A$2:$XDF$2,0),FALSE))</f>
        <v>8.25</v>
      </c>
      <c r="D50" s="21">
        <f>IF(VLOOKUP(A50,'Mediana Anual Selic TOP 5 LP'!$A$2:$XFC$10000,MATCH(D$1,'Mediana Anual Selic TOP 5 LP'!$A$2:$XDF$2,0),FALSE)=0,NA(),VLOOKUP(A50,'Mediana Anual Selic TOP 5 LP'!$A$2:$XFC$10000,MATCH(D$1,'Mediana Anual Selic TOP 5 LP'!$A$2:$XDF$2,0),FALSE))</f>
        <v>8.25</v>
      </c>
      <c r="E50" s="21">
        <f>IF(VLOOKUP(A50,'Mediana Anual Selic TOP 5 LP'!$A$2:$XFC$10000,MATCH(E$1,'Mediana Anual Selic TOP 5 LP'!$A$2:$XDF$2,0),FALSE)=0,NA(),VLOOKUP(A50,'Mediana Anual Selic TOP 5 LP'!$A$2:$XFC$10000,MATCH(E$1,'Mediana Anual Selic TOP 5 LP'!$A$2:$XDF$2,0),FALSE))</f>
        <v>8.25</v>
      </c>
      <c r="F50" s="21" t="e">
        <f>IF(VLOOKUP(A50,'Mediana Anual Selic TOP 5 LP'!$A$2:$XFC$10000,MATCH(F$1,'Mediana Anual Selic TOP 5 LP'!$A$2:$XDF$2,0),FALSE)=0,NA(),VLOOKUP(A50,'Mediana Anual Selic TOP 5 LP'!$A$2:$XFC$10000,MATCH(F$1,'Mediana Anual Selic TOP 5 LP'!$A$2:$XDF$2,0),FALSE))</f>
        <v>#N/A</v>
      </c>
    </row>
    <row r="51" spans="1:6" x14ac:dyDescent="0.3">
      <c r="A51" s="20">
        <v>44635</v>
      </c>
      <c r="B51" s="21">
        <f>IF(VLOOKUP(A51,'Mediana Anual Selic TOP 5 LP'!$A$2:$XFC$10000,MATCH(B$1,'Mediana Anual Selic TOP 5 LP'!$A$2:$XDF$2,0),FALSE)=0,NA(),VLOOKUP(A51,'Mediana Anual Selic TOP 5 LP'!$A$2:$XFC$10000,MATCH(B$1,'Mediana Anual Selic TOP 5 LP'!$A$2:$XDF$2,0),FALSE))</f>
        <v>9.75</v>
      </c>
      <c r="C51" s="21">
        <f>IF(VLOOKUP(A51,'Mediana Anual Selic TOP 5 LP'!$A$2:$XFC$10000,MATCH(C$1,'Mediana Anual Selic TOP 5 LP'!$A$2:$XDF$2,0),FALSE)=0,NA(),VLOOKUP(A51,'Mediana Anual Selic TOP 5 LP'!$A$2:$XFC$10000,MATCH(C$1,'Mediana Anual Selic TOP 5 LP'!$A$2:$XDF$2,0),FALSE))</f>
        <v>8.25</v>
      </c>
      <c r="D51" s="21">
        <f>IF(VLOOKUP(A51,'Mediana Anual Selic TOP 5 LP'!$A$2:$XFC$10000,MATCH(D$1,'Mediana Anual Selic TOP 5 LP'!$A$2:$XDF$2,0),FALSE)=0,NA(),VLOOKUP(A51,'Mediana Anual Selic TOP 5 LP'!$A$2:$XFC$10000,MATCH(D$1,'Mediana Anual Selic TOP 5 LP'!$A$2:$XDF$2,0),FALSE))</f>
        <v>8.25</v>
      </c>
      <c r="E51" s="21">
        <f>IF(VLOOKUP(A51,'Mediana Anual Selic TOP 5 LP'!$A$2:$XFC$10000,MATCH(E$1,'Mediana Anual Selic TOP 5 LP'!$A$2:$XDF$2,0),FALSE)=0,NA(),VLOOKUP(A51,'Mediana Anual Selic TOP 5 LP'!$A$2:$XFC$10000,MATCH(E$1,'Mediana Anual Selic TOP 5 LP'!$A$2:$XDF$2,0),FALSE))</f>
        <v>8.25</v>
      </c>
      <c r="F51" s="21" t="e">
        <f>IF(VLOOKUP(A51,'Mediana Anual Selic TOP 5 LP'!$A$2:$XFC$10000,MATCH(F$1,'Mediana Anual Selic TOP 5 LP'!$A$2:$XDF$2,0),FALSE)=0,NA(),VLOOKUP(A51,'Mediana Anual Selic TOP 5 LP'!$A$2:$XFC$10000,MATCH(F$1,'Mediana Anual Selic TOP 5 LP'!$A$2:$XDF$2,0),FALSE))</f>
        <v>#N/A</v>
      </c>
    </row>
    <row r="52" spans="1:6" x14ac:dyDescent="0.3">
      <c r="A52" s="20">
        <v>44636</v>
      </c>
      <c r="B52" s="21">
        <f>IF(VLOOKUP(A52,'Mediana Anual Selic TOP 5 LP'!$A$2:$XFC$10000,MATCH(B$1,'Mediana Anual Selic TOP 5 LP'!$A$2:$XDF$2,0),FALSE)=0,NA(),VLOOKUP(A52,'Mediana Anual Selic TOP 5 LP'!$A$2:$XFC$10000,MATCH(B$1,'Mediana Anual Selic TOP 5 LP'!$A$2:$XDF$2,0),FALSE))</f>
        <v>9.75</v>
      </c>
      <c r="C52" s="21">
        <f>IF(VLOOKUP(A52,'Mediana Anual Selic TOP 5 LP'!$A$2:$XFC$10000,MATCH(C$1,'Mediana Anual Selic TOP 5 LP'!$A$2:$XDF$2,0),FALSE)=0,NA(),VLOOKUP(A52,'Mediana Anual Selic TOP 5 LP'!$A$2:$XFC$10000,MATCH(C$1,'Mediana Anual Selic TOP 5 LP'!$A$2:$XDF$2,0),FALSE))</f>
        <v>8.25</v>
      </c>
      <c r="D52" s="21">
        <f>IF(VLOOKUP(A52,'Mediana Anual Selic TOP 5 LP'!$A$2:$XFC$10000,MATCH(D$1,'Mediana Anual Selic TOP 5 LP'!$A$2:$XDF$2,0),FALSE)=0,NA(),VLOOKUP(A52,'Mediana Anual Selic TOP 5 LP'!$A$2:$XFC$10000,MATCH(D$1,'Mediana Anual Selic TOP 5 LP'!$A$2:$XDF$2,0),FALSE))</f>
        <v>8.25</v>
      </c>
      <c r="E52" s="21">
        <f>IF(VLOOKUP(A52,'Mediana Anual Selic TOP 5 LP'!$A$2:$XFC$10000,MATCH(E$1,'Mediana Anual Selic TOP 5 LP'!$A$2:$XDF$2,0),FALSE)=0,NA(),VLOOKUP(A52,'Mediana Anual Selic TOP 5 LP'!$A$2:$XFC$10000,MATCH(E$1,'Mediana Anual Selic TOP 5 LP'!$A$2:$XDF$2,0),FALSE))</f>
        <v>8.25</v>
      </c>
      <c r="F52" s="21" t="e">
        <f>IF(VLOOKUP(A52,'Mediana Anual Selic TOP 5 LP'!$A$2:$XFC$10000,MATCH(F$1,'Mediana Anual Selic TOP 5 LP'!$A$2:$XDF$2,0),FALSE)=0,NA(),VLOOKUP(A52,'Mediana Anual Selic TOP 5 LP'!$A$2:$XFC$10000,MATCH(F$1,'Mediana Anual Selic TOP 5 LP'!$A$2:$XDF$2,0),FALSE))</f>
        <v>#N/A</v>
      </c>
    </row>
    <row r="53" spans="1:6" x14ac:dyDescent="0.3">
      <c r="A53" s="20">
        <v>44637</v>
      </c>
      <c r="B53" s="21">
        <f>IF(VLOOKUP(A53,'Mediana Anual Selic TOP 5 LP'!$A$2:$XFC$10000,MATCH(B$1,'Mediana Anual Selic TOP 5 LP'!$A$2:$XDF$2,0),FALSE)=0,NA(),VLOOKUP(A53,'Mediana Anual Selic TOP 5 LP'!$A$2:$XFC$10000,MATCH(B$1,'Mediana Anual Selic TOP 5 LP'!$A$2:$XDF$2,0),FALSE))</f>
        <v>9.75</v>
      </c>
      <c r="C53" s="21">
        <f>IF(VLOOKUP(A53,'Mediana Anual Selic TOP 5 LP'!$A$2:$XFC$10000,MATCH(C$1,'Mediana Anual Selic TOP 5 LP'!$A$2:$XDF$2,0),FALSE)=0,NA(),VLOOKUP(A53,'Mediana Anual Selic TOP 5 LP'!$A$2:$XFC$10000,MATCH(C$1,'Mediana Anual Selic TOP 5 LP'!$A$2:$XDF$2,0),FALSE))</f>
        <v>8.25</v>
      </c>
      <c r="D53" s="21">
        <f>IF(VLOOKUP(A53,'Mediana Anual Selic TOP 5 LP'!$A$2:$XFC$10000,MATCH(D$1,'Mediana Anual Selic TOP 5 LP'!$A$2:$XDF$2,0),FALSE)=0,NA(),VLOOKUP(A53,'Mediana Anual Selic TOP 5 LP'!$A$2:$XFC$10000,MATCH(D$1,'Mediana Anual Selic TOP 5 LP'!$A$2:$XDF$2,0),FALSE))</f>
        <v>8.25</v>
      </c>
      <c r="E53" s="21">
        <f>IF(VLOOKUP(A53,'Mediana Anual Selic TOP 5 LP'!$A$2:$XFC$10000,MATCH(E$1,'Mediana Anual Selic TOP 5 LP'!$A$2:$XDF$2,0),FALSE)=0,NA(),VLOOKUP(A53,'Mediana Anual Selic TOP 5 LP'!$A$2:$XFC$10000,MATCH(E$1,'Mediana Anual Selic TOP 5 LP'!$A$2:$XDF$2,0),FALSE))</f>
        <v>8.25</v>
      </c>
      <c r="F53" s="21" t="e">
        <f>IF(VLOOKUP(A53,'Mediana Anual Selic TOP 5 LP'!$A$2:$XFC$10000,MATCH(F$1,'Mediana Anual Selic TOP 5 LP'!$A$2:$XDF$2,0),FALSE)=0,NA(),VLOOKUP(A53,'Mediana Anual Selic TOP 5 LP'!$A$2:$XFC$10000,MATCH(F$1,'Mediana Anual Selic TOP 5 LP'!$A$2:$XDF$2,0),FALSE))</f>
        <v>#N/A</v>
      </c>
    </row>
    <row r="54" spans="1:6" x14ac:dyDescent="0.3">
      <c r="A54" s="20">
        <v>44638</v>
      </c>
      <c r="B54" s="21">
        <f>IF(VLOOKUP(A54,'Mediana Anual Selic TOP 5 LP'!$A$2:$XFC$10000,MATCH(B$1,'Mediana Anual Selic TOP 5 LP'!$A$2:$XDF$2,0),FALSE)=0,NA(),VLOOKUP(A54,'Mediana Anual Selic TOP 5 LP'!$A$2:$XFC$10000,MATCH(B$1,'Mediana Anual Selic TOP 5 LP'!$A$2:$XDF$2,0),FALSE))</f>
        <v>9.75</v>
      </c>
      <c r="C54" s="21">
        <f>IF(VLOOKUP(A54,'Mediana Anual Selic TOP 5 LP'!$A$2:$XFC$10000,MATCH(C$1,'Mediana Anual Selic TOP 5 LP'!$A$2:$XDF$2,0),FALSE)=0,NA(),VLOOKUP(A54,'Mediana Anual Selic TOP 5 LP'!$A$2:$XFC$10000,MATCH(C$1,'Mediana Anual Selic TOP 5 LP'!$A$2:$XDF$2,0),FALSE))</f>
        <v>8.25</v>
      </c>
      <c r="D54" s="21">
        <f>IF(VLOOKUP(A54,'Mediana Anual Selic TOP 5 LP'!$A$2:$XFC$10000,MATCH(D$1,'Mediana Anual Selic TOP 5 LP'!$A$2:$XDF$2,0),FALSE)=0,NA(),VLOOKUP(A54,'Mediana Anual Selic TOP 5 LP'!$A$2:$XFC$10000,MATCH(D$1,'Mediana Anual Selic TOP 5 LP'!$A$2:$XDF$2,0),FALSE))</f>
        <v>8.25</v>
      </c>
      <c r="E54" s="21">
        <f>IF(VLOOKUP(A54,'Mediana Anual Selic TOP 5 LP'!$A$2:$XFC$10000,MATCH(E$1,'Mediana Anual Selic TOP 5 LP'!$A$2:$XDF$2,0),FALSE)=0,NA(),VLOOKUP(A54,'Mediana Anual Selic TOP 5 LP'!$A$2:$XFC$10000,MATCH(E$1,'Mediana Anual Selic TOP 5 LP'!$A$2:$XDF$2,0),FALSE))</f>
        <v>8.25</v>
      </c>
      <c r="F54" s="21" t="e">
        <f>IF(VLOOKUP(A54,'Mediana Anual Selic TOP 5 LP'!$A$2:$XFC$10000,MATCH(F$1,'Mediana Anual Selic TOP 5 LP'!$A$2:$XDF$2,0),FALSE)=0,NA(),VLOOKUP(A54,'Mediana Anual Selic TOP 5 LP'!$A$2:$XFC$10000,MATCH(F$1,'Mediana Anual Selic TOP 5 LP'!$A$2:$XDF$2,0),FALSE))</f>
        <v>#N/A</v>
      </c>
    </row>
    <row r="55" spans="1:6" x14ac:dyDescent="0.3">
      <c r="A55" s="20">
        <v>44641</v>
      </c>
      <c r="B55" s="21">
        <f>IF(VLOOKUP(A55,'Mediana Anual Selic TOP 5 LP'!$A$2:$XFC$10000,MATCH(B$1,'Mediana Anual Selic TOP 5 LP'!$A$2:$XDF$2,0),FALSE)=0,NA(),VLOOKUP(A55,'Mediana Anual Selic TOP 5 LP'!$A$2:$XFC$10000,MATCH(B$1,'Mediana Anual Selic TOP 5 LP'!$A$2:$XDF$2,0),FALSE))</f>
        <v>9.75</v>
      </c>
      <c r="C55" s="21">
        <f>IF(VLOOKUP(A55,'Mediana Anual Selic TOP 5 LP'!$A$2:$XFC$10000,MATCH(C$1,'Mediana Anual Selic TOP 5 LP'!$A$2:$XDF$2,0),FALSE)=0,NA(),VLOOKUP(A55,'Mediana Anual Selic TOP 5 LP'!$A$2:$XFC$10000,MATCH(C$1,'Mediana Anual Selic TOP 5 LP'!$A$2:$XDF$2,0),FALSE))</f>
        <v>8.25</v>
      </c>
      <c r="D55" s="21">
        <f>IF(VLOOKUP(A55,'Mediana Anual Selic TOP 5 LP'!$A$2:$XFC$10000,MATCH(D$1,'Mediana Anual Selic TOP 5 LP'!$A$2:$XDF$2,0),FALSE)=0,NA(),VLOOKUP(A55,'Mediana Anual Selic TOP 5 LP'!$A$2:$XFC$10000,MATCH(D$1,'Mediana Anual Selic TOP 5 LP'!$A$2:$XDF$2,0),FALSE))</f>
        <v>8.25</v>
      </c>
      <c r="E55" s="21">
        <f>IF(VLOOKUP(A55,'Mediana Anual Selic TOP 5 LP'!$A$2:$XFC$10000,MATCH(E$1,'Mediana Anual Selic TOP 5 LP'!$A$2:$XDF$2,0),FALSE)=0,NA(),VLOOKUP(A55,'Mediana Anual Selic TOP 5 LP'!$A$2:$XFC$10000,MATCH(E$1,'Mediana Anual Selic TOP 5 LP'!$A$2:$XDF$2,0),FALSE))</f>
        <v>8.25</v>
      </c>
      <c r="F55" s="21" t="e">
        <f>IF(VLOOKUP(A55,'Mediana Anual Selic TOP 5 LP'!$A$2:$XFC$10000,MATCH(F$1,'Mediana Anual Selic TOP 5 LP'!$A$2:$XDF$2,0),FALSE)=0,NA(),VLOOKUP(A55,'Mediana Anual Selic TOP 5 LP'!$A$2:$XFC$10000,MATCH(F$1,'Mediana Anual Selic TOP 5 LP'!$A$2:$XDF$2,0),FALSE))</f>
        <v>#N/A</v>
      </c>
    </row>
    <row r="56" spans="1:6" x14ac:dyDescent="0.3">
      <c r="A56" s="20">
        <v>44642</v>
      </c>
      <c r="B56" s="21">
        <f>IF(VLOOKUP(A56,'Mediana Anual Selic TOP 5 LP'!$A$2:$XFC$10000,MATCH(B$1,'Mediana Anual Selic TOP 5 LP'!$A$2:$XDF$2,0),FALSE)=0,NA(),VLOOKUP(A56,'Mediana Anual Selic TOP 5 LP'!$A$2:$XFC$10000,MATCH(B$1,'Mediana Anual Selic TOP 5 LP'!$A$2:$XDF$2,0),FALSE))</f>
        <v>10</v>
      </c>
      <c r="C56" s="21">
        <f>IF(VLOOKUP(A56,'Mediana Anual Selic TOP 5 LP'!$A$2:$XFC$10000,MATCH(C$1,'Mediana Anual Selic TOP 5 LP'!$A$2:$XDF$2,0),FALSE)=0,NA(),VLOOKUP(A56,'Mediana Anual Selic TOP 5 LP'!$A$2:$XFC$10000,MATCH(C$1,'Mediana Anual Selic TOP 5 LP'!$A$2:$XDF$2,0),FALSE))</f>
        <v>8.25</v>
      </c>
      <c r="D56" s="21">
        <f>IF(VLOOKUP(A56,'Mediana Anual Selic TOP 5 LP'!$A$2:$XFC$10000,MATCH(D$1,'Mediana Anual Selic TOP 5 LP'!$A$2:$XDF$2,0),FALSE)=0,NA(),VLOOKUP(A56,'Mediana Anual Selic TOP 5 LP'!$A$2:$XFC$10000,MATCH(D$1,'Mediana Anual Selic TOP 5 LP'!$A$2:$XDF$2,0),FALSE))</f>
        <v>8.25</v>
      </c>
      <c r="E56" s="21">
        <f>IF(VLOOKUP(A56,'Mediana Anual Selic TOP 5 LP'!$A$2:$XFC$10000,MATCH(E$1,'Mediana Anual Selic TOP 5 LP'!$A$2:$XDF$2,0),FALSE)=0,NA(),VLOOKUP(A56,'Mediana Anual Selic TOP 5 LP'!$A$2:$XFC$10000,MATCH(E$1,'Mediana Anual Selic TOP 5 LP'!$A$2:$XDF$2,0),FALSE))</f>
        <v>8.25</v>
      </c>
      <c r="F56" s="21" t="e">
        <f>IF(VLOOKUP(A56,'Mediana Anual Selic TOP 5 LP'!$A$2:$XFC$10000,MATCH(F$1,'Mediana Anual Selic TOP 5 LP'!$A$2:$XDF$2,0),FALSE)=0,NA(),VLOOKUP(A56,'Mediana Anual Selic TOP 5 LP'!$A$2:$XFC$10000,MATCH(F$1,'Mediana Anual Selic TOP 5 LP'!$A$2:$XDF$2,0),FALSE))</f>
        <v>#N/A</v>
      </c>
    </row>
    <row r="57" spans="1:6" x14ac:dyDescent="0.3">
      <c r="A57" s="20">
        <v>44643</v>
      </c>
      <c r="B57" s="21">
        <f>IF(VLOOKUP(A57,'Mediana Anual Selic TOP 5 LP'!$A$2:$XFC$10000,MATCH(B$1,'Mediana Anual Selic TOP 5 LP'!$A$2:$XDF$2,0),FALSE)=0,NA(),VLOOKUP(A57,'Mediana Anual Selic TOP 5 LP'!$A$2:$XFC$10000,MATCH(B$1,'Mediana Anual Selic TOP 5 LP'!$A$2:$XDF$2,0),FALSE))</f>
        <v>10</v>
      </c>
      <c r="C57" s="21">
        <f>IF(VLOOKUP(A57,'Mediana Anual Selic TOP 5 LP'!$A$2:$XFC$10000,MATCH(C$1,'Mediana Anual Selic TOP 5 LP'!$A$2:$XDF$2,0),FALSE)=0,NA(),VLOOKUP(A57,'Mediana Anual Selic TOP 5 LP'!$A$2:$XFC$10000,MATCH(C$1,'Mediana Anual Selic TOP 5 LP'!$A$2:$XDF$2,0),FALSE))</f>
        <v>8.25</v>
      </c>
      <c r="D57" s="21">
        <f>IF(VLOOKUP(A57,'Mediana Anual Selic TOP 5 LP'!$A$2:$XFC$10000,MATCH(D$1,'Mediana Anual Selic TOP 5 LP'!$A$2:$XDF$2,0),FALSE)=0,NA(),VLOOKUP(A57,'Mediana Anual Selic TOP 5 LP'!$A$2:$XFC$10000,MATCH(D$1,'Mediana Anual Selic TOP 5 LP'!$A$2:$XDF$2,0),FALSE))</f>
        <v>8.25</v>
      </c>
      <c r="E57" s="21">
        <f>IF(VLOOKUP(A57,'Mediana Anual Selic TOP 5 LP'!$A$2:$XFC$10000,MATCH(E$1,'Mediana Anual Selic TOP 5 LP'!$A$2:$XDF$2,0),FALSE)=0,NA(),VLOOKUP(A57,'Mediana Anual Selic TOP 5 LP'!$A$2:$XFC$10000,MATCH(E$1,'Mediana Anual Selic TOP 5 LP'!$A$2:$XDF$2,0),FALSE))</f>
        <v>8.25</v>
      </c>
      <c r="F57" s="21" t="e">
        <f>IF(VLOOKUP(A57,'Mediana Anual Selic TOP 5 LP'!$A$2:$XFC$10000,MATCH(F$1,'Mediana Anual Selic TOP 5 LP'!$A$2:$XDF$2,0),FALSE)=0,NA(),VLOOKUP(A57,'Mediana Anual Selic TOP 5 LP'!$A$2:$XFC$10000,MATCH(F$1,'Mediana Anual Selic TOP 5 LP'!$A$2:$XDF$2,0),FALSE))</f>
        <v>#N/A</v>
      </c>
    </row>
    <row r="58" spans="1:6" x14ac:dyDescent="0.3">
      <c r="A58" s="20">
        <v>44644</v>
      </c>
      <c r="B58" s="21">
        <f>IF(VLOOKUP(A58,'Mediana Anual Selic TOP 5 LP'!$A$2:$XFC$10000,MATCH(B$1,'Mediana Anual Selic TOP 5 LP'!$A$2:$XDF$2,0),FALSE)=0,NA(),VLOOKUP(A58,'Mediana Anual Selic TOP 5 LP'!$A$2:$XFC$10000,MATCH(B$1,'Mediana Anual Selic TOP 5 LP'!$A$2:$XDF$2,0),FALSE))</f>
        <v>10</v>
      </c>
      <c r="C58" s="21">
        <f>IF(VLOOKUP(A58,'Mediana Anual Selic TOP 5 LP'!$A$2:$XFC$10000,MATCH(C$1,'Mediana Anual Selic TOP 5 LP'!$A$2:$XDF$2,0),FALSE)=0,NA(),VLOOKUP(A58,'Mediana Anual Selic TOP 5 LP'!$A$2:$XFC$10000,MATCH(C$1,'Mediana Anual Selic TOP 5 LP'!$A$2:$XDF$2,0),FALSE))</f>
        <v>8.25</v>
      </c>
      <c r="D58" s="21">
        <f>IF(VLOOKUP(A58,'Mediana Anual Selic TOP 5 LP'!$A$2:$XFC$10000,MATCH(D$1,'Mediana Anual Selic TOP 5 LP'!$A$2:$XDF$2,0),FALSE)=0,NA(),VLOOKUP(A58,'Mediana Anual Selic TOP 5 LP'!$A$2:$XFC$10000,MATCH(D$1,'Mediana Anual Selic TOP 5 LP'!$A$2:$XDF$2,0),FALSE))</f>
        <v>8.25</v>
      </c>
      <c r="E58" s="21">
        <f>IF(VLOOKUP(A58,'Mediana Anual Selic TOP 5 LP'!$A$2:$XFC$10000,MATCH(E$1,'Mediana Anual Selic TOP 5 LP'!$A$2:$XDF$2,0),FALSE)=0,NA(),VLOOKUP(A58,'Mediana Anual Selic TOP 5 LP'!$A$2:$XFC$10000,MATCH(E$1,'Mediana Anual Selic TOP 5 LP'!$A$2:$XDF$2,0),FALSE))</f>
        <v>8.25</v>
      </c>
      <c r="F58" s="21" t="e">
        <f>IF(VLOOKUP(A58,'Mediana Anual Selic TOP 5 LP'!$A$2:$XFC$10000,MATCH(F$1,'Mediana Anual Selic TOP 5 LP'!$A$2:$XDF$2,0),FALSE)=0,NA(),VLOOKUP(A58,'Mediana Anual Selic TOP 5 LP'!$A$2:$XFC$10000,MATCH(F$1,'Mediana Anual Selic TOP 5 LP'!$A$2:$XDF$2,0),FALSE))</f>
        <v>#N/A</v>
      </c>
    </row>
    <row r="59" spans="1:6" x14ac:dyDescent="0.3">
      <c r="A59" s="20">
        <v>44645</v>
      </c>
      <c r="B59" s="21">
        <f>IF(VLOOKUP(A59,'Mediana Anual Selic TOP 5 LP'!$A$2:$XFC$10000,MATCH(B$1,'Mediana Anual Selic TOP 5 LP'!$A$2:$XDF$2,0),FALSE)=0,NA(),VLOOKUP(A59,'Mediana Anual Selic TOP 5 LP'!$A$2:$XFC$10000,MATCH(B$1,'Mediana Anual Selic TOP 5 LP'!$A$2:$XDF$2,0),FALSE))</f>
        <v>10</v>
      </c>
      <c r="C59" s="21">
        <f>IF(VLOOKUP(A59,'Mediana Anual Selic TOP 5 LP'!$A$2:$XFC$10000,MATCH(C$1,'Mediana Anual Selic TOP 5 LP'!$A$2:$XDF$2,0),FALSE)=0,NA(),VLOOKUP(A59,'Mediana Anual Selic TOP 5 LP'!$A$2:$XFC$10000,MATCH(C$1,'Mediana Anual Selic TOP 5 LP'!$A$2:$XDF$2,0),FALSE))</f>
        <v>8.25</v>
      </c>
      <c r="D59" s="21">
        <f>IF(VLOOKUP(A59,'Mediana Anual Selic TOP 5 LP'!$A$2:$XFC$10000,MATCH(D$1,'Mediana Anual Selic TOP 5 LP'!$A$2:$XDF$2,0),FALSE)=0,NA(),VLOOKUP(A59,'Mediana Anual Selic TOP 5 LP'!$A$2:$XFC$10000,MATCH(D$1,'Mediana Anual Selic TOP 5 LP'!$A$2:$XDF$2,0),FALSE))</f>
        <v>8.25</v>
      </c>
      <c r="E59" s="21">
        <f>IF(VLOOKUP(A59,'Mediana Anual Selic TOP 5 LP'!$A$2:$XFC$10000,MATCH(E$1,'Mediana Anual Selic TOP 5 LP'!$A$2:$XDF$2,0),FALSE)=0,NA(),VLOOKUP(A59,'Mediana Anual Selic TOP 5 LP'!$A$2:$XFC$10000,MATCH(E$1,'Mediana Anual Selic TOP 5 LP'!$A$2:$XDF$2,0),FALSE))</f>
        <v>8.25</v>
      </c>
      <c r="F59" s="21" t="e">
        <f>IF(VLOOKUP(A59,'Mediana Anual Selic TOP 5 LP'!$A$2:$XFC$10000,MATCH(F$1,'Mediana Anual Selic TOP 5 LP'!$A$2:$XDF$2,0),FALSE)=0,NA(),VLOOKUP(A59,'Mediana Anual Selic TOP 5 LP'!$A$2:$XFC$10000,MATCH(F$1,'Mediana Anual Selic TOP 5 LP'!$A$2:$XDF$2,0),FALSE))</f>
        <v>#N/A</v>
      </c>
    </row>
    <row r="60" spans="1:6" x14ac:dyDescent="0.3">
      <c r="A60" s="20">
        <v>44648</v>
      </c>
      <c r="B60" s="21">
        <f>IF(VLOOKUP(A60,'Mediana Anual Selic TOP 5 LP'!$A$2:$XFC$10000,MATCH(B$1,'Mediana Anual Selic TOP 5 LP'!$A$2:$XDF$2,0),FALSE)=0,NA(),VLOOKUP(A60,'Mediana Anual Selic TOP 5 LP'!$A$2:$XFC$10000,MATCH(B$1,'Mediana Anual Selic TOP 5 LP'!$A$2:$XDF$2,0),FALSE))</f>
        <v>10</v>
      </c>
      <c r="C60" s="21">
        <f>IF(VLOOKUP(A60,'Mediana Anual Selic TOP 5 LP'!$A$2:$XFC$10000,MATCH(C$1,'Mediana Anual Selic TOP 5 LP'!$A$2:$XDF$2,0),FALSE)=0,NA(),VLOOKUP(A60,'Mediana Anual Selic TOP 5 LP'!$A$2:$XFC$10000,MATCH(C$1,'Mediana Anual Selic TOP 5 LP'!$A$2:$XDF$2,0),FALSE))</f>
        <v>8.25</v>
      </c>
      <c r="D60" s="21">
        <f>IF(VLOOKUP(A60,'Mediana Anual Selic TOP 5 LP'!$A$2:$XFC$10000,MATCH(D$1,'Mediana Anual Selic TOP 5 LP'!$A$2:$XDF$2,0),FALSE)=0,NA(),VLOOKUP(A60,'Mediana Anual Selic TOP 5 LP'!$A$2:$XFC$10000,MATCH(D$1,'Mediana Anual Selic TOP 5 LP'!$A$2:$XDF$2,0),FALSE))</f>
        <v>8.25</v>
      </c>
      <c r="E60" s="21">
        <f>IF(VLOOKUP(A60,'Mediana Anual Selic TOP 5 LP'!$A$2:$XFC$10000,MATCH(E$1,'Mediana Anual Selic TOP 5 LP'!$A$2:$XDF$2,0),FALSE)=0,NA(),VLOOKUP(A60,'Mediana Anual Selic TOP 5 LP'!$A$2:$XFC$10000,MATCH(E$1,'Mediana Anual Selic TOP 5 LP'!$A$2:$XDF$2,0),FALSE))</f>
        <v>8.25</v>
      </c>
      <c r="F60" s="21" t="e">
        <f>IF(VLOOKUP(A60,'Mediana Anual Selic TOP 5 LP'!$A$2:$XFC$10000,MATCH(F$1,'Mediana Anual Selic TOP 5 LP'!$A$2:$XDF$2,0),FALSE)=0,NA(),VLOOKUP(A60,'Mediana Anual Selic TOP 5 LP'!$A$2:$XFC$10000,MATCH(F$1,'Mediana Anual Selic TOP 5 LP'!$A$2:$XDF$2,0),FALSE))</f>
        <v>#N/A</v>
      </c>
    </row>
    <row r="61" spans="1:6" x14ac:dyDescent="0.3">
      <c r="A61" s="20">
        <v>44649</v>
      </c>
      <c r="B61" s="21">
        <f>IF(VLOOKUP(A61,'Mediana Anual Selic TOP 5 LP'!$A$2:$XFC$10000,MATCH(B$1,'Mediana Anual Selic TOP 5 LP'!$A$2:$XDF$2,0),FALSE)=0,NA(),VLOOKUP(A61,'Mediana Anual Selic TOP 5 LP'!$A$2:$XFC$10000,MATCH(B$1,'Mediana Anual Selic TOP 5 LP'!$A$2:$XDF$2,0),FALSE))</f>
        <v>10</v>
      </c>
      <c r="C61" s="21">
        <f>IF(VLOOKUP(A61,'Mediana Anual Selic TOP 5 LP'!$A$2:$XFC$10000,MATCH(C$1,'Mediana Anual Selic TOP 5 LP'!$A$2:$XDF$2,0),FALSE)=0,NA(),VLOOKUP(A61,'Mediana Anual Selic TOP 5 LP'!$A$2:$XFC$10000,MATCH(C$1,'Mediana Anual Selic TOP 5 LP'!$A$2:$XDF$2,0),FALSE))</f>
        <v>8.25</v>
      </c>
      <c r="D61" s="21">
        <f>IF(VLOOKUP(A61,'Mediana Anual Selic TOP 5 LP'!$A$2:$XFC$10000,MATCH(D$1,'Mediana Anual Selic TOP 5 LP'!$A$2:$XDF$2,0),FALSE)=0,NA(),VLOOKUP(A61,'Mediana Anual Selic TOP 5 LP'!$A$2:$XFC$10000,MATCH(D$1,'Mediana Anual Selic TOP 5 LP'!$A$2:$XDF$2,0),FALSE))</f>
        <v>8.25</v>
      </c>
      <c r="E61" s="21">
        <f>IF(VLOOKUP(A61,'Mediana Anual Selic TOP 5 LP'!$A$2:$XFC$10000,MATCH(E$1,'Mediana Anual Selic TOP 5 LP'!$A$2:$XDF$2,0),FALSE)=0,NA(),VLOOKUP(A61,'Mediana Anual Selic TOP 5 LP'!$A$2:$XFC$10000,MATCH(E$1,'Mediana Anual Selic TOP 5 LP'!$A$2:$XDF$2,0),FALSE))</f>
        <v>8.25</v>
      </c>
      <c r="F61" s="21" t="e">
        <f>IF(VLOOKUP(A61,'Mediana Anual Selic TOP 5 LP'!$A$2:$XFC$10000,MATCH(F$1,'Mediana Anual Selic TOP 5 LP'!$A$2:$XDF$2,0),FALSE)=0,NA(),VLOOKUP(A61,'Mediana Anual Selic TOP 5 LP'!$A$2:$XFC$10000,MATCH(F$1,'Mediana Anual Selic TOP 5 LP'!$A$2:$XDF$2,0),FALSE))</f>
        <v>#N/A</v>
      </c>
    </row>
    <row r="62" spans="1:6" x14ac:dyDescent="0.3">
      <c r="A62" s="20">
        <v>44650</v>
      </c>
      <c r="B62" s="21">
        <f>IF(VLOOKUP(A62,'Mediana Anual Selic TOP 5 LP'!$A$2:$XFC$10000,MATCH(B$1,'Mediana Anual Selic TOP 5 LP'!$A$2:$XDF$2,0),FALSE)=0,NA(),VLOOKUP(A62,'Mediana Anual Selic TOP 5 LP'!$A$2:$XFC$10000,MATCH(B$1,'Mediana Anual Selic TOP 5 LP'!$A$2:$XDF$2,0),FALSE))</f>
        <v>10</v>
      </c>
      <c r="C62" s="21">
        <f>IF(VLOOKUP(A62,'Mediana Anual Selic TOP 5 LP'!$A$2:$XFC$10000,MATCH(C$1,'Mediana Anual Selic TOP 5 LP'!$A$2:$XDF$2,0),FALSE)=0,NA(),VLOOKUP(A62,'Mediana Anual Selic TOP 5 LP'!$A$2:$XFC$10000,MATCH(C$1,'Mediana Anual Selic TOP 5 LP'!$A$2:$XDF$2,0),FALSE))</f>
        <v>8.25</v>
      </c>
      <c r="D62" s="21">
        <f>IF(VLOOKUP(A62,'Mediana Anual Selic TOP 5 LP'!$A$2:$XFC$10000,MATCH(D$1,'Mediana Anual Selic TOP 5 LP'!$A$2:$XDF$2,0),FALSE)=0,NA(),VLOOKUP(A62,'Mediana Anual Selic TOP 5 LP'!$A$2:$XFC$10000,MATCH(D$1,'Mediana Anual Selic TOP 5 LP'!$A$2:$XDF$2,0),FALSE))</f>
        <v>8.25</v>
      </c>
      <c r="E62" s="21">
        <f>IF(VLOOKUP(A62,'Mediana Anual Selic TOP 5 LP'!$A$2:$XFC$10000,MATCH(E$1,'Mediana Anual Selic TOP 5 LP'!$A$2:$XDF$2,0),FALSE)=0,NA(),VLOOKUP(A62,'Mediana Anual Selic TOP 5 LP'!$A$2:$XFC$10000,MATCH(E$1,'Mediana Anual Selic TOP 5 LP'!$A$2:$XDF$2,0),FALSE))</f>
        <v>8.25</v>
      </c>
      <c r="F62" s="21" t="e">
        <f>IF(VLOOKUP(A62,'Mediana Anual Selic TOP 5 LP'!$A$2:$XFC$10000,MATCH(F$1,'Mediana Anual Selic TOP 5 LP'!$A$2:$XDF$2,0),FALSE)=0,NA(),VLOOKUP(A62,'Mediana Anual Selic TOP 5 LP'!$A$2:$XFC$10000,MATCH(F$1,'Mediana Anual Selic TOP 5 LP'!$A$2:$XDF$2,0),FALSE))</f>
        <v>#N/A</v>
      </c>
    </row>
    <row r="63" spans="1:6" x14ac:dyDescent="0.3">
      <c r="A63" s="20">
        <v>44651</v>
      </c>
      <c r="B63" s="21">
        <f>IF(VLOOKUP(A63,'Mediana Anual Selic TOP 5 LP'!$A$2:$XFC$10000,MATCH(B$1,'Mediana Anual Selic TOP 5 LP'!$A$2:$XDF$2,0),FALSE)=0,NA(),VLOOKUP(A63,'Mediana Anual Selic TOP 5 LP'!$A$2:$XFC$10000,MATCH(B$1,'Mediana Anual Selic TOP 5 LP'!$A$2:$XDF$2,0),FALSE))</f>
        <v>10</v>
      </c>
      <c r="C63" s="21">
        <f>IF(VLOOKUP(A63,'Mediana Anual Selic TOP 5 LP'!$A$2:$XFC$10000,MATCH(C$1,'Mediana Anual Selic TOP 5 LP'!$A$2:$XDF$2,0),FALSE)=0,NA(),VLOOKUP(A63,'Mediana Anual Selic TOP 5 LP'!$A$2:$XFC$10000,MATCH(C$1,'Mediana Anual Selic TOP 5 LP'!$A$2:$XDF$2,0),FALSE))</f>
        <v>8.25</v>
      </c>
      <c r="D63" s="21">
        <f>IF(VLOOKUP(A63,'Mediana Anual Selic TOP 5 LP'!$A$2:$XFC$10000,MATCH(D$1,'Mediana Anual Selic TOP 5 LP'!$A$2:$XDF$2,0),FALSE)=0,NA(),VLOOKUP(A63,'Mediana Anual Selic TOP 5 LP'!$A$2:$XFC$10000,MATCH(D$1,'Mediana Anual Selic TOP 5 LP'!$A$2:$XDF$2,0),FALSE))</f>
        <v>8.25</v>
      </c>
      <c r="E63" s="21">
        <f>IF(VLOOKUP(A63,'Mediana Anual Selic TOP 5 LP'!$A$2:$XFC$10000,MATCH(E$1,'Mediana Anual Selic TOP 5 LP'!$A$2:$XDF$2,0),FALSE)=0,NA(),VLOOKUP(A63,'Mediana Anual Selic TOP 5 LP'!$A$2:$XFC$10000,MATCH(E$1,'Mediana Anual Selic TOP 5 LP'!$A$2:$XDF$2,0),FALSE))</f>
        <v>8.25</v>
      </c>
      <c r="F63" s="21" t="e">
        <f>IF(VLOOKUP(A63,'Mediana Anual Selic TOP 5 LP'!$A$2:$XFC$10000,MATCH(F$1,'Mediana Anual Selic TOP 5 LP'!$A$2:$XDF$2,0),FALSE)=0,NA(),VLOOKUP(A63,'Mediana Anual Selic TOP 5 LP'!$A$2:$XFC$10000,MATCH(F$1,'Mediana Anual Selic TOP 5 LP'!$A$2:$XDF$2,0),FALSE))</f>
        <v>#N/A</v>
      </c>
    </row>
    <row r="64" spans="1:6" x14ac:dyDescent="0.3">
      <c r="A64" s="20">
        <v>44652</v>
      </c>
      <c r="B64" s="21">
        <f>IF(VLOOKUP(A64,'Mediana Anual Selic TOP 5 LP'!$A$2:$XFC$10000,MATCH(B$1,'Mediana Anual Selic TOP 5 LP'!$A$2:$XDF$2,0),FALSE)=0,NA(),VLOOKUP(A64,'Mediana Anual Selic TOP 5 LP'!$A$2:$XFC$10000,MATCH(B$1,'Mediana Anual Selic TOP 5 LP'!$A$2:$XDF$2,0),FALSE))</f>
        <v>10</v>
      </c>
      <c r="C64" s="21">
        <f>IF(VLOOKUP(A64,'Mediana Anual Selic TOP 5 LP'!$A$2:$XFC$10000,MATCH(C$1,'Mediana Anual Selic TOP 5 LP'!$A$2:$XDF$2,0),FALSE)=0,NA(),VLOOKUP(A64,'Mediana Anual Selic TOP 5 LP'!$A$2:$XFC$10000,MATCH(C$1,'Mediana Anual Selic TOP 5 LP'!$A$2:$XDF$2,0),FALSE))</f>
        <v>8.25</v>
      </c>
      <c r="D64" s="21">
        <f>IF(VLOOKUP(A64,'Mediana Anual Selic TOP 5 LP'!$A$2:$XFC$10000,MATCH(D$1,'Mediana Anual Selic TOP 5 LP'!$A$2:$XDF$2,0),FALSE)=0,NA(),VLOOKUP(A64,'Mediana Anual Selic TOP 5 LP'!$A$2:$XFC$10000,MATCH(D$1,'Mediana Anual Selic TOP 5 LP'!$A$2:$XDF$2,0),FALSE))</f>
        <v>8.25</v>
      </c>
      <c r="E64" s="21">
        <f>IF(VLOOKUP(A64,'Mediana Anual Selic TOP 5 LP'!$A$2:$XFC$10000,MATCH(E$1,'Mediana Anual Selic TOP 5 LP'!$A$2:$XDF$2,0),FALSE)=0,NA(),VLOOKUP(A64,'Mediana Anual Selic TOP 5 LP'!$A$2:$XFC$10000,MATCH(E$1,'Mediana Anual Selic TOP 5 LP'!$A$2:$XDF$2,0),FALSE))</f>
        <v>8.25</v>
      </c>
      <c r="F64" s="21" t="e">
        <f>IF(VLOOKUP(A64,'Mediana Anual Selic TOP 5 LP'!$A$2:$XFC$10000,MATCH(F$1,'Mediana Anual Selic TOP 5 LP'!$A$2:$XDF$2,0),FALSE)=0,NA(),VLOOKUP(A64,'Mediana Anual Selic TOP 5 LP'!$A$2:$XFC$10000,MATCH(F$1,'Mediana Anual Selic TOP 5 LP'!$A$2:$XDF$2,0),FALSE))</f>
        <v>#N/A</v>
      </c>
    </row>
    <row r="65" spans="1:6" x14ac:dyDescent="0.3">
      <c r="A65" s="20">
        <v>44655</v>
      </c>
      <c r="B65" s="21">
        <f>IF(VLOOKUP(A65,'Mediana Anual Selic TOP 5 LP'!$A$2:$XFC$10000,MATCH(B$1,'Mediana Anual Selic TOP 5 LP'!$A$2:$XDF$2,0),FALSE)=0,NA(),VLOOKUP(A65,'Mediana Anual Selic TOP 5 LP'!$A$2:$XFC$10000,MATCH(B$1,'Mediana Anual Selic TOP 5 LP'!$A$2:$XDF$2,0),FALSE))</f>
        <v>10</v>
      </c>
      <c r="C65" s="21">
        <f>IF(VLOOKUP(A65,'Mediana Anual Selic TOP 5 LP'!$A$2:$XFC$10000,MATCH(C$1,'Mediana Anual Selic TOP 5 LP'!$A$2:$XDF$2,0),FALSE)=0,NA(),VLOOKUP(A65,'Mediana Anual Selic TOP 5 LP'!$A$2:$XFC$10000,MATCH(C$1,'Mediana Anual Selic TOP 5 LP'!$A$2:$XDF$2,0),FALSE))</f>
        <v>8.25</v>
      </c>
      <c r="D65" s="21">
        <f>IF(VLOOKUP(A65,'Mediana Anual Selic TOP 5 LP'!$A$2:$XFC$10000,MATCH(D$1,'Mediana Anual Selic TOP 5 LP'!$A$2:$XDF$2,0),FALSE)=0,NA(),VLOOKUP(A65,'Mediana Anual Selic TOP 5 LP'!$A$2:$XFC$10000,MATCH(D$1,'Mediana Anual Selic TOP 5 LP'!$A$2:$XDF$2,0),FALSE))</f>
        <v>8.25</v>
      </c>
      <c r="E65" s="21">
        <f>IF(VLOOKUP(A65,'Mediana Anual Selic TOP 5 LP'!$A$2:$XFC$10000,MATCH(E$1,'Mediana Anual Selic TOP 5 LP'!$A$2:$XDF$2,0),FALSE)=0,NA(),VLOOKUP(A65,'Mediana Anual Selic TOP 5 LP'!$A$2:$XFC$10000,MATCH(E$1,'Mediana Anual Selic TOP 5 LP'!$A$2:$XDF$2,0),FALSE))</f>
        <v>8.25</v>
      </c>
      <c r="F65" s="21" t="e">
        <f>IF(VLOOKUP(A65,'Mediana Anual Selic TOP 5 LP'!$A$2:$XFC$10000,MATCH(F$1,'Mediana Anual Selic TOP 5 LP'!$A$2:$XDF$2,0),FALSE)=0,NA(),VLOOKUP(A65,'Mediana Anual Selic TOP 5 LP'!$A$2:$XFC$10000,MATCH(F$1,'Mediana Anual Selic TOP 5 LP'!$A$2:$XDF$2,0),FALSE))</f>
        <v>#N/A</v>
      </c>
    </row>
    <row r="66" spans="1:6" x14ac:dyDescent="0.3">
      <c r="A66" s="20">
        <v>44656</v>
      </c>
      <c r="B66" s="21">
        <f>IF(VLOOKUP(A66,'Mediana Anual Selic TOP 5 LP'!$A$2:$XFC$10000,MATCH(B$1,'Mediana Anual Selic TOP 5 LP'!$A$2:$XDF$2,0),FALSE)=0,NA(),VLOOKUP(A66,'Mediana Anual Selic TOP 5 LP'!$A$2:$XFC$10000,MATCH(B$1,'Mediana Anual Selic TOP 5 LP'!$A$2:$XDF$2,0),FALSE))</f>
        <v>10</v>
      </c>
      <c r="C66" s="21">
        <f>IF(VLOOKUP(A66,'Mediana Anual Selic TOP 5 LP'!$A$2:$XFC$10000,MATCH(C$1,'Mediana Anual Selic TOP 5 LP'!$A$2:$XDF$2,0),FALSE)=0,NA(),VLOOKUP(A66,'Mediana Anual Selic TOP 5 LP'!$A$2:$XFC$10000,MATCH(C$1,'Mediana Anual Selic TOP 5 LP'!$A$2:$XDF$2,0),FALSE))</f>
        <v>8.25</v>
      </c>
      <c r="D66" s="21">
        <f>IF(VLOOKUP(A66,'Mediana Anual Selic TOP 5 LP'!$A$2:$XFC$10000,MATCH(D$1,'Mediana Anual Selic TOP 5 LP'!$A$2:$XDF$2,0),FALSE)=0,NA(),VLOOKUP(A66,'Mediana Anual Selic TOP 5 LP'!$A$2:$XFC$10000,MATCH(D$1,'Mediana Anual Selic TOP 5 LP'!$A$2:$XDF$2,0),FALSE))</f>
        <v>8.25</v>
      </c>
      <c r="E66" s="21">
        <f>IF(VLOOKUP(A66,'Mediana Anual Selic TOP 5 LP'!$A$2:$XFC$10000,MATCH(E$1,'Mediana Anual Selic TOP 5 LP'!$A$2:$XDF$2,0),FALSE)=0,NA(),VLOOKUP(A66,'Mediana Anual Selic TOP 5 LP'!$A$2:$XFC$10000,MATCH(E$1,'Mediana Anual Selic TOP 5 LP'!$A$2:$XDF$2,0),FALSE))</f>
        <v>8.25</v>
      </c>
      <c r="F66" s="21" t="e">
        <f>IF(VLOOKUP(A66,'Mediana Anual Selic TOP 5 LP'!$A$2:$XFC$10000,MATCH(F$1,'Mediana Anual Selic TOP 5 LP'!$A$2:$XDF$2,0),FALSE)=0,NA(),VLOOKUP(A66,'Mediana Anual Selic TOP 5 LP'!$A$2:$XFC$10000,MATCH(F$1,'Mediana Anual Selic TOP 5 LP'!$A$2:$XDF$2,0),FALSE))</f>
        <v>#N/A</v>
      </c>
    </row>
    <row r="67" spans="1:6" x14ac:dyDescent="0.3">
      <c r="A67" s="20">
        <v>44657</v>
      </c>
      <c r="B67" s="21">
        <f>IF(VLOOKUP(A67,'Mediana Anual Selic TOP 5 LP'!$A$2:$XFC$10000,MATCH(B$1,'Mediana Anual Selic TOP 5 LP'!$A$2:$XDF$2,0),FALSE)=0,NA(),VLOOKUP(A67,'Mediana Anual Selic TOP 5 LP'!$A$2:$XFC$10000,MATCH(B$1,'Mediana Anual Selic TOP 5 LP'!$A$2:$XDF$2,0),FALSE))</f>
        <v>10</v>
      </c>
      <c r="C67" s="21">
        <f>IF(VLOOKUP(A67,'Mediana Anual Selic TOP 5 LP'!$A$2:$XFC$10000,MATCH(C$1,'Mediana Anual Selic TOP 5 LP'!$A$2:$XDF$2,0),FALSE)=0,NA(),VLOOKUP(A67,'Mediana Anual Selic TOP 5 LP'!$A$2:$XFC$10000,MATCH(C$1,'Mediana Anual Selic TOP 5 LP'!$A$2:$XDF$2,0),FALSE))</f>
        <v>8.25</v>
      </c>
      <c r="D67" s="21">
        <f>IF(VLOOKUP(A67,'Mediana Anual Selic TOP 5 LP'!$A$2:$XFC$10000,MATCH(D$1,'Mediana Anual Selic TOP 5 LP'!$A$2:$XDF$2,0),FALSE)=0,NA(),VLOOKUP(A67,'Mediana Anual Selic TOP 5 LP'!$A$2:$XFC$10000,MATCH(D$1,'Mediana Anual Selic TOP 5 LP'!$A$2:$XDF$2,0),FALSE))</f>
        <v>8.25</v>
      </c>
      <c r="E67" s="21">
        <f>IF(VLOOKUP(A67,'Mediana Anual Selic TOP 5 LP'!$A$2:$XFC$10000,MATCH(E$1,'Mediana Anual Selic TOP 5 LP'!$A$2:$XDF$2,0),FALSE)=0,NA(),VLOOKUP(A67,'Mediana Anual Selic TOP 5 LP'!$A$2:$XFC$10000,MATCH(E$1,'Mediana Anual Selic TOP 5 LP'!$A$2:$XDF$2,0),FALSE))</f>
        <v>8.25</v>
      </c>
      <c r="F67" s="21" t="e">
        <f>IF(VLOOKUP(A67,'Mediana Anual Selic TOP 5 LP'!$A$2:$XFC$10000,MATCH(F$1,'Mediana Anual Selic TOP 5 LP'!$A$2:$XDF$2,0),FALSE)=0,NA(),VLOOKUP(A67,'Mediana Anual Selic TOP 5 LP'!$A$2:$XFC$10000,MATCH(F$1,'Mediana Anual Selic TOP 5 LP'!$A$2:$XDF$2,0),FALSE))</f>
        <v>#N/A</v>
      </c>
    </row>
    <row r="68" spans="1:6" x14ac:dyDescent="0.3">
      <c r="A68" s="20">
        <v>44658</v>
      </c>
      <c r="B68" s="21">
        <f>IF(VLOOKUP(A68,'Mediana Anual Selic TOP 5 LP'!$A$2:$XFC$10000,MATCH(B$1,'Mediana Anual Selic TOP 5 LP'!$A$2:$XDF$2,0),FALSE)=0,NA(),VLOOKUP(A68,'Mediana Anual Selic TOP 5 LP'!$A$2:$XFC$10000,MATCH(B$1,'Mediana Anual Selic TOP 5 LP'!$A$2:$XDF$2,0),FALSE))</f>
        <v>10</v>
      </c>
      <c r="C68" s="21">
        <f>IF(VLOOKUP(A68,'Mediana Anual Selic TOP 5 LP'!$A$2:$XFC$10000,MATCH(C$1,'Mediana Anual Selic TOP 5 LP'!$A$2:$XDF$2,0),FALSE)=0,NA(),VLOOKUP(A68,'Mediana Anual Selic TOP 5 LP'!$A$2:$XFC$10000,MATCH(C$1,'Mediana Anual Selic TOP 5 LP'!$A$2:$XDF$2,0),FALSE))</f>
        <v>8.25</v>
      </c>
      <c r="D68" s="21">
        <f>IF(VLOOKUP(A68,'Mediana Anual Selic TOP 5 LP'!$A$2:$XFC$10000,MATCH(D$1,'Mediana Anual Selic TOP 5 LP'!$A$2:$XDF$2,0),FALSE)=0,NA(),VLOOKUP(A68,'Mediana Anual Selic TOP 5 LP'!$A$2:$XFC$10000,MATCH(D$1,'Mediana Anual Selic TOP 5 LP'!$A$2:$XDF$2,0),FALSE))</f>
        <v>8.25</v>
      </c>
      <c r="E68" s="21">
        <f>IF(VLOOKUP(A68,'Mediana Anual Selic TOP 5 LP'!$A$2:$XFC$10000,MATCH(E$1,'Mediana Anual Selic TOP 5 LP'!$A$2:$XDF$2,0),FALSE)=0,NA(),VLOOKUP(A68,'Mediana Anual Selic TOP 5 LP'!$A$2:$XFC$10000,MATCH(E$1,'Mediana Anual Selic TOP 5 LP'!$A$2:$XDF$2,0),FALSE))</f>
        <v>8.25</v>
      </c>
      <c r="F68" s="21" t="e">
        <f>IF(VLOOKUP(A68,'Mediana Anual Selic TOP 5 LP'!$A$2:$XFC$10000,MATCH(F$1,'Mediana Anual Selic TOP 5 LP'!$A$2:$XDF$2,0),FALSE)=0,NA(),VLOOKUP(A68,'Mediana Anual Selic TOP 5 LP'!$A$2:$XFC$10000,MATCH(F$1,'Mediana Anual Selic TOP 5 LP'!$A$2:$XDF$2,0),FALSE))</f>
        <v>#N/A</v>
      </c>
    </row>
    <row r="69" spans="1:6" x14ac:dyDescent="0.3">
      <c r="A69" s="20">
        <v>44659</v>
      </c>
      <c r="B69" s="21">
        <f>IF(VLOOKUP(A69,'Mediana Anual Selic TOP 5 LP'!$A$2:$XFC$10000,MATCH(B$1,'Mediana Anual Selic TOP 5 LP'!$A$2:$XDF$2,0),FALSE)=0,NA(),VLOOKUP(A69,'Mediana Anual Selic TOP 5 LP'!$A$2:$XFC$10000,MATCH(B$1,'Mediana Anual Selic TOP 5 LP'!$A$2:$XDF$2,0),FALSE))</f>
        <v>10</v>
      </c>
      <c r="C69" s="21">
        <f>IF(VLOOKUP(A69,'Mediana Anual Selic TOP 5 LP'!$A$2:$XFC$10000,MATCH(C$1,'Mediana Anual Selic TOP 5 LP'!$A$2:$XDF$2,0),FALSE)=0,NA(),VLOOKUP(A69,'Mediana Anual Selic TOP 5 LP'!$A$2:$XFC$10000,MATCH(C$1,'Mediana Anual Selic TOP 5 LP'!$A$2:$XDF$2,0),FALSE))</f>
        <v>8.25</v>
      </c>
      <c r="D69" s="21">
        <f>IF(VLOOKUP(A69,'Mediana Anual Selic TOP 5 LP'!$A$2:$XFC$10000,MATCH(D$1,'Mediana Anual Selic TOP 5 LP'!$A$2:$XDF$2,0),FALSE)=0,NA(),VLOOKUP(A69,'Mediana Anual Selic TOP 5 LP'!$A$2:$XFC$10000,MATCH(D$1,'Mediana Anual Selic TOP 5 LP'!$A$2:$XDF$2,0),FALSE))</f>
        <v>8.25</v>
      </c>
      <c r="E69" s="21">
        <f>IF(VLOOKUP(A69,'Mediana Anual Selic TOP 5 LP'!$A$2:$XFC$10000,MATCH(E$1,'Mediana Anual Selic TOP 5 LP'!$A$2:$XDF$2,0),FALSE)=0,NA(),VLOOKUP(A69,'Mediana Anual Selic TOP 5 LP'!$A$2:$XFC$10000,MATCH(E$1,'Mediana Anual Selic TOP 5 LP'!$A$2:$XDF$2,0),FALSE))</f>
        <v>8.25</v>
      </c>
      <c r="F69" s="21" t="e">
        <f>IF(VLOOKUP(A69,'Mediana Anual Selic TOP 5 LP'!$A$2:$XFC$10000,MATCH(F$1,'Mediana Anual Selic TOP 5 LP'!$A$2:$XDF$2,0),FALSE)=0,NA(),VLOOKUP(A69,'Mediana Anual Selic TOP 5 LP'!$A$2:$XFC$10000,MATCH(F$1,'Mediana Anual Selic TOP 5 LP'!$A$2:$XDF$2,0),FALSE))</f>
        <v>#N/A</v>
      </c>
    </row>
    <row r="70" spans="1:6" x14ac:dyDescent="0.3">
      <c r="A70" s="20">
        <v>44662</v>
      </c>
      <c r="B70" s="21">
        <f>IF(VLOOKUP(A70,'Mediana Anual Selic TOP 5 LP'!$A$2:$XFC$10000,MATCH(B$1,'Mediana Anual Selic TOP 5 LP'!$A$2:$XDF$2,0),FALSE)=0,NA(),VLOOKUP(A70,'Mediana Anual Selic TOP 5 LP'!$A$2:$XFC$10000,MATCH(B$1,'Mediana Anual Selic TOP 5 LP'!$A$2:$XDF$2,0),FALSE))</f>
        <v>11.25</v>
      </c>
      <c r="C70" s="21">
        <f>IF(VLOOKUP(A70,'Mediana Anual Selic TOP 5 LP'!$A$2:$XFC$10000,MATCH(C$1,'Mediana Anual Selic TOP 5 LP'!$A$2:$XDF$2,0),FALSE)=0,NA(),VLOOKUP(A70,'Mediana Anual Selic TOP 5 LP'!$A$2:$XFC$10000,MATCH(C$1,'Mediana Anual Selic TOP 5 LP'!$A$2:$XDF$2,0),FALSE))</f>
        <v>8.25</v>
      </c>
      <c r="D70" s="21">
        <f>IF(VLOOKUP(A70,'Mediana Anual Selic TOP 5 LP'!$A$2:$XFC$10000,MATCH(D$1,'Mediana Anual Selic TOP 5 LP'!$A$2:$XDF$2,0),FALSE)=0,NA(),VLOOKUP(A70,'Mediana Anual Selic TOP 5 LP'!$A$2:$XFC$10000,MATCH(D$1,'Mediana Anual Selic TOP 5 LP'!$A$2:$XDF$2,0),FALSE))</f>
        <v>8.25</v>
      </c>
      <c r="E70" s="21">
        <f>IF(VLOOKUP(A70,'Mediana Anual Selic TOP 5 LP'!$A$2:$XFC$10000,MATCH(E$1,'Mediana Anual Selic TOP 5 LP'!$A$2:$XDF$2,0),FALSE)=0,NA(),VLOOKUP(A70,'Mediana Anual Selic TOP 5 LP'!$A$2:$XFC$10000,MATCH(E$1,'Mediana Anual Selic TOP 5 LP'!$A$2:$XDF$2,0),FALSE))</f>
        <v>8.25</v>
      </c>
      <c r="F70" s="21" t="e">
        <f>IF(VLOOKUP(A70,'Mediana Anual Selic TOP 5 LP'!$A$2:$XFC$10000,MATCH(F$1,'Mediana Anual Selic TOP 5 LP'!$A$2:$XDF$2,0),FALSE)=0,NA(),VLOOKUP(A70,'Mediana Anual Selic TOP 5 LP'!$A$2:$XFC$10000,MATCH(F$1,'Mediana Anual Selic TOP 5 LP'!$A$2:$XDF$2,0),FALSE))</f>
        <v>#N/A</v>
      </c>
    </row>
    <row r="71" spans="1:6" x14ac:dyDescent="0.3">
      <c r="A71" s="20">
        <v>44663</v>
      </c>
      <c r="B71" s="21">
        <f>IF(VLOOKUP(A71,'Mediana Anual Selic TOP 5 LP'!$A$2:$XFC$10000,MATCH(B$1,'Mediana Anual Selic TOP 5 LP'!$A$2:$XDF$2,0),FALSE)=0,NA(),VLOOKUP(A71,'Mediana Anual Selic TOP 5 LP'!$A$2:$XFC$10000,MATCH(B$1,'Mediana Anual Selic TOP 5 LP'!$A$2:$XDF$2,0),FALSE))</f>
        <v>11.25</v>
      </c>
      <c r="C71" s="21">
        <f>IF(VLOOKUP(A71,'Mediana Anual Selic TOP 5 LP'!$A$2:$XFC$10000,MATCH(C$1,'Mediana Anual Selic TOP 5 LP'!$A$2:$XDF$2,0),FALSE)=0,NA(),VLOOKUP(A71,'Mediana Anual Selic TOP 5 LP'!$A$2:$XFC$10000,MATCH(C$1,'Mediana Anual Selic TOP 5 LP'!$A$2:$XDF$2,0),FALSE))</f>
        <v>8.25</v>
      </c>
      <c r="D71" s="21">
        <f>IF(VLOOKUP(A71,'Mediana Anual Selic TOP 5 LP'!$A$2:$XFC$10000,MATCH(D$1,'Mediana Anual Selic TOP 5 LP'!$A$2:$XDF$2,0),FALSE)=0,NA(),VLOOKUP(A71,'Mediana Anual Selic TOP 5 LP'!$A$2:$XFC$10000,MATCH(D$1,'Mediana Anual Selic TOP 5 LP'!$A$2:$XDF$2,0),FALSE))</f>
        <v>8.25</v>
      </c>
      <c r="E71" s="21">
        <f>IF(VLOOKUP(A71,'Mediana Anual Selic TOP 5 LP'!$A$2:$XFC$10000,MATCH(E$1,'Mediana Anual Selic TOP 5 LP'!$A$2:$XDF$2,0),FALSE)=0,NA(),VLOOKUP(A71,'Mediana Anual Selic TOP 5 LP'!$A$2:$XFC$10000,MATCH(E$1,'Mediana Anual Selic TOP 5 LP'!$A$2:$XDF$2,0),FALSE))</f>
        <v>8.25</v>
      </c>
      <c r="F71" s="21" t="e">
        <f>IF(VLOOKUP(A71,'Mediana Anual Selic TOP 5 LP'!$A$2:$XFC$10000,MATCH(F$1,'Mediana Anual Selic TOP 5 LP'!$A$2:$XDF$2,0),FALSE)=0,NA(),VLOOKUP(A71,'Mediana Anual Selic TOP 5 LP'!$A$2:$XFC$10000,MATCH(F$1,'Mediana Anual Selic TOP 5 LP'!$A$2:$XDF$2,0),FALSE))</f>
        <v>#N/A</v>
      </c>
    </row>
    <row r="72" spans="1:6" x14ac:dyDescent="0.3">
      <c r="A72" s="20">
        <v>44664</v>
      </c>
      <c r="B72" s="21">
        <f>IF(VLOOKUP(A72,'Mediana Anual Selic TOP 5 LP'!$A$2:$XFC$10000,MATCH(B$1,'Mediana Anual Selic TOP 5 LP'!$A$2:$XDF$2,0),FALSE)=0,NA(),VLOOKUP(A72,'Mediana Anual Selic TOP 5 LP'!$A$2:$XFC$10000,MATCH(B$1,'Mediana Anual Selic TOP 5 LP'!$A$2:$XDF$2,0),FALSE))</f>
        <v>11.25</v>
      </c>
      <c r="C72" s="21">
        <f>IF(VLOOKUP(A72,'Mediana Anual Selic TOP 5 LP'!$A$2:$XFC$10000,MATCH(C$1,'Mediana Anual Selic TOP 5 LP'!$A$2:$XDF$2,0),FALSE)=0,NA(),VLOOKUP(A72,'Mediana Anual Selic TOP 5 LP'!$A$2:$XFC$10000,MATCH(C$1,'Mediana Anual Selic TOP 5 LP'!$A$2:$XDF$2,0),FALSE))</f>
        <v>8.25</v>
      </c>
      <c r="D72" s="21">
        <f>IF(VLOOKUP(A72,'Mediana Anual Selic TOP 5 LP'!$A$2:$XFC$10000,MATCH(D$1,'Mediana Anual Selic TOP 5 LP'!$A$2:$XDF$2,0),FALSE)=0,NA(),VLOOKUP(A72,'Mediana Anual Selic TOP 5 LP'!$A$2:$XFC$10000,MATCH(D$1,'Mediana Anual Selic TOP 5 LP'!$A$2:$XDF$2,0),FALSE))</f>
        <v>8.25</v>
      </c>
      <c r="E72" s="21">
        <f>IF(VLOOKUP(A72,'Mediana Anual Selic TOP 5 LP'!$A$2:$XFC$10000,MATCH(E$1,'Mediana Anual Selic TOP 5 LP'!$A$2:$XDF$2,0),FALSE)=0,NA(),VLOOKUP(A72,'Mediana Anual Selic TOP 5 LP'!$A$2:$XFC$10000,MATCH(E$1,'Mediana Anual Selic TOP 5 LP'!$A$2:$XDF$2,0),FALSE))</f>
        <v>8.25</v>
      </c>
      <c r="F72" s="21" t="e">
        <f>IF(VLOOKUP(A72,'Mediana Anual Selic TOP 5 LP'!$A$2:$XFC$10000,MATCH(F$1,'Mediana Anual Selic TOP 5 LP'!$A$2:$XDF$2,0),FALSE)=0,NA(),VLOOKUP(A72,'Mediana Anual Selic TOP 5 LP'!$A$2:$XFC$10000,MATCH(F$1,'Mediana Anual Selic TOP 5 LP'!$A$2:$XDF$2,0),FALSE))</f>
        <v>#N/A</v>
      </c>
    </row>
    <row r="73" spans="1:6" x14ac:dyDescent="0.3">
      <c r="A73" s="20">
        <v>44665</v>
      </c>
      <c r="B73" s="21">
        <f>IF(VLOOKUP(A73,'Mediana Anual Selic TOP 5 LP'!$A$2:$XFC$10000,MATCH(B$1,'Mediana Anual Selic TOP 5 LP'!$A$2:$XDF$2,0),FALSE)=0,NA(),VLOOKUP(A73,'Mediana Anual Selic TOP 5 LP'!$A$2:$XFC$10000,MATCH(B$1,'Mediana Anual Selic TOP 5 LP'!$A$2:$XDF$2,0),FALSE))</f>
        <v>11.25</v>
      </c>
      <c r="C73" s="21">
        <f>IF(VLOOKUP(A73,'Mediana Anual Selic TOP 5 LP'!$A$2:$XFC$10000,MATCH(C$1,'Mediana Anual Selic TOP 5 LP'!$A$2:$XDF$2,0),FALSE)=0,NA(),VLOOKUP(A73,'Mediana Anual Selic TOP 5 LP'!$A$2:$XFC$10000,MATCH(C$1,'Mediana Anual Selic TOP 5 LP'!$A$2:$XDF$2,0),FALSE))</f>
        <v>8.25</v>
      </c>
      <c r="D73" s="21">
        <f>IF(VLOOKUP(A73,'Mediana Anual Selic TOP 5 LP'!$A$2:$XFC$10000,MATCH(D$1,'Mediana Anual Selic TOP 5 LP'!$A$2:$XDF$2,0),FALSE)=0,NA(),VLOOKUP(A73,'Mediana Anual Selic TOP 5 LP'!$A$2:$XFC$10000,MATCH(D$1,'Mediana Anual Selic TOP 5 LP'!$A$2:$XDF$2,0),FALSE))</f>
        <v>8.25</v>
      </c>
      <c r="E73" s="21">
        <f>IF(VLOOKUP(A73,'Mediana Anual Selic TOP 5 LP'!$A$2:$XFC$10000,MATCH(E$1,'Mediana Anual Selic TOP 5 LP'!$A$2:$XDF$2,0),FALSE)=0,NA(),VLOOKUP(A73,'Mediana Anual Selic TOP 5 LP'!$A$2:$XFC$10000,MATCH(E$1,'Mediana Anual Selic TOP 5 LP'!$A$2:$XDF$2,0),FALSE))</f>
        <v>8.25</v>
      </c>
      <c r="F73" s="21" t="e">
        <f>IF(VLOOKUP(A73,'Mediana Anual Selic TOP 5 LP'!$A$2:$XFC$10000,MATCH(F$1,'Mediana Anual Selic TOP 5 LP'!$A$2:$XDF$2,0),FALSE)=0,NA(),VLOOKUP(A73,'Mediana Anual Selic TOP 5 LP'!$A$2:$XFC$10000,MATCH(F$1,'Mediana Anual Selic TOP 5 LP'!$A$2:$XDF$2,0),FALSE))</f>
        <v>#N/A</v>
      </c>
    </row>
    <row r="74" spans="1:6" x14ac:dyDescent="0.3">
      <c r="A74" s="20">
        <v>44669</v>
      </c>
      <c r="B74" s="21">
        <f>IF(VLOOKUP(A74,'Mediana Anual Selic TOP 5 LP'!$A$2:$XFC$10000,MATCH(B$1,'Mediana Anual Selic TOP 5 LP'!$A$2:$XDF$2,0),FALSE)=0,NA(),VLOOKUP(A74,'Mediana Anual Selic TOP 5 LP'!$A$2:$XFC$10000,MATCH(B$1,'Mediana Anual Selic TOP 5 LP'!$A$2:$XDF$2,0),FALSE))</f>
        <v>11.25</v>
      </c>
      <c r="C74" s="21">
        <f>IF(VLOOKUP(A74,'Mediana Anual Selic TOP 5 LP'!$A$2:$XFC$10000,MATCH(C$1,'Mediana Anual Selic TOP 5 LP'!$A$2:$XDF$2,0),FALSE)=0,NA(),VLOOKUP(A74,'Mediana Anual Selic TOP 5 LP'!$A$2:$XFC$10000,MATCH(C$1,'Mediana Anual Selic TOP 5 LP'!$A$2:$XDF$2,0),FALSE))</f>
        <v>8.25</v>
      </c>
      <c r="D74" s="21">
        <f>IF(VLOOKUP(A74,'Mediana Anual Selic TOP 5 LP'!$A$2:$XFC$10000,MATCH(D$1,'Mediana Anual Selic TOP 5 LP'!$A$2:$XDF$2,0),FALSE)=0,NA(),VLOOKUP(A74,'Mediana Anual Selic TOP 5 LP'!$A$2:$XFC$10000,MATCH(D$1,'Mediana Anual Selic TOP 5 LP'!$A$2:$XDF$2,0),FALSE))</f>
        <v>8.25</v>
      </c>
      <c r="E74" s="21">
        <f>IF(VLOOKUP(A74,'Mediana Anual Selic TOP 5 LP'!$A$2:$XFC$10000,MATCH(E$1,'Mediana Anual Selic TOP 5 LP'!$A$2:$XDF$2,0),FALSE)=0,NA(),VLOOKUP(A74,'Mediana Anual Selic TOP 5 LP'!$A$2:$XFC$10000,MATCH(E$1,'Mediana Anual Selic TOP 5 LP'!$A$2:$XDF$2,0),FALSE))</f>
        <v>8.25</v>
      </c>
      <c r="F74" s="21" t="e">
        <f>IF(VLOOKUP(A74,'Mediana Anual Selic TOP 5 LP'!$A$2:$XFC$10000,MATCH(F$1,'Mediana Anual Selic TOP 5 LP'!$A$2:$XDF$2,0),FALSE)=0,NA(),VLOOKUP(A74,'Mediana Anual Selic TOP 5 LP'!$A$2:$XFC$10000,MATCH(F$1,'Mediana Anual Selic TOP 5 LP'!$A$2:$XDF$2,0),FALSE))</f>
        <v>#N/A</v>
      </c>
    </row>
    <row r="75" spans="1:6" x14ac:dyDescent="0.3">
      <c r="A75" s="20">
        <v>44670</v>
      </c>
      <c r="B75" s="21">
        <f>IF(VLOOKUP(A75,'Mediana Anual Selic TOP 5 LP'!$A$2:$XFC$10000,MATCH(B$1,'Mediana Anual Selic TOP 5 LP'!$A$2:$XDF$2,0),FALSE)=0,NA(),VLOOKUP(A75,'Mediana Anual Selic TOP 5 LP'!$A$2:$XFC$10000,MATCH(B$1,'Mediana Anual Selic TOP 5 LP'!$A$2:$XDF$2,0),FALSE))</f>
        <v>11.25</v>
      </c>
      <c r="C75" s="21">
        <f>IF(VLOOKUP(A75,'Mediana Anual Selic TOP 5 LP'!$A$2:$XFC$10000,MATCH(C$1,'Mediana Anual Selic TOP 5 LP'!$A$2:$XDF$2,0),FALSE)=0,NA(),VLOOKUP(A75,'Mediana Anual Selic TOP 5 LP'!$A$2:$XFC$10000,MATCH(C$1,'Mediana Anual Selic TOP 5 LP'!$A$2:$XDF$2,0),FALSE))</f>
        <v>8.25</v>
      </c>
      <c r="D75" s="21">
        <f>IF(VLOOKUP(A75,'Mediana Anual Selic TOP 5 LP'!$A$2:$XFC$10000,MATCH(D$1,'Mediana Anual Selic TOP 5 LP'!$A$2:$XDF$2,0),FALSE)=0,NA(),VLOOKUP(A75,'Mediana Anual Selic TOP 5 LP'!$A$2:$XFC$10000,MATCH(D$1,'Mediana Anual Selic TOP 5 LP'!$A$2:$XDF$2,0),FALSE))</f>
        <v>8.25</v>
      </c>
      <c r="E75" s="21">
        <f>IF(VLOOKUP(A75,'Mediana Anual Selic TOP 5 LP'!$A$2:$XFC$10000,MATCH(E$1,'Mediana Anual Selic TOP 5 LP'!$A$2:$XDF$2,0),FALSE)=0,NA(),VLOOKUP(A75,'Mediana Anual Selic TOP 5 LP'!$A$2:$XFC$10000,MATCH(E$1,'Mediana Anual Selic TOP 5 LP'!$A$2:$XDF$2,0),FALSE))</f>
        <v>8.25</v>
      </c>
      <c r="F75" s="21" t="e">
        <f>IF(VLOOKUP(A75,'Mediana Anual Selic TOP 5 LP'!$A$2:$XFC$10000,MATCH(F$1,'Mediana Anual Selic TOP 5 LP'!$A$2:$XDF$2,0),FALSE)=0,NA(),VLOOKUP(A75,'Mediana Anual Selic TOP 5 LP'!$A$2:$XFC$10000,MATCH(F$1,'Mediana Anual Selic TOP 5 LP'!$A$2:$XDF$2,0),FALSE))</f>
        <v>#N/A</v>
      </c>
    </row>
    <row r="76" spans="1:6" x14ac:dyDescent="0.3">
      <c r="A76" s="20">
        <v>44671</v>
      </c>
      <c r="B76" s="21">
        <f>IF(VLOOKUP(A76,'Mediana Anual Selic TOP 5 LP'!$A$2:$XFC$10000,MATCH(B$1,'Mediana Anual Selic TOP 5 LP'!$A$2:$XDF$2,0),FALSE)=0,NA(),VLOOKUP(A76,'Mediana Anual Selic TOP 5 LP'!$A$2:$XFC$10000,MATCH(B$1,'Mediana Anual Selic TOP 5 LP'!$A$2:$XDF$2,0),FALSE))</f>
        <v>11.25</v>
      </c>
      <c r="C76" s="21">
        <f>IF(VLOOKUP(A76,'Mediana Anual Selic TOP 5 LP'!$A$2:$XFC$10000,MATCH(C$1,'Mediana Anual Selic TOP 5 LP'!$A$2:$XDF$2,0),FALSE)=0,NA(),VLOOKUP(A76,'Mediana Anual Selic TOP 5 LP'!$A$2:$XFC$10000,MATCH(C$1,'Mediana Anual Selic TOP 5 LP'!$A$2:$XDF$2,0),FALSE))</f>
        <v>8.25</v>
      </c>
      <c r="D76" s="21">
        <f>IF(VLOOKUP(A76,'Mediana Anual Selic TOP 5 LP'!$A$2:$XFC$10000,MATCH(D$1,'Mediana Anual Selic TOP 5 LP'!$A$2:$XDF$2,0),FALSE)=0,NA(),VLOOKUP(A76,'Mediana Anual Selic TOP 5 LP'!$A$2:$XFC$10000,MATCH(D$1,'Mediana Anual Selic TOP 5 LP'!$A$2:$XDF$2,0),FALSE))</f>
        <v>8.25</v>
      </c>
      <c r="E76" s="21">
        <f>IF(VLOOKUP(A76,'Mediana Anual Selic TOP 5 LP'!$A$2:$XFC$10000,MATCH(E$1,'Mediana Anual Selic TOP 5 LP'!$A$2:$XDF$2,0),FALSE)=0,NA(),VLOOKUP(A76,'Mediana Anual Selic TOP 5 LP'!$A$2:$XFC$10000,MATCH(E$1,'Mediana Anual Selic TOP 5 LP'!$A$2:$XDF$2,0),FALSE))</f>
        <v>8.25</v>
      </c>
      <c r="F76" s="21" t="e">
        <f>IF(VLOOKUP(A76,'Mediana Anual Selic TOP 5 LP'!$A$2:$XFC$10000,MATCH(F$1,'Mediana Anual Selic TOP 5 LP'!$A$2:$XDF$2,0),FALSE)=0,NA(),VLOOKUP(A76,'Mediana Anual Selic TOP 5 LP'!$A$2:$XFC$10000,MATCH(F$1,'Mediana Anual Selic TOP 5 LP'!$A$2:$XDF$2,0),FALSE))</f>
        <v>#N/A</v>
      </c>
    </row>
    <row r="77" spans="1:6" x14ac:dyDescent="0.3">
      <c r="A77" s="20">
        <v>44673</v>
      </c>
      <c r="B77" s="21">
        <f>IF(VLOOKUP(A77,'Mediana Anual Selic TOP 5 LP'!$A$2:$XFC$10000,MATCH(B$1,'Mediana Anual Selic TOP 5 LP'!$A$2:$XDF$2,0),FALSE)=0,NA(),VLOOKUP(A77,'Mediana Anual Selic TOP 5 LP'!$A$2:$XFC$10000,MATCH(B$1,'Mediana Anual Selic TOP 5 LP'!$A$2:$XDF$2,0),FALSE))</f>
        <v>11.25</v>
      </c>
      <c r="C77" s="21">
        <f>IF(VLOOKUP(A77,'Mediana Anual Selic TOP 5 LP'!$A$2:$XFC$10000,MATCH(C$1,'Mediana Anual Selic TOP 5 LP'!$A$2:$XDF$2,0),FALSE)=0,NA(),VLOOKUP(A77,'Mediana Anual Selic TOP 5 LP'!$A$2:$XFC$10000,MATCH(C$1,'Mediana Anual Selic TOP 5 LP'!$A$2:$XDF$2,0),FALSE))</f>
        <v>8.25</v>
      </c>
      <c r="D77" s="21">
        <f>IF(VLOOKUP(A77,'Mediana Anual Selic TOP 5 LP'!$A$2:$XFC$10000,MATCH(D$1,'Mediana Anual Selic TOP 5 LP'!$A$2:$XDF$2,0),FALSE)=0,NA(),VLOOKUP(A77,'Mediana Anual Selic TOP 5 LP'!$A$2:$XFC$10000,MATCH(D$1,'Mediana Anual Selic TOP 5 LP'!$A$2:$XDF$2,0),FALSE))</f>
        <v>8.25</v>
      </c>
      <c r="E77" s="21">
        <f>IF(VLOOKUP(A77,'Mediana Anual Selic TOP 5 LP'!$A$2:$XFC$10000,MATCH(E$1,'Mediana Anual Selic TOP 5 LP'!$A$2:$XDF$2,0),FALSE)=0,NA(),VLOOKUP(A77,'Mediana Anual Selic TOP 5 LP'!$A$2:$XFC$10000,MATCH(E$1,'Mediana Anual Selic TOP 5 LP'!$A$2:$XDF$2,0),FALSE))</f>
        <v>8.25</v>
      </c>
      <c r="F77" s="21" t="e">
        <f>IF(VLOOKUP(A77,'Mediana Anual Selic TOP 5 LP'!$A$2:$XFC$10000,MATCH(F$1,'Mediana Anual Selic TOP 5 LP'!$A$2:$XDF$2,0),FALSE)=0,NA(),VLOOKUP(A77,'Mediana Anual Selic TOP 5 LP'!$A$2:$XFC$10000,MATCH(F$1,'Mediana Anual Selic TOP 5 LP'!$A$2:$XDF$2,0),FALSE))</f>
        <v>#N/A</v>
      </c>
    </row>
    <row r="78" spans="1:6" x14ac:dyDescent="0.3">
      <c r="A78" s="20">
        <v>44676</v>
      </c>
      <c r="B78" s="21">
        <f>IF(VLOOKUP(A78,'Mediana Anual Selic TOP 5 LP'!$A$2:$XFC$10000,MATCH(B$1,'Mediana Anual Selic TOP 5 LP'!$A$2:$XDF$2,0),FALSE)=0,NA(),VLOOKUP(A78,'Mediana Anual Selic TOP 5 LP'!$A$2:$XFC$10000,MATCH(B$1,'Mediana Anual Selic TOP 5 LP'!$A$2:$XDF$2,0),FALSE))</f>
        <v>11.25</v>
      </c>
      <c r="C78" s="21">
        <f>IF(VLOOKUP(A78,'Mediana Anual Selic TOP 5 LP'!$A$2:$XFC$10000,MATCH(C$1,'Mediana Anual Selic TOP 5 LP'!$A$2:$XDF$2,0),FALSE)=0,NA(),VLOOKUP(A78,'Mediana Anual Selic TOP 5 LP'!$A$2:$XFC$10000,MATCH(C$1,'Mediana Anual Selic TOP 5 LP'!$A$2:$XDF$2,0),FALSE))</f>
        <v>8.25</v>
      </c>
      <c r="D78" s="21">
        <f>IF(VLOOKUP(A78,'Mediana Anual Selic TOP 5 LP'!$A$2:$XFC$10000,MATCH(D$1,'Mediana Anual Selic TOP 5 LP'!$A$2:$XDF$2,0),FALSE)=0,NA(),VLOOKUP(A78,'Mediana Anual Selic TOP 5 LP'!$A$2:$XFC$10000,MATCH(D$1,'Mediana Anual Selic TOP 5 LP'!$A$2:$XDF$2,0),FALSE))</f>
        <v>8.25</v>
      </c>
      <c r="E78" s="21">
        <f>IF(VLOOKUP(A78,'Mediana Anual Selic TOP 5 LP'!$A$2:$XFC$10000,MATCH(E$1,'Mediana Anual Selic TOP 5 LP'!$A$2:$XDF$2,0),FALSE)=0,NA(),VLOOKUP(A78,'Mediana Anual Selic TOP 5 LP'!$A$2:$XFC$10000,MATCH(E$1,'Mediana Anual Selic TOP 5 LP'!$A$2:$XDF$2,0),FALSE))</f>
        <v>8.25</v>
      </c>
      <c r="F78" s="21" t="e">
        <f>IF(VLOOKUP(A78,'Mediana Anual Selic TOP 5 LP'!$A$2:$XFC$10000,MATCH(F$1,'Mediana Anual Selic TOP 5 LP'!$A$2:$XDF$2,0),FALSE)=0,NA(),VLOOKUP(A78,'Mediana Anual Selic TOP 5 LP'!$A$2:$XFC$10000,MATCH(F$1,'Mediana Anual Selic TOP 5 LP'!$A$2:$XDF$2,0),FALSE))</f>
        <v>#N/A</v>
      </c>
    </row>
    <row r="79" spans="1:6" x14ac:dyDescent="0.3">
      <c r="A79" s="20">
        <v>44677</v>
      </c>
      <c r="B79" s="21">
        <f>IF(VLOOKUP(A79,'Mediana Anual Selic TOP 5 LP'!$A$2:$XFC$10000,MATCH(B$1,'Mediana Anual Selic TOP 5 LP'!$A$2:$XDF$2,0),FALSE)=0,NA(),VLOOKUP(A79,'Mediana Anual Selic TOP 5 LP'!$A$2:$XFC$10000,MATCH(B$1,'Mediana Anual Selic TOP 5 LP'!$A$2:$XDF$2,0),FALSE))</f>
        <v>11.25</v>
      </c>
      <c r="C79" s="21">
        <f>IF(VLOOKUP(A79,'Mediana Anual Selic TOP 5 LP'!$A$2:$XFC$10000,MATCH(C$1,'Mediana Anual Selic TOP 5 LP'!$A$2:$XDF$2,0),FALSE)=0,NA(),VLOOKUP(A79,'Mediana Anual Selic TOP 5 LP'!$A$2:$XFC$10000,MATCH(C$1,'Mediana Anual Selic TOP 5 LP'!$A$2:$XDF$2,0),FALSE))</f>
        <v>8.25</v>
      </c>
      <c r="D79" s="21">
        <f>IF(VLOOKUP(A79,'Mediana Anual Selic TOP 5 LP'!$A$2:$XFC$10000,MATCH(D$1,'Mediana Anual Selic TOP 5 LP'!$A$2:$XDF$2,0),FALSE)=0,NA(),VLOOKUP(A79,'Mediana Anual Selic TOP 5 LP'!$A$2:$XFC$10000,MATCH(D$1,'Mediana Anual Selic TOP 5 LP'!$A$2:$XDF$2,0),FALSE))</f>
        <v>8.25</v>
      </c>
      <c r="E79" s="21">
        <f>IF(VLOOKUP(A79,'Mediana Anual Selic TOP 5 LP'!$A$2:$XFC$10000,MATCH(E$1,'Mediana Anual Selic TOP 5 LP'!$A$2:$XDF$2,0),FALSE)=0,NA(),VLOOKUP(A79,'Mediana Anual Selic TOP 5 LP'!$A$2:$XFC$10000,MATCH(E$1,'Mediana Anual Selic TOP 5 LP'!$A$2:$XDF$2,0),FALSE))</f>
        <v>8.25</v>
      </c>
      <c r="F79" s="21" t="e">
        <f>IF(VLOOKUP(A79,'Mediana Anual Selic TOP 5 LP'!$A$2:$XFC$10000,MATCH(F$1,'Mediana Anual Selic TOP 5 LP'!$A$2:$XDF$2,0),FALSE)=0,NA(),VLOOKUP(A79,'Mediana Anual Selic TOP 5 LP'!$A$2:$XFC$10000,MATCH(F$1,'Mediana Anual Selic TOP 5 LP'!$A$2:$XDF$2,0),FALSE))</f>
        <v>#N/A</v>
      </c>
    </row>
    <row r="80" spans="1:6" x14ac:dyDescent="0.3">
      <c r="A80" s="20">
        <v>44678</v>
      </c>
      <c r="B80" s="21">
        <f>IF(VLOOKUP(A80,'Mediana Anual Selic TOP 5 LP'!$A$2:$XFC$10000,MATCH(B$1,'Mediana Anual Selic TOP 5 LP'!$A$2:$XDF$2,0),FALSE)=0,NA(),VLOOKUP(A80,'Mediana Anual Selic TOP 5 LP'!$A$2:$XFC$10000,MATCH(B$1,'Mediana Anual Selic TOP 5 LP'!$A$2:$XDF$2,0),FALSE))</f>
        <v>11.25</v>
      </c>
      <c r="C80" s="21">
        <f>IF(VLOOKUP(A80,'Mediana Anual Selic TOP 5 LP'!$A$2:$XFC$10000,MATCH(C$1,'Mediana Anual Selic TOP 5 LP'!$A$2:$XDF$2,0),FALSE)=0,NA(),VLOOKUP(A80,'Mediana Anual Selic TOP 5 LP'!$A$2:$XFC$10000,MATCH(C$1,'Mediana Anual Selic TOP 5 LP'!$A$2:$XDF$2,0),FALSE))</f>
        <v>8.25</v>
      </c>
      <c r="D80" s="21">
        <f>IF(VLOOKUP(A80,'Mediana Anual Selic TOP 5 LP'!$A$2:$XFC$10000,MATCH(D$1,'Mediana Anual Selic TOP 5 LP'!$A$2:$XDF$2,0),FALSE)=0,NA(),VLOOKUP(A80,'Mediana Anual Selic TOP 5 LP'!$A$2:$XFC$10000,MATCH(D$1,'Mediana Anual Selic TOP 5 LP'!$A$2:$XDF$2,0),FALSE))</f>
        <v>8.25</v>
      </c>
      <c r="E80" s="21">
        <f>IF(VLOOKUP(A80,'Mediana Anual Selic TOP 5 LP'!$A$2:$XFC$10000,MATCH(E$1,'Mediana Anual Selic TOP 5 LP'!$A$2:$XDF$2,0),FALSE)=0,NA(),VLOOKUP(A80,'Mediana Anual Selic TOP 5 LP'!$A$2:$XFC$10000,MATCH(E$1,'Mediana Anual Selic TOP 5 LP'!$A$2:$XDF$2,0),FALSE))</f>
        <v>8.25</v>
      </c>
      <c r="F80" s="21" t="e">
        <f>IF(VLOOKUP(A80,'Mediana Anual Selic TOP 5 LP'!$A$2:$XFC$10000,MATCH(F$1,'Mediana Anual Selic TOP 5 LP'!$A$2:$XDF$2,0),FALSE)=0,NA(),VLOOKUP(A80,'Mediana Anual Selic TOP 5 LP'!$A$2:$XFC$10000,MATCH(F$1,'Mediana Anual Selic TOP 5 LP'!$A$2:$XDF$2,0),FALSE))</f>
        <v>#N/A</v>
      </c>
    </row>
    <row r="81" spans="1:6" x14ac:dyDescent="0.3">
      <c r="A81" s="20">
        <v>44679</v>
      </c>
      <c r="B81" s="21">
        <f>IF(VLOOKUP(A81,'Mediana Anual Selic TOP 5 LP'!$A$2:$XFC$10000,MATCH(B$1,'Mediana Anual Selic TOP 5 LP'!$A$2:$XDF$2,0),FALSE)=0,NA(),VLOOKUP(A81,'Mediana Anual Selic TOP 5 LP'!$A$2:$XFC$10000,MATCH(B$1,'Mediana Anual Selic TOP 5 LP'!$A$2:$XDF$2,0),FALSE))</f>
        <v>11.25</v>
      </c>
      <c r="C81" s="21">
        <f>IF(VLOOKUP(A81,'Mediana Anual Selic TOP 5 LP'!$A$2:$XFC$10000,MATCH(C$1,'Mediana Anual Selic TOP 5 LP'!$A$2:$XDF$2,0),FALSE)=0,NA(),VLOOKUP(A81,'Mediana Anual Selic TOP 5 LP'!$A$2:$XFC$10000,MATCH(C$1,'Mediana Anual Selic TOP 5 LP'!$A$2:$XDF$2,0),FALSE))</f>
        <v>8.25</v>
      </c>
      <c r="D81" s="21">
        <f>IF(VLOOKUP(A81,'Mediana Anual Selic TOP 5 LP'!$A$2:$XFC$10000,MATCH(D$1,'Mediana Anual Selic TOP 5 LP'!$A$2:$XDF$2,0),FALSE)=0,NA(),VLOOKUP(A81,'Mediana Anual Selic TOP 5 LP'!$A$2:$XFC$10000,MATCH(D$1,'Mediana Anual Selic TOP 5 LP'!$A$2:$XDF$2,0),FALSE))</f>
        <v>8.25</v>
      </c>
      <c r="E81" s="21">
        <f>IF(VLOOKUP(A81,'Mediana Anual Selic TOP 5 LP'!$A$2:$XFC$10000,MATCH(E$1,'Mediana Anual Selic TOP 5 LP'!$A$2:$XDF$2,0),FALSE)=0,NA(),VLOOKUP(A81,'Mediana Anual Selic TOP 5 LP'!$A$2:$XFC$10000,MATCH(E$1,'Mediana Anual Selic TOP 5 LP'!$A$2:$XDF$2,0),FALSE))</f>
        <v>8.25</v>
      </c>
      <c r="F81" s="21" t="e">
        <f>IF(VLOOKUP(A81,'Mediana Anual Selic TOP 5 LP'!$A$2:$XFC$10000,MATCH(F$1,'Mediana Anual Selic TOP 5 LP'!$A$2:$XDF$2,0),FALSE)=0,NA(),VLOOKUP(A81,'Mediana Anual Selic TOP 5 LP'!$A$2:$XFC$10000,MATCH(F$1,'Mediana Anual Selic TOP 5 LP'!$A$2:$XDF$2,0),FALSE))</f>
        <v>#N/A</v>
      </c>
    </row>
    <row r="82" spans="1:6" x14ac:dyDescent="0.3">
      <c r="A82" s="20">
        <v>44680</v>
      </c>
      <c r="B82" s="21">
        <f>IF(VLOOKUP(A82,'Mediana Anual Selic TOP 5 LP'!$A$2:$XFC$10000,MATCH(B$1,'Mediana Anual Selic TOP 5 LP'!$A$2:$XDF$2,0),FALSE)=0,NA(),VLOOKUP(A82,'Mediana Anual Selic TOP 5 LP'!$A$2:$XFC$10000,MATCH(B$1,'Mediana Anual Selic TOP 5 LP'!$A$2:$XDF$2,0),FALSE))</f>
        <v>11.25</v>
      </c>
      <c r="C82" s="21">
        <f>IF(VLOOKUP(A82,'Mediana Anual Selic TOP 5 LP'!$A$2:$XFC$10000,MATCH(C$1,'Mediana Anual Selic TOP 5 LP'!$A$2:$XDF$2,0),FALSE)=0,NA(),VLOOKUP(A82,'Mediana Anual Selic TOP 5 LP'!$A$2:$XFC$10000,MATCH(C$1,'Mediana Anual Selic TOP 5 LP'!$A$2:$XDF$2,0),FALSE))</f>
        <v>8.25</v>
      </c>
      <c r="D82" s="21">
        <f>IF(VLOOKUP(A82,'Mediana Anual Selic TOP 5 LP'!$A$2:$XFC$10000,MATCH(D$1,'Mediana Anual Selic TOP 5 LP'!$A$2:$XDF$2,0),FALSE)=0,NA(),VLOOKUP(A82,'Mediana Anual Selic TOP 5 LP'!$A$2:$XFC$10000,MATCH(D$1,'Mediana Anual Selic TOP 5 LP'!$A$2:$XDF$2,0),FALSE))</f>
        <v>8.25</v>
      </c>
      <c r="E82" s="21">
        <f>IF(VLOOKUP(A82,'Mediana Anual Selic TOP 5 LP'!$A$2:$XFC$10000,MATCH(E$1,'Mediana Anual Selic TOP 5 LP'!$A$2:$XDF$2,0),FALSE)=0,NA(),VLOOKUP(A82,'Mediana Anual Selic TOP 5 LP'!$A$2:$XFC$10000,MATCH(E$1,'Mediana Anual Selic TOP 5 LP'!$A$2:$XDF$2,0),FALSE))</f>
        <v>8.25</v>
      </c>
      <c r="F82" s="21" t="e">
        <f>IF(VLOOKUP(A82,'Mediana Anual Selic TOP 5 LP'!$A$2:$XFC$10000,MATCH(F$1,'Mediana Anual Selic TOP 5 LP'!$A$2:$XDF$2,0),FALSE)=0,NA(),VLOOKUP(A82,'Mediana Anual Selic TOP 5 LP'!$A$2:$XFC$10000,MATCH(F$1,'Mediana Anual Selic TOP 5 LP'!$A$2:$XDF$2,0),FALSE))</f>
        <v>#N/A</v>
      </c>
    </row>
    <row r="83" spans="1:6" x14ac:dyDescent="0.3">
      <c r="A83" s="20">
        <v>44683</v>
      </c>
      <c r="B83" s="21">
        <f>IF(VLOOKUP(A83,'Mediana Anual Selic TOP 5 LP'!$A$2:$XFC$10000,MATCH(B$1,'Mediana Anual Selic TOP 5 LP'!$A$2:$XDF$2,0),FALSE)=0,NA(),VLOOKUP(A83,'Mediana Anual Selic TOP 5 LP'!$A$2:$XFC$10000,MATCH(B$1,'Mediana Anual Selic TOP 5 LP'!$A$2:$XDF$2,0),FALSE))</f>
        <v>11.25</v>
      </c>
      <c r="C83" s="21">
        <f>IF(VLOOKUP(A83,'Mediana Anual Selic TOP 5 LP'!$A$2:$XFC$10000,MATCH(C$1,'Mediana Anual Selic TOP 5 LP'!$A$2:$XDF$2,0),FALSE)=0,NA(),VLOOKUP(A83,'Mediana Anual Selic TOP 5 LP'!$A$2:$XFC$10000,MATCH(C$1,'Mediana Anual Selic TOP 5 LP'!$A$2:$XDF$2,0),FALSE))</f>
        <v>8.25</v>
      </c>
      <c r="D83" s="21">
        <f>IF(VLOOKUP(A83,'Mediana Anual Selic TOP 5 LP'!$A$2:$XFC$10000,MATCH(D$1,'Mediana Anual Selic TOP 5 LP'!$A$2:$XDF$2,0),FALSE)=0,NA(),VLOOKUP(A83,'Mediana Anual Selic TOP 5 LP'!$A$2:$XFC$10000,MATCH(D$1,'Mediana Anual Selic TOP 5 LP'!$A$2:$XDF$2,0),FALSE))</f>
        <v>8.25</v>
      </c>
      <c r="E83" s="21">
        <f>IF(VLOOKUP(A83,'Mediana Anual Selic TOP 5 LP'!$A$2:$XFC$10000,MATCH(E$1,'Mediana Anual Selic TOP 5 LP'!$A$2:$XDF$2,0),FALSE)=0,NA(),VLOOKUP(A83,'Mediana Anual Selic TOP 5 LP'!$A$2:$XFC$10000,MATCH(E$1,'Mediana Anual Selic TOP 5 LP'!$A$2:$XDF$2,0),FALSE))</f>
        <v>8.25</v>
      </c>
      <c r="F83" s="21" t="e">
        <f>IF(VLOOKUP(A83,'Mediana Anual Selic TOP 5 LP'!$A$2:$XFC$10000,MATCH(F$1,'Mediana Anual Selic TOP 5 LP'!$A$2:$XDF$2,0),FALSE)=0,NA(),VLOOKUP(A83,'Mediana Anual Selic TOP 5 LP'!$A$2:$XFC$10000,MATCH(F$1,'Mediana Anual Selic TOP 5 LP'!$A$2:$XDF$2,0),FALSE))</f>
        <v>#N/A</v>
      </c>
    </row>
    <row r="84" spans="1:6" x14ac:dyDescent="0.3">
      <c r="A84" s="20">
        <v>44684</v>
      </c>
      <c r="B84" s="21">
        <f>IF(VLOOKUP(A84,'Mediana Anual Selic TOP 5 LP'!$A$2:$XFC$10000,MATCH(B$1,'Mediana Anual Selic TOP 5 LP'!$A$2:$XDF$2,0),FALSE)=0,NA(),VLOOKUP(A84,'Mediana Anual Selic TOP 5 LP'!$A$2:$XFC$10000,MATCH(B$1,'Mediana Anual Selic TOP 5 LP'!$A$2:$XDF$2,0),FALSE))</f>
        <v>11.25</v>
      </c>
      <c r="C84" s="21">
        <f>IF(VLOOKUP(A84,'Mediana Anual Selic TOP 5 LP'!$A$2:$XFC$10000,MATCH(C$1,'Mediana Anual Selic TOP 5 LP'!$A$2:$XDF$2,0),FALSE)=0,NA(),VLOOKUP(A84,'Mediana Anual Selic TOP 5 LP'!$A$2:$XFC$10000,MATCH(C$1,'Mediana Anual Selic TOP 5 LP'!$A$2:$XDF$2,0),FALSE))</f>
        <v>8.25</v>
      </c>
      <c r="D84" s="21">
        <f>IF(VLOOKUP(A84,'Mediana Anual Selic TOP 5 LP'!$A$2:$XFC$10000,MATCH(D$1,'Mediana Anual Selic TOP 5 LP'!$A$2:$XDF$2,0),FALSE)=0,NA(),VLOOKUP(A84,'Mediana Anual Selic TOP 5 LP'!$A$2:$XFC$10000,MATCH(D$1,'Mediana Anual Selic TOP 5 LP'!$A$2:$XDF$2,0),FALSE))</f>
        <v>8.25</v>
      </c>
      <c r="E84" s="21">
        <f>IF(VLOOKUP(A84,'Mediana Anual Selic TOP 5 LP'!$A$2:$XFC$10000,MATCH(E$1,'Mediana Anual Selic TOP 5 LP'!$A$2:$XDF$2,0),FALSE)=0,NA(),VLOOKUP(A84,'Mediana Anual Selic TOP 5 LP'!$A$2:$XFC$10000,MATCH(E$1,'Mediana Anual Selic TOP 5 LP'!$A$2:$XDF$2,0),FALSE))</f>
        <v>8.25</v>
      </c>
      <c r="F84" s="21" t="e">
        <f>IF(VLOOKUP(A84,'Mediana Anual Selic TOP 5 LP'!$A$2:$XFC$10000,MATCH(F$1,'Mediana Anual Selic TOP 5 LP'!$A$2:$XDF$2,0),FALSE)=0,NA(),VLOOKUP(A84,'Mediana Anual Selic TOP 5 LP'!$A$2:$XFC$10000,MATCH(F$1,'Mediana Anual Selic TOP 5 LP'!$A$2:$XDF$2,0),FALSE))</f>
        <v>#N/A</v>
      </c>
    </row>
    <row r="85" spans="1:6" x14ac:dyDescent="0.3">
      <c r="A85" s="20">
        <v>44685</v>
      </c>
      <c r="B85" s="21">
        <f>IF(VLOOKUP(A85,'Mediana Anual Selic TOP 5 LP'!$A$2:$XFC$10000,MATCH(B$1,'Mediana Anual Selic TOP 5 LP'!$A$2:$XDF$2,0),FALSE)=0,NA(),VLOOKUP(A85,'Mediana Anual Selic TOP 5 LP'!$A$2:$XFC$10000,MATCH(B$1,'Mediana Anual Selic TOP 5 LP'!$A$2:$XDF$2,0),FALSE))</f>
        <v>11.25</v>
      </c>
      <c r="C85" s="21">
        <f>IF(VLOOKUP(A85,'Mediana Anual Selic TOP 5 LP'!$A$2:$XFC$10000,MATCH(C$1,'Mediana Anual Selic TOP 5 LP'!$A$2:$XDF$2,0),FALSE)=0,NA(),VLOOKUP(A85,'Mediana Anual Selic TOP 5 LP'!$A$2:$XFC$10000,MATCH(C$1,'Mediana Anual Selic TOP 5 LP'!$A$2:$XDF$2,0),FALSE))</f>
        <v>8.25</v>
      </c>
      <c r="D85" s="21">
        <f>IF(VLOOKUP(A85,'Mediana Anual Selic TOP 5 LP'!$A$2:$XFC$10000,MATCH(D$1,'Mediana Anual Selic TOP 5 LP'!$A$2:$XDF$2,0),FALSE)=0,NA(),VLOOKUP(A85,'Mediana Anual Selic TOP 5 LP'!$A$2:$XFC$10000,MATCH(D$1,'Mediana Anual Selic TOP 5 LP'!$A$2:$XDF$2,0),FALSE))</f>
        <v>8.25</v>
      </c>
      <c r="E85" s="21">
        <f>IF(VLOOKUP(A85,'Mediana Anual Selic TOP 5 LP'!$A$2:$XFC$10000,MATCH(E$1,'Mediana Anual Selic TOP 5 LP'!$A$2:$XDF$2,0),FALSE)=0,NA(),VLOOKUP(A85,'Mediana Anual Selic TOP 5 LP'!$A$2:$XFC$10000,MATCH(E$1,'Mediana Anual Selic TOP 5 LP'!$A$2:$XDF$2,0),FALSE))</f>
        <v>8.25</v>
      </c>
      <c r="F85" s="21" t="e">
        <f>IF(VLOOKUP(A85,'Mediana Anual Selic TOP 5 LP'!$A$2:$XFC$10000,MATCH(F$1,'Mediana Anual Selic TOP 5 LP'!$A$2:$XDF$2,0),FALSE)=0,NA(),VLOOKUP(A85,'Mediana Anual Selic TOP 5 LP'!$A$2:$XFC$10000,MATCH(F$1,'Mediana Anual Selic TOP 5 LP'!$A$2:$XDF$2,0),FALSE))</f>
        <v>#N/A</v>
      </c>
    </row>
    <row r="86" spans="1:6" x14ac:dyDescent="0.3">
      <c r="A86" s="20">
        <v>44686</v>
      </c>
      <c r="B86" s="21">
        <f>IF(VLOOKUP(A86,'Mediana Anual Selic TOP 5 LP'!$A$2:$XFC$10000,MATCH(B$1,'Mediana Anual Selic TOP 5 LP'!$A$2:$XDF$2,0),FALSE)=0,NA(),VLOOKUP(A86,'Mediana Anual Selic TOP 5 LP'!$A$2:$XFC$10000,MATCH(B$1,'Mediana Anual Selic TOP 5 LP'!$A$2:$XDF$2,0),FALSE))</f>
        <v>11.25</v>
      </c>
      <c r="C86" s="21">
        <f>IF(VLOOKUP(A86,'Mediana Anual Selic TOP 5 LP'!$A$2:$XFC$10000,MATCH(C$1,'Mediana Anual Selic TOP 5 LP'!$A$2:$XDF$2,0),FALSE)=0,NA(),VLOOKUP(A86,'Mediana Anual Selic TOP 5 LP'!$A$2:$XFC$10000,MATCH(C$1,'Mediana Anual Selic TOP 5 LP'!$A$2:$XDF$2,0),FALSE))</f>
        <v>8.25</v>
      </c>
      <c r="D86" s="21">
        <f>IF(VLOOKUP(A86,'Mediana Anual Selic TOP 5 LP'!$A$2:$XFC$10000,MATCH(D$1,'Mediana Anual Selic TOP 5 LP'!$A$2:$XDF$2,0),FALSE)=0,NA(),VLOOKUP(A86,'Mediana Anual Selic TOP 5 LP'!$A$2:$XFC$10000,MATCH(D$1,'Mediana Anual Selic TOP 5 LP'!$A$2:$XDF$2,0),FALSE))</f>
        <v>8.25</v>
      </c>
      <c r="E86" s="21">
        <f>IF(VLOOKUP(A86,'Mediana Anual Selic TOP 5 LP'!$A$2:$XFC$10000,MATCH(E$1,'Mediana Anual Selic TOP 5 LP'!$A$2:$XDF$2,0),FALSE)=0,NA(),VLOOKUP(A86,'Mediana Anual Selic TOP 5 LP'!$A$2:$XFC$10000,MATCH(E$1,'Mediana Anual Selic TOP 5 LP'!$A$2:$XDF$2,0),FALSE))</f>
        <v>8.25</v>
      </c>
      <c r="F86" s="21" t="e">
        <f>IF(VLOOKUP(A86,'Mediana Anual Selic TOP 5 LP'!$A$2:$XFC$10000,MATCH(F$1,'Mediana Anual Selic TOP 5 LP'!$A$2:$XDF$2,0),FALSE)=0,NA(),VLOOKUP(A86,'Mediana Anual Selic TOP 5 LP'!$A$2:$XFC$10000,MATCH(F$1,'Mediana Anual Selic TOP 5 LP'!$A$2:$XDF$2,0),FALSE))</f>
        <v>#N/A</v>
      </c>
    </row>
    <row r="87" spans="1:6" x14ac:dyDescent="0.3">
      <c r="A87" s="20">
        <v>44687</v>
      </c>
      <c r="B87" s="21">
        <f>IF(VLOOKUP(A87,'Mediana Anual Selic TOP 5 LP'!$A$2:$XFC$10000,MATCH(B$1,'Mediana Anual Selic TOP 5 LP'!$A$2:$XDF$2,0),FALSE)=0,NA(),VLOOKUP(A87,'Mediana Anual Selic TOP 5 LP'!$A$2:$XFC$10000,MATCH(B$1,'Mediana Anual Selic TOP 5 LP'!$A$2:$XDF$2,0),FALSE))</f>
        <v>11.25</v>
      </c>
      <c r="C87" s="21">
        <f>IF(VLOOKUP(A87,'Mediana Anual Selic TOP 5 LP'!$A$2:$XFC$10000,MATCH(C$1,'Mediana Anual Selic TOP 5 LP'!$A$2:$XDF$2,0),FALSE)=0,NA(),VLOOKUP(A87,'Mediana Anual Selic TOP 5 LP'!$A$2:$XFC$10000,MATCH(C$1,'Mediana Anual Selic TOP 5 LP'!$A$2:$XDF$2,0),FALSE))</f>
        <v>8.25</v>
      </c>
      <c r="D87" s="21">
        <f>IF(VLOOKUP(A87,'Mediana Anual Selic TOP 5 LP'!$A$2:$XFC$10000,MATCH(D$1,'Mediana Anual Selic TOP 5 LP'!$A$2:$XDF$2,0),FALSE)=0,NA(),VLOOKUP(A87,'Mediana Anual Selic TOP 5 LP'!$A$2:$XFC$10000,MATCH(D$1,'Mediana Anual Selic TOP 5 LP'!$A$2:$XDF$2,0),FALSE))</f>
        <v>8.25</v>
      </c>
      <c r="E87" s="21">
        <f>IF(VLOOKUP(A87,'Mediana Anual Selic TOP 5 LP'!$A$2:$XFC$10000,MATCH(E$1,'Mediana Anual Selic TOP 5 LP'!$A$2:$XDF$2,0),FALSE)=0,NA(),VLOOKUP(A87,'Mediana Anual Selic TOP 5 LP'!$A$2:$XFC$10000,MATCH(E$1,'Mediana Anual Selic TOP 5 LP'!$A$2:$XDF$2,0),FALSE))</f>
        <v>8.25</v>
      </c>
      <c r="F87" s="21" t="e">
        <f>IF(VLOOKUP(A87,'Mediana Anual Selic TOP 5 LP'!$A$2:$XFC$10000,MATCH(F$1,'Mediana Anual Selic TOP 5 LP'!$A$2:$XDF$2,0),FALSE)=0,NA(),VLOOKUP(A87,'Mediana Anual Selic TOP 5 LP'!$A$2:$XFC$10000,MATCH(F$1,'Mediana Anual Selic TOP 5 LP'!$A$2:$XDF$2,0),FALSE))</f>
        <v>#N/A</v>
      </c>
    </row>
    <row r="88" spans="1:6" x14ac:dyDescent="0.3">
      <c r="A88" s="20">
        <v>44690</v>
      </c>
      <c r="B88" s="21">
        <f>IF(VLOOKUP(A88,'Mediana Anual Selic TOP 5 LP'!$A$2:$XFC$10000,MATCH(B$1,'Mediana Anual Selic TOP 5 LP'!$A$2:$XDF$2,0),FALSE)=0,NA(),VLOOKUP(A88,'Mediana Anual Selic TOP 5 LP'!$A$2:$XFC$10000,MATCH(B$1,'Mediana Anual Selic TOP 5 LP'!$A$2:$XDF$2,0),FALSE))</f>
        <v>11.25</v>
      </c>
      <c r="C88" s="21">
        <f>IF(VLOOKUP(A88,'Mediana Anual Selic TOP 5 LP'!$A$2:$XFC$10000,MATCH(C$1,'Mediana Anual Selic TOP 5 LP'!$A$2:$XDF$2,0),FALSE)=0,NA(),VLOOKUP(A88,'Mediana Anual Selic TOP 5 LP'!$A$2:$XFC$10000,MATCH(C$1,'Mediana Anual Selic TOP 5 LP'!$A$2:$XDF$2,0),FALSE))</f>
        <v>8.25</v>
      </c>
      <c r="D88" s="21">
        <f>IF(VLOOKUP(A88,'Mediana Anual Selic TOP 5 LP'!$A$2:$XFC$10000,MATCH(D$1,'Mediana Anual Selic TOP 5 LP'!$A$2:$XDF$2,0),FALSE)=0,NA(),VLOOKUP(A88,'Mediana Anual Selic TOP 5 LP'!$A$2:$XFC$10000,MATCH(D$1,'Mediana Anual Selic TOP 5 LP'!$A$2:$XDF$2,0),FALSE))</f>
        <v>8.25</v>
      </c>
      <c r="E88" s="21">
        <f>IF(VLOOKUP(A88,'Mediana Anual Selic TOP 5 LP'!$A$2:$XFC$10000,MATCH(E$1,'Mediana Anual Selic TOP 5 LP'!$A$2:$XDF$2,0),FALSE)=0,NA(),VLOOKUP(A88,'Mediana Anual Selic TOP 5 LP'!$A$2:$XFC$10000,MATCH(E$1,'Mediana Anual Selic TOP 5 LP'!$A$2:$XDF$2,0),FALSE))</f>
        <v>8.25</v>
      </c>
      <c r="F88" s="21" t="e">
        <f>IF(VLOOKUP(A88,'Mediana Anual Selic TOP 5 LP'!$A$2:$XFC$10000,MATCH(F$1,'Mediana Anual Selic TOP 5 LP'!$A$2:$XDF$2,0),FALSE)=0,NA(),VLOOKUP(A88,'Mediana Anual Selic TOP 5 LP'!$A$2:$XFC$10000,MATCH(F$1,'Mediana Anual Selic TOP 5 LP'!$A$2:$XDF$2,0),FALSE))</f>
        <v>#N/A</v>
      </c>
    </row>
    <row r="89" spans="1:6" x14ac:dyDescent="0.3">
      <c r="A89" s="20">
        <v>44691</v>
      </c>
      <c r="B89" s="21">
        <f>IF(VLOOKUP(A89,'Mediana Anual Selic TOP 5 LP'!$A$2:$XFC$10000,MATCH(B$1,'Mediana Anual Selic TOP 5 LP'!$A$2:$XDF$2,0),FALSE)=0,NA(),VLOOKUP(A89,'Mediana Anual Selic TOP 5 LP'!$A$2:$XFC$10000,MATCH(B$1,'Mediana Anual Selic TOP 5 LP'!$A$2:$XDF$2,0),FALSE))</f>
        <v>11.25</v>
      </c>
      <c r="C89" s="21">
        <f>IF(VLOOKUP(A89,'Mediana Anual Selic TOP 5 LP'!$A$2:$XFC$10000,MATCH(C$1,'Mediana Anual Selic TOP 5 LP'!$A$2:$XDF$2,0),FALSE)=0,NA(),VLOOKUP(A89,'Mediana Anual Selic TOP 5 LP'!$A$2:$XFC$10000,MATCH(C$1,'Mediana Anual Selic TOP 5 LP'!$A$2:$XDF$2,0),FALSE))</f>
        <v>8.25</v>
      </c>
      <c r="D89" s="21">
        <f>IF(VLOOKUP(A89,'Mediana Anual Selic TOP 5 LP'!$A$2:$XFC$10000,MATCH(D$1,'Mediana Anual Selic TOP 5 LP'!$A$2:$XDF$2,0),FALSE)=0,NA(),VLOOKUP(A89,'Mediana Anual Selic TOP 5 LP'!$A$2:$XFC$10000,MATCH(D$1,'Mediana Anual Selic TOP 5 LP'!$A$2:$XDF$2,0),FALSE))</f>
        <v>8.25</v>
      </c>
      <c r="E89" s="21">
        <f>IF(VLOOKUP(A89,'Mediana Anual Selic TOP 5 LP'!$A$2:$XFC$10000,MATCH(E$1,'Mediana Anual Selic TOP 5 LP'!$A$2:$XDF$2,0),FALSE)=0,NA(),VLOOKUP(A89,'Mediana Anual Selic TOP 5 LP'!$A$2:$XFC$10000,MATCH(E$1,'Mediana Anual Selic TOP 5 LP'!$A$2:$XDF$2,0),FALSE))</f>
        <v>8.25</v>
      </c>
      <c r="F89" s="21" t="e">
        <f>IF(VLOOKUP(A89,'Mediana Anual Selic TOP 5 LP'!$A$2:$XFC$10000,MATCH(F$1,'Mediana Anual Selic TOP 5 LP'!$A$2:$XDF$2,0),FALSE)=0,NA(),VLOOKUP(A89,'Mediana Anual Selic TOP 5 LP'!$A$2:$XFC$10000,MATCH(F$1,'Mediana Anual Selic TOP 5 LP'!$A$2:$XDF$2,0),FALSE))</f>
        <v>#N/A</v>
      </c>
    </row>
    <row r="90" spans="1:6" x14ac:dyDescent="0.3">
      <c r="A90" s="20">
        <v>44692</v>
      </c>
      <c r="B90" s="21">
        <f>IF(VLOOKUP(A90,'Mediana Anual Selic TOP 5 LP'!$A$2:$XFC$10000,MATCH(B$1,'Mediana Anual Selic TOP 5 LP'!$A$2:$XDF$2,0),FALSE)=0,NA(),VLOOKUP(A90,'Mediana Anual Selic TOP 5 LP'!$A$2:$XFC$10000,MATCH(B$1,'Mediana Anual Selic TOP 5 LP'!$A$2:$XDF$2,0),FALSE))</f>
        <v>11.25</v>
      </c>
      <c r="C90" s="21">
        <f>IF(VLOOKUP(A90,'Mediana Anual Selic TOP 5 LP'!$A$2:$XFC$10000,MATCH(C$1,'Mediana Anual Selic TOP 5 LP'!$A$2:$XDF$2,0),FALSE)=0,NA(),VLOOKUP(A90,'Mediana Anual Selic TOP 5 LP'!$A$2:$XFC$10000,MATCH(C$1,'Mediana Anual Selic TOP 5 LP'!$A$2:$XDF$2,0),FALSE))</f>
        <v>8.25</v>
      </c>
      <c r="D90" s="21">
        <f>IF(VLOOKUP(A90,'Mediana Anual Selic TOP 5 LP'!$A$2:$XFC$10000,MATCH(D$1,'Mediana Anual Selic TOP 5 LP'!$A$2:$XDF$2,0),FALSE)=0,NA(),VLOOKUP(A90,'Mediana Anual Selic TOP 5 LP'!$A$2:$XFC$10000,MATCH(D$1,'Mediana Anual Selic TOP 5 LP'!$A$2:$XDF$2,0),FALSE))</f>
        <v>8.25</v>
      </c>
      <c r="E90" s="21">
        <f>IF(VLOOKUP(A90,'Mediana Anual Selic TOP 5 LP'!$A$2:$XFC$10000,MATCH(E$1,'Mediana Anual Selic TOP 5 LP'!$A$2:$XDF$2,0),FALSE)=0,NA(),VLOOKUP(A90,'Mediana Anual Selic TOP 5 LP'!$A$2:$XFC$10000,MATCH(E$1,'Mediana Anual Selic TOP 5 LP'!$A$2:$XDF$2,0),FALSE))</f>
        <v>8.25</v>
      </c>
      <c r="F90" s="21" t="e">
        <f>IF(VLOOKUP(A90,'Mediana Anual Selic TOP 5 LP'!$A$2:$XFC$10000,MATCH(F$1,'Mediana Anual Selic TOP 5 LP'!$A$2:$XDF$2,0),FALSE)=0,NA(),VLOOKUP(A90,'Mediana Anual Selic TOP 5 LP'!$A$2:$XFC$10000,MATCH(F$1,'Mediana Anual Selic TOP 5 LP'!$A$2:$XDF$2,0),FALSE))</f>
        <v>#N/A</v>
      </c>
    </row>
    <row r="91" spans="1:6" x14ac:dyDescent="0.3">
      <c r="A91" s="20">
        <v>44693</v>
      </c>
      <c r="B91" s="21">
        <f>IF(VLOOKUP(A91,'Mediana Anual Selic TOP 5 LP'!$A$2:$XFC$10000,MATCH(B$1,'Mediana Anual Selic TOP 5 LP'!$A$2:$XDF$2,0),FALSE)=0,NA(),VLOOKUP(A91,'Mediana Anual Selic TOP 5 LP'!$A$2:$XFC$10000,MATCH(B$1,'Mediana Anual Selic TOP 5 LP'!$A$2:$XDF$2,0),FALSE))</f>
        <v>11.25</v>
      </c>
      <c r="C91" s="21">
        <f>IF(VLOOKUP(A91,'Mediana Anual Selic TOP 5 LP'!$A$2:$XFC$10000,MATCH(C$1,'Mediana Anual Selic TOP 5 LP'!$A$2:$XDF$2,0),FALSE)=0,NA(),VLOOKUP(A91,'Mediana Anual Selic TOP 5 LP'!$A$2:$XFC$10000,MATCH(C$1,'Mediana Anual Selic TOP 5 LP'!$A$2:$XDF$2,0),FALSE))</f>
        <v>8.25</v>
      </c>
      <c r="D91" s="21">
        <f>IF(VLOOKUP(A91,'Mediana Anual Selic TOP 5 LP'!$A$2:$XFC$10000,MATCH(D$1,'Mediana Anual Selic TOP 5 LP'!$A$2:$XDF$2,0),FALSE)=0,NA(),VLOOKUP(A91,'Mediana Anual Selic TOP 5 LP'!$A$2:$XFC$10000,MATCH(D$1,'Mediana Anual Selic TOP 5 LP'!$A$2:$XDF$2,0),FALSE))</f>
        <v>8.25</v>
      </c>
      <c r="E91" s="21">
        <f>IF(VLOOKUP(A91,'Mediana Anual Selic TOP 5 LP'!$A$2:$XFC$10000,MATCH(E$1,'Mediana Anual Selic TOP 5 LP'!$A$2:$XDF$2,0),FALSE)=0,NA(),VLOOKUP(A91,'Mediana Anual Selic TOP 5 LP'!$A$2:$XFC$10000,MATCH(E$1,'Mediana Anual Selic TOP 5 LP'!$A$2:$XDF$2,0),FALSE))</f>
        <v>8.25</v>
      </c>
      <c r="F91" s="21" t="e">
        <f>IF(VLOOKUP(A91,'Mediana Anual Selic TOP 5 LP'!$A$2:$XFC$10000,MATCH(F$1,'Mediana Anual Selic TOP 5 LP'!$A$2:$XDF$2,0),FALSE)=0,NA(),VLOOKUP(A91,'Mediana Anual Selic TOP 5 LP'!$A$2:$XFC$10000,MATCH(F$1,'Mediana Anual Selic TOP 5 LP'!$A$2:$XDF$2,0),FALSE))</f>
        <v>#N/A</v>
      </c>
    </row>
    <row r="92" spans="1:6" x14ac:dyDescent="0.3">
      <c r="A92" s="20">
        <v>44694</v>
      </c>
      <c r="B92" s="21">
        <f>IF(VLOOKUP(A92,'Mediana Anual Selic TOP 5 LP'!$A$2:$XFC$10000,MATCH(B$1,'Mediana Anual Selic TOP 5 LP'!$A$2:$XDF$2,0),FALSE)=0,NA(),VLOOKUP(A92,'Mediana Anual Selic TOP 5 LP'!$A$2:$XFC$10000,MATCH(B$1,'Mediana Anual Selic TOP 5 LP'!$A$2:$XDF$2,0),FALSE))</f>
        <v>11.75</v>
      </c>
      <c r="C92" s="21">
        <f>IF(VLOOKUP(A92,'Mediana Anual Selic TOP 5 LP'!$A$2:$XFC$10000,MATCH(C$1,'Mediana Anual Selic TOP 5 LP'!$A$2:$XDF$2,0),FALSE)=0,NA(),VLOOKUP(A92,'Mediana Anual Selic TOP 5 LP'!$A$2:$XFC$10000,MATCH(C$1,'Mediana Anual Selic TOP 5 LP'!$A$2:$XDF$2,0),FALSE))</f>
        <v>8.25</v>
      </c>
      <c r="D92" s="21">
        <f>IF(VLOOKUP(A92,'Mediana Anual Selic TOP 5 LP'!$A$2:$XFC$10000,MATCH(D$1,'Mediana Anual Selic TOP 5 LP'!$A$2:$XDF$2,0),FALSE)=0,NA(),VLOOKUP(A92,'Mediana Anual Selic TOP 5 LP'!$A$2:$XFC$10000,MATCH(D$1,'Mediana Anual Selic TOP 5 LP'!$A$2:$XDF$2,0),FALSE))</f>
        <v>8.25</v>
      </c>
      <c r="E92" s="21">
        <f>IF(VLOOKUP(A92,'Mediana Anual Selic TOP 5 LP'!$A$2:$XFC$10000,MATCH(E$1,'Mediana Anual Selic TOP 5 LP'!$A$2:$XDF$2,0),FALSE)=0,NA(),VLOOKUP(A92,'Mediana Anual Selic TOP 5 LP'!$A$2:$XFC$10000,MATCH(E$1,'Mediana Anual Selic TOP 5 LP'!$A$2:$XDF$2,0),FALSE))</f>
        <v>8.25</v>
      </c>
      <c r="F92" s="21" t="e">
        <f>IF(VLOOKUP(A92,'Mediana Anual Selic TOP 5 LP'!$A$2:$XFC$10000,MATCH(F$1,'Mediana Anual Selic TOP 5 LP'!$A$2:$XDF$2,0),FALSE)=0,NA(),VLOOKUP(A92,'Mediana Anual Selic TOP 5 LP'!$A$2:$XFC$10000,MATCH(F$1,'Mediana Anual Selic TOP 5 LP'!$A$2:$XDF$2,0),FALSE))</f>
        <v>#N/A</v>
      </c>
    </row>
    <row r="93" spans="1:6" x14ac:dyDescent="0.3">
      <c r="A93" s="20">
        <v>44697</v>
      </c>
      <c r="B93" s="21">
        <f>IF(VLOOKUP(A93,'Mediana Anual Selic TOP 5 LP'!$A$2:$XFC$10000,MATCH(B$1,'Mediana Anual Selic TOP 5 LP'!$A$2:$XDF$2,0),FALSE)=0,NA(),VLOOKUP(A93,'Mediana Anual Selic TOP 5 LP'!$A$2:$XFC$10000,MATCH(B$1,'Mediana Anual Selic TOP 5 LP'!$A$2:$XDF$2,0),FALSE))</f>
        <v>11.75</v>
      </c>
      <c r="C93" s="21">
        <f>IF(VLOOKUP(A93,'Mediana Anual Selic TOP 5 LP'!$A$2:$XFC$10000,MATCH(C$1,'Mediana Anual Selic TOP 5 LP'!$A$2:$XDF$2,0),FALSE)=0,NA(),VLOOKUP(A93,'Mediana Anual Selic TOP 5 LP'!$A$2:$XFC$10000,MATCH(C$1,'Mediana Anual Selic TOP 5 LP'!$A$2:$XDF$2,0),FALSE))</f>
        <v>8.25</v>
      </c>
      <c r="D93" s="21">
        <f>IF(VLOOKUP(A93,'Mediana Anual Selic TOP 5 LP'!$A$2:$XFC$10000,MATCH(D$1,'Mediana Anual Selic TOP 5 LP'!$A$2:$XDF$2,0),FALSE)=0,NA(),VLOOKUP(A93,'Mediana Anual Selic TOP 5 LP'!$A$2:$XFC$10000,MATCH(D$1,'Mediana Anual Selic TOP 5 LP'!$A$2:$XDF$2,0),FALSE))</f>
        <v>8.25</v>
      </c>
      <c r="E93" s="21">
        <f>IF(VLOOKUP(A93,'Mediana Anual Selic TOP 5 LP'!$A$2:$XFC$10000,MATCH(E$1,'Mediana Anual Selic TOP 5 LP'!$A$2:$XDF$2,0),FALSE)=0,NA(),VLOOKUP(A93,'Mediana Anual Selic TOP 5 LP'!$A$2:$XFC$10000,MATCH(E$1,'Mediana Anual Selic TOP 5 LP'!$A$2:$XDF$2,0),FALSE))</f>
        <v>8.25</v>
      </c>
      <c r="F93" s="21" t="e">
        <f>IF(VLOOKUP(A93,'Mediana Anual Selic TOP 5 LP'!$A$2:$XFC$10000,MATCH(F$1,'Mediana Anual Selic TOP 5 LP'!$A$2:$XDF$2,0),FALSE)=0,NA(),VLOOKUP(A93,'Mediana Anual Selic TOP 5 LP'!$A$2:$XFC$10000,MATCH(F$1,'Mediana Anual Selic TOP 5 LP'!$A$2:$XDF$2,0),FALSE))</f>
        <v>#N/A</v>
      </c>
    </row>
    <row r="94" spans="1:6" x14ac:dyDescent="0.3">
      <c r="A94" s="20">
        <v>44698</v>
      </c>
      <c r="B94" s="21">
        <f>IF(VLOOKUP(A94,'Mediana Anual Selic TOP 5 LP'!$A$2:$XFC$10000,MATCH(B$1,'Mediana Anual Selic TOP 5 LP'!$A$2:$XDF$2,0),FALSE)=0,NA(),VLOOKUP(A94,'Mediana Anual Selic TOP 5 LP'!$A$2:$XFC$10000,MATCH(B$1,'Mediana Anual Selic TOP 5 LP'!$A$2:$XDF$2,0),FALSE))</f>
        <v>12</v>
      </c>
      <c r="C94" s="21">
        <f>IF(VLOOKUP(A94,'Mediana Anual Selic TOP 5 LP'!$A$2:$XFC$10000,MATCH(C$1,'Mediana Anual Selic TOP 5 LP'!$A$2:$XDF$2,0),FALSE)=0,NA(),VLOOKUP(A94,'Mediana Anual Selic TOP 5 LP'!$A$2:$XFC$10000,MATCH(C$1,'Mediana Anual Selic TOP 5 LP'!$A$2:$XDF$2,0),FALSE))</f>
        <v>9.75</v>
      </c>
      <c r="D94" s="21">
        <f>IF(VLOOKUP(A94,'Mediana Anual Selic TOP 5 LP'!$A$2:$XFC$10000,MATCH(D$1,'Mediana Anual Selic TOP 5 LP'!$A$2:$XDF$2,0),FALSE)=0,NA(),VLOOKUP(A94,'Mediana Anual Selic TOP 5 LP'!$A$2:$XFC$10000,MATCH(D$1,'Mediana Anual Selic TOP 5 LP'!$A$2:$XDF$2,0),FALSE))</f>
        <v>8.25</v>
      </c>
      <c r="E94" s="21">
        <f>IF(VLOOKUP(A94,'Mediana Anual Selic TOP 5 LP'!$A$2:$XFC$10000,MATCH(E$1,'Mediana Anual Selic TOP 5 LP'!$A$2:$XDF$2,0),FALSE)=0,NA(),VLOOKUP(A94,'Mediana Anual Selic TOP 5 LP'!$A$2:$XFC$10000,MATCH(E$1,'Mediana Anual Selic TOP 5 LP'!$A$2:$XDF$2,0),FALSE))</f>
        <v>8.25</v>
      </c>
      <c r="F94" s="21" t="e">
        <f>IF(VLOOKUP(A94,'Mediana Anual Selic TOP 5 LP'!$A$2:$XFC$10000,MATCH(F$1,'Mediana Anual Selic TOP 5 LP'!$A$2:$XDF$2,0),FALSE)=0,NA(),VLOOKUP(A94,'Mediana Anual Selic TOP 5 LP'!$A$2:$XFC$10000,MATCH(F$1,'Mediana Anual Selic TOP 5 LP'!$A$2:$XDF$2,0),FALSE))</f>
        <v>#N/A</v>
      </c>
    </row>
    <row r="95" spans="1:6" x14ac:dyDescent="0.3">
      <c r="A95" s="20">
        <v>44699</v>
      </c>
      <c r="B95" s="21">
        <f>IF(VLOOKUP(A95,'Mediana Anual Selic TOP 5 LP'!$A$2:$XFC$10000,MATCH(B$1,'Mediana Anual Selic TOP 5 LP'!$A$2:$XDF$2,0),FALSE)=0,NA(),VLOOKUP(A95,'Mediana Anual Selic TOP 5 LP'!$A$2:$XFC$10000,MATCH(B$1,'Mediana Anual Selic TOP 5 LP'!$A$2:$XDF$2,0),FALSE))</f>
        <v>12</v>
      </c>
      <c r="C95" s="21">
        <f>IF(VLOOKUP(A95,'Mediana Anual Selic TOP 5 LP'!$A$2:$XFC$10000,MATCH(C$1,'Mediana Anual Selic TOP 5 LP'!$A$2:$XDF$2,0),FALSE)=0,NA(),VLOOKUP(A95,'Mediana Anual Selic TOP 5 LP'!$A$2:$XFC$10000,MATCH(C$1,'Mediana Anual Selic TOP 5 LP'!$A$2:$XDF$2,0),FALSE))</f>
        <v>9.75</v>
      </c>
      <c r="D95" s="21">
        <f>IF(VLOOKUP(A95,'Mediana Anual Selic TOP 5 LP'!$A$2:$XFC$10000,MATCH(D$1,'Mediana Anual Selic TOP 5 LP'!$A$2:$XDF$2,0),FALSE)=0,NA(),VLOOKUP(A95,'Mediana Anual Selic TOP 5 LP'!$A$2:$XFC$10000,MATCH(D$1,'Mediana Anual Selic TOP 5 LP'!$A$2:$XDF$2,0),FALSE))</f>
        <v>8.25</v>
      </c>
      <c r="E95" s="21">
        <f>IF(VLOOKUP(A95,'Mediana Anual Selic TOP 5 LP'!$A$2:$XFC$10000,MATCH(E$1,'Mediana Anual Selic TOP 5 LP'!$A$2:$XDF$2,0),FALSE)=0,NA(),VLOOKUP(A95,'Mediana Anual Selic TOP 5 LP'!$A$2:$XFC$10000,MATCH(E$1,'Mediana Anual Selic TOP 5 LP'!$A$2:$XDF$2,0),FALSE))</f>
        <v>8.25</v>
      </c>
      <c r="F95" s="21" t="e">
        <f>IF(VLOOKUP(A95,'Mediana Anual Selic TOP 5 LP'!$A$2:$XFC$10000,MATCH(F$1,'Mediana Anual Selic TOP 5 LP'!$A$2:$XDF$2,0),FALSE)=0,NA(),VLOOKUP(A95,'Mediana Anual Selic TOP 5 LP'!$A$2:$XFC$10000,MATCH(F$1,'Mediana Anual Selic TOP 5 LP'!$A$2:$XDF$2,0),FALSE))</f>
        <v>#N/A</v>
      </c>
    </row>
    <row r="96" spans="1:6" x14ac:dyDescent="0.3">
      <c r="A96" s="20">
        <v>44700</v>
      </c>
      <c r="B96" s="21">
        <f>IF(VLOOKUP(A96,'Mediana Anual Selic TOP 5 LP'!$A$2:$XFC$10000,MATCH(B$1,'Mediana Anual Selic TOP 5 LP'!$A$2:$XDF$2,0),FALSE)=0,NA(),VLOOKUP(A96,'Mediana Anual Selic TOP 5 LP'!$A$2:$XFC$10000,MATCH(B$1,'Mediana Anual Selic TOP 5 LP'!$A$2:$XDF$2,0),FALSE))</f>
        <v>12</v>
      </c>
      <c r="C96" s="21">
        <f>IF(VLOOKUP(A96,'Mediana Anual Selic TOP 5 LP'!$A$2:$XFC$10000,MATCH(C$1,'Mediana Anual Selic TOP 5 LP'!$A$2:$XDF$2,0),FALSE)=0,NA(),VLOOKUP(A96,'Mediana Anual Selic TOP 5 LP'!$A$2:$XFC$10000,MATCH(C$1,'Mediana Anual Selic TOP 5 LP'!$A$2:$XDF$2,0),FALSE))</f>
        <v>9.75</v>
      </c>
      <c r="D96" s="21">
        <f>IF(VLOOKUP(A96,'Mediana Anual Selic TOP 5 LP'!$A$2:$XFC$10000,MATCH(D$1,'Mediana Anual Selic TOP 5 LP'!$A$2:$XDF$2,0),FALSE)=0,NA(),VLOOKUP(A96,'Mediana Anual Selic TOP 5 LP'!$A$2:$XFC$10000,MATCH(D$1,'Mediana Anual Selic TOP 5 LP'!$A$2:$XDF$2,0),FALSE))</f>
        <v>8.25</v>
      </c>
      <c r="E96" s="21">
        <f>IF(VLOOKUP(A96,'Mediana Anual Selic TOP 5 LP'!$A$2:$XFC$10000,MATCH(E$1,'Mediana Anual Selic TOP 5 LP'!$A$2:$XDF$2,0),FALSE)=0,NA(),VLOOKUP(A96,'Mediana Anual Selic TOP 5 LP'!$A$2:$XFC$10000,MATCH(E$1,'Mediana Anual Selic TOP 5 LP'!$A$2:$XDF$2,0),FALSE))</f>
        <v>8.25</v>
      </c>
      <c r="F96" s="21" t="e">
        <f>IF(VLOOKUP(A96,'Mediana Anual Selic TOP 5 LP'!$A$2:$XFC$10000,MATCH(F$1,'Mediana Anual Selic TOP 5 LP'!$A$2:$XDF$2,0),FALSE)=0,NA(),VLOOKUP(A96,'Mediana Anual Selic TOP 5 LP'!$A$2:$XFC$10000,MATCH(F$1,'Mediana Anual Selic TOP 5 LP'!$A$2:$XDF$2,0),FALSE))</f>
        <v>#N/A</v>
      </c>
    </row>
    <row r="97" spans="1:6" x14ac:dyDescent="0.3">
      <c r="A97" s="20">
        <v>44701</v>
      </c>
      <c r="B97" s="21">
        <f>IF(VLOOKUP(A97,'Mediana Anual Selic TOP 5 LP'!$A$2:$XFC$10000,MATCH(B$1,'Mediana Anual Selic TOP 5 LP'!$A$2:$XDF$2,0),FALSE)=0,NA(),VLOOKUP(A97,'Mediana Anual Selic TOP 5 LP'!$A$2:$XFC$10000,MATCH(B$1,'Mediana Anual Selic TOP 5 LP'!$A$2:$XDF$2,0),FALSE))</f>
        <v>12</v>
      </c>
      <c r="C97" s="21">
        <f>IF(VLOOKUP(A97,'Mediana Anual Selic TOP 5 LP'!$A$2:$XFC$10000,MATCH(C$1,'Mediana Anual Selic TOP 5 LP'!$A$2:$XDF$2,0),FALSE)=0,NA(),VLOOKUP(A97,'Mediana Anual Selic TOP 5 LP'!$A$2:$XFC$10000,MATCH(C$1,'Mediana Anual Selic TOP 5 LP'!$A$2:$XDF$2,0),FALSE))</f>
        <v>9.75</v>
      </c>
      <c r="D97" s="21">
        <f>IF(VLOOKUP(A97,'Mediana Anual Selic TOP 5 LP'!$A$2:$XFC$10000,MATCH(D$1,'Mediana Anual Selic TOP 5 LP'!$A$2:$XDF$2,0),FALSE)=0,NA(),VLOOKUP(A97,'Mediana Anual Selic TOP 5 LP'!$A$2:$XFC$10000,MATCH(D$1,'Mediana Anual Selic TOP 5 LP'!$A$2:$XDF$2,0),FALSE))</f>
        <v>8.25</v>
      </c>
      <c r="E97" s="21">
        <f>IF(VLOOKUP(A97,'Mediana Anual Selic TOP 5 LP'!$A$2:$XFC$10000,MATCH(E$1,'Mediana Anual Selic TOP 5 LP'!$A$2:$XDF$2,0),FALSE)=0,NA(),VLOOKUP(A97,'Mediana Anual Selic TOP 5 LP'!$A$2:$XFC$10000,MATCH(E$1,'Mediana Anual Selic TOP 5 LP'!$A$2:$XDF$2,0),FALSE))</f>
        <v>8.25</v>
      </c>
      <c r="F97" s="21" t="e">
        <f>IF(VLOOKUP(A97,'Mediana Anual Selic TOP 5 LP'!$A$2:$XFC$10000,MATCH(F$1,'Mediana Anual Selic TOP 5 LP'!$A$2:$XDF$2,0),FALSE)=0,NA(),VLOOKUP(A97,'Mediana Anual Selic TOP 5 LP'!$A$2:$XFC$10000,MATCH(F$1,'Mediana Anual Selic TOP 5 LP'!$A$2:$XDF$2,0),FALSE))</f>
        <v>#N/A</v>
      </c>
    </row>
    <row r="98" spans="1:6" x14ac:dyDescent="0.3">
      <c r="A98" s="20">
        <v>44704</v>
      </c>
      <c r="B98" s="21">
        <f>IF(VLOOKUP(A98,'Mediana Anual Selic TOP 5 LP'!$A$2:$XFC$10000,MATCH(B$1,'Mediana Anual Selic TOP 5 LP'!$A$2:$XDF$2,0),FALSE)=0,NA(),VLOOKUP(A98,'Mediana Anual Selic TOP 5 LP'!$A$2:$XFC$10000,MATCH(B$1,'Mediana Anual Selic TOP 5 LP'!$A$2:$XDF$2,0),FALSE))</f>
        <v>12</v>
      </c>
      <c r="C98" s="21">
        <f>IF(VLOOKUP(A98,'Mediana Anual Selic TOP 5 LP'!$A$2:$XFC$10000,MATCH(C$1,'Mediana Anual Selic TOP 5 LP'!$A$2:$XDF$2,0),FALSE)=0,NA(),VLOOKUP(A98,'Mediana Anual Selic TOP 5 LP'!$A$2:$XFC$10000,MATCH(C$1,'Mediana Anual Selic TOP 5 LP'!$A$2:$XDF$2,0),FALSE))</f>
        <v>9.75</v>
      </c>
      <c r="D98" s="21">
        <f>IF(VLOOKUP(A98,'Mediana Anual Selic TOP 5 LP'!$A$2:$XFC$10000,MATCH(D$1,'Mediana Anual Selic TOP 5 LP'!$A$2:$XDF$2,0),FALSE)=0,NA(),VLOOKUP(A98,'Mediana Anual Selic TOP 5 LP'!$A$2:$XFC$10000,MATCH(D$1,'Mediana Anual Selic TOP 5 LP'!$A$2:$XDF$2,0),FALSE))</f>
        <v>8.25</v>
      </c>
      <c r="E98" s="21">
        <f>IF(VLOOKUP(A98,'Mediana Anual Selic TOP 5 LP'!$A$2:$XFC$10000,MATCH(E$1,'Mediana Anual Selic TOP 5 LP'!$A$2:$XDF$2,0),FALSE)=0,NA(),VLOOKUP(A98,'Mediana Anual Selic TOP 5 LP'!$A$2:$XFC$10000,MATCH(E$1,'Mediana Anual Selic TOP 5 LP'!$A$2:$XDF$2,0),FALSE))</f>
        <v>8.25</v>
      </c>
      <c r="F98" s="21" t="e">
        <f>IF(VLOOKUP(A98,'Mediana Anual Selic TOP 5 LP'!$A$2:$XFC$10000,MATCH(F$1,'Mediana Anual Selic TOP 5 LP'!$A$2:$XDF$2,0),FALSE)=0,NA(),VLOOKUP(A98,'Mediana Anual Selic TOP 5 LP'!$A$2:$XFC$10000,MATCH(F$1,'Mediana Anual Selic TOP 5 LP'!$A$2:$XDF$2,0),FALSE))</f>
        <v>#N/A</v>
      </c>
    </row>
    <row r="99" spans="1:6" x14ac:dyDescent="0.3">
      <c r="A99" s="20">
        <v>44705</v>
      </c>
      <c r="B99" s="21">
        <f>IF(VLOOKUP(A99,'Mediana Anual Selic TOP 5 LP'!$A$2:$XFC$10000,MATCH(B$1,'Mediana Anual Selic TOP 5 LP'!$A$2:$XDF$2,0),FALSE)=0,NA(),VLOOKUP(A99,'Mediana Anual Selic TOP 5 LP'!$A$2:$XFC$10000,MATCH(B$1,'Mediana Anual Selic TOP 5 LP'!$A$2:$XDF$2,0),FALSE))</f>
        <v>12</v>
      </c>
      <c r="C99" s="21">
        <f>IF(VLOOKUP(A99,'Mediana Anual Selic TOP 5 LP'!$A$2:$XFC$10000,MATCH(C$1,'Mediana Anual Selic TOP 5 LP'!$A$2:$XDF$2,0),FALSE)=0,NA(),VLOOKUP(A99,'Mediana Anual Selic TOP 5 LP'!$A$2:$XFC$10000,MATCH(C$1,'Mediana Anual Selic TOP 5 LP'!$A$2:$XDF$2,0),FALSE))</f>
        <v>9.75</v>
      </c>
      <c r="D99" s="21">
        <f>IF(VLOOKUP(A99,'Mediana Anual Selic TOP 5 LP'!$A$2:$XFC$10000,MATCH(D$1,'Mediana Anual Selic TOP 5 LP'!$A$2:$XDF$2,0),FALSE)=0,NA(),VLOOKUP(A99,'Mediana Anual Selic TOP 5 LP'!$A$2:$XFC$10000,MATCH(D$1,'Mediana Anual Selic TOP 5 LP'!$A$2:$XDF$2,0),FALSE))</f>
        <v>8.25</v>
      </c>
      <c r="E99" s="21">
        <f>IF(VLOOKUP(A99,'Mediana Anual Selic TOP 5 LP'!$A$2:$XFC$10000,MATCH(E$1,'Mediana Anual Selic TOP 5 LP'!$A$2:$XDF$2,0),FALSE)=0,NA(),VLOOKUP(A99,'Mediana Anual Selic TOP 5 LP'!$A$2:$XFC$10000,MATCH(E$1,'Mediana Anual Selic TOP 5 LP'!$A$2:$XDF$2,0),FALSE))</f>
        <v>8.25</v>
      </c>
      <c r="F99" s="21" t="e">
        <f>IF(VLOOKUP(A99,'Mediana Anual Selic TOP 5 LP'!$A$2:$XFC$10000,MATCH(F$1,'Mediana Anual Selic TOP 5 LP'!$A$2:$XDF$2,0),FALSE)=0,NA(),VLOOKUP(A99,'Mediana Anual Selic TOP 5 LP'!$A$2:$XFC$10000,MATCH(F$1,'Mediana Anual Selic TOP 5 LP'!$A$2:$XDF$2,0),FALSE))</f>
        <v>#N/A</v>
      </c>
    </row>
    <row r="100" spans="1:6" x14ac:dyDescent="0.3">
      <c r="A100" s="20">
        <v>44706</v>
      </c>
      <c r="B100" s="21">
        <f>IF(VLOOKUP(A100,'Mediana Anual Selic TOP 5 LP'!$A$2:$XFC$10000,MATCH(B$1,'Mediana Anual Selic TOP 5 LP'!$A$2:$XDF$2,0),FALSE)=0,NA(),VLOOKUP(A100,'Mediana Anual Selic TOP 5 LP'!$A$2:$XFC$10000,MATCH(B$1,'Mediana Anual Selic TOP 5 LP'!$A$2:$XDF$2,0),FALSE))</f>
        <v>12</v>
      </c>
      <c r="C100" s="21">
        <f>IF(VLOOKUP(A100,'Mediana Anual Selic TOP 5 LP'!$A$2:$XFC$10000,MATCH(C$1,'Mediana Anual Selic TOP 5 LP'!$A$2:$XDF$2,0),FALSE)=0,NA(),VLOOKUP(A100,'Mediana Anual Selic TOP 5 LP'!$A$2:$XFC$10000,MATCH(C$1,'Mediana Anual Selic TOP 5 LP'!$A$2:$XDF$2,0),FALSE))</f>
        <v>9.75</v>
      </c>
      <c r="D100" s="21">
        <f>IF(VLOOKUP(A100,'Mediana Anual Selic TOP 5 LP'!$A$2:$XFC$10000,MATCH(D$1,'Mediana Anual Selic TOP 5 LP'!$A$2:$XDF$2,0),FALSE)=0,NA(),VLOOKUP(A100,'Mediana Anual Selic TOP 5 LP'!$A$2:$XFC$10000,MATCH(D$1,'Mediana Anual Selic TOP 5 LP'!$A$2:$XDF$2,0),FALSE))</f>
        <v>8.25</v>
      </c>
      <c r="E100" s="21">
        <f>IF(VLOOKUP(A100,'Mediana Anual Selic TOP 5 LP'!$A$2:$XFC$10000,MATCH(E$1,'Mediana Anual Selic TOP 5 LP'!$A$2:$XDF$2,0),FALSE)=0,NA(),VLOOKUP(A100,'Mediana Anual Selic TOP 5 LP'!$A$2:$XFC$10000,MATCH(E$1,'Mediana Anual Selic TOP 5 LP'!$A$2:$XDF$2,0),FALSE))</f>
        <v>8.25</v>
      </c>
      <c r="F100" s="21" t="e">
        <f>IF(VLOOKUP(A100,'Mediana Anual Selic TOP 5 LP'!$A$2:$XFC$10000,MATCH(F$1,'Mediana Anual Selic TOP 5 LP'!$A$2:$XDF$2,0),FALSE)=0,NA(),VLOOKUP(A100,'Mediana Anual Selic TOP 5 LP'!$A$2:$XFC$10000,MATCH(F$1,'Mediana Anual Selic TOP 5 LP'!$A$2:$XDF$2,0),FALSE))</f>
        <v>#N/A</v>
      </c>
    </row>
    <row r="101" spans="1:6" x14ac:dyDescent="0.3">
      <c r="A101" s="20">
        <v>44707</v>
      </c>
      <c r="B101" s="21">
        <f>IF(VLOOKUP(A101,'Mediana Anual Selic TOP 5 LP'!$A$2:$XFC$10000,MATCH(B$1,'Mediana Anual Selic TOP 5 LP'!$A$2:$XDF$2,0),FALSE)=0,NA(),VLOOKUP(A101,'Mediana Anual Selic TOP 5 LP'!$A$2:$XFC$10000,MATCH(B$1,'Mediana Anual Selic TOP 5 LP'!$A$2:$XDF$2,0),FALSE))</f>
        <v>12</v>
      </c>
      <c r="C101" s="21">
        <f>IF(VLOOKUP(A101,'Mediana Anual Selic TOP 5 LP'!$A$2:$XFC$10000,MATCH(C$1,'Mediana Anual Selic TOP 5 LP'!$A$2:$XDF$2,0),FALSE)=0,NA(),VLOOKUP(A101,'Mediana Anual Selic TOP 5 LP'!$A$2:$XFC$10000,MATCH(C$1,'Mediana Anual Selic TOP 5 LP'!$A$2:$XDF$2,0),FALSE))</f>
        <v>9.75</v>
      </c>
      <c r="D101" s="21">
        <f>IF(VLOOKUP(A101,'Mediana Anual Selic TOP 5 LP'!$A$2:$XFC$10000,MATCH(D$1,'Mediana Anual Selic TOP 5 LP'!$A$2:$XDF$2,0),FALSE)=0,NA(),VLOOKUP(A101,'Mediana Anual Selic TOP 5 LP'!$A$2:$XFC$10000,MATCH(D$1,'Mediana Anual Selic TOP 5 LP'!$A$2:$XDF$2,0),FALSE))</f>
        <v>8.25</v>
      </c>
      <c r="E101" s="21">
        <f>IF(VLOOKUP(A101,'Mediana Anual Selic TOP 5 LP'!$A$2:$XFC$10000,MATCH(E$1,'Mediana Anual Selic TOP 5 LP'!$A$2:$XDF$2,0),FALSE)=0,NA(),VLOOKUP(A101,'Mediana Anual Selic TOP 5 LP'!$A$2:$XFC$10000,MATCH(E$1,'Mediana Anual Selic TOP 5 LP'!$A$2:$XDF$2,0),FALSE))</f>
        <v>8.25</v>
      </c>
      <c r="F101" s="21" t="e">
        <f>IF(VLOOKUP(A101,'Mediana Anual Selic TOP 5 LP'!$A$2:$XFC$10000,MATCH(F$1,'Mediana Anual Selic TOP 5 LP'!$A$2:$XDF$2,0),FALSE)=0,NA(),VLOOKUP(A101,'Mediana Anual Selic TOP 5 LP'!$A$2:$XFC$10000,MATCH(F$1,'Mediana Anual Selic TOP 5 LP'!$A$2:$XDF$2,0),FALSE))</f>
        <v>#N/A</v>
      </c>
    </row>
    <row r="102" spans="1:6" x14ac:dyDescent="0.3">
      <c r="A102" s="20">
        <v>44708</v>
      </c>
      <c r="B102" s="21">
        <f>IF(VLOOKUP(A102,'Mediana Anual Selic TOP 5 LP'!$A$2:$XFC$10000,MATCH(B$1,'Mediana Anual Selic TOP 5 LP'!$A$2:$XDF$2,0),FALSE)=0,NA(),VLOOKUP(A102,'Mediana Anual Selic TOP 5 LP'!$A$2:$XFC$10000,MATCH(B$1,'Mediana Anual Selic TOP 5 LP'!$A$2:$XDF$2,0),FALSE))</f>
        <v>12</v>
      </c>
      <c r="C102" s="21">
        <f>IF(VLOOKUP(A102,'Mediana Anual Selic TOP 5 LP'!$A$2:$XFC$10000,MATCH(C$1,'Mediana Anual Selic TOP 5 LP'!$A$2:$XDF$2,0),FALSE)=0,NA(),VLOOKUP(A102,'Mediana Anual Selic TOP 5 LP'!$A$2:$XFC$10000,MATCH(C$1,'Mediana Anual Selic TOP 5 LP'!$A$2:$XDF$2,0),FALSE))</f>
        <v>9.75</v>
      </c>
      <c r="D102" s="21">
        <f>IF(VLOOKUP(A102,'Mediana Anual Selic TOP 5 LP'!$A$2:$XFC$10000,MATCH(D$1,'Mediana Anual Selic TOP 5 LP'!$A$2:$XDF$2,0),FALSE)=0,NA(),VLOOKUP(A102,'Mediana Anual Selic TOP 5 LP'!$A$2:$XFC$10000,MATCH(D$1,'Mediana Anual Selic TOP 5 LP'!$A$2:$XDF$2,0),FALSE))</f>
        <v>8.25</v>
      </c>
      <c r="E102" s="21">
        <f>IF(VLOOKUP(A102,'Mediana Anual Selic TOP 5 LP'!$A$2:$XFC$10000,MATCH(E$1,'Mediana Anual Selic TOP 5 LP'!$A$2:$XDF$2,0),FALSE)=0,NA(),VLOOKUP(A102,'Mediana Anual Selic TOP 5 LP'!$A$2:$XFC$10000,MATCH(E$1,'Mediana Anual Selic TOP 5 LP'!$A$2:$XDF$2,0),FALSE))</f>
        <v>8.25</v>
      </c>
      <c r="F102" s="21" t="e">
        <f>IF(VLOOKUP(A102,'Mediana Anual Selic TOP 5 LP'!$A$2:$XFC$10000,MATCH(F$1,'Mediana Anual Selic TOP 5 LP'!$A$2:$XDF$2,0),FALSE)=0,NA(),VLOOKUP(A102,'Mediana Anual Selic TOP 5 LP'!$A$2:$XFC$10000,MATCH(F$1,'Mediana Anual Selic TOP 5 LP'!$A$2:$XDF$2,0),FALSE))</f>
        <v>#N/A</v>
      </c>
    </row>
    <row r="103" spans="1:6" x14ac:dyDescent="0.3">
      <c r="A103" s="20">
        <v>44711</v>
      </c>
      <c r="B103" s="21">
        <f>IF(VLOOKUP(A103,'Mediana Anual Selic TOP 5 LP'!$A$2:$XFC$10000,MATCH(B$1,'Mediana Anual Selic TOP 5 LP'!$A$2:$XDF$2,0),FALSE)=0,NA(),VLOOKUP(A103,'Mediana Anual Selic TOP 5 LP'!$A$2:$XFC$10000,MATCH(B$1,'Mediana Anual Selic TOP 5 LP'!$A$2:$XDF$2,0),FALSE))</f>
        <v>12</v>
      </c>
      <c r="C103" s="21">
        <f>IF(VLOOKUP(A103,'Mediana Anual Selic TOP 5 LP'!$A$2:$XFC$10000,MATCH(C$1,'Mediana Anual Selic TOP 5 LP'!$A$2:$XDF$2,0),FALSE)=0,NA(),VLOOKUP(A103,'Mediana Anual Selic TOP 5 LP'!$A$2:$XFC$10000,MATCH(C$1,'Mediana Anual Selic TOP 5 LP'!$A$2:$XDF$2,0),FALSE))</f>
        <v>9.75</v>
      </c>
      <c r="D103" s="21">
        <f>IF(VLOOKUP(A103,'Mediana Anual Selic TOP 5 LP'!$A$2:$XFC$10000,MATCH(D$1,'Mediana Anual Selic TOP 5 LP'!$A$2:$XDF$2,0),FALSE)=0,NA(),VLOOKUP(A103,'Mediana Anual Selic TOP 5 LP'!$A$2:$XFC$10000,MATCH(D$1,'Mediana Anual Selic TOP 5 LP'!$A$2:$XDF$2,0),FALSE))</f>
        <v>8.25</v>
      </c>
      <c r="E103" s="21">
        <f>IF(VLOOKUP(A103,'Mediana Anual Selic TOP 5 LP'!$A$2:$XFC$10000,MATCH(E$1,'Mediana Anual Selic TOP 5 LP'!$A$2:$XDF$2,0),FALSE)=0,NA(),VLOOKUP(A103,'Mediana Anual Selic TOP 5 LP'!$A$2:$XFC$10000,MATCH(E$1,'Mediana Anual Selic TOP 5 LP'!$A$2:$XDF$2,0),FALSE))</f>
        <v>8.25</v>
      </c>
      <c r="F103" s="21" t="e">
        <f>IF(VLOOKUP(A103,'Mediana Anual Selic TOP 5 LP'!$A$2:$XFC$10000,MATCH(F$1,'Mediana Anual Selic TOP 5 LP'!$A$2:$XDF$2,0),FALSE)=0,NA(),VLOOKUP(A103,'Mediana Anual Selic TOP 5 LP'!$A$2:$XFC$10000,MATCH(F$1,'Mediana Anual Selic TOP 5 LP'!$A$2:$XDF$2,0),FALSE))</f>
        <v>#N/A</v>
      </c>
    </row>
    <row r="104" spans="1:6" x14ac:dyDescent="0.3">
      <c r="A104" s="20">
        <v>44712</v>
      </c>
      <c r="B104" s="21">
        <f>IF(VLOOKUP(A104,'Mediana Anual Selic TOP 5 LP'!$A$2:$XFC$10000,MATCH(B$1,'Mediana Anual Selic TOP 5 LP'!$A$2:$XDF$2,0),FALSE)=0,NA(),VLOOKUP(A104,'Mediana Anual Selic TOP 5 LP'!$A$2:$XFC$10000,MATCH(B$1,'Mediana Anual Selic TOP 5 LP'!$A$2:$XDF$2,0),FALSE))</f>
        <v>12</v>
      </c>
      <c r="C104" s="21">
        <f>IF(VLOOKUP(A104,'Mediana Anual Selic TOP 5 LP'!$A$2:$XFC$10000,MATCH(C$1,'Mediana Anual Selic TOP 5 LP'!$A$2:$XDF$2,0),FALSE)=0,NA(),VLOOKUP(A104,'Mediana Anual Selic TOP 5 LP'!$A$2:$XFC$10000,MATCH(C$1,'Mediana Anual Selic TOP 5 LP'!$A$2:$XDF$2,0),FALSE))</f>
        <v>9.75</v>
      </c>
      <c r="D104" s="21">
        <f>IF(VLOOKUP(A104,'Mediana Anual Selic TOP 5 LP'!$A$2:$XFC$10000,MATCH(D$1,'Mediana Anual Selic TOP 5 LP'!$A$2:$XDF$2,0),FALSE)=0,NA(),VLOOKUP(A104,'Mediana Anual Selic TOP 5 LP'!$A$2:$XFC$10000,MATCH(D$1,'Mediana Anual Selic TOP 5 LP'!$A$2:$XDF$2,0),FALSE))</f>
        <v>8.25</v>
      </c>
      <c r="E104" s="21">
        <f>IF(VLOOKUP(A104,'Mediana Anual Selic TOP 5 LP'!$A$2:$XFC$10000,MATCH(E$1,'Mediana Anual Selic TOP 5 LP'!$A$2:$XDF$2,0),FALSE)=0,NA(),VLOOKUP(A104,'Mediana Anual Selic TOP 5 LP'!$A$2:$XFC$10000,MATCH(E$1,'Mediana Anual Selic TOP 5 LP'!$A$2:$XDF$2,0),FALSE))</f>
        <v>8.25</v>
      </c>
      <c r="F104" s="21" t="e">
        <f>IF(VLOOKUP(A104,'Mediana Anual Selic TOP 5 LP'!$A$2:$XFC$10000,MATCH(F$1,'Mediana Anual Selic TOP 5 LP'!$A$2:$XDF$2,0),FALSE)=0,NA(),VLOOKUP(A104,'Mediana Anual Selic TOP 5 LP'!$A$2:$XFC$10000,MATCH(F$1,'Mediana Anual Selic TOP 5 LP'!$A$2:$XDF$2,0),FALSE))</f>
        <v>#N/A</v>
      </c>
    </row>
    <row r="105" spans="1:6" x14ac:dyDescent="0.3">
      <c r="A105" s="20">
        <v>44713</v>
      </c>
      <c r="B105" s="21">
        <f>IF(VLOOKUP(A105,'Mediana Anual Selic TOP 5 LP'!$A$2:$XFC$10000,MATCH(B$1,'Mediana Anual Selic TOP 5 LP'!$A$2:$XDF$2,0),FALSE)=0,NA(),VLOOKUP(A105,'Mediana Anual Selic TOP 5 LP'!$A$2:$XFC$10000,MATCH(B$1,'Mediana Anual Selic TOP 5 LP'!$A$2:$XDF$2,0),FALSE))</f>
        <v>12</v>
      </c>
      <c r="C105" s="21">
        <f>IF(VLOOKUP(A105,'Mediana Anual Selic TOP 5 LP'!$A$2:$XFC$10000,MATCH(C$1,'Mediana Anual Selic TOP 5 LP'!$A$2:$XDF$2,0),FALSE)=0,NA(),VLOOKUP(A105,'Mediana Anual Selic TOP 5 LP'!$A$2:$XFC$10000,MATCH(C$1,'Mediana Anual Selic TOP 5 LP'!$A$2:$XDF$2,0),FALSE))</f>
        <v>9.75</v>
      </c>
      <c r="D105" s="21">
        <f>IF(VLOOKUP(A105,'Mediana Anual Selic TOP 5 LP'!$A$2:$XFC$10000,MATCH(D$1,'Mediana Anual Selic TOP 5 LP'!$A$2:$XDF$2,0),FALSE)=0,NA(),VLOOKUP(A105,'Mediana Anual Selic TOP 5 LP'!$A$2:$XFC$10000,MATCH(D$1,'Mediana Anual Selic TOP 5 LP'!$A$2:$XDF$2,0),FALSE))</f>
        <v>8.25</v>
      </c>
      <c r="E105" s="21">
        <f>IF(VLOOKUP(A105,'Mediana Anual Selic TOP 5 LP'!$A$2:$XFC$10000,MATCH(E$1,'Mediana Anual Selic TOP 5 LP'!$A$2:$XDF$2,0),FALSE)=0,NA(),VLOOKUP(A105,'Mediana Anual Selic TOP 5 LP'!$A$2:$XFC$10000,MATCH(E$1,'Mediana Anual Selic TOP 5 LP'!$A$2:$XDF$2,0),FALSE))</f>
        <v>8.25</v>
      </c>
      <c r="F105" s="21" t="e">
        <f>IF(VLOOKUP(A105,'Mediana Anual Selic TOP 5 LP'!$A$2:$XFC$10000,MATCH(F$1,'Mediana Anual Selic TOP 5 LP'!$A$2:$XDF$2,0),FALSE)=0,NA(),VLOOKUP(A105,'Mediana Anual Selic TOP 5 LP'!$A$2:$XFC$10000,MATCH(F$1,'Mediana Anual Selic TOP 5 LP'!$A$2:$XDF$2,0),FALSE))</f>
        <v>#N/A</v>
      </c>
    </row>
    <row r="106" spans="1:6" x14ac:dyDescent="0.3">
      <c r="A106" s="20">
        <v>44714</v>
      </c>
      <c r="B106" s="21">
        <f>IF(VLOOKUP(A106,'Mediana Anual Selic TOP 5 LP'!$A$2:$XFC$10000,MATCH(B$1,'Mediana Anual Selic TOP 5 LP'!$A$2:$XDF$2,0),FALSE)=0,NA(),VLOOKUP(A106,'Mediana Anual Selic TOP 5 LP'!$A$2:$XFC$10000,MATCH(B$1,'Mediana Anual Selic TOP 5 LP'!$A$2:$XDF$2,0),FALSE))</f>
        <v>12</v>
      </c>
      <c r="C106" s="21">
        <f>IF(VLOOKUP(A106,'Mediana Anual Selic TOP 5 LP'!$A$2:$XFC$10000,MATCH(C$1,'Mediana Anual Selic TOP 5 LP'!$A$2:$XDF$2,0),FALSE)=0,NA(),VLOOKUP(A106,'Mediana Anual Selic TOP 5 LP'!$A$2:$XFC$10000,MATCH(C$1,'Mediana Anual Selic TOP 5 LP'!$A$2:$XDF$2,0),FALSE))</f>
        <v>9.75</v>
      </c>
      <c r="D106" s="21">
        <f>IF(VLOOKUP(A106,'Mediana Anual Selic TOP 5 LP'!$A$2:$XFC$10000,MATCH(D$1,'Mediana Anual Selic TOP 5 LP'!$A$2:$XDF$2,0),FALSE)=0,NA(),VLOOKUP(A106,'Mediana Anual Selic TOP 5 LP'!$A$2:$XFC$10000,MATCH(D$1,'Mediana Anual Selic TOP 5 LP'!$A$2:$XDF$2,0),FALSE))</f>
        <v>8.25</v>
      </c>
      <c r="E106" s="21">
        <f>IF(VLOOKUP(A106,'Mediana Anual Selic TOP 5 LP'!$A$2:$XFC$10000,MATCH(E$1,'Mediana Anual Selic TOP 5 LP'!$A$2:$XDF$2,0),FALSE)=0,NA(),VLOOKUP(A106,'Mediana Anual Selic TOP 5 LP'!$A$2:$XFC$10000,MATCH(E$1,'Mediana Anual Selic TOP 5 LP'!$A$2:$XDF$2,0),FALSE))</f>
        <v>8.25</v>
      </c>
      <c r="F106" s="21" t="e">
        <f>IF(VLOOKUP(A106,'Mediana Anual Selic TOP 5 LP'!$A$2:$XFC$10000,MATCH(F$1,'Mediana Anual Selic TOP 5 LP'!$A$2:$XDF$2,0),FALSE)=0,NA(),VLOOKUP(A106,'Mediana Anual Selic TOP 5 LP'!$A$2:$XFC$10000,MATCH(F$1,'Mediana Anual Selic TOP 5 LP'!$A$2:$XDF$2,0),FALSE))</f>
        <v>#N/A</v>
      </c>
    </row>
    <row r="107" spans="1:6" x14ac:dyDescent="0.3">
      <c r="A107" s="20">
        <v>44715</v>
      </c>
      <c r="B107" s="21">
        <f>IF(VLOOKUP(A107,'Mediana Anual Selic TOP 5 LP'!$A$2:$XFC$10000,MATCH(B$1,'Mediana Anual Selic TOP 5 LP'!$A$2:$XDF$2,0),FALSE)=0,NA(),VLOOKUP(A107,'Mediana Anual Selic TOP 5 LP'!$A$2:$XFC$10000,MATCH(B$1,'Mediana Anual Selic TOP 5 LP'!$A$2:$XDF$2,0),FALSE))</f>
        <v>12</v>
      </c>
      <c r="C107" s="21">
        <f>IF(VLOOKUP(A107,'Mediana Anual Selic TOP 5 LP'!$A$2:$XFC$10000,MATCH(C$1,'Mediana Anual Selic TOP 5 LP'!$A$2:$XDF$2,0),FALSE)=0,NA(),VLOOKUP(A107,'Mediana Anual Selic TOP 5 LP'!$A$2:$XFC$10000,MATCH(C$1,'Mediana Anual Selic TOP 5 LP'!$A$2:$XDF$2,0),FALSE))</f>
        <v>9.75</v>
      </c>
      <c r="D107" s="21">
        <f>IF(VLOOKUP(A107,'Mediana Anual Selic TOP 5 LP'!$A$2:$XFC$10000,MATCH(D$1,'Mediana Anual Selic TOP 5 LP'!$A$2:$XDF$2,0),FALSE)=0,NA(),VLOOKUP(A107,'Mediana Anual Selic TOP 5 LP'!$A$2:$XFC$10000,MATCH(D$1,'Mediana Anual Selic TOP 5 LP'!$A$2:$XDF$2,0),FALSE))</f>
        <v>8.25</v>
      </c>
      <c r="E107" s="21">
        <f>IF(VLOOKUP(A107,'Mediana Anual Selic TOP 5 LP'!$A$2:$XFC$10000,MATCH(E$1,'Mediana Anual Selic TOP 5 LP'!$A$2:$XDF$2,0),FALSE)=0,NA(),VLOOKUP(A107,'Mediana Anual Selic TOP 5 LP'!$A$2:$XFC$10000,MATCH(E$1,'Mediana Anual Selic TOP 5 LP'!$A$2:$XDF$2,0),FALSE))</f>
        <v>8.25</v>
      </c>
      <c r="F107" s="21" t="e">
        <f>IF(VLOOKUP(A107,'Mediana Anual Selic TOP 5 LP'!$A$2:$XFC$10000,MATCH(F$1,'Mediana Anual Selic TOP 5 LP'!$A$2:$XDF$2,0),FALSE)=0,NA(),VLOOKUP(A107,'Mediana Anual Selic TOP 5 LP'!$A$2:$XFC$10000,MATCH(F$1,'Mediana Anual Selic TOP 5 LP'!$A$2:$XDF$2,0),FALSE))</f>
        <v>#N/A</v>
      </c>
    </row>
    <row r="108" spans="1:6" x14ac:dyDescent="0.3">
      <c r="A108" s="20">
        <v>44718</v>
      </c>
      <c r="B108" s="21">
        <f>IF(VLOOKUP(A108,'Mediana Anual Selic TOP 5 LP'!$A$2:$XFC$10000,MATCH(B$1,'Mediana Anual Selic TOP 5 LP'!$A$2:$XDF$2,0),FALSE)=0,NA(),VLOOKUP(A108,'Mediana Anual Selic TOP 5 LP'!$A$2:$XFC$10000,MATCH(B$1,'Mediana Anual Selic TOP 5 LP'!$A$2:$XDF$2,0),FALSE))</f>
        <v>12</v>
      </c>
      <c r="C108" s="21">
        <f>IF(VLOOKUP(A108,'Mediana Anual Selic TOP 5 LP'!$A$2:$XFC$10000,MATCH(C$1,'Mediana Anual Selic TOP 5 LP'!$A$2:$XDF$2,0),FALSE)=0,NA(),VLOOKUP(A108,'Mediana Anual Selic TOP 5 LP'!$A$2:$XFC$10000,MATCH(C$1,'Mediana Anual Selic TOP 5 LP'!$A$2:$XDF$2,0),FALSE))</f>
        <v>9.75</v>
      </c>
      <c r="D108" s="21">
        <f>IF(VLOOKUP(A108,'Mediana Anual Selic TOP 5 LP'!$A$2:$XFC$10000,MATCH(D$1,'Mediana Anual Selic TOP 5 LP'!$A$2:$XDF$2,0),FALSE)=0,NA(),VLOOKUP(A108,'Mediana Anual Selic TOP 5 LP'!$A$2:$XFC$10000,MATCH(D$1,'Mediana Anual Selic TOP 5 LP'!$A$2:$XDF$2,0),FALSE))</f>
        <v>8.25</v>
      </c>
      <c r="E108" s="21">
        <f>IF(VLOOKUP(A108,'Mediana Anual Selic TOP 5 LP'!$A$2:$XFC$10000,MATCH(E$1,'Mediana Anual Selic TOP 5 LP'!$A$2:$XDF$2,0),FALSE)=0,NA(),VLOOKUP(A108,'Mediana Anual Selic TOP 5 LP'!$A$2:$XFC$10000,MATCH(E$1,'Mediana Anual Selic TOP 5 LP'!$A$2:$XDF$2,0),FALSE))</f>
        <v>8.25</v>
      </c>
      <c r="F108" s="21" t="e">
        <f>IF(VLOOKUP(A108,'Mediana Anual Selic TOP 5 LP'!$A$2:$XFC$10000,MATCH(F$1,'Mediana Anual Selic TOP 5 LP'!$A$2:$XDF$2,0),FALSE)=0,NA(),VLOOKUP(A108,'Mediana Anual Selic TOP 5 LP'!$A$2:$XFC$10000,MATCH(F$1,'Mediana Anual Selic TOP 5 LP'!$A$2:$XDF$2,0),FALSE))</f>
        <v>#N/A</v>
      </c>
    </row>
    <row r="109" spans="1:6" x14ac:dyDescent="0.3">
      <c r="A109" s="20">
        <v>44719</v>
      </c>
      <c r="B109" s="21">
        <f>IF(VLOOKUP(A109,'Mediana Anual Selic TOP 5 LP'!$A$2:$XFC$10000,MATCH(B$1,'Mediana Anual Selic TOP 5 LP'!$A$2:$XDF$2,0),FALSE)=0,NA(),VLOOKUP(A109,'Mediana Anual Selic TOP 5 LP'!$A$2:$XFC$10000,MATCH(B$1,'Mediana Anual Selic TOP 5 LP'!$A$2:$XDF$2,0),FALSE))</f>
        <v>12</v>
      </c>
      <c r="C109" s="21">
        <f>IF(VLOOKUP(A109,'Mediana Anual Selic TOP 5 LP'!$A$2:$XFC$10000,MATCH(C$1,'Mediana Anual Selic TOP 5 LP'!$A$2:$XDF$2,0),FALSE)=0,NA(),VLOOKUP(A109,'Mediana Anual Selic TOP 5 LP'!$A$2:$XFC$10000,MATCH(C$1,'Mediana Anual Selic TOP 5 LP'!$A$2:$XDF$2,0),FALSE))</f>
        <v>9.75</v>
      </c>
      <c r="D109" s="21">
        <f>IF(VLOOKUP(A109,'Mediana Anual Selic TOP 5 LP'!$A$2:$XFC$10000,MATCH(D$1,'Mediana Anual Selic TOP 5 LP'!$A$2:$XDF$2,0),FALSE)=0,NA(),VLOOKUP(A109,'Mediana Anual Selic TOP 5 LP'!$A$2:$XFC$10000,MATCH(D$1,'Mediana Anual Selic TOP 5 LP'!$A$2:$XDF$2,0),FALSE))</f>
        <v>8.25</v>
      </c>
      <c r="E109" s="21">
        <f>IF(VLOOKUP(A109,'Mediana Anual Selic TOP 5 LP'!$A$2:$XFC$10000,MATCH(E$1,'Mediana Anual Selic TOP 5 LP'!$A$2:$XDF$2,0),FALSE)=0,NA(),VLOOKUP(A109,'Mediana Anual Selic TOP 5 LP'!$A$2:$XFC$10000,MATCH(E$1,'Mediana Anual Selic TOP 5 LP'!$A$2:$XDF$2,0),FALSE))</f>
        <v>8.25</v>
      </c>
      <c r="F109" s="21" t="e">
        <f>IF(VLOOKUP(A109,'Mediana Anual Selic TOP 5 LP'!$A$2:$XFC$10000,MATCH(F$1,'Mediana Anual Selic TOP 5 LP'!$A$2:$XDF$2,0),FALSE)=0,NA(),VLOOKUP(A109,'Mediana Anual Selic TOP 5 LP'!$A$2:$XFC$10000,MATCH(F$1,'Mediana Anual Selic TOP 5 LP'!$A$2:$XDF$2,0),FALSE))</f>
        <v>#N/A</v>
      </c>
    </row>
    <row r="110" spans="1:6" x14ac:dyDescent="0.3">
      <c r="A110" s="20">
        <v>44720</v>
      </c>
      <c r="B110" s="21">
        <f>IF(VLOOKUP(A110,'Mediana Anual Selic TOP 5 LP'!$A$2:$XFC$10000,MATCH(B$1,'Mediana Anual Selic TOP 5 LP'!$A$2:$XDF$2,0),FALSE)=0,NA(),VLOOKUP(A110,'Mediana Anual Selic TOP 5 LP'!$A$2:$XFC$10000,MATCH(B$1,'Mediana Anual Selic TOP 5 LP'!$A$2:$XDF$2,0),FALSE))</f>
        <v>12</v>
      </c>
      <c r="C110" s="21">
        <f>IF(VLOOKUP(A110,'Mediana Anual Selic TOP 5 LP'!$A$2:$XFC$10000,MATCH(C$1,'Mediana Anual Selic TOP 5 LP'!$A$2:$XDF$2,0),FALSE)=0,NA(),VLOOKUP(A110,'Mediana Anual Selic TOP 5 LP'!$A$2:$XFC$10000,MATCH(C$1,'Mediana Anual Selic TOP 5 LP'!$A$2:$XDF$2,0),FALSE))</f>
        <v>9.75</v>
      </c>
      <c r="D110" s="21">
        <f>IF(VLOOKUP(A110,'Mediana Anual Selic TOP 5 LP'!$A$2:$XFC$10000,MATCH(D$1,'Mediana Anual Selic TOP 5 LP'!$A$2:$XDF$2,0),FALSE)=0,NA(),VLOOKUP(A110,'Mediana Anual Selic TOP 5 LP'!$A$2:$XFC$10000,MATCH(D$1,'Mediana Anual Selic TOP 5 LP'!$A$2:$XDF$2,0),FALSE))</f>
        <v>8.25</v>
      </c>
      <c r="E110" s="21">
        <f>IF(VLOOKUP(A110,'Mediana Anual Selic TOP 5 LP'!$A$2:$XFC$10000,MATCH(E$1,'Mediana Anual Selic TOP 5 LP'!$A$2:$XDF$2,0),FALSE)=0,NA(),VLOOKUP(A110,'Mediana Anual Selic TOP 5 LP'!$A$2:$XFC$10000,MATCH(E$1,'Mediana Anual Selic TOP 5 LP'!$A$2:$XDF$2,0),FALSE))</f>
        <v>8.25</v>
      </c>
      <c r="F110" s="21" t="e">
        <f>IF(VLOOKUP(A110,'Mediana Anual Selic TOP 5 LP'!$A$2:$XFC$10000,MATCH(F$1,'Mediana Anual Selic TOP 5 LP'!$A$2:$XDF$2,0),FALSE)=0,NA(),VLOOKUP(A110,'Mediana Anual Selic TOP 5 LP'!$A$2:$XFC$10000,MATCH(F$1,'Mediana Anual Selic TOP 5 LP'!$A$2:$XDF$2,0),FALSE))</f>
        <v>#N/A</v>
      </c>
    </row>
    <row r="111" spans="1:6" x14ac:dyDescent="0.3">
      <c r="A111" s="20">
        <v>44721</v>
      </c>
      <c r="B111" s="21">
        <f>IF(VLOOKUP(A111,'Mediana Anual Selic TOP 5 LP'!$A$2:$XFC$10000,MATCH(B$1,'Mediana Anual Selic TOP 5 LP'!$A$2:$XDF$2,0),FALSE)=0,NA(),VLOOKUP(A111,'Mediana Anual Selic TOP 5 LP'!$A$2:$XFC$10000,MATCH(B$1,'Mediana Anual Selic TOP 5 LP'!$A$2:$XDF$2,0),FALSE))</f>
        <v>12</v>
      </c>
      <c r="C111" s="21">
        <f>IF(VLOOKUP(A111,'Mediana Anual Selic TOP 5 LP'!$A$2:$XFC$10000,MATCH(C$1,'Mediana Anual Selic TOP 5 LP'!$A$2:$XDF$2,0),FALSE)=0,NA(),VLOOKUP(A111,'Mediana Anual Selic TOP 5 LP'!$A$2:$XFC$10000,MATCH(C$1,'Mediana Anual Selic TOP 5 LP'!$A$2:$XDF$2,0),FALSE))</f>
        <v>9.75</v>
      </c>
      <c r="D111" s="21">
        <f>IF(VLOOKUP(A111,'Mediana Anual Selic TOP 5 LP'!$A$2:$XFC$10000,MATCH(D$1,'Mediana Anual Selic TOP 5 LP'!$A$2:$XDF$2,0),FALSE)=0,NA(),VLOOKUP(A111,'Mediana Anual Selic TOP 5 LP'!$A$2:$XFC$10000,MATCH(D$1,'Mediana Anual Selic TOP 5 LP'!$A$2:$XDF$2,0),FALSE))</f>
        <v>8.25</v>
      </c>
      <c r="E111" s="21">
        <f>IF(VLOOKUP(A111,'Mediana Anual Selic TOP 5 LP'!$A$2:$XFC$10000,MATCH(E$1,'Mediana Anual Selic TOP 5 LP'!$A$2:$XDF$2,0),FALSE)=0,NA(),VLOOKUP(A111,'Mediana Anual Selic TOP 5 LP'!$A$2:$XFC$10000,MATCH(E$1,'Mediana Anual Selic TOP 5 LP'!$A$2:$XDF$2,0),FALSE))</f>
        <v>8.25</v>
      </c>
      <c r="F111" s="21" t="e">
        <f>IF(VLOOKUP(A111,'Mediana Anual Selic TOP 5 LP'!$A$2:$XFC$10000,MATCH(F$1,'Mediana Anual Selic TOP 5 LP'!$A$2:$XDF$2,0),FALSE)=0,NA(),VLOOKUP(A111,'Mediana Anual Selic TOP 5 LP'!$A$2:$XFC$10000,MATCH(F$1,'Mediana Anual Selic TOP 5 LP'!$A$2:$XDF$2,0),FALSE))</f>
        <v>#N/A</v>
      </c>
    </row>
    <row r="112" spans="1:6" x14ac:dyDescent="0.3">
      <c r="A112" s="20">
        <v>44722</v>
      </c>
      <c r="B112" s="21">
        <f>IF(VLOOKUP(A112,'Mediana Anual Selic TOP 5 LP'!$A$2:$XFC$10000,MATCH(B$1,'Mediana Anual Selic TOP 5 LP'!$A$2:$XDF$2,0),FALSE)=0,NA(),VLOOKUP(A112,'Mediana Anual Selic TOP 5 LP'!$A$2:$XFC$10000,MATCH(B$1,'Mediana Anual Selic TOP 5 LP'!$A$2:$XDF$2,0),FALSE))</f>
        <v>12</v>
      </c>
      <c r="C112" s="21">
        <f>IF(VLOOKUP(A112,'Mediana Anual Selic TOP 5 LP'!$A$2:$XFC$10000,MATCH(C$1,'Mediana Anual Selic TOP 5 LP'!$A$2:$XDF$2,0),FALSE)=0,NA(),VLOOKUP(A112,'Mediana Anual Selic TOP 5 LP'!$A$2:$XFC$10000,MATCH(C$1,'Mediana Anual Selic TOP 5 LP'!$A$2:$XDF$2,0),FALSE))</f>
        <v>9.75</v>
      </c>
      <c r="D112" s="21">
        <f>IF(VLOOKUP(A112,'Mediana Anual Selic TOP 5 LP'!$A$2:$XFC$10000,MATCH(D$1,'Mediana Anual Selic TOP 5 LP'!$A$2:$XDF$2,0),FALSE)=0,NA(),VLOOKUP(A112,'Mediana Anual Selic TOP 5 LP'!$A$2:$XFC$10000,MATCH(D$1,'Mediana Anual Selic TOP 5 LP'!$A$2:$XDF$2,0),FALSE))</f>
        <v>8.25</v>
      </c>
      <c r="E112" s="21">
        <f>IF(VLOOKUP(A112,'Mediana Anual Selic TOP 5 LP'!$A$2:$XFC$10000,MATCH(E$1,'Mediana Anual Selic TOP 5 LP'!$A$2:$XDF$2,0),FALSE)=0,NA(),VLOOKUP(A112,'Mediana Anual Selic TOP 5 LP'!$A$2:$XFC$10000,MATCH(E$1,'Mediana Anual Selic TOP 5 LP'!$A$2:$XDF$2,0),FALSE))</f>
        <v>8.25</v>
      </c>
      <c r="F112" s="21" t="e">
        <f>IF(VLOOKUP(A112,'Mediana Anual Selic TOP 5 LP'!$A$2:$XFC$10000,MATCH(F$1,'Mediana Anual Selic TOP 5 LP'!$A$2:$XDF$2,0),FALSE)=0,NA(),VLOOKUP(A112,'Mediana Anual Selic TOP 5 LP'!$A$2:$XFC$10000,MATCH(F$1,'Mediana Anual Selic TOP 5 LP'!$A$2:$XDF$2,0),FALSE))</f>
        <v>#N/A</v>
      </c>
    </row>
    <row r="113" spans="1:6" x14ac:dyDescent="0.3">
      <c r="A113" s="20">
        <v>44725</v>
      </c>
      <c r="B113" s="21">
        <f>IF(VLOOKUP(A113,'Mediana Anual Selic TOP 5 LP'!$A$2:$XFC$10000,MATCH(B$1,'Mediana Anual Selic TOP 5 LP'!$A$2:$XDF$2,0),FALSE)=0,NA(),VLOOKUP(A113,'Mediana Anual Selic TOP 5 LP'!$A$2:$XFC$10000,MATCH(B$1,'Mediana Anual Selic TOP 5 LP'!$A$2:$XDF$2,0),FALSE))</f>
        <v>12</v>
      </c>
      <c r="C113" s="21">
        <f>IF(VLOOKUP(A113,'Mediana Anual Selic TOP 5 LP'!$A$2:$XFC$10000,MATCH(C$1,'Mediana Anual Selic TOP 5 LP'!$A$2:$XDF$2,0),FALSE)=0,NA(),VLOOKUP(A113,'Mediana Anual Selic TOP 5 LP'!$A$2:$XFC$10000,MATCH(C$1,'Mediana Anual Selic TOP 5 LP'!$A$2:$XDF$2,0),FALSE))</f>
        <v>9.75</v>
      </c>
      <c r="D113" s="21">
        <f>IF(VLOOKUP(A113,'Mediana Anual Selic TOP 5 LP'!$A$2:$XFC$10000,MATCH(D$1,'Mediana Anual Selic TOP 5 LP'!$A$2:$XDF$2,0),FALSE)=0,NA(),VLOOKUP(A113,'Mediana Anual Selic TOP 5 LP'!$A$2:$XFC$10000,MATCH(D$1,'Mediana Anual Selic TOP 5 LP'!$A$2:$XDF$2,0),FALSE))</f>
        <v>8.25</v>
      </c>
      <c r="E113" s="21">
        <f>IF(VLOOKUP(A113,'Mediana Anual Selic TOP 5 LP'!$A$2:$XFC$10000,MATCH(E$1,'Mediana Anual Selic TOP 5 LP'!$A$2:$XDF$2,0),FALSE)=0,NA(),VLOOKUP(A113,'Mediana Anual Selic TOP 5 LP'!$A$2:$XFC$10000,MATCH(E$1,'Mediana Anual Selic TOP 5 LP'!$A$2:$XDF$2,0),FALSE))</f>
        <v>8.25</v>
      </c>
      <c r="F113" s="21" t="e">
        <f>IF(VLOOKUP(A113,'Mediana Anual Selic TOP 5 LP'!$A$2:$XFC$10000,MATCH(F$1,'Mediana Anual Selic TOP 5 LP'!$A$2:$XDF$2,0),FALSE)=0,NA(),VLOOKUP(A113,'Mediana Anual Selic TOP 5 LP'!$A$2:$XFC$10000,MATCH(F$1,'Mediana Anual Selic TOP 5 LP'!$A$2:$XDF$2,0),FALSE))</f>
        <v>#N/A</v>
      </c>
    </row>
    <row r="114" spans="1:6" x14ac:dyDescent="0.3">
      <c r="A114" s="20">
        <v>44726</v>
      </c>
      <c r="B114" s="21">
        <f>IF(VLOOKUP(A114,'Mediana Anual Selic TOP 5 LP'!$A$2:$XFC$10000,MATCH(B$1,'Mediana Anual Selic TOP 5 LP'!$A$2:$XDF$2,0),FALSE)=0,NA(),VLOOKUP(A114,'Mediana Anual Selic TOP 5 LP'!$A$2:$XFC$10000,MATCH(B$1,'Mediana Anual Selic TOP 5 LP'!$A$2:$XDF$2,0),FALSE))</f>
        <v>12</v>
      </c>
      <c r="C114" s="21">
        <f>IF(VLOOKUP(A114,'Mediana Anual Selic TOP 5 LP'!$A$2:$XFC$10000,MATCH(C$1,'Mediana Anual Selic TOP 5 LP'!$A$2:$XDF$2,0),FALSE)=0,NA(),VLOOKUP(A114,'Mediana Anual Selic TOP 5 LP'!$A$2:$XFC$10000,MATCH(C$1,'Mediana Anual Selic TOP 5 LP'!$A$2:$XDF$2,0),FALSE))</f>
        <v>9.75</v>
      </c>
      <c r="D114" s="21">
        <f>IF(VLOOKUP(A114,'Mediana Anual Selic TOP 5 LP'!$A$2:$XFC$10000,MATCH(D$1,'Mediana Anual Selic TOP 5 LP'!$A$2:$XDF$2,0),FALSE)=0,NA(),VLOOKUP(A114,'Mediana Anual Selic TOP 5 LP'!$A$2:$XFC$10000,MATCH(D$1,'Mediana Anual Selic TOP 5 LP'!$A$2:$XDF$2,0),FALSE))</f>
        <v>8.25</v>
      </c>
      <c r="E114" s="21">
        <f>IF(VLOOKUP(A114,'Mediana Anual Selic TOP 5 LP'!$A$2:$XFC$10000,MATCH(E$1,'Mediana Anual Selic TOP 5 LP'!$A$2:$XDF$2,0),FALSE)=0,NA(),VLOOKUP(A114,'Mediana Anual Selic TOP 5 LP'!$A$2:$XFC$10000,MATCH(E$1,'Mediana Anual Selic TOP 5 LP'!$A$2:$XDF$2,0),FALSE))</f>
        <v>8.25</v>
      </c>
      <c r="F114" s="21" t="e">
        <f>IF(VLOOKUP(A114,'Mediana Anual Selic TOP 5 LP'!$A$2:$XFC$10000,MATCH(F$1,'Mediana Anual Selic TOP 5 LP'!$A$2:$XDF$2,0),FALSE)=0,NA(),VLOOKUP(A114,'Mediana Anual Selic TOP 5 LP'!$A$2:$XFC$10000,MATCH(F$1,'Mediana Anual Selic TOP 5 LP'!$A$2:$XDF$2,0),FALSE))</f>
        <v>#N/A</v>
      </c>
    </row>
    <row r="115" spans="1:6" x14ac:dyDescent="0.3">
      <c r="A115" s="20">
        <v>44727</v>
      </c>
      <c r="B115" s="21">
        <f>IF(VLOOKUP(A115,'Mediana Anual Selic TOP 5 LP'!$A$2:$XFC$10000,MATCH(B$1,'Mediana Anual Selic TOP 5 LP'!$A$2:$XDF$2,0),FALSE)=0,NA(),VLOOKUP(A115,'Mediana Anual Selic TOP 5 LP'!$A$2:$XFC$10000,MATCH(B$1,'Mediana Anual Selic TOP 5 LP'!$A$2:$XDF$2,0),FALSE))</f>
        <v>12</v>
      </c>
      <c r="C115" s="21">
        <f>IF(VLOOKUP(A115,'Mediana Anual Selic TOP 5 LP'!$A$2:$XFC$10000,MATCH(C$1,'Mediana Anual Selic TOP 5 LP'!$A$2:$XDF$2,0),FALSE)=0,NA(),VLOOKUP(A115,'Mediana Anual Selic TOP 5 LP'!$A$2:$XFC$10000,MATCH(C$1,'Mediana Anual Selic TOP 5 LP'!$A$2:$XDF$2,0),FALSE))</f>
        <v>9.75</v>
      </c>
      <c r="D115" s="21">
        <f>IF(VLOOKUP(A115,'Mediana Anual Selic TOP 5 LP'!$A$2:$XFC$10000,MATCH(D$1,'Mediana Anual Selic TOP 5 LP'!$A$2:$XDF$2,0),FALSE)=0,NA(),VLOOKUP(A115,'Mediana Anual Selic TOP 5 LP'!$A$2:$XFC$10000,MATCH(D$1,'Mediana Anual Selic TOP 5 LP'!$A$2:$XDF$2,0),FALSE))</f>
        <v>8.25</v>
      </c>
      <c r="E115" s="21">
        <f>IF(VLOOKUP(A115,'Mediana Anual Selic TOP 5 LP'!$A$2:$XFC$10000,MATCH(E$1,'Mediana Anual Selic TOP 5 LP'!$A$2:$XDF$2,0),FALSE)=0,NA(),VLOOKUP(A115,'Mediana Anual Selic TOP 5 LP'!$A$2:$XFC$10000,MATCH(E$1,'Mediana Anual Selic TOP 5 LP'!$A$2:$XDF$2,0),FALSE))</f>
        <v>8.25</v>
      </c>
      <c r="F115" s="21" t="e">
        <f>IF(VLOOKUP(A115,'Mediana Anual Selic TOP 5 LP'!$A$2:$XFC$10000,MATCH(F$1,'Mediana Anual Selic TOP 5 LP'!$A$2:$XDF$2,0),FALSE)=0,NA(),VLOOKUP(A115,'Mediana Anual Selic TOP 5 LP'!$A$2:$XFC$10000,MATCH(F$1,'Mediana Anual Selic TOP 5 LP'!$A$2:$XDF$2,0),FALSE))</f>
        <v>#N/A</v>
      </c>
    </row>
    <row r="116" spans="1:6" x14ac:dyDescent="0.3">
      <c r="A116" s="20">
        <v>44729</v>
      </c>
      <c r="B116" s="21">
        <f>IF(VLOOKUP(A116,'Mediana Anual Selic TOP 5 LP'!$A$2:$XFC$10000,MATCH(B$1,'Mediana Anual Selic TOP 5 LP'!$A$2:$XDF$2,0),FALSE)=0,NA(),VLOOKUP(A116,'Mediana Anual Selic TOP 5 LP'!$A$2:$XFC$10000,MATCH(B$1,'Mediana Anual Selic TOP 5 LP'!$A$2:$XDF$2,0),FALSE))</f>
        <v>12</v>
      </c>
      <c r="C116" s="21">
        <f>IF(VLOOKUP(A116,'Mediana Anual Selic TOP 5 LP'!$A$2:$XFC$10000,MATCH(C$1,'Mediana Anual Selic TOP 5 LP'!$A$2:$XDF$2,0),FALSE)=0,NA(),VLOOKUP(A116,'Mediana Anual Selic TOP 5 LP'!$A$2:$XFC$10000,MATCH(C$1,'Mediana Anual Selic TOP 5 LP'!$A$2:$XDF$2,0),FALSE))</f>
        <v>9.75</v>
      </c>
      <c r="D116" s="21">
        <f>IF(VLOOKUP(A116,'Mediana Anual Selic TOP 5 LP'!$A$2:$XFC$10000,MATCH(D$1,'Mediana Anual Selic TOP 5 LP'!$A$2:$XDF$2,0),FALSE)=0,NA(),VLOOKUP(A116,'Mediana Anual Selic TOP 5 LP'!$A$2:$XFC$10000,MATCH(D$1,'Mediana Anual Selic TOP 5 LP'!$A$2:$XDF$2,0),FALSE))</f>
        <v>8.25</v>
      </c>
      <c r="E116" s="21">
        <f>IF(VLOOKUP(A116,'Mediana Anual Selic TOP 5 LP'!$A$2:$XFC$10000,MATCH(E$1,'Mediana Anual Selic TOP 5 LP'!$A$2:$XDF$2,0),FALSE)=0,NA(),VLOOKUP(A116,'Mediana Anual Selic TOP 5 LP'!$A$2:$XFC$10000,MATCH(E$1,'Mediana Anual Selic TOP 5 LP'!$A$2:$XDF$2,0),FALSE))</f>
        <v>8.25</v>
      </c>
      <c r="F116" s="21" t="e">
        <f>IF(VLOOKUP(A116,'Mediana Anual Selic TOP 5 LP'!$A$2:$XFC$10000,MATCH(F$1,'Mediana Anual Selic TOP 5 LP'!$A$2:$XDF$2,0),FALSE)=0,NA(),VLOOKUP(A116,'Mediana Anual Selic TOP 5 LP'!$A$2:$XFC$10000,MATCH(F$1,'Mediana Anual Selic TOP 5 LP'!$A$2:$XDF$2,0),FALSE))</f>
        <v>#N/A</v>
      </c>
    </row>
    <row r="117" spans="1:6" x14ac:dyDescent="0.3">
      <c r="A117" s="20">
        <v>44732</v>
      </c>
      <c r="B117" s="21">
        <f>IF(VLOOKUP(A117,'Mediana Anual Selic TOP 5 LP'!$A$2:$XFC$10000,MATCH(B$1,'Mediana Anual Selic TOP 5 LP'!$A$2:$XDF$2,0),FALSE)=0,NA(),VLOOKUP(A117,'Mediana Anual Selic TOP 5 LP'!$A$2:$XFC$10000,MATCH(B$1,'Mediana Anual Selic TOP 5 LP'!$A$2:$XDF$2,0),FALSE))</f>
        <v>12</v>
      </c>
      <c r="C117" s="21">
        <f>IF(VLOOKUP(A117,'Mediana Anual Selic TOP 5 LP'!$A$2:$XFC$10000,MATCH(C$1,'Mediana Anual Selic TOP 5 LP'!$A$2:$XDF$2,0),FALSE)=0,NA(),VLOOKUP(A117,'Mediana Anual Selic TOP 5 LP'!$A$2:$XFC$10000,MATCH(C$1,'Mediana Anual Selic TOP 5 LP'!$A$2:$XDF$2,0),FALSE))</f>
        <v>9.75</v>
      </c>
      <c r="D117" s="21">
        <f>IF(VLOOKUP(A117,'Mediana Anual Selic TOP 5 LP'!$A$2:$XFC$10000,MATCH(D$1,'Mediana Anual Selic TOP 5 LP'!$A$2:$XDF$2,0),FALSE)=0,NA(),VLOOKUP(A117,'Mediana Anual Selic TOP 5 LP'!$A$2:$XFC$10000,MATCH(D$1,'Mediana Anual Selic TOP 5 LP'!$A$2:$XDF$2,0),FALSE))</f>
        <v>8.25</v>
      </c>
      <c r="E117" s="21">
        <f>IF(VLOOKUP(A117,'Mediana Anual Selic TOP 5 LP'!$A$2:$XFC$10000,MATCH(E$1,'Mediana Anual Selic TOP 5 LP'!$A$2:$XDF$2,0),FALSE)=0,NA(),VLOOKUP(A117,'Mediana Anual Selic TOP 5 LP'!$A$2:$XFC$10000,MATCH(E$1,'Mediana Anual Selic TOP 5 LP'!$A$2:$XDF$2,0),FALSE))</f>
        <v>8.25</v>
      </c>
      <c r="F117" s="21" t="e">
        <f>IF(VLOOKUP(A117,'Mediana Anual Selic TOP 5 LP'!$A$2:$XFC$10000,MATCH(F$1,'Mediana Anual Selic TOP 5 LP'!$A$2:$XDF$2,0),FALSE)=0,NA(),VLOOKUP(A117,'Mediana Anual Selic TOP 5 LP'!$A$2:$XFC$10000,MATCH(F$1,'Mediana Anual Selic TOP 5 LP'!$A$2:$XDF$2,0),FALSE))</f>
        <v>#N/A</v>
      </c>
    </row>
    <row r="118" spans="1:6" x14ac:dyDescent="0.3">
      <c r="A118" s="20">
        <v>44733</v>
      </c>
      <c r="B118" s="21">
        <f>IF(VLOOKUP(A118,'Mediana Anual Selic TOP 5 LP'!$A$2:$XFC$10000,MATCH(B$1,'Mediana Anual Selic TOP 5 LP'!$A$2:$XDF$2,0),FALSE)=0,NA(),VLOOKUP(A118,'Mediana Anual Selic TOP 5 LP'!$A$2:$XFC$10000,MATCH(B$1,'Mediana Anual Selic TOP 5 LP'!$A$2:$XDF$2,0),FALSE))</f>
        <v>12</v>
      </c>
      <c r="C118" s="21">
        <f>IF(VLOOKUP(A118,'Mediana Anual Selic TOP 5 LP'!$A$2:$XFC$10000,MATCH(C$1,'Mediana Anual Selic TOP 5 LP'!$A$2:$XDF$2,0),FALSE)=0,NA(),VLOOKUP(A118,'Mediana Anual Selic TOP 5 LP'!$A$2:$XFC$10000,MATCH(C$1,'Mediana Anual Selic TOP 5 LP'!$A$2:$XDF$2,0),FALSE))</f>
        <v>9.75</v>
      </c>
      <c r="D118" s="21">
        <f>IF(VLOOKUP(A118,'Mediana Anual Selic TOP 5 LP'!$A$2:$XFC$10000,MATCH(D$1,'Mediana Anual Selic TOP 5 LP'!$A$2:$XDF$2,0),FALSE)=0,NA(),VLOOKUP(A118,'Mediana Anual Selic TOP 5 LP'!$A$2:$XFC$10000,MATCH(D$1,'Mediana Anual Selic TOP 5 LP'!$A$2:$XDF$2,0),FALSE))</f>
        <v>8.25</v>
      </c>
      <c r="E118" s="21">
        <f>IF(VLOOKUP(A118,'Mediana Anual Selic TOP 5 LP'!$A$2:$XFC$10000,MATCH(E$1,'Mediana Anual Selic TOP 5 LP'!$A$2:$XDF$2,0),FALSE)=0,NA(),VLOOKUP(A118,'Mediana Anual Selic TOP 5 LP'!$A$2:$XFC$10000,MATCH(E$1,'Mediana Anual Selic TOP 5 LP'!$A$2:$XDF$2,0),FALSE))</f>
        <v>8.25</v>
      </c>
      <c r="F118" s="21" t="e">
        <f>IF(VLOOKUP(A118,'Mediana Anual Selic TOP 5 LP'!$A$2:$XFC$10000,MATCH(F$1,'Mediana Anual Selic TOP 5 LP'!$A$2:$XDF$2,0),FALSE)=0,NA(),VLOOKUP(A118,'Mediana Anual Selic TOP 5 LP'!$A$2:$XFC$10000,MATCH(F$1,'Mediana Anual Selic TOP 5 LP'!$A$2:$XDF$2,0),FALSE))</f>
        <v>#N/A</v>
      </c>
    </row>
    <row r="119" spans="1:6" x14ac:dyDescent="0.3">
      <c r="A119" s="20">
        <v>44734</v>
      </c>
      <c r="B119" s="21">
        <f>IF(VLOOKUP(A119,'Mediana Anual Selic TOP 5 LP'!$A$2:$XFC$10000,MATCH(B$1,'Mediana Anual Selic TOP 5 LP'!$A$2:$XDF$2,0),FALSE)=0,NA(),VLOOKUP(A119,'Mediana Anual Selic TOP 5 LP'!$A$2:$XFC$10000,MATCH(B$1,'Mediana Anual Selic TOP 5 LP'!$A$2:$XDF$2,0),FALSE))</f>
        <v>12</v>
      </c>
      <c r="C119" s="21">
        <f>IF(VLOOKUP(A119,'Mediana Anual Selic TOP 5 LP'!$A$2:$XFC$10000,MATCH(C$1,'Mediana Anual Selic TOP 5 LP'!$A$2:$XDF$2,0),FALSE)=0,NA(),VLOOKUP(A119,'Mediana Anual Selic TOP 5 LP'!$A$2:$XFC$10000,MATCH(C$1,'Mediana Anual Selic TOP 5 LP'!$A$2:$XDF$2,0),FALSE))</f>
        <v>9.75</v>
      </c>
      <c r="D119" s="21">
        <f>IF(VLOOKUP(A119,'Mediana Anual Selic TOP 5 LP'!$A$2:$XFC$10000,MATCH(D$1,'Mediana Anual Selic TOP 5 LP'!$A$2:$XDF$2,0),FALSE)=0,NA(),VLOOKUP(A119,'Mediana Anual Selic TOP 5 LP'!$A$2:$XFC$10000,MATCH(D$1,'Mediana Anual Selic TOP 5 LP'!$A$2:$XDF$2,0),FALSE))</f>
        <v>8.25</v>
      </c>
      <c r="E119" s="21">
        <f>IF(VLOOKUP(A119,'Mediana Anual Selic TOP 5 LP'!$A$2:$XFC$10000,MATCH(E$1,'Mediana Anual Selic TOP 5 LP'!$A$2:$XDF$2,0),FALSE)=0,NA(),VLOOKUP(A119,'Mediana Anual Selic TOP 5 LP'!$A$2:$XFC$10000,MATCH(E$1,'Mediana Anual Selic TOP 5 LP'!$A$2:$XDF$2,0),FALSE))</f>
        <v>8.25</v>
      </c>
      <c r="F119" s="21" t="e">
        <f>IF(VLOOKUP(A119,'Mediana Anual Selic TOP 5 LP'!$A$2:$XFC$10000,MATCH(F$1,'Mediana Anual Selic TOP 5 LP'!$A$2:$XDF$2,0),FALSE)=0,NA(),VLOOKUP(A119,'Mediana Anual Selic TOP 5 LP'!$A$2:$XFC$10000,MATCH(F$1,'Mediana Anual Selic TOP 5 LP'!$A$2:$XDF$2,0),FALSE))</f>
        <v>#N/A</v>
      </c>
    </row>
    <row r="120" spans="1:6" x14ac:dyDescent="0.3">
      <c r="A120" s="20">
        <v>44735</v>
      </c>
      <c r="B120" s="21">
        <f>IF(VLOOKUP(A120,'Mediana Anual Selic TOP 5 LP'!$A$2:$XFC$10000,MATCH(B$1,'Mediana Anual Selic TOP 5 LP'!$A$2:$XDF$2,0),FALSE)=0,NA(),VLOOKUP(A120,'Mediana Anual Selic TOP 5 LP'!$A$2:$XFC$10000,MATCH(B$1,'Mediana Anual Selic TOP 5 LP'!$A$2:$XDF$2,0),FALSE))</f>
        <v>12</v>
      </c>
      <c r="C120" s="21">
        <f>IF(VLOOKUP(A120,'Mediana Anual Selic TOP 5 LP'!$A$2:$XFC$10000,MATCH(C$1,'Mediana Anual Selic TOP 5 LP'!$A$2:$XDF$2,0),FALSE)=0,NA(),VLOOKUP(A120,'Mediana Anual Selic TOP 5 LP'!$A$2:$XFC$10000,MATCH(C$1,'Mediana Anual Selic TOP 5 LP'!$A$2:$XDF$2,0),FALSE))</f>
        <v>9.75</v>
      </c>
      <c r="D120" s="21">
        <f>IF(VLOOKUP(A120,'Mediana Anual Selic TOP 5 LP'!$A$2:$XFC$10000,MATCH(D$1,'Mediana Anual Selic TOP 5 LP'!$A$2:$XDF$2,0),FALSE)=0,NA(),VLOOKUP(A120,'Mediana Anual Selic TOP 5 LP'!$A$2:$XFC$10000,MATCH(D$1,'Mediana Anual Selic TOP 5 LP'!$A$2:$XDF$2,0),FALSE))</f>
        <v>8.25</v>
      </c>
      <c r="E120" s="21">
        <f>IF(VLOOKUP(A120,'Mediana Anual Selic TOP 5 LP'!$A$2:$XFC$10000,MATCH(E$1,'Mediana Anual Selic TOP 5 LP'!$A$2:$XDF$2,0),FALSE)=0,NA(),VLOOKUP(A120,'Mediana Anual Selic TOP 5 LP'!$A$2:$XFC$10000,MATCH(E$1,'Mediana Anual Selic TOP 5 LP'!$A$2:$XDF$2,0),FALSE))</f>
        <v>8.25</v>
      </c>
      <c r="F120" s="21" t="e">
        <f>IF(VLOOKUP(A120,'Mediana Anual Selic TOP 5 LP'!$A$2:$XFC$10000,MATCH(F$1,'Mediana Anual Selic TOP 5 LP'!$A$2:$XDF$2,0),FALSE)=0,NA(),VLOOKUP(A120,'Mediana Anual Selic TOP 5 LP'!$A$2:$XFC$10000,MATCH(F$1,'Mediana Anual Selic TOP 5 LP'!$A$2:$XDF$2,0),FALSE))</f>
        <v>#N/A</v>
      </c>
    </row>
    <row r="121" spans="1:6" x14ac:dyDescent="0.3">
      <c r="A121" s="20">
        <v>44736</v>
      </c>
      <c r="B121" s="21">
        <f>IF(VLOOKUP(A121,'Mediana Anual Selic TOP 5 LP'!$A$2:$XFC$10000,MATCH(B$1,'Mediana Anual Selic TOP 5 LP'!$A$2:$XDF$2,0),FALSE)=0,NA(),VLOOKUP(A121,'Mediana Anual Selic TOP 5 LP'!$A$2:$XFC$10000,MATCH(B$1,'Mediana Anual Selic TOP 5 LP'!$A$2:$XDF$2,0),FALSE))</f>
        <v>12</v>
      </c>
      <c r="C121" s="21">
        <f>IF(VLOOKUP(A121,'Mediana Anual Selic TOP 5 LP'!$A$2:$XFC$10000,MATCH(C$1,'Mediana Anual Selic TOP 5 LP'!$A$2:$XDF$2,0),FALSE)=0,NA(),VLOOKUP(A121,'Mediana Anual Selic TOP 5 LP'!$A$2:$XFC$10000,MATCH(C$1,'Mediana Anual Selic TOP 5 LP'!$A$2:$XDF$2,0),FALSE))</f>
        <v>9.75</v>
      </c>
      <c r="D121" s="21">
        <f>IF(VLOOKUP(A121,'Mediana Anual Selic TOP 5 LP'!$A$2:$XFC$10000,MATCH(D$1,'Mediana Anual Selic TOP 5 LP'!$A$2:$XDF$2,0),FALSE)=0,NA(),VLOOKUP(A121,'Mediana Anual Selic TOP 5 LP'!$A$2:$XFC$10000,MATCH(D$1,'Mediana Anual Selic TOP 5 LP'!$A$2:$XDF$2,0),FALSE))</f>
        <v>8.25</v>
      </c>
      <c r="E121" s="21">
        <f>IF(VLOOKUP(A121,'Mediana Anual Selic TOP 5 LP'!$A$2:$XFC$10000,MATCH(E$1,'Mediana Anual Selic TOP 5 LP'!$A$2:$XDF$2,0),FALSE)=0,NA(),VLOOKUP(A121,'Mediana Anual Selic TOP 5 LP'!$A$2:$XFC$10000,MATCH(E$1,'Mediana Anual Selic TOP 5 LP'!$A$2:$XDF$2,0),FALSE))</f>
        <v>8.25</v>
      </c>
      <c r="F121" s="21" t="e">
        <f>IF(VLOOKUP(A121,'Mediana Anual Selic TOP 5 LP'!$A$2:$XFC$10000,MATCH(F$1,'Mediana Anual Selic TOP 5 LP'!$A$2:$XDF$2,0),FALSE)=0,NA(),VLOOKUP(A121,'Mediana Anual Selic TOP 5 LP'!$A$2:$XFC$10000,MATCH(F$1,'Mediana Anual Selic TOP 5 LP'!$A$2:$XDF$2,0),FALSE))</f>
        <v>#N/A</v>
      </c>
    </row>
    <row r="122" spans="1:6" x14ac:dyDescent="0.3">
      <c r="A122" s="20">
        <v>44739</v>
      </c>
      <c r="B122" s="21">
        <f>IF(VLOOKUP(A122,'Mediana Anual Selic TOP 5 LP'!$A$2:$XFC$10000,MATCH(B$1,'Mediana Anual Selic TOP 5 LP'!$A$2:$XDF$2,0),FALSE)=0,NA(),VLOOKUP(A122,'Mediana Anual Selic TOP 5 LP'!$A$2:$XFC$10000,MATCH(B$1,'Mediana Anual Selic TOP 5 LP'!$A$2:$XDF$2,0),FALSE))</f>
        <v>12</v>
      </c>
      <c r="C122" s="21">
        <f>IF(VLOOKUP(A122,'Mediana Anual Selic TOP 5 LP'!$A$2:$XFC$10000,MATCH(C$1,'Mediana Anual Selic TOP 5 LP'!$A$2:$XDF$2,0),FALSE)=0,NA(),VLOOKUP(A122,'Mediana Anual Selic TOP 5 LP'!$A$2:$XFC$10000,MATCH(C$1,'Mediana Anual Selic TOP 5 LP'!$A$2:$XDF$2,0),FALSE))</f>
        <v>9.75</v>
      </c>
      <c r="D122" s="21">
        <f>IF(VLOOKUP(A122,'Mediana Anual Selic TOP 5 LP'!$A$2:$XFC$10000,MATCH(D$1,'Mediana Anual Selic TOP 5 LP'!$A$2:$XDF$2,0),FALSE)=0,NA(),VLOOKUP(A122,'Mediana Anual Selic TOP 5 LP'!$A$2:$XFC$10000,MATCH(D$1,'Mediana Anual Selic TOP 5 LP'!$A$2:$XDF$2,0),FALSE))</f>
        <v>8.25</v>
      </c>
      <c r="E122" s="21">
        <f>IF(VLOOKUP(A122,'Mediana Anual Selic TOP 5 LP'!$A$2:$XFC$10000,MATCH(E$1,'Mediana Anual Selic TOP 5 LP'!$A$2:$XDF$2,0),FALSE)=0,NA(),VLOOKUP(A122,'Mediana Anual Selic TOP 5 LP'!$A$2:$XFC$10000,MATCH(E$1,'Mediana Anual Selic TOP 5 LP'!$A$2:$XDF$2,0),FALSE))</f>
        <v>8.25</v>
      </c>
      <c r="F122" s="21" t="e">
        <f>IF(VLOOKUP(A122,'Mediana Anual Selic TOP 5 LP'!$A$2:$XFC$10000,MATCH(F$1,'Mediana Anual Selic TOP 5 LP'!$A$2:$XDF$2,0),FALSE)=0,NA(),VLOOKUP(A122,'Mediana Anual Selic TOP 5 LP'!$A$2:$XFC$10000,MATCH(F$1,'Mediana Anual Selic TOP 5 LP'!$A$2:$XDF$2,0),FALSE))</f>
        <v>#N/A</v>
      </c>
    </row>
    <row r="123" spans="1:6" x14ac:dyDescent="0.3">
      <c r="A123" s="20">
        <v>44740</v>
      </c>
      <c r="B123" s="21">
        <f>IF(VLOOKUP(A123,'Mediana Anual Selic TOP 5 LP'!$A$2:$XFC$10000,MATCH(B$1,'Mediana Anual Selic TOP 5 LP'!$A$2:$XDF$2,0),FALSE)=0,NA(),VLOOKUP(A123,'Mediana Anual Selic TOP 5 LP'!$A$2:$XFC$10000,MATCH(B$1,'Mediana Anual Selic TOP 5 LP'!$A$2:$XDF$2,0),FALSE))</f>
        <v>12</v>
      </c>
      <c r="C123" s="21">
        <f>IF(VLOOKUP(A123,'Mediana Anual Selic TOP 5 LP'!$A$2:$XFC$10000,MATCH(C$1,'Mediana Anual Selic TOP 5 LP'!$A$2:$XDF$2,0),FALSE)=0,NA(),VLOOKUP(A123,'Mediana Anual Selic TOP 5 LP'!$A$2:$XFC$10000,MATCH(C$1,'Mediana Anual Selic TOP 5 LP'!$A$2:$XDF$2,0),FALSE))</f>
        <v>9.75</v>
      </c>
      <c r="D123" s="21">
        <f>IF(VLOOKUP(A123,'Mediana Anual Selic TOP 5 LP'!$A$2:$XFC$10000,MATCH(D$1,'Mediana Anual Selic TOP 5 LP'!$A$2:$XDF$2,0),FALSE)=0,NA(),VLOOKUP(A123,'Mediana Anual Selic TOP 5 LP'!$A$2:$XFC$10000,MATCH(D$1,'Mediana Anual Selic TOP 5 LP'!$A$2:$XDF$2,0),FALSE))</f>
        <v>8.25</v>
      </c>
      <c r="E123" s="21">
        <f>IF(VLOOKUP(A123,'Mediana Anual Selic TOP 5 LP'!$A$2:$XFC$10000,MATCH(E$1,'Mediana Anual Selic TOP 5 LP'!$A$2:$XDF$2,0),FALSE)=0,NA(),VLOOKUP(A123,'Mediana Anual Selic TOP 5 LP'!$A$2:$XFC$10000,MATCH(E$1,'Mediana Anual Selic TOP 5 LP'!$A$2:$XDF$2,0),FALSE))</f>
        <v>8.25</v>
      </c>
      <c r="F123" s="21" t="e">
        <f>IF(VLOOKUP(A123,'Mediana Anual Selic TOP 5 LP'!$A$2:$XFC$10000,MATCH(F$1,'Mediana Anual Selic TOP 5 LP'!$A$2:$XDF$2,0),FALSE)=0,NA(),VLOOKUP(A123,'Mediana Anual Selic TOP 5 LP'!$A$2:$XFC$10000,MATCH(F$1,'Mediana Anual Selic TOP 5 LP'!$A$2:$XDF$2,0),FALSE))</f>
        <v>#N/A</v>
      </c>
    </row>
    <row r="124" spans="1:6" x14ac:dyDescent="0.3">
      <c r="A124" s="20">
        <v>44741</v>
      </c>
      <c r="B124" s="21">
        <f>IF(VLOOKUP(A124,'Mediana Anual Selic TOP 5 LP'!$A$2:$XFC$10000,MATCH(B$1,'Mediana Anual Selic TOP 5 LP'!$A$2:$XDF$2,0),FALSE)=0,NA(),VLOOKUP(A124,'Mediana Anual Selic TOP 5 LP'!$A$2:$XFC$10000,MATCH(B$1,'Mediana Anual Selic TOP 5 LP'!$A$2:$XDF$2,0),FALSE))</f>
        <v>12</v>
      </c>
      <c r="C124" s="21">
        <f>IF(VLOOKUP(A124,'Mediana Anual Selic TOP 5 LP'!$A$2:$XFC$10000,MATCH(C$1,'Mediana Anual Selic TOP 5 LP'!$A$2:$XDF$2,0),FALSE)=0,NA(),VLOOKUP(A124,'Mediana Anual Selic TOP 5 LP'!$A$2:$XFC$10000,MATCH(C$1,'Mediana Anual Selic TOP 5 LP'!$A$2:$XDF$2,0),FALSE))</f>
        <v>9.75</v>
      </c>
      <c r="D124" s="21">
        <f>IF(VLOOKUP(A124,'Mediana Anual Selic TOP 5 LP'!$A$2:$XFC$10000,MATCH(D$1,'Mediana Anual Selic TOP 5 LP'!$A$2:$XDF$2,0),FALSE)=0,NA(),VLOOKUP(A124,'Mediana Anual Selic TOP 5 LP'!$A$2:$XFC$10000,MATCH(D$1,'Mediana Anual Selic TOP 5 LP'!$A$2:$XDF$2,0),FALSE))</f>
        <v>8.25</v>
      </c>
      <c r="E124" s="21">
        <f>IF(VLOOKUP(A124,'Mediana Anual Selic TOP 5 LP'!$A$2:$XFC$10000,MATCH(E$1,'Mediana Anual Selic TOP 5 LP'!$A$2:$XDF$2,0),FALSE)=0,NA(),VLOOKUP(A124,'Mediana Anual Selic TOP 5 LP'!$A$2:$XFC$10000,MATCH(E$1,'Mediana Anual Selic TOP 5 LP'!$A$2:$XDF$2,0),FALSE))</f>
        <v>8.25</v>
      </c>
      <c r="F124" s="21" t="e">
        <f>IF(VLOOKUP(A124,'Mediana Anual Selic TOP 5 LP'!$A$2:$XFC$10000,MATCH(F$1,'Mediana Anual Selic TOP 5 LP'!$A$2:$XDF$2,0),FALSE)=0,NA(),VLOOKUP(A124,'Mediana Anual Selic TOP 5 LP'!$A$2:$XFC$10000,MATCH(F$1,'Mediana Anual Selic TOP 5 LP'!$A$2:$XDF$2,0),FALSE))</f>
        <v>#N/A</v>
      </c>
    </row>
    <row r="125" spans="1:6" x14ac:dyDescent="0.3">
      <c r="A125" s="20">
        <v>44742</v>
      </c>
      <c r="B125" s="21">
        <f>IF(VLOOKUP(A125,'Mediana Anual Selic TOP 5 LP'!$A$2:$XFC$10000,MATCH(B$1,'Mediana Anual Selic TOP 5 LP'!$A$2:$XDF$2,0),FALSE)=0,NA(),VLOOKUP(A125,'Mediana Anual Selic TOP 5 LP'!$A$2:$XFC$10000,MATCH(B$1,'Mediana Anual Selic TOP 5 LP'!$A$2:$XDF$2,0),FALSE))</f>
        <v>12</v>
      </c>
      <c r="C125" s="21">
        <f>IF(VLOOKUP(A125,'Mediana Anual Selic TOP 5 LP'!$A$2:$XFC$10000,MATCH(C$1,'Mediana Anual Selic TOP 5 LP'!$A$2:$XDF$2,0),FALSE)=0,NA(),VLOOKUP(A125,'Mediana Anual Selic TOP 5 LP'!$A$2:$XFC$10000,MATCH(C$1,'Mediana Anual Selic TOP 5 LP'!$A$2:$XDF$2,0),FALSE))</f>
        <v>9.75</v>
      </c>
      <c r="D125" s="21">
        <f>IF(VLOOKUP(A125,'Mediana Anual Selic TOP 5 LP'!$A$2:$XFC$10000,MATCH(D$1,'Mediana Anual Selic TOP 5 LP'!$A$2:$XDF$2,0),FALSE)=0,NA(),VLOOKUP(A125,'Mediana Anual Selic TOP 5 LP'!$A$2:$XFC$10000,MATCH(D$1,'Mediana Anual Selic TOP 5 LP'!$A$2:$XDF$2,0),FALSE))</f>
        <v>8.25</v>
      </c>
      <c r="E125" s="21">
        <f>IF(VLOOKUP(A125,'Mediana Anual Selic TOP 5 LP'!$A$2:$XFC$10000,MATCH(E$1,'Mediana Anual Selic TOP 5 LP'!$A$2:$XDF$2,0),FALSE)=0,NA(),VLOOKUP(A125,'Mediana Anual Selic TOP 5 LP'!$A$2:$XFC$10000,MATCH(E$1,'Mediana Anual Selic TOP 5 LP'!$A$2:$XDF$2,0),FALSE))</f>
        <v>8.25</v>
      </c>
      <c r="F125" s="21" t="e">
        <f>IF(VLOOKUP(A125,'Mediana Anual Selic TOP 5 LP'!$A$2:$XFC$10000,MATCH(F$1,'Mediana Anual Selic TOP 5 LP'!$A$2:$XDF$2,0),FALSE)=0,NA(),VLOOKUP(A125,'Mediana Anual Selic TOP 5 LP'!$A$2:$XFC$10000,MATCH(F$1,'Mediana Anual Selic TOP 5 LP'!$A$2:$XDF$2,0),FALSE))</f>
        <v>#N/A</v>
      </c>
    </row>
    <row r="126" spans="1:6" x14ac:dyDescent="0.3">
      <c r="A126" s="20">
        <v>44743</v>
      </c>
      <c r="B126" s="21">
        <f>IF(VLOOKUP(A126,'Mediana Anual Selic TOP 5 LP'!$A$2:$XFC$10000,MATCH(B$1,'Mediana Anual Selic TOP 5 LP'!$A$2:$XDF$2,0),FALSE)=0,NA(),VLOOKUP(A126,'Mediana Anual Selic TOP 5 LP'!$A$2:$XFC$10000,MATCH(B$1,'Mediana Anual Selic TOP 5 LP'!$A$2:$XDF$2,0),FALSE))</f>
        <v>12</v>
      </c>
      <c r="C126" s="21">
        <f>IF(VLOOKUP(A126,'Mediana Anual Selic TOP 5 LP'!$A$2:$XFC$10000,MATCH(C$1,'Mediana Anual Selic TOP 5 LP'!$A$2:$XDF$2,0),FALSE)=0,NA(),VLOOKUP(A126,'Mediana Anual Selic TOP 5 LP'!$A$2:$XFC$10000,MATCH(C$1,'Mediana Anual Selic TOP 5 LP'!$A$2:$XDF$2,0),FALSE))</f>
        <v>9.75</v>
      </c>
      <c r="D126" s="21">
        <f>IF(VLOOKUP(A126,'Mediana Anual Selic TOP 5 LP'!$A$2:$XFC$10000,MATCH(D$1,'Mediana Anual Selic TOP 5 LP'!$A$2:$XDF$2,0),FALSE)=0,NA(),VLOOKUP(A126,'Mediana Anual Selic TOP 5 LP'!$A$2:$XFC$10000,MATCH(D$1,'Mediana Anual Selic TOP 5 LP'!$A$2:$XDF$2,0),FALSE))</f>
        <v>8.25</v>
      </c>
      <c r="E126" s="21">
        <f>IF(VLOOKUP(A126,'Mediana Anual Selic TOP 5 LP'!$A$2:$XFC$10000,MATCH(E$1,'Mediana Anual Selic TOP 5 LP'!$A$2:$XDF$2,0),FALSE)=0,NA(),VLOOKUP(A126,'Mediana Anual Selic TOP 5 LP'!$A$2:$XFC$10000,MATCH(E$1,'Mediana Anual Selic TOP 5 LP'!$A$2:$XDF$2,0),FALSE))</f>
        <v>8.25</v>
      </c>
      <c r="F126" s="21" t="e">
        <f>IF(VLOOKUP(A126,'Mediana Anual Selic TOP 5 LP'!$A$2:$XFC$10000,MATCH(F$1,'Mediana Anual Selic TOP 5 LP'!$A$2:$XDF$2,0),FALSE)=0,NA(),VLOOKUP(A126,'Mediana Anual Selic TOP 5 LP'!$A$2:$XFC$10000,MATCH(F$1,'Mediana Anual Selic TOP 5 LP'!$A$2:$XDF$2,0),FALSE))</f>
        <v>#N/A</v>
      </c>
    </row>
    <row r="127" spans="1:6" x14ac:dyDescent="0.3">
      <c r="A127" s="20">
        <v>44746</v>
      </c>
      <c r="B127" s="21">
        <f>IF(VLOOKUP(A127,'Mediana Anual Selic TOP 5 LP'!$A$2:$XFC$10000,MATCH(B$1,'Mediana Anual Selic TOP 5 LP'!$A$2:$XDF$2,0),FALSE)=0,NA(),VLOOKUP(A127,'Mediana Anual Selic TOP 5 LP'!$A$2:$XFC$10000,MATCH(B$1,'Mediana Anual Selic TOP 5 LP'!$A$2:$XDF$2,0),FALSE))</f>
        <v>12</v>
      </c>
      <c r="C127" s="21">
        <f>IF(VLOOKUP(A127,'Mediana Anual Selic TOP 5 LP'!$A$2:$XFC$10000,MATCH(C$1,'Mediana Anual Selic TOP 5 LP'!$A$2:$XDF$2,0),FALSE)=0,NA(),VLOOKUP(A127,'Mediana Anual Selic TOP 5 LP'!$A$2:$XFC$10000,MATCH(C$1,'Mediana Anual Selic TOP 5 LP'!$A$2:$XDF$2,0),FALSE))</f>
        <v>9.75</v>
      </c>
      <c r="D127" s="21">
        <f>IF(VLOOKUP(A127,'Mediana Anual Selic TOP 5 LP'!$A$2:$XFC$10000,MATCH(D$1,'Mediana Anual Selic TOP 5 LP'!$A$2:$XDF$2,0),FALSE)=0,NA(),VLOOKUP(A127,'Mediana Anual Selic TOP 5 LP'!$A$2:$XFC$10000,MATCH(D$1,'Mediana Anual Selic TOP 5 LP'!$A$2:$XDF$2,0),FALSE))</f>
        <v>8.25</v>
      </c>
      <c r="E127" s="21">
        <f>IF(VLOOKUP(A127,'Mediana Anual Selic TOP 5 LP'!$A$2:$XFC$10000,MATCH(E$1,'Mediana Anual Selic TOP 5 LP'!$A$2:$XDF$2,0),FALSE)=0,NA(),VLOOKUP(A127,'Mediana Anual Selic TOP 5 LP'!$A$2:$XFC$10000,MATCH(E$1,'Mediana Anual Selic TOP 5 LP'!$A$2:$XDF$2,0),FALSE))</f>
        <v>8.25</v>
      </c>
      <c r="F127" s="21" t="e">
        <f>IF(VLOOKUP(A127,'Mediana Anual Selic TOP 5 LP'!$A$2:$XFC$10000,MATCH(F$1,'Mediana Anual Selic TOP 5 LP'!$A$2:$XDF$2,0),FALSE)=0,NA(),VLOOKUP(A127,'Mediana Anual Selic TOP 5 LP'!$A$2:$XFC$10000,MATCH(F$1,'Mediana Anual Selic TOP 5 LP'!$A$2:$XDF$2,0),FALSE))</f>
        <v>#N/A</v>
      </c>
    </row>
    <row r="128" spans="1:6" x14ac:dyDescent="0.3">
      <c r="A128" s="20">
        <v>44747</v>
      </c>
      <c r="B128" s="21">
        <f>IF(VLOOKUP(A128,'Mediana Anual Selic TOP 5 LP'!$A$2:$XFC$10000,MATCH(B$1,'Mediana Anual Selic TOP 5 LP'!$A$2:$XDF$2,0),FALSE)=0,NA(),VLOOKUP(A128,'Mediana Anual Selic TOP 5 LP'!$A$2:$XFC$10000,MATCH(B$1,'Mediana Anual Selic TOP 5 LP'!$A$2:$XDF$2,0),FALSE))</f>
        <v>12</v>
      </c>
      <c r="C128" s="21">
        <f>IF(VLOOKUP(A128,'Mediana Anual Selic TOP 5 LP'!$A$2:$XFC$10000,MATCH(C$1,'Mediana Anual Selic TOP 5 LP'!$A$2:$XDF$2,0),FALSE)=0,NA(),VLOOKUP(A128,'Mediana Anual Selic TOP 5 LP'!$A$2:$XFC$10000,MATCH(C$1,'Mediana Anual Selic TOP 5 LP'!$A$2:$XDF$2,0),FALSE))</f>
        <v>9.75</v>
      </c>
      <c r="D128" s="21">
        <f>IF(VLOOKUP(A128,'Mediana Anual Selic TOP 5 LP'!$A$2:$XFC$10000,MATCH(D$1,'Mediana Anual Selic TOP 5 LP'!$A$2:$XDF$2,0),FALSE)=0,NA(),VLOOKUP(A128,'Mediana Anual Selic TOP 5 LP'!$A$2:$XFC$10000,MATCH(D$1,'Mediana Anual Selic TOP 5 LP'!$A$2:$XDF$2,0),FALSE))</f>
        <v>8.25</v>
      </c>
      <c r="E128" s="21">
        <f>IF(VLOOKUP(A128,'Mediana Anual Selic TOP 5 LP'!$A$2:$XFC$10000,MATCH(E$1,'Mediana Anual Selic TOP 5 LP'!$A$2:$XDF$2,0),FALSE)=0,NA(),VLOOKUP(A128,'Mediana Anual Selic TOP 5 LP'!$A$2:$XFC$10000,MATCH(E$1,'Mediana Anual Selic TOP 5 LP'!$A$2:$XDF$2,0),FALSE))</f>
        <v>8.25</v>
      </c>
      <c r="F128" s="21" t="e">
        <f>IF(VLOOKUP(A128,'Mediana Anual Selic TOP 5 LP'!$A$2:$XFC$10000,MATCH(F$1,'Mediana Anual Selic TOP 5 LP'!$A$2:$XDF$2,0),FALSE)=0,NA(),VLOOKUP(A128,'Mediana Anual Selic TOP 5 LP'!$A$2:$XFC$10000,MATCH(F$1,'Mediana Anual Selic TOP 5 LP'!$A$2:$XDF$2,0),FALSE))</f>
        <v>#N/A</v>
      </c>
    </row>
    <row r="129" spans="1:6" x14ac:dyDescent="0.3">
      <c r="A129" s="20">
        <v>44748</v>
      </c>
      <c r="B129" s="21">
        <f>IF(VLOOKUP(A129,'Mediana Anual Selic TOP 5 LP'!$A$2:$XFC$10000,MATCH(B$1,'Mediana Anual Selic TOP 5 LP'!$A$2:$XDF$2,0),FALSE)=0,NA(),VLOOKUP(A129,'Mediana Anual Selic TOP 5 LP'!$A$2:$XFC$10000,MATCH(B$1,'Mediana Anual Selic TOP 5 LP'!$A$2:$XDF$2,0),FALSE))</f>
        <v>12</v>
      </c>
      <c r="C129" s="21">
        <f>IF(VLOOKUP(A129,'Mediana Anual Selic TOP 5 LP'!$A$2:$XFC$10000,MATCH(C$1,'Mediana Anual Selic TOP 5 LP'!$A$2:$XDF$2,0),FALSE)=0,NA(),VLOOKUP(A129,'Mediana Anual Selic TOP 5 LP'!$A$2:$XFC$10000,MATCH(C$1,'Mediana Anual Selic TOP 5 LP'!$A$2:$XDF$2,0),FALSE))</f>
        <v>9.75</v>
      </c>
      <c r="D129" s="21">
        <f>IF(VLOOKUP(A129,'Mediana Anual Selic TOP 5 LP'!$A$2:$XFC$10000,MATCH(D$1,'Mediana Anual Selic TOP 5 LP'!$A$2:$XDF$2,0),FALSE)=0,NA(),VLOOKUP(A129,'Mediana Anual Selic TOP 5 LP'!$A$2:$XFC$10000,MATCH(D$1,'Mediana Anual Selic TOP 5 LP'!$A$2:$XDF$2,0),FALSE))</f>
        <v>8.25</v>
      </c>
      <c r="E129" s="21">
        <f>IF(VLOOKUP(A129,'Mediana Anual Selic TOP 5 LP'!$A$2:$XFC$10000,MATCH(E$1,'Mediana Anual Selic TOP 5 LP'!$A$2:$XDF$2,0),FALSE)=0,NA(),VLOOKUP(A129,'Mediana Anual Selic TOP 5 LP'!$A$2:$XFC$10000,MATCH(E$1,'Mediana Anual Selic TOP 5 LP'!$A$2:$XDF$2,0),FALSE))</f>
        <v>8.25</v>
      </c>
      <c r="F129" s="21" t="e">
        <f>IF(VLOOKUP(A129,'Mediana Anual Selic TOP 5 LP'!$A$2:$XFC$10000,MATCH(F$1,'Mediana Anual Selic TOP 5 LP'!$A$2:$XDF$2,0),FALSE)=0,NA(),VLOOKUP(A129,'Mediana Anual Selic TOP 5 LP'!$A$2:$XFC$10000,MATCH(F$1,'Mediana Anual Selic TOP 5 LP'!$A$2:$XDF$2,0),FALSE))</f>
        <v>#N/A</v>
      </c>
    </row>
    <row r="130" spans="1:6" x14ac:dyDescent="0.3">
      <c r="A130" s="20">
        <v>44749</v>
      </c>
      <c r="B130" s="21">
        <f>IF(VLOOKUP(A130,'Mediana Anual Selic TOP 5 LP'!$A$2:$XFC$10000,MATCH(B$1,'Mediana Anual Selic TOP 5 LP'!$A$2:$XDF$2,0),FALSE)=0,NA(),VLOOKUP(A130,'Mediana Anual Selic TOP 5 LP'!$A$2:$XFC$10000,MATCH(B$1,'Mediana Anual Selic TOP 5 LP'!$A$2:$XDF$2,0),FALSE))</f>
        <v>12</v>
      </c>
      <c r="C130" s="21">
        <f>IF(VLOOKUP(A130,'Mediana Anual Selic TOP 5 LP'!$A$2:$XFC$10000,MATCH(C$1,'Mediana Anual Selic TOP 5 LP'!$A$2:$XDF$2,0),FALSE)=0,NA(),VLOOKUP(A130,'Mediana Anual Selic TOP 5 LP'!$A$2:$XFC$10000,MATCH(C$1,'Mediana Anual Selic TOP 5 LP'!$A$2:$XDF$2,0),FALSE))</f>
        <v>9.75</v>
      </c>
      <c r="D130" s="21">
        <f>IF(VLOOKUP(A130,'Mediana Anual Selic TOP 5 LP'!$A$2:$XFC$10000,MATCH(D$1,'Mediana Anual Selic TOP 5 LP'!$A$2:$XDF$2,0),FALSE)=0,NA(),VLOOKUP(A130,'Mediana Anual Selic TOP 5 LP'!$A$2:$XFC$10000,MATCH(D$1,'Mediana Anual Selic TOP 5 LP'!$A$2:$XDF$2,0),FALSE))</f>
        <v>8.25</v>
      </c>
      <c r="E130" s="21">
        <f>IF(VLOOKUP(A130,'Mediana Anual Selic TOP 5 LP'!$A$2:$XFC$10000,MATCH(E$1,'Mediana Anual Selic TOP 5 LP'!$A$2:$XDF$2,0),FALSE)=0,NA(),VLOOKUP(A130,'Mediana Anual Selic TOP 5 LP'!$A$2:$XFC$10000,MATCH(E$1,'Mediana Anual Selic TOP 5 LP'!$A$2:$XDF$2,0),FALSE))</f>
        <v>8.25</v>
      </c>
      <c r="F130" s="21" t="e">
        <f>IF(VLOOKUP(A130,'Mediana Anual Selic TOP 5 LP'!$A$2:$XFC$10000,MATCH(F$1,'Mediana Anual Selic TOP 5 LP'!$A$2:$XDF$2,0),FALSE)=0,NA(),VLOOKUP(A130,'Mediana Anual Selic TOP 5 LP'!$A$2:$XFC$10000,MATCH(F$1,'Mediana Anual Selic TOP 5 LP'!$A$2:$XDF$2,0),FALSE))</f>
        <v>#N/A</v>
      </c>
    </row>
    <row r="131" spans="1:6" x14ac:dyDescent="0.3">
      <c r="A131" s="20">
        <v>44750</v>
      </c>
      <c r="B131" s="21">
        <f>IF(VLOOKUP(A131,'Mediana Anual Selic TOP 5 LP'!$A$2:$XFC$10000,MATCH(B$1,'Mediana Anual Selic TOP 5 LP'!$A$2:$XDF$2,0),FALSE)=0,NA(),VLOOKUP(A131,'Mediana Anual Selic TOP 5 LP'!$A$2:$XFC$10000,MATCH(B$1,'Mediana Anual Selic TOP 5 LP'!$A$2:$XDF$2,0),FALSE))</f>
        <v>12</v>
      </c>
      <c r="C131" s="21">
        <f>IF(VLOOKUP(A131,'Mediana Anual Selic TOP 5 LP'!$A$2:$XFC$10000,MATCH(C$1,'Mediana Anual Selic TOP 5 LP'!$A$2:$XDF$2,0),FALSE)=0,NA(),VLOOKUP(A131,'Mediana Anual Selic TOP 5 LP'!$A$2:$XFC$10000,MATCH(C$1,'Mediana Anual Selic TOP 5 LP'!$A$2:$XDF$2,0),FALSE))</f>
        <v>9.75</v>
      </c>
      <c r="D131" s="21">
        <f>IF(VLOOKUP(A131,'Mediana Anual Selic TOP 5 LP'!$A$2:$XFC$10000,MATCH(D$1,'Mediana Anual Selic TOP 5 LP'!$A$2:$XDF$2,0),FALSE)=0,NA(),VLOOKUP(A131,'Mediana Anual Selic TOP 5 LP'!$A$2:$XFC$10000,MATCH(D$1,'Mediana Anual Selic TOP 5 LP'!$A$2:$XDF$2,0),FALSE))</f>
        <v>8.25</v>
      </c>
      <c r="E131" s="21">
        <f>IF(VLOOKUP(A131,'Mediana Anual Selic TOP 5 LP'!$A$2:$XFC$10000,MATCH(E$1,'Mediana Anual Selic TOP 5 LP'!$A$2:$XDF$2,0),FALSE)=0,NA(),VLOOKUP(A131,'Mediana Anual Selic TOP 5 LP'!$A$2:$XFC$10000,MATCH(E$1,'Mediana Anual Selic TOP 5 LP'!$A$2:$XDF$2,0),FALSE))</f>
        <v>8.25</v>
      </c>
      <c r="F131" s="21" t="e">
        <f>IF(VLOOKUP(A131,'Mediana Anual Selic TOP 5 LP'!$A$2:$XFC$10000,MATCH(F$1,'Mediana Anual Selic TOP 5 LP'!$A$2:$XDF$2,0),FALSE)=0,NA(),VLOOKUP(A131,'Mediana Anual Selic TOP 5 LP'!$A$2:$XFC$10000,MATCH(F$1,'Mediana Anual Selic TOP 5 LP'!$A$2:$XDF$2,0),FALSE))</f>
        <v>#N/A</v>
      </c>
    </row>
    <row r="132" spans="1:6" x14ac:dyDescent="0.3">
      <c r="A132" s="20">
        <v>44753</v>
      </c>
      <c r="B132" s="21">
        <f>IF(VLOOKUP(A132,'Mediana Anual Selic TOP 5 LP'!$A$2:$XFC$10000,MATCH(B$1,'Mediana Anual Selic TOP 5 LP'!$A$2:$XDF$2,0),FALSE)=0,NA(),VLOOKUP(A132,'Mediana Anual Selic TOP 5 LP'!$A$2:$XFC$10000,MATCH(B$1,'Mediana Anual Selic TOP 5 LP'!$A$2:$XDF$2,0),FALSE))</f>
        <v>12</v>
      </c>
      <c r="C132" s="21">
        <f>IF(VLOOKUP(A132,'Mediana Anual Selic TOP 5 LP'!$A$2:$XFC$10000,MATCH(C$1,'Mediana Anual Selic TOP 5 LP'!$A$2:$XDF$2,0),FALSE)=0,NA(),VLOOKUP(A132,'Mediana Anual Selic TOP 5 LP'!$A$2:$XFC$10000,MATCH(C$1,'Mediana Anual Selic TOP 5 LP'!$A$2:$XDF$2,0),FALSE))</f>
        <v>9.75</v>
      </c>
      <c r="D132" s="21">
        <f>IF(VLOOKUP(A132,'Mediana Anual Selic TOP 5 LP'!$A$2:$XFC$10000,MATCH(D$1,'Mediana Anual Selic TOP 5 LP'!$A$2:$XDF$2,0),FALSE)=0,NA(),VLOOKUP(A132,'Mediana Anual Selic TOP 5 LP'!$A$2:$XFC$10000,MATCH(D$1,'Mediana Anual Selic TOP 5 LP'!$A$2:$XDF$2,0),FALSE))</f>
        <v>8.25</v>
      </c>
      <c r="E132" s="21">
        <f>IF(VLOOKUP(A132,'Mediana Anual Selic TOP 5 LP'!$A$2:$XFC$10000,MATCH(E$1,'Mediana Anual Selic TOP 5 LP'!$A$2:$XDF$2,0),FALSE)=0,NA(),VLOOKUP(A132,'Mediana Anual Selic TOP 5 LP'!$A$2:$XFC$10000,MATCH(E$1,'Mediana Anual Selic TOP 5 LP'!$A$2:$XDF$2,0),FALSE))</f>
        <v>8.25</v>
      </c>
      <c r="F132" s="21" t="e">
        <f>IF(VLOOKUP(A132,'Mediana Anual Selic TOP 5 LP'!$A$2:$XFC$10000,MATCH(F$1,'Mediana Anual Selic TOP 5 LP'!$A$2:$XDF$2,0),FALSE)=0,NA(),VLOOKUP(A132,'Mediana Anual Selic TOP 5 LP'!$A$2:$XFC$10000,MATCH(F$1,'Mediana Anual Selic TOP 5 LP'!$A$2:$XDF$2,0),FALSE))</f>
        <v>#N/A</v>
      </c>
    </row>
    <row r="133" spans="1:6" x14ac:dyDescent="0.3">
      <c r="A133" s="20">
        <v>44754</v>
      </c>
      <c r="B133" s="21">
        <f>IF(VLOOKUP(A133,'Mediana Anual Selic TOP 5 LP'!$A$2:$XFC$10000,MATCH(B$1,'Mediana Anual Selic TOP 5 LP'!$A$2:$XDF$2,0),FALSE)=0,NA(),VLOOKUP(A133,'Mediana Anual Selic TOP 5 LP'!$A$2:$XFC$10000,MATCH(B$1,'Mediana Anual Selic TOP 5 LP'!$A$2:$XDF$2,0),FALSE))</f>
        <v>12</v>
      </c>
      <c r="C133" s="21">
        <f>IF(VLOOKUP(A133,'Mediana Anual Selic TOP 5 LP'!$A$2:$XFC$10000,MATCH(C$1,'Mediana Anual Selic TOP 5 LP'!$A$2:$XDF$2,0),FALSE)=0,NA(),VLOOKUP(A133,'Mediana Anual Selic TOP 5 LP'!$A$2:$XFC$10000,MATCH(C$1,'Mediana Anual Selic TOP 5 LP'!$A$2:$XDF$2,0),FALSE))</f>
        <v>9.75</v>
      </c>
      <c r="D133" s="21">
        <f>IF(VLOOKUP(A133,'Mediana Anual Selic TOP 5 LP'!$A$2:$XFC$10000,MATCH(D$1,'Mediana Anual Selic TOP 5 LP'!$A$2:$XDF$2,0),FALSE)=0,NA(),VLOOKUP(A133,'Mediana Anual Selic TOP 5 LP'!$A$2:$XFC$10000,MATCH(D$1,'Mediana Anual Selic TOP 5 LP'!$A$2:$XDF$2,0),FALSE))</f>
        <v>8.25</v>
      </c>
      <c r="E133" s="21">
        <f>IF(VLOOKUP(A133,'Mediana Anual Selic TOP 5 LP'!$A$2:$XFC$10000,MATCH(E$1,'Mediana Anual Selic TOP 5 LP'!$A$2:$XDF$2,0),FALSE)=0,NA(),VLOOKUP(A133,'Mediana Anual Selic TOP 5 LP'!$A$2:$XFC$10000,MATCH(E$1,'Mediana Anual Selic TOP 5 LP'!$A$2:$XDF$2,0),FALSE))</f>
        <v>8.25</v>
      </c>
      <c r="F133" s="21" t="e">
        <f>IF(VLOOKUP(A133,'Mediana Anual Selic TOP 5 LP'!$A$2:$XFC$10000,MATCH(F$1,'Mediana Anual Selic TOP 5 LP'!$A$2:$XDF$2,0),FALSE)=0,NA(),VLOOKUP(A133,'Mediana Anual Selic TOP 5 LP'!$A$2:$XFC$10000,MATCH(F$1,'Mediana Anual Selic TOP 5 LP'!$A$2:$XDF$2,0),FALSE))</f>
        <v>#N/A</v>
      </c>
    </row>
    <row r="134" spans="1:6" x14ac:dyDescent="0.3">
      <c r="A134" s="20">
        <v>44755</v>
      </c>
      <c r="B134" s="21">
        <f>IF(VLOOKUP(A134,'Mediana Anual Selic TOP 5 LP'!$A$2:$XFC$10000,MATCH(B$1,'Mediana Anual Selic TOP 5 LP'!$A$2:$XDF$2,0),FALSE)=0,NA(),VLOOKUP(A134,'Mediana Anual Selic TOP 5 LP'!$A$2:$XFC$10000,MATCH(B$1,'Mediana Anual Selic TOP 5 LP'!$A$2:$XDF$2,0),FALSE))</f>
        <v>12</v>
      </c>
      <c r="C134" s="21">
        <f>IF(VLOOKUP(A134,'Mediana Anual Selic TOP 5 LP'!$A$2:$XFC$10000,MATCH(C$1,'Mediana Anual Selic TOP 5 LP'!$A$2:$XDF$2,0),FALSE)=0,NA(),VLOOKUP(A134,'Mediana Anual Selic TOP 5 LP'!$A$2:$XFC$10000,MATCH(C$1,'Mediana Anual Selic TOP 5 LP'!$A$2:$XDF$2,0),FALSE))</f>
        <v>9.75</v>
      </c>
      <c r="D134" s="21">
        <f>IF(VLOOKUP(A134,'Mediana Anual Selic TOP 5 LP'!$A$2:$XFC$10000,MATCH(D$1,'Mediana Anual Selic TOP 5 LP'!$A$2:$XDF$2,0),FALSE)=0,NA(),VLOOKUP(A134,'Mediana Anual Selic TOP 5 LP'!$A$2:$XFC$10000,MATCH(D$1,'Mediana Anual Selic TOP 5 LP'!$A$2:$XDF$2,0),FALSE))</f>
        <v>8.25</v>
      </c>
      <c r="E134" s="21">
        <f>IF(VLOOKUP(A134,'Mediana Anual Selic TOP 5 LP'!$A$2:$XFC$10000,MATCH(E$1,'Mediana Anual Selic TOP 5 LP'!$A$2:$XDF$2,0),FALSE)=0,NA(),VLOOKUP(A134,'Mediana Anual Selic TOP 5 LP'!$A$2:$XFC$10000,MATCH(E$1,'Mediana Anual Selic TOP 5 LP'!$A$2:$XDF$2,0),FALSE))</f>
        <v>8.25</v>
      </c>
      <c r="F134" s="21" t="e">
        <f>IF(VLOOKUP(A134,'Mediana Anual Selic TOP 5 LP'!$A$2:$XFC$10000,MATCH(F$1,'Mediana Anual Selic TOP 5 LP'!$A$2:$XDF$2,0),FALSE)=0,NA(),VLOOKUP(A134,'Mediana Anual Selic TOP 5 LP'!$A$2:$XFC$10000,MATCH(F$1,'Mediana Anual Selic TOP 5 LP'!$A$2:$XDF$2,0),FALSE))</f>
        <v>#N/A</v>
      </c>
    </row>
    <row r="135" spans="1:6" x14ac:dyDescent="0.3">
      <c r="A135" s="20">
        <v>44756</v>
      </c>
      <c r="B135" s="21">
        <f>IF(VLOOKUP(A135,'Mediana Anual Selic TOP 5 LP'!$A$2:$XFC$10000,MATCH(B$1,'Mediana Anual Selic TOP 5 LP'!$A$2:$XDF$2,0),FALSE)=0,NA(),VLOOKUP(A135,'Mediana Anual Selic TOP 5 LP'!$A$2:$XFC$10000,MATCH(B$1,'Mediana Anual Selic TOP 5 LP'!$A$2:$XDF$2,0),FALSE))</f>
        <v>12</v>
      </c>
      <c r="C135" s="21">
        <f>IF(VLOOKUP(A135,'Mediana Anual Selic TOP 5 LP'!$A$2:$XFC$10000,MATCH(C$1,'Mediana Anual Selic TOP 5 LP'!$A$2:$XDF$2,0),FALSE)=0,NA(),VLOOKUP(A135,'Mediana Anual Selic TOP 5 LP'!$A$2:$XFC$10000,MATCH(C$1,'Mediana Anual Selic TOP 5 LP'!$A$2:$XDF$2,0),FALSE))</f>
        <v>9.75</v>
      </c>
      <c r="D135" s="21">
        <f>IF(VLOOKUP(A135,'Mediana Anual Selic TOP 5 LP'!$A$2:$XFC$10000,MATCH(D$1,'Mediana Anual Selic TOP 5 LP'!$A$2:$XDF$2,0),FALSE)=0,NA(),VLOOKUP(A135,'Mediana Anual Selic TOP 5 LP'!$A$2:$XFC$10000,MATCH(D$1,'Mediana Anual Selic TOP 5 LP'!$A$2:$XDF$2,0),FALSE))</f>
        <v>8.25</v>
      </c>
      <c r="E135" s="21">
        <f>IF(VLOOKUP(A135,'Mediana Anual Selic TOP 5 LP'!$A$2:$XFC$10000,MATCH(E$1,'Mediana Anual Selic TOP 5 LP'!$A$2:$XDF$2,0),FALSE)=0,NA(),VLOOKUP(A135,'Mediana Anual Selic TOP 5 LP'!$A$2:$XFC$10000,MATCH(E$1,'Mediana Anual Selic TOP 5 LP'!$A$2:$XDF$2,0),FALSE))</f>
        <v>8.25</v>
      </c>
      <c r="F135" s="21" t="e">
        <f>IF(VLOOKUP(A135,'Mediana Anual Selic TOP 5 LP'!$A$2:$XFC$10000,MATCH(F$1,'Mediana Anual Selic TOP 5 LP'!$A$2:$XDF$2,0),FALSE)=0,NA(),VLOOKUP(A135,'Mediana Anual Selic TOP 5 LP'!$A$2:$XFC$10000,MATCH(F$1,'Mediana Anual Selic TOP 5 LP'!$A$2:$XDF$2,0),FALSE))</f>
        <v>#N/A</v>
      </c>
    </row>
    <row r="136" spans="1:6" x14ac:dyDescent="0.3">
      <c r="A136" s="20">
        <v>44757</v>
      </c>
      <c r="B136" s="21">
        <f>IF(VLOOKUP(A136,'Mediana Anual Selic TOP 5 LP'!$A$2:$XFC$10000,MATCH(B$1,'Mediana Anual Selic TOP 5 LP'!$A$2:$XDF$2,0),FALSE)=0,NA(),VLOOKUP(A136,'Mediana Anual Selic TOP 5 LP'!$A$2:$XFC$10000,MATCH(B$1,'Mediana Anual Selic TOP 5 LP'!$A$2:$XDF$2,0),FALSE))</f>
        <v>12</v>
      </c>
      <c r="C136" s="21">
        <f>IF(VLOOKUP(A136,'Mediana Anual Selic TOP 5 LP'!$A$2:$XFC$10000,MATCH(C$1,'Mediana Anual Selic TOP 5 LP'!$A$2:$XDF$2,0),FALSE)=0,NA(),VLOOKUP(A136,'Mediana Anual Selic TOP 5 LP'!$A$2:$XFC$10000,MATCH(C$1,'Mediana Anual Selic TOP 5 LP'!$A$2:$XDF$2,0),FALSE))</f>
        <v>9.75</v>
      </c>
      <c r="D136" s="21">
        <f>IF(VLOOKUP(A136,'Mediana Anual Selic TOP 5 LP'!$A$2:$XFC$10000,MATCH(D$1,'Mediana Anual Selic TOP 5 LP'!$A$2:$XDF$2,0),FALSE)=0,NA(),VLOOKUP(A136,'Mediana Anual Selic TOP 5 LP'!$A$2:$XFC$10000,MATCH(D$1,'Mediana Anual Selic TOP 5 LP'!$A$2:$XDF$2,0),FALSE))</f>
        <v>8.25</v>
      </c>
      <c r="E136" s="21">
        <f>IF(VLOOKUP(A136,'Mediana Anual Selic TOP 5 LP'!$A$2:$XFC$10000,MATCH(E$1,'Mediana Anual Selic TOP 5 LP'!$A$2:$XDF$2,0),FALSE)=0,NA(),VLOOKUP(A136,'Mediana Anual Selic TOP 5 LP'!$A$2:$XFC$10000,MATCH(E$1,'Mediana Anual Selic TOP 5 LP'!$A$2:$XDF$2,0),FALSE))</f>
        <v>8.25</v>
      </c>
      <c r="F136" s="21" t="e">
        <f>IF(VLOOKUP(A136,'Mediana Anual Selic TOP 5 LP'!$A$2:$XFC$10000,MATCH(F$1,'Mediana Anual Selic TOP 5 LP'!$A$2:$XDF$2,0),FALSE)=0,NA(),VLOOKUP(A136,'Mediana Anual Selic TOP 5 LP'!$A$2:$XFC$10000,MATCH(F$1,'Mediana Anual Selic TOP 5 LP'!$A$2:$XDF$2,0),FALSE))</f>
        <v>#N/A</v>
      </c>
    </row>
    <row r="137" spans="1:6" x14ac:dyDescent="0.3">
      <c r="A137" s="20">
        <v>44760</v>
      </c>
      <c r="B137" s="21">
        <f>IF(VLOOKUP(A137,'Mediana Anual Selic TOP 5 LP'!$A$2:$XFC$10000,MATCH(B$1,'Mediana Anual Selic TOP 5 LP'!$A$2:$XDF$2,0),FALSE)=0,NA(),VLOOKUP(A137,'Mediana Anual Selic TOP 5 LP'!$A$2:$XFC$10000,MATCH(B$1,'Mediana Anual Selic TOP 5 LP'!$A$2:$XDF$2,0),FALSE))</f>
        <v>11.875</v>
      </c>
      <c r="C137" s="21">
        <f>IF(VLOOKUP(A137,'Mediana Anual Selic TOP 5 LP'!$A$2:$XFC$10000,MATCH(C$1,'Mediana Anual Selic TOP 5 LP'!$A$2:$XDF$2,0),FALSE)=0,NA(),VLOOKUP(A137,'Mediana Anual Selic TOP 5 LP'!$A$2:$XFC$10000,MATCH(C$1,'Mediana Anual Selic TOP 5 LP'!$A$2:$XDF$2,0),FALSE))</f>
        <v>9</v>
      </c>
      <c r="D137" s="21">
        <f>IF(VLOOKUP(A137,'Mediana Anual Selic TOP 5 LP'!$A$2:$XFC$10000,MATCH(D$1,'Mediana Anual Selic TOP 5 LP'!$A$2:$XDF$2,0),FALSE)=0,NA(),VLOOKUP(A137,'Mediana Anual Selic TOP 5 LP'!$A$2:$XFC$10000,MATCH(D$1,'Mediana Anual Selic TOP 5 LP'!$A$2:$XDF$2,0),FALSE))</f>
        <v>9</v>
      </c>
      <c r="E137" s="21">
        <f>IF(VLOOKUP(A137,'Mediana Anual Selic TOP 5 LP'!$A$2:$XFC$10000,MATCH(E$1,'Mediana Anual Selic TOP 5 LP'!$A$2:$XDF$2,0),FALSE)=0,NA(),VLOOKUP(A137,'Mediana Anual Selic TOP 5 LP'!$A$2:$XFC$10000,MATCH(E$1,'Mediana Anual Selic TOP 5 LP'!$A$2:$XDF$2,0),FALSE))</f>
        <v>9</v>
      </c>
      <c r="F137" s="21" t="e">
        <f>IF(VLOOKUP(A137,'Mediana Anual Selic TOP 5 LP'!$A$2:$XFC$10000,MATCH(F$1,'Mediana Anual Selic TOP 5 LP'!$A$2:$XDF$2,0),FALSE)=0,NA(),VLOOKUP(A137,'Mediana Anual Selic TOP 5 LP'!$A$2:$XFC$10000,MATCH(F$1,'Mediana Anual Selic TOP 5 LP'!$A$2:$XDF$2,0),FALSE))</f>
        <v>#N/A</v>
      </c>
    </row>
    <row r="138" spans="1:6" x14ac:dyDescent="0.3">
      <c r="A138" s="20">
        <v>44761</v>
      </c>
      <c r="B138" s="21">
        <f>IF(VLOOKUP(A138,'Mediana Anual Selic TOP 5 LP'!$A$2:$XFC$10000,MATCH(B$1,'Mediana Anual Selic TOP 5 LP'!$A$2:$XDF$2,0),FALSE)=0,NA(),VLOOKUP(A138,'Mediana Anual Selic TOP 5 LP'!$A$2:$XFC$10000,MATCH(B$1,'Mediana Anual Selic TOP 5 LP'!$A$2:$XDF$2,0),FALSE))</f>
        <v>11.875</v>
      </c>
      <c r="C138" s="21">
        <f>IF(VLOOKUP(A138,'Mediana Anual Selic TOP 5 LP'!$A$2:$XFC$10000,MATCH(C$1,'Mediana Anual Selic TOP 5 LP'!$A$2:$XDF$2,0),FALSE)=0,NA(),VLOOKUP(A138,'Mediana Anual Selic TOP 5 LP'!$A$2:$XFC$10000,MATCH(C$1,'Mediana Anual Selic TOP 5 LP'!$A$2:$XDF$2,0),FALSE))</f>
        <v>9</v>
      </c>
      <c r="D138" s="21">
        <f>IF(VLOOKUP(A138,'Mediana Anual Selic TOP 5 LP'!$A$2:$XFC$10000,MATCH(D$1,'Mediana Anual Selic TOP 5 LP'!$A$2:$XDF$2,0),FALSE)=0,NA(),VLOOKUP(A138,'Mediana Anual Selic TOP 5 LP'!$A$2:$XFC$10000,MATCH(D$1,'Mediana Anual Selic TOP 5 LP'!$A$2:$XDF$2,0),FALSE))</f>
        <v>9</v>
      </c>
      <c r="E138" s="21">
        <f>IF(VLOOKUP(A138,'Mediana Anual Selic TOP 5 LP'!$A$2:$XFC$10000,MATCH(E$1,'Mediana Anual Selic TOP 5 LP'!$A$2:$XDF$2,0),FALSE)=0,NA(),VLOOKUP(A138,'Mediana Anual Selic TOP 5 LP'!$A$2:$XFC$10000,MATCH(E$1,'Mediana Anual Selic TOP 5 LP'!$A$2:$XDF$2,0),FALSE))</f>
        <v>9</v>
      </c>
      <c r="F138" s="21" t="e">
        <f>IF(VLOOKUP(A138,'Mediana Anual Selic TOP 5 LP'!$A$2:$XFC$10000,MATCH(F$1,'Mediana Anual Selic TOP 5 LP'!$A$2:$XDF$2,0),FALSE)=0,NA(),VLOOKUP(A138,'Mediana Anual Selic TOP 5 LP'!$A$2:$XFC$10000,MATCH(F$1,'Mediana Anual Selic TOP 5 LP'!$A$2:$XDF$2,0),FALSE))</f>
        <v>#N/A</v>
      </c>
    </row>
    <row r="139" spans="1:6" x14ac:dyDescent="0.3">
      <c r="A139" s="20">
        <v>44762</v>
      </c>
      <c r="B139" s="21">
        <f>IF(VLOOKUP(A139,'Mediana Anual Selic TOP 5 LP'!$A$2:$XFC$10000,MATCH(B$1,'Mediana Anual Selic TOP 5 LP'!$A$2:$XDF$2,0),FALSE)=0,NA(),VLOOKUP(A139,'Mediana Anual Selic TOP 5 LP'!$A$2:$XFC$10000,MATCH(B$1,'Mediana Anual Selic TOP 5 LP'!$A$2:$XDF$2,0),FALSE))</f>
        <v>11.875</v>
      </c>
      <c r="C139" s="21">
        <f>IF(VLOOKUP(A139,'Mediana Anual Selic TOP 5 LP'!$A$2:$XFC$10000,MATCH(C$1,'Mediana Anual Selic TOP 5 LP'!$A$2:$XDF$2,0),FALSE)=0,NA(),VLOOKUP(A139,'Mediana Anual Selic TOP 5 LP'!$A$2:$XFC$10000,MATCH(C$1,'Mediana Anual Selic TOP 5 LP'!$A$2:$XDF$2,0),FALSE))</f>
        <v>9</v>
      </c>
      <c r="D139" s="21">
        <f>IF(VLOOKUP(A139,'Mediana Anual Selic TOP 5 LP'!$A$2:$XFC$10000,MATCH(D$1,'Mediana Anual Selic TOP 5 LP'!$A$2:$XDF$2,0),FALSE)=0,NA(),VLOOKUP(A139,'Mediana Anual Selic TOP 5 LP'!$A$2:$XFC$10000,MATCH(D$1,'Mediana Anual Selic TOP 5 LP'!$A$2:$XDF$2,0),FALSE))</f>
        <v>9</v>
      </c>
      <c r="E139" s="21">
        <f>IF(VLOOKUP(A139,'Mediana Anual Selic TOP 5 LP'!$A$2:$XFC$10000,MATCH(E$1,'Mediana Anual Selic TOP 5 LP'!$A$2:$XDF$2,0),FALSE)=0,NA(),VLOOKUP(A139,'Mediana Anual Selic TOP 5 LP'!$A$2:$XFC$10000,MATCH(E$1,'Mediana Anual Selic TOP 5 LP'!$A$2:$XDF$2,0),FALSE))</f>
        <v>9</v>
      </c>
      <c r="F139" s="21" t="e">
        <f>IF(VLOOKUP(A139,'Mediana Anual Selic TOP 5 LP'!$A$2:$XFC$10000,MATCH(F$1,'Mediana Anual Selic TOP 5 LP'!$A$2:$XDF$2,0),FALSE)=0,NA(),VLOOKUP(A139,'Mediana Anual Selic TOP 5 LP'!$A$2:$XFC$10000,MATCH(F$1,'Mediana Anual Selic TOP 5 LP'!$A$2:$XDF$2,0),FALSE))</f>
        <v>#N/A</v>
      </c>
    </row>
    <row r="140" spans="1:6" x14ac:dyDescent="0.3">
      <c r="A140" s="20">
        <v>44763</v>
      </c>
      <c r="B140" s="21">
        <f>IF(VLOOKUP(A140,'Mediana Anual Selic TOP 5 LP'!$A$2:$XFC$10000,MATCH(B$1,'Mediana Anual Selic TOP 5 LP'!$A$2:$XDF$2,0),FALSE)=0,NA(),VLOOKUP(A140,'Mediana Anual Selic TOP 5 LP'!$A$2:$XFC$10000,MATCH(B$1,'Mediana Anual Selic TOP 5 LP'!$A$2:$XDF$2,0),FALSE))</f>
        <v>11.875</v>
      </c>
      <c r="C140" s="21">
        <f>IF(VLOOKUP(A140,'Mediana Anual Selic TOP 5 LP'!$A$2:$XFC$10000,MATCH(C$1,'Mediana Anual Selic TOP 5 LP'!$A$2:$XDF$2,0),FALSE)=0,NA(),VLOOKUP(A140,'Mediana Anual Selic TOP 5 LP'!$A$2:$XFC$10000,MATCH(C$1,'Mediana Anual Selic TOP 5 LP'!$A$2:$XDF$2,0),FALSE))</f>
        <v>9</v>
      </c>
      <c r="D140" s="21">
        <f>IF(VLOOKUP(A140,'Mediana Anual Selic TOP 5 LP'!$A$2:$XFC$10000,MATCH(D$1,'Mediana Anual Selic TOP 5 LP'!$A$2:$XDF$2,0),FALSE)=0,NA(),VLOOKUP(A140,'Mediana Anual Selic TOP 5 LP'!$A$2:$XFC$10000,MATCH(D$1,'Mediana Anual Selic TOP 5 LP'!$A$2:$XDF$2,0),FALSE))</f>
        <v>9</v>
      </c>
      <c r="E140" s="21">
        <f>IF(VLOOKUP(A140,'Mediana Anual Selic TOP 5 LP'!$A$2:$XFC$10000,MATCH(E$1,'Mediana Anual Selic TOP 5 LP'!$A$2:$XDF$2,0),FALSE)=0,NA(),VLOOKUP(A140,'Mediana Anual Selic TOP 5 LP'!$A$2:$XFC$10000,MATCH(E$1,'Mediana Anual Selic TOP 5 LP'!$A$2:$XDF$2,0),FALSE))</f>
        <v>9</v>
      </c>
      <c r="F140" s="21" t="e">
        <f>IF(VLOOKUP(A140,'Mediana Anual Selic TOP 5 LP'!$A$2:$XFC$10000,MATCH(F$1,'Mediana Anual Selic TOP 5 LP'!$A$2:$XDF$2,0),FALSE)=0,NA(),VLOOKUP(A140,'Mediana Anual Selic TOP 5 LP'!$A$2:$XFC$10000,MATCH(F$1,'Mediana Anual Selic TOP 5 LP'!$A$2:$XDF$2,0),FALSE))</f>
        <v>#N/A</v>
      </c>
    </row>
    <row r="141" spans="1:6" x14ac:dyDescent="0.3">
      <c r="A141" s="20">
        <v>44764</v>
      </c>
      <c r="B141" s="21">
        <f>IF(VLOOKUP(A141,'Mediana Anual Selic TOP 5 LP'!$A$2:$XFC$10000,MATCH(B$1,'Mediana Anual Selic TOP 5 LP'!$A$2:$XDF$2,0),FALSE)=0,NA(),VLOOKUP(A141,'Mediana Anual Selic TOP 5 LP'!$A$2:$XFC$10000,MATCH(B$1,'Mediana Anual Selic TOP 5 LP'!$A$2:$XDF$2,0),FALSE))</f>
        <v>11.75</v>
      </c>
      <c r="C141" s="21">
        <f>IF(VLOOKUP(A141,'Mediana Anual Selic TOP 5 LP'!$A$2:$XFC$10000,MATCH(C$1,'Mediana Anual Selic TOP 5 LP'!$A$2:$XDF$2,0),FALSE)=0,NA(),VLOOKUP(A141,'Mediana Anual Selic TOP 5 LP'!$A$2:$XFC$10000,MATCH(C$1,'Mediana Anual Selic TOP 5 LP'!$A$2:$XDF$2,0),FALSE))</f>
        <v>9.25</v>
      </c>
      <c r="D141" s="21">
        <f>IF(VLOOKUP(A141,'Mediana Anual Selic TOP 5 LP'!$A$2:$XFC$10000,MATCH(D$1,'Mediana Anual Selic TOP 5 LP'!$A$2:$XDF$2,0),FALSE)=0,NA(),VLOOKUP(A141,'Mediana Anual Selic TOP 5 LP'!$A$2:$XFC$10000,MATCH(D$1,'Mediana Anual Selic TOP 5 LP'!$A$2:$XDF$2,0),FALSE))</f>
        <v>8.5</v>
      </c>
      <c r="E141" s="21">
        <f>IF(VLOOKUP(A141,'Mediana Anual Selic TOP 5 LP'!$A$2:$XFC$10000,MATCH(E$1,'Mediana Anual Selic TOP 5 LP'!$A$2:$XDF$2,0),FALSE)=0,NA(),VLOOKUP(A141,'Mediana Anual Selic TOP 5 LP'!$A$2:$XFC$10000,MATCH(E$1,'Mediana Anual Selic TOP 5 LP'!$A$2:$XDF$2,0),FALSE))</f>
        <v>8.25</v>
      </c>
      <c r="F141" s="21" t="e">
        <f>IF(VLOOKUP(A141,'Mediana Anual Selic TOP 5 LP'!$A$2:$XFC$10000,MATCH(F$1,'Mediana Anual Selic TOP 5 LP'!$A$2:$XDF$2,0),FALSE)=0,NA(),VLOOKUP(A141,'Mediana Anual Selic TOP 5 LP'!$A$2:$XFC$10000,MATCH(F$1,'Mediana Anual Selic TOP 5 LP'!$A$2:$XDF$2,0),FALSE))</f>
        <v>#N/A</v>
      </c>
    </row>
    <row r="142" spans="1:6" x14ac:dyDescent="0.3">
      <c r="A142" s="20">
        <v>44767</v>
      </c>
      <c r="B142" s="21">
        <f>IF(VLOOKUP(A142,'Mediana Anual Selic TOP 5 LP'!$A$2:$XFC$10000,MATCH(B$1,'Mediana Anual Selic TOP 5 LP'!$A$2:$XDF$2,0),FALSE)=0,NA(),VLOOKUP(A142,'Mediana Anual Selic TOP 5 LP'!$A$2:$XFC$10000,MATCH(B$1,'Mediana Anual Selic TOP 5 LP'!$A$2:$XDF$2,0),FALSE))</f>
        <v>11.75</v>
      </c>
      <c r="C142" s="21">
        <f>IF(VLOOKUP(A142,'Mediana Anual Selic TOP 5 LP'!$A$2:$XFC$10000,MATCH(C$1,'Mediana Anual Selic TOP 5 LP'!$A$2:$XDF$2,0),FALSE)=0,NA(),VLOOKUP(A142,'Mediana Anual Selic TOP 5 LP'!$A$2:$XFC$10000,MATCH(C$1,'Mediana Anual Selic TOP 5 LP'!$A$2:$XDF$2,0),FALSE))</f>
        <v>9.25</v>
      </c>
      <c r="D142" s="21">
        <f>IF(VLOOKUP(A142,'Mediana Anual Selic TOP 5 LP'!$A$2:$XFC$10000,MATCH(D$1,'Mediana Anual Selic TOP 5 LP'!$A$2:$XDF$2,0),FALSE)=0,NA(),VLOOKUP(A142,'Mediana Anual Selic TOP 5 LP'!$A$2:$XFC$10000,MATCH(D$1,'Mediana Anual Selic TOP 5 LP'!$A$2:$XDF$2,0),FALSE))</f>
        <v>8.5</v>
      </c>
      <c r="E142" s="21">
        <f>IF(VLOOKUP(A142,'Mediana Anual Selic TOP 5 LP'!$A$2:$XFC$10000,MATCH(E$1,'Mediana Anual Selic TOP 5 LP'!$A$2:$XDF$2,0),FALSE)=0,NA(),VLOOKUP(A142,'Mediana Anual Selic TOP 5 LP'!$A$2:$XFC$10000,MATCH(E$1,'Mediana Anual Selic TOP 5 LP'!$A$2:$XDF$2,0),FALSE))</f>
        <v>8.25</v>
      </c>
      <c r="F142" s="21" t="e">
        <f>IF(VLOOKUP(A142,'Mediana Anual Selic TOP 5 LP'!$A$2:$XFC$10000,MATCH(F$1,'Mediana Anual Selic TOP 5 LP'!$A$2:$XDF$2,0),FALSE)=0,NA(),VLOOKUP(A142,'Mediana Anual Selic TOP 5 LP'!$A$2:$XFC$10000,MATCH(F$1,'Mediana Anual Selic TOP 5 LP'!$A$2:$XDF$2,0),FALSE))</f>
        <v>#N/A</v>
      </c>
    </row>
    <row r="143" spans="1:6" x14ac:dyDescent="0.3">
      <c r="A143" s="20">
        <v>44768</v>
      </c>
      <c r="B143" s="21">
        <f>IF(VLOOKUP(A143,'Mediana Anual Selic TOP 5 LP'!$A$2:$XFC$10000,MATCH(B$1,'Mediana Anual Selic TOP 5 LP'!$A$2:$XDF$2,0),FALSE)=0,NA(),VLOOKUP(A143,'Mediana Anual Selic TOP 5 LP'!$A$2:$XFC$10000,MATCH(B$1,'Mediana Anual Selic TOP 5 LP'!$A$2:$XDF$2,0),FALSE))</f>
        <v>11.75</v>
      </c>
      <c r="C143" s="21">
        <f>IF(VLOOKUP(A143,'Mediana Anual Selic TOP 5 LP'!$A$2:$XFC$10000,MATCH(C$1,'Mediana Anual Selic TOP 5 LP'!$A$2:$XDF$2,0),FALSE)=0,NA(),VLOOKUP(A143,'Mediana Anual Selic TOP 5 LP'!$A$2:$XFC$10000,MATCH(C$1,'Mediana Anual Selic TOP 5 LP'!$A$2:$XDF$2,0),FALSE))</f>
        <v>9.25</v>
      </c>
      <c r="D143" s="21">
        <f>IF(VLOOKUP(A143,'Mediana Anual Selic TOP 5 LP'!$A$2:$XFC$10000,MATCH(D$1,'Mediana Anual Selic TOP 5 LP'!$A$2:$XDF$2,0),FALSE)=0,NA(),VLOOKUP(A143,'Mediana Anual Selic TOP 5 LP'!$A$2:$XFC$10000,MATCH(D$1,'Mediana Anual Selic TOP 5 LP'!$A$2:$XDF$2,0),FALSE))</f>
        <v>8.5</v>
      </c>
      <c r="E143" s="21">
        <f>IF(VLOOKUP(A143,'Mediana Anual Selic TOP 5 LP'!$A$2:$XFC$10000,MATCH(E$1,'Mediana Anual Selic TOP 5 LP'!$A$2:$XDF$2,0),FALSE)=0,NA(),VLOOKUP(A143,'Mediana Anual Selic TOP 5 LP'!$A$2:$XFC$10000,MATCH(E$1,'Mediana Anual Selic TOP 5 LP'!$A$2:$XDF$2,0),FALSE))</f>
        <v>8.25</v>
      </c>
      <c r="F143" s="21" t="e">
        <f>IF(VLOOKUP(A143,'Mediana Anual Selic TOP 5 LP'!$A$2:$XFC$10000,MATCH(F$1,'Mediana Anual Selic TOP 5 LP'!$A$2:$XDF$2,0),FALSE)=0,NA(),VLOOKUP(A143,'Mediana Anual Selic TOP 5 LP'!$A$2:$XFC$10000,MATCH(F$1,'Mediana Anual Selic TOP 5 LP'!$A$2:$XDF$2,0),FALSE))</f>
        <v>#N/A</v>
      </c>
    </row>
    <row r="144" spans="1:6" x14ac:dyDescent="0.3">
      <c r="A144" s="20">
        <v>44769</v>
      </c>
      <c r="B144" s="21">
        <f>IF(VLOOKUP(A144,'Mediana Anual Selic TOP 5 LP'!$A$2:$XFC$10000,MATCH(B$1,'Mediana Anual Selic TOP 5 LP'!$A$2:$XDF$2,0),FALSE)=0,NA(),VLOOKUP(A144,'Mediana Anual Selic TOP 5 LP'!$A$2:$XFC$10000,MATCH(B$1,'Mediana Anual Selic TOP 5 LP'!$A$2:$XDF$2,0),FALSE))</f>
        <v>11.75</v>
      </c>
      <c r="C144" s="21">
        <f>IF(VLOOKUP(A144,'Mediana Anual Selic TOP 5 LP'!$A$2:$XFC$10000,MATCH(C$1,'Mediana Anual Selic TOP 5 LP'!$A$2:$XDF$2,0),FALSE)=0,NA(),VLOOKUP(A144,'Mediana Anual Selic TOP 5 LP'!$A$2:$XFC$10000,MATCH(C$1,'Mediana Anual Selic TOP 5 LP'!$A$2:$XDF$2,0),FALSE))</f>
        <v>9.25</v>
      </c>
      <c r="D144" s="21">
        <f>IF(VLOOKUP(A144,'Mediana Anual Selic TOP 5 LP'!$A$2:$XFC$10000,MATCH(D$1,'Mediana Anual Selic TOP 5 LP'!$A$2:$XDF$2,0),FALSE)=0,NA(),VLOOKUP(A144,'Mediana Anual Selic TOP 5 LP'!$A$2:$XFC$10000,MATCH(D$1,'Mediana Anual Selic TOP 5 LP'!$A$2:$XDF$2,0),FALSE))</f>
        <v>8.5</v>
      </c>
      <c r="E144" s="21">
        <f>IF(VLOOKUP(A144,'Mediana Anual Selic TOP 5 LP'!$A$2:$XFC$10000,MATCH(E$1,'Mediana Anual Selic TOP 5 LP'!$A$2:$XDF$2,0),FALSE)=0,NA(),VLOOKUP(A144,'Mediana Anual Selic TOP 5 LP'!$A$2:$XFC$10000,MATCH(E$1,'Mediana Anual Selic TOP 5 LP'!$A$2:$XDF$2,0),FALSE))</f>
        <v>8.25</v>
      </c>
      <c r="F144" s="21" t="e">
        <f>IF(VLOOKUP(A144,'Mediana Anual Selic TOP 5 LP'!$A$2:$XFC$10000,MATCH(F$1,'Mediana Anual Selic TOP 5 LP'!$A$2:$XDF$2,0),FALSE)=0,NA(),VLOOKUP(A144,'Mediana Anual Selic TOP 5 LP'!$A$2:$XFC$10000,MATCH(F$1,'Mediana Anual Selic TOP 5 LP'!$A$2:$XDF$2,0),FALSE))</f>
        <v>#N/A</v>
      </c>
    </row>
    <row r="145" spans="1:6" x14ac:dyDescent="0.3">
      <c r="A145" s="20">
        <v>44770</v>
      </c>
      <c r="B145" s="21">
        <f>IF(VLOOKUP(A145,'Mediana Anual Selic TOP 5 LP'!$A$2:$XFC$10000,MATCH(B$1,'Mediana Anual Selic TOP 5 LP'!$A$2:$XDF$2,0),FALSE)=0,NA(),VLOOKUP(A145,'Mediana Anual Selic TOP 5 LP'!$A$2:$XFC$10000,MATCH(B$1,'Mediana Anual Selic TOP 5 LP'!$A$2:$XDF$2,0),FALSE))</f>
        <v>11.75</v>
      </c>
      <c r="C145" s="21">
        <f>IF(VLOOKUP(A145,'Mediana Anual Selic TOP 5 LP'!$A$2:$XFC$10000,MATCH(C$1,'Mediana Anual Selic TOP 5 LP'!$A$2:$XDF$2,0),FALSE)=0,NA(),VLOOKUP(A145,'Mediana Anual Selic TOP 5 LP'!$A$2:$XFC$10000,MATCH(C$1,'Mediana Anual Selic TOP 5 LP'!$A$2:$XDF$2,0),FALSE))</f>
        <v>9.25</v>
      </c>
      <c r="D145" s="21">
        <f>IF(VLOOKUP(A145,'Mediana Anual Selic TOP 5 LP'!$A$2:$XFC$10000,MATCH(D$1,'Mediana Anual Selic TOP 5 LP'!$A$2:$XDF$2,0),FALSE)=0,NA(),VLOOKUP(A145,'Mediana Anual Selic TOP 5 LP'!$A$2:$XFC$10000,MATCH(D$1,'Mediana Anual Selic TOP 5 LP'!$A$2:$XDF$2,0),FALSE))</f>
        <v>8.5</v>
      </c>
      <c r="E145" s="21">
        <f>IF(VLOOKUP(A145,'Mediana Anual Selic TOP 5 LP'!$A$2:$XFC$10000,MATCH(E$1,'Mediana Anual Selic TOP 5 LP'!$A$2:$XDF$2,0),FALSE)=0,NA(),VLOOKUP(A145,'Mediana Anual Selic TOP 5 LP'!$A$2:$XFC$10000,MATCH(E$1,'Mediana Anual Selic TOP 5 LP'!$A$2:$XDF$2,0),FALSE))</f>
        <v>8.25</v>
      </c>
      <c r="F145" s="21" t="e">
        <f>IF(VLOOKUP(A145,'Mediana Anual Selic TOP 5 LP'!$A$2:$XFC$10000,MATCH(F$1,'Mediana Anual Selic TOP 5 LP'!$A$2:$XDF$2,0),FALSE)=0,NA(),VLOOKUP(A145,'Mediana Anual Selic TOP 5 LP'!$A$2:$XFC$10000,MATCH(F$1,'Mediana Anual Selic TOP 5 LP'!$A$2:$XDF$2,0),FALSE))</f>
        <v>#N/A</v>
      </c>
    </row>
    <row r="146" spans="1:6" x14ac:dyDescent="0.3">
      <c r="A146" s="20">
        <v>44771</v>
      </c>
      <c r="B146" s="21">
        <f>IF(VLOOKUP(A146,'Mediana Anual Selic TOP 5 LP'!$A$2:$XFC$10000,MATCH(B$1,'Mediana Anual Selic TOP 5 LP'!$A$2:$XDF$2,0),FALSE)=0,NA(),VLOOKUP(A146,'Mediana Anual Selic TOP 5 LP'!$A$2:$XFC$10000,MATCH(B$1,'Mediana Anual Selic TOP 5 LP'!$A$2:$XDF$2,0),FALSE))</f>
        <v>12.25</v>
      </c>
      <c r="C146" s="21">
        <f>IF(VLOOKUP(A146,'Mediana Anual Selic TOP 5 LP'!$A$2:$XFC$10000,MATCH(C$1,'Mediana Anual Selic TOP 5 LP'!$A$2:$XDF$2,0),FALSE)=0,NA(),VLOOKUP(A146,'Mediana Anual Selic TOP 5 LP'!$A$2:$XFC$10000,MATCH(C$1,'Mediana Anual Selic TOP 5 LP'!$A$2:$XDF$2,0),FALSE))</f>
        <v>9.25</v>
      </c>
      <c r="D146" s="21">
        <f>IF(VLOOKUP(A146,'Mediana Anual Selic TOP 5 LP'!$A$2:$XFC$10000,MATCH(D$1,'Mediana Anual Selic TOP 5 LP'!$A$2:$XDF$2,0),FALSE)=0,NA(),VLOOKUP(A146,'Mediana Anual Selic TOP 5 LP'!$A$2:$XFC$10000,MATCH(D$1,'Mediana Anual Selic TOP 5 LP'!$A$2:$XDF$2,0),FALSE))</f>
        <v>8.5</v>
      </c>
      <c r="E146" s="21">
        <f>IF(VLOOKUP(A146,'Mediana Anual Selic TOP 5 LP'!$A$2:$XFC$10000,MATCH(E$1,'Mediana Anual Selic TOP 5 LP'!$A$2:$XDF$2,0),FALSE)=0,NA(),VLOOKUP(A146,'Mediana Anual Selic TOP 5 LP'!$A$2:$XFC$10000,MATCH(E$1,'Mediana Anual Selic TOP 5 LP'!$A$2:$XDF$2,0),FALSE))</f>
        <v>8.25</v>
      </c>
      <c r="F146" s="21" t="e">
        <f>IF(VLOOKUP(A146,'Mediana Anual Selic TOP 5 LP'!$A$2:$XFC$10000,MATCH(F$1,'Mediana Anual Selic TOP 5 LP'!$A$2:$XDF$2,0),FALSE)=0,NA(),VLOOKUP(A146,'Mediana Anual Selic TOP 5 LP'!$A$2:$XFC$10000,MATCH(F$1,'Mediana Anual Selic TOP 5 LP'!$A$2:$XDF$2,0),FALSE))</f>
        <v>#N/A</v>
      </c>
    </row>
    <row r="147" spans="1:6" x14ac:dyDescent="0.3">
      <c r="A147" s="20">
        <v>44774</v>
      </c>
      <c r="B147" s="21">
        <f>IF(VLOOKUP(A147,'Mediana Anual Selic TOP 5 LP'!$A$2:$XFC$10000,MATCH(B$1,'Mediana Anual Selic TOP 5 LP'!$A$2:$XDF$2,0),FALSE)=0,NA(),VLOOKUP(A147,'Mediana Anual Selic TOP 5 LP'!$A$2:$XFC$10000,MATCH(B$1,'Mediana Anual Selic TOP 5 LP'!$A$2:$XDF$2,0),FALSE))</f>
        <v>12</v>
      </c>
      <c r="C147" s="21">
        <f>IF(VLOOKUP(A147,'Mediana Anual Selic TOP 5 LP'!$A$2:$XFC$10000,MATCH(C$1,'Mediana Anual Selic TOP 5 LP'!$A$2:$XDF$2,0),FALSE)=0,NA(),VLOOKUP(A147,'Mediana Anual Selic TOP 5 LP'!$A$2:$XFC$10000,MATCH(C$1,'Mediana Anual Selic TOP 5 LP'!$A$2:$XDF$2,0),FALSE))</f>
        <v>9.25</v>
      </c>
      <c r="D147" s="21">
        <f>IF(VLOOKUP(A147,'Mediana Anual Selic TOP 5 LP'!$A$2:$XFC$10000,MATCH(D$1,'Mediana Anual Selic TOP 5 LP'!$A$2:$XDF$2,0),FALSE)=0,NA(),VLOOKUP(A147,'Mediana Anual Selic TOP 5 LP'!$A$2:$XFC$10000,MATCH(D$1,'Mediana Anual Selic TOP 5 LP'!$A$2:$XDF$2,0),FALSE))</f>
        <v>8.5</v>
      </c>
      <c r="E147" s="21">
        <f>IF(VLOOKUP(A147,'Mediana Anual Selic TOP 5 LP'!$A$2:$XFC$10000,MATCH(E$1,'Mediana Anual Selic TOP 5 LP'!$A$2:$XDF$2,0),FALSE)=0,NA(),VLOOKUP(A147,'Mediana Anual Selic TOP 5 LP'!$A$2:$XFC$10000,MATCH(E$1,'Mediana Anual Selic TOP 5 LP'!$A$2:$XDF$2,0),FALSE))</f>
        <v>8.25</v>
      </c>
      <c r="F147" s="21" t="e">
        <f>IF(VLOOKUP(A147,'Mediana Anual Selic TOP 5 LP'!$A$2:$XFC$10000,MATCH(F$1,'Mediana Anual Selic TOP 5 LP'!$A$2:$XDF$2,0),FALSE)=0,NA(),VLOOKUP(A147,'Mediana Anual Selic TOP 5 LP'!$A$2:$XFC$10000,MATCH(F$1,'Mediana Anual Selic TOP 5 LP'!$A$2:$XDF$2,0),FALSE))</f>
        <v>#N/A</v>
      </c>
    </row>
    <row r="148" spans="1:6" x14ac:dyDescent="0.3">
      <c r="A148" s="20">
        <v>44775</v>
      </c>
      <c r="B148" s="21">
        <f>IF(VLOOKUP(A148,'Mediana Anual Selic TOP 5 LP'!$A$2:$XFC$10000,MATCH(B$1,'Mediana Anual Selic TOP 5 LP'!$A$2:$XDF$2,0),FALSE)=0,NA(),VLOOKUP(A148,'Mediana Anual Selic TOP 5 LP'!$A$2:$XFC$10000,MATCH(B$1,'Mediana Anual Selic TOP 5 LP'!$A$2:$XDF$2,0),FALSE))</f>
        <v>12</v>
      </c>
      <c r="C148" s="21">
        <f>IF(VLOOKUP(A148,'Mediana Anual Selic TOP 5 LP'!$A$2:$XFC$10000,MATCH(C$1,'Mediana Anual Selic TOP 5 LP'!$A$2:$XDF$2,0),FALSE)=0,NA(),VLOOKUP(A148,'Mediana Anual Selic TOP 5 LP'!$A$2:$XFC$10000,MATCH(C$1,'Mediana Anual Selic TOP 5 LP'!$A$2:$XDF$2,0),FALSE))</f>
        <v>9.25</v>
      </c>
      <c r="D148" s="21">
        <f>IF(VLOOKUP(A148,'Mediana Anual Selic TOP 5 LP'!$A$2:$XFC$10000,MATCH(D$1,'Mediana Anual Selic TOP 5 LP'!$A$2:$XDF$2,0),FALSE)=0,NA(),VLOOKUP(A148,'Mediana Anual Selic TOP 5 LP'!$A$2:$XFC$10000,MATCH(D$1,'Mediana Anual Selic TOP 5 LP'!$A$2:$XDF$2,0),FALSE))</f>
        <v>8.5</v>
      </c>
      <c r="E148" s="21">
        <f>IF(VLOOKUP(A148,'Mediana Anual Selic TOP 5 LP'!$A$2:$XFC$10000,MATCH(E$1,'Mediana Anual Selic TOP 5 LP'!$A$2:$XDF$2,0),FALSE)=0,NA(),VLOOKUP(A148,'Mediana Anual Selic TOP 5 LP'!$A$2:$XFC$10000,MATCH(E$1,'Mediana Anual Selic TOP 5 LP'!$A$2:$XDF$2,0),FALSE))</f>
        <v>8.25</v>
      </c>
      <c r="F148" s="21" t="e">
        <f>IF(VLOOKUP(A148,'Mediana Anual Selic TOP 5 LP'!$A$2:$XFC$10000,MATCH(F$1,'Mediana Anual Selic TOP 5 LP'!$A$2:$XDF$2,0),FALSE)=0,NA(),VLOOKUP(A148,'Mediana Anual Selic TOP 5 LP'!$A$2:$XFC$10000,MATCH(F$1,'Mediana Anual Selic TOP 5 LP'!$A$2:$XDF$2,0),FALSE))</f>
        <v>#N/A</v>
      </c>
    </row>
    <row r="149" spans="1:6" x14ac:dyDescent="0.3">
      <c r="A149" s="20">
        <v>44776</v>
      </c>
      <c r="B149" s="21">
        <f>IF(VLOOKUP(A149,'Mediana Anual Selic TOP 5 LP'!$A$2:$XFC$10000,MATCH(B$1,'Mediana Anual Selic TOP 5 LP'!$A$2:$XDF$2,0),FALSE)=0,NA(),VLOOKUP(A149,'Mediana Anual Selic TOP 5 LP'!$A$2:$XFC$10000,MATCH(B$1,'Mediana Anual Selic TOP 5 LP'!$A$2:$XDF$2,0),FALSE))</f>
        <v>12</v>
      </c>
      <c r="C149" s="21">
        <f>IF(VLOOKUP(A149,'Mediana Anual Selic TOP 5 LP'!$A$2:$XFC$10000,MATCH(C$1,'Mediana Anual Selic TOP 5 LP'!$A$2:$XDF$2,0),FALSE)=0,NA(),VLOOKUP(A149,'Mediana Anual Selic TOP 5 LP'!$A$2:$XFC$10000,MATCH(C$1,'Mediana Anual Selic TOP 5 LP'!$A$2:$XDF$2,0),FALSE))</f>
        <v>9.25</v>
      </c>
      <c r="D149" s="21">
        <f>IF(VLOOKUP(A149,'Mediana Anual Selic TOP 5 LP'!$A$2:$XFC$10000,MATCH(D$1,'Mediana Anual Selic TOP 5 LP'!$A$2:$XDF$2,0),FALSE)=0,NA(),VLOOKUP(A149,'Mediana Anual Selic TOP 5 LP'!$A$2:$XFC$10000,MATCH(D$1,'Mediana Anual Selic TOP 5 LP'!$A$2:$XDF$2,0),FALSE))</f>
        <v>8.5</v>
      </c>
      <c r="E149" s="21">
        <f>IF(VLOOKUP(A149,'Mediana Anual Selic TOP 5 LP'!$A$2:$XFC$10000,MATCH(E$1,'Mediana Anual Selic TOP 5 LP'!$A$2:$XDF$2,0),FALSE)=0,NA(),VLOOKUP(A149,'Mediana Anual Selic TOP 5 LP'!$A$2:$XFC$10000,MATCH(E$1,'Mediana Anual Selic TOP 5 LP'!$A$2:$XDF$2,0),FALSE))</f>
        <v>8.25</v>
      </c>
      <c r="F149" s="21" t="e">
        <f>IF(VLOOKUP(A149,'Mediana Anual Selic TOP 5 LP'!$A$2:$XFC$10000,MATCH(F$1,'Mediana Anual Selic TOP 5 LP'!$A$2:$XDF$2,0),FALSE)=0,NA(),VLOOKUP(A149,'Mediana Anual Selic TOP 5 LP'!$A$2:$XFC$10000,MATCH(F$1,'Mediana Anual Selic TOP 5 LP'!$A$2:$XDF$2,0),FALSE))</f>
        <v>#N/A</v>
      </c>
    </row>
    <row r="150" spans="1:6" x14ac:dyDescent="0.3">
      <c r="A150" s="20">
        <v>44777</v>
      </c>
      <c r="B150" s="21">
        <f>IF(VLOOKUP(A150,'Mediana Anual Selic TOP 5 LP'!$A$2:$XFC$10000,MATCH(B$1,'Mediana Anual Selic TOP 5 LP'!$A$2:$XDF$2,0),FALSE)=0,NA(),VLOOKUP(A150,'Mediana Anual Selic TOP 5 LP'!$A$2:$XFC$10000,MATCH(B$1,'Mediana Anual Selic TOP 5 LP'!$A$2:$XDF$2,0),FALSE))</f>
        <v>12</v>
      </c>
      <c r="C150" s="21">
        <f>IF(VLOOKUP(A150,'Mediana Anual Selic TOP 5 LP'!$A$2:$XFC$10000,MATCH(C$1,'Mediana Anual Selic TOP 5 LP'!$A$2:$XDF$2,0),FALSE)=0,NA(),VLOOKUP(A150,'Mediana Anual Selic TOP 5 LP'!$A$2:$XFC$10000,MATCH(C$1,'Mediana Anual Selic TOP 5 LP'!$A$2:$XDF$2,0),FALSE))</f>
        <v>9.25</v>
      </c>
      <c r="D150" s="21">
        <f>IF(VLOOKUP(A150,'Mediana Anual Selic TOP 5 LP'!$A$2:$XFC$10000,MATCH(D$1,'Mediana Anual Selic TOP 5 LP'!$A$2:$XDF$2,0),FALSE)=0,NA(),VLOOKUP(A150,'Mediana Anual Selic TOP 5 LP'!$A$2:$XFC$10000,MATCH(D$1,'Mediana Anual Selic TOP 5 LP'!$A$2:$XDF$2,0),FALSE))</f>
        <v>8.5</v>
      </c>
      <c r="E150" s="21">
        <f>IF(VLOOKUP(A150,'Mediana Anual Selic TOP 5 LP'!$A$2:$XFC$10000,MATCH(E$1,'Mediana Anual Selic TOP 5 LP'!$A$2:$XDF$2,0),FALSE)=0,NA(),VLOOKUP(A150,'Mediana Anual Selic TOP 5 LP'!$A$2:$XFC$10000,MATCH(E$1,'Mediana Anual Selic TOP 5 LP'!$A$2:$XDF$2,0),FALSE))</f>
        <v>8.25</v>
      </c>
      <c r="F150" s="21" t="e">
        <f>IF(VLOOKUP(A150,'Mediana Anual Selic TOP 5 LP'!$A$2:$XFC$10000,MATCH(F$1,'Mediana Anual Selic TOP 5 LP'!$A$2:$XDF$2,0),FALSE)=0,NA(),VLOOKUP(A150,'Mediana Anual Selic TOP 5 LP'!$A$2:$XFC$10000,MATCH(F$1,'Mediana Anual Selic TOP 5 LP'!$A$2:$XDF$2,0),FALSE))</f>
        <v>#N/A</v>
      </c>
    </row>
    <row r="151" spans="1:6" x14ac:dyDescent="0.3">
      <c r="A151" s="20">
        <v>44778</v>
      </c>
      <c r="B151" s="21">
        <f>IF(VLOOKUP(A151,'Mediana Anual Selic TOP 5 LP'!$A$2:$XFC$10000,MATCH(B$1,'Mediana Anual Selic TOP 5 LP'!$A$2:$XDF$2,0),FALSE)=0,NA(),VLOOKUP(A151,'Mediana Anual Selic TOP 5 LP'!$A$2:$XFC$10000,MATCH(B$1,'Mediana Anual Selic TOP 5 LP'!$A$2:$XDF$2,0),FALSE))</f>
        <v>12.25</v>
      </c>
      <c r="C151" s="21">
        <f>IF(VLOOKUP(A151,'Mediana Anual Selic TOP 5 LP'!$A$2:$XFC$10000,MATCH(C$1,'Mediana Anual Selic TOP 5 LP'!$A$2:$XDF$2,0),FALSE)=0,NA(),VLOOKUP(A151,'Mediana Anual Selic TOP 5 LP'!$A$2:$XFC$10000,MATCH(C$1,'Mediana Anual Selic TOP 5 LP'!$A$2:$XDF$2,0),FALSE))</f>
        <v>9.25</v>
      </c>
      <c r="D151" s="21">
        <f>IF(VLOOKUP(A151,'Mediana Anual Selic TOP 5 LP'!$A$2:$XFC$10000,MATCH(D$1,'Mediana Anual Selic TOP 5 LP'!$A$2:$XDF$2,0),FALSE)=0,NA(),VLOOKUP(A151,'Mediana Anual Selic TOP 5 LP'!$A$2:$XFC$10000,MATCH(D$1,'Mediana Anual Selic TOP 5 LP'!$A$2:$XDF$2,0),FALSE))</f>
        <v>8.5</v>
      </c>
      <c r="E151" s="21">
        <f>IF(VLOOKUP(A151,'Mediana Anual Selic TOP 5 LP'!$A$2:$XFC$10000,MATCH(E$1,'Mediana Anual Selic TOP 5 LP'!$A$2:$XDF$2,0),FALSE)=0,NA(),VLOOKUP(A151,'Mediana Anual Selic TOP 5 LP'!$A$2:$XFC$10000,MATCH(E$1,'Mediana Anual Selic TOP 5 LP'!$A$2:$XDF$2,0),FALSE))</f>
        <v>8.25</v>
      </c>
      <c r="F151" s="21" t="e">
        <f>IF(VLOOKUP(A151,'Mediana Anual Selic TOP 5 LP'!$A$2:$XFC$10000,MATCH(F$1,'Mediana Anual Selic TOP 5 LP'!$A$2:$XDF$2,0),FALSE)=0,NA(),VLOOKUP(A151,'Mediana Anual Selic TOP 5 LP'!$A$2:$XFC$10000,MATCH(F$1,'Mediana Anual Selic TOP 5 LP'!$A$2:$XDF$2,0),FALSE))</f>
        <v>#N/A</v>
      </c>
    </row>
    <row r="152" spans="1:6" x14ac:dyDescent="0.3">
      <c r="A152" s="20">
        <v>44781</v>
      </c>
      <c r="B152" s="21">
        <f>IF(VLOOKUP(A152,'Mediana Anual Selic TOP 5 LP'!$A$2:$XFC$10000,MATCH(B$1,'Mediana Anual Selic TOP 5 LP'!$A$2:$XDF$2,0),FALSE)=0,NA(),VLOOKUP(A152,'Mediana Anual Selic TOP 5 LP'!$A$2:$XFC$10000,MATCH(B$1,'Mediana Anual Selic TOP 5 LP'!$A$2:$XDF$2,0),FALSE))</f>
        <v>12.25</v>
      </c>
      <c r="C152" s="21">
        <f>IF(VLOOKUP(A152,'Mediana Anual Selic TOP 5 LP'!$A$2:$XFC$10000,MATCH(C$1,'Mediana Anual Selic TOP 5 LP'!$A$2:$XDF$2,0),FALSE)=0,NA(),VLOOKUP(A152,'Mediana Anual Selic TOP 5 LP'!$A$2:$XFC$10000,MATCH(C$1,'Mediana Anual Selic TOP 5 LP'!$A$2:$XDF$2,0),FALSE))</f>
        <v>9.25</v>
      </c>
      <c r="D152" s="21">
        <f>IF(VLOOKUP(A152,'Mediana Anual Selic TOP 5 LP'!$A$2:$XFC$10000,MATCH(D$1,'Mediana Anual Selic TOP 5 LP'!$A$2:$XDF$2,0),FALSE)=0,NA(),VLOOKUP(A152,'Mediana Anual Selic TOP 5 LP'!$A$2:$XFC$10000,MATCH(D$1,'Mediana Anual Selic TOP 5 LP'!$A$2:$XDF$2,0),FALSE))</f>
        <v>8.5</v>
      </c>
      <c r="E152" s="21">
        <f>IF(VLOOKUP(A152,'Mediana Anual Selic TOP 5 LP'!$A$2:$XFC$10000,MATCH(E$1,'Mediana Anual Selic TOP 5 LP'!$A$2:$XDF$2,0),FALSE)=0,NA(),VLOOKUP(A152,'Mediana Anual Selic TOP 5 LP'!$A$2:$XFC$10000,MATCH(E$1,'Mediana Anual Selic TOP 5 LP'!$A$2:$XDF$2,0),FALSE))</f>
        <v>8.25</v>
      </c>
      <c r="F152" s="21" t="e">
        <f>IF(VLOOKUP(A152,'Mediana Anual Selic TOP 5 LP'!$A$2:$XFC$10000,MATCH(F$1,'Mediana Anual Selic TOP 5 LP'!$A$2:$XDF$2,0),FALSE)=0,NA(),VLOOKUP(A152,'Mediana Anual Selic TOP 5 LP'!$A$2:$XFC$10000,MATCH(F$1,'Mediana Anual Selic TOP 5 LP'!$A$2:$XDF$2,0),FALSE))</f>
        <v>#N/A</v>
      </c>
    </row>
    <row r="153" spans="1:6" x14ac:dyDescent="0.3">
      <c r="A153" s="20">
        <v>44782</v>
      </c>
      <c r="B153" s="21">
        <f>IF(VLOOKUP(A153,'Mediana Anual Selic TOP 5 LP'!$A$2:$XFC$10000,MATCH(B$1,'Mediana Anual Selic TOP 5 LP'!$A$2:$XDF$2,0),FALSE)=0,NA(),VLOOKUP(A153,'Mediana Anual Selic TOP 5 LP'!$A$2:$XFC$10000,MATCH(B$1,'Mediana Anual Selic TOP 5 LP'!$A$2:$XDF$2,0),FALSE))</f>
        <v>12</v>
      </c>
      <c r="C153" s="21">
        <f>IF(VLOOKUP(A153,'Mediana Anual Selic TOP 5 LP'!$A$2:$XFC$10000,MATCH(C$1,'Mediana Anual Selic TOP 5 LP'!$A$2:$XDF$2,0),FALSE)=0,NA(),VLOOKUP(A153,'Mediana Anual Selic TOP 5 LP'!$A$2:$XFC$10000,MATCH(C$1,'Mediana Anual Selic TOP 5 LP'!$A$2:$XDF$2,0),FALSE))</f>
        <v>9.25</v>
      </c>
      <c r="D153" s="21">
        <f>IF(VLOOKUP(A153,'Mediana Anual Selic TOP 5 LP'!$A$2:$XFC$10000,MATCH(D$1,'Mediana Anual Selic TOP 5 LP'!$A$2:$XDF$2,0),FALSE)=0,NA(),VLOOKUP(A153,'Mediana Anual Selic TOP 5 LP'!$A$2:$XFC$10000,MATCH(D$1,'Mediana Anual Selic TOP 5 LP'!$A$2:$XDF$2,0),FALSE))</f>
        <v>8.5</v>
      </c>
      <c r="E153" s="21">
        <f>IF(VLOOKUP(A153,'Mediana Anual Selic TOP 5 LP'!$A$2:$XFC$10000,MATCH(E$1,'Mediana Anual Selic TOP 5 LP'!$A$2:$XDF$2,0),FALSE)=0,NA(),VLOOKUP(A153,'Mediana Anual Selic TOP 5 LP'!$A$2:$XFC$10000,MATCH(E$1,'Mediana Anual Selic TOP 5 LP'!$A$2:$XDF$2,0),FALSE))</f>
        <v>8.25</v>
      </c>
      <c r="F153" s="21" t="e">
        <f>IF(VLOOKUP(A153,'Mediana Anual Selic TOP 5 LP'!$A$2:$XFC$10000,MATCH(F$1,'Mediana Anual Selic TOP 5 LP'!$A$2:$XDF$2,0),FALSE)=0,NA(),VLOOKUP(A153,'Mediana Anual Selic TOP 5 LP'!$A$2:$XFC$10000,MATCH(F$1,'Mediana Anual Selic TOP 5 LP'!$A$2:$XDF$2,0),FALSE))</f>
        <v>#N/A</v>
      </c>
    </row>
    <row r="154" spans="1:6" x14ac:dyDescent="0.3">
      <c r="A154" s="20">
        <v>44783</v>
      </c>
      <c r="B154" s="21">
        <f>IF(VLOOKUP(A154,'Mediana Anual Selic TOP 5 LP'!$A$2:$XFC$10000,MATCH(B$1,'Mediana Anual Selic TOP 5 LP'!$A$2:$XDF$2,0),FALSE)=0,NA(),VLOOKUP(A154,'Mediana Anual Selic TOP 5 LP'!$A$2:$XFC$10000,MATCH(B$1,'Mediana Anual Selic TOP 5 LP'!$A$2:$XDF$2,0),FALSE))</f>
        <v>12</v>
      </c>
      <c r="C154" s="21">
        <f>IF(VLOOKUP(A154,'Mediana Anual Selic TOP 5 LP'!$A$2:$XFC$10000,MATCH(C$1,'Mediana Anual Selic TOP 5 LP'!$A$2:$XDF$2,0),FALSE)=0,NA(),VLOOKUP(A154,'Mediana Anual Selic TOP 5 LP'!$A$2:$XFC$10000,MATCH(C$1,'Mediana Anual Selic TOP 5 LP'!$A$2:$XDF$2,0),FALSE))</f>
        <v>9.25</v>
      </c>
      <c r="D154" s="21">
        <f>IF(VLOOKUP(A154,'Mediana Anual Selic TOP 5 LP'!$A$2:$XFC$10000,MATCH(D$1,'Mediana Anual Selic TOP 5 LP'!$A$2:$XDF$2,0),FALSE)=0,NA(),VLOOKUP(A154,'Mediana Anual Selic TOP 5 LP'!$A$2:$XFC$10000,MATCH(D$1,'Mediana Anual Selic TOP 5 LP'!$A$2:$XDF$2,0),FALSE))</f>
        <v>8.5</v>
      </c>
      <c r="E154" s="21">
        <f>IF(VLOOKUP(A154,'Mediana Anual Selic TOP 5 LP'!$A$2:$XFC$10000,MATCH(E$1,'Mediana Anual Selic TOP 5 LP'!$A$2:$XDF$2,0),FALSE)=0,NA(),VLOOKUP(A154,'Mediana Anual Selic TOP 5 LP'!$A$2:$XFC$10000,MATCH(E$1,'Mediana Anual Selic TOP 5 LP'!$A$2:$XDF$2,0),FALSE))</f>
        <v>8.25</v>
      </c>
      <c r="F154" s="21" t="e">
        <f>IF(VLOOKUP(A154,'Mediana Anual Selic TOP 5 LP'!$A$2:$XFC$10000,MATCH(F$1,'Mediana Anual Selic TOP 5 LP'!$A$2:$XDF$2,0),FALSE)=0,NA(),VLOOKUP(A154,'Mediana Anual Selic TOP 5 LP'!$A$2:$XFC$10000,MATCH(F$1,'Mediana Anual Selic TOP 5 LP'!$A$2:$XDF$2,0),FALSE))</f>
        <v>#N/A</v>
      </c>
    </row>
    <row r="155" spans="1:6" x14ac:dyDescent="0.3">
      <c r="A155" s="20">
        <v>44784</v>
      </c>
      <c r="B155" s="21">
        <f>IF(VLOOKUP(A155,'Mediana Anual Selic TOP 5 LP'!$A$2:$XFC$10000,MATCH(B$1,'Mediana Anual Selic TOP 5 LP'!$A$2:$XDF$2,0),FALSE)=0,NA(),VLOOKUP(A155,'Mediana Anual Selic TOP 5 LP'!$A$2:$XFC$10000,MATCH(B$1,'Mediana Anual Selic TOP 5 LP'!$A$2:$XDF$2,0),FALSE))</f>
        <v>12</v>
      </c>
      <c r="C155" s="21">
        <f>IF(VLOOKUP(A155,'Mediana Anual Selic TOP 5 LP'!$A$2:$XFC$10000,MATCH(C$1,'Mediana Anual Selic TOP 5 LP'!$A$2:$XDF$2,0),FALSE)=0,NA(),VLOOKUP(A155,'Mediana Anual Selic TOP 5 LP'!$A$2:$XFC$10000,MATCH(C$1,'Mediana Anual Selic TOP 5 LP'!$A$2:$XDF$2,0),FALSE))</f>
        <v>9.25</v>
      </c>
      <c r="D155" s="21">
        <f>IF(VLOOKUP(A155,'Mediana Anual Selic TOP 5 LP'!$A$2:$XFC$10000,MATCH(D$1,'Mediana Anual Selic TOP 5 LP'!$A$2:$XDF$2,0),FALSE)=0,NA(),VLOOKUP(A155,'Mediana Anual Selic TOP 5 LP'!$A$2:$XFC$10000,MATCH(D$1,'Mediana Anual Selic TOP 5 LP'!$A$2:$XDF$2,0),FALSE))</f>
        <v>8.5</v>
      </c>
      <c r="E155" s="21">
        <f>IF(VLOOKUP(A155,'Mediana Anual Selic TOP 5 LP'!$A$2:$XFC$10000,MATCH(E$1,'Mediana Anual Selic TOP 5 LP'!$A$2:$XDF$2,0),FALSE)=0,NA(),VLOOKUP(A155,'Mediana Anual Selic TOP 5 LP'!$A$2:$XFC$10000,MATCH(E$1,'Mediana Anual Selic TOP 5 LP'!$A$2:$XDF$2,0),FALSE))</f>
        <v>8.25</v>
      </c>
      <c r="F155" s="21" t="e">
        <f>IF(VLOOKUP(A155,'Mediana Anual Selic TOP 5 LP'!$A$2:$XFC$10000,MATCH(F$1,'Mediana Anual Selic TOP 5 LP'!$A$2:$XDF$2,0),FALSE)=0,NA(),VLOOKUP(A155,'Mediana Anual Selic TOP 5 LP'!$A$2:$XFC$10000,MATCH(F$1,'Mediana Anual Selic TOP 5 LP'!$A$2:$XDF$2,0),FALSE))</f>
        <v>#N/A</v>
      </c>
    </row>
    <row r="156" spans="1:6" x14ac:dyDescent="0.3">
      <c r="A156" s="20">
        <v>44785</v>
      </c>
      <c r="B156" s="21">
        <f>IF(VLOOKUP(A156,'Mediana Anual Selic TOP 5 LP'!$A$2:$XFC$10000,MATCH(B$1,'Mediana Anual Selic TOP 5 LP'!$A$2:$XDF$2,0),FALSE)=0,NA(),VLOOKUP(A156,'Mediana Anual Selic TOP 5 LP'!$A$2:$XFC$10000,MATCH(B$1,'Mediana Anual Selic TOP 5 LP'!$A$2:$XDF$2,0),FALSE))</f>
        <v>12</v>
      </c>
      <c r="C156" s="21">
        <f>IF(VLOOKUP(A156,'Mediana Anual Selic TOP 5 LP'!$A$2:$XFC$10000,MATCH(C$1,'Mediana Anual Selic TOP 5 LP'!$A$2:$XDF$2,0),FALSE)=0,NA(),VLOOKUP(A156,'Mediana Anual Selic TOP 5 LP'!$A$2:$XFC$10000,MATCH(C$1,'Mediana Anual Selic TOP 5 LP'!$A$2:$XDF$2,0),FALSE))</f>
        <v>9.25</v>
      </c>
      <c r="D156" s="21">
        <f>IF(VLOOKUP(A156,'Mediana Anual Selic TOP 5 LP'!$A$2:$XFC$10000,MATCH(D$1,'Mediana Anual Selic TOP 5 LP'!$A$2:$XDF$2,0),FALSE)=0,NA(),VLOOKUP(A156,'Mediana Anual Selic TOP 5 LP'!$A$2:$XFC$10000,MATCH(D$1,'Mediana Anual Selic TOP 5 LP'!$A$2:$XDF$2,0),FALSE))</f>
        <v>8.5</v>
      </c>
      <c r="E156" s="21">
        <f>IF(VLOOKUP(A156,'Mediana Anual Selic TOP 5 LP'!$A$2:$XFC$10000,MATCH(E$1,'Mediana Anual Selic TOP 5 LP'!$A$2:$XDF$2,0),FALSE)=0,NA(),VLOOKUP(A156,'Mediana Anual Selic TOP 5 LP'!$A$2:$XFC$10000,MATCH(E$1,'Mediana Anual Selic TOP 5 LP'!$A$2:$XDF$2,0),FALSE))</f>
        <v>8.25</v>
      </c>
      <c r="F156" s="21" t="e">
        <f>IF(VLOOKUP(A156,'Mediana Anual Selic TOP 5 LP'!$A$2:$XFC$10000,MATCH(F$1,'Mediana Anual Selic TOP 5 LP'!$A$2:$XDF$2,0),FALSE)=0,NA(),VLOOKUP(A156,'Mediana Anual Selic TOP 5 LP'!$A$2:$XFC$10000,MATCH(F$1,'Mediana Anual Selic TOP 5 LP'!$A$2:$XDF$2,0),FALSE))</f>
        <v>#N/A</v>
      </c>
    </row>
    <row r="157" spans="1:6" x14ac:dyDescent="0.3">
      <c r="A157" s="20">
        <v>44788</v>
      </c>
      <c r="B157" s="21">
        <f>IF(VLOOKUP(A157,'Mediana Anual Selic TOP 5 LP'!$A$2:$XFC$10000,MATCH(B$1,'Mediana Anual Selic TOP 5 LP'!$A$2:$XDF$2,0),FALSE)=0,NA(),VLOOKUP(A157,'Mediana Anual Selic TOP 5 LP'!$A$2:$XFC$10000,MATCH(B$1,'Mediana Anual Selic TOP 5 LP'!$A$2:$XDF$2,0),FALSE))</f>
        <v>12</v>
      </c>
      <c r="C157" s="21">
        <f>IF(VLOOKUP(A157,'Mediana Anual Selic TOP 5 LP'!$A$2:$XFC$10000,MATCH(C$1,'Mediana Anual Selic TOP 5 LP'!$A$2:$XDF$2,0),FALSE)=0,NA(),VLOOKUP(A157,'Mediana Anual Selic TOP 5 LP'!$A$2:$XFC$10000,MATCH(C$1,'Mediana Anual Selic TOP 5 LP'!$A$2:$XDF$2,0),FALSE))</f>
        <v>9.25</v>
      </c>
      <c r="D157" s="21">
        <f>IF(VLOOKUP(A157,'Mediana Anual Selic TOP 5 LP'!$A$2:$XFC$10000,MATCH(D$1,'Mediana Anual Selic TOP 5 LP'!$A$2:$XDF$2,0),FALSE)=0,NA(),VLOOKUP(A157,'Mediana Anual Selic TOP 5 LP'!$A$2:$XFC$10000,MATCH(D$1,'Mediana Anual Selic TOP 5 LP'!$A$2:$XDF$2,0),FALSE))</f>
        <v>8.5</v>
      </c>
      <c r="E157" s="21">
        <f>IF(VLOOKUP(A157,'Mediana Anual Selic TOP 5 LP'!$A$2:$XFC$10000,MATCH(E$1,'Mediana Anual Selic TOP 5 LP'!$A$2:$XDF$2,0),FALSE)=0,NA(),VLOOKUP(A157,'Mediana Anual Selic TOP 5 LP'!$A$2:$XFC$10000,MATCH(E$1,'Mediana Anual Selic TOP 5 LP'!$A$2:$XDF$2,0),FALSE))</f>
        <v>8.25</v>
      </c>
      <c r="F157" s="21" t="e">
        <f>IF(VLOOKUP(A157,'Mediana Anual Selic TOP 5 LP'!$A$2:$XFC$10000,MATCH(F$1,'Mediana Anual Selic TOP 5 LP'!$A$2:$XDF$2,0),FALSE)=0,NA(),VLOOKUP(A157,'Mediana Anual Selic TOP 5 LP'!$A$2:$XFC$10000,MATCH(F$1,'Mediana Anual Selic TOP 5 LP'!$A$2:$XDF$2,0),FALSE))</f>
        <v>#N/A</v>
      </c>
    </row>
    <row r="158" spans="1:6" x14ac:dyDescent="0.3">
      <c r="A158" s="20">
        <v>44789</v>
      </c>
      <c r="B158" s="21">
        <f>IF(VLOOKUP(A158,'Mediana Anual Selic TOP 5 LP'!$A$2:$XFC$10000,MATCH(B$1,'Mediana Anual Selic TOP 5 LP'!$A$2:$XDF$2,0),FALSE)=0,NA(),VLOOKUP(A158,'Mediana Anual Selic TOP 5 LP'!$A$2:$XFC$10000,MATCH(B$1,'Mediana Anual Selic TOP 5 LP'!$A$2:$XDF$2,0),FALSE))</f>
        <v>12</v>
      </c>
      <c r="C158" s="21">
        <f>IF(VLOOKUP(A158,'Mediana Anual Selic TOP 5 LP'!$A$2:$XFC$10000,MATCH(C$1,'Mediana Anual Selic TOP 5 LP'!$A$2:$XDF$2,0),FALSE)=0,NA(),VLOOKUP(A158,'Mediana Anual Selic TOP 5 LP'!$A$2:$XFC$10000,MATCH(C$1,'Mediana Anual Selic TOP 5 LP'!$A$2:$XDF$2,0),FALSE))</f>
        <v>9.25</v>
      </c>
      <c r="D158" s="21">
        <f>IF(VLOOKUP(A158,'Mediana Anual Selic TOP 5 LP'!$A$2:$XFC$10000,MATCH(D$1,'Mediana Anual Selic TOP 5 LP'!$A$2:$XDF$2,0),FALSE)=0,NA(),VLOOKUP(A158,'Mediana Anual Selic TOP 5 LP'!$A$2:$XFC$10000,MATCH(D$1,'Mediana Anual Selic TOP 5 LP'!$A$2:$XDF$2,0),FALSE))</f>
        <v>8.5</v>
      </c>
      <c r="E158" s="21">
        <f>IF(VLOOKUP(A158,'Mediana Anual Selic TOP 5 LP'!$A$2:$XFC$10000,MATCH(E$1,'Mediana Anual Selic TOP 5 LP'!$A$2:$XDF$2,0),FALSE)=0,NA(),VLOOKUP(A158,'Mediana Anual Selic TOP 5 LP'!$A$2:$XFC$10000,MATCH(E$1,'Mediana Anual Selic TOP 5 LP'!$A$2:$XDF$2,0),FALSE))</f>
        <v>8.25</v>
      </c>
      <c r="F158" s="21" t="e">
        <f>IF(VLOOKUP(A158,'Mediana Anual Selic TOP 5 LP'!$A$2:$XFC$10000,MATCH(F$1,'Mediana Anual Selic TOP 5 LP'!$A$2:$XDF$2,0),FALSE)=0,NA(),VLOOKUP(A158,'Mediana Anual Selic TOP 5 LP'!$A$2:$XFC$10000,MATCH(F$1,'Mediana Anual Selic TOP 5 LP'!$A$2:$XDF$2,0),FALSE))</f>
        <v>#N/A</v>
      </c>
    </row>
    <row r="159" spans="1:6" x14ac:dyDescent="0.3">
      <c r="A159" s="20">
        <v>44790</v>
      </c>
      <c r="B159" s="21">
        <f>IF(VLOOKUP(A159,'Mediana Anual Selic TOP 5 LP'!$A$2:$XFC$10000,MATCH(B$1,'Mediana Anual Selic TOP 5 LP'!$A$2:$XDF$2,0),FALSE)=0,NA(),VLOOKUP(A159,'Mediana Anual Selic TOP 5 LP'!$A$2:$XFC$10000,MATCH(B$1,'Mediana Anual Selic TOP 5 LP'!$A$2:$XDF$2,0),FALSE))</f>
        <v>12</v>
      </c>
      <c r="C159" s="21">
        <f>IF(VLOOKUP(A159,'Mediana Anual Selic TOP 5 LP'!$A$2:$XFC$10000,MATCH(C$1,'Mediana Anual Selic TOP 5 LP'!$A$2:$XDF$2,0),FALSE)=0,NA(),VLOOKUP(A159,'Mediana Anual Selic TOP 5 LP'!$A$2:$XFC$10000,MATCH(C$1,'Mediana Anual Selic TOP 5 LP'!$A$2:$XDF$2,0),FALSE))</f>
        <v>9.25</v>
      </c>
      <c r="D159" s="21">
        <f>IF(VLOOKUP(A159,'Mediana Anual Selic TOP 5 LP'!$A$2:$XFC$10000,MATCH(D$1,'Mediana Anual Selic TOP 5 LP'!$A$2:$XDF$2,0),FALSE)=0,NA(),VLOOKUP(A159,'Mediana Anual Selic TOP 5 LP'!$A$2:$XFC$10000,MATCH(D$1,'Mediana Anual Selic TOP 5 LP'!$A$2:$XDF$2,0),FALSE))</f>
        <v>8.5</v>
      </c>
      <c r="E159" s="21">
        <f>IF(VLOOKUP(A159,'Mediana Anual Selic TOP 5 LP'!$A$2:$XFC$10000,MATCH(E$1,'Mediana Anual Selic TOP 5 LP'!$A$2:$XDF$2,0),FALSE)=0,NA(),VLOOKUP(A159,'Mediana Anual Selic TOP 5 LP'!$A$2:$XFC$10000,MATCH(E$1,'Mediana Anual Selic TOP 5 LP'!$A$2:$XDF$2,0),FALSE))</f>
        <v>8.25</v>
      </c>
      <c r="F159" s="21" t="e">
        <f>IF(VLOOKUP(A159,'Mediana Anual Selic TOP 5 LP'!$A$2:$XFC$10000,MATCH(F$1,'Mediana Anual Selic TOP 5 LP'!$A$2:$XDF$2,0),FALSE)=0,NA(),VLOOKUP(A159,'Mediana Anual Selic TOP 5 LP'!$A$2:$XFC$10000,MATCH(F$1,'Mediana Anual Selic TOP 5 LP'!$A$2:$XDF$2,0),FALSE))</f>
        <v>#N/A</v>
      </c>
    </row>
    <row r="160" spans="1:6" x14ac:dyDescent="0.3">
      <c r="A160" s="20">
        <v>44791</v>
      </c>
      <c r="B160" s="21">
        <f>IF(VLOOKUP(A160,'Mediana Anual Selic TOP 5 LP'!$A$2:$XFC$10000,MATCH(B$1,'Mediana Anual Selic TOP 5 LP'!$A$2:$XDF$2,0),FALSE)=0,NA(),VLOOKUP(A160,'Mediana Anual Selic TOP 5 LP'!$A$2:$XFC$10000,MATCH(B$1,'Mediana Anual Selic TOP 5 LP'!$A$2:$XDF$2,0),FALSE))</f>
        <v>12</v>
      </c>
      <c r="C160" s="21">
        <f>IF(VLOOKUP(A160,'Mediana Anual Selic TOP 5 LP'!$A$2:$XFC$10000,MATCH(C$1,'Mediana Anual Selic TOP 5 LP'!$A$2:$XDF$2,0),FALSE)=0,NA(),VLOOKUP(A160,'Mediana Anual Selic TOP 5 LP'!$A$2:$XFC$10000,MATCH(C$1,'Mediana Anual Selic TOP 5 LP'!$A$2:$XDF$2,0),FALSE))</f>
        <v>9.25</v>
      </c>
      <c r="D160" s="21">
        <f>IF(VLOOKUP(A160,'Mediana Anual Selic TOP 5 LP'!$A$2:$XFC$10000,MATCH(D$1,'Mediana Anual Selic TOP 5 LP'!$A$2:$XDF$2,0),FALSE)=0,NA(),VLOOKUP(A160,'Mediana Anual Selic TOP 5 LP'!$A$2:$XFC$10000,MATCH(D$1,'Mediana Anual Selic TOP 5 LP'!$A$2:$XDF$2,0),FALSE))</f>
        <v>8.5</v>
      </c>
      <c r="E160" s="21">
        <f>IF(VLOOKUP(A160,'Mediana Anual Selic TOP 5 LP'!$A$2:$XFC$10000,MATCH(E$1,'Mediana Anual Selic TOP 5 LP'!$A$2:$XDF$2,0),FALSE)=0,NA(),VLOOKUP(A160,'Mediana Anual Selic TOP 5 LP'!$A$2:$XFC$10000,MATCH(E$1,'Mediana Anual Selic TOP 5 LP'!$A$2:$XDF$2,0),FALSE))</f>
        <v>8.25</v>
      </c>
      <c r="F160" s="21" t="e">
        <f>IF(VLOOKUP(A160,'Mediana Anual Selic TOP 5 LP'!$A$2:$XFC$10000,MATCH(F$1,'Mediana Anual Selic TOP 5 LP'!$A$2:$XDF$2,0),FALSE)=0,NA(),VLOOKUP(A160,'Mediana Anual Selic TOP 5 LP'!$A$2:$XFC$10000,MATCH(F$1,'Mediana Anual Selic TOP 5 LP'!$A$2:$XDF$2,0),FALSE))</f>
        <v>#N/A</v>
      </c>
    </row>
    <row r="161" spans="1:6" x14ac:dyDescent="0.3">
      <c r="A161" s="20">
        <v>44792</v>
      </c>
      <c r="B161" s="21">
        <f>IF(VLOOKUP(A161,'Mediana Anual Selic TOP 5 LP'!$A$2:$XFC$10000,MATCH(B$1,'Mediana Anual Selic TOP 5 LP'!$A$2:$XDF$2,0),FALSE)=0,NA(),VLOOKUP(A161,'Mediana Anual Selic TOP 5 LP'!$A$2:$XFC$10000,MATCH(B$1,'Mediana Anual Selic TOP 5 LP'!$A$2:$XDF$2,0),FALSE))</f>
        <v>12</v>
      </c>
      <c r="C161" s="21">
        <f>IF(VLOOKUP(A161,'Mediana Anual Selic TOP 5 LP'!$A$2:$XFC$10000,MATCH(C$1,'Mediana Anual Selic TOP 5 LP'!$A$2:$XDF$2,0),FALSE)=0,NA(),VLOOKUP(A161,'Mediana Anual Selic TOP 5 LP'!$A$2:$XFC$10000,MATCH(C$1,'Mediana Anual Selic TOP 5 LP'!$A$2:$XDF$2,0),FALSE))</f>
        <v>9.25</v>
      </c>
      <c r="D161" s="21">
        <f>IF(VLOOKUP(A161,'Mediana Anual Selic TOP 5 LP'!$A$2:$XFC$10000,MATCH(D$1,'Mediana Anual Selic TOP 5 LP'!$A$2:$XDF$2,0),FALSE)=0,NA(),VLOOKUP(A161,'Mediana Anual Selic TOP 5 LP'!$A$2:$XFC$10000,MATCH(D$1,'Mediana Anual Selic TOP 5 LP'!$A$2:$XDF$2,0),FALSE))</f>
        <v>8.5</v>
      </c>
      <c r="E161" s="21">
        <f>IF(VLOOKUP(A161,'Mediana Anual Selic TOP 5 LP'!$A$2:$XFC$10000,MATCH(E$1,'Mediana Anual Selic TOP 5 LP'!$A$2:$XDF$2,0),FALSE)=0,NA(),VLOOKUP(A161,'Mediana Anual Selic TOP 5 LP'!$A$2:$XFC$10000,MATCH(E$1,'Mediana Anual Selic TOP 5 LP'!$A$2:$XDF$2,0),FALSE))</f>
        <v>8.25</v>
      </c>
      <c r="F161" s="21" t="e">
        <f>IF(VLOOKUP(A161,'Mediana Anual Selic TOP 5 LP'!$A$2:$XFC$10000,MATCH(F$1,'Mediana Anual Selic TOP 5 LP'!$A$2:$XDF$2,0),FALSE)=0,NA(),VLOOKUP(A161,'Mediana Anual Selic TOP 5 LP'!$A$2:$XFC$10000,MATCH(F$1,'Mediana Anual Selic TOP 5 LP'!$A$2:$XDF$2,0),FALSE))</f>
        <v>#N/A</v>
      </c>
    </row>
    <row r="162" spans="1:6" x14ac:dyDescent="0.3">
      <c r="A162" s="20">
        <v>44795</v>
      </c>
      <c r="B162" s="21">
        <f>IF(VLOOKUP(A162,'Mediana Anual Selic TOP 5 LP'!$A$2:$XFC$10000,MATCH(B$1,'Mediana Anual Selic TOP 5 LP'!$A$2:$XDF$2,0),FALSE)=0,NA(),VLOOKUP(A162,'Mediana Anual Selic TOP 5 LP'!$A$2:$XFC$10000,MATCH(B$1,'Mediana Anual Selic TOP 5 LP'!$A$2:$XDF$2,0),FALSE))</f>
        <v>12</v>
      </c>
      <c r="C162" s="21">
        <f>IF(VLOOKUP(A162,'Mediana Anual Selic TOP 5 LP'!$A$2:$XFC$10000,MATCH(C$1,'Mediana Anual Selic TOP 5 LP'!$A$2:$XDF$2,0),FALSE)=0,NA(),VLOOKUP(A162,'Mediana Anual Selic TOP 5 LP'!$A$2:$XFC$10000,MATCH(C$1,'Mediana Anual Selic TOP 5 LP'!$A$2:$XDF$2,0),FALSE))</f>
        <v>9.25</v>
      </c>
      <c r="D162" s="21">
        <f>IF(VLOOKUP(A162,'Mediana Anual Selic TOP 5 LP'!$A$2:$XFC$10000,MATCH(D$1,'Mediana Anual Selic TOP 5 LP'!$A$2:$XDF$2,0),FALSE)=0,NA(),VLOOKUP(A162,'Mediana Anual Selic TOP 5 LP'!$A$2:$XFC$10000,MATCH(D$1,'Mediana Anual Selic TOP 5 LP'!$A$2:$XDF$2,0),FALSE))</f>
        <v>8.5</v>
      </c>
      <c r="E162" s="21">
        <f>IF(VLOOKUP(A162,'Mediana Anual Selic TOP 5 LP'!$A$2:$XFC$10000,MATCH(E$1,'Mediana Anual Selic TOP 5 LP'!$A$2:$XDF$2,0),FALSE)=0,NA(),VLOOKUP(A162,'Mediana Anual Selic TOP 5 LP'!$A$2:$XFC$10000,MATCH(E$1,'Mediana Anual Selic TOP 5 LP'!$A$2:$XDF$2,0),FALSE))</f>
        <v>8.25</v>
      </c>
      <c r="F162" s="21" t="e">
        <f>IF(VLOOKUP(A162,'Mediana Anual Selic TOP 5 LP'!$A$2:$XFC$10000,MATCH(F$1,'Mediana Anual Selic TOP 5 LP'!$A$2:$XDF$2,0),FALSE)=0,NA(),VLOOKUP(A162,'Mediana Anual Selic TOP 5 LP'!$A$2:$XFC$10000,MATCH(F$1,'Mediana Anual Selic TOP 5 LP'!$A$2:$XDF$2,0),FALSE))</f>
        <v>#N/A</v>
      </c>
    </row>
    <row r="163" spans="1:6" x14ac:dyDescent="0.3">
      <c r="A163" s="20">
        <v>44796</v>
      </c>
      <c r="B163" s="21">
        <f>IF(VLOOKUP(A163,'Mediana Anual Selic TOP 5 LP'!$A$2:$XFC$10000,MATCH(B$1,'Mediana Anual Selic TOP 5 LP'!$A$2:$XDF$2,0),FALSE)=0,NA(),VLOOKUP(A163,'Mediana Anual Selic TOP 5 LP'!$A$2:$XFC$10000,MATCH(B$1,'Mediana Anual Selic TOP 5 LP'!$A$2:$XDF$2,0),FALSE))</f>
        <v>12</v>
      </c>
      <c r="C163" s="21">
        <f>IF(VLOOKUP(A163,'Mediana Anual Selic TOP 5 LP'!$A$2:$XFC$10000,MATCH(C$1,'Mediana Anual Selic TOP 5 LP'!$A$2:$XDF$2,0),FALSE)=0,NA(),VLOOKUP(A163,'Mediana Anual Selic TOP 5 LP'!$A$2:$XFC$10000,MATCH(C$1,'Mediana Anual Selic TOP 5 LP'!$A$2:$XDF$2,0),FALSE))</f>
        <v>9.25</v>
      </c>
      <c r="D163" s="21">
        <f>IF(VLOOKUP(A163,'Mediana Anual Selic TOP 5 LP'!$A$2:$XFC$10000,MATCH(D$1,'Mediana Anual Selic TOP 5 LP'!$A$2:$XDF$2,0),FALSE)=0,NA(),VLOOKUP(A163,'Mediana Anual Selic TOP 5 LP'!$A$2:$XFC$10000,MATCH(D$1,'Mediana Anual Selic TOP 5 LP'!$A$2:$XDF$2,0),FALSE))</f>
        <v>8.5</v>
      </c>
      <c r="E163" s="21">
        <f>IF(VLOOKUP(A163,'Mediana Anual Selic TOP 5 LP'!$A$2:$XFC$10000,MATCH(E$1,'Mediana Anual Selic TOP 5 LP'!$A$2:$XDF$2,0),FALSE)=0,NA(),VLOOKUP(A163,'Mediana Anual Selic TOP 5 LP'!$A$2:$XFC$10000,MATCH(E$1,'Mediana Anual Selic TOP 5 LP'!$A$2:$XDF$2,0),FALSE))</f>
        <v>8.25</v>
      </c>
      <c r="F163" s="21" t="e">
        <f>IF(VLOOKUP(A163,'Mediana Anual Selic TOP 5 LP'!$A$2:$XFC$10000,MATCH(F$1,'Mediana Anual Selic TOP 5 LP'!$A$2:$XDF$2,0),FALSE)=0,NA(),VLOOKUP(A163,'Mediana Anual Selic TOP 5 LP'!$A$2:$XFC$10000,MATCH(F$1,'Mediana Anual Selic TOP 5 LP'!$A$2:$XDF$2,0),FALSE))</f>
        <v>#N/A</v>
      </c>
    </row>
    <row r="164" spans="1:6" x14ac:dyDescent="0.3">
      <c r="A164" s="20">
        <v>44797</v>
      </c>
      <c r="B164" s="21">
        <f>IF(VLOOKUP(A164,'Mediana Anual Selic TOP 5 LP'!$A$2:$XFC$10000,MATCH(B$1,'Mediana Anual Selic TOP 5 LP'!$A$2:$XDF$2,0),FALSE)=0,NA(),VLOOKUP(A164,'Mediana Anual Selic TOP 5 LP'!$A$2:$XFC$10000,MATCH(B$1,'Mediana Anual Selic TOP 5 LP'!$A$2:$XDF$2,0),FALSE))</f>
        <v>12</v>
      </c>
      <c r="C164" s="21">
        <f>IF(VLOOKUP(A164,'Mediana Anual Selic TOP 5 LP'!$A$2:$XFC$10000,MATCH(C$1,'Mediana Anual Selic TOP 5 LP'!$A$2:$XDF$2,0),FALSE)=0,NA(),VLOOKUP(A164,'Mediana Anual Selic TOP 5 LP'!$A$2:$XFC$10000,MATCH(C$1,'Mediana Anual Selic TOP 5 LP'!$A$2:$XDF$2,0),FALSE))</f>
        <v>9.25</v>
      </c>
      <c r="D164" s="21">
        <f>IF(VLOOKUP(A164,'Mediana Anual Selic TOP 5 LP'!$A$2:$XFC$10000,MATCH(D$1,'Mediana Anual Selic TOP 5 LP'!$A$2:$XDF$2,0),FALSE)=0,NA(),VLOOKUP(A164,'Mediana Anual Selic TOP 5 LP'!$A$2:$XFC$10000,MATCH(D$1,'Mediana Anual Selic TOP 5 LP'!$A$2:$XDF$2,0),FALSE))</f>
        <v>8.5</v>
      </c>
      <c r="E164" s="21">
        <f>IF(VLOOKUP(A164,'Mediana Anual Selic TOP 5 LP'!$A$2:$XFC$10000,MATCH(E$1,'Mediana Anual Selic TOP 5 LP'!$A$2:$XDF$2,0),FALSE)=0,NA(),VLOOKUP(A164,'Mediana Anual Selic TOP 5 LP'!$A$2:$XFC$10000,MATCH(E$1,'Mediana Anual Selic TOP 5 LP'!$A$2:$XDF$2,0),FALSE))</f>
        <v>8.25</v>
      </c>
      <c r="F164" s="21" t="e">
        <f>IF(VLOOKUP(A164,'Mediana Anual Selic TOP 5 LP'!$A$2:$XFC$10000,MATCH(F$1,'Mediana Anual Selic TOP 5 LP'!$A$2:$XDF$2,0),FALSE)=0,NA(),VLOOKUP(A164,'Mediana Anual Selic TOP 5 LP'!$A$2:$XFC$10000,MATCH(F$1,'Mediana Anual Selic TOP 5 LP'!$A$2:$XDF$2,0),FALSE))</f>
        <v>#N/A</v>
      </c>
    </row>
    <row r="165" spans="1:6" x14ac:dyDescent="0.3">
      <c r="A165" s="20">
        <v>44798</v>
      </c>
      <c r="B165" s="21">
        <f>IF(VLOOKUP(A165,'Mediana Anual Selic TOP 5 LP'!$A$2:$XFC$10000,MATCH(B$1,'Mediana Anual Selic TOP 5 LP'!$A$2:$XDF$2,0),FALSE)=0,NA(),VLOOKUP(A165,'Mediana Anual Selic TOP 5 LP'!$A$2:$XFC$10000,MATCH(B$1,'Mediana Anual Selic TOP 5 LP'!$A$2:$XDF$2,0),FALSE))</f>
        <v>12</v>
      </c>
      <c r="C165" s="21">
        <f>IF(VLOOKUP(A165,'Mediana Anual Selic TOP 5 LP'!$A$2:$XFC$10000,MATCH(C$1,'Mediana Anual Selic TOP 5 LP'!$A$2:$XDF$2,0),FALSE)=0,NA(),VLOOKUP(A165,'Mediana Anual Selic TOP 5 LP'!$A$2:$XFC$10000,MATCH(C$1,'Mediana Anual Selic TOP 5 LP'!$A$2:$XDF$2,0),FALSE))</f>
        <v>9.25</v>
      </c>
      <c r="D165" s="21">
        <f>IF(VLOOKUP(A165,'Mediana Anual Selic TOP 5 LP'!$A$2:$XFC$10000,MATCH(D$1,'Mediana Anual Selic TOP 5 LP'!$A$2:$XDF$2,0),FALSE)=0,NA(),VLOOKUP(A165,'Mediana Anual Selic TOP 5 LP'!$A$2:$XFC$10000,MATCH(D$1,'Mediana Anual Selic TOP 5 LP'!$A$2:$XDF$2,0),FALSE))</f>
        <v>8.5</v>
      </c>
      <c r="E165" s="21">
        <f>IF(VLOOKUP(A165,'Mediana Anual Selic TOP 5 LP'!$A$2:$XFC$10000,MATCH(E$1,'Mediana Anual Selic TOP 5 LP'!$A$2:$XDF$2,0),FALSE)=0,NA(),VLOOKUP(A165,'Mediana Anual Selic TOP 5 LP'!$A$2:$XFC$10000,MATCH(E$1,'Mediana Anual Selic TOP 5 LP'!$A$2:$XDF$2,0),FALSE))</f>
        <v>8.25</v>
      </c>
      <c r="F165" s="21" t="e">
        <f>IF(VLOOKUP(A165,'Mediana Anual Selic TOP 5 LP'!$A$2:$XFC$10000,MATCH(F$1,'Mediana Anual Selic TOP 5 LP'!$A$2:$XDF$2,0),FALSE)=0,NA(),VLOOKUP(A165,'Mediana Anual Selic TOP 5 LP'!$A$2:$XFC$10000,MATCH(F$1,'Mediana Anual Selic TOP 5 LP'!$A$2:$XDF$2,0),FALSE))</f>
        <v>#N/A</v>
      </c>
    </row>
    <row r="166" spans="1:6" x14ac:dyDescent="0.3">
      <c r="A166" s="20">
        <v>44799</v>
      </c>
      <c r="B166" s="21">
        <f>IF(VLOOKUP(A166,'Mediana Anual Selic TOP 5 LP'!$A$2:$XFC$10000,MATCH(B$1,'Mediana Anual Selic TOP 5 LP'!$A$2:$XDF$2,0),FALSE)=0,NA(),VLOOKUP(A166,'Mediana Anual Selic TOP 5 LP'!$A$2:$XFC$10000,MATCH(B$1,'Mediana Anual Selic TOP 5 LP'!$A$2:$XDF$2,0),FALSE))</f>
        <v>12</v>
      </c>
      <c r="C166" s="21">
        <f>IF(VLOOKUP(A166,'Mediana Anual Selic TOP 5 LP'!$A$2:$XFC$10000,MATCH(C$1,'Mediana Anual Selic TOP 5 LP'!$A$2:$XDF$2,0),FALSE)=0,NA(),VLOOKUP(A166,'Mediana Anual Selic TOP 5 LP'!$A$2:$XFC$10000,MATCH(C$1,'Mediana Anual Selic TOP 5 LP'!$A$2:$XDF$2,0),FALSE))</f>
        <v>9.25</v>
      </c>
      <c r="D166" s="21">
        <f>IF(VLOOKUP(A166,'Mediana Anual Selic TOP 5 LP'!$A$2:$XFC$10000,MATCH(D$1,'Mediana Anual Selic TOP 5 LP'!$A$2:$XDF$2,0),FALSE)=0,NA(),VLOOKUP(A166,'Mediana Anual Selic TOP 5 LP'!$A$2:$XFC$10000,MATCH(D$1,'Mediana Anual Selic TOP 5 LP'!$A$2:$XDF$2,0),FALSE))</f>
        <v>8.5</v>
      </c>
      <c r="E166" s="21">
        <f>IF(VLOOKUP(A166,'Mediana Anual Selic TOP 5 LP'!$A$2:$XFC$10000,MATCH(E$1,'Mediana Anual Selic TOP 5 LP'!$A$2:$XDF$2,0),FALSE)=0,NA(),VLOOKUP(A166,'Mediana Anual Selic TOP 5 LP'!$A$2:$XFC$10000,MATCH(E$1,'Mediana Anual Selic TOP 5 LP'!$A$2:$XDF$2,0),FALSE))</f>
        <v>8.25</v>
      </c>
      <c r="F166" s="21" t="e">
        <f>IF(VLOOKUP(A166,'Mediana Anual Selic TOP 5 LP'!$A$2:$XFC$10000,MATCH(F$1,'Mediana Anual Selic TOP 5 LP'!$A$2:$XDF$2,0),FALSE)=0,NA(),VLOOKUP(A166,'Mediana Anual Selic TOP 5 LP'!$A$2:$XFC$10000,MATCH(F$1,'Mediana Anual Selic TOP 5 LP'!$A$2:$XDF$2,0),FALSE))</f>
        <v>#N/A</v>
      </c>
    </row>
    <row r="167" spans="1:6" x14ac:dyDescent="0.3">
      <c r="A167" s="20">
        <v>44802</v>
      </c>
      <c r="B167" s="21">
        <f>IF(VLOOKUP(A167,'Mediana Anual Selic TOP 5 LP'!$A$2:$XFC$10000,MATCH(B$1,'Mediana Anual Selic TOP 5 LP'!$A$2:$XDF$2,0),FALSE)=0,NA(),VLOOKUP(A167,'Mediana Anual Selic TOP 5 LP'!$A$2:$XFC$10000,MATCH(B$1,'Mediana Anual Selic TOP 5 LP'!$A$2:$XDF$2,0),FALSE))</f>
        <v>12</v>
      </c>
      <c r="C167" s="21">
        <f>IF(VLOOKUP(A167,'Mediana Anual Selic TOP 5 LP'!$A$2:$XFC$10000,MATCH(C$1,'Mediana Anual Selic TOP 5 LP'!$A$2:$XDF$2,0),FALSE)=0,NA(),VLOOKUP(A167,'Mediana Anual Selic TOP 5 LP'!$A$2:$XFC$10000,MATCH(C$1,'Mediana Anual Selic TOP 5 LP'!$A$2:$XDF$2,0),FALSE))</f>
        <v>9.25</v>
      </c>
      <c r="D167" s="21">
        <f>IF(VLOOKUP(A167,'Mediana Anual Selic TOP 5 LP'!$A$2:$XFC$10000,MATCH(D$1,'Mediana Anual Selic TOP 5 LP'!$A$2:$XDF$2,0),FALSE)=0,NA(),VLOOKUP(A167,'Mediana Anual Selic TOP 5 LP'!$A$2:$XFC$10000,MATCH(D$1,'Mediana Anual Selic TOP 5 LP'!$A$2:$XDF$2,0),FALSE))</f>
        <v>8.5</v>
      </c>
      <c r="E167" s="21">
        <f>IF(VLOOKUP(A167,'Mediana Anual Selic TOP 5 LP'!$A$2:$XFC$10000,MATCH(E$1,'Mediana Anual Selic TOP 5 LP'!$A$2:$XDF$2,0),FALSE)=0,NA(),VLOOKUP(A167,'Mediana Anual Selic TOP 5 LP'!$A$2:$XFC$10000,MATCH(E$1,'Mediana Anual Selic TOP 5 LP'!$A$2:$XDF$2,0),FALSE))</f>
        <v>8.25</v>
      </c>
      <c r="F167" s="21" t="e">
        <f>IF(VLOOKUP(A167,'Mediana Anual Selic TOP 5 LP'!$A$2:$XFC$10000,MATCH(F$1,'Mediana Anual Selic TOP 5 LP'!$A$2:$XDF$2,0),FALSE)=0,NA(),VLOOKUP(A167,'Mediana Anual Selic TOP 5 LP'!$A$2:$XFC$10000,MATCH(F$1,'Mediana Anual Selic TOP 5 LP'!$A$2:$XDF$2,0),FALSE))</f>
        <v>#N/A</v>
      </c>
    </row>
    <row r="168" spans="1:6" x14ac:dyDescent="0.3">
      <c r="A168" s="20">
        <v>44803</v>
      </c>
      <c r="B168" s="21">
        <f>IF(VLOOKUP(A168,'Mediana Anual Selic TOP 5 LP'!$A$2:$XFC$10000,MATCH(B$1,'Mediana Anual Selic TOP 5 LP'!$A$2:$XDF$2,0),FALSE)=0,NA(),VLOOKUP(A168,'Mediana Anual Selic TOP 5 LP'!$A$2:$XFC$10000,MATCH(B$1,'Mediana Anual Selic TOP 5 LP'!$A$2:$XDF$2,0),FALSE))</f>
        <v>12</v>
      </c>
      <c r="C168" s="21">
        <f>IF(VLOOKUP(A168,'Mediana Anual Selic TOP 5 LP'!$A$2:$XFC$10000,MATCH(C$1,'Mediana Anual Selic TOP 5 LP'!$A$2:$XDF$2,0),FALSE)=0,NA(),VLOOKUP(A168,'Mediana Anual Selic TOP 5 LP'!$A$2:$XFC$10000,MATCH(C$1,'Mediana Anual Selic TOP 5 LP'!$A$2:$XDF$2,0),FALSE))</f>
        <v>9.25</v>
      </c>
      <c r="D168" s="21">
        <f>IF(VLOOKUP(A168,'Mediana Anual Selic TOP 5 LP'!$A$2:$XFC$10000,MATCH(D$1,'Mediana Anual Selic TOP 5 LP'!$A$2:$XDF$2,0),FALSE)=0,NA(),VLOOKUP(A168,'Mediana Anual Selic TOP 5 LP'!$A$2:$XFC$10000,MATCH(D$1,'Mediana Anual Selic TOP 5 LP'!$A$2:$XDF$2,0),FALSE))</f>
        <v>8.5</v>
      </c>
      <c r="E168" s="21">
        <f>IF(VLOOKUP(A168,'Mediana Anual Selic TOP 5 LP'!$A$2:$XFC$10000,MATCH(E$1,'Mediana Anual Selic TOP 5 LP'!$A$2:$XDF$2,0),FALSE)=0,NA(),VLOOKUP(A168,'Mediana Anual Selic TOP 5 LP'!$A$2:$XFC$10000,MATCH(E$1,'Mediana Anual Selic TOP 5 LP'!$A$2:$XDF$2,0),FALSE))</f>
        <v>8.25</v>
      </c>
      <c r="F168" s="21" t="e">
        <f>IF(VLOOKUP(A168,'Mediana Anual Selic TOP 5 LP'!$A$2:$XFC$10000,MATCH(F$1,'Mediana Anual Selic TOP 5 LP'!$A$2:$XDF$2,0),FALSE)=0,NA(),VLOOKUP(A168,'Mediana Anual Selic TOP 5 LP'!$A$2:$XFC$10000,MATCH(F$1,'Mediana Anual Selic TOP 5 LP'!$A$2:$XDF$2,0),FALSE))</f>
        <v>#N/A</v>
      </c>
    </row>
    <row r="169" spans="1:6" x14ac:dyDescent="0.3">
      <c r="A169" s="20">
        <v>44804</v>
      </c>
      <c r="B169" s="21">
        <f>IF(VLOOKUP(A169,'Mediana Anual Selic TOP 5 LP'!$A$2:$XFC$10000,MATCH(B$1,'Mediana Anual Selic TOP 5 LP'!$A$2:$XDF$2,0),FALSE)=0,NA(),VLOOKUP(A169,'Mediana Anual Selic TOP 5 LP'!$A$2:$XFC$10000,MATCH(B$1,'Mediana Anual Selic TOP 5 LP'!$A$2:$XDF$2,0),FALSE))</f>
        <v>12</v>
      </c>
      <c r="C169" s="21">
        <f>IF(VLOOKUP(A169,'Mediana Anual Selic TOP 5 LP'!$A$2:$XFC$10000,MATCH(C$1,'Mediana Anual Selic TOP 5 LP'!$A$2:$XDF$2,0),FALSE)=0,NA(),VLOOKUP(A169,'Mediana Anual Selic TOP 5 LP'!$A$2:$XFC$10000,MATCH(C$1,'Mediana Anual Selic TOP 5 LP'!$A$2:$XDF$2,0),FALSE))</f>
        <v>9.25</v>
      </c>
      <c r="D169" s="21">
        <f>IF(VLOOKUP(A169,'Mediana Anual Selic TOP 5 LP'!$A$2:$XFC$10000,MATCH(D$1,'Mediana Anual Selic TOP 5 LP'!$A$2:$XDF$2,0),FALSE)=0,NA(),VLOOKUP(A169,'Mediana Anual Selic TOP 5 LP'!$A$2:$XFC$10000,MATCH(D$1,'Mediana Anual Selic TOP 5 LP'!$A$2:$XDF$2,0),FALSE))</f>
        <v>8.5</v>
      </c>
      <c r="E169" s="21">
        <f>IF(VLOOKUP(A169,'Mediana Anual Selic TOP 5 LP'!$A$2:$XFC$10000,MATCH(E$1,'Mediana Anual Selic TOP 5 LP'!$A$2:$XDF$2,0),FALSE)=0,NA(),VLOOKUP(A169,'Mediana Anual Selic TOP 5 LP'!$A$2:$XFC$10000,MATCH(E$1,'Mediana Anual Selic TOP 5 LP'!$A$2:$XDF$2,0),FALSE))</f>
        <v>8.25</v>
      </c>
      <c r="F169" s="21" t="e">
        <f>IF(VLOOKUP(A169,'Mediana Anual Selic TOP 5 LP'!$A$2:$XFC$10000,MATCH(F$1,'Mediana Anual Selic TOP 5 LP'!$A$2:$XDF$2,0),FALSE)=0,NA(),VLOOKUP(A169,'Mediana Anual Selic TOP 5 LP'!$A$2:$XFC$10000,MATCH(F$1,'Mediana Anual Selic TOP 5 LP'!$A$2:$XDF$2,0),FALSE))</f>
        <v>#N/A</v>
      </c>
    </row>
    <row r="170" spans="1:6" x14ac:dyDescent="0.3">
      <c r="A170" s="20">
        <v>44805</v>
      </c>
      <c r="B170" s="21">
        <f>IF(VLOOKUP(A170,'Mediana Anual Selic TOP 5 LP'!$A$2:$XFC$10000,MATCH(B$1,'Mediana Anual Selic TOP 5 LP'!$A$2:$XDF$2,0),FALSE)=0,NA(),VLOOKUP(A170,'Mediana Anual Selic TOP 5 LP'!$A$2:$XFC$10000,MATCH(B$1,'Mediana Anual Selic TOP 5 LP'!$A$2:$XDF$2,0),FALSE))</f>
        <v>12</v>
      </c>
      <c r="C170" s="21">
        <f>IF(VLOOKUP(A170,'Mediana Anual Selic TOP 5 LP'!$A$2:$XFC$10000,MATCH(C$1,'Mediana Anual Selic TOP 5 LP'!$A$2:$XDF$2,0),FALSE)=0,NA(),VLOOKUP(A170,'Mediana Anual Selic TOP 5 LP'!$A$2:$XFC$10000,MATCH(C$1,'Mediana Anual Selic TOP 5 LP'!$A$2:$XDF$2,0),FALSE))</f>
        <v>9.25</v>
      </c>
      <c r="D170" s="21">
        <f>IF(VLOOKUP(A170,'Mediana Anual Selic TOP 5 LP'!$A$2:$XFC$10000,MATCH(D$1,'Mediana Anual Selic TOP 5 LP'!$A$2:$XDF$2,0),FALSE)=0,NA(),VLOOKUP(A170,'Mediana Anual Selic TOP 5 LP'!$A$2:$XFC$10000,MATCH(D$1,'Mediana Anual Selic TOP 5 LP'!$A$2:$XDF$2,0),FALSE))</f>
        <v>8.5</v>
      </c>
      <c r="E170" s="21">
        <f>IF(VLOOKUP(A170,'Mediana Anual Selic TOP 5 LP'!$A$2:$XFC$10000,MATCH(E$1,'Mediana Anual Selic TOP 5 LP'!$A$2:$XDF$2,0),FALSE)=0,NA(),VLOOKUP(A170,'Mediana Anual Selic TOP 5 LP'!$A$2:$XFC$10000,MATCH(E$1,'Mediana Anual Selic TOP 5 LP'!$A$2:$XDF$2,0),FALSE))</f>
        <v>8.25</v>
      </c>
      <c r="F170" s="21" t="e">
        <f>IF(VLOOKUP(A170,'Mediana Anual Selic TOP 5 LP'!$A$2:$XFC$10000,MATCH(F$1,'Mediana Anual Selic TOP 5 LP'!$A$2:$XDF$2,0),FALSE)=0,NA(),VLOOKUP(A170,'Mediana Anual Selic TOP 5 LP'!$A$2:$XFC$10000,MATCH(F$1,'Mediana Anual Selic TOP 5 LP'!$A$2:$XDF$2,0),FALSE))</f>
        <v>#N/A</v>
      </c>
    </row>
    <row r="171" spans="1:6" x14ac:dyDescent="0.3">
      <c r="A171" s="20">
        <v>44806</v>
      </c>
      <c r="B171" s="21">
        <f>IF(VLOOKUP(A171,'Mediana Anual Selic TOP 5 LP'!$A$2:$XFC$10000,MATCH(B$1,'Mediana Anual Selic TOP 5 LP'!$A$2:$XDF$2,0),FALSE)=0,NA(),VLOOKUP(A171,'Mediana Anual Selic TOP 5 LP'!$A$2:$XFC$10000,MATCH(B$1,'Mediana Anual Selic TOP 5 LP'!$A$2:$XDF$2,0),FALSE))</f>
        <v>12</v>
      </c>
      <c r="C171" s="21">
        <f>IF(VLOOKUP(A171,'Mediana Anual Selic TOP 5 LP'!$A$2:$XFC$10000,MATCH(C$1,'Mediana Anual Selic TOP 5 LP'!$A$2:$XDF$2,0),FALSE)=0,NA(),VLOOKUP(A171,'Mediana Anual Selic TOP 5 LP'!$A$2:$XFC$10000,MATCH(C$1,'Mediana Anual Selic TOP 5 LP'!$A$2:$XDF$2,0),FALSE))</f>
        <v>9.25</v>
      </c>
      <c r="D171" s="21">
        <f>IF(VLOOKUP(A171,'Mediana Anual Selic TOP 5 LP'!$A$2:$XFC$10000,MATCH(D$1,'Mediana Anual Selic TOP 5 LP'!$A$2:$XDF$2,0),FALSE)=0,NA(),VLOOKUP(A171,'Mediana Anual Selic TOP 5 LP'!$A$2:$XFC$10000,MATCH(D$1,'Mediana Anual Selic TOP 5 LP'!$A$2:$XDF$2,0),FALSE))</f>
        <v>8.5</v>
      </c>
      <c r="E171" s="21">
        <f>IF(VLOOKUP(A171,'Mediana Anual Selic TOP 5 LP'!$A$2:$XFC$10000,MATCH(E$1,'Mediana Anual Selic TOP 5 LP'!$A$2:$XDF$2,0),FALSE)=0,NA(),VLOOKUP(A171,'Mediana Anual Selic TOP 5 LP'!$A$2:$XFC$10000,MATCH(E$1,'Mediana Anual Selic TOP 5 LP'!$A$2:$XDF$2,0),FALSE))</f>
        <v>8.25</v>
      </c>
      <c r="F171" s="21" t="e">
        <f>IF(VLOOKUP(A171,'Mediana Anual Selic TOP 5 LP'!$A$2:$XFC$10000,MATCH(F$1,'Mediana Anual Selic TOP 5 LP'!$A$2:$XDF$2,0),FALSE)=0,NA(),VLOOKUP(A171,'Mediana Anual Selic TOP 5 LP'!$A$2:$XFC$10000,MATCH(F$1,'Mediana Anual Selic TOP 5 LP'!$A$2:$XDF$2,0),FALSE))</f>
        <v>#N/A</v>
      </c>
    </row>
    <row r="172" spans="1:6" x14ac:dyDescent="0.3">
      <c r="A172" s="20">
        <v>44809</v>
      </c>
      <c r="B172" s="21">
        <f>IF(VLOOKUP(A172,'Mediana Anual Selic TOP 5 LP'!$A$2:$XFC$10000,MATCH(B$1,'Mediana Anual Selic TOP 5 LP'!$A$2:$XDF$2,0),FALSE)=0,NA(),VLOOKUP(A172,'Mediana Anual Selic TOP 5 LP'!$A$2:$XFC$10000,MATCH(B$1,'Mediana Anual Selic TOP 5 LP'!$A$2:$XDF$2,0),FALSE))</f>
        <v>12</v>
      </c>
      <c r="C172" s="21">
        <f>IF(VLOOKUP(A172,'Mediana Anual Selic TOP 5 LP'!$A$2:$XFC$10000,MATCH(C$1,'Mediana Anual Selic TOP 5 LP'!$A$2:$XDF$2,0),FALSE)=0,NA(),VLOOKUP(A172,'Mediana Anual Selic TOP 5 LP'!$A$2:$XFC$10000,MATCH(C$1,'Mediana Anual Selic TOP 5 LP'!$A$2:$XDF$2,0),FALSE))</f>
        <v>9.25</v>
      </c>
      <c r="D172" s="21">
        <f>IF(VLOOKUP(A172,'Mediana Anual Selic TOP 5 LP'!$A$2:$XFC$10000,MATCH(D$1,'Mediana Anual Selic TOP 5 LP'!$A$2:$XDF$2,0),FALSE)=0,NA(),VLOOKUP(A172,'Mediana Anual Selic TOP 5 LP'!$A$2:$XFC$10000,MATCH(D$1,'Mediana Anual Selic TOP 5 LP'!$A$2:$XDF$2,0),FALSE))</f>
        <v>8.5</v>
      </c>
      <c r="E172" s="21">
        <f>IF(VLOOKUP(A172,'Mediana Anual Selic TOP 5 LP'!$A$2:$XFC$10000,MATCH(E$1,'Mediana Anual Selic TOP 5 LP'!$A$2:$XDF$2,0),FALSE)=0,NA(),VLOOKUP(A172,'Mediana Anual Selic TOP 5 LP'!$A$2:$XFC$10000,MATCH(E$1,'Mediana Anual Selic TOP 5 LP'!$A$2:$XDF$2,0),FALSE))</f>
        <v>8.25</v>
      </c>
      <c r="F172" s="21" t="e">
        <f>IF(VLOOKUP(A172,'Mediana Anual Selic TOP 5 LP'!$A$2:$XFC$10000,MATCH(F$1,'Mediana Anual Selic TOP 5 LP'!$A$2:$XDF$2,0),FALSE)=0,NA(),VLOOKUP(A172,'Mediana Anual Selic TOP 5 LP'!$A$2:$XFC$10000,MATCH(F$1,'Mediana Anual Selic TOP 5 LP'!$A$2:$XDF$2,0),FALSE))</f>
        <v>#N/A</v>
      </c>
    </row>
    <row r="173" spans="1:6" x14ac:dyDescent="0.3">
      <c r="A173" s="20">
        <v>44810</v>
      </c>
      <c r="B173" s="21">
        <f>IF(VLOOKUP(A173,'Mediana Anual Selic TOP 5 LP'!$A$2:$XFC$10000,MATCH(B$1,'Mediana Anual Selic TOP 5 LP'!$A$2:$XDF$2,0),FALSE)=0,NA(),VLOOKUP(A173,'Mediana Anual Selic TOP 5 LP'!$A$2:$XFC$10000,MATCH(B$1,'Mediana Anual Selic TOP 5 LP'!$A$2:$XDF$2,0),FALSE))</f>
        <v>12</v>
      </c>
      <c r="C173" s="21">
        <f>IF(VLOOKUP(A173,'Mediana Anual Selic TOP 5 LP'!$A$2:$XFC$10000,MATCH(C$1,'Mediana Anual Selic TOP 5 LP'!$A$2:$XDF$2,0),FALSE)=0,NA(),VLOOKUP(A173,'Mediana Anual Selic TOP 5 LP'!$A$2:$XFC$10000,MATCH(C$1,'Mediana Anual Selic TOP 5 LP'!$A$2:$XDF$2,0),FALSE))</f>
        <v>9.25</v>
      </c>
      <c r="D173" s="21">
        <f>IF(VLOOKUP(A173,'Mediana Anual Selic TOP 5 LP'!$A$2:$XFC$10000,MATCH(D$1,'Mediana Anual Selic TOP 5 LP'!$A$2:$XDF$2,0),FALSE)=0,NA(),VLOOKUP(A173,'Mediana Anual Selic TOP 5 LP'!$A$2:$XFC$10000,MATCH(D$1,'Mediana Anual Selic TOP 5 LP'!$A$2:$XDF$2,0),FALSE))</f>
        <v>8.5</v>
      </c>
      <c r="E173" s="21">
        <f>IF(VLOOKUP(A173,'Mediana Anual Selic TOP 5 LP'!$A$2:$XFC$10000,MATCH(E$1,'Mediana Anual Selic TOP 5 LP'!$A$2:$XDF$2,0),FALSE)=0,NA(),VLOOKUP(A173,'Mediana Anual Selic TOP 5 LP'!$A$2:$XFC$10000,MATCH(E$1,'Mediana Anual Selic TOP 5 LP'!$A$2:$XDF$2,0),FALSE))</f>
        <v>8.25</v>
      </c>
      <c r="F173" s="21" t="e">
        <f>IF(VLOOKUP(A173,'Mediana Anual Selic TOP 5 LP'!$A$2:$XFC$10000,MATCH(F$1,'Mediana Anual Selic TOP 5 LP'!$A$2:$XDF$2,0),FALSE)=0,NA(),VLOOKUP(A173,'Mediana Anual Selic TOP 5 LP'!$A$2:$XFC$10000,MATCH(F$1,'Mediana Anual Selic TOP 5 LP'!$A$2:$XDF$2,0),FALSE))</f>
        <v>#N/A</v>
      </c>
    </row>
    <row r="174" spans="1:6" x14ac:dyDescent="0.3">
      <c r="A174" s="20">
        <v>44812</v>
      </c>
      <c r="B174" s="21">
        <f>IF(VLOOKUP(A174,'Mediana Anual Selic TOP 5 LP'!$A$2:$XFC$10000,MATCH(B$1,'Mediana Anual Selic TOP 5 LP'!$A$2:$XDF$2,0),FALSE)=0,NA(),VLOOKUP(A174,'Mediana Anual Selic TOP 5 LP'!$A$2:$XFC$10000,MATCH(B$1,'Mediana Anual Selic TOP 5 LP'!$A$2:$XDF$2,0),FALSE))</f>
        <v>12</v>
      </c>
      <c r="C174" s="21">
        <f>IF(VLOOKUP(A174,'Mediana Anual Selic TOP 5 LP'!$A$2:$XFC$10000,MATCH(C$1,'Mediana Anual Selic TOP 5 LP'!$A$2:$XDF$2,0),FALSE)=0,NA(),VLOOKUP(A174,'Mediana Anual Selic TOP 5 LP'!$A$2:$XFC$10000,MATCH(C$1,'Mediana Anual Selic TOP 5 LP'!$A$2:$XDF$2,0),FALSE))</f>
        <v>9.25</v>
      </c>
      <c r="D174" s="21">
        <f>IF(VLOOKUP(A174,'Mediana Anual Selic TOP 5 LP'!$A$2:$XFC$10000,MATCH(D$1,'Mediana Anual Selic TOP 5 LP'!$A$2:$XDF$2,0),FALSE)=0,NA(),VLOOKUP(A174,'Mediana Anual Selic TOP 5 LP'!$A$2:$XFC$10000,MATCH(D$1,'Mediana Anual Selic TOP 5 LP'!$A$2:$XDF$2,0),FALSE))</f>
        <v>8.5</v>
      </c>
      <c r="E174" s="21">
        <f>IF(VLOOKUP(A174,'Mediana Anual Selic TOP 5 LP'!$A$2:$XFC$10000,MATCH(E$1,'Mediana Anual Selic TOP 5 LP'!$A$2:$XDF$2,0),FALSE)=0,NA(),VLOOKUP(A174,'Mediana Anual Selic TOP 5 LP'!$A$2:$XFC$10000,MATCH(E$1,'Mediana Anual Selic TOP 5 LP'!$A$2:$XDF$2,0),FALSE))</f>
        <v>8.25</v>
      </c>
      <c r="F174" s="21" t="e">
        <f>IF(VLOOKUP(A174,'Mediana Anual Selic TOP 5 LP'!$A$2:$XFC$10000,MATCH(F$1,'Mediana Anual Selic TOP 5 LP'!$A$2:$XDF$2,0),FALSE)=0,NA(),VLOOKUP(A174,'Mediana Anual Selic TOP 5 LP'!$A$2:$XFC$10000,MATCH(F$1,'Mediana Anual Selic TOP 5 LP'!$A$2:$XDF$2,0),FALSE))</f>
        <v>#N/A</v>
      </c>
    </row>
    <row r="175" spans="1:6" x14ac:dyDescent="0.3">
      <c r="A175" s="20">
        <v>44813</v>
      </c>
      <c r="B175" s="21">
        <f>IF(VLOOKUP(A175,'Mediana Anual Selic TOP 5 LP'!$A$2:$XFC$10000,MATCH(B$1,'Mediana Anual Selic TOP 5 LP'!$A$2:$XDF$2,0),FALSE)=0,NA(),VLOOKUP(A175,'Mediana Anual Selic TOP 5 LP'!$A$2:$XFC$10000,MATCH(B$1,'Mediana Anual Selic TOP 5 LP'!$A$2:$XDF$2,0),FALSE))</f>
        <v>12</v>
      </c>
      <c r="C175" s="21">
        <f>IF(VLOOKUP(A175,'Mediana Anual Selic TOP 5 LP'!$A$2:$XFC$10000,MATCH(C$1,'Mediana Anual Selic TOP 5 LP'!$A$2:$XDF$2,0),FALSE)=0,NA(),VLOOKUP(A175,'Mediana Anual Selic TOP 5 LP'!$A$2:$XFC$10000,MATCH(C$1,'Mediana Anual Selic TOP 5 LP'!$A$2:$XDF$2,0),FALSE))</f>
        <v>9.25</v>
      </c>
      <c r="D175" s="21">
        <f>IF(VLOOKUP(A175,'Mediana Anual Selic TOP 5 LP'!$A$2:$XFC$10000,MATCH(D$1,'Mediana Anual Selic TOP 5 LP'!$A$2:$XDF$2,0),FALSE)=0,NA(),VLOOKUP(A175,'Mediana Anual Selic TOP 5 LP'!$A$2:$XFC$10000,MATCH(D$1,'Mediana Anual Selic TOP 5 LP'!$A$2:$XDF$2,0),FALSE))</f>
        <v>8.5</v>
      </c>
      <c r="E175" s="21">
        <f>IF(VLOOKUP(A175,'Mediana Anual Selic TOP 5 LP'!$A$2:$XFC$10000,MATCH(E$1,'Mediana Anual Selic TOP 5 LP'!$A$2:$XDF$2,0),FALSE)=0,NA(),VLOOKUP(A175,'Mediana Anual Selic TOP 5 LP'!$A$2:$XFC$10000,MATCH(E$1,'Mediana Anual Selic TOP 5 LP'!$A$2:$XDF$2,0),FALSE))</f>
        <v>8.25</v>
      </c>
      <c r="F175" s="21" t="e">
        <f>IF(VLOOKUP(A175,'Mediana Anual Selic TOP 5 LP'!$A$2:$XFC$10000,MATCH(F$1,'Mediana Anual Selic TOP 5 LP'!$A$2:$XDF$2,0),FALSE)=0,NA(),VLOOKUP(A175,'Mediana Anual Selic TOP 5 LP'!$A$2:$XFC$10000,MATCH(F$1,'Mediana Anual Selic TOP 5 LP'!$A$2:$XDF$2,0),FALSE))</f>
        <v>#N/A</v>
      </c>
    </row>
    <row r="176" spans="1:6" x14ac:dyDescent="0.3">
      <c r="A176" s="20">
        <v>44816</v>
      </c>
      <c r="B176" s="21">
        <f>IF(VLOOKUP(A176,'Mediana Anual Selic TOP 5 LP'!$A$2:$XFC$10000,MATCH(B$1,'Mediana Anual Selic TOP 5 LP'!$A$2:$XDF$2,0),FALSE)=0,NA(),VLOOKUP(A176,'Mediana Anual Selic TOP 5 LP'!$A$2:$XFC$10000,MATCH(B$1,'Mediana Anual Selic TOP 5 LP'!$A$2:$XDF$2,0),FALSE))</f>
        <v>12</v>
      </c>
      <c r="C176" s="21">
        <f>IF(VLOOKUP(A176,'Mediana Anual Selic TOP 5 LP'!$A$2:$XFC$10000,MATCH(C$1,'Mediana Anual Selic TOP 5 LP'!$A$2:$XDF$2,0),FALSE)=0,NA(),VLOOKUP(A176,'Mediana Anual Selic TOP 5 LP'!$A$2:$XFC$10000,MATCH(C$1,'Mediana Anual Selic TOP 5 LP'!$A$2:$XDF$2,0),FALSE))</f>
        <v>9.25</v>
      </c>
      <c r="D176" s="21">
        <f>IF(VLOOKUP(A176,'Mediana Anual Selic TOP 5 LP'!$A$2:$XFC$10000,MATCH(D$1,'Mediana Anual Selic TOP 5 LP'!$A$2:$XDF$2,0),FALSE)=0,NA(),VLOOKUP(A176,'Mediana Anual Selic TOP 5 LP'!$A$2:$XFC$10000,MATCH(D$1,'Mediana Anual Selic TOP 5 LP'!$A$2:$XDF$2,0),FALSE))</f>
        <v>8.5</v>
      </c>
      <c r="E176" s="21">
        <f>IF(VLOOKUP(A176,'Mediana Anual Selic TOP 5 LP'!$A$2:$XFC$10000,MATCH(E$1,'Mediana Anual Selic TOP 5 LP'!$A$2:$XDF$2,0),FALSE)=0,NA(),VLOOKUP(A176,'Mediana Anual Selic TOP 5 LP'!$A$2:$XFC$10000,MATCH(E$1,'Mediana Anual Selic TOP 5 LP'!$A$2:$XDF$2,0),FALSE))</f>
        <v>8.25</v>
      </c>
      <c r="F176" s="21" t="e">
        <f>IF(VLOOKUP(A176,'Mediana Anual Selic TOP 5 LP'!$A$2:$XFC$10000,MATCH(F$1,'Mediana Anual Selic TOP 5 LP'!$A$2:$XDF$2,0),FALSE)=0,NA(),VLOOKUP(A176,'Mediana Anual Selic TOP 5 LP'!$A$2:$XFC$10000,MATCH(F$1,'Mediana Anual Selic TOP 5 LP'!$A$2:$XDF$2,0),FALSE))</f>
        <v>#N/A</v>
      </c>
    </row>
    <row r="177" spans="1:6" x14ac:dyDescent="0.3">
      <c r="A177" s="20">
        <v>44817</v>
      </c>
      <c r="B177" s="21">
        <f>IF(VLOOKUP(A177,'Mediana Anual Selic TOP 5 LP'!$A$2:$XFC$10000,MATCH(B$1,'Mediana Anual Selic TOP 5 LP'!$A$2:$XDF$2,0),FALSE)=0,NA(),VLOOKUP(A177,'Mediana Anual Selic TOP 5 LP'!$A$2:$XFC$10000,MATCH(B$1,'Mediana Anual Selic TOP 5 LP'!$A$2:$XDF$2,0),FALSE))</f>
        <v>12</v>
      </c>
      <c r="C177" s="21">
        <f>IF(VLOOKUP(A177,'Mediana Anual Selic TOP 5 LP'!$A$2:$XFC$10000,MATCH(C$1,'Mediana Anual Selic TOP 5 LP'!$A$2:$XDF$2,0),FALSE)=0,NA(),VLOOKUP(A177,'Mediana Anual Selic TOP 5 LP'!$A$2:$XFC$10000,MATCH(C$1,'Mediana Anual Selic TOP 5 LP'!$A$2:$XDF$2,0),FALSE))</f>
        <v>9.25</v>
      </c>
      <c r="D177" s="21">
        <f>IF(VLOOKUP(A177,'Mediana Anual Selic TOP 5 LP'!$A$2:$XFC$10000,MATCH(D$1,'Mediana Anual Selic TOP 5 LP'!$A$2:$XDF$2,0),FALSE)=0,NA(),VLOOKUP(A177,'Mediana Anual Selic TOP 5 LP'!$A$2:$XFC$10000,MATCH(D$1,'Mediana Anual Selic TOP 5 LP'!$A$2:$XDF$2,0),FALSE))</f>
        <v>8.5</v>
      </c>
      <c r="E177" s="21">
        <f>IF(VLOOKUP(A177,'Mediana Anual Selic TOP 5 LP'!$A$2:$XFC$10000,MATCH(E$1,'Mediana Anual Selic TOP 5 LP'!$A$2:$XDF$2,0),FALSE)=0,NA(),VLOOKUP(A177,'Mediana Anual Selic TOP 5 LP'!$A$2:$XFC$10000,MATCH(E$1,'Mediana Anual Selic TOP 5 LP'!$A$2:$XDF$2,0),FALSE))</f>
        <v>8.25</v>
      </c>
      <c r="F177" s="21" t="e">
        <f>IF(VLOOKUP(A177,'Mediana Anual Selic TOP 5 LP'!$A$2:$XFC$10000,MATCH(F$1,'Mediana Anual Selic TOP 5 LP'!$A$2:$XDF$2,0),FALSE)=0,NA(),VLOOKUP(A177,'Mediana Anual Selic TOP 5 LP'!$A$2:$XFC$10000,MATCH(F$1,'Mediana Anual Selic TOP 5 LP'!$A$2:$XDF$2,0),FALSE))</f>
        <v>#N/A</v>
      </c>
    </row>
    <row r="178" spans="1:6" x14ac:dyDescent="0.3">
      <c r="A178" s="20">
        <v>44818</v>
      </c>
      <c r="B178" s="21">
        <f>IF(VLOOKUP(A178,'Mediana Anual Selic TOP 5 LP'!$A$2:$XFC$10000,MATCH(B$1,'Mediana Anual Selic TOP 5 LP'!$A$2:$XDF$2,0),FALSE)=0,NA(),VLOOKUP(A178,'Mediana Anual Selic TOP 5 LP'!$A$2:$XFC$10000,MATCH(B$1,'Mediana Anual Selic TOP 5 LP'!$A$2:$XDF$2,0),FALSE))</f>
        <v>12</v>
      </c>
      <c r="C178" s="21">
        <f>IF(VLOOKUP(A178,'Mediana Anual Selic TOP 5 LP'!$A$2:$XFC$10000,MATCH(C$1,'Mediana Anual Selic TOP 5 LP'!$A$2:$XDF$2,0),FALSE)=0,NA(),VLOOKUP(A178,'Mediana Anual Selic TOP 5 LP'!$A$2:$XFC$10000,MATCH(C$1,'Mediana Anual Selic TOP 5 LP'!$A$2:$XDF$2,0),FALSE))</f>
        <v>9.25</v>
      </c>
      <c r="D178" s="21">
        <f>IF(VLOOKUP(A178,'Mediana Anual Selic TOP 5 LP'!$A$2:$XFC$10000,MATCH(D$1,'Mediana Anual Selic TOP 5 LP'!$A$2:$XDF$2,0),FALSE)=0,NA(),VLOOKUP(A178,'Mediana Anual Selic TOP 5 LP'!$A$2:$XFC$10000,MATCH(D$1,'Mediana Anual Selic TOP 5 LP'!$A$2:$XDF$2,0),FALSE))</f>
        <v>8.5</v>
      </c>
      <c r="E178" s="21">
        <f>IF(VLOOKUP(A178,'Mediana Anual Selic TOP 5 LP'!$A$2:$XFC$10000,MATCH(E$1,'Mediana Anual Selic TOP 5 LP'!$A$2:$XDF$2,0),FALSE)=0,NA(),VLOOKUP(A178,'Mediana Anual Selic TOP 5 LP'!$A$2:$XFC$10000,MATCH(E$1,'Mediana Anual Selic TOP 5 LP'!$A$2:$XDF$2,0),FALSE))</f>
        <v>8.25</v>
      </c>
      <c r="F178" s="21" t="e">
        <f>IF(VLOOKUP(A178,'Mediana Anual Selic TOP 5 LP'!$A$2:$XFC$10000,MATCH(F$1,'Mediana Anual Selic TOP 5 LP'!$A$2:$XDF$2,0),FALSE)=0,NA(),VLOOKUP(A178,'Mediana Anual Selic TOP 5 LP'!$A$2:$XFC$10000,MATCH(F$1,'Mediana Anual Selic TOP 5 LP'!$A$2:$XDF$2,0),FALSE))</f>
        <v>#N/A</v>
      </c>
    </row>
    <row r="179" spans="1:6" x14ac:dyDescent="0.3">
      <c r="A179" s="20">
        <v>44819</v>
      </c>
      <c r="B179" s="21">
        <f>IF(VLOOKUP(A179,'Mediana Anual Selic TOP 5 LP'!$A$2:$XFC$10000,MATCH(B$1,'Mediana Anual Selic TOP 5 LP'!$A$2:$XDF$2,0),FALSE)=0,NA(),VLOOKUP(A179,'Mediana Anual Selic TOP 5 LP'!$A$2:$XFC$10000,MATCH(B$1,'Mediana Anual Selic TOP 5 LP'!$A$2:$XDF$2,0),FALSE))</f>
        <v>12.125</v>
      </c>
      <c r="C179" s="21">
        <f>IF(VLOOKUP(A179,'Mediana Anual Selic TOP 5 LP'!$A$2:$XFC$10000,MATCH(C$1,'Mediana Anual Selic TOP 5 LP'!$A$2:$XDF$2,0),FALSE)=0,NA(),VLOOKUP(A179,'Mediana Anual Selic TOP 5 LP'!$A$2:$XFC$10000,MATCH(C$1,'Mediana Anual Selic TOP 5 LP'!$A$2:$XDF$2,0),FALSE))</f>
        <v>9.5</v>
      </c>
      <c r="D179" s="21">
        <f>IF(VLOOKUP(A179,'Mediana Anual Selic TOP 5 LP'!$A$2:$XFC$10000,MATCH(D$1,'Mediana Anual Selic TOP 5 LP'!$A$2:$XDF$2,0),FALSE)=0,NA(),VLOOKUP(A179,'Mediana Anual Selic TOP 5 LP'!$A$2:$XFC$10000,MATCH(D$1,'Mediana Anual Selic TOP 5 LP'!$A$2:$XDF$2,0),FALSE))</f>
        <v>9</v>
      </c>
      <c r="E179" s="21">
        <f>IF(VLOOKUP(A179,'Mediana Anual Selic TOP 5 LP'!$A$2:$XFC$10000,MATCH(E$1,'Mediana Anual Selic TOP 5 LP'!$A$2:$XDF$2,0),FALSE)=0,NA(),VLOOKUP(A179,'Mediana Anual Selic TOP 5 LP'!$A$2:$XFC$10000,MATCH(E$1,'Mediana Anual Selic TOP 5 LP'!$A$2:$XDF$2,0),FALSE))</f>
        <v>9</v>
      </c>
      <c r="F179" s="21" t="e">
        <f>IF(VLOOKUP(A179,'Mediana Anual Selic TOP 5 LP'!$A$2:$XFC$10000,MATCH(F$1,'Mediana Anual Selic TOP 5 LP'!$A$2:$XDF$2,0),FALSE)=0,NA(),VLOOKUP(A179,'Mediana Anual Selic TOP 5 LP'!$A$2:$XFC$10000,MATCH(F$1,'Mediana Anual Selic TOP 5 LP'!$A$2:$XDF$2,0),FALSE))</f>
        <v>#N/A</v>
      </c>
    </row>
    <row r="180" spans="1:6" x14ac:dyDescent="0.3">
      <c r="A180" s="20">
        <v>44820</v>
      </c>
      <c r="B180" s="21">
        <f>IF(VLOOKUP(A180,'Mediana Anual Selic TOP 5 LP'!$A$2:$XFC$10000,MATCH(B$1,'Mediana Anual Selic TOP 5 LP'!$A$2:$XDF$2,0),FALSE)=0,NA(),VLOOKUP(A180,'Mediana Anual Selic TOP 5 LP'!$A$2:$XFC$10000,MATCH(B$1,'Mediana Anual Selic TOP 5 LP'!$A$2:$XDF$2,0),FALSE))</f>
        <v>12.125</v>
      </c>
      <c r="C180" s="21">
        <f>IF(VLOOKUP(A180,'Mediana Anual Selic TOP 5 LP'!$A$2:$XFC$10000,MATCH(C$1,'Mediana Anual Selic TOP 5 LP'!$A$2:$XDF$2,0),FALSE)=0,NA(),VLOOKUP(A180,'Mediana Anual Selic TOP 5 LP'!$A$2:$XFC$10000,MATCH(C$1,'Mediana Anual Selic TOP 5 LP'!$A$2:$XDF$2,0),FALSE))</f>
        <v>9</v>
      </c>
      <c r="D180" s="21">
        <f>IF(VLOOKUP(A180,'Mediana Anual Selic TOP 5 LP'!$A$2:$XFC$10000,MATCH(D$1,'Mediana Anual Selic TOP 5 LP'!$A$2:$XDF$2,0),FALSE)=0,NA(),VLOOKUP(A180,'Mediana Anual Selic TOP 5 LP'!$A$2:$XFC$10000,MATCH(D$1,'Mediana Anual Selic TOP 5 LP'!$A$2:$XDF$2,0),FALSE))</f>
        <v>9</v>
      </c>
      <c r="E180" s="21">
        <f>IF(VLOOKUP(A180,'Mediana Anual Selic TOP 5 LP'!$A$2:$XFC$10000,MATCH(E$1,'Mediana Anual Selic TOP 5 LP'!$A$2:$XDF$2,0),FALSE)=0,NA(),VLOOKUP(A180,'Mediana Anual Selic TOP 5 LP'!$A$2:$XFC$10000,MATCH(E$1,'Mediana Anual Selic TOP 5 LP'!$A$2:$XDF$2,0),FALSE))</f>
        <v>9</v>
      </c>
      <c r="F180" s="21" t="e">
        <f>IF(VLOOKUP(A180,'Mediana Anual Selic TOP 5 LP'!$A$2:$XFC$10000,MATCH(F$1,'Mediana Anual Selic TOP 5 LP'!$A$2:$XDF$2,0),FALSE)=0,NA(),VLOOKUP(A180,'Mediana Anual Selic TOP 5 LP'!$A$2:$XFC$10000,MATCH(F$1,'Mediana Anual Selic TOP 5 LP'!$A$2:$XDF$2,0),FALSE))</f>
        <v>#N/A</v>
      </c>
    </row>
    <row r="181" spans="1:6" x14ac:dyDescent="0.3">
      <c r="A181" s="20">
        <v>44823</v>
      </c>
      <c r="B181" s="21">
        <f>IF(VLOOKUP(A181,'Mediana Anual Selic TOP 5 LP'!$A$2:$XFC$10000,MATCH(B$1,'Mediana Anual Selic TOP 5 LP'!$A$2:$XDF$2,0),FALSE)=0,NA(),VLOOKUP(A181,'Mediana Anual Selic TOP 5 LP'!$A$2:$XFC$10000,MATCH(B$1,'Mediana Anual Selic TOP 5 LP'!$A$2:$XDF$2,0),FALSE))</f>
        <v>12.125</v>
      </c>
      <c r="C181" s="21">
        <f>IF(VLOOKUP(A181,'Mediana Anual Selic TOP 5 LP'!$A$2:$XFC$10000,MATCH(C$1,'Mediana Anual Selic TOP 5 LP'!$A$2:$XDF$2,0),FALSE)=0,NA(),VLOOKUP(A181,'Mediana Anual Selic TOP 5 LP'!$A$2:$XFC$10000,MATCH(C$1,'Mediana Anual Selic TOP 5 LP'!$A$2:$XDF$2,0),FALSE))</f>
        <v>9</v>
      </c>
      <c r="D181" s="21">
        <f>IF(VLOOKUP(A181,'Mediana Anual Selic TOP 5 LP'!$A$2:$XFC$10000,MATCH(D$1,'Mediana Anual Selic TOP 5 LP'!$A$2:$XDF$2,0),FALSE)=0,NA(),VLOOKUP(A181,'Mediana Anual Selic TOP 5 LP'!$A$2:$XFC$10000,MATCH(D$1,'Mediana Anual Selic TOP 5 LP'!$A$2:$XDF$2,0),FALSE))</f>
        <v>9</v>
      </c>
      <c r="E181" s="21">
        <f>IF(VLOOKUP(A181,'Mediana Anual Selic TOP 5 LP'!$A$2:$XFC$10000,MATCH(E$1,'Mediana Anual Selic TOP 5 LP'!$A$2:$XDF$2,0),FALSE)=0,NA(),VLOOKUP(A181,'Mediana Anual Selic TOP 5 LP'!$A$2:$XFC$10000,MATCH(E$1,'Mediana Anual Selic TOP 5 LP'!$A$2:$XDF$2,0),FALSE))</f>
        <v>9</v>
      </c>
      <c r="F181" s="21" t="e">
        <f>IF(VLOOKUP(A181,'Mediana Anual Selic TOP 5 LP'!$A$2:$XFC$10000,MATCH(F$1,'Mediana Anual Selic TOP 5 LP'!$A$2:$XDF$2,0),FALSE)=0,NA(),VLOOKUP(A181,'Mediana Anual Selic TOP 5 LP'!$A$2:$XFC$10000,MATCH(F$1,'Mediana Anual Selic TOP 5 LP'!$A$2:$XDF$2,0),FALSE))</f>
        <v>#N/A</v>
      </c>
    </row>
    <row r="182" spans="1:6" x14ac:dyDescent="0.3">
      <c r="A182" s="20">
        <v>44824</v>
      </c>
      <c r="B182" s="21">
        <f>IF(VLOOKUP(A182,'Mediana Anual Selic TOP 5 LP'!$A$2:$XFC$10000,MATCH(B$1,'Mediana Anual Selic TOP 5 LP'!$A$2:$XDF$2,0),FALSE)=0,NA(),VLOOKUP(A182,'Mediana Anual Selic TOP 5 LP'!$A$2:$XFC$10000,MATCH(B$1,'Mediana Anual Selic TOP 5 LP'!$A$2:$XDF$2,0),FALSE))</f>
        <v>12.125</v>
      </c>
      <c r="C182" s="21">
        <f>IF(VLOOKUP(A182,'Mediana Anual Selic TOP 5 LP'!$A$2:$XFC$10000,MATCH(C$1,'Mediana Anual Selic TOP 5 LP'!$A$2:$XDF$2,0),FALSE)=0,NA(),VLOOKUP(A182,'Mediana Anual Selic TOP 5 LP'!$A$2:$XFC$10000,MATCH(C$1,'Mediana Anual Selic TOP 5 LP'!$A$2:$XDF$2,0),FALSE))</f>
        <v>9</v>
      </c>
      <c r="D182" s="21">
        <f>IF(VLOOKUP(A182,'Mediana Anual Selic TOP 5 LP'!$A$2:$XFC$10000,MATCH(D$1,'Mediana Anual Selic TOP 5 LP'!$A$2:$XDF$2,0),FALSE)=0,NA(),VLOOKUP(A182,'Mediana Anual Selic TOP 5 LP'!$A$2:$XFC$10000,MATCH(D$1,'Mediana Anual Selic TOP 5 LP'!$A$2:$XDF$2,0),FALSE))</f>
        <v>9</v>
      </c>
      <c r="E182" s="21">
        <f>IF(VLOOKUP(A182,'Mediana Anual Selic TOP 5 LP'!$A$2:$XFC$10000,MATCH(E$1,'Mediana Anual Selic TOP 5 LP'!$A$2:$XDF$2,0),FALSE)=0,NA(),VLOOKUP(A182,'Mediana Anual Selic TOP 5 LP'!$A$2:$XFC$10000,MATCH(E$1,'Mediana Anual Selic TOP 5 LP'!$A$2:$XDF$2,0),FALSE))</f>
        <v>9</v>
      </c>
      <c r="F182" s="21" t="e">
        <f>IF(VLOOKUP(A182,'Mediana Anual Selic TOP 5 LP'!$A$2:$XFC$10000,MATCH(F$1,'Mediana Anual Selic TOP 5 LP'!$A$2:$XDF$2,0),FALSE)=0,NA(),VLOOKUP(A182,'Mediana Anual Selic TOP 5 LP'!$A$2:$XFC$10000,MATCH(F$1,'Mediana Anual Selic TOP 5 LP'!$A$2:$XDF$2,0),FALSE))</f>
        <v>#N/A</v>
      </c>
    </row>
    <row r="183" spans="1:6" x14ac:dyDescent="0.3">
      <c r="A183" s="20">
        <v>44825</v>
      </c>
      <c r="B183" s="21">
        <f>IF(VLOOKUP(A183,'Mediana Anual Selic TOP 5 LP'!$A$2:$XFC$10000,MATCH(B$1,'Mediana Anual Selic TOP 5 LP'!$A$2:$XDF$2,0),FALSE)=0,NA(),VLOOKUP(A183,'Mediana Anual Selic TOP 5 LP'!$A$2:$XFC$10000,MATCH(B$1,'Mediana Anual Selic TOP 5 LP'!$A$2:$XDF$2,0),FALSE))</f>
        <v>12.125</v>
      </c>
      <c r="C183" s="21">
        <f>IF(VLOOKUP(A183,'Mediana Anual Selic TOP 5 LP'!$A$2:$XFC$10000,MATCH(C$1,'Mediana Anual Selic TOP 5 LP'!$A$2:$XDF$2,0),FALSE)=0,NA(),VLOOKUP(A183,'Mediana Anual Selic TOP 5 LP'!$A$2:$XFC$10000,MATCH(C$1,'Mediana Anual Selic TOP 5 LP'!$A$2:$XDF$2,0),FALSE))</f>
        <v>9</v>
      </c>
      <c r="D183" s="21">
        <f>IF(VLOOKUP(A183,'Mediana Anual Selic TOP 5 LP'!$A$2:$XFC$10000,MATCH(D$1,'Mediana Anual Selic TOP 5 LP'!$A$2:$XDF$2,0),FALSE)=0,NA(),VLOOKUP(A183,'Mediana Anual Selic TOP 5 LP'!$A$2:$XFC$10000,MATCH(D$1,'Mediana Anual Selic TOP 5 LP'!$A$2:$XDF$2,0),FALSE))</f>
        <v>9</v>
      </c>
      <c r="E183" s="21">
        <f>IF(VLOOKUP(A183,'Mediana Anual Selic TOP 5 LP'!$A$2:$XFC$10000,MATCH(E$1,'Mediana Anual Selic TOP 5 LP'!$A$2:$XDF$2,0),FALSE)=0,NA(),VLOOKUP(A183,'Mediana Anual Selic TOP 5 LP'!$A$2:$XFC$10000,MATCH(E$1,'Mediana Anual Selic TOP 5 LP'!$A$2:$XDF$2,0),FALSE))</f>
        <v>9</v>
      </c>
      <c r="F183" s="21" t="e">
        <f>IF(VLOOKUP(A183,'Mediana Anual Selic TOP 5 LP'!$A$2:$XFC$10000,MATCH(F$1,'Mediana Anual Selic TOP 5 LP'!$A$2:$XDF$2,0),FALSE)=0,NA(),VLOOKUP(A183,'Mediana Anual Selic TOP 5 LP'!$A$2:$XFC$10000,MATCH(F$1,'Mediana Anual Selic TOP 5 LP'!$A$2:$XDF$2,0),FALSE))</f>
        <v>#N/A</v>
      </c>
    </row>
    <row r="184" spans="1:6" x14ac:dyDescent="0.3">
      <c r="A184" s="20">
        <v>44826</v>
      </c>
      <c r="B184" s="21">
        <f>IF(VLOOKUP(A184,'Mediana Anual Selic TOP 5 LP'!$A$2:$XFC$10000,MATCH(B$1,'Mediana Anual Selic TOP 5 LP'!$A$2:$XDF$2,0),FALSE)=0,NA(),VLOOKUP(A184,'Mediana Anual Selic TOP 5 LP'!$A$2:$XFC$10000,MATCH(B$1,'Mediana Anual Selic TOP 5 LP'!$A$2:$XDF$2,0),FALSE))</f>
        <v>12.125</v>
      </c>
      <c r="C184" s="21">
        <f>IF(VLOOKUP(A184,'Mediana Anual Selic TOP 5 LP'!$A$2:$XFC$10000,MATCH(C$1,'Mediana Anual Selic TOP 5 LP'!$A$2:$XDF$2,0),FALSE)=0,NA(),VLOOKUP(A184,'Mediana Anual Selic TOP 5 LP'!$A$2:$XFC$10000,MATCH(C$1,'Mediana Anual Selic TOP 5 LP'!$A$2:$XDF$2,0),FALSE))</f>
        <v>9</v>
      </c>
      <c r="D184" s="21">
        <f>IF(VLOOKUP(A184,'Mediana Anual Selic TOP 5 LP'!$A$2:$XFC$10000,MATCH(D$1,'Mediana Anual Selic TOP 5 LP'!$A$2:$XDF$2,0),FALSE)=0,NA(),VLOOKUP(A184,'Mediana Anual Selic TOP 5 LP'!$A$2:$XFC$10000,MATCH(D$1,'Mediana Anual Selic TOP 5 LP'!$A$2:$XDF$2,0),FALSE))</f>
        <v>9</v>
      </c>
      <c r="E184" s="21">
        <f>IF(VLOOKUP(A184,'Mediana Anual Selic TOP 5 LP'!$A$2:$XFC$10000,MATCH(E$1,'Mediana Anual Selic TOP 5 LP'!$A$2:$XDF$2,0),FALSE)=0,NA(),VLOOKUP(A184,'Mediana Anual Selic TOP 5 LP'!$A$2:$XFC$10000,MATCH(E$1,'Mediana Anual Selic TOP 5 LP'!$A$2:$XDF$2,0),FALSE))</f>
        <v>9</v>
      </c>
      <c r="F184" s="21" t="e">
        <f>IF(VLOOKUP(A184,'Mediana Anual Selic TOP 5 LP'!$A$2:$XFC$10000,MATCH(F$1,'Mediana Anual Selic TOP 5 LP'!$A$2:$XDF$2,0),FALSE)=0,NA(),VLOOKUP(A184,'Mediana Anual Selic TOP 5 LP'!$A$2:$XFC$10000,MATCH(F$1,'Mediana Anual Selic TOP 5 LP'!$A$2:$XDF$2,0),FALSE))</f>
        <v>#N/A</v>
      </c>
    </row>
    <row r="185" spans="1:6" x14ac:dyDescent="0.3">
      <c r="A185" s="20">
        <v>44827</v>
      </c>
      <c r="B185" s="21">
        <f>IF(VLOOKUP(A185,'Mediana Anual Selic TOP 5 LP'!$A$2:$XFC$10000,MATCH(B$1,'Mediana Anual Selic TOP 5 LP'!$A$2:$XDF$2,0),FALSE)=0,NA(),VLOOKUP(A185,'Mediana Anual Selic TOP 5 LP'!$A$2:$XFC$10000,MATCH(B$1,'Mediana Anual Selic TOP 5 LP'!$A$2:$XDF$2,0),FALSE))</f>
        <v>12.125</v>
      </c>
      <c r="C185" s="21">
        <f>IF(VLOOKUP(A185,'Mediana Anual Selic TOP 5 LP'!$A$2:$XFC$10000,MATCH(C$1,'Mediana Anual Selic TOP 5 LP'!$A$2:$XDF$2,0),FALSE)=0,NA(),VLOOKUP(A185,'Mediana Anual Selic TOP 5 LP'!$A$2:$XFC$10000,MATCH(C$1,'Mediana Anual Selic TOP 5 LP'!$A$2:$XDF$2,0),FALSE))</f>
        <v>9</v>
      </c>
      <c r="D185" s="21">
        <f>IF(VLOOKUP(A185,'Mediana Anual Selic TOP 5 LP'!$A$2:$XFC$10000,MATCH(D$1,'Mediana Anual Selic TOP 5 LP'!$A$2:$XDF$2,0),FALSE)=0,NA(),VLOOKUP(A185,'Mediana Anual Selic TOP 5 LP'!$A$2:$XFC$10000,MATCH(D$1,'Mediana Anual Selic TOP 5 LP'!$A$2:$XDF$2,0),FALSE))</f>
        <v>9</v>
      </c>
      <c r="E185" s="21">
        <f>IF(VLOOKUP(A185,'Mediana Anual Selic TOP 5 LP'!$A$2:$XFC$10000,MATCH(E$1,'Mediana Anual Selic TOP 5 LP'!$A$2:$XDF$2,0),FALSE)=0,NA(),VLOOKUP(A185,'Mediana Anual Selic TOP 5 LP'!$A$2:$XFC$10000,MATCH(E$1,'Mediana Anual Selic TOP 5 LP'!$A$2:$XDF$2,0),FALSE))</f>
        <v>9</v>
      </c>
      <c r="F185" s="21" t="e">
        <f>IF(VLOOKUP(A185,'Mediana Anual Selic TOP 5 LP'!$A$2:$XFC$10000,MATCH(F$1,'Mediana Anual Selic TOP 5 LP'!$A$2:$XDF$2,0),FALSE)=0,NA(),VLOOKUP(A185,'Mediana Anual Selic TOP 5 LP'!$A$2:$XFC$10000,MATCH(F$1,'Mediana Anual Selic TOP 5 LP'!$A$2:$XDF$2,0),FALSE))</f>
        <v>#N/A</v>
      </c>
    </row>
    <row r="186" spans="1:6" x14ac:dyDescent="0.3">
      <c r="A186" s="20">
        <v>44830</v>
      </c>
      <c r="B186" s="21">
        <f>IF(VLOOKUP(A186,'Mediana Anual Selic TOP 5 LP'!$A$2:$XFC$10000,MATCH(B$1,'Mediana Anual Selic TOP 5 LP'!$A$2:$XDF$2,0),FALSE)=0,NA(),VLOOKUP(A186,'Mediana Anual Selic TOP 5 LP'!$A$2:$XFC$10000,MATCH(B$1,'Mediana Anual Selic TOP 5 LP'!$A$2:$XDF$2,0),FALSE))</f>
        <v>12</v>
      </c>
      <c r="C186" s="21">
        <f>IF(VLOOKUP(A186,'Mediana Anual Selic TOP 5 LP'!$A$2:$XFC$10000,MATCH(C$1,'Mediana Anual Selic TOP 5 LP'!$A$2:$XDF$2,0),FALSE)=0,NA(),VLOOKUP(A186,'Mediana Anual Selic TOP 5 LP'!$A$2:$XFC$10000,MATCH(C$1,'Mediana Anual Selic TOP 5 LP'!$A$2:$XDF$2,0),FALSE))</f>
        <v>9.5</v>
      </c>
      <c r="D186" s="21">
        <f>IF(VLOOKUP(A186,'Mediana Anual Selic TOP 5 LP'!$A$2:$XFC$10000,MATCH(D$1,'Mediana Anual Selic TOP 5 LP'!$A$2:$XDF$2,0),FALSE)=0,NA(),VLOOKUP(A186,'Mediana Anual Selic TOP 5 LP'!$A$2:$XFC$10000,MATCH(D$1,'Mediana Anual Selic TOP 5 LP'!$A$2:$XDF$2,0),FALSE))</f>
        <v>8.5</v>
      </c>
      <c r="E186" s="21">
        <f>IF(VLOOKUP(A186,'Mediana Anual Selic TOP 5 LP'!$A$2:$XFC$10000,MATCH(E$1,'Mediana Anual Selic TOP 5 LP'!$A$2:$XDF$2,0),FALSE)=0,NA(),VLOOKUP(A186,'Mediana Anual Selic TOP 5 LP'!$A$2:$XFC$10000,MATCH(E$1,'Mediana Anual Selic TOP 5 LP'!$A$2:$XDF$2,0),FALSE))</f>
        <v>8.5</v>
      </c>
      <c r="F186" s="21" t="e">
        <f>IF(VLOOKUP(A186,'Mediana Anual Selic TOP 5 LP'!$A$2:$XFC$10000,MATCH(F$1,'Mediana Anual Selic TOP 5 LP'!$A$2:$XDF$2,0),FALSE)=0,NA(),VLOOKUP(A186,'Mediana Anual Selic TOP 5 LP'!$A$2:$XFC$10000,MATCH(F$1,'Mediana Anual Selic TOP 5 LP'!$A$2:$XDF$2,0),FALSE))</f>
        <v>#N/A</v>
      </c>
    </row>
    <row r="187" spans="1:6" x14ac:dyDescent="0.3">
      <c r="A187" s="20">
        <v>44831</v>
      </c>
      <c r="B187" s="21">
        <f>IF(VLOOKUP(A187,'Mediana Anual Selic TOP 5 LP'!$A$2:$XFC$10000,MATCH(B$1,'Mediana Anual Selic TOP 5 LP'!$A$2:$XDF$2,0),FALSE)=0,NA(),VLOOKUP(A187,'Mediana Anual Selic TOP 5 LP'!$A$2:$XFC$10000,MATCH(B$1,'Mediana Anual Selic TOP 5 LP'!$A$2:$XDF$2,0),FALSE))</f>
        <v>12</v>
      </c>
      <c r="C187" s="21">
        <f>IF(VLOOKUP(A187,'Mediana Anual Selic TOP 5 LP'!$A$2:$XFC$10000,MATCH(C$1,'Mediana Anual Selic TOP 5 LP'!$A$2:$XDF$2,0),FALSE)=0,NA(),VLOOKUP(A187,'Mediana Anual Selic TOP 5 LP'!$A$2:$XFC$10000,MATCH(C$1,'Mediana Anual Selic TOP 5 LP'!$A$2:$XDF$2,0),FALSE))</f>
        <v>9.5</v>
      </c>
      <c r="D187" s="21">
        <f>IF(VLOOKUP(A187,'Mediana Anual Selic TOP 5 LP'!$A$2:$XFC$10000,MATCH(D$1,'Mediana Anual Selic TOP 5 LP'!$A$2:$XDF$2,0),FALSE)=0,NA(),VLOOKUP(A187,'Mediana Anual Selic TOP 5 LP'!$A$2:$XFC$10000,MATCH(D$1,'Mediana Anual Selic TOP 5 LP'!$A$2:$XDF$2,0),FALSE))</f>
        <v>8.5</v>
      </c>
      <c r="E187" s="21">
        <f>IF(VLOOKUP(A187,'Mediana Anual Selic TOP 5 LP'!$A$2:$XFC$10000,MATCH(E$1,'Mediana Anual Selic TOP 5 LP'!$A$2:$XDF$2,0),FALSE)=0,NA(),VLOOKUP(A187,'Mediana Anual Selic TOP 5 LP'!$A$2:$XFC$10000,MATCH(E$1,'Mediana Anual Selic TOP 5 LP'!$A$2:$XDF$2,0),FALSE))</f>
        <v>8.5</v>
      </c>
      <c r="F187" s="21" t="e">
        <f>IF(VLOOKUP(A187,'Mediana Anual Selic TOP 5 LP'!$A$2:$XFC$10000,MATCH(F$1,'Mediana Anual Selic TOP 5 LP'!$A$2:$XDF$2,0),FALSE)=0,NA(),VLOOKUP(A187,'Mediana Anual Selic TOP 5 LP'!$A$2:$XFC$10000,MATCH(F$1,'Mediana Anual Selic TOP 5 LP'!$A$2:$XDF$2,0),FALSE))</f>
        <v>#N/A</v>
      </c>
    </row>
    <row r="188" spans="1:6" x14ac:dyDescent="0.3">
      <c r="A188" s="20">
        <v>44832</v>
      </c>
      <c r="B188" s="21">
        <f>IF(VLOOKUP(A188,'Mediana Anual Selic TOP 5 LP'!$A$2:$XFC$10000,MATCH(B$1,'Mediana Anual Selic TOP 5 LP'!$A$2:$XDF$2,0),FALSE)=0,NA(),VLOOKUP(A188,'Mediana Anual Selic TOP 5 LP'!$A$2:$XFC$10000,MATCH(B$1,'Mediana Anual Selic TOP 5 LP'!$A$2:$XDF$2,0),FALSE))</f>
        <v>12</v>
      </c>
      <c r="C188" s="21">
        <f>IF(VLOOKUP(A188,'Mediana Anual Selic TOP 5 LP'!$A$2:$XFC$10000,MATCH(C$1,'Mediana Anual Selic TOP 5 LP'!$A$2:$XDF$2,0),FALSE)=0,NA(),VLOOKUP(A188,'Mediana Anual Selic TOP 5 LP'!$A$2:$XFC$10000,MATCH(C$1,'Mediana Anual Selic TOP 5 LP'!$A$2:$XDF$2,0),FALSE))</f>
        <v>9.5</v>
      </c>
      <c r="D188" s="21">
        <f>IF(VLOOKUP(A188,'Mediana Anual Selic TOP 5 LP'!$A$2:$XFC$10000,MATCH(D$1,'Mediana Anual Selic TOP 5 LP'!$A$2:$XDF$2,0),FALSE)=0,NA(),VLOOKUP(A188,'Mediana Anual Selic TOP 5 LP'!$A$2:$XFC$10000,MATCH(D$1,'Mediana Anual Selic TOP 5 LP'!$A$2:$XDF$2,0),FALSE))</f>
        <v>8.5</v>
      </c>
      <c r="E188" s="21">
        <f>IF(VLOOKUP(A188,'Mediana Anual Selic TOP 5 LP'!$A$2:$XFC$10000,MATCH(E$1,'Mediana Anual Selic TOP 5 LP'!$A$2:$XDF$2,0),FALSE)=0,NA(),VLOOKUP(A188,'Mediana Anual Selic TOP 5 LP'!$A$2:$XFC$10000,MATCH(E$1,'Mediana Anual Selic TOP 5 LP'!$A$2:$XDF$2,0),FALSE))</f>
        <v>8.5</v>
      </c>
      <c r="F188" s="21" t="e">
        <f>IF(VLOOKUP(A188,'Mediana Anual Selic TOP 5 LP'!$A$2:$XFC$10000,MATCH(F$1,'Mediana Anual Selic TOP 5 LP'!$A$2:$XDF$2,0),FALSE)=0,NA(),VLOOKUP(A188,'Mediana Anual Selic TOP 5 LP'!$A$2:$XFC$10000,MATCH(F$1,'Mediana Anual Selic TOP 5 LP'!$A$2:$XDF$2,0),FALSE))</f>
        <v>#N/A</v>
      </c>
    </row>
    <row r="189" spans="1:6" x14ac:dyDescent="0.3">
      <c r="A189" s="20">
        <v>44833</v>
      </c>
      <c r="B189" s="21">
        <f>IF(VLOOKUP(A189,'Mediana Anual Selic TOP 5 LP'!$A$2:$XFC$10000,MATCH(B$1,'Mediana Anual Selic TOP 5 LP'!$A$2:$XDF$2,0),FALSE)=0,NA(),VLOOKUP(A189,'Mediana Anual Selic TOP 5 LP'!$A$2:$XFC$10000,MATCH(B$1,'Mediana Anual Selic TOP 5 LP'!$A$2:$XDF$2,0),FALSE))</f>
        <v>12</v>
      </c>
      <c r="C189" s="21">
        <f>IF(VLOOKUP(A189,'Mediana Anual Selic TOP 5 LP'!$A$2:$XFC$10000,MATCH(C$1,'Mediana Anual Selic TOP 5 LP'!$A$2:$XDF$2,0),FALSE)=0,NA(),VLOOKUP(A189,'Mediana Anual Selic TOP 5 LP'!$A$2:$XFC$10000,MATCH(C$1,'Mediana Anual Selic TOP 5 LP'!$A$2:$XDF$2,0),FALSE))</f>
        <v>9.5</v>
      </c>
      <c r="D189" s="21">
        <f>IF(VLOOKUP(A189,'Mediana Anual Selic TOP 5 LP'!$A$2:$XFC$10000,MATCH(D$1,'Mediana Anual Selic TOP 5 LP'!$A$2:$XDF$2,0),FALSE)=0,NA(),VLOOKUP(A189,'Mediana Anual Selic TOP 5 LP'!$A$2:$XFC$10000,MATCH(D$1,'Mediana Anual Selic TOP 5 LP'!$A$2:$XDF$2,0),FALSE))</f>
        <v>8.5</v>
      </c>
      <c r="E189" s="21">
        <f>IF(VLOOKUP(A189,'Mediana Anual Selic TOP 5 LP'!$A$2:$XFC$10000,MATCH(E$1,'Mediana Anual Selic TOP 5 LP'!$A$2:$XDF$2,0),FALSE)=0,NA(),VLOOKUP(A189,'Mediana Anual Selic TOP 5 LP'!$A$2:$XFC$10000,MATCH(E$1,'Mediana Anual Selic TOP 5 LP'!$A$2:$XDF$2,0),FALSE))</f>
        <v>8.5</v>
      </c>
      <c r="F189" s="21" t="e">
        <f>IF(VLOOKUP(A189,'Mediana Anual Selic TOP 5 LP'!$A$2:$XFC$10000,MATCH(F$1,'Mediana Anual Selic TOP 5 LP'!$A$2:$XDF$2,0),FALSE)=0,NA(),VLOOKUP(A189,'Mediana Anual Selic TOP 5 LP'!$A$2:$XFC$10000,MATCH(F$1,'Mediana Anual Selic TOP 5 LP'!$A$2:$XDF$2,0),FALSE))</f>
        <v>#N/A</v>
      </c>
    </row>
    <row r="190" spans="1:6" x14ac:dyDescent="0.3">
      <c r="A190" s="20">
        <v>44834</v>
      </c>
      <c r="B190" s="21">
        <f>IF(VLOOKUP(A190,'Mediana Anual Selic TOP 5 LP'!$A$2:$XFC$10000,MATCH(B$1,'Mediana Anual Selic TOP 5 LP'!$A$2:$XDF$2,0),FALSE)=0,NA(),VLOOKUP(A190,'Mediana Anual Selic TOP 5 LP'!$A$2:$XFC$10000,MATCH(B$1,'Mediana Anual Selic TOP 5 LP'!$A$2:$XDF$2,0),FALSE))</f>
        <v>12</v>
      </c>
      <c r="C190" s="21">
        <f>IF(VLOOKUP(A190,'Mediana Anual Selic TOP 5 LP'!$A$2:$XFC$10000,MATCH(C$1,'Mediana Anual Selic TOP 5 LP'!$A$2:$XDF$2,0),FALSE)=0,NA(),VLOOKUP(A190,'Mediana Anual Selic TOP 5 LP'!$A$2:$XFC$10000,MATCH(C$1,'Mediana Anual Selic TOP 5 LP'!$A$2:$XDF$2,0),FALSE))</f>
        <v>9.5</v>
      </c>
      <c r="D190" s="21">
        <f>IF(VLOOKUP(A190,'Mediana Anual Selic TOP 5 LP'!$A$2:$XFC$10000,MATCH(D$1,'Mediana Anual Selic TOP 5 LP'!$A$2:$XDF$2,0),FALSE)=0,NA(),VLOOKUP(A190,'Mediana Anual Selic TOP 5 LP'!$A$2:$XFC$10000,MATCH(D$1,'Mediana Anual Selic TOP 5 LP'!$A$2:$XDF$2,0),FALSE))</f>
        <v>8.5</v>
      </c>
      <c r="E190" s="21">
        <f>IF(VLOOKUP(A190,'Mediana Anual Selic TOP 5 LP'!$A$2:$XFC$10000,MATCH(E$1,'Mediana Anual Selic TOP 5 LP'!$A$2:$XDF$2,0),FALSE)=0,NA(),VLOOKUP(A190,'Mediana Anual Selic TOP 5 LP'!$A$2:$XFC$10000,MATCH(E$1,'Mediana Anual Selic TOP 5 LP'!$A$2:$XDF$2,0),FALSE))</f>
        <v>8.5</v>
      </c>
      <c r="F190" s="21" t="e">
        <f>IF(VLOOKUP(A190,'Mediana Anual Selic TOP 5 LP'!$A$2:$XFC$10000,MATCH(F$1,'Mediana Anual Selic TOP 5 LP'!$A$2:$XDF$2,0),FALSE)=0,NA(),VLOOKUP(A190,'Mediana Anual Selic TOP 5 LP'!$A$2:$XFC$10000,MATCH(F$1,'Mediana Anual Selic TOP 5 LP'!$A$2:$XDF$2,0),FALSE))</f>
        <v>#N/A</v>
      </c>
    </row>
    <row r="191" spans="1:6" x14ac:dyDescent="0.3">
      <c r="A191" s="20">
        <v>44837</v>
      </c>
      <c r="B191" s="21">
        <f>IF(VLOOKUP(A191,'Mediana Anual Selic TOP 5 LP'!$A$2:$XFC$10000,MATCH(B$1,'Mediana Anual Selic TOP 5 LP'!$A$2:$XDF$2,0),FALSE)=0,NA(),VLOOKUP(A191,'Mediana Anual Selic TOP 5 LP'!$A$2:$XFC$10000,MATCH(B$1,'Mediana Anual Selic TOP 5 LP'!$A$2:$XDF$2,0),FALSE))</f>
        <v>12</v>
      </c>
      <c r="C191" s="21">
        <f>IF(VLOOKUP(A191,'Mediana Anual Selic TOP 5 LP'!$A$2:$XFC$10000,MATCH(C$1,'Mediana Anual Selic TOP 5 LP'!$A$2:$XDF$2,0),FALSE)=0,NA(),VLOOKUP(A191,'Mediana Anual Selic TOP 5 LP'!$A$2:$XFC$10000,MATCH(C$1,'Mediana Anual Selic TOP 5 LP'!$A$2:$XDF$2,0),FALSE))</f>
        <v>9.5</v>
      </c>
      <c r="D191" s="21">
        <f>IF(VLOOKUP(A191,'Mediana Anual Selic TOP 5 LP'!$A$2:$XFC$10000,MATCH(D$1,'Mediana Anual Selic TOP 5 LP'!$A$2:$XDF$2,0),FALSE)=0,NA(),VLOOKUP(A191,'Mediana Anual Selic TOP 5 LP'!$A$2:$XFC$10000,MATCH(D$1,'Mediana Anual Selic TOP 5 LP'!$A$2:$XDF$2,0),FALSE))</f>
        <v>8.5</v>
      </c>
      <c r="E191" s="21">
        <f>IF(VLOOKUP(A191,'Mediana Anual Selic TOP 5 LP'!$A$2:$XFC$10000,MATCH(E$1,'Mediana Anual Selic TOP 5 LP'!$A$2:$XDF$2,0),FALSE)=0,NA(),VLOOKUP(A191,'Mediana Anual Selic TOP 5 LP'!$A$2:$XFC$10000,MATCH(E$1,'Mediana Anual Selic TOP 5 LP'!$A$2:$XDF$2,0),FALSE))</f>
        <v>8.5</v>
      </c>
      <c r="F191" s="21" t="e">
        <f>IF(VLOOKUP(A191,'Mediana Anual Selic TOP 5 LP'!$A$2:$XFC$10000,MATCH(F$1,'Mediana Anual Selic TOP 5 LP'!$A$2:$XDF$2,0),FALSE)=0,NA(),VLOOKUP(A191,'Mediana Anual Selic TOP 5 LP'!$A$2:$XFC$10000,MATCH(F$1,'Mediana Anual Selic TOP 5 LP'!$A$2:$XDF$2,0),FALSE))</f>
        <v>#N/A</v>
      </c>
    </row>
    <row r="192" spans="1:6" x14ac:dyDescent="0.3">
      <c r="A192" s="20">
        <v>44838</v>
      </c>
      <c r="B192" s="21">
        <f>IF(VLOOKUP(A192,'Mediana Anual Selic TOP 5 LP'!$A$2:$XFC$10000,MATCH(B$1,'Mediana Anual Selic TOP 5 LP'!$A$2:$XDF$2,0),FALSE)=0,NA(),VLOOKUP(A192,'Mediana Anual Selic TOP 5 LP'!$A$2:$XFC$10000,MATCH(B$1,'Mediana Anual Selic TOP 5 LP'!$A$2:$XDF$2,0),FALSE))</f>
        <v>12</v>
      </c>
      <c r="C192" s="21">
        <f>IF(VLOOKUP(A192,'Mediana Anual Selic TOP 5 LP'!$A$2:$XFC$10000,MATCH(C$1,'Mediana Anual Selic TOP 5 LP'!$A$2:$XDF$2,0),FALSE)=0,NA(),VLOOKUP(A192,'Mediana Anual Selic TOP 5 LP'!$A$2:$XFC$10000,MATCH(C$1,'Mediana Anual Selic TOP 5 LP'!$A$2:$XDF$2,0),FALSE))</f>
        <v>9.5</v>
      </c>
      <c r="D192" s="21">
        <f>IF(VLOOKUP(A192,'Mediana Anual Selic TOP 5 LP'!$A$2:$XFC$10000,MATCH(D$1,'Mediana Anual Selic TOP 5 LP'!$A$2:$XDF$2,0),FALSE)=0,NA(),VLOOKUP(A192,'Mediana Anual Selic TOP 5 LP'!$A$2:$XFC$10000,MATCH(D$1,'Mediana Anual Selic TOP 5 LP'!$A$2:$XDF$2,0),FALSE))</f>
        <v>8.5</v>
      </c>
      <c r="E192" s="21">
        <f>IF(VLOOKUP(A192,'Mediana Anual Selic TOP 5 LP'!$A$2:$XFC$10000,MATCH(E$1,'Mediana Anual Selic TOP 5 LP'!$A$2:$XDF$2,0),FALSE)=0,NA(),VLOOKUP(A192,'Mediana Anual Selic TOP 5 LP'!$A$2:$XFC$10000,MATCH(E$1,'Mediana Anual Selic TOP 5 LP'!$A$2:$XDF$2,0),FALSE))</f>
        <v>8.5</v>
      </c>
      <c r="F192" s="21" t="e">
        <f>IF(VLOOKUP(A192,'Mediana Anual Selic TOP 5 LP'!$A$2:$XFC$10000,MATCH(F$1,'Mediana Anual Selic TOP 5 LP'!$A$2:$XDF$2,0),FALSE)=0,NA(),VLOOKUP(A192,'Mediana Anual Selic TOP 5 LP'!$A$2:$XFC$10000,MATCH(F$1,'Mediana Anual Selic TOP 5 LP'!$A$2:$XDF$2,0),FALSE))</f>
        <v>#N/A</v>
      </c>
    </row>
    <row r="193" spans="1:6" x14ac:dyDescent="0.3">
      <c r="A193" s="20">
        <v>44839</v>
      </c>
      <c r="B193" s="21">
        <f>IF(VLOOKUP(A193,'Mediana Anual Selic TOP 5 LP'!$A$2:$XFC$10000,MATCH(B$1,'Mediana Anual Selic TOP 5 LP'!$A$2:$XDF$2,0),FALSE)=0,NA(),VLOOKUP(A193,'Mediana Anual Selic TOP 5 LP'!$A$2:$XFC$10000,MATCH(B$1,'Mediana Anual Selic TOP 5 LP'!$A$2:$XDF$2,0),FALSE))</f>
        <v>12</v>
      </c>
      <c r="C193" s="21">
        <f>IF(VLOOKUP(A193,'Mediana Anual Selic TOP 5 LP'!$A$2:$XFC$10000,MATCH(C$1,'Mediana Anual Selic TOP 5 LP'!$A$2:$XDF$2,0),FALSE)=0,NA(),VLOOKUP(A193,'Mediana Anual Selic TOP 5 LP'!$A$2:$XFC$10000,MATCH(C$1,'Mediana Anual Selic TOP 5 LP'!$A$2:$XDF$2,0),FALSE))</f>
        <v>9.5</v>
      </c>
      <c r="D193" s="21">
        <f>IF(VLOOKUP(A193,'Mediana Anual Selic TOP 5 LP'!$A$2:$XFC$10000,MATCH(D$1,'Mediana Anual Selic TOP 5 LP'!$A$2:$XDF$2,0),FALSE)=0,NA(),VLOOKUP(A193,'Mediana Anual Selic TOP 5 LP'!$A$2:$XFC$10000,MATCH(D$1,'Mediana Anual Selic TOP 5 LP'!$A$2:$XDF$2,0),FALSE))</f>
        <v>8.5</v>
      </c>
      <c r="E193" s="21">
        <f>IF(VLOOKUP(A193,'Mediana Anual Selic TOP 5 LP'!$A$2:$XFC$10000,MATCH(E$1,'Mediana Anual Selic TOP 5 LP'!$A$2:$XDF$2,0),FALSE)=0,NA(),VLOOKUP(A193,'Mediana Anual Selic TOP 5 LP'!$A$2:$XFC$10000,MATCH(E$1,'Mediana Anual Selic TOP 5 LP'!$A$2:$XDF$2,0),FALSE))</f>
        <v>8.5</v>
      </c>
      <c r="F193" s="21" t="e">
        <f>IF(VLOOKUP(A193,'Mediana Anual Selic TOP 5 LP'!$A$2:$XFC$10000,MATCH(F$1,'Mediana Anual Selic TOP 5 LP'!$A$2:$XDF$2,0),FALSE)=0,NA(),VLOOKUP(A193,'Mediana Anual Selic TOP 5 LP'!$A$2:$XFC$10000,MATCH(F$1,'Mediana Anual Selic TOP 5 LP'!$A$2:$XDF$2,0),FALSE))</f>
        <v>#N/A</v>
      </c>
    </row>
    <row r="194" spans="1:6" x14ac:dyDescent="0.3">
      <c r="A194" s="20">
        <v>44840</v>
      </c>
      <c r="B194" s="21">
        <f>IF(VLOOKUP(A194,'Mediana Anual Selic TOP 5 LP'!$A$2:$XFC$10000,MATCH(B$1,'Mediana Anual Selic TOP 5 LP'!$A$2:$XDF$2,0),FALSE)=0,NA(),VLOOKUP(A194,'Mediana Anual Selic TOP 5 LP'!$A$2:$XFC$10000,MATCH(B$1,'Mediana Anual Selic TOP 5 LP'!$A$2:$XDF$2,0),FALSE))</f>
        <v>11.5</v>
      </c>
      <c r="C194" s="21">
        <f>IF(VLOOKUP(A194,'Mediana Anual Selic TOP 5 LP'!$A$2:$XFC$10000,MATCH(C$1,'Mediana Anual Selic TOP 5 LP'!$A$2:$XDF$2,0),FALSE)=0,NA(),VLOOKUP(A194,'Mediana Anual Selic TOP 5 LP'!$A$2:$XFC$10000,MATCH(C$1,'Mediana Anual Selic TOP 5 LP'!$A$2:$XDF$2,0),FALSE))</f>
        <v>9.5</v>
      </c>
      <c r="D194" s="21">
        <f>IF(VLOOKUP(A194,'Mediana Anual Selic TOP 5 LP'!$A$2:$XFC$10000,MATCH(D$1,'Mediana Anual Selic TOP 5 LP'!$A$2:$XDF$2,0),FALSE)=0,NA(),VLOOKUP(A194,'Mediana Anual Selic TOP 5 LP'!$A$2:$XFC$10000,MATCH(D$1,'Mediana Anual Selic TOP 5 LP'!$A$2:$XDF$2,0),FALSE))</f>
        <v>8.5</v>
      </c>
      <c r="E194" s="21">
        <f>IF(VLOOKUP(A194,'Mediana Anual Selic TOP 5 LP'!$A$2:$XFC$10000,MATCH(E$1,'Mediana Anual Selic TOP 5 LP'!$A$2:$XDF$2,0),FALSE)=0,NA(),VLOOKUP(A194,'Mediana Anual Selic TOP 5 LP'!$A$2:$XFC$10000,MATCH(E$1,'Mediana Anual Selic TOP 5 LP'!$A$2:$XDF$2,0),FALSE))</f>
        <v>8.5</v>
      </c>
      <c r="F194" s="21" t="e">
        <f>IF(VLOOKUP(A194,'Mediana Anual Selic TOP 5 LP'!$A$2:$XFC$10000,MATCH(F$1,'Mediana Anual Selic TOP 5 LP'!$A$2:$XDF$2,0),FALSE)=0,NA(),VLOOKUP(A194,'Mediana Anual Selic TOP 5 LP'!$A$2:$XFC$10000,MATCH(F$1,'Mediana Anual Selic TOP 5 LP'!$A$2:$XDF$2,0),FALSE))</f>
        <v>#N/A</v>
      </c>
    </row>
    <row r="195" spans="1:6" x14ac:dyDescent="0.3">
      <c r="A195" s="20">
        <v>44841</v>
      </c>
      <c r="B195" s="21">
        <f>IF(VLOOKUP(A195,'Mediana Anual Selic TOP 5 LP'!$A$2:$XFC$10000,MATCH(B$1,'Mediana Anual Selic TOP 5 LP'!$A$2:$XDF$2,0),FALSE)=0,NA(),VLOOKUP(A195,'Mediana Anual Selic TOP 5 LP'!$A$2:$XFC$10000,MATCH(B$1,'Mediana Anual Selic TOP 5 LP'!$A$2:$XDF$2,0),FALSE))</f>
        <v>11.5</v>
      </c>
      <c r="C195" s="21">
        <f>IF(VLOOKUP(A195,'Mediana Anual Selic TOP 5 LP'!$A$2:$XFC$10000,MATCH(C$1,'Mediana Anual Selic TOP 5 LP'!$A$2:$XDF$2,0),FALSE)=0,NA(),VLOOKUP(A195,'Mediana Anual Selic TOP 5 LP'!$A$2:$XFC$10000,MATCH(C$1,'Mediana Anual Selic TOP 5 LP'!$A$2:$XDF$2,0),FALSE))</f>
        <v>9.5</v>
      </c>
      <c r="D195" s="21">
        <f>IF(VLOOKUP(A195,'Mediana Anual Selic TOP 5 LP'!$A$2:$XFC$10000,MATCH(D$1,'Mediana Anual Selic TOP 5 LP'!$A$2:$XDF$2,0),FALSE)=0,NA(),VLOOKUP(A195,'Mediana Anual Selic TOP 5 LP'!$A$2:$XFC$10000,MATCH(D$1,'Mediana Anual Selic TOP 5 LP'!$A$2:$XDF$2,0),FALSE))</f>
        <v>8.5</v>
      </c>
      <c r="E195" s="21">
        <f>IF(VLOOKUP(A195,'Mediana Anual Selic TOP 5 LP'!$A$2:$XFC$10000,MATCH(E$1,'Mediana Anual Selic TOP 5 LP'!$A$2:$XDF$2,0),FALSE)=0,NA(),VLOOKUP(A195,'Mediana Anual Selic TOP 5 LP'!$A$2:$XFC$10000,MATCH(E$1,'Mediana Anual Selic TOP 5 LP'!$A$2:$XDF$2,0),FALSE))</f>
        <v>8.5</v>
      </c>
      <c r="F195" s="21" t="e">
        <f>IF(VLOOKUP(A195,'Mediana Anual Selic TOP 5 LP'!$A$2:$XFC$10000,MATCH(F$1,'Mediana Anual Selic TOP 5 LP'!$A$2:$XDF$2,0),FALSE)=0,NA(),VLOOKUP(A195,'Mediana Anual Selic TOP 5 LP'!$A$2:$XFC$10000,MATCH(F$1,'Mediana Anual Selic TOP 5 LP'!$A$2:$XDF$2,0),FALSE))</f>
        <v>#N/A</v>
      </c>
    </row>
    <row r="196" spans="1:6" x14ac:dyDescent="0.3">
      <c r="A196" s="20">
        <v>44844</v>
      </c>
      <c r="B196" s="21">
        <f>IF(VLOOKUP(A196,'Mediana Anual Selic TOP 5 LP'!$A$2:$XFC$10000,MATCH(B$1,'Mediana Anual Selic TOP 5 LP'!$A$2:$XDF$2,0),FALSE)=0,NA(),VLOOKUP(A196,'Mediana Anual Selic TOP 5 LP'!$A$2:$XFC$10000,MATCH(B$1,'Mediana Anual Selic TOP 5 LP'!$A$2:$XDF$2,0),FALSE))</f>
        <v>11.5</v>
      </c>
      <c r="C196" s="21">
        <f>IF(VLOOKUP(A196,'Mediana Anual Selic TOP 5 LP'!$A$2:$XFC$10000,MATCH(C$1,'Mediana Anual Selic TOP 5 LP'!$A$2:$XDF$2,0),FALSE)=0,NA(),VLOOKUP(A196,'Mediana Anual Selic TOP 5 LP'!$A$2:$XFC$10000,MATCH(C$1,'Mediana Anual Selic TOP 5 LP'!$A$2:$XDF$2,0),FALSE))</f>
        <v>9.5</v>
      </c>
      <c r="D196" s="21">
        <f>IF(VLOOKUP(A196,'Mediana Anual Selic TOP 5 LP'!$A$2:$XFC$10000,MATCH(D$1,'Mediana Anual Selic TOP 5 LP'!$A$2:$XDF$2,0),FALSE)=0,NA(),VLOOKUP(A196,'Mediana Anual Selic TOP 5 LP'!$A$2:$XFC$10000,MATCH(D$1,'Mediana Anual Selic TOP 5 LP'!$A$2:$XDF$2,0),FALSE))</f>
        <v>8.5</v>
      </c>
      <c r="E196" s="21">
        <f>IF(VLOOKUP(A196,'Mediana Anual Selic TOP 5 LP'!$A$2:$XFC$10000,MATCH(E$1,'Mediana Anual Selic TOP 5 LP'!$A$2:$XDF$2,0),FALSE)=0,NA(),VLOOKUP(A196,'Mediana Anual Selic TOP 5 LP'!$A$2:$XFC$10000,MATCH(E$1,'Mediana Anual Selic TOP 5 LP'!$A$2:$XDF$2,0),FALSE))</f>
        <v>8.5</v>
      </c>
      <c r="F196" s="21" t="e">
        <f>IF(VLOOKUP(A196,'Mediana Anual Selic TOP 5 LP'!$A$2:$XFC$10000,MATCH(F$1,'Mediana Anual Selic TOP 5 LP'!$A$2:$XDF$2,0),FALSE)=0,NA(),VLOOKUP(A196,'Mediana Anual Selic TOP 5 LP'!$A$2:$XFC$10000,MATCH(F$1,'Mediana Anual Selic TOP 5 LP'!$A$2:$XDF$2,0),FALSE))</f>
        <v>#N/A</v>
      </c>
    </row>
    <row r="197" spans="1:6" x14ac:dyDescent="0.3">
      <c r="A197" s="20">
        <v>44845</v>
      </c>
      <c r="B197" s="21">
        <f>IF(VLOOKUP(A197,'Mediana Anual Selic TOP 5 LP'!$A$2:$XFC$10000,MATCH(B$1,'Mediana Anual Selic TOP 5 LP'!$A$2:$XDF$2,0),FALSE)=0,NA(),VLOOKUP(A197,'Mediana Anual Selic TOP 5 LP'!$A$2:$XFC$10000,MATCH(B$1,'Mediana Anual Selic TOP 5 LP'!$A$2:$XDF$2,0),FALSE))</f>
        <v>11.5</v>
      </c>
      <c r="C197" s="21">
        <f>IF(VLOOKUP(A197,'Mediana Anual Selic TOP 5 LP'!$A$2:$XFC$10000,MATCH(C$1,'Mediana Anual Selic TOP 5 LP'!$A$2:$XDF$2,0),FALSE)=0,NA(),VLOOKUP(A197,'Mediana Anual Selic TOP 5 LP'!$A$2:$XFC$10000,MATCH(C$1,'Mediana Anual Selic TOP 5 LP'!$A$2:$XDF$2,0),FALSE))</f>
        <v>9.5</v>
      </c>
      <c r="D197" s="21">
        <f>IF(VLOOKUP(A197,'Mediana Anual Selic TOP 5 LP'!$A$2:$XFC$10000,MATCH(D$1,'Mediana Anual Selic TOP 5 LP'!$A$2:$XDF$2,0),FALSE)=0,NA(),VLOOKUP(A197,'Mediana Anual Selic TOP 5 LP'!$A$2:$XFC$10000,MATCH(D$1,'Mediana Anual Selic TOP 5 LP'!$A$2:$XDF$2,0),FALSE))</f>
        <v>8.5</v>
      </c>
      <c r="E197" s="21">
        <f>IF(VLOOKUP(A197,'Mediana Anual Selic TOP 5 LP'!$A$2:$XFC$10000,MATCH(E$1,'Mediana Anual Selic TOP 5 LP'!$A$2:$XDF$2,0),FALSE)=0,NA(),VLOOKUP(A197,'Mediana Anual Selic TOP 5 LP'!$A$2:$XFC$10000,MATCH(E$1,'Mediana Anual Selic TOP 5 LP'!$A$2:$XDF$2,0),FALSE))</f>
        <v>8.5</v>
      </c>
      <c r="F197" s="21" t="e">
        <f>IF(VLOOKUP(A197,'Mediana Anual Selic TOP 5 LP'!$A$2:$XFC$10000,MATCH(F$1,'Mediana Anual Selic TOP 5 LP'!$A$2:$XDF$2,0),FALSE)=0,NA(),VLOOKUP(A197,'Mediana Anual Selic TOP 5 LP'!$A$2:$XFC$10000,MATCH(F$1,'Mediana Anual Selic TOP 5 LP'!$A$2:$XDF$2,0),FALSE))</f>
        <v>#N/A</v>
      </c>
    </row>
    <row r="198" spans="1:6" x14ac:dyDescent="0.3">
      <c r="A198" s="20">
        <v>44847</v>
      </c>
      <c r="B198" s="21">
        <f>IF(VLOOKUP(A198,'Mediana Anual Selic TOP 5 LP'!$A$2:$XFC$10000,MATCH(B$1,'Mediana Anual Selic TOP 5 LP'!$A$2:$XDF$2,0),FALSE)=0,NA(),VLOOKUP(A198,'Mediana Anual Selic TOP 5 LP'!$A$2:$XFC$10000,MATCH(B$1,'Mediana Anual Selic TOP 5 LP'!$A$2:$XDF$2,0),FALSE))</f>
        <v>11.5</v>
      </c>
      <c r="C198" s="21">
        <f>IF(VLOOKUP(A198,'Mediana Anual Selic TOP 5 LP'!$A$2:$XFC$10000,MATCH(C$1,'Mediana Anual Selic TOP 5 LP'!$A$2:$XDF$2,0),FALSE)=0,NA(),VLOOKUP(A198,'Mediana Anual Selic TOP 5 LP'!$A$2:$XFC$10000,MATCH(C$1,'Mediana Anual Selic TOP 5 LP'!$A$2:$XDF$2,0),FALSE))</f>
        <v>9.5</v>
      </c>
      <c r="D198" s="21">
        <f>IF(VLOOKUP(A198,'Mediana Anual Selic TOP 5 LP'!$A$2:$XFC$10000,MATCH(D$1,'Mediana Anual Selic TOP 5 LP'!$A$2:$XDF$2,0),FALSE)=0,NA(),VLOOKUP(A198,'Mediana Anual Selic TOP 5 LP'!$A$2:$XFC$10000,MATCH(D$1,'Mediana Anual Selic TOP 5 LP'!$A$2:$XDF$2,0),FALSE))</f>
        <v>8.5</v>
      </c>
      <c r="E198" s="21">
        <f>IF(VLOOKUP(A198,'Mediana Anual Selic TOP 5 LP'!$A$2:$XFC$10000,MATCH(E$1,'Mediana Anual Selic TOP 5 LP'!$A$2:$XDF$2,0),FALSE)=0,NA(),VLOOKUP(A198,'Mediana Anual Selic TOP 5 LP'!$A$2:$XFC$10000,MATCH(E$1,'Mediana Anual Selic TOP 5 LP'!$A$2:$XDF$2,0),FALSE))</f>
        <v>8.5</v>
      </c>
      <c r="F198" s="21" t="e">
        <f>IF(VLOOKUP(A198,'Mediana Anual Selic TOP 5 LP'!$A$2:$XFC$10000,MATCH(F$1,'Mediana Anual Selic TOP 5 LP'!$A$2:$XDF$2,0),FALSE)=0,NA(),VLOOKUP(A198,'Mediana Anual Selic TOP 5 LP'!$A$2:$XFC$10000,MATCH(F$1,'Mediana Anual Selic TOP 5 LP'!$A$2:$XDF$2,0),FALSE))</f>
        <v>#N/A</v>
      </c>
    </row>
    <row r="199" spans="1:6" x14ac:dyDescent="0.3">
      <c r="A199" s="20">
        <v>44848</v>
      </c>
      <c r="B199" s="21">
        <f>IF(VLOOKUP(A199,'Mediana Anual Selic TOP 5 LP'!$A$2:$XFC$10000,MATCH(B$1,'Mediana Anual Selic TOP 5 LP'!$A$2:$XDF$2,0),FALSE)=0,NA(),VLOOKUP(A199,'Mediana Anual Selic TOP 5 LP'!$A$2:$XFC$10000,MATCH(B$1,'Mediana Anual Selic TOP 5 LP'!$A$2:$XDF$2,0),FALSE))</f>
        <v>11.5</v>
      </c>
      <c r="C199" s="21">
        <f>IF(VLOOKUP(A199,'Mediana Anual Selic TOP 5 LP'!$A$2:$XFC$10000,MATCH(C$1,'Mediana Anual Selic TOP 5 LP'!$A$2:$XDF$2,0),FALSE)=0,NA(),VLOOKUP(A199,'Mediana Anual Selic TOP 5 LP'!$A$2:$XFC$10000,MATCH(C$1,'Mediana Anual Selic TOP 5 LP'!$A$2:$XDF$2,0),FALSE))</f>
        <v>9.5</v>
      </c>
      <c r="D199" s="21">
        <f>IF(VLOOKUP(A199,'Mediana Anual Selic TOP 5 LP'!$A$2:$XFC$10000,MATCH(D$1,'Mediana Anual Selic TOP 5 LP'!$A$2:$XDF$2,0),FALSE)=0,NA(),VLOOKUP(A199,'Mediana Anual Selic TOP 5 LP'!$A$2:$XFC$10000,MATCH(D$1,'Mediana Anual Selic TOP 5 LP'!$A$2:$XDF$2,0),FALSE))</f>
        <v>8.5</v>
      </c>
      <c r="E199" s="21">
        <f>IF(VLOOKUP(A199,'Mediana Anual Selic TOP 5 LP'!$A$2:$XFC$10000,MATCH(E$1,'Mediana Anual Selic TOP 5 LP'!$A$2:$XDF$2,0),FALSE)=0,NA(),VLOOKUP(A199,'Mediana Anual Selic TOP 5 LP'!$A$2:$XFC$10000,MATCH(E$1,'Mediana Anual Selic TOP 5 LP'!$A$2:$XDF$2,0),FALSE))</f>
        <v>8.5</v>
      </c>
      <c r="F199" s="21" t="e">
        <f>IF(VLOOKUP(A199,'Mediana Anual Selic TOP 5 LP'!$A$2:$XFC$10000,MATCH(F$1,'Mediana Anual Selic TOP 5 LP'!$A$2:$XDF$2,0),FALSE)=0,NA(),VLOOKUP(A199,'Mediana Anual Selic TOP 5 LP'!$A$2:$XFC$10000,MATCH(F$1,'Mediana Anual Selic TOP 5 LP'!$A$2:$XDF$2,0),FALSE))</f>
        <v>#N/A</v>
      </c>
    </row>
    <row r="200" spans="1:6" x14ac:dyDescent="0.3">
      <c r="A200" s="20">
        <v>44851</v>
      </c>
      <c r="B200" s="21">
        <f>IF(VLOOKUP(A200,'Mediana Anual Selic TOP 5 LP'!$A$2:$XFC$10000,MATCH(B$1,'Mediana Anual Selic TOP 5 LP'!$A$2:$XDF$2,0),FALSE)=0,NA(),VLOOKUP(A200,'Mediana Anual Selic TOP 5 LP'!$A$2:$XFC$10000,MATCH(B$1,'Mediana Anual Selic TOP 5 LP'!$A$2:$XDF$2,0),FALSE))</f>
        <v>11.5</v>
      </c>
      <c r="C200" s="21">
        <f>IF(VLOOKUP(A200,'Mediana Anual Selic TOP 5 LP'!$A$2:$XFC$10000,MATCH(C$1,'Mediana Anual Selic TOP 5 LP'!$A$2:$XDF$2,0),FALSE)=0,NA(),VLOOKUP(A200,'Mediana Anual Selic TOP 5 LP'!$A$2:$XFC$10000,MATCH(C$1,'Mediana Anual Selic TOP 5 LP'!$A$2:$XDF$2,0),FALSE))</f>
        <v>10</v>
      </c>
      <c r="D200" s="21">
        <f>IF(VLOOKUP(A200,'Mediana Anual Selic TOP 5 LP'!$A$2:$XFC$10000,MATCH(D$1,'Mediana Anual Selic TOP 5 LP'!$A$2:$XDF$2,0),FALSE)=0,NA(),VLOOKUP(A200,'Mediana Anual Selic TOP 5 LP'!$A$2:$XFC$10000,MATCH(D$1,'Mediana Anual Selic TOP 5 LP'!$A$2:$XDF$2,0),FALSE))</f>
        <v>9</v>
      </c>
      <c r="E200" s="21">
        <f>IF(VLOOKUP(A200,'Mediana Anual Selic TOP 5 LP'!$A$2:$XFC$10000,MATCH(E$1,'Mediana Anual Selic TOP 5 LP'!$A$2:$XDF$2,0),FALSE)=0,NA(),VLOOKUP(A200,'Mediana Anual Selic TOP 5 LP'!$A$2:$XFC$10000,MATCH(E$1,'Mediana Anual Selic TOP 5 LP'!$A$2:$XDF$2,0),FALSE))</f>
        <v>9</v>
      </c>
      <c r="F200" s="21" t="e">
        <f>IF(VLOOKUP(A200,'Mediana Anual Selic TOP 5 LP'!$A$2:$XFC$10000,MATCH(F$1,'Mediana Anual Selic TOP 5 LP'!$A$2:$XDF$2,0),FALSE)=0,NA(),VLOOKUP(A200,'Mediana Anual Selic TOP 5 LP'!$A$2:$XFC$10000,MATCH(F$1,'Mediana Anual Selic TOP 5 LP'!$A$2:$XDF$2,0),FALSE))</f>
        <v>#N/A</v>
      </c>
    </row>
    <row r="201" spans="1:6" x14ac:dyDescent="0.3">
      <c r="A201" s="20">
        <v>44852</v>
      </c>
      <c r="B201" s="21">
        <f>IF(VLOOKUP(A201,'Mediana Anual Selic TOP 5 LP'!$A$2:$XFC$10000,MATCH(B$1,'Mediana Anual Selic TOP 5 LP'!$A$2:$XDF$2,0),FALSE)=0,NA(),VLOOKUP(A201,'Mediana Anual Selic TOP 5 LP'!$A$2:$XFC$10000,MATCH(B$1,'Mediana Anual Selic TOP 5 LP'!$A$2:$XDF$2,0),FALSE))</f>
        <v>11.5</v>
      </c>
      <c r="C201" s="21">
        <f>IF(VLOOKUP(A201,'Mediana Anual Selic TOP 5 LP'!$A$2:$XFC$10000,MATCH(C$1,'Mediana Anual Selic TOP 5 LP'!$A$2:$XDF$2,0),FALSE)=0,NA(),VLOOKUP(A201,'Mediana Anual Selic TOP 5 LP'!$A$2:$XFC$10000,MATCH(C$1,'Mediana Anual Selic TOP 5 LP'!$A$2:$XDF$2,0),FALSE))</f>
        <v>10</v>
      </c>
      <c r="D201" s="21">
        <f>IF(VLOOKUP(A201,'Mediana Anual Selic TOP 5 LP'!$A$2:$XFC$10000,MATCH(D$1,'Mediana Anual Selic TOP 5 LP'!$A$2:$XDF$2,0),FALSE)=0,NA(),VLOOKUP(A201,'Mediana Anual Selic TOP 5 LP'!$A$2:$XFC$10000,MATCH(D$1,'Mediana Anual Selic TOP 5 LP'!$A$2:$XDF$2,0),FALSE))</f>
        <v>9</v>
      </c>
      <c r="E201" s="21">
        <f>IF(VLOOKUP(A201,'Mediana Anual Selic TOP 5 LP'!$A$2:$XFC$10000,MATCH(E$1,'Mediana Anual Selic TOP 5 LP'!$A$2:$XDF$2,0),FALSE)=0,NA(),VLOOKUP(A201,'Mediana Anual Selic TOP 5 LP'!$A$2:$XFC$10000,MATCH(E$1,'Mediana Anual Selic TOP 5 LP'!$A$2:$XDF$2,0),FALSE))</f>
        <v>9</v>
      </c>
      <c r="F201" s="21" t="e">
        <f>IF(VLOOKUP(A201,'Mediana Anual Selic TOP 5 LP'!$A$2:$XFC$10000,MATCH(F$1,'Mediana Anual Selic TOP 5 LP'!$A$2:$XDF$2,0),FALSE)=0,NA(),VLOOKUP(A201,'Mediana Anual Selic TOP 5 LP'!$A$2:$XFC$10000,MATCH(F$1,'Mediana Anual Selic TOP 5 LP'!$A$2:$XDF$2,0),FALSE))</f>
        <v>#N/A</v>
      </c>
    </row>
    <row r="202" spans="1:6" x14ac:dyDescent="0.3">
      <c r="A202" s="20">
        <v>44853</v>
      </c>
      <c r="B202" s="21">
        <f>IF(VLOOKUP(A202,'Mediana Anual Selic TOP 5 LP'!$A$2:$XFC$10000,MATCH(B$1,'Mediana Anual Selic TOP 5 LP'!$A$2:$XDF$2,0),FALSE)=0,NA(),VLOOKUP(A202,'Mediana Anual Selic TOP 5 LP'!$A$2:$XFC$10000,MATCH(B$1,'Mediana Anual Selic TOP 5 LP'!$A$2:$XDF$2,0),FALSE))</f>
        <v>11.5</v>
      </c>
      <c r="C202" s="21">
        <f>IF(VLOOKUP(A202,'Mediana Anual Selic TOP 5 LP'!$A$2:$XFC$10000,MATCH(C$1,'Mediana Anual Selic TOP 5 LP'!$A$2:$XDF$2,0),FALSE)=0,NA(),VLOOKUP(A202,'Mediana Anual Selic TOP 5 LP'!$A$2:$XFC$10000,MATCH(C$1,'Mediana Anual Selic TOP 5 LP'!$A$2:$XDF$2,0),FALSE))</f>
        <v>10</v>
      </c>
      <c r="D202" s="21">
        <f>IF(VLOOKUP(A202,'Mediana Anual Selic TOP 5 LP'!$A$2:$XFC$10000,MATCH(D$1,'Mediana Anual Selic TOP 5 LP'!$A$2:$XDF$2,0),FALSE)=0,NA(),VLOOKUP(A202,'Mediana Anual Selic TOP 5 LP'!$A$2:$XFC$10000,MATCH(D$1,'Mediana Anual Selic TOP 5 LP'!$A$2:$XDF$2,0),FALSE))</f>
        <v>9</v>
      </c>
      <c r="E202" s="21">
        <f>IF(VLOOKUP(A202,'Mediana Anual Selic TOP 5 LP'!$A$2:$XFC$10000,MATCH(E$1,'Mediana Anual Selic TOP 5 LP'!$A$2:$XDF$2,0),FALSE)=0,NA(),VLOOKUP(A202,'Mediana Anual Selic TOP 5 LP'!$A$2:$XFC$10000,MATCH(E$1,'Mediana Anual Selic TOP 5 LP'!$A$2:$XDF$2,0),FALSE))</f>
        <v>9</v>
      </c>
      <c r="F202" s="21" t="e">
        <f>IF(VLOOKUP(A202,'Mediana Anual Selic TOP 5 LP'!$A$2:$XFC$10000,MATCH(F$1,'Mediana Anual Selic TOP 5 LP'!$A$2:$XDF$2,0),FALSE)=0,NA(),VLOOKUP(A202,'Mediana Anual Selic TOP 5 LP'!$A$2:$XFC$10000,MATCH(F$1,'Mediana Anual Selic TOP 5 LP'!$A$2:$XDF$2,0),FALSE))</f>
        <v>#N/A</v>
      </c>
    </row>
    <row r="203" spans="1:6" x14ac:dyDescent="0.3">
      <c r="A203" s="20">
        <v>44854</v>
      </c>
      <c r="B203" s="21">
        <f>IF(VLOOKUP(A203,'Mediana Anual Selic TOP 5 LP'!$A$2:$XFC$10000,MATCH(B$1,'Mediana Anual Selic TOP 5 LP'!$A$2:$XDF$2,0),FALSE)=0,NA(),VLOOKUP(A203,'Mediana Anual Selic TOP 5 LP'!$A$2:$XFC$10000,MATCH(B$1,'Mediana Anual Selic TOP 5 LP'!$A$2:$XDF$2,0),FALSE))</f>
        <v>11.5</v>
      </c>
      <c r="C203" s="21">
        <f>IF(VLOOKUP(A203,'Mediana Anual Selic TOP 5 LP'!$A$2:$XFC$10000,MATCH(C$1,'Mediana Anual Selic TOP 5 LP'!$A$2:$XDF$2,0),FALSE)=0,NA(),VLOOKUP(A203,'Mediana Anual Selic TOP 5 LP'!$A$2:$XFC$10000,MATCH(C$1,'Mediana Anual Selic TOP 5 LP'!$A$2:$XDF$2,0),FALSE))</f>
        <v>10</v>
      </c>
      <c r="D203" s="21">
        <f>IF(VLOOKUP(A203,'Mediana Anual Selic TOP 5 LP'!$A$2:$XFC$10000,MATCH(D$1,'Mediana Anual Selic TOP 5 LP'!$A$2:$XDF$2,0),FALSE)=0,NA(),VLOOKUP(A203,'Mediana Anual Selic TOP 5 LP'!$A$2:$XFC$10000,MATCH(D$1,'Mediana Anual Selic TOP 5 LP'!$A$2:$XDF$2,0),FALSE))</f>
        <v>9</v>
      </c>
      <c r="E203" s="21">
        <f>IF(VLOOKUP(A203,'Mediana Anual Selic TOP 5 LP'!$A$2:$XFC$10000,MATCH(E$1,'Mediana Anual Selic TOP 5 LP'!$A$2:$XDF$2,0),FALSE)=0,NA(),VLOOKUP(A203,'Mediana Anual Selic TOP 5 LP'!$A$2:$XFC$10000,MATCH(E$1,'Mediana Anual Selic TOP 5 LP'!$A$2:$XDF$2,0),FALSE))</f>
        <v>9</v>
      </c>
      <c r="F203" s="21" t="e">
        <f>IF(VLOOKUP(A203,'Mediana Anual Selic TOP 5 LP'!$A$2:$XFC$10000,MATCH(F$1,'Mediana Anual Selic TOP 5 LP'!$A$2:$XDF$2,0),FALSE)=0,NA(),VLOOKUP(A203,'Mediana Anual Selic TOP 5 LP'!$A$2:$XFC$10000,MATCH(F$1,'Mediana Anual Selic TOP 5 LP'!$A$2:$XDF$2,0),FALSE))</f>
        <v>#N/A</v>
      </c>
    </row>
    <row r="204" spans="1:6" x14ac:dyDescent="0.3">
      <c r="A204" s="20">
        <v>44855</v>
      </c>
      <c r="B204" s="21">
        <f>IF(VLOOKUP(A204,'Mediana Anual Selic TOP 5 LP'!$A$2:$XFC$10000,MATCH(B$1,'Mediana Anual Selic TOP 5 LP'!$A$2:$XDF$2,0),FALSE)=0,NA(),VLOOKUP(A204,'Mediana Anual Selic TOP 5 LP'!$A$2:$XFC$10000,MATCH(B$1,'Mediana Anual Selic TOP 5 LP'!$A$2:$XDF$2,0),FALSE))</f>
        <v>11.5</v>
      </c>
      <c r="C204" s="21">
        <f>IF(VLOOKUP(A204,'Mediana Anual Selic TOP 5 LP'!$A$2:$XFC$10000,MATCH(C$1,'Mediana Anual Selic TOP 5 LP'!$A$2:$XDF$2,0),FALSE)=0,NA(),VLOOKUP(A204,'Mediana Anual Selic TOP 5 LP'!$A$2:$XFC$10000,MATCH(C$1,'Mediana Anual Selic TOP 5 LP'!$A$2:$XDF$2,0),FALSE))</f>
        <v>9.5</v>
      </c>
      <c r="D204" s="21">
        <f>IF(VLOOKUP(A204,'Mediana Anual Selic TOP 5 LP'!$A$2:$XFC$10000,MATCH(D$1,'Mediana Anual Selic TOP 5 LP'!$A$2:$XDF$2,0),FALSE)=0,NA(),VLOOKUP(A204,'Mediana Anual Selic TOP 5 LP'!$A$2:$XFC$10000,MATCH(D$1,'Mediana Anual Selic TOP 5 LP'!$A$2:$XDF$2,0),FALSE))</f>
        <v>9</v>
      </c>
      <c r="E204" s="21">
        <f>IF(VLOOKUP(A204,'Mediana Anual Selic TOP 5 LP'!$A$2:$XFC$10000,MATCH(E$1,'Mediana Anual Selic TOP 5 LP'!$A$2:$XDF$2,0),FALSE)=0,NA(),VLOOKUP(A204,'Mediana Anual Selic TOP 5 LP'!$A$2:$XFC$10000,MATCH(E$1,'Mediana Anual Selic TOP 5 LP'!$A$2:$XDF$2,0),FALSE))</f>
        <v>9</v>
      </c>
      <c r="F204" s="21" t="e">
        <f>IF(VLOOKUP(A204,'Mediana Anual Selic TOP 5 LP'!$A$2:$XFC$10000,MATCH(F$1,'Mediana Anual Selic TOP 5 LP'!$A$2:$XDF$2,0),FALSE)=0,NA(),VLOOKUP(A204,'Mediana Anual Selic TOP 5 LP'!$A$2:$XFC$10000,MATCH(F$1,'Mediana Anual Selic TOP 5 LP'!$A$2:$XDF$2,0),FALSE))</f>
        <v>#N/A</v>
      </c>
    </row>
    <row r="205" spans="1:6" x14ac:dyDescent="0.3">
      <c r="A205" s="20">
        <v>44858</v>
      </c>
      <c r="B205" s="21">
        <f>IF(VLOOKUP(A205,'Mediana Anual Selic TOP 5 LP'!$A$2:$XFC$10000,MATCH(B$1,'Mediana Anual Selic TOP 5 LP'!$A$2:$XDF$2,0),FALSE)=0,NA(),VLOOKUP(A205,'Mediana Anual Selic TOP 5 LP'!$A$2:$XFC$10000,MATCH(B$1,'Mediana Anual Selic TOP 5 LP'!$A$2:$XDF$2,0),FALSE))</f>
        <v>11.5</v>
      </c>
      <c r="C205" s="21">
        <f>IF(VLOOKUP(A205,'Mediana Anual Selic TOP 5 LP'!$A$2:$XFC$10000,MATCH(C$1,'Mediana Anual Selic TOP 5 LP'!$A$2:$XDF$2,0),FALSE)=0,NA(),VLOOKUP(A205,'Mediana Anual Selic TOP 5 LP'!$A$2:$XFC$10000,MATCH(C$1,'Mediana Anual Selic TOP 5 LP'!$A$2:$XDF$2,0),FALSE))</f>
        <v>9.5</v>
      </c>
      <c r="D205" s="21">
        <f>IF(VLOOKUP(A205,'Mediana Anual Selic TOP 5 LP'!$A$2:$XFC$10000,MATCH(D$1,'Mediana Anual Selic TOP 5 LP'!$A$2:$XDF$2,0),FALSE)=0,NA(),VLOOKUP(A205,'Mediana Anual Selic TOP 5 LP'!$A$2:$XFC$10000,MATCH(D$1,'Mediana Anual Selic TOP 5 LP'!$A$2:$XDF$2,0),FALSE))</f>
        <v>9</v>
      </c>
      <c r="E205" s="21">
        <f>IF(VLOOKUP(A205,'Mediana Anual Selic TOP 5 LP'!$A$2:$XFC$10000,MATCH(E$1,'Mediana Anual Selic TOP 5 LP'!$A$2:$XDF$2,0),FALSE)=0,NA(),VLOOKUP(A205,'Mediana Anual Selic TOP 5 LP'!$A$2:$XFC$10000,MATCH(E$1,'Mediana Anual Selic TOP 5 LP'!$A$2:$XDF$2,0),FALSE))</f>
        <v>9</v>
      </c>
      <c r="F205" s="21" t="e">
        <f>IF(VLOOKUP(A205,'Mediana Anual Selic TOP 5 LP'!$A$2:$XFC$10000,MATCH(F$1,'Mediana Anual Selic TOP 5 LP'!$A$2:$XDF$2,0),FALSE)=0,NA(),VLOOKUP(A205,'Mediana Anual Selic TOP 5 LP'!$A$2:$XFC$10000,MATCH(F$1,'Mediana Anual Selic TOP 5 LP'!$A$2:$XDF$2,0),FALSE))</f>
        <v>#N/A</v>
      </c>
    </row>
    <row r="206" spans="1:6" x14ac:dyDescent="0.3">
      <c r="A206" s="20">
        <v>44859</v>
      </c>
      <c r="B206" s="21">
        <f>IF(VLOOKUP(A206,'Mediana Anual Selic TOP 5 LP'!$A$2:$XFC$10000,MATCH(B$1,'Mediana Anual Selic TOP 5 LP'!$A$2:$XDF$2,0),FALSE)=0,NA(),VLOOKUP(A206,'Mediana Anual Selic TOP 5 LP'!$A$2:$XFC$10000,MATCH(B$1,'Mediana Anual Selic TOP 5 LP'!$A$2:$XDF$2,0),FALSE))</f>
        <v>11.5</v>
      </c>
      <c r="C206" s="21">
        <f>IF(VLOOKUP(A206,'Mediana Anual Selic TOP 5 LP'!$A$2:$XFC$10000,MATCH(C$1,'Mediana Anual Selic TOP 5 LP'!$A$2:$XDF$2,0),FALSE)=0,NA(),VLOOKUP(A206,'Mediana Anual Selic TOP 5 LP'!$A$2:$XFC$10000,MATCH(C$1,'Mediana Anual Selic TOP 5 LP'!$A$2:$XDF$2,0),FALSE))</f>
        <v>9.5</v>
      </c>
      <c r="D206" s="21">
        <f>IF(VLOOKUP(A206,'Mediana Anual Selic TOP 5 LP'!$A$2:$XFC$10000,MATCH(D$1,'Mediana Anual Selic TOP 5 LP'!$A$2:$XDF$2,0),FALSE)=0,NA(),VLOOKUP(A206,'Mediana Anual Selic TOP 5 LP'!$A$2:$XFC$10000,MATCH(D$1,'Mediana Anual Selic TOP 5 LP'!$A$2:$XDF$2,0),FALSE))</f>
        <v>9</v>
      </c>
      <c r="E206" s="21">
        <f>IF(VLOOKUP(A206,'Mediana Anual Selic TOP 5 LP'!$A$2:$XFC$10000,MATCH(E$1,'Mediana Anual Selic TOP 5 LP'!$A$2:$XDF$2,0),FALSE)=0,NA(),VLOOKUP(A206,'Mediana Anual Selic TOP 5 LP'!$A$2:$XFC$10000,MATCH(E$1,'Mediana Anual Selic TOP 5 LP'!$A$2:$XDF$2,0),FALSE))</f>
        <v>9</v>
      </c>
      <c r="F206" s="21" t="e">
        <f>IF(VLOOKUP(A206,'Mediana Anual Selic TOP 5 LP'!$A$2:$XFC$10000,MATCH(F$1,'Mediana Anual Selic TOP 5 LP'!$A$2:$XDF$2,0),FALSE)=0,NA(),VLOOKUP(A206,'Mediana Anual Selic TOP 5 LP'!$A$2:$XFC$10000,MATCH(F$1,'Mediana Anual Selic TOP 5 LP'!$A$2:$XDF$2,0),FALSE))</f>
        <v>#N/A</v>
      </c>
    </row>
    <row r="207" spans="1:6" x14ac:dyDescent="0.3">
      <c r="A207" s="20">
        <v>44860</v>
      </c>
      <c r="B207" s="21">
        <f>IF(VLOOKUP(A207,'Mediana Anual Selic TOP 5 LP'!$A$2:$XFC$10000,MATCH(B$1,'Mediana Anual Selic TOP 5 LP'!$A$2:$XDF$2,0),FALSE)=0,NA(),VLOOKUP(A207,'Mediana Anual Selic TOP 5 LP'!$A$2:$XFC$10000,MATCH(B$1,'Mediana Anual Selic TOP 5 LP'!$A$2:$XDF$2,0),FALSE))</f>
        <v>11.5</v>
      </c>
      <c r="C207" s="21">
        <f>IF(VLOOKUP(A207,'Mediana Anual Selic TOP 5 LP'!$A$2:$XFC$10000,MATCH(C$1,'Mediana Anual Selic TOP 5 LP'!$A$2:$XDF$2,0),FALSE)=0,NA(),VLOOKUP(A207,'Mediana Anual Selic TOP 5 LP'!$A$2:$XFC$10000,MATCH(C$1,'Mediana Anual Selic TOP 5 LP'!$A$2:$XDF$2,0),FALSE))</f>
        <v>9.5</v>
      </c>
      <c r="D207" s="21">
        <f>IF(VLOOKUP(A207,'Mediana Anual Selic TOP 5 LP'!$A$2:$XFC$10000,MATCH(D$1,'Mediana Anual Selic TOP 5 LP'!$A$2:$XDF$2,0),FALSE)=0,NA(),VLOOKUP(A207,'Mediana Anual Selic TOP 5 LP'!$A$2:$XFC$10000,MATCH(D$1,'Mediana Anual Selic TOP 5 LP'!$A$2:$XDF$2,0),FALSE))</f>
        <v>9</v>
      </c>
      <c r="E207" s="21">
        <f>IF(VLOOKUP(A207,'Mediana Anual Selic TOP 5 LP'!$A$2:$XFC$10000,MATCH(E$1,'Mediana Anual Selic TOP 5 LP'!$A$2:$XDF$2,0),FALSE)=0,NA(),VLOOKUP(A207,'Mediana Anual Selic TOP 5 LP'!$A$2:$XFC$10000,MATCH(E$1,'Mediana Anual Selic TOP 5 LP'!$A$2:$XDF$2,0),FALSE))</f>
        <v>9</v>
      </c>
      <c r="F207" s="21" t="e">
        <f>IF(VLOOKUP(A207,'Mediana Anual Selic TOP 5 LP'!$A$2:$XFC$10000,MATCH(F$1,'Mediana Anual Selic TOP 5 LP'!$A$2:$XDF$2,0),FALSE)=0,NA(),VLOOKUP(A207,'Mediana Anual Selic TOP 5 LP'!$A$2:$XFC$10000,MATCH(F$1,'Mediana Anual Selic TOP 5 LP'!$A$2:$XDF$2,0),FALSE))</f>
        <v>#N/A</v>
      </c>
    </row>
    <row r="208" spans="1:6" x14ac:dyDescent="0.3">
      <c r="A208" s="20">
        <v>44861</v>
      </c>
      <c r="B208" s="21">
        <f>IF(VLOOKUP(A208,'Mediana Anual Selic TOP 5 LP'!$A$2:$XFC$10000,MATCH(B$1,'Mediana Anual Selic TOP 5 LP'!$A$2:$XDF$2,0),FALSE)=0,NA(),VLOOKUP(A208,'Mediana Anual Selic TOP 5 LP'!$A$2:$XFC$10000,MATCH(B$1,'Mediana Anual Selic TOP 5 LP'!$A$2:$XDF$2,0),FALSE))</f>
        <v>11.5</v>
      </c>
      <c r="C208" s="21">
        <f>IF(VLOOKUP(A208,'Mediana Anual Selic TOP 5 LP'!$A$2:$XFC$10000,MATCH(C$1,'Mediana Anual Selic TOP 5 LP'!$A$2:$XDF$2,0),FALSE)=0,NA(),VLOOKUP(A208,'Mediana Anual Selic TOP 5 LP'!$A$2:$XFC$10000,MATCH(C$1,'Mediana Anual Selic TOP 5 LP'!$A$2:$XDF$2,0),FALSE))</f>
        <v>9.5</v>
      </c>
      <c r="D208" s="21">
        <f>IF(VLOOKUP(A208,'Mediana Anual Selic TOP 5 LP'!$A$2:$XFC$10000,MATCH(D$1,'Mediana Anual Selic TOP 5 LP'!$A$2:$XDF$2,0),FALSE)=0,NA(),VLOOKUP(A208,'Mediana Anual Selic TOP 5 LP'!$A$2:$XFC$10000,MATCH(D$1,'Mediana Anual Selic TOP 5 LP'!$A$2:$XDF$2,0),FALSE))</f>
        <v>9</v>
      </c>
      <c r="E208" s="21">
        <f>IF(VLOOKUP(A208,'Mediana Anual Selic TOP 5 LP'!$A$2:$XFC$10000,MATCH(E$1,'Mediana Anual Selic TOP 5 LP'!$A$2:$XDF$2,0),FALSE)=0,NA(),VLOOKUP(A208,'Mediana Anual Selic TOP 5 LP'!$A$2:$XFC$10000,MATCH(E$1,'Mediana Anual Selic TOP 5 LP'!$A$2:$XDF$2,0),FALSE))</f>
        <v>9</v>
      </c>
      <c r="F208" s="21" t="e">
        <f>IF(VLOOKUP(A208,'Mediana Anual Selic TOP 5 LP'!$A$2:$XFC$10000,MATCH(F$1,'Mediana Anual Selic TOP 5 LP'!$A$2:$XDF$2,0),FALSE)=0,NA(),VLOOKUP(A208,'Mediana Anual Selic TOP 5 LP'!$A$2:$XFC$10000,MATCH(F$1,'Mediana Anual Selic TOP 5 LP'!$A$2:$XDF$2,0),FALSE))</f>
        <v>#N/A</v>
      </c>
    </row>
    <row r="209" spans="1:6" x14ac:dyDescent="0.3">
      <c r="A209" s="20">
        <v>44862</v>
      </c>
      <c r="B209" s="21">
        <f>IF(VLOOKUP(A209,'Mediana Anual Selic TOP 5 LP'!$A$2:$XFC$10000,MATCH(B$1,'Mediana Anual Selic TOP 5 LP'!$A$2:$XDF$2,0),FALSE)=0,NA(),VLOOKUP(A209,'Mediana Anual Selic TOP 5 LP'!$A$2:$XFC$10000,MATCH(B$1,'Mediana Anual Selic TOP 5 LP'!$A$2:$XDF$2,0),FALSE))</f>
        <v>11.5</v>
      </c>
      <c r="C209" s="21">
        <f>IF(VLOOKUP(A209,'Mediana Anual Selic TOP 5 LP'!$A$2:$XFC$10000,MATCH(C$1,'Mediana Anual Selic TOP 5 LP'!$A$2:$XDF$2,0),FALSE)=0,NA(),VLOOKUP(A209,'Mediana Anual Selic TOP 5 LP'!$A$2:$XFC$10000,MATCH(C$1,'Mediana Anual Selic TOP 5 LP'!$A$2:$XDF$2,0),FALSE))</f>
        <v>9.5</v>
      </c>
      <c r="D209" s="21">
        <f>IF(VLOOKUP(A209,'Mediana Anual Selic TOP 5 LP'!$A$2:$XFC$10000,MATCH(D$1,'Mediana Anual Selic TOP 5 LP'!$A$2:$XDF$2,0),FALSE)=0,NA(),VLOOKUP(A209,'Mediana Anual Selic TOP 5 LP'!$A$2:$XFC$10000,MATCH(D$1,'Mediana Anual Selic TOP 5 LP'!$A$2:$XDF$2,0),FALSE))</f>
        <v>9</v>
      </c>
      <c r="E209" s="21">
        <f>IF(VLOOKUP(A209,'Mediana Anual Selic TOP 5 LP'!$A$2:$XFC$10000,MATCH(E$1,'Mediana Anual Selic TOP 5 LP'!$A$2:$XDF$2,0),FALSE)=0,NA(),VLOOKUP(A209,'Mediana Anual Selic TOP 5 LP'!$A$2:$XFC$10000,MATCH(E$1,'Mediana Anual Selic TOP 5 LP'!$A$2:$XDF$2,0),FALSE))</f>
        <v>9</v>
      </c>
      <c r="F209" s="21" t="e">
        <f>IF(VLOOKUP(A209,'Mediana Anual Selic TOP 5 LP'!$A$2:$XFC$10000,MATCH(F$1,'Mediana Anual Selic TOP 5 LP'!$A$2:$XDF$2,0),FALSE)=0,NA(),VLOOKUP(A209,'Mediana Anual Selic TOP 5 LP'!$A$2:$XFC$10000,MATCH(F$1,'Mediana Anual Selic TOP 5 LP'!$A$2:$XDF$2,0),FALSE))</f>
        <v>#N/A</v>
      </c>
    </row>
    <row r="210" spans="1:6" x14ac:dyDescent="0.3">
      <c r="A210" s="20">
        <v>44865</v>
      </c>
      <c r="B210" s="21">
        <f>IF(VLOOKUP(A210,'Mediana Anual Selic TOP 5 LP'!$A$2:$XFC$10000,MATCH(B$1,'Mediana Anual Selic TOP 5 LP'!$A$2:$XDF$2,0),FALSE)=0,NA(),VLOOKUP(A210,'Mediana Anual Selic TOP 5 LP'!$A$2:$XFC$10000,MATCH(B$1,'Mediana Anual Selic TOP 5 LP'!$A$2:$XDF$2,0),FALSE))</f>
        <v>11.5</v>
      </c>
      <c r="C210" s="21">
        <f>IF(VLOOKUP(A210,'Mediana Anual Selic TOP 5 LP'!$A$2:$XFC$10000,MATCH(C$1,'Mediana Anual Selic TOP 5 LP'!$A$2:$XDF$2,0),FALSE)=0,NA(),VLOOKUP(A210,'Mediana Anual Selic TOP 5 LP'!$A$2:$XFC$10000,MATCH(C$1,'Mediana Anual Selic TOP 5 LP'!$A$2:$XDF$2,0),FALSE))</f>
        <v>9.5</v>
      </c>
      <c r="D210" s="21">
        <f>IF(VLOOKUP(A210,'Mediana Anual Selic TOP 5 LP'!$A$2:$XFC$10000,MATCH(D$1,'Mediana Anual Selic TOP 5 LP'!$A$2:$XDF$2,0),FALSE)=0,NA(),VLOOKUP(A210,'Mediana Anual Selic TOP 5 LP'!$A$2:$XFC$10000,MATCH(D$1,'Mediana Anual Selic TOP 5 LP'!$A$2:$XDF$2,0),FALSE))</f>
        <v>9</v>
      </c>
      <c r="E210" s="21">
        <f>IF(VLOOKUP(A210,'Mediana Anual Selic TOP 5 LP'!$A$2:$XFC$10000,MATCH(E$1,'Mediana Anual Selic TOP 5 LP'!$A$2:$XDF$2,0),FALSE)=0,NA(),VLOOKUP(A210,'Mediana Anual Selic TOP 5 LP'!$A$2:$XFC$10000,MATCH(E$1,'Mediana Anual Selic TOP 5 LP'!$A$2:$XDF$2,0),FALSE))</f>
        <v>9</v>
      </c>
      <c r="F210" s="21" t="e">
        <f>IF(VLOOKUP(A210,'Mediana Anual Selic TOP 5 LP'!$A$2:$XFC$10000,MATCH(F$1,'Mediana Anual Selic TOP 5 LP'!$A$2:$XDF$2,0),FALSE)=0,NA(),VLOOKUP(A210,'Mediana Anual Selic TOP 5 LP'!$A$2:$XFC$10000,MATCH(F$1,'Mediana Anual Selic TOP 5 LP'!$A$2:$XDF$2,0),FALSE))</f>
        <v>#N/A</v>
      </c>
    </row>
    <row r="211" spans="1:6" x14ac:dyDescent="0.3">
      <c r="A211" s="20">
        <v>44866</v>
      </c>
      <c r="B211" s="21">
        <f>IF(VLOOKUP(A211,'Mediana Anual Selic TOP 5 LP'!$A$2:$XFC$10000,MATCH(B$1,'Mediana Anual Selic TOP 5 LP'!$A$2:$XDF$2,0),FALSE)=0,NA(),VLOOKUP(A211,'Mediana Anual Selic TOP 5 LP'!$A$2:$XFC$10000,MATCH(B$1,'Mediana Anual Selic TOP 5 LP'!$A$2:$XDF$2,0),FALSE))</f>
        <v>11.5</v>
      </c>
      <c r="C211" s="21">
        <f>IF(VLOOKUP(A211,'Mediana Anual Selic TOP 5 LP'!$A$2:$XFC$10000,MATCH(C$1,'Mediana Anual Selic TOP 5 LP'!$A$2:$XDF$2,0),FALSE)=0,NA(),VLOOKUP(A211,'Mediana Anual Selic TOP 5 LP'!$A$2:$XFC$10000,MATCH(C$1,'Mediana Anual Selic TOP 5 LP'!$A$2:$XDF$2,0),FALSE))</f>
        <v>9.5</v>
      </c>
      <c r="D211" s="21">
        <f>IF(VLOOKUP(A211,'Mediana Anual Selic TOP 5 LP'!$A$2:$XFC$10000,MATCH(D$1,'Mediana Anual Selic TOP 5 LP'!$A$2:$XDF$2,0),FALSE)=0,NA(),VLOOKUP(A211,'Mediana Anual Selic TOP 5 LP'!$A$2:$XFC$10000,MATCH(D$1,'Mediana Anual Selic TOP 5 LP'!$A$2:$XDF$2,0),FALSE))</f>
        <v>9</v>
      </c>
      <c r="E211" s="21">
        <f>IF(VLOOKUP(A211,'Mediana Anual Selic TOP 5 LP'!$A$2:$XFC$10000,MATCH(E$1,'Mediana Anual Selic TOP 5 LP'!$A$2:$XDF$2,0),FALSE)=0,NA(),VLOOKUP(A211,'Mediana Anual Selic TOP 5 LP'!$A$2:$XFC$10000,MATCH(E$1,'Mediana Anual Selic TOP 5 LP'!$A$2:$XDF$2,0),FALSE))</f>
        <v>9</v>
      </c>
      <c r="F211" s="21" t="e">
        <f>IF(VLOOKUP(A211,'Mediana Anual Selic TOP 5 LP'!$A$2:$XFC$10000,MATCH(F$1,'Mediana Anual Selic TOP 5 LP'!$A$2:$XDF$2,0),FALSE)=0,NA(),VLOOKUP(A211,'Mediana Anual Selic TOP 5 LP'!$A$2:$XFC$10000,MATCH(F$1,'Mediana Anual Selic TOP 5 LP'!$A$2:$XDF$2,0),FALSE))</f>
        <v>#N/A</v>
      </c>
    </row>
    <row r="212" spans="1:6" x14ac:dyDescent="0.3">
      <c r="A212" s="20">
        <v>44868</v>
      </c>
      <c r="B212" s="21">
        <f>IF(VLOOKUP(A212,'Mediana Anual Selic TOP 5 LP'!$A$2:$XFC$10000,MATCH(B$1,'Mediana Anual Selic TOP 5 LP'!$A$2:$XDF$2,0),FALSE)=0,NA(),VLOOKUP(A212,'Mediana Anual Selic TOP 5 LP'!$A$2:$XFC$10000,MATCH(B$1,'Mediana Anual Selic TOP 5 LP'!$A$2:$XDF$2,0),FALSE))</f>
        <v>11.75</v>
      </c>
      <c r="C212" s="21">
        <f>IF(VLOOKUP(A212,'Mediana Anual Selic TOP 5 LP'!$A$2:$XFC$10000,MATCH(C$1,'Mediana Anual Selic TOP 5 LP'!$A$2:$XDF$2,0),FALSE)=0,NA(),VLOOKUP(A212,'Mediana Anual Selic TOP 5 LP'!$A$2:$XFC$10000,MATCH(C$1,'Mediana Anual Selic TOP 5 LP'!$A$2:$XDF$2,0),FALSE))</f>
        <v>10</v>
      </c>
      <c r="D212" s="21">
        <f>IF(VLOOKUP(A212,'Mediana Anual Selic TOP 5 LP'!$A$2:$XFC$10000,MATCH(D$1,'Mediana Anual Selic TOP 5 LP'!$A$2:$XDF$2,0),FALSE)=0,NA(),VLOOKUP(A212,'Mediana Anual Selic TOP 5 LP'!$A$2:$XFC$10000,MATCH(D$1,'Mediana Anual Selic TOP 5 LP'!$A$2:$XDF$2,0),FALSE))</f>
        <v>8.5</v>
      </c>
      <c r="E212" s="21">
        <f>IF(VLOOKUP(A212,'Mediana Anual Selic TOP 5 LP'!$A$2:$XFC$10000,MATCH(E$1,'Mediana Anual Selic TOP 5 LP'!$A$2:$XDF$2,0),FALSE)=0,NA(),VLOOKUP(A212,'Mediana Anual Selic TOP 5 LP'!$A$2:$XFC$10000,MATCH(E$1,'Mediana Anual Selic TOP 5 LP'!$A$2:$XDF$2,0),FALSE))</f>
        <v>8.5</v>
      </c>
      <c r="F212" s="21" t="e">
        <f>IF(VLOOKUP(A212,'Mediana Anual Selic TOP 5 LP'!$A$2:$XFC$10000,MATCH(F$1,'Mediana Anual Selic TOP 5 LP'!$A$2:$XDF$2,0),FALSE)=0,NA(),VLOOKUP(A212,'Mediana Anual Selic TOP 5 LP'!$A$2:$XFC$10000,MATCH(F$1,'Mediana Anual Selic TOP 5 LP'!$A$2:$XDF$2,0),FALSE))</f>
        <v>#N/A</v>
      </c>
    </row>
    <row r="213" spans="1:6" x14ac:dyDescent="0.3">
      <c r="A213" s="20">
        <v>44869</v>
      </c>
      <c r="B213" s="21">
        <f>IF(VLOOKUP(A213,'Mediana Anual Selic TOP 5 LP'!$A$2:$XFC$10000,MATCH(B$1,'Mediana Anual Selic TOP 5 LP'!$A$2:$XDF$2,0),FALSE)=0,NA(),VLOOKUP(A213,'Mediana Anual Selic TOP 5 LP'!$A$2:$XFC$10000,MATCH(B$1,'Mediana Anual Selic TOP 5 LP'!$A$2:$XDF$2,0),FALSE))</f>
        <v>11.75</v>
      </c>
      <c r="C213" s="21">
        <f>IF(VLOOKUP(A213,'Mediana Anual Selic TOP 5 LP'!$A$2:$XFC$10000,MATCH(C$1,'Mediana Anual Selic TOP 5 LP'!$A$2:$XDF$2,0),FALSE)=0,NA(),VLOOKUP(A213,'Mediana Anual Selic TOP 5 LP'!$A$2:$XFC$10000,MATCH(C$1,'Mediana Anual Selic TOP 5 LP'!$A$2:$XDF$2,0),FALSE))</f>
        <v>10</v>
      </c>
      <c r="D213" s="21">
        <f>IF(VLOOKUP(A213,'Mediana Anual Selic TOP 5 LP'!$A$2:$XFC$10000,MATCH(D$1,'Mediana Anual Selic TOP 5 LP'!$A$2:$XDF$2,0),FALSE)=0,NA(),VLOOKUP(A213,'Mediana Anual Selic TOP 5 LP'!$A$2:$XFC$10000,MATCH(D$1,'Mediana Anual Selic TOP 5 LP'!$A$2:$XDF$2,0),FALSE))</f>
        <v>8.5</v>
      </c>
      <c r="E213" s="21">
        <f>IF(VLOOKUP(A213,'Mediana Anual Selic TOP 5 LP'!$A$2:$XFC$10000,MATCH(E$1,'Mediana Anual Selic TOP 5 LP'!$A$2:$XDF$2,0),FALSE)=0,NA(),VLOOKUP(A213,'Mediana Anual Selic TOP 5 LP'!$A$2:$XFC$10000,MATCH(E$1,'Mediana Anual Selic TOP 5 LP'!$A$2:$XDF$2,0),FALSE))</f>
        <v>8.5</v>
      </c>
      <c r="F213" s="21" t="e">
        <f>IF(VLOOKUP(A213,'Mediana Anual Selic TOP 5 LP'!$A$2:$XFC$10000,MATCH(F$1,'Mediana Anual Selic TOP 5 LP'!$A$2:$XDF$2,0),FALSE)=0,NA(),VLOOKUP(A213,'Mediana Anual Selic TOP 5 LP'!$A$2:$XFC$10000,MATCH(F$1,'Mediana Anual Selic TOP 5 LP'!$A$2:$XDF$2,0),FALSE))</f>
        <v>#N/A</v>
      </c>
    </row>
    <row r="214" spans="1:6" x14ac:dyDescent="0.3">
      <c r="A214" s="20">
        <v>44872</v>
      </c>
      <c r="B214" s="21">
        <f>IF(VLOOKUP(A214,'Mediana Anual Selic TOP 5 LP'!$A$2:$XFC$10000,MATCH(B$1,'Mediana Anual Selic TOP 5 LP'!$A$2:$XDF$2,0),FALSE)=0,NA(),VLOOKUP(A214,'Mediana Anual Selic TOP 5 LP'!$A$2:$XFC$10000,MATCH(B$1,'Mediana Anual Selic TOP 5 LP'!$A$2:$XDF$2,0),FALSE))</f>
        <v>11.75</v>
      </c>
      <c r="C214" s="21">
        <f>IF(VLOOKUP(A214,'Mediana Anual Selic TOP 5 LP'!$A$2:$XFC$10000,MATCH(C$1,'Mediana Anual Selic TOP 5 LP'!$A$2:$XDF$2,0),FALSE)=0,NA(),VLOOKUP(A214,'Mediana Anual Selic TOP 5 LP'!$A$2:$XFC$10000,MATCH(C$1,'Mediana Anual Selic TOP 5 LP'!$A$2:$XDF$2,0),FALSE))</f>
        <v>10</v>
      </c>
      <c r="D214" s="21">
        <f>IF(VLOOKUP(A214,'Mediana Anual Selic TOP 5 LP'!$A$2:$XFC$10000,MATCH(D$1,'Mediana Anual Selic TOP 5 LP'!$A$2:$XDF$2,0),FALSE)=0,NA(),VLOOKUP(A214,'Mediana Anual Selic TOP 5 LP'!$A$2:$XFC$10000,MATCH(D$1,'Mediana Anual Selic TOP 5 LP'!$A$2:$XDF$2,0),FALSE))</f>
        <v>8.5</v>
      </c>
      <c r="E214" s="21">
        <f>IF(VLOOKUP(A214,'Mediana Anual Selic TOP 5 LP'!$A$2:$XFC$10000,MATCH(E$1,'Mediana Anual Selic TOP 5 LP'!$A$2:$XDF$2,0),FALSE)=0,NA(),VLOOKUP(A214,'Mediana Anual Selic TOP 5 LP'!$A$2:$XFC$10000,MATCH(E$1,'Mediana Anual Selic TOP 5 LP'!$A$2:$XDF$2,0),FALSE))</f>
        <v>8.5</v>
      </c>
      <c r="F214" s="21" t="e">
        <f>IF(VLOOKUP(A214,'Mediana Anual Selic TOP 5 LP'!$A$2:$XFC$10000,MATCH(F$1,'Mediana Anual Selic TOP 5 LP'!$A$2:$XDF$2,0),FALSE)=0,NA(),VLOOKUP(A214,'Mediana Anual Selic TOP 5 LP'!$A$2:$XFC$10000,MATCH(F$1,'Mediana Anual Selic TOP 5 LP'!$A$2:$XDF$2,0),FALSE))</f>
        <v>#N/A</v>
      </c>
    </row>
    <row r="215" spans="1:6" x14ac:dyDescent="0.3">
      <c r="A215" s="20">
        <v>44873</v>
      </c>
      <c r="B215" s="21">
        <f>IF(VLOOKUP(A215,'Mediana Anual Selic TOP 5 LP'!$A$2:$XFC$10000,MATCH(B$1,'Mediana Anual Selic TOP 5 LP'!$A$2:$XDF$2,0),FALSE)=0,NA(),VLOOKUP(A215,'Mediana Anual Selic TOP 5 LP'!$A$2:$XFC$10000,MATCH(B$1,'Mediana Anual Selic TOP 5 LP'!$A$2:$XDF$2,0),FALSE))</f>
        <v>11.75</v>
      </c>
      <c r="C215" s="21">
        <f>IF(VLOOKUP(A215,'Mediana Anual Selic TOP 5 LP'!$A$2:$XFC$10000,MATCH(C$1,'Mediana Anual Selic TOP 5 LP'!$A$2:$XDF$2,0),FALSE)=0,NA(),VLOOKUP(A215,'Mediana Anual Selic TOP 5 LP'!$A$2:$XFC$10000,MATCH(C$1,'Mediana Anual Selic TOP 5 LP'!$A$2:$XDF$2,0),FALSE))</f>
        <v>10</v>
      </c>
      <c r="D215" s="21">
        <f>IF(VLOOKUP(A215,'Mediana Anual Selic TOP 5 LP'!$A$2:$XFC$10000,MATCH(D$1,'Mediana Anual Selic TOP 5 LP'!$A$2:$XDF$2,0),FALSE)=0,NA(),VLOOKUP(A215,'Mediana Anual Selic TOP 5 LP'!$A$2:$XFC$10000,MATCH(D$1,'Mediana Anual Selic TOP 5 LP'!$A$2:$XDF$2,0),FALSE))</f>
        <v>8.5</v>
      </c>
      <c r="E215" s="21">
        <f>IF(VLOOKUP(A215,'Mediana Anual Selic TOP 5 LP'!$A$2:$XFC$10000,MATCH(E$1,'Mediana Anual Selic TOP 5 LP'!$A$2:$XDF$2,0),FALSE)=0,NA(),VLOOKUP(A215,'Mediana Anual Selic TOP 5 LP'!$A$2:$XFC$10000,MATCH(E$1,'Mediana Anual Selic TOP 5 LP'!$A$2:$XDF$2,0),FALSE))</f>
        <v>8.5</v>
      </c>
      <c r="F215" s="21" t="e">
        <f>IF(VLOOKUP(A215,'Mediana Anual Selic TOP 5 LP'!$A$2:$XFC$10000,MATCH(F$1,'Mediana Anual Selic TOP 5 LP'!$A$2:$XDF$2,0),FALSE)=0,NA(),VLOOKUP(A215,'Mediana Anual Selic TOP 5 LP'!$A$2:$XFC$10000,MATCH(F$1,'Mediana Anual Selic TOP 5 LP'!$A$2:$XDF$2,0),FALSE))</f>
        <v>#N/A</v>
      </c>
    </row>
    <row r="216" spans="1:6" x14ac:dyDescent="0.3">
      <c r="A216" s="20">
        <v>44874</v>
      </c>
      <c r="B216" s="21">
        <f>IF(VLOOKUP(A216,'Mediana Anual Selic TOP 5 LP'!$A$2:$XFC$10000,MATCH(B$1,'Mediana Anual Selic TOP 5 LP'!$A$2:$XDF$2,0),FALSE)=0,NA(),VLOOKUP(A216,'Mediana Anual Selic TOP 5 LP'!$A$2:$XFC$10000,MATCH(B$1,'Mediana Anual Selic TOP 5 LP'!$A$2:$XDF$2,0),FALSE))</f>
        <v>11.75</v>
      </c>
      <c r="C216" s="21">
        <f>IF(VLOOKUP(A216,'Mediana Anual Selic TOP 5 LP'!$A$2:$XFC$10000,MATCH(C$1,'Mediana Anual Selic TOP 5 LP'!$A$2:$XDF$2,0),FALSE)=0,NA(),VLOOKUP(A216,'Mediana Anual Selic TOP 5 LP'!$A$2:$XFC$10000,MATCH(C$1,'Mediana Anual Selic TOP 5 LP'!$A$2:$XDF$2,0),FALSE))</f>
        <v>10</v>
      </c>
      <c r="D216" s="21">
        <f>IF(VLOOKUP(A216,'Mediana Anual Selic TOP 5 LP'!$A$2:$XFC$10000,MATCH(D$1,'Mediana Anual Selic TOP 5 LP'!$A$2:$XDF$2,0),FALSE)=0,NA(),VLOOKUP(A216,'Mediana Anual Selic TOP 5 LP'!$A$2:$XFC$10000,MATCH(D$1,'Mediana Anual Selic TOP 5 LP'!$A$2:$XDF$2,0),FALSE))</f>
        <v>8.5</v>
      </c>
      <c r="E216" s="21">
        <f>IF(VLOOKUP(A216,'Mediana Anual Selic TOP 5 LP'!$A$2:$XFC$10000,MATCH(E$1,'Mediana Anual Selic TOP 5 LP'!$A$2:$XDF$2,0),FALSE)=0,NA(),VLOOKUP(A216,'Mediana Anual Selic TOP 5 LP'!$A$2:$XFC$10000,MATCH(E$1,'Mediana Anual Selic TOP 5 LP'!$A$2:$XDF$2,0),FALSE))</f>
        <v>8.5</v>
      </c>
      <c r="F216" s="21" t="e">
        <f>IF(VLOOKUP(A216,'Mediana Anual Selic TOP 5 LP'!$A$2:$XFC$10000,MATCH(F$1,'Mediana Anual Selic TOP 5 LP'!$A$2:$XDF$2,0),FALSE)=0,NA(),VLOOKUP(A216,'Mediana Anual Selic TOP 5 LP'!$A$2:$XFC$10000,MATCH(F$1,'Mediana Anual Selic TOP 5 LP'!$A$2:$XDF$2,0),FALSE))</f>
        <v>#N/A</v>
      </c>
    </row>
    <row r="217" spans="1:6" x14ac:dyDescent="0.3">
      <c r="A217" s="20">
        <v>44875</v>
      </c>
      <c r="B217" s="21">
        <f>IF(VLOOKUP(A217,'Mediana Anual Selic TOP 5 LP'!$A$2:$XFC$10000,MATCH(B$1,'Mediana Anual Selic TOP 5 LP'!$A$2:$XDF$2,0),FALSE)=0,NA(),VLOOKUP(A217,'Mediana Anual Selic TOP 5 LP'!$A$2:$XFC$10000,MATCH(B$1,'Mediana Anual Selic TOP 5 LP'!$A$2:$XDF$2,0),FALSE))</f>
        <v>11.75</v>
      </c>
      <c r="C217" s="21">
        <f>IF(VLOOKUP(A217,'Mediana Anual Selic TOP 5 LP'!$A$2:$XFC$10000,MATCH(C$1,'Mediana Anual Selic TOP 5 LP'!$A$2:$XDF$2,0),FALSE)=0,NA(),VLOOKUP(A217,'Mediana Anual Selic TOP 5 LP'!$A$2:$XFC$10000,MATCH(C$1,'Mediana Anual Selic TOP 5 LP'!$A$2:$XDF$2,0),FALSE))</f>
        <v>10</v>
      </c>
      <c r="D217" s="21">
        <f>IF(VLOOKUP(A217,'Mediana Anual Selic TOP 5 LP'!$A$2:$XFC$10000,MATCH(D$1,'Mediana Anual Selic TOP 5 LP'!$A$2:$XDF$2,0),FALSE)=0,NA(),VLOOKUP(A217,'Mediana Anual Selic TOP 5 LP'!$A$2:$XFC$10000,MATCH(D$1,'Mediana Anual Selic TOP 5 LP'!$A$2:$XDF$2,0),FALSE))</f>
        <v>8.5</v>
      </c>
      <c r="E217" s="21">
        <f>IF(VLOOKUP(A217,'Mediana Anual Selic TOP 5 LP'!$A$2:$XFC$10000,MATCH(E$1,'Mediana Anual Selic TOP 5 LP'!$A$2:$XDF$2,0),FALSE)=0,NA(),VLOOKUP(A217,'Mediana Anual Selic TOP 5 LP'!$A$2:$XFC$10000,MATCH(E$1,'Mediana Anual Selic TOP 5 LP'!$A$2:$XDF$2,0),FALSE))</f>
        <v>8.5</v>
      </c>
      <c r="F217" s="21" t="e">
        <f>IF(VLOOKUP(A217,'Mediana Anual Selic TOP 5 LP'!$A$2:$XFC$10000,MATCH(F$1,'Mediana Anual Selic TOP 5 LP'!$A$2:$XDF$2,0),FALSE)=0,NA(),VLOOKUP(A217,'Mediana Anual Selic TOP 5 LP'!$A$2:$XFC$10000,MATCH(F$1,'Mediana Anual Selic TOP 5 LP'!$A$2:$XDF$2,0),FALSE))</f>
        <v>#N/A</v>
      </c>
    </row>
    <row r="218" spans="1:6" x14ac:dyDescent="0.3">
      <c r="A218" s="20">
        <v>44876</v>
      </c>
      <c r="B218" s="21">
        <f>IF(VLOOKUP(A218,'Mediana Anual Selic TOP 5 LP'!$A$2:$XFC$10000,MATCH(B$1,'Mediana Anual Selic TOP 5 LP'!$A$2:$XDF$2,0),FALSE)=0,NA(),VLOOKUP(A218,'Mediana Anual Selic TOP 5 LP'!$A$2:$XFC$10000,MATCH(B$1,'Mediana Anual Selic TOP 5 LP'!$A$2:$XDF$2,0),FALSE))</f>
        <v>11.75</v>
      </c>
      <c r="C218" s="21">
        <f>IF(VLOOKUP(A218,'Mediana Anual Selic TOP 5 LP'!$A$2:$XFC$10000,MATCH(C$1,'Mediana Anual Selic TOP 5 LP'!$A$2:$XDF$2,0),FALSE)=0,NA(),VLOOKUP(A218,'Mediana Anual Selic TOP 5 LP'!$A$2:$XFC$10000,MATCH(C$1,'Mediana Anual Selic TOP 5 LP'!$A$2:$XDF$2,0),FALSE))</f>
        <v>10</v>
      </c>
      <c r="D218" s="21">
        <f>IF(VLOOKUP(A218,'Mediana Anual Selic TOP 5 LP'!$A$2:$XFC$10000,MATCH(D$1,'Mediana Anual Selic TOP 5 LP'!$A$2:$XDF$2,0),FALSE)=0,NA(),VLOOKUP(A218,'Mediana Anual Selic TOP 5 LP'!$A$2:$XFC$10000,MATCH(D$1,'Mediana Anual Selic TOP 5 LP'!$A$2:$XDF$2,0),FALSE))</f>
        <v>8.5</v>
      </c>
      <c r="E218" s="21">
        <f>IF(VLOOKUP(A218,'Mediana Anual Selic TOP 5 LP'!$A$2:$XFC$10000,MATCH(E$1,'Mediana Anual Selic TOP 5 LP'!$A$2:$XDF$2,0),FALSE)=0,NA(),VLOOKUP(A218,'Mediana Anual Selic TOP 5 LP'!$A$2:$XFC$10000,MATCH(E$1,'Mediana Anual Selic TOP 5 LP'!$A$2:$XDF$2,0),FALSE))</f>
        <v>8.5</v>
      </c>
      <c r="F218" s="21" t="e">
        <f>IF(VLOOKUP(A218,'Mediana Anual Selic TOP 5 LP'!$A$2:$XFC$10000,MATCH(F$1,'Mediana Anual Selic TOP 5 LP'!$A$2:$XDF$2,0),FALSE)=0,NA(),VLOOKUP(A218,'Mediana Anual Selic TOP 5 LP'!$A$2:$XFC$10000,MATCH(F$1,'Mediana Anual Selic TOP 5 LP'!$A$2:$XDF$2,0),FALSE))</f>
        <v>#N/A</v>
      </c>
    </row>
    <row r="219" spans="1:6" x14ac:dyDescent="0.3">
      <c r="A219" s="20">
        <v>44879</v>
      </c>
      <c r="B219" s="21">
        <f>IF(VLOOKUP(A219,'Mediana Anual Selic TOP 5 LP'!$A$2:$XFC$10000,MATCH(B$1,'Mediana Anual Selic TOP 5 LP'!$A$2:$XDF$2,0),FALSE)=0,NA(),VLOOKUP(A219,'Mediana Anual Selic TOP 5 LP'!$A$2:$XFC$10000,MATCH(B$1,'Mediana Anual Selic TOP 5 LP'!$A$2:$XDF$2,0),FALSE))</f>
        <v>11.75</v>
      </c>
      <c r="C219" s="21">
        <f>IF(VLOOKUP(A219,'Mediana Anual Selic TOP 5 LP'!$A$2:$XFC$10000,MATCH(C$1,'Mediana Anual Selic TOP 5 LP'!$A$2:$XDF$2,0),FALSE)=0,NA(),VLOOKUP(A219,'Mediana Anual Selic TOP 5 LP'!$A$2:$XFC$10000,MATCH(C$1,'Mediana Anual Selic TOP 5 LP'!$A$2:$XDF$2,0),FALSE))</f>
        <v>10</v>
      </c>
      <c r="D219" s="21">
        <f>IF(VLOOKUP(A219,'Mediana Anual Selic TOP 5 LP'!$A$2:$XFC$10000,MATCH(D$1,'Mediana Anual Selic TOP 5 LP'!$A$2:$XDF$2,0),FALSE)=0,NA(),VLOOKUP(A219,'Mediana Anual Selic TOP 5 LP'!$A$2:$XFC$10000,MATCH(D$1,'Mediana Anual Selic TOP 5 LP'!$A$2:$XDF$2,0),FALSE))</f>
        <v>8.5</v>
      </c>
      <c r="E219" s="21">
        <f>IF(VLOOKUP(A219,'Mediana Anual Selic TOP 5 LP'!$A$2:$XFC$10000,MATCH(E$1,'Mediana Anual Selic TOP 5 LP'!$A$2:$XDF$2,0),FALSE)=0,NA(),VLOOKUP(A219,'Mediana Anual Selic TOP 5 LP'!$A$2:$XFC$10000,MATCH(E$1,'Mediana Anual Selic TOP 5 LP'!$A$2:$XDF$2,0),FALSE))</f>
        <v>8.5</v>
      </c>
      <c r="F219" s="21" t="e">
        <f>IF(VLOOKUP(A219,'Mediana Anual Selic TOP 5 LP'!$A$2:$XFC$10000,MATCH(F$1,'Mediana Anual Selic TOP 5 LP'!$A$2:$XDF$2,0),FALSE)=0,NA(),VLOOKUP(A219,'Mediana Anual Selic TOP 5 LP'!$A$2:$XFC$10000,MATCH(F$1,'Mediana Anual Selic TOP 5 LP'!$A$2:$XDF$2,0),FALSE))</f>
        <v>#N/A</v>
      </c>
    </row>
    <row r="220" spans="1:6" x14ac:dyDescent="0.3">
      <c r="A220" s="20">
        <v>44881</v>
      </c>
      <c r="B220" s="21">
        <f>IF(VLOOKUP(A220,'Mediana Anual Selic TOP 5 LP'!$A$2:$XFC$10000,MATCH(B$1,'Mediana Anual Selic TOP 5 LP'!$A$2:$XDF$2,0),FALSE)=0,NA(),VLOOKUP(A220,'Mediana Anual Selic TOP 5 LP'!$A$2:$XFC$10000,MATCH(B$1,'Mediana Anual Selic TOP 5 LP'!$A$2:$XDF$2,0),FALSE))</f>
        <v>11.75</v>
      </c>
      <c r="C220" s="21">
        <f>IF(VLOOKUP(A220,'Mediana Anual Selic TOP 5 LP'!$A$2:$XFC$10000,MATCH(C$1,'Mediana Anual Selic TOP 5 LP'!$A$2:$XDF$2,0),FALSE)=0,NA(),VLOOKUP(A220,'Mediana Anual Selic TOP 5 LP'!$A$2:$XFC$10000,MATCH(C$1,'Mediana Anual Selic TOP 5 LP'!$A$2:$XDF$2,0),FALSE))</f>
        <v>10</v>
      </c>
      <c r="D220" s="21">
        <f>IF(VLOOKUP(A220,'Mediana Anual Selic TOP 5 LP'!$A$2:$XFC$10000,MATCH(D$1,'Mediana Anual Selic TOP 5 LP'!$A$2:$XDF$2,0),FALSE)=0,NA(),VLOOKUP(A220,'Mediana Anual Selic TOP 5 LP'!$A$2:$XFC$10000,MATCH(D$1,'Mediana Anual Selic TOP 5 LP'!$A$2:$XDF$2,0),FALSE))</f>
        <v>8.5</v>
      </c>
      <c r="E220" s="21">
        <f>IF(VLOOKUP(A220,'Mediana Anual Selic TOP 5 LP'!$A$2:$XFC$10000,MATCH(E$1,'Mediana Anual Selic TOP 5 LP'!$A$2:$XDF$2,0),FALSE)=0,NA(),VLOOKUP(A220,'Mediana Anual Selic TOP 5 LP'!$A$2:$XFC$10000,MATCH(E$1,'Mediana Anual Selic TOP 5 LP'!$A$2:$XDF$2,0),FALSE))</f>
        <v>8.5</v>
      </c>
      <c r="F220" s="21" t="e">
        <f>IF(VLOOKUP(A220,'Mediana Anual Selic TOP 5 LP'!$A$2:$XFC$10000,MATCH(F$1,'Mediana Anual Selic TOP 5 LP'!$A$2:$XDF$2,0),FALSE)=0,NA(),VLOOKUP(A220,'Mediana Anual Selic TOP 5 LP'!$A$2:$XFC$10000,MATCH(F$1,'Mediana Anual Selic TOP 5 LP'!$A$2:$XDF$2,0),FALSE))</f>
        <v>#N/A</v>
      </c>
    </row>
    <row r="221" spans="1:6" x14ac:dyDescent="0.3">
      <c r="A221" s="20">
        <v>44882</v>
      </c>
      <c r="B221" s="21">
        <f>IF(VLOOKUP(A221,'Mediana Anual Selic TOP 5 LP'!$A$2:$XFC$10000,MATCH(B$1,'Mediana Anual Selic TOP 5 LP'!$A$2:$XDF$2,0),FALSE)=0,NA(),VLOOKUP(A221,'Mediana Anual Selic TOP 5 LP'!$A$2:$XFC$10000,MATCH(B$1,'Mediana Anual Selic TOP 5 LP'!$A$2:$XDF$2,0),FALSE))</f>
        <v>12.25</v>
      </c>
      <c r="C221" s="21">
        <f>IF(VLOOKUP(A221,'Mediana Anual Selic TOP 5 LP'!$A$2:$XFC$10000,MATCH(C$1,'Mediana Anual Selic TOP 5 LP'!$A$2:$XDF$2,0),FALSE)=0,NA(),VLOOKUP(A221,'Mediana Anual Selic TOP 5 LP'!$A$2:$XFC$10000,MATCH(C$1,'Mediana Anual Selic TOP 5 LP'!$A$2:$XDF$2,0),FALSE))</f>
        <v>10.5</v>
      </c>
      <c r="D221" s="21">
        <f>IF(VLOOKUP(A221,'Mediana Anual Selic TOP 5 LP'!$A$2:$XFC$10000,MATCH(D$1,'Mediana Anual Selic TOP 5 LP'!$A$2:$XDF$2,0),FALSE)=0,NA(),VLOOKUP(A221,'Mediana Anual Selic TOP 5 LP'!$A$2:$XFC$10000,MATCH(D$1,'Mediana Anual Selic TOP 5 LP'!$A$2:$XDF$2,0),FALSE))</f>
        <v>9.5</v>
      </c>
      <c r="E221" s="21">
        <f>IF(VLOOKUP(A221,'Mediana Anual Selic TOP 5 LP'!$A$2:$XFC$10000,MATCH(E$1,'Mediana Anual Selic TOP 5 LP'!$A$2:$XDF$2,0),FALSE)=0,NA(),VLOOKUP(A221,'Mediana Anual Selic TOP 5 LP'!$A$2:$XFC$10000,MATCH(E$1,'Mediana Anual Selic TOP 5 LP'!$A$2:$XDF$2,0),FALSE))</f>
        <v>9.5</v>
      </c>
      <c r="F221" s="21" t="e">
        <f>IF(VLOOKUP(A221,'Mediana Anual Selic TOP 5 LP'!$A$2:$XFC$10000,MATCH(F$1,'Mediana Anual Selic TOP 5 LP'!$A$2:$XDF$2,0),FALSE)=0,NA(),VLOOKUP(A221,'Mediana Anual Selic TOP 5 LP'!$A$2:$XFC$10000,MATCH(F$1,'Mediana Anual Selic TOP 5 LP'!$A$2:$XDF$2,0),FALSE))</f>
        <v>#N/A</v>
      </c>
    </row>
    <row r="222" spans="1:6" x14ac:dyDescent="0.3">
      <c r="A222" s="20">
        <v>44883</v>
      </c>
      <c r="B222" s="21">
        <f>IF(VLOOKUP(A222,'Mediana Anual Selic TOP 5 LP'!$A$2:$XFC$10000,MATCH(B$1,'Mediana Anual Selic TOP 5 LP'!$A$2:$XDF$2,0),FALSE)=0,NA(),VLOOKUP(A222,'Mediana Anual Selic TOP 5 LP'!$A$2:$XFC$10000,MATCH(B$1,'Mediana Anual Selic TOP 5 LP'!$A$2:$XDF$2,0),FALSE))</f>
        <v>13.25</v>
      </c>
      <c r="C222" s="21">
        <f>IF(VLOOKUP(A222,'Mediana Anual Selic TOP 5 LP'!$A$2:$XFC$10000,MATCH(C$1,'Mediana Anual Selic TOP 5 LP'!$A$2:$XDF$2,0),FALSE)=0,NA(),VLOOKUP(A222,'Mediana Anual Selic TOP 5 LP'!$A$2:$XFC$10000,MATCH(C$1,'Mediana Anual Selic TOP 5 LP'!$A$2:$XDF$2,0),FALSE))</f>
        <v>11.5</v>
      </c>
      <c r="D222" s="21">
        <f>IF(VLOOKUP(A222,'Mediana Anual Selic TOP 5 LP'!$A$2:$XFC$10000,MATCH(D$1,'Mediana Anual Selic TOP 5 LP'!$A$2:$XDF$2,0),FALSE)=0,NA(),VLOOKUP(A222,'Mediana Anual Selic TOP 5 LP'!$A$2:$XFC$10000,MATCH(D$1,'Mediana Anual Selic TOP 5 LP'!$A$2:$XDF$2,0),FALSE))</f>
        <v>10</v>
      </c>
      <c r="E222" s="21">
        <f>IF(VLOOKUP(A222,'Mediana Anual Selic TOP 5 LP'!$A$2:$XFC$10000,MATCH(E$1,'Mediana Anual Selic TOP 5 LP'!$A$2:$XDF$2,0),FALSE)=0,NA(),VLOOKUP(A222,'Mediana Anual Selic TOP 5 LP'!$A$2:$XFC$10000,MATCH(E$1,'Mediana Anual Selic TOP 5 LP'!$A$2:$XDF$2,0),FALSE))</f>
        <v>10</v>
      </c>
      <c r="F222" s="21" t="e">
        <f>IF(VLOOKUP(A222,'Mediana Anual Selic TOP 5 LP'!$A$2:$XFC$10000,MATCH(F$1,'Mediana Anual Selic TOP 5 LP'!$A$2:$XDF$2,0),FALSE)=0,NA(),VLOOKUP(A222,'Mediana Anual Selic TOP 5 LP'!$A$2:$XFC$10000,MATCH(F$1,'Mediana Anual Selic TOP 5 LP'!$A$2:$XDF$2,0),FALSE))</f>
        <v>#N/A</v>
      </c>
    </row>
    <row r="223" spans="1:6" x14ac:dyDescent="0.3">
      <c r="A223" s="20">
        <v>44886</v>
      </c>
      <c r="B223" s="21">
        <f>IF(VLOOKUP(A223,'Mediana Anual Selic TOP 5 LP'!$A$2:$XFC$10000,MATCH(B$1,'Mediana Anual Selic TOP 5 LP'!$A$2:$XDF$2,0),FALSE)=0,NA(),VLOOKUP(A223,'Mediana Anual Selic TOP 5 LP'!$A$2:$XFC$10000,MATCH(B$1,'Mediana Anual Selic TOP 5 LP'!$A$2:$XDF$2,0),FALSE))</f>
        <v>13.5</v>
      </c>
      <c r="C223" s="21">
        <f>IF(VLOOKUP(A223,'Mediana Anual Selic TOP 5 LP'!$A$2:$XFC$10000,MATCH(C$1,'Mediana Anual Selic TOP 5 LP'!$A$2:$XDF$2,0),FALSE)=0,NA(),VLOOKUP(A223,'Mediana Anual Selic TOP 5 LP'!$A$2:$XFC$10000,MATCH(C$1,'Mediana Anual Selic TOP 5 LP'!$A$2:$XDF$2,0),FALSE))</f>
        <v>11.5</v>
      </c>
      <c r="D223" s="21">
        <f>IF(VLOOKUP(A223,'Mediana Anual Selic TOP 5 LP'!$A$2:$XFC$10000,MATCH(D$1,'Mediana Anual Selic TOP 5 LP'!$A$2:$XDF$2,0),FALSE)=0,NA(),VLOOKUP(A223,'Mediana Anual Selic TOP 5 LP'!$A$2:$XFC$10000,MATCH(D$1,'Mediana Anual Selic TOP 5 LP'!$A$2:$XDF$2,0),FALSE))</f>
        <v>10</v>
      </c>
      <c r="E223" s="21">
        <f>IF(VLOOKUP(A223,'Mediana Anual Selic TOP 5 LP'!$A$2:$XFC$10000,MATCH(E$1,'Mediana Anual Selic TOP 5 LP'!$A$2:$XDF$2,0),FALSE)=0,NA(),VLOOKUP(A223,'Mediana Anual Selic TOP 5 LP'!$A$2:$XFC$10000,MATCH(E$1,'Mediana Anual Selic TOP 5 LP'!$A$2:$XDF$2,0),FALSE))</f>
        <v>10</v>
      </c>
      <c r="F223" s="21" t="e">
        <f>IF(VLOOKUP(A223,'Mediana Anual Selic TOP 5 LP'!$A$2:$XFC$10000,MATCH(F$1,'Mediana Anual Selic TOP 5 LP'!$A$2:$XDF$2,0),FALSE)=0,NA(),VLOOKUP(A223,'Mediana Anual Selic TOP 5 LP'!$A$2:$XFC$10000,MATCH(F$1,'Mediana Anual Selic TOP 5 LP'!$A$2:$XDF$2,0),FALSE))</f>
        <v>#N/A</v>
      </c>
    </row>
    <row r="224" spans="1:6" x14ac:dyDescent="0.3">
      <c r="A224" s="20">
        <v>44887</v>
      </c>
      <c r="B224" s="21">
        <f>IF(VLOOKUP(A224,'Mediana Anual Selic TOP 5 LP'!$A$2:$XFC$10000,MATCH(B$1,'Mediana Anual Selic TOP 5 LP'!$A$2:$XDF$2,0),FALSE)=0,NA(),VLOOKUP(A224,'Mediana Anual Selic TOP 5 LP'!$A$2:$XFC$10000,MATCH(B$1,'Mediana Anual Selic TOP 5 LP'!$A$2:$XDF$2,0),FALSE))</f>
        <v>13.5</v>
      </c>
      <c r="C224" s="21">
        <f>IF(VLOOKUP(A224,'Mediana Anual Selic TOP 5 LP'!$A$2:$XFC$10000,MATCH(C$1,'Mediana Anual Selic TOP 5 LP'!$A$2:$XDF$2,0),FALSE)=0,NA(),VLOOKUP(A224,'Mediana Anual Selic TOP 5 LP'!$A$2:$XFC$10000,MATCH(C$1,'Mediana Anual Selic TOP 5 LP'!$A$2:$XDF$2,0),FALSE))</f>
        <v>11.5</v>
      </c>
      <c r="D224" s="21">
        <f>IF(VLOOKUP(A224,'Mediana Anual Selic TOP 5 LP'!$A$2:$XFC$10000,MATCH(D$1,'Mediana Anual Selic TOP 5 LP'!$A$2:$XDF$2,0),FALSE)=0,NA(),VLOOKUP(A224,'Mediana Anual Selic TOP 5 LP'!$A$2:$XFC$10000,MATCH(D$1,'Mediana Anual Selic TOP 5 LP'!$A$2:$XDF$2,0),FALSE))</f>
        <v>10</v>
      </c>
      <c r="E224" s="21">
        <f>IF(VLOOKUP(A224,'Mediana Anual Selic TOP 5 LP'!$A$2:$XFC$10000,MATCH(E$1,'Mediana Anual Selic TOP 5 LP'!$A$2:$XDF$2,0),FALSE)=0,NA(),VLOOKUP(A224,'Mediana Anual Selic TOP 5 LP'!$A$2:$XFC$10000,MATCH(E$1,'Mediana Anual Selic TOP 5 LP'!$A$2:$XDF$2,0),FALSE))</f>
        <v>10</v>
      </c>
      <c r="F224" s="21" t="e">
        <f>IF(VLOOKUP(A224,'Mediana Anual Selic TOP 5 LP'!$A$2:$XFC$10000,MATCH(F$1,'Mediana Anual Selic TOP 5 LP'!$A$2:$XDF$2,0),FALSE)=0,NA(),VLOOKUP(A224,'Mediana Anual Selic TOP 5 LP'!$A$2:$XFC$10000,MATCH(F$1,'Mediana Anual Selic TOP 5 LP'!$A$2:$XDF$2,0),FALSE))</f>
        <v>#N/A</v>
      </c>
    </row>
    <row r="225" spans="1:6" x14ac:dyDescent="0.3">
      <c r="A225" s="20">
        <v>44888</v>
      </c>
      <c r="B225" s="21">
        <f>IF(VLOOKUP(A225,'Mediana Anual Selic TOP 5 LP'!$A$2:$XFC$10000,MATCH(B$1,'Mediana Anual Selic TOP 5 LP'!$A$2:$XDF$2,0),FALSE)=0,NA(),VLOOKUP(A225,'Mediana Anual Selic TOP 5 LP'!$A$2:$XFC$10000,MATCH(B$1,'Mediana Anual Selic TOP 5 LP'!$A$2:$XDF$2,0),FALSE))</f>
        <v>13.5</v>
      </c>
      <c r="C225" s="21">
        <f>IF(VLOOKUP(A225,'Mediana Anual Selic TOP 5 LP'!$A$2:$XFC$10000,MATCH(C$1,'Mediana Anual Selic TOP 5 LP'!$A$2:$XDF$2,0),FALSE)=0,NA(),VLOOKUP(A225,'Mediana Anual Selic TOP 5 LP'!$A$2:$XFC$10000,MATCH(C$1,'Mediana Anual Selic TOP 5 LP'!$A$2:$XDF$2,0),FALSE))</f>
        <v>11.5</v>
      </c>
      <c r="D225" s="21">
        <f>IF(VLOOKUP(A225,'Mediana Anual Selic TOP 5 LP'!$A$2:$XFC$10000,MATCH(D$1,'Mediana Anual Selic TOP 5 LP'!$A$2:$XDF$2,0),FALSE)=0,NA(),VLOOKUP(A225,'Mediana Anual Selic TOP 5 LP'!$A$2:$XFC$10000,MATCH(D$1,'Mediana Anual Selic TOP 5 LP'!$A$2:$XDF$2,0),FALSE))</f>
        <v>10</v>
      </c>
      <c r="E225" s="21">
        <f>IF(VLOOKUP(A225,'Mediana Anual Selic TOP 5 LP'!$A$2:$XFC$10000,MATCH(E$1,'Mediana Anual Selic TOP 5 LP'!$A$2:$XDF$2,0),FALSE)=0,NA(),VLOOKUP(A225,'Mediana Anual Selic TOP 5 LP'!$A$2:$XFC$10000,MATCH(E$1,'Mediana Anual Selic TOP 5 LP'!$A$2:$XDF$2,0),FALSE))</f>
        <v>10</v>
      </c>
      <c r="F225" s="21" t="e">
        <f>IF(VLOOKUP(A225,'Mediana Anual Selic TOP 5 LP'!$A$2:$XFC$10000,MATCH(F$1,'Mediana Anual Selic TOP 5 LP'!$A$2:$XDF$2,0),FALSE)=0,NA(),VLOOKUP(A225,'Mediana Anual Selic TOP 5 LP'!$A$2:$XFC$10000,MATCH(F$1,'Mediana Anual Selic TOP 5 LP'!$A$2:$XDF$2,0),FALSE))</f>
        <v>#N/A</v>
      </c>
    </row>
    <row r="226" spans="1:6" x14ac:dyDescent="0.3">
      <c r="A226" s="20">
        <v>44889</v>
      </c>
      <c r="B226" s="21">
        <f>IF(VLOOKUP(A226,'Mediana Anual Selic TOP 5 LP'!$A$2:$XFC$10000,MATCH(B$1,'Mediana Anual Selic TOP 5 LP'!$A$2:$XDF$2,0),FALSE)=0,NA(),VLOOKUP(A226,'Mediana Anual Selic TOP 5 LP'!$A$2:$XFC$10000,MATCH(B$1,'Mediana Anual Selic TOP 5 LP'!$A$2:$XDF$2,0),FALSE))</f>
        <v>13.75</v>
      </c>
      <c r="C226" s="21">
        <f>IF(VLOOKUP(A226,'Mediana Anual Selic TOP 5 LP'!$A$2:$XFC$10000,MATCH(C$1,'Mediana Anual Selic TOP 5 LP'!$A$2:$XDF$2,0),FALSE)=0,NA(),VLOOKUP(A226,'Mediana Anual Selic TOP 5 LP'!$A$2:$XFC$10000,MATCH(C$1,'Mediana Anual Selic TOP 5 LP'!$A$2:$XDF$2,0),FALSE))</f>
        <v>11.5</v>
      </c>
      <c r="D226" s="21">
        <f>IF(VLOOKUP(A226,'Mediana Anual Selic TOP 5 LP'!$A$2:$XFC$10000,MATCH(D$1,'Mediana Anual Selic TOP 5 LP'!$A$2:$XDF$2,0),FALSE)=0,NA(),VLOOKUP(A226,'Mediana Anual Selic TOP 5 LP'!$A$2:$XFC$10000,MATCH(D$1,'Mediana Anual Selic TOP 5 LP'!$A$2:$XDF$2,0),FALSE))</f>
        <v>10</v>
      </c>
      <c r="E226" s="21">
        <f>IF(VLOOKUP(A226,'Mediana Anual Selic TOP 5 LP'!$A$2:$XFC$10000,MATCH(E$1,'Mediana Anual Selic TOP 5 LP'!$A$2:$XDF$2,0),FALSE)=0,NA(),VLOOKUP(A226,'Mediana Anual Selic TOP 5 LP'!$A$2:$XFC$10000,MATCH(E$1,'Mediana Anual Selic TOP 5 LP'!$A$2:$XDF$2,0),FALSE))</f>
        <v>10</v>
      </c>
      <c r="F226" s="21" t="e">
        <f>IF(VLOOKUP(A226,'Mediana Anual Selic TOP 5 LP'!$A$2:$XFC$10000,MATCH(F$1,'Mediana Anual Selic TOP 5 LP'!$A$2:$XDF$2,0),FALSE)=0,NA(),VLOOKUP(A226,'Mediana Anual Selic TOP 5 LP'!$A$2:$XFC$10000,MATCH(F$1,'Mediana Anual Selic TOP 5 LP'!$A$2:$XDF$2,0),FALSE))</f>
        <v>#N/A</v>
      </c>
    </row>
    <row r="227" spans="1:6" x14ac:dyDescent="0.3">
      <c r="A227" s="20">
        <v>44890</v>
      </c>
      <c r="B227" s="21">
        <f>IF(VLOOKUP(A227,'Mediana Anual Selic TOP 5 LP'!$A$2:$XFC$10000,MATCH(B$1,'Mediana Anual Selic TOP 5 LP'!$A$2:$XDF$2,0),FALSE)=0,NA(),VLOOKUP(A227,'Mediana Anual Selic TOP 5 LP'!$A$2:$XFC$10000,MATCH(B$1,'Mediana Anual Selic TOP 5 LP'!$A$2:$XDF$2,0),FALSE))</f>
        <v>13.75</v>
      </c>
      <c r="C227" s="21">
        <f>IF(VLOOKUP(A227,'Mediana Anual Selic TOP 5 LP'!$A$2:$XFC$10000,MATCH(C$1,'Mediana Anual Selic TOP 5 LP'!$A$2:$XDF$2,0),FALSE)=0,NA(),VLOOKUP(A227,'Mediana Anual Selic TOP 5 LP'!$A$2:$XFC$10000,MATCH(C$1,'Mediana Anual Selic TOP 5 LP'!$A$2:$XDF$2,0),FALSE))</f>
        <v>11.5</v>
      </c>
      <c r="D227" s="21">
        <f>IF(VLOOKUP(A227,'Mediana Anual Selic TOP 5 LP'!$A$2:$XFC$10000,MATCH(D$1,'Mediana Anual Selic TOP 5 LP'!$A$2:$XDF$2,0),FALSE)=0,NA(),VLOOKUP(A227,'Mediana Anual Selic TOP 5 LP'!$A$2:$XFC$10000,MATCH(D$1,'Mediana Anual Selic TOP 5 LP'!$A$2:$XDF$2,0),FALSE))</f>
        <v>10</v>
      </c>
      <c r="E227" s="21">
        <f>IF(VLOOKUP(A227,'Mediana Anual Selic TOP 5 LP'!$A$2:$XFC$10000,MATCH(E$1,'Mediana Anual Selic TOP 5 LP'!$A$2:$XDF$2,0),FALSE)=0,NA(),VLOOKUP(A227,'Mediana Anual Selic TOP 5 LP'!$A$2:$XFC$10000,MATCH(E$1,'Mediana Anual Selic TOP 5 LP'!$A$2:$XDF$2,0),FALSE))</f>
        <v>10</v>
      </c>
      <c r="F227" s="21" t="e">
        <f>IF(VLOOKUP(A227,'Mediana Anual Selic TOP 5 LP'!$A$2:$XFC$10000,MATCH(F$1,'Mediana Anual Selic TOP 5 LP'!$A$2:$XDF$2,0),FALSE)=0,NA(),VLOOKUP(A227,'Mediana Anual Selic TOP 5 LP'!$A$2:$XFC$10000,MATCH(F$1,'Mediana Anual Selic TOP 5 LP'!$A$2:$XDF$2,0),FALSE))</f>
        <v>#N/A</v>
      </c>
    </row>
    <row r="228" spans="1:6" x14ac:dyDescent="0.3">
      <c r="A228" s="20">
        <v>44893</v>
      </c>
      <c r="B228" s="21">
        <f>IF(VLOOKUP(A228,'Mediana Anual Selic TOP 5 LP'!$A$2:$XFC$10000,MATCH(B$1,'Mediana Anual Selic TOP 5 LP'!$A$2:$XDF$2,0),FALSE)=0,NA(),VLOOKUP(A228,'Mediana Anual Selic TOP 5 LP'!$A$2:$XFC$10000,MATCH(B$1,'Mediana Anual Selic TOP 5 LP'!$A$2:$XDF$2,0),FALSE))</f>
        <v>13.75</v>
      </c>
      <c r="C228" s="21">
        <f>IF(VLOOKUP(A228,'Mediana Anual Selic TOP 5 LP'!$A$2:$XFC$10000,MATCH(C$1,'Mediana Anual Selic TOP 5 LP'!$A$2:$XDF$2,0),FALSE)=0,NA(),VLOOKUP(A228,'Mediana Anual Selic TOP 5 LP'!$A$2:$XFC$10000,MATCH(C$1,'Mediana Anual Selic TOP 5 LP'!$A$2:$XDF$2,0),FALSE))</f>
        <v>11.5</v>
      </c>
      <c r="D228" s="21">
        <f>IF(VLOOKUP(A228,'Mediana Anual Selic TOP 5 LP'!$A$2:$XFC$10000,MATCH(D$1,'Mediana Anual Selic TOP 5 LP'!$A$2:$XDF$2,0),FALSE)=0,NA(),VLOOKUP(A228,'Mediana Anual Selic TOP 5 LP'!$A$2:$XFC$10000,MATCH(D$1,'Mediana Anual Selic TOP 5 LP'!$A$2:$XDF$2,0),FALSE))</f>
        <v>10</v>
      </c>
      <c r="E228" s="21">
        <f>IF(VLOOKUP(A228,'Mediana Anual Selic TOP 5 LP'!$A$2:$XFC$10000,MATCH(E$1,'Mediana Anual Selic TOP 5 LP'!$A$2:$XDF$2,0),FALSE)=0,NA(),VLOOKUP(A228,'Mediana Anual Selic TOP 5 LP'!$A$2:$XFC$10000,MATCH(E$1,'Mediana Anual Selic TOP 5 LP'!$A$2:$XDF$2,0),FALSE))</f>
        <v>10</v>
      </c>
      <c r="F228" s="21" t="e">
        <f>IF(VLOOKUP(A228,'Mediana Anual Selic TOP 5 LP'!$A$2:$XFC$10000,MATCH(F$1,'Mediana Anual Selic TOP 5 LP'!$A$2:$XDF$2,0),FALSE)=0,NA(),VLOOKUP(A228,'Mediana Anual Selic TOP 5 LP'!$A$2:$XFC$10000,MATCH(F$1,'Mediana Anual Selic TOP 5 LP'!$A$2:$XDF$2,0),FALSE))</f>
        <v>#N/A</v>
      </c>
    </row>
    <row r="229" spans="1:6" x14ac:dyDescent="0.3">
      <c r="A229" s="20">
        <v>44894</v>
      </c>
      <c r="B229" s="21">
        <f>IF(VLOOKUP(A229,'Mediana Anual Selic TOP 5 LP'!$A$2:$XFC$10000,MATCH(B$1,'Mediana Anual Selic TOP 5 LP'!$A$2:$XDF$2,0),FALSE)=0,NA(),VLOOKUP(A229,'Mediana Anual Selic TOP 5 LP'!$A$2:$XFC$10000,MATCH(B$1,'Mediana Anual Selic TOP 5 LP'!$A$2:$XDF$2,0),FALSE))</f>
        <v>13.75</v>
      </c>
      <c r="C229" s="21">
        <f>IF(VLOOKUP(A229,'Mediana Anual Selic TOP 5 LP'!$A$2:$XFC$10000,MATCH(C$1,'Mediana Anual Selic TOP 5 LP'!$A$2:$XDF$2,0),FALSE)=0,NA(),VLOOKUP(A229,'Mediana Anual Selic TOP 5 LP'!$A$2:$XFC$10000,MATCH(C$1,'Mediana Anual Selic TOP 5 LP'!$A$2:$XDF$2,0),FALSE))</f>
        <v>11.5</v>
      </c>
      <c r="D229" s="21">
        <f>IF(VLOOKUP(A229,'Mediana Anual Selic TOP 5 LP'!$A$2:$XFC$10000,MATCH(D$1,'Mediana Anual Selic TOP 5 LP'!$A$2:$XDF$2,0),FALSE)=0,NA(),VLOOKUP(A229,'Mediana Anual Selic TOP 5 LP'!$A$2:$XFC$10000,MATCH(D$1,'Mediana Anual Selic TOP 5 LP'!$A$2:$XDF$2,0),FALSE))</f>
        <v>10</v>
      </c>
      <c r="E229" s="21">
        <f>IF(VLOOKUP(A229,'Mediana Anual Selic TOP 5 LP'!$A$2:$XFC$10000,MATCH(E$1,'Mediana Anual Selic TOP 5 LP'!$A$2:$XDF$2,0),FALSE)=0,NA(),VLOOKUP(A229,'Mediana Anual Selic TOP 5 LP'!$A$2:$XFC$10000,MATCH(E$1,'Mediana Anual Selic TOP 5 LP'!$A$2:$XDF$2,0),FALSE))</f>
        <v>10</v>
      </c>
      <c r="F229" s="21" t="e">
        <f>IF(VLOOKUP(A229,'Mediana Anual Selic TOP 5 LP'!$A$2:$XFC$10000,MATCH(F$1,'Mediana Anual Selic TOP 5 LP'!$A$2:$XDF$2,0),FALSE)=0,NA(),VLOOKUP(A229,'Mediana Anual Selic TOP 5 LP'!$A$2:$XFC$10000,MATCH(F$1,'Mediana Anual Selic TOP 5 LP'!$A$2:$XDF$2,0),FALSE))</f>
        <v>#N/A</v>
      </c>
    </row>
    <row r="230" spans="1:6" x14ac:dyDescent="0.3">
      <c r="A230" s="20">
        <v>44895</v>
      </c>
      <c r="B230" s="21">
        <f>IF(VLOOKUP(A230,'Mediana Anual Selic TOP 5 LP'!$A$2:$XFC$10000,MATCH(B$1,'Mediana Anual Selic TOP 5 LP'!$A$2:$XDF$2,0),FALSE)=0,NA(),VLOOKUP(A230,'Mediana Anual Selic TOP 5 LP'!$A$2:$XFC$10000,MATCH(B$1,'Mediana Anual Selic TOP 5 LP'!$A$2:$XDF$2,0),FALSE))</f>
        <v>13.75</v>
      </c>
      <c r="C230" s="21">
        <f>IF(VLOOKUP(A230,'Mediana Anual Selic TOP 5 LP'!$A$2:$XFC$10000,MATCH(C$1,'Mediana Anual Selic TOP 5 LP'!$A$2:$XDF$2,0),FALSE)=0,NA(),VLOOKUP(A230,'Mediana Anual Selic TOP 5 LP'!$A$2:$XFC$10000,MATCH(C$1,'Mediana Anual Selic TOP 5 LP'!$A$2:$XDF$2,0),FALSE))</f>
        <v>11.5</v>
      </c>
      <c r="D230" s="21">
        <f>IF(VLOOKUP(A230,'Mediana Anual Selic TOP 5 LP'!$A$2:$XFC$10000,MATCH(D$1,'Mediana Anual Selic TOP 5 LP'!$A$2:$XDF$2,0),FALSE)=0,NA(),VLOOKUP(A230,'Mediana Anual Selic TOP 5 LP'!$A$2:$XFC$10000,MATCH(D$1,'Mediana Anual Selic TOP 5 LP'!$A$2:$XDF$2,0),FALSE))</f>
        <v>10</v>
      </c>
      <c r="E230" s="21">
        <f>IF(VLOOKUP(A230,'Mediana Anual Selic TOP 5 LP'!$A$2:$XFC$10000,MATCH(E$1,'Mediana Anual Selic TOP 5 LP'!$A$2:$XDF$2,0),FALSE)=0,NA(),VLOOKUP(A230,'Mediana Anual Selic TOP 5 LP'!$A$2:$XFC$10000,MATCH(E$1,'Mediana Anual Selic TOP 5 LP'!$A$2:$XDF$2,0),FALSE))</f>
        <v>10</v>
      </c>
      <c r="F230" s="21" t="e">
        <f>IF(VLOOKUP(A230,'Mediana Anual Selic TOP 5 LP'!$A$2:$XFC$10000,MATCH(F$1,'Mediana Anual Selic TOP 5 LP'!$A$2:$XDF$2,0),FALSE)=0,NA(),VLOOKUP(A230,'Mediana Anual Selic TOP 5 LP'!$A$2:$XFC$10000,MATCH(F$1,'Mediana Anual Selic TOP 5 LP'!$A$2:$XDF$2,0),FALSE))</f>
        <v>#N/A</v>
      </c>
    </row>
    <row r="231" spans="1:6" x14ac:dyDescent="0.3">
      <c r="A231" s="20">
        <v>44896</v>
      </c>
      <c r="B231" s="21">
        <f>IF(VLOOKUP(A231,'Mediana Anual Selic TOP 5 LP'!$A$2:$XFC$10000,MATCH(B$1,'Mediana Anual Selic TOP 5 LP'!$A$2:$XDF$2,0),FALSE)=0,NA(),VLOOKUP(A231,'Mediana Anual Selic TOP 5 LP'!$A$2:$XFC$10000,MATCH(B$1,'Mediana Anual Selic TOP 5 LP'!$A$2:$XDF$2,0),FALSE))</f>
        <v>13.75</v>
      </c>
      <c r="C231" s="21">
        <f>IF(VLOOKUP(A231,'Mediana Anual Selic TOP 5 LP'!$A$2:$XFC$10000,MATCH(C$1,'Mediana Anual Selic TOP 5 LP'!$A$2:$XDF$2,0),FALSE)=0,NA(),VLOOKUP(A231,'Mediana Anual Selic TOP 5 LP'!$A$2:$XFC$10000,MATCH(C$1,'Mediana Anual Selic TOP 5 LP'!$A$2:$XDF$2,0),FALSE))</f>
        <v>11.5</v>
      </c>
      <c r="D231" s="21">
        <f>IF(VLOOKUP(A231,'Mediana Anual Selic TOP 5 LP'!$A$2:$XFC$10000,MATCH(D$1,'Mediana Anual Selic TOP 5 LP'!$A$2:$XDF$2,0),FALSE)=0,NA(),VLOOKUP(A231,'Mediana Anual Selic TOP 5 LP'!$A$2:$XFC$10000,MATCH(D$1,'Mediana Anual Selic TOP 5 LP'!$A$2:$XDF$2,0),FALSE))</f>
        <v>10</v>
      </c>
      <c r="E231" s="21">
        <f>IF(VLOOKUP(A231,'Mediana Anual Selic TOP 5 LP'!$A$2:$XFC$10000,MATCH(E$1,'Mediana Anual Selic TOP 5 LP'!$A$2:$XDF$2,0),FALSE)=0,NA(),VLOOKUP(A231,'Mediana Anual Selic TOP 5 LP'!$A$2:$XFC$10000,MATCH(E$1,'Mediana Anual Selic TOP 5 LP'!$A$2:$XDF$2,0),FALSE))</f>
        <v>10</v>
      </c>
      <c r="F231" s="21" t="e">
        <f>IF(VLOOKUP(A231,'Mediana Anual Selic TOP 5 LP'!$A$2:$XFC$10000,MATCH(F$1,'Mediana Anual Selic TOP 5 LP'!$A$2:$XDF$2,0),FALSE)=0,NA(),VLOOKUP(A231,'Mediana Anual Selic TOP 5 LP'!$A$2:$XFC$10000,MATCH(F$1,'Mediana Anual Selic TOP 5 LP'!$A$2:$XDF$2,0),FALSE))</f>
        <v>#N/A</v>
      </c>
    </row>
    <row r="232" spans="1:6" x14ac:dyDescent="0.3">
      <c r="A232" s="20">
        <v>44897</v>
      </c>
      <c r="B232" s="21">
        <f>IF(VLOOKUP(A232,'Mediana Anual Selic TOP 5 LP'!$A$2:$XFC$10000,MATCH(B$1,'Mediana Anual Selic TOP 5 LP'!$A$2:$XDF$2,0),FALSE)=0,NA(),VLOOKUP(A232,'Mediana Anual Selic TOP 5 LP'!$A$2:$XFC$10000,MATCH(B$1,'Mediana Anual Selic TOP 5 LP'!$A$2:$XDF$2,0),FALSE))</f>
        <v>13.75</v>
      </c>
      <c r="C232" s="21">
        <f>IF(VLOOKUP(A232,'Mediana Anual Selic TOP 5 LP'!$A$2:$XFC$10000,MATCH(C$1,'Mediana Anual Selic TOP 5 LP'!$A$2:$XDF$2,0),FALSE)=0,NA(),VLOOKUP(A232,'Mediana Anual Selic TOP 5 LP'!$A$2:$XFC$10000,MATCH(C$1,'Mediana Anual Selic TOP 5 LP'!$A$2:$XDF$2,0),FALSE))</f>
        <v>11.5</v>
      </c>
      <c r="D232" s="21">
        <f>IF(VLOOKUP(A232,'Mediana Anual Selic TOP 5 LP'!$A$2:$XFC$10000,MATCH(D$1,'Mediana Anual Selic TOP 5 LP'!$A$2:$XDF$2,0),FALSE)=0,NA(),VLOOKUP(A232,'Mediana Anual Selic TOP 5 LP'!$A$2:$XFC$10000,MATCH(D$1,'Mediana Anual Selic TOP 5 LP'!$A$2:$XDF$2,0),FALSE))</f>
        <v>10</v>
      </c>
      <c r="E232" s="21">
        <f>IF(VLOOKUP(A232,'Mediana Anual Selic TOP 5 LP'!$A$2:$XFC$10000,MATCH(E$1,'Mediana Anual Selic TOP 5 LP'!$A$2:$XDF$2,0),FALSE)=0,NA(),VLOOKUP(A232,'Mediana Anual Selic TOP 5 LP'!$A$2:$XFC$10000,MATCH(E$1,'Mediana Anual Selic TOP 5 LP'!$A$2:$XDF$2,0),FALSE))</f>
        <v>10</v>
      </c>
      <c r="F232" s="21" t="e">
        <f>IF(VLOOKUP(A232,'Mediana Anual Selic TOP 5 LP'!$A$2:$XFC$10000,MATCH(F$1,'Mediana Anual Selic TOP 5 LP'!$A$2:$XDF$2,0),FALSE)=0,NA(),VLOOKUP(A232,'Mediana Anual Selic TOP 5 LP'!$A$2:$XFC$10000,MATCH(F$1,'Mediana Anual Selic TOP 5 LP'!$A$2:$XDF$2,0),FALSE))</f>
        <v>#N/A</v>
      </c>
    </row>
    <row r="233" spans="1:6" x14ac:dyDescent="0.3">
      <c r="A233" s="20">
        <v>44900</v>
      </c>
      <c r="B233" s="21">
        <f>IF(VLOOKUP(A233,'Mediana Anual Selic TOP 5 LP'!$A$2:$XFC$10000,MATCH(B$1,'Mediana Anual Selic TOP 5 LP'!$A$2:$XDF$2,0),FALSE)=0,NA(),VLOOKUP(A233,'Mediana Anual Selic TOP 5 LP'!$A$2:$XFC$10000,MATCH(B$1,'Mediana Anual Selic TOP 5 LP'!$A$2:$XDF$2,0),FALSE))</f>
        <v>13.75</v>
      </c>
      <c r="C233" s="21">
        <f>IF(VLOOKUP(A233,'Mediana Anual Selic TOP 5 LP'!$A$2:$XFC$10000,MATCH(C$1,'Mediana Anual Selic TOP 5 LP'!$A$2:$XDF$2,0),FALSE)=0,NA(),VLOOKUP(A233,'Mediana Anual Selic TOP 5 LP'!$A$2:$XFC$10000,MATCH(C$1,'Mediana Anual Selic TOP 5 LP'!$A$2:$XDF$2,0),FALSE))</f>
        <v>11.5</v>
      </c>
      <c r="D233" s="21">
        <f>IF(VLOOKUP(A233,'Mediana Anual Selic TOP 5 LP'!$A$2:$XFC$10000,MATCH(D$1,'Mediana Anual Selic TOP 5 LP'!$A$2:$XDF$2,0),FALSE)=0,NA(),VLOOKUP(A233,'Mediana Anual Selic TOP 5 LP'!$A$2:$XFC$10000,MATCH(D$1,'Mediana Anual Selic TOP 5 LP'!$A$2:$XDF$2,0),FALSE))</f>
        <v>10</v>
      </c>
      <c r="E233" s="21">
        <f>IF(VLOOKUP(A233,'Mediana Anual Selic TOP 5 LP'!$A$2:$XFC$10000,MATCH(E$1,'Mediana Anual Selic TOP 5 LP'!$A$2:$XDF$2,0),FALSE)=0,NA(),VLOOKUP(A233,'Mediana Anual Selic TOP 5 LP'!$A$2:$XFC$10000,MATCH(E$1,'Mediana Anual Selic TOP 5 LP'!$A$2:$XDF$2,0),FALSE))</f>
        <v>10</v>
      </c>
      <c r="F233" s="21" t="e">
        <f>IF(VLOOKUP(A233,'Mediana Anual Selic TOP 5 LP'!$A$2:$XFC$10000,MATCH(F$1,'Mediana Anual Selic TOP 5 LP'!$A$2:$XDF$2,0),FALSE)=0,NA(),VLOOKUP(A233,'Mediana Anual Selic TOP 5 LP'!$A$2:$XFC$10000,MATCH(F$1,'Mediana Anual Selic TOP 5 LP'!$A$2:$XDF$2,0),FALSE))</f>
        <v>#N/A</v>
      </c>
    </row>
    <row r="234" spans="1:6" x14ac:dyDescent="0.3">
      <c r="A234" s="20">
        <v>44901</v>
      </c>
      <c r="B234" s="21">
        <f>IF(VLOOKUP(A234,'Mediana Anual Selic TOP 5 LP'!$A$2:$XFC$10000,MATCH(B$1,'Mediana Anual Selic TOP 5 LP'!$A$2:$XDF$2,0),FALSE)=0,NA(),VLOOKUP(A234,'Mediana Anual Selic TOP 5 LP'!$A$2:$XFC$10000,MATCH(B$1,'Mediana Anual Selic TOP 5 LP'!$A$2:$XDF$2,0),FALSE))</f>
        <v>13.75</v>
      </c>
      <c r="C234" s="21">
        <f>IF(VLOOKUP(A234,'Mediana Anual Selic TOP 5 LP'!$A$2:$XFC$10000,MATCH(C$1,'Mediana Anual Selic TOP 5 LP'!$A$2:$XDF$2,0),FALSE)=0,NA(),VLOOKUP(A234,'Mediana Anual Selic TOP 5 LP'!$A$2:$XFC$10000,MATCH(C$1,'Mediana Anual Selic TOP 5 LP'!$A$2:$XDF$2,0),FALSE))</f>
        <v>11.5</v>
      </c>
      <c r="D234" s="21">
        <f>IF(VLOOKUP(A234,'Mediana Anual Selic TOP 5 LP'!$A$2:$XFC$10000,MATCH(D$1,'Mediana Anual Selic TOP 5 LP'!$A$2:$XDF$2,0),FALSE)=0,NA(),VLOOKUP(A234,'Mediana Anual Selic TOP 5 LP'!$A$2:$XFC$10000,MATCH(D$1,'Mediana Anual Selic TOP 5 LP'!$A$2:$XDF$2,0),FALSE))</f>
        <v>10</v>
      </c>
      <c r="E234" s="21">
        <f>IF(VLOOKUP(A234,'Mediana Anual Selic TOP 5 LP'!$A$2:$XFC$10000,MATCH(E$1,'Mediana Anual Selic TOP 5 LP'!$A$2:$XDF$2,0),FALSE)=0,NA(),VLOOKUP(A234,'Mediana Anual Selic TOP 5 LP'!$A$2:$XFC$10000,MATCH(E$1,'Mediana Anual Selic TOP 5 LP'!$A$2:$XDF$2,0),FALSE))</f>
        <v>10</v>
      </c>
      <c r="F234" s="21" t="e">
        <f>IF(VLOOKUP(A234,'Mediana Anual Selic TOP 5 LP'!$A$2:$XFC$10000,MATCH(F$1,'Mediana Anual Selic TOP 5 LP'!$A$2:$XDF$2,0),FALSE)=0,NA(),VLOOKUP(A234,'Mediana Anual Selic TOP 5 LP'!$A$2:$XFC$10000,MATCH(F$1,'Mediana Anual Selic TOP 5 LP'!$A$2:$XDF$2,0),FALSE))</f>
        <v>#N/A</v>
      </c>
    </row>
    <row r="235" spans="1:6" x14ac:dyDescent="0.3">
      <c r="A235" s="20">
        <v>44902</v>
      </c>
      <c r="B235" s="21">
        <f>IF(VLOOKUP(A235,'Mediana Anual Selic TOP 5 LP'!$A$2:$XFC$10000,MATCH(B$1,'Mediana Anual Selic TOP 5 LP'!$A$2:$XDF$2,0),FALSE)=0,NA(),VLOOKUP(A235,'Mediana Anual Selic TOP 5 LP'!$A$2:$XFC$10000,MATCH(B$1,'Mediana Anual Selic TOP 5 LP'!$A$2:$XDF$2,0),FALSE))</f>
        <v>13.75</v>
      </c>
      <c r="C235" s="21">
        <f>IF(VLOOKUP(A235,'Mediana Anual Selic TOP 5 LP'!$A$2:$XFC$10000,MATCH(C$1,'Mediana Anual Selic TOP 5 LP'!$A$2:$XDF$2,0),FALSE)=0,NA(),VLOOKUP(A235,'Mediana Anual Selic TOP 5 LP'!$A$2:$XFC$10000,MATCH(C$1,'Mediana Anual Selic TOP 5 LP'!$A$2:$XDF$2,0),FALSE))</f>
        <v>11.5</v>
      </c>
      <c r="D235" s="21">
        <f>IF(VLOOKUP(A235,'Mediana Anual Selic TOP 5 LP'!$A$2:$XFC$10000,MATCH(D$1,'Mediana Anual Selic TOP 5 LP'!$A$2:$XDF$2,0),FALSE)=0,NA(),VLOOKUP(A235,'Mediana Anual Selic TOP 5 LP'!$A$2:$XFC$10000,MATCH(D$1,'Mediana Anual Selic TOP 5 LP'!$A$2:$XDF$2,0),FALSE))</f>
        <v>10</v>
      </c>
      <c r="E235" s="21">
        <f>IF(VLOOKUP(A235,'Mediana Anual Selic TOP 5 LP'!$A$2:$XFC$10000,MATCH(E$1,'Mediana Anual Selic TOP 5 LP'!$A$2:$XDF$2,0),FALSE)=0,NA(),VLOOKUP(A235,'Mediana Anual Selic TOP 5 LP'!$A$2:$XFC$10000,MATCH(E$1,'Mediana Anual Selic TOP 5 LP'!$A$2:$XDF$2,0),FALSE))</f>
        <v>10</v>
      </c>
      <c r="F235" s="21" t="e">
        <f>IF(VLOOKUP(A235,'Mediana Anual Selic TOP 5 LP'!$A$2:$XFC$10000,MATCH(F$1,'Mediana Anual Selic TOP 5 LP'!$A$2:$XDF$2,0),FALSE)=0,NA(),VLOOKUP(A235,'Mediana Anual Selic TOP 5 LP'!$A$2:$XFC$10000,MATCH(F$1,'Mediana Anual Selic TOP 5 LP'!$A$2:$XDF$2,0),FALSE))</f>
        <v>#N/A</v>
      </c>
    </row>
    <row r="236" spans="1:6" x14ac:dyDescent="0.3">
      <c r="A236" s="20">
        <v>44903</v>
      </c>
      <c r="B236" s="21">
        <f>IF(VLOOKUP(A236,'Mediana Anual Selic TOP 5 LP'!$A$2:$XFC$10000,MATCH(B$1,'Mediana Anual Selic TOP 5 LP'!$A$2:$XDF$2,0),FALSE)=0,NA(),VLOOKUP(A236,'Mediana Anual Selic TOP 5 LP'!$A$2:$XFC$10000,MATCH(B$1,'Mediana Anual Selic TOP 5 LP'!$A$2:$XDF$2,0),FALSE))</f>
        <v>13.75</v>
      </c>
      <c r="C236" s="21">
        <f>IF(VLOOKUP(A236,'Mediana Anual Selic TOP 5 LP'!$A$2:$XFC$10000,MATCH(C$1,'Mediana Anual Selic TOP 5 LP'!$A$2:$XDF$2,0),FALSE)=0,NA(),VLOOKUP(A236,'Mediana Anual Selic TOP 5 LP'!$A$2:$XFC$10000,MATCH(C$1,'Mediana Anual Selic TOP 5 LP'!$A$2:$XDF$2,0),FALSE))</f>
        <v>11.5</v>
      </c>
      <c r="D236" s="21">
        <f>IF(VLOOKUP(A236,'Mediana Anual Selic TOP 5 LP'!$A$2:$XFC$10000,MATCH(D$1,'Mediana Anual Selic TOP 5 LP'!$A$2:$XDF$2,0),FALSE)=0,NA(),VLOOKUP(A236,'Mediana Anual Selic TOP 5 LP'!$A$2:$XFC$10000,MATCH(D$1,'Mediana Anual Selic TOP 5 LP'!$A$2:$XDF$2,0),FALSE))</f>
        <v>10</v>
      </c>
      <c r="E236" s="21">
        <f>IF(VLOOKUP(A236,'Mediana Anual Selic TOP 5 LP'!$A$2:$XFC$10000,MATCH(E$1,'Mediana Anual Selic TOP 5 LP'!$A$2:$XDF$2,0),FALSE)=0,NA(),VLOOKUP(A236,'Mediana Anual Selic TOP 5 LP'!$A$2:$XFC$10000,MATCH(E$1,'Mediana Anual Selic TOP 5 LP'!$A$2:$XDF$2,0),FALSE))</f>
        <v>10</v>
      </c>
      <c r="F236" s="21" t="e">
        <f>IF(VLOOKUP(A236,'Mediana Anual Selic TOP 5 LP'!$A$2:$XFC$10000,MATCH(F$1,'Mediana Anual Selic TOP 5 LP'!$A$2:$XDF$2,0),FALSE)=0,NA(),VLOOKUP(A236,'Mediana Anual Selic TOP 5 LP'!$A$2:$XFC$10000,MATCH(F$1,'Mediana Anual Selic TOP 5 LP'!$A$2:$XDF$2,0),FALSE))</f>
        <v>#N/A</v>
      </c>
    </row>
    <row r="237" spans="1:6" x14ac:dyDescent="0.3">
      <c r="A237" s="20">
        <v>44904</v>
      </c>
      <c r="B237" s="21">
        <f>IF(VLOOKUP(A237,'Mediana Anual Selic TOP 5 LP'!$A$2:$XFC$10000,MATCH(B$1,'Mediana Anual Selic TOP 5 LP'!$A$2:$XDF$2,0),FALSE)=0,NA(),VLOOKUP(A237,'Mediana Anual Selic TOP 5 LP'!$A$2:$XFC$10000,MATCH(B$1,'Mediana Anual Selic TOP 5 LP'!$A$2:$XDF$2,0),FALSE))</f>
        <v>13.75</v>
      </c>
      <c r="C237" s="21">
        <f>IF(VLOOKUP(A237,'Mediana Anual Selic TOP 5 LP'!$A$2:$XFC$10000,MATCH(C$1,'Mediana Anual Selic TOP 5 LP'!$A$2:$XDF$2,0),FALSE)=0,NA(),VLOOKUP(A237,'Mediana Anual Selic TOP 5 LP'!$A$2:$XFC$10000,MATCH(C$1,'Mediana Anual Selic TOP 5 LP'!$A$2:$XDF$2,0),FALSE))</f>
        <v>11.5</v>
      </c>
      <c r="D237" s="21">
        <f>IF(VLOOKUP(A237,'Mediana Anual Selic TOP 5 LP'!$A$2:$XFC$10000,MATCH(D$1,'Mediana Anual Selic TOP 5 LP'!$A$2:$XDF$2,0),FALSE)=0,NA(),VLOOKUP(A237,'Mediana Anual Selic TOP 5 LP'!$A$2:$XFC$10000,MATCH(D$1,'Mediana Anual Selic TOP 5 LP'!$A$2:$XDF$2,0),FALSE))</f>
        <v>10</v>
      </c>
      <c r="E237" s="21">
        <f>IF(VLOOKUP(A237,'Mediana Anual Selic TOP 5 LP'!$A$2:$XFC$10000,MATCH(E$1,'Mediana Anual Selic TOP 5 LP'!$A$2:$XDF$2,0),FALSE)=0,NA(),VLOOKUP(A237,'Mediana Anual Selic TOP 5 LP'!$A$2:$XFC$10000,MATCH(E$1,'Mediana Anual Selic TOP 5 LP'!$A$2:$XDF$2,0),FALSE))</f>
        <v>10</v>
      </c>
      <c r="F237" s="21" t="e">
        <f>IF(VLOOKUP(A237,'Mediana Anual Selic TOP 5 LP'!$A$2:$XFC$10000,MATCH(F$1,'Mediana Anual Selic TOP 5 LP'!$A$2:$XDF$2,0),FALSE)=0,NA(),VLOOKUP(A237,'Mediana Anual Selic TOP 5 LP'!$A$2:$XFC$10000,MATCH(F$1,'Mediana Anual Selic TOP 5 LP'!$A$2:$XDF$2,0),FALSE))</f>
        <v>#N/A</v>
      </c>
    </row>
    <row r="238" spans="1:6" x14ac:dyDescent="0.3">
      <c r="A238" s="20">
        <v>44907</v>
      </c>
      <c r="B238" s="21">
        <f>IF(VLOOKUP(A238,'Mediana Anual Selic TOP 5 LP'!$A$2:$XFC$10000,MATCH(B$1,'Mediana Anual Selic TOP 5 LP'!$A$2:$XDF$2,0),FALSE)=0,NA(),VLOOKUP(A238,'Mediana Anual Selic TOP 5 LP'!$A$2:$XFC$10000,MATCH(B$1,'Mediana Anual Selic TOP 5 LP'!$A$2:$XDF$2,0),FALSE))</f>
        <v>13.75</v>
      </c>
      <c r="C238" s="21">
        <f>IF(VLOOKUP(A238,'Mediana Anual Selic TOP 5 LP'!$A$2:$XFC$10000,MATCH(C$1,'Mediana Anual Selic TOP 5 LP'!$A$2:$XDF$2,0),FALSE)=0,NA(),VLOOKUP(A238,'Mediana Anual Selic TOP 5 LP'!$A$2:$XFC$10000,MATCH(C$1,'Mediana Anual Selic TOP 5 LP'!$A$2:$XDF$2,0),FALSE))</f>
        <v>11.5</v>
      </c>
      <c r="D238" s="21">
        <f>IF(VLOOKUP(A238,'Mediana Anual Selic TOP 5 LP'!$A$2:$XFC$10000,MATCH(D$1,'Mediana Anual Selic TOP 5 LP'!$A$2:$XDF$2,0),FALSE)=0,NA(),VLOOKUP(A238,'Mediana Anual Selic TOP 5 LP'!$A$2:$XFC$10000,MATCH(D$1,'Mediana Anual Selic TOP 5 LP'!$A$2:$XDF$2,0),FALSE))</f>
        <v>10</v>
      </c>
      <c r="E238" s="21">
        <f>IF(VLOOKUP(A238,'Mediana Anual Selic TOP 5 LP'!$A$2:$XFC$10000,MATCH(E$1,'Mediana Anual Selic TOP 5 LP'!$A$2:$XDF$2,0),FALSE)=0,NA(),VLOOKUP(A238,'Mediana Anual Selic TOP 5 LP'!$A$2:$XFC$10000,MATCH(E$1,'Mediana Anual Selic TOP 5 LP'!$A$2:$XDF$2,0),FALSE))</f>
        <v>10</v>
      </c>
      <c r="F238" s="21" t="e">
        <f>IF(VLOOKUP(A238,'Mediana Anual Selic TOP 5 LP'!$A$2:$XFC$10000,MATCH(F$1,'Mediana Anual Selic TOP 5 LP'!$A$2:$XDF$2,0),FALSE)=0,NA(),VLOOKUP(A238,'Mediana Anual Selic TOP 5 LP'!$A$2:$XFC$10000,MATCH(F$1,'Mediana Anual Selic TOP 5 LP'!$A$2:$XDF$2,0),FALSE))</f>
        <v>#N/A</v>
      </c>
    </row>
    <row r="239" spans="1:6" x14ac:dyDescent="0.3">
      <c r="A239" s="20">
        <v>44908</v>
      </c>
      <c r="B239" s="21">
        <f>IF(VLOOKUP(A239,'Mediana Anual Selic TOP 5 LP'!$A$2:$XFC$10000,MATCH(B$1,'Mediana Anual Selic TOP 5 LP'!$A$2:$XDF$2,0),FALSE)=0,NA(),VLOOKUP(A239,'Mediana Anual Selic TOP 5 LP'!$A$2:$XFC$10000,MATCH(B$1,'Mediana Anual Selic TOP 5 LP'!$A$2:$XDF$2,0),FALSE))</f>
        <v>13.75</v>
      </c>
      <c r="C239" s="21">
        <f>IF(VLOOKUP(A239,'Mediana Anual Selic TOP 5 LP'!$A$2:$XFC$10000,MATCH(C$1,'Mediana Anual Selic TOP 5 LP'!$A$2:$XDF$2,0),FALSE)=0,NA(),VLOOKUP(A239,'Mediana Anual Selic TOP 5 LP'!$A$2:$XFC$10000,MATCH(C$1,'Mediana Anual Selic TOP 5 LP'!$A$2:$XDF$2,0),FALSE))</f>
        <v>11.5</v>
      </c>
      <c r="D239" s="21">
        <f>IF(VLOOKUP(A239,'Mediana Anual Selic TOP 5 LP'!$A$2:$XFC$10000,MATCH(D$1,'Mediana Anual Selic TOP 5 LP'!$A$2:$XDF$2,0),FALSE)=0,NA(),VLOOKUP(A239,'Mediana Anual Selic TOP 5 LP'!$A$2:$XFC$10000,MATCH(D$1,'Mediana Anual Selic TOP 5 LP'!$A$2:$XDF$2,0),FALSE))</f>
        <v>10</v>
      </c>
      <c r="E239" s="21">
        <f>IF(VLOOKUP(A239,'Mediana Anual Selic TOP 5 LP'!$A$2:$XFC$10000,MATCH(E$1,'Mediana Anual Selic TOP 5 LP'!$A$2:$XDF$2,0),FALSE)=0,NA(),VLOOKUP(A239,'Mediana Anual Selic TOP 5 LP'!$A$2:$XFC$10000,MATCH(E$1,'Mediana Anual Selic TOP 5 LP'!$A$2:$XDF$2,0),FALSE))</f>
        <v>10</v>
      </c>
      <c r="F239" s="21">
        <f>IF(VLOOKUP(A239,'Mediana Anual Selic TOP 5 LP'!$A$2:$XFC$10000,MATCH(F$1,'Mediana Anual Selic TOP 5 LP'!$A$2:$XDF$2,0),FALSE)=0,NA(),VLOOKUP(A239,'Mediana Anual Selic TOP 5 LP'!$A$2:$XFC$10000,MATCH(F$1,'Mediana Anual Selic TOP 5 LP'!$A$2:$XDF$2,0),FALSE))</f>
        <v>10</v>
      </c>
    </row>
    <row r="240" spans="1:6" x14ac:dyDescent="0.3">
      <c r="A240" s="20">
        <v>44909</v>
      </c>
      <c r="B240" s="21">
        <f>IF(VLOOKUP(A240,'Mediana Anual Selic TOP 5 LP'!$A$2:$XFC$10000,MATCH(B$1,'Mediana Anual Selic TOP 5 LP'!$A$2:$XDF$2,0),FALSE)=0,NA(),VLOOKUP(A240,'Mediana Anual Selic TOP 5 LP'!$A$2:$XFC$10000,MATCH(B$1,'Mediana Anual Selic TOP 5 LP'!$A$2:$XDF$2,0),FALSE))</f>
        <v>13.75</v>
      </c>
      <c r="C240" s="21">
        <f>IF(VLOOKUP(A240,'Mediana Anual Selic TOP 5 LP'!$A$2:$XFC$10000,MATCH(C$1,'Mediana Anual Selic TOP 5 LP'!$A$2:$XDF$2,0),FALSE)=0,NA(),VLOOKUP(A240,'Mediana Anual Selic TOP 5 LP'!$A$2:$XFC$10000,MATCH(C$1,'Mediana Anual Selic TOP 5 LP'!$A$2:$XDF$2,0),FALSE))</f>
        <v>11.5</v>
      </c>
      <c r="D240" s="21">
        <f>IF(VLOOKUP(A240,'Mediana Anual Selic TOP 5 LP'!$A$2:$XFC$10000,MATCH(D$1,'Mediana Anual Selic TOP 5 LP'!$A$2:$XDF$2,0),FALSE)=0,NA(),VLOOKUP(A240,'Mediana Anual Selic TOP 5 LP'!$A$2:$XFC$10000,MATCH(D$1,'Mediana Anual Selic TOP 5 LP'!$A$2:$XDF$2,0),FALSE))</f>
        <v>10</v>
      </c>
      <c r="E240" s="21">
        <f>IF(VLOOKUP(A240,'Mediana Anual Selic TOP 5 LP'!$A$2:$XFC$10000,MATCH(E$1,'Mediana Anual Selic TOP 5 LP'!$A$2:$XDF$2,0),FALSE)=0,NA(),VLOOKUP(A240,'Mediana Anual Selic TOP 5 LP'!$A$2:$XFC$10000,MATCH(E$1,'Mediana Anual Selic TOP 5 LP'!$A$2:$XDF$2,0),FALSE))</f>
        <v>10</v>
      </c>
      <c r="F240" s="21">
        <f>IF(VLOOKUP(A240,'Mediana Anual Selic TOP 5 LP'!$A$2:$XFC$10000,MATCH(F$1,'Mediana Anual Selic TOP 5 LP'!$A$2:$XDF$2,0),FALSE)=0,NA(),VLOOKUP(A240,'Mediana Anual Selic TOP 5 LP'!$A$2:$XFC$10000,MATCH(F$1,'Mediana Anual Selic TOP 5 LP'!$A$2:$XDF$2,0),FALSE))</f>
        <v>10</v>
      </c>
    </row>
    <row r="241" spans="1:6" x14ac:dyDescent="0.3">
      <c r="A241" s="20">
        <v>44910</v>
      </c>
      <c r="B241" s="21">
        <f>IF(VLOOKUP(A241,'Mediana Anual Selic TOP 5 LP'!$A$2:$XFC$10000,MATCH(B$1,'Mediana Anual Selic TOP 5 LP'!$A$2:$XDF$2,0),FALSE)=0,NA(),VLOOKUP(A241,'Mediana Anual Selic TOP 5 LP'!$A$2:$XFC$10000,MATCH(B$1,'Mediana Anual Selic TOP 5 LP'!$A$2:$XDF$2,0),FALSE))</f>
        <v>13.75</v>
      </c>
      <c r="C241" s="21">
        <f>IF(VLOOKUP(A241,'Mediana Anual Selic TOP 5 LP'!$A$2:$XFC$10000,MATCH(C$1,'Mediana Anual Selic TOP 5 LP'!$A$2:$XDF$2,0),FALSE)=0,NA(),VLOOKUP(A241,'Mediana Anual Selic TOP 5 LP'!$A$2:$XFC$10000,MATCH(C$1,'Mediana Anual Selic TOP 5 LP'!$A$2:$XDF$2,0),FALSE))</f>
        <v>11.5</v>
      </c>
      <c r="D241" s="21">
        <f>IF(VLOOKUP(A241,'Mediana Anual Selic TOP 5 LP'!$A$2:$XFC$10000,MATCH(D$1,'Mediana Anual Selic TOP 5 LP'!$A$2:$XDF$2,0),FALSE)=0,NA(),VLOOKUP(A241,'Mediana Anual Selic TOP 5 LP'!$A$2:$XFC$10000,MATCH(D$1,'Mediana Anual Selic TOP 5 LP'!$A$2:$XDF$2,0),FALSE))</f>
        <v>10</v>
      </c>
      <c r="E241" s="21">
        <f>IF(VLOOKUP(A241,'Mediana Anual Selic TOP 5 LP'!$A$2:$XFC$10000,MATCH(E$1,'Mediana Anual Selic TOP 5 LP'!$A$2:$XDF$2,0),FALSE)=0,NA(),VLOOKUP(A241,'Mediana Anual Selic TOP 5 LP'!$A$2:$XFC$10000,MATCH(E$1,'Mediana Anual Selic TOP 5 LP'!$A$2:$XDF$2,0),FALSE))</f>
        <v>10</v>
      </c>
      <c r="F241" s="21">
        <f>IF(VLOOKUP(A241,'Mediana Anual Selic TOP 5 LP'!$A$2:$XFC$10000,MATCH(F$1,'Mediana Anual Selic TOP 5 LP'!$A$2:$XDF$2,0),FALSE)=0,NA(),VLOOKUP(A241,'Mediana Anual Selic TOP 5 LP'!$A$2:$XFC$10000,MATCH(F$1,'Mediana Anual Selic TOP 5 LP'!$A$2:$XDF$2,0),FALSE))</f>
        <v>10</v>
      </c>
    </row>
    <row r="242" spans="1:6" x14ac:dyDescent="0.3">
      <c r="A242" s="20">
        <v>44911</v>
      </c>
      <c r="B242" s="21">
        <f>IF(VLOOKUP(A242,'Mediana Anual Selic TOP 5 LP'!$A$2:$XFC$10000,MATCH(B$1,'Mediana Anual Selic TOP 5 LP'!$A$2:$XDF$2,0),FALSE)=0,NA(),VLOOKUP(A242,'Mediana Anual Selic TOP 5 LP'!$A$2:$XFC$10000,MATCH(B$1,'Mediana Anual Selic TOP 5 LP'!$A$2:$XDF$2,0),FALSE))</f>
        <v>13.75</v>
      </c>
      <c r="C242" s="21">
        <f>IF(VLOOKUP(A242,'Mediana Anual Selic TOP 5 LP'!$A$2:$XFC$10000,MATCH(C$1,'Mediana Anual Selic TOP 5 LP'!$A$2:$XDF$2,0),FALSE)=0,NA(),VLOOKUP(A242,'Mediana Anual Selic TOP 5 LP'!$A$2:$XFC$10000,MATCH(C$1,'Mediana Anual Selic TOP 5 LP'!$A$2:$XDF$2,0),FALSE))</f>
        <v>11.75</v>
      </c>
      <c r="D242" s="21">
        <f>IF(VLOOKUP(A242,'Mediana Anual Selic TOP 5 LP'!$A$2:$XFC$10000,MATCH(D$1,'Mediana Anual Selic TOP 5 LP'!$A$2:$XDF$2,0),FALSE)=0,NA(),VLOOKUP(A242,'Mediana Anual Selic TOP 5 LP'!$A$2:$XFC$10000,MATCH(D$1,'Mediana Anual Selic TOP 5 LP'!$A$2:$XDF$2,0),FALSE))</f>
        <v>10</v>
      </c>
      <c r="E242" s="21">
        <f>IF(VLOOKUP(A242,'Mediana Anual Selic TOP 5 LP'!$A$2:$XFC$10000,MATCH(E$1,'Mediana Anual Selic TOP 5 LP'!$A$2:$XDF$2,0),FALSE)=0,NA(),VLOOKUP(A242,'Mediana Anual Selic TOP 5 LP'!$A$2:$XFC$10000,MATCH(E$1,'Mediana Anual Selic TOP 5 LP'!$A$2:$XDF$2,0),FALSE))</f>
        <v>10</v>
      </c>
      <c r="F242" s="21">
        <f>IF(VLOOKUP(A242,'Mediana Anual Selic TOP 5 LP'!$A$2:$XFC$10000,MATCH(F$1,'Mediana Anual Selic TOP 5 LP'!$A$2:$XDF$2,0),FALSE)=0,NA(),VLOOKUP(A242,'Mediana Anual Selic TOP 5 LP'!$A$2:$XFC$10000,MATCH(F$1,'Mediana Anual Selic TOP 5 LP'!$A$2:$XDF$2,0),FALSE))</f>
        <v>9.5</v>
      </c>
    </row>
    <row r="243" spans="1:6" x14ac:dyDescent="0.3">
      <c r="A243" s="20">
        <v>44914</v>
      </c>
      <c r="B243" s="21">
        <f>IF(VLOOKUP(A243,'Mediana Anual Selic TOP 5 LP'!$A$2:$XFC$10000,MATCH(B$1,'Mediana Anual Selic TOP 5 LP'!$A$2:$XDF$2,0),FALSE)=0,NA(),VLOOKUP(A243,'Mediana Anual Selic TOP 5 LP'!$A$2:$XFC$10000,MATCH(B$1,'Mediana Anual Selic TOP 5 LP'!$A$2:$XDF$2,0),FALSE))</f>
        <v>13.75</v>
      </c>
      <c r="C243" s="21">
        <f>IF(VLOOKUP(A243,'Mediana Anual Selic TOP 5 LP'!$A$2:$XFC$10000,MATCH(C$1,'Mediana Anual Selic TOP 5 LP'!$A$2:$XDF$2,0),FALSE)=0,NA(),VLOOKUP(A243,'Mediana Anual Selic TOP 5 LP'!$A$2:$XFC$10000,MATCH(C$1,'Mediana Anual Selic TOP 5 LP'!$A$2:$XDF$2,0),FALSE))</f>
        <v>11.75</v>
      </c>
      <c r="D243" s="21">
        <f>IF(VLOOKUP(A243,'Mediana Anual Selic TOP 5 LP'!$A$2:$XFC$10000,MATCH(D$1,'Mediana Anual Selic TOP 5 LP'!$A$2:$XDF$2,0),FALSE)=0,NA(),VLOOKUP(A243,'Mediana Anual Selic TOP 5 LP'!$A$2:$XFC$10000,MATCH(D$1,'Mediana Anual Selic TOP 5 LP'!$A$2:$XDF$2,0),FALSE))</f>
        <v>10</v>
      </c>
      <c r="E243" s="21">
        <f>IF(VLOOKUP(A243,'Mediana Anual Selic TOP 5 LP'!$A$2:$XFC$10000,MATCH(E$1,'Mediana Anual Selic TOP 5 LP'!$A$2:$XDF$2,0),FALSE)=0,NA(),VLOOKUP(A243,'Mediana Anual Selic TOP 5 LP'!$A$2:$XFC$10000,MATCH(E$1,'Mediana Anual Selic TOP 5 LP'!$A$2:$XDF$2,0),FALSE))</f>
        <v>10</v>
      </c>
      <c r="F243" s="21">
        <f>IF(VLOOKUP(A243,'Mediana Anual Selic TOP 5 LP'!$A$2:$XFC$10000,MATCH(F$1,'Mediana Anual Selic TOP 5 LP'!$A$2:$XDF$2,0),FALSE)=0,NA(),VLOOKUP(A243,'Mediana Anual Selic TOP 5 LP'!$A$2:$XFC$10000,MATCH(F$1,'Mediana Anual Selic TOP 5 LP'!$A$2:$XDF$2,0),FALSE))</f>
        <v>9.5</v>
      </c>
    </row>
    <row r="244" spans="1:6" x14ac:dyDescent="0.3">
      <c r="A244" s="20">
        <v>44915</v>
      </c>
      <c r="B244" s="21">
        <f>IF(VLOOKUP(A244,'Mediana Anual Selic TOP 5 LP'!$A$2:$XFC$10000,MATCH(B$1,'Mediana Anual Selic TOP 5 LP'!$A$2:$XDF$2,0),FALSE)=0,NA(),VLOOKUP(A244,'Mediana Anual Selic TOP 5 LP'!$A$2:$XFC$10000,MATCH(B$1,'Mediana Anual Selic TOP 5 LP'!$A$2:$XDF$2,0),FALSE))</f>
        <v>13.75</v>
      </c>
      <c r="C244" s="21">
        <f>IF(VLOOKUP(A244,'Mediana Anual Selic TOP 5 LP'!$A$2:$XFC$10000,MATCH(C$1,'Mediana Anual Selic TOP 5 LP'!$A$2:$XDF$2,0),FALSE)=0,NA(),VLOOKUP(A244,'Mediana Anual Selic TOP 5 LP'!$A$2:$XFC$10000,MATCH(C$1,'Mediana Anual Selic TOP 5 LP'!$A$2:$XDF$2,0),FALSE))</f>
        <v>11.75</v>
      </c>
      <c r="D244" s="21">
        <f>IF(VLOOKUP(A244,'Mediana Anual Selic TOP 5 LP'!$A$2:$XFC$10000,MATCH(D$1,'Mediana Anual Selic TOP 5 LP'!$A$2:$XDF$2,0),FALSE)=0,NA(),VLOOKUP(A244,'Mediana Anual Selic TOP 5 LP'!$A$2:$XFC$10000,MATCH(D$1,'Mediana Anual Selic TOP 5 LP'!$A$2:$XDF$2,0),FALSE))</f>
        <v>10</v>
      </c>
      <c r="E244" s="21">
        <f>IF(VLOOKUP(A244,'Mediana Anual Selic TOP 5 LP'!$A$2:$XFC$10000,MATCH(E$1,'Mediana Anual Selic TOP 5 LP'!$A$2:$XDF$2,0),FALSE)=0,NA(),VLOOKUP(A244,'Mediana Anual Selic TOP 5 LP'!$A$2:$XFC$10000,MATCH(E$1,'Mediana Anual Selic TOP 5 LP'!$A$2:$XDF$2,0),FALSE))</f>
        <v>10</v>
      </c>
      <c r="F244" s="21">
        <f>IF(VLOOKUP(A244,'Mediana Anual Selic TOP 5 LP'!$A$2:$XFC$10000,MATCH(F$1,'Mediana Anual Selic TOP 5 LP'!$A$2:$XDF$2,0),FALSE)=0,NA(),VLOOKUP(A244,'Mediana Anual Selic TOP 5 LP'!$A$2:$XFC$10000,MATCH(F$1,'Mediana Anual Selic TOP 5 LP'!$A$2:$XDF$2,0),FALSE))</f>
        <v>9.5</v>
      </c>
    </row>
    <row r="245" spans="1:6" x14ac:dyDescent="0.3">
      <c r="A245" s="20">
        <v>44916</v>
      </c>
      <c r="B245" s="21">
        <f>IF(VLOOKUP(A245,'Mediana Anual Selic TOP 5 LP'!$A$2:$XFC$10000,MATCH(B$1,'Mediana Anual Selic TOP 5 LP'!$A$2:$XDF$2,0),FALSE)=0,NA(),VLOOKUP(A245,'Mediana Anual Selic TOP 5 LP'!$A$2:$XFC$10000,MATCH(B$1,'Mediana Anual Selic TOP 5 LP'!$A$2:$XDF$2,0),FALSE))</f>
        <v>13.75</v>
      </c>
      <c r="C245" s="21">
        <f>IF(VLOOKUP(A245,'Mediana Anual Selic TOP 5 LP'!$A$2:$XFC$10000,MATCH(C$1,'Mediana Anual Selic TOP 5 LP'!$A$2:$XDF$2,0),FALSE)=0,NA(),VLOOKUP(A245,'Mediana Anual Selic TOP 5 LP'!$A$2:$XFC$10000,MATCH(C$1,'Mediana Anual Selic TOP 5 LP'!$A$2:$XDF$2,0),FALSE))</f>
        <v>11.75</v>
      </c>
      <c r="D245" s="21">
        <f>IF(VLOOKUP(A245,'Mediana Anual Selic TOP 5 LP'!$A$2:$XFC$10000,MATCH(D$1,'Mediana Anual Selic TOP 5 LP'!$A$2:$XDF$2,0),FALSE)=0,NA(),VLOOKUP(A245,'Mediana Anual Selic TOP 5 LP'!$A$2:$XFC$10000,MATCH(D$1,'Mediana Anual Selic TOP 5 LP'!$A$2:$XDF$2,0),FALSE))</f>
        <v>10</v>
      </c>
      <c r="E245" s="21">
        <f>IF(VLOOKUP(A245,'Mediana Anual Selic TOP 5 LP'!$A$2:$XFC$10000,MATCH(E$1,'Mediana Anual Selic TOP 5 LP'!$A$2:$XDF$2,0),FALSE)=0,NA(),VLOOKUP(A245,'Mediana Anual Selic TOP 5 LP'!$A$2:$XFC$10000,MATCH(E$1,'Mediana Anual Selic TOP 5 LP'!$A$2:$XDF$2,0),FALSE))</f>
        <v>10</v>
      </c>
      <c r="F245" s="21">
        <f>IF(VLOOKUP(A245,'Mediana Anual Selic TOP 5 LP'!$A$2:$XFC$10000,MATCH(F$1,'Mediana Anual Selic TOP 5 LP'!$A$2:$XDF$2,0),FALSE)=0,NA(),VLOOKUP(A245,'Mediana Anual Selic TOP 5 LP'!$A$2:$XFC$10000,MATCH(F$1,'Mediana Anual Selic TOP 5 LP'!$A$2:$XDF$2,0),FALSE))</f>
        <v>9.5</v>
      </c>
    </row>
    <row r="246" spans="1:6" x14ac:dyDescent="0.3">
      <c r="A246" s="20">
        <v>44917</v>
      </c>
      <c r="B246" s="21">
        <f>IF(VLOOKUP(A246,'Mediana Anual Selic TOP 5 LP'!$A$2:$XFC$10000,MATCH(B$1,'Mediana Anual Selic TOP 5 LP'!$A$2:$XDF$2,0),FALSE)=0,NA(),VLOOKUP(A246,'Mediana Anual Selic TOP 5 LP'!$A$2:$XFC$10000,MATCH(B$1,'Mediana Anual Selic TOP 5 LP'!$A$2:$XDF$2,0),FALSE))</f>
        <v>13.75</v>
      </c>
      <c r="C246" s="21">
        <f>IF(VLOOKUP(A246,'Mediana Anual Selic TOP 5 LP'!$A$2:$XFC$10000,MATCH(C$1,'Mediana Anual Selic TOP 5 LP'!$A$2:$XDF$2,0),FALSE)=0,NA(),VLOOKUP(A246,'Mediana Anual Selic TOP 5 LP'!$A$2:$XFC$10000,MATCH(C$1,'Mediana Anual Selic TOP 5 LP'!$A$2:$XDF$2,0),FALSE))</f>
        <v>11.75</v>
      </c>
      <c r="D246" s="21">
        <f>IF(VLOOKUP(A246,'Mediana Anual Selic TOP 5 LP'!$A$2:$XFC$10000,MATCH(D$1,'Mediana Anual Selic TOP 5 LP'!$A$2:$XDF$2,0),FALSE)=0,NA(),VLOOKUP(A246,'Mediana Anual Selic TOP 5 LP'!$A$2:$XFC$10000,MATCH(D$1,'Mediana Anual Selic TOP 5 LP'!$A$2:$XDF$2,0),FALSE))</f>
        <v>10</v>
      </c>
      <c r="E246" s="21">
        <f>IF(VLOOKUP(A246,'Mediana Anual Selic TOP 5 LP'!$A$2:$XFC$10000,MATCH(E$1,'Mediana Anual Selic TOP 5 LP'!$A$2:$XDF$2,0),FALSE)=0,NA(),VLOOKUP(A246,'Mediana Anual Selic TOP 5 LP'!$A$2:$XFC$10000,MATCH(E$1,'Mediana Anual Selic TOP 5 LP'!$A$2:$XDF$2,0),FALSE))</f>
        <v>10</v>
      </c>
      <c r="F246" s="21">
        <f>IF(VLOOKUP(A246,'Mediana Anual Selic TOP 5 LP'!$A$2:$XFC$10000,MATCH(F$1,'Mediana Anual Selic TOP 5 LP'!$A$2:$XDF$2,0),FALSE)=0,NA(),VLOOKUP(A246,'Mediana Anual Selic TOP 5 LP'!$A$2:$XFC$10000,MATCH(F$1,'Mediana Anual Selic TOP 5 LP'!$A$2:$XDF$2,0),FALSE))</f>
        <v>9.5</v>
      </c>
    </row>
    <row r="247" spans="1:6" x14ac:dyDescent="0.3">
      <c r="A247" s="20">
        <v>44918</v>
      </c>
      <c r="B247" s="21">
        <f>IF(VLOOKUP(A247,'Mediana Anual Selic TOP 5 LP'!$A$2:$XFC$10000,MATCH(B$1,'Mediana Anual Selic TOP 5 LP'!$A$2:$XDF$2,0),FALSE)=0,NA(),VLOOKUP(A247,'Mediana Anual Selic TOP 5 LP'!$A$2:$XFC$10000,MATCH(B$1,'Mediana Anual Selic TOP 5 LP'!$A$2:$XDF$2,0),FALSE))</f>
        <v>13.75</v>
      </c>
      <c r="C247" s="21">
        <f>IF(VLOOKUP(A247,'Mediana Anual Selic TOP 5 LP'!$A$2:$XFC$10000,MATCH(C$1,'Mediana Anual Selic TOP 5 LP'!$A$2:$XDF$2,0),FALSE)=0,NA(),VLOOKUP(A247,'Mediana Anual Selic TOP 5 LP'!$A$2:$XFC$10000,MATCH(C$1,'Mediana Anual Selic TOP 5 LP'!$A$2:$XDF$2,0),FALSE))</f>
        <v>11.75</v>
      </c>
      <c r="D247" s="21">
        <f>IF(VLOOKUP(A247,'Mediana Anual Selic TOP 5 LP'!$A$2:$XFC$10000,MATCH(D$1,'Mediana Anual Selic TOP 5 LP'!$A$2:$XDF$2,0),FALSE)=0,NA(),VLOOKUP(A247,'Mediana Anual Selic TOP 5 LP'!$A$2:$XFC$10000,MATCH(D$1,'Mediana Anual Selic TOP 5 LP'!$A$2:$XDF$2,0),FALSE))</f>
        <v>10</v>
      </c>
      <c r="E247" s="21">
        <f>IF(VLOOKUP(A247,'Mediana Anual Selic TOP 5 LP'!$A$2:$XFC$10000,MATCH(E$1,'Mediana Anual Selic TOP 5 LP'!$A$2:$XDF$2,0),FALSE)=0,NA(),VLOOKUP(A247,'Mediana Anual Selic TOP 5 LP'!$A$2:$XFC$10000,MATCH(E$1,'Mediana Anual Selic TOP 5 LP'!$A$2:$XDF$2,0),FALSE))</f>
        <v>10</v>
      </c>
      <c r="F247" s="21">
        <f>IF(VLOOKUP(A247,'Mediana Anual Selic TOP 5 LP'!$A$2:$XFC$10000,MATCH(F$1,'Mediana Anual Selic TOP 5 LP'!$A$2:$XDF$2,0),FALSE)=0,NA(),VLOOKUP(A247,'Mediana Anual Selic TOP 5 LP'!$A$2:$XFC$10000,MATCH(F$1,'Mediana Anual Selic TOP 5 LP'!$A$2:$XDF$2,0),FALSE))</f>
        <v>9.5</v>
      </c>
    </row>
    <row r="248" spans="1:6" x14ac:dyDescent="0.3">
      <c r="A248" s="20">
        <v>44921</v>
      </c>
      <c r="B248" s="21">
        <f>IF(VLOOKUP(A248,'Mediana Anual Selic TOP 5 LP'!$A$2:$XFC$10000,MATCH(B$1,'Mediana Anual Selic TOP 5 LP'!$A$2:$XDF$2,0),FALSE)=0,NA(),VLOOKUP(A248,'Mediana Anual Selic TOP 5 LP'!$A$2:$XFC$10000,MATCH(B$1,'Mediana Anual Selic TOP 5 LP'!$A$2:$XDF$2,0),FALSE))</f>
        <v>13.75</v>
      </c>
      <c r="C248" s="21">
        <f>IF(VLOOKUP(A248,'Mediana Anual Selic TOP 5 LP'!$A$2:$XFC$10000,MATCH(C$1,'Mediana Anual Selic TOP 5 LP'!$A$2:$XDF$2,0),FALSE)=0,NA(),VLOOKUP(A248,'Mediana Anual Selic TOP 5 LP'!$A$2:$XFC$10000,MATCH(C$1,'Mediana Anual Selic TOP 5 LP'!$A$2:$XDF$2,0),FALSE))</f>
        <v>11.75</v>
      </c>
      <c r="D248" s="21">
        <f>IF(VLOOKUP(A248,'Mediana Anual Selic TOP 5 LP'!$A$2:$XFC$10000,MATCH(D$1,'Mediana Anual Selic TOP 5 LP'!$A$2:$XDF$2,0),FALSE)=0,NA(),VLOOKUP(A248,'Mediana Anual Selic TOP 5 LP'!$A$2:$XFC$10000,MATCH(D$1,'Mediana Anual Selic TOP 5 LP'!$A$2:$XDF$2,0),FALSE))</f>
        <v>10</v>
      </c>
      <c r="E248" s="21">
        <f>IF(VLOOKUP(A248,'Mediana Anual Selic TOP 5 LP'!$A$2:$XFC$10000,MATCH(E$1,'Mediana Anual Selic TOP 5 LP'!$A$2:$XDF$2,0),FALSE)=0,NA(),VLOOKUP(A248,'Mediana Anual Selic TOP 5 LP'!$A$2:$XFC$10000,MATCH(E$1,'Mediana Anual Selic TOP 5 LP'!$A$2:$XDF$2,0),FALSE))</f>
        <v>10</v>
      </c>
      <c r="F248" s="21">
        <f>IF(VLOOKUP(A248,'Mediana Anual Selic TOP 5 LP'!$A$2:$XFC$10000,MATCH(F$1,'Mediana Anual Selic TOP 5 LP'!$A$2:$XDF$2,0),FALSE)=0,NA(),VLOOKUP(A248,'Mediana Anual Selic TOP 5 LP'!$A$2:$XFC$10000,MATCH(F$1,'Mediana Anual Selic TOP 5 LP'!$A$2:$XDF$2,0),FALSE))</f>
        <v>9.5</v>
      </c>
    </row>
    <row r="249" spans="1:6" x14ac:dyDescent="0.3">
      <c r="A249" s="20">
        <v>44922</v>
      </c>
      <c r="B249" s="21">
        <f>IF(VLOOKUP(A249,'Mediana Anual Selic TOP 5 LP'!$A$2:$XFC$10000,MATCH(B$1,'Mediana Anual Selic TOP 5 LP'!$A$2:$XDF$2,0),FALSE)=0,NA(),VLOOKUP(A249,'Mediana Anual Selic TOP 5 LP'!$A$2:$XFC$10000,MATCH(B$1,'Mediana Anual Selic TOP 5 LP'!$A$2:$XDF$2,0),FALSE))</f>
        <v>13.75</v>
      </c>
      <c r="C249" s="21">
        <f>IF(VLOOKUP(A249,'Mediana Anual Selic TOP 5 LP'!$A$2:$XFC$10000,MATCH(C$1,'Mediana Anual Selic TOP 5 LP'!$A$2:$XDF$2,0),FALSE)=0,NA(),VLOOKUP(A249,'Mediana Anual Selic TOP 5 LP'!$A$2:$XFC$10000,MATCH(C$1,'Mediana Anual Selic TOP 5 LP'!$A$2:$XDF$2,0),FALSE))</f>
        <v>11.75</v>
      </c>
      <c r="D249" s="21">
        <f>IF(VLOOKUP(A249,'Mediana Anual Selic TOP 5 LP'!$A$2:$XFC$10000,MATCH(D$1,'Mediana Anual Selic TOP 5 LP'!$A$2:$XDF$2,0),FALSE)=0,NA(),VLOOKUP(A249,'Mediana Anual Selic TOP 5 LP'!$A$2:$XFC$10000,MATCH(D$1,'Mediana Anual Selic TOP 5 LP'!$A$2:$XDF$2,0),FALSE))</f>
        <v>10</v>
      </c>
      <c r="E249" s="21">
        <f>IF(VLOOKUP(A249,'Mediana Anual Selic TOP 5 LP'!$A$2:$XFC$10000,MATCH(E$1,'Mediana Anual Selic TOP 5 LP'!$A$2:$XDF$2,0),FALSE)=0,NA(),VLOOKUP(A249,'Mediana Anual Selic TOP 5 LP'!$A$2:$XFC$10000,MATCH(E$1,'Mediana Anual Selic TOP 5 LP'!$A$2:$XDF$2,0),FALSE))</f>
        <v>10</v>
      </c>
      <c r="F249" s="21">
        <f>IF(VLOOKUP(A249,'Mediana Anual Selic TOP 5 LP'!$A$2:$XFC$10000,MATCH(F$1,'Mediana Anual Selic TOP 5 LP'!$A$2:$XDF$2,0),FALSE)=0,NA(),VLOOKUP(A249,'Mediana Anual Selic TOP 5 LP'!$A$2:$XFC$10000,MATCH(F$1,'Mediana Anual Selic TOP 5 LP'!$A$2:$XDF$2,0),FALSE))</f>
        <v>9.5</v>
      </c>
    </row>
    <row r="250" spans="1:6" x14ac:dyDescent="0.3">
      <c r="A250" s="20">
        <v>44923</v>
      </c>
      <c r="B250" s="21">
        <f>IF(VLOOKUP(A250,'Mediana Anual Selic TOP 5 LP'!$A$2:$XFC$10000,MATCH(B$1,'Mediana Anual Selic TOP 5 LP'!$A$2:$XDF$2,0),FALSE)=0,NA(),VLOOKUP(A250,'Mediana Anual Selic TOP 5 LP'!$A$2:$XFC$10000,MATCH(B$1,'Mediana Anual Selic TOP 5 LP'!$A$2:$XDF$2,0),FALSE))</f>
        <v>13.75</v>
      </c>
      <c r="C250" s="21">
        <f>IF(VLOOKUP(A250,'Mediana Anual Selic TOP 5 LP'!$A$2:$XFC$10000,MATCH(C$1,'Mediana Anual Selic TOP 5 LP'!$A$2:$XDF$2,0),FALSE)=0,NA(),VLOOKUP(A250,'Mediana Anual Selic TOP 5 LP'!$A$2:$XFC$10000,MATCH(C$1,'Mediana Anual Selic TOP 5 LP'!$A$2:$XDF$2,0),FALSE))</f>
        <v>11.75</v>
      </c>
      <c r="D250" s="21">
        <f>IF(VLOOKUP(A250,'Mediana Anual Selic TOP 5 LP'!$A$2:$XFC$10000,MATCH(D$1,'Mediana Anual Selic TOP 5 LP'!$A$2:$XDF$2,0),FALSE)=0,NA(),VLOOKUP(A250,'Mediana Anual Selic TOP 5 LP'!$A$2:$XFC$10000,MATCH(D$1,'Mediana Anual Selic TOP 5 LP'!$A$2:$XDF$2,0),FALSE))</f>
        <v>10</v>
      </c>
      <c r="E250" s="21">
        <f>IF(VLOOKUP(A250,'Mediana Anual Selic TOP 5 LP'!$A$2:$XFC$10000,MATCH(E$1,'Mediana Anual Selic TOP 5 LP'!$A$2:$XDF$2,0),FALSE)=0,NA(),VLOOKUP(A250,'Mediana Anual Selic TOP 5 LP'!$A$2:$XFC$10000,MATCH(E$1,'Mediana Anual Selic TOP 5 LP'!$A$2:$XDF$2,0),FALSE))</f>
        <v>10</v>
      </c>
      <c r="F250" s="21">
        <f>IF(VLOOKUP(A250,'Mediana Anual Selic TOP 5 LP'!$A$2:$XFC$10000,MATCH(F$1,'Mediana Anual Selic TOP 5 LP'!$A$2:$XDF$2,0),FALSE)=0,NA(),VLOOKUP(A250,'Mediana Anual Selic TOP 5 LP'!$A$2:$XFC$10000,MATCH(F$1,'Mediana Anual Selic TOP 5 LP'!$A$2:$XDF$2,0),FALSE))</f>
        <v>9.5</v>
      </c>
    </row>
    <row r="251" spans="1:6" x14ac:dyDescent="0.3">
      <c r="A251" s="20">
        <v>44924</v>
      </c>
      <c r="B251" s="21">
        <f>IF(VLOOKUP(A251,'Mediana Anual Selic TOP 5 LP'!$A$2:$XFC$10000,MATCH(B$1,'Mediana Anual Selic TOP 5 LP'!$A$2:$XDF$2,0),FALSE)=0,NA(),VLOOKUP(A251,'Mediana Anual Selic TOP 5 LP'!$A$2:$XFC$10000,MATCH(B$1,'Mediana Anual Selic TOP 5 LP'!$A$2:$XDF$2,0),FALSE))</f>
        <v>13.75</v>
      </c>
      <c r="C251" s="21">
        <f>IF(VLOOKUP(A251,'Mediana Anual Selic TOP 5 LP'!$A$2:$XFC$10000,MATCH(C$1,'Mediana Anual Selic TOP 5 LP'!$A$2:$XDF$2,0),FALSE)=0,NA(),VLOOKUP(A251,'Mediana Anual Selic TOP 5 LP'!$A$2:$XFC$10000,MATCH(C$1,'Mediana Anual Selic TOP 5 LP'!$A$2:$XDF$2,0),FALSE))</f>
        <v>11.75</v>
      </c>
      <c r="D251" s="21">
        <f>IF(VLOOKUP(A251,'Mediana Anual Selic TOP 5 LP'!$A$2:$XFC$10000,MATCH(D$1,'Mediana Anual Selic TOP 5 LP'!$A$2:$XDF$2,0),FALSE)=0,NA(),VLOOKUP(A251,'Mediana Anual Selic TOP 5 LP'!$A$2:$XFC$10000,MATCH(D$1,'Mediana Anual Selic TOP 5 LP'!$A$2:$XDF$2,0),FALSE))</f>
        <v>10</v>
      </c>
      <c r="E251" s="21">
        <f>IF(VLOOKUP(A251,'Mediana Anual Selic TOP 5 LP'!$A$2:$XFC$10000,MATCH(E$1,'Mediana Anual Selic TOP 5 LP'!$A$2:$XDF$2,0),FALSE)=0,NA(),VLOOKUP(A251,'Mediana Anual Selic TOP 5 LP'!$A$2:$XFC$10000,MATCH(E$1,'Mediana Anual Selic TOP 5 LP'!$A$2:$XDF$2,0),FALSE))</f>
        <v>10</v>
      </c>
      <c r="F251" s="21">
        <f>IF(VLOOKUP(A251,'Mediana Anual Selic TOP 5 LP'!$A$2:$XFC$10000,MATCH(F$1,'Mediana Anual Selic TOP 5 LP'!$A$2:$XDF$2,0),FALSE)=0,NA(),VLOOKUP(A251,'Mediana Anual Selic TOP 5 LP'!$A$2:$XFC$10000,MATCH(F$1,'Mediana Anual Selic TOP 5 LP'!$A$2:$XDF$2,0),FALSE))</f>
        <v>9.5</v>
      </c>
    </row>
    <row r="252" spans="1:6" x14ac:dyDescent="0.3">
      <c r="A252" s="20">
        <v>44925</v>
      </c>
      <c r="B252" s="21">
        <f>IF(VLOOKUP(A252,'Mediana Anual Selic TOP 5 LP'!$A$2:$XFC$10000,MATCH(B$1,'Mediana Anual Selic TOP 5 LP'!$A$2:$XDF$2,0),FALSE)=0,NA(),VLOOKUP(A252,'Mediana Anual Selic TOP 5 LP'!$A$2:$XFC$10000,MATCH(B$1,'Mediana Anual Selic TOP 5 LP'!$A$2:$XDF$2,0),FALSE))</f>
        <v>13.75</v>
      </c>
      <c r="C252" s="21">
        <f>IF(VLOOKUP(A252,'Mediana Anual Selic TOP 5 LP'!$A$2:$XFC$10000,MATCH(C$1,'Mediana Anual Selic TOP 5 LP'!$A$2:$XDF$2,0),FALSE)=0,NA(),VLOOKUP(A252,'Mediana Anual Selic TOP 5 LP'!$A$2:$XFC$10000,MATCH(C$1,'Mediana Anual Selic TOP 5 LP'!$A$2:$XDF$2,0),FALSE))</f>
        <v>11.75</v>
      </c>
      <c r="D252" s="21">
        <f>IF(VLOOKUP(A252,'Mediana Anual Selic TOP 5 LP'!$A$2:$XFC$10000,MATCH(D$1,'Mediana Anual Selic TOP 5 LP'!$A$2:$XDF$2,0),FALSE)=0,NA(),VLOOKUP(A252,'Mediana Anual Selic TOP 5 LP'!$A$2:$XFC$10000,MATCH(D$1,'Mediana Anual Selic TOP 5 LP'!$A$2:$XDF$2,0),FALSE))</f>
        <v>10</v>
      </c>
      <c r="E252" s="21">
        <f>IF(VLOOKUP(A252,'Mediana Anual Selic TOP 5 LP'!$A$2:$XFC$10000,MATCH(E$1,'Mediana Anual Selic TOP 5 LP'!$A$2:$XDF$2,0),FALSE)=0,NA(),VLOOKUP(A252,'Mediana Anual Selic TOP 5 LP'!$A$2:$XFC$10000,MATCH(E$1,'Mediana Anual Selic TOP 5 LP'!$A$2:$XDF$2,0),FALSE))</f>
        <v>10</v>
      </c>
      <c r="F252" s="21">
        <f>IF(VLOOKUP(A252,'Mediana Anual Selic TOP 5 LP'!$A$2:$XFC$10000,MATCH(F$1,'Mediana Anual Selic TOP 5 LP'!$A$2:$XDF$2,0),FALSE)=0,NA(),VLOOKUP(A252,'Mediana Anual Selic TOP 5 LP'!$A$2:$XFC$10000,MATCH(F$1,'Mediana Anual Selic TOP 5 LP'!$A$2:$XDF$2,0),FALSE))</f>
        <v>9.5</v>
      </c>
    </row>
    <row r="253" spans="1:6" x14ac:dyDescent="0.3">
      <c r="A253" s="20">
        <v>44928</v>
      </c>
      <c r="B253" s="21">
        <f>IF(VLOOKUP(A253,'Mediana Anual Selic TOP 5 LP'!$A$2:$XFC$10000,MATCH(B$1,'Mediana Anual Selic TOP 5 LP'!$A$2:$XDF$2,0),FALSE)=0,NA(),VLOOKUP(A253,'Mediana Anual Selic TOP 5 LP'!$A$2:$XFC$10000,MATCH(B$1,'Mediana Anual Selic TOP 5 LP'!$A$2:$XDF$2,0),FALSE))</f>
        <v>13.75</v>
      </c>
      <c r="C253" s="21">
        <f>IF(VLOOKUP(A253,'Mediana Anual Selic TOP 5 LP'!$A$2:$XFC$10000,MATCH(C$1,'Mediana Anual Selic TOP 5 LP'!$A$2:$XDF$2,0),FALSE)=0,NA(),VLOOKUP(A253,'Mediana Anual Selic TOP 5 LP'!$A$2:$XFC$10000,MATCH(C$1,'Mediana Anual Selic TOP 5 LP'!$A$2:$XDF$2,0),FALSE))</f>
        <v>11.75</v>
      </c>
      <c r="D253" s="21">
        <f>IF(VLOOKUP(A253,'Mediana Anual Selic TOP 5 LP'!$A$2:$XFC$10000,MATCH(D$1,'Mediana Anual Selic TOP 5 LP'!$A$2:$XDF$2,0),FALSE)=0,NA(),VLOOKUP(A253,'Mediana Anual Selic TOP 5 LP'!$A$2:$XFC$10000,MATCH(D$1,'Mediana Anual Selic TOP 5 LP'!$A$2:$XDF$2,0),FALSE))</f>
        <v>10</v>
      </c>
      <c r="E253" s="21">
        <f>IF(VLOOKUP(A253,'Mediana Anual Selic TOP 5 LP'!$A$2:$XFC$10000,MATCH(E$1,'Mediana Anual Selic TOP 5 LP'!$A$2:$XDF$2,0),FALSE)=0,NA(),VLOOKUP(A253,'Mediana Anual Selic TOP 5 LP'!$A$2:$XFC$10000,MATCH(E$1,'Mediana Anual Selic TOP 5 LP'!$A$2:$XDF$2,0),FALSE))</f>
        <v>10</v>
      </c>
      <c r="F253" s="21">
        <f>IF(VLOOKUP(A253,'Mediana Anual Selic TOP 5 LP'!$A$2:$XFC$10000,MATCH(F$1,'Mediana Anual Selic TOP 5 LP'!$A$2:$XDF$2,0),FALSE)=0,NA(),VLOOKUP(A253,'Mediana Anual Selic TOP 5 LP'!$A$2:$XFC$10000,MATCH(F$1,'Mediana Anual Selic TOP 5 LP'!$A$2:$XDF$2,0),FALSE))</f>
        <v>10</v>
      </c>
    </row>
    <row r="254" spans="1:6" x14ac:dyDescent="0.3">
      <c r="A254" s="20">
        <v>44929</v>
      </c>
      <c r="B254" s="21">
        <f>IF(VLOOKUP(A254,'Mediana Anual Selic TOP 5 LP'!$A$2:$XFC$10000,MATCH(B$1,'Mediana Anual Selic TOP 5 LP'!$A$2:$XDF$2,0),FALSE)=0,NA(),VLOOKUP(A254,'Mediana Anual Selic TOP 5 LP'!$A$2:$XFC$10000,MATCH(B$1,'Mediana Anual Selic TOP 5 LP'!$A$2:$XDF$2,0),FALSE))</f>
        <v>13.75</v>
      </c>
      <c r="C254" s="21">
        <f>IF(VLOOKUP(A254,'Mediana Anual Selic TOP 5 LP'!$A$2:$XFC$10000,MATCH(C$1,'Mediana Anual Selic TOP 5 LP'!$A$2:$XDF$2,0),FALSE)=0,NA(),VLOOKUP(A254,'Mediana Anual Selic TOP 5 LP'!$A$2:$XFC$10000,MATCH(C$1,'Mediana Anual Selic TOP 5 LP'!$A$2:$XDF$2,0),FALSE))</f>
        <v>11.75</v>
      </c>
      <c r="D254" s="21">
        <f>IF(VLOOKUP(A254,'Mediana Anual Selic TOP 5 LP'!$A$2:$XFC$10000,MATCH(D$1,'Mediana Anual Selic TOP 5 LP'!$A$2:$XDF$2,0),FALSE)=0,NA(),VLOOKUP(A254,'Mediana Anual Selic TOP 5 LP'!$A$2:$XFC$10000,MATCH(D$1,'Mediana Anual Selic TOP 5 LP'!$A$2:$XDF$2,0),FALSE))</f>
        <v>10</v>
      </c>
      <c r="E254" s="21">
        <f>IF(VLOOKUP(A254,'Mediana Anual Selic TOP 5 LP'!$A$2:$XFC$10000,MATCH(E$1,'Mediana Anual Selic TOP 5 LP'!$A$2:$XDF$2,0),FALSE)=0,NA(),VLOOKUP(A254,'Mediana Anual Selic TOP 5 LP'!$A$2:$XFC$10000,MATCH(E$1,'Mediana Anual Selic TOP 5 LP'!$A$2:$XDF$2,0),FALSE))</f>
        <v>10</v>
      </c>
      <c r="F254" s="21">
        <f>IF(VLOOKUP(A254,'Mediana Anual Selic TOP 5 LP'!$A$2:$XFC$10000,MATCH(F$1,'Mediana Anual Selic TOP 5 LP'!$A$2:$XDF$2,0),FALSE)=0,NA(),VLOOKUP(A254,'Mediana Anual Selic TOP 5 LP'!$A$2:$XFC$10000,MATCH(F$1,'Mediana Anual Selic TOP 5 LP'!$A$2:$XDF$2,0),FALSE))</f>
        <v>10</v>
      </c>
    </row>
    <row r="255" spans="1:6" x14ac:dyDescent="0.3">
      <c r="A255" s="20">
        <v>44930</v>
      </c>
      <c r="B255" s="21">
        <f>IF(VLOOKUP(A255,'Mediana Anual Selic TOP 5 LP'!$A$2:$XFC$10000,MATCH(B$1,'Mediana Anual Selic TOP 5 LP'!$A$2:$XDF$2,0),FALSE)=0,NA(),VLOOKUP(A255,'Mediana Anual Selic TOP 5 LP'!$A$2:$XFC$10000,MATCH(B$1,'Mediana Anual Selic TOP 5 LP'!$A$2:$XDF$2,0),FALSE))</f>
        <v>13.75</v>
      </c>
      <c r="C255" s="21">
        <f>IF(VLOOKUP(A255,'Mediana Anual Selic TOP 5 LP'!$A$2:$XFC$10000,MATCH(C$1,'Mediana Anual Selic TOP 5 LP'!$A$2:$XDF$2,0),FALSE)=0,NA(),VLOOKUP(A255,'Mediana Anual Selic TOP 5 LP'!$A$2:$XFC$10000,MATCH(C$1,'Mediana Anual Selic TOP 5 LP'!$A$2:$XDF$2,0),FALSE))</f>
        <v>11.75</v>
      </c>
      <c r="D255" s="21">
        <f>IF(VLOOKUP(A255,'Mediana Anual Selic TOP 5 LP'!$A$2:$XFC$10000,MATCH(D$1,'Mediana Anual Selic TOP 5 LP'!$A$2:$XDF$2,0),FALSE)=0,NA(),VLOOKUP(A255,'Mediana Anual Selic TOP 5 LP'!$A$2:$XFC$10000,MATCH(D$1,'Mediana Anual Selic TOP 5 LP'!$A$2:$XDF$2,0),FALSE))</f>
        <v>10</v>
      </c>
      <c r="E255" s="21">
        <f>IF(VLOOKUP(A255,'Mediana Anual Selic TOP 5 LP'!$A$2:$XFC$10000,MATCH(E$1,'Mediana Anual Selic TOP 5 LP'!$A$2:$XDF$2,0),FALSE)=0,NA(),VLOOKUP(A255,'Mediana Anual Selic TOP 5 LP'!$A$2:$XFC$10000,MATCH(E$1,'Mediana Anual Selic TOP 5 LP'!$A$2:$XDF$2,0),FALSE))</f>
        <v>10</v>
      </c>
      <c r="F255" s="21">
        <f>IF(VLOOKUP(A255,'Mediana Anual Selic TOP 5 LP'!$A$2:$XFC$10000,MATCH(F$1,'Mediana Anual Selic TOP 5 LP'!$A$2:$XDF$2,0),FALSE)=0,NA(),VLOOKUP(A255,'Mediana Anual Selic TOP 5 LP'!$A$2:$XFC$10000,MATCH(F$1,'Mediana Anual Selic TOP 5 LP'!$A$2:$XDF$2,0),FALSE))</f>
        <v>10</v>
      </c>
    </row>
    <row r="256" spans="1:6" x14ac:dyDescent="0.3">
      <c r="A256" s="20">
        <v>44931</v>
      </c>
      <c r="B256" s="21">
        <f>IF(VLOOKUP(A256,'Mediana Anual Selic TOP 5 LP'!$A$2:$XFC$10000,MATCH(B$1,'Mediana Anual Selic TOP 5 LP'!$A$2:$XDF$2,0),FALSE)=0,NA(),VLOOKUP(A256,'Mediana Anual Selic TOP 5 LP'!$A$2:$XFC$10000,MATCH(B$1,'Mediana Anual Selic TOP 5 LP'!$A$2:$XDF$2,0),FALSE))</f>
        <v>13.75</v>
      </c>
      <c r="C256" s="21">
        <f>IF(VLOOKUP(A256,'Mediana Anual Selic TOP 5 LP'!$A$2:$XFC$10000,MATCH(C$1,'Mediana Anual Selic TOP 5 LP'!$A$2:$XDF$2,0),FALSE)=0,NA(),VLOOKUP(A256,'Mediana Anual Selic TOP 5 LP'!$A$2:$XFC$10000,MATCH(C$1,'Mediana Anual Selic TOP 5 LP'!$A$2:$XDF$2,0),FALSE))</f>
        <v>11.75</v>
      </c>
      <c r="D256" s="21">
        <f>IF(VLOOKUP(A256,'Mediana Anual Selic TOP 5 LP'!$A$2:$XFC$10000,MATCH(D$1,'Mediana Anual Selic TOP 5 LP'!$A$2:$XDF$2,0),FALSE)=0,NA(),VLOOKUP(A256,'Mediana Anual Selic TOP 5 LP'!$A$2:$XFC$10000,MATCH(D$1,'Mediana Anual Selic TOP 5 LP'!$A$2:$XDF$2,0),FALSE))</f>
        <v>10</v>
      </c>
      <c r="E256" s="21">
        <f>IF(VLOOKUP(A256,'Mediana Anual Selic TOP 5 LP'!$A$2:$XFC$10000,MATCH(E$1,'Mediana Anual Selic TOP 5 LP'!$A$2:$XDF$2,0),FALSE)=0,NA(),VLOOKUP(A256,'Mediana Anual Selic TOP 5 LP'!$A$2:$XFC$10000,MATCH(E$1,'Mediana Anual Selic TOP 5 LP'!$A$2:$XDF$2,0),FALSE))</f>
        <v>10</v>
      </c>
      <c r="F256" s="21">
        <f>IF(VLOOKUP(A256,'Mediana Anual Selic TOP 5 LP'!$A$2:$XFC$10000,MATCH(F$1,'Mediana Anual Selic TOP 5 LP'!$A$2:$XDF$2,0),FALSE)=0,NA(),VLOOKUP(A256,'Mediana Anual Selic TOP 5 LP'!$A$2:$XFC$10000,MATCH(F$1,'Mediana Anual Selic TOP 5 LP'!$A$2:$XDF$2,0),FALSE))</f>
        <v>10</v>
      </c>
    </row>
    <row r="257" spans="1:6" x14ac:dyDescent="0.3">
      <c r="A257" s="20">
        <v>44932</v>
      </c>
      <c r="B257" s="21">
        <f>IF(VLOOKUP(A257,'Mediana Anual Selic TOP 5 LP'!$A$2:$XFC$10000,MATCH(B$1,'Mediana Anual Selic TOP 5 LP'!$A$2:$XDF$2,0),FALSE)=0,NA(),VLOOKUP(A257,'Mediana Anual Selic TOP 5 LP'!$A$2:$XFC$10000,MATCH(B$1,'Mediana Anual Selic TOP 5 LP'!$A$2:$XDF$2,0),FALSE))</f>
        <v>13.75</v>
      </c>
      <c r="C257" s="21">
        <f>IF(VLOOKUP(A257,'Mediana Anual Selic TOP 5 LP'!$A$2:$XFC$10000,MATCH(C$1,'Mediana Anual Selic TOP 5 LP'!$A$2:$XDF$2,0),FALSE)=0,NA(),VLOOKUP(A257,'Mediana Anual Selic TOP 5 LP'!$A$2:$XFC$10000,MATCH(C$1,'Mediana Anual Selic TOP 5 LP'!$A$2:$XDF$2,0),FALSE))</f>
        <v>11.75</v>
      </c>
      <c r="D257" s="21">
        <f>IF(VLOOKUP(A257,'Mediana Anual Selic TOP 5 LP'!$A$2:$XFC$10000,MATCH(D$1,'Mediana Anual Selic TOP 5 LP'!$A$2:$XDF$2,0),FALSE)=0,NA(),VLOOKUP(A257,'Mediana Anual Selic TOP 5 LP'!$A$2:$XFC$10000,MATCH(D$1,'Mediana Anual Selic TOP 5 LP'!$A$2:$XDF$2,0),FALSE))</f>
        <v>10</v>
      </c>
      <c r="E257" s="21">
        <f>IF(VLOOKUP(A257,'Mediana Anual Selic TOP 5 LP'!$A$2:$XFC$10000,MATCH(E$1,'Mediana Anual Selic TOP 5 LP'!$A$2:$XDF$2,0),FALSE)=0,NA(),VLOOKUP(A257,'Mediana Anual Selic TOP 5 LP'!$A$2:$XFC$10000,MATCH(E$1,'Mediana Anual Selic TOP 5 LP'!$A$2:$XDF$2,0),FALSE))</f>
        <v>10</v>
      </c>
      <c r="F257" s="21">
        <f>IF(VLOOKUP(A257,'Mediana Anual Selic TOP 5 LP'!$A$2:$XFC$10000,MATCH(F$1,'Mediana Anual Selic TOP 5 LP'!$A$2:$XDF$2,0),FALSE)=0,NA(),VLOOKUP(A257,'Mediana Anual Selic TOP 5 LP'!$A$2:$XFC$10000,MATCH(F$1,'Mediana Anual Selic TOP 5 LP'!$A$2:$XDF$2,0),FALSE))</f>
        <v>10</v>
      </c>
    </row>
    <row r="258" spans="1:6" x14ac:dyDescent="0.3">
      <c r="A258" s="20">
        <v>44935</v>
      </c>
      <c r="B258" s="21">
        <f>IF(VLOOKUP(A258,'Mediana Anual Selic TOP 5 LP'!$A$2:$XFC$10000,MATCH(B$1,'Mediana Anual Selic TOP 5 LP'!$A$2:$XDF$2,0),FALSE)=0,NA(),VLOOKUP(A258,'Mediana Anual Selic TOP 5 LP'!$A$2:$XFC$10000,MATCH(B$1,'Mediana Anual Selic TOP 5 LP'!$A$2:$XDF$2,0),FALSE))</f>
        <v>13.75</v>
      </c>
      <c r="C258" s="21">
        <f>IF(VLOOKUP(A258,'Mediana Anual Selic TOP 5 LP'!$A$2:$XFC$10000,MATCH(C$1,'Mediana Anual Selic TOP 5 LP'!$A$2:$XDF$2,0),FALSE)=0,NA(),VLOOKUP(A258,'Mediana Anual Selic TOP 5 LP'!$A$2:$XFC$10000,MATCH(C$1,'Mediana Anual Selic TOP 5 LP'!$A$2:$XDF$2,0),FALSE))</f>
        <v>11.75</v>
      </c>
      <c r="D258" s="21">
        <f>IF(VLOOKUP(A258,'Mediana Anual Selic TOP 5 LP'!$A$2:$XFC$10000,MATCH(D$1,'Mediana Anual Selic TOP 5 LP'!$A$2:$XDF$2,0),FALSE)=0,NA(),VLOOKUP(A258,'Mediana Anual Selic TOP 5 LP'!$A$2:$XFC$10000,MATCH(D$1,'Mediana Anual Selic TOP 5 LP'!$A$2:$XDF$2,0),FALSE))</f>
        <v>10</v>
      </c>
      <c r="E258" s="21">
        <f>IF(VLOOKUP(A258,'Mediana Anual Selic TOP 5 LP'!$A$2:$XFC$10000,MATCH(E$1,'Mediana Anual Selic TOP 5 LP'!$A$2:$XDF$2,0),FALSE)=0,NA(),VLOOKUP(A258,'Mediana Anual Selic TOP 5 LP'!$A$2:$XFC$10000,MATCH(E$1,'Mediana Anual Selic TOP 5 LP'!$A$2:$XDF$2,0),FALSE))</f>
        <v>10</v>
      </c>
      <c r="F258" s="21">
        <f>IF(VLOOKUP(A258,'Mediana Anual Selic TOP 5 LP'!$A$2:$XFC$10000,MATCH(F$1,'Mediana Anual Selic TOP 5 LP'!$A$2:$XDF$2,0),FALSE)=0,NA(),VLOOKUP(A258,'Mediana Anual Selic TOP 5 LP'!$A$2:$XFC$10000,MATCH(F$1,'Mediana Anual Selic TOP 5 LP'!$A$2:$XDF$2,0),FALSE))</f>
        <v>10</v>
      </c>
    </row>
    <row r="259" spans="1:6" x14ac:dyDescent="0.3">
      <c r="A259" s="20">
        <v>44936</v>
      </c>
      <c r="B259" s="21">
        <f>IF(VLOOKUP(A259,'Mediana Anual Selic TOP 5 LP'!$A$2:$XFC$10000,MATCH(B$1,'Mediana Anual Selic TOP 5 LP'!$A$2:$XDF$2,0),FALSE)=0,NA(),VLOOKUP(A259,'Mediana Anual Selic TOP 5 LP'!$A$2:$XFC$10000,MATCH(B$1,'Mediana Anual Selic TOP 5 LP'!$A$2:$XDF$2,0),FALSE))</f>
        <v>13.75</v>
      </c>
      <c r="C259" s="21">
        <f>IF(VLOOKUP(A259,'Mediana Anual Selic TOP 5 LP'!$A$2:$XFC$10000,MATCH(C$1,'Mediana Anual Selic TOP 5 LP'!$A$2:$XDF$2,0),FALSE)=0,NA(),VLOOKUP(A259,'Mediana Anual Selic TOP 5 LP'!$A$2:$XFC$10000,MATCH(C$1,'Mediana Anual Selic TOP 5 LP'!$A$2:$XDF$2,0),FALSE))</f>
        <v>11.75</v>
      </c>
      <c r="D259" s="21">
        <f>IF(VLOOKUP(A259,'Mediana Anual Selic TOP 5 LP'!$A$2:$XFC$10000,MATCH(D$1,'Mediana Anual Selic TOP 5 LP'!$A$2:$XDF$2,0),FALSE)=0,NA(),VLOOKUP(A259,'Mediana Anual Selic TOP 5 LP'!$A$2:$XFC$10000,MATCH(D$1,'Mediana Anual Selic TOP 5 LP'!$A$2:$XDF$2,0),FALSE))</f>
        <v>10</v>
      </c>
      <c r="E259" s="21">
        <f>IF(VLOOKUP(A259,'Mediana Anual Selic TOP 5 LP'!$A$2:$XFC$10000,MATCH(E$1,'Mediana Anual Selic TOP 5 LP'!$A$2:$XDF$2,0),FALSE)=0,NA(),VLOOKUP(A259,'Mediana Anual Selic TOP 5 LP'!$A$2:$XFC$10000,MATCH(E$1,'Mediana Anual Selic TOP 5 LP'!$A$2:$XDF$2,0),FALSE))</f>
        <v>10</v>
      </c>
      <c r="F259" s="21">
        <f>IF(VLOOKUP(A259,'Mediana Anual Selic TOP 5 LP'!$A$2:$XFC$10000,MATCH(F$1,'Mediana Anual Selic TOP 5 LP'!$A$2:$XDF$2,0),FALSE)=0,NA(),VLOOKUP(A259,'Mediana Anual Selic TOP 5 LP'!$A$2:$XFC$10000,MATCH(F$1,'Mediana Anual Selic TOP 5 LP'!$A$2:$XDF$2,0),FALSE))</f>
        <v>10</v>
      </c>
    </row>
    <row r="260" spans="1:6" x14ac:dyDescent="0.3">
      <c r="A260" s="20">
        <v>44937</v>
      </c>
      <c r="B260" s="21">
        <f>IF(VLOOKUP(A260,'Mediana Anual Selic TOP 5 LP'!$A$2:$XFC$10000,MATCH(B$1,'Mediana Anual Selic TOP 5 LP'!$A$2:$XDF$2,0),FALSE)=0,NA(),VLOOKUP(A260,'Mediana Anual Selic TOP 5 LP'!$A$2:$XFC$10000,MATCH(B$1,'Mediana Anual Selic TOP 5 LP'!$A$2:$XDF$2,0),FALSE))</f>
        <v>13.75</v>
      </c>
      <c r="C260" s="21">
        <f>IF(VLOOKUP(A260,'Mediana Anual Selic TOP 5 LP'!$A$2:$XFC$10000,MATCH(C$1,'Mediana Anual Selic TOP 5 LP'!$A$2:$XDF$2,0),FALSE)=0,NA(),VLOOKUP(A260,'Mediana Anual Selic TOP 5 LP'!$A$2:$XFC$10000,MATCH(C$1,'Mediana Anual Selic TOP 5 LP'!$A$2:$XDF$2,0),FALSE))</f>
        <v>11.75</v>
      </c>
      <c r="D260" s="21">
        <f>IF(VLOOKUP(A260,'Mediana Anual Selic TOP 5 LP'!$A$2:$XFC$10000,MATCH(D$1,'Mediana Anual Selic TOP 5 LP'!$A$2:$XDF$2,0),FALSE)=0,NA(),VLOOKUP(A260,'Mediana Anual Selic TOP 5 LP'!$A$2:$XFC$10000,MATCH(D$1,'Mediana Anual Selic TOP 5 LP'!$A$2:$XDF$2,0),FALSE))</f>
        <v>10</v>
      </c>
      <c r="E260" s="21">
        <f>IF(VLOOKUP(A260,'Mediana Anual Selic TOP 5 LP'!$A$2:$XFC$10000,MATCH(E$1,'Mediana Anual Selic TOP 5 LP'!$A$2:$XDF$2,0),FALSE)=0,NA(),VLOOKUP(A260,'Mediana Anual Selic TOP 5 LP'!$A$2:$XFC$10000,MATCH(E$1,'Mediana Anual Selic TOP 5 LP'!$A$2:$XDF$2,0),FALSE))</f>
        <v>10</v>
      </c>
      <c r="F260" s="21">
        <f>IF(VLOOKUP(A260,'Mediana Anual Selic TOP 5 LP'!$A$2:$XFC$10000,MATCH(F$1,'Mediana Anual Selic TOP 5 LP'!$A$2:$XDF$2,0),FALSE)=0,NA(),VLOOKUP(A260,'Mediana Anual Selic TOP 5 LP'!$A$2:$XFC$10000,MATCH(F$1,'Mediana Anual Selic TOP 5 LP'!$A$2:$XDF$2,0),FALSE))</f>
        <v>10</v>
      </c>
    </row>
    <row r="261" spans="1:6" x14ac:dyDescent="0.3">
      <c r="A261" s="20">
        <v>44938</v>
      </c>
      <c r="B261" s="21">
        <f>IF(VLOOKUP(A261,'Mediana Anual Selic TOP 5 LP'!$A$2:$XFC$10000,MATCH(B$1,'Mediana Anual Selic TOP 5 LP'!$A$2:$XDF$2,0),FALSE)=0,NA(),VLOOKUP(A261,'Mediana Anual Selic TOP 5 LP'!$A$2:$XFC$10000,MATCH(B$1,'Mediana Anual Selic TOP 5 LP'!$A$2:$XDF$2,0),FALSE))</f>
        <v>13.75</v>
      </c>
      <c r="C261" s="21">
        <f>IF(VLOOKUP(A261,'Mediana Anual Selic TOP 5 LP'!$A$2:$XFC$10000,MATCH(C$1,'Mediana Anual Selic TOP 5 LP'!$A$2:$XDF$2,0),FALSE)=0,NA(),VLOOKUP(A261,'Mediana Anual Selic TOP 5 LP'!$A$2:$XFC$10000,MATCH(C$1,'Mediana Anual Selic TOP 5 LP'!$A$2:$XDF$2,0),FALSE))</f>
        <v>11.75</v>
      </c>
      <c r="D261" s="21">
        <f>IF(VLOOKUP(A261,'Mediana Anual Selic TOP 5 LP'!$A$2:$XFC$10000,MATCH(D$1,'Mediana Anual Selic TOP 5 LP'!$A$2:$XDF$2,0),FALSE)=0,NA(),VLOOKUP(A261,'Mediana Anual Selic TOP 5 LP'!$A$2:$XFC$10000,MATCH(D$1,'Mediana Anual Selic TOP 5 LP'!$A$2:$XDF$2,0),FALSE))</f>
        <v>10</v>
      </c>
      <c r="E261" s="21">
        <f>IF(VLOOKUP(A261,'Mediana Anual Selic TOP 5 LP'!$A$2:$XFC$10000,MATCH(E$1,'Mediana Anual Selic TOP 5 LP'!$A$2:$XDF$2,0),FALSE)=0,NA(),VLOOKUP(A261,'Mediana Anual Selic TOP 5 LP'!$A$2:$XFC$10000,MATCH(E$1,'Mediana Anual Selic TOP 5 LP'!$A$2:$XDF$2,0),FALSE))</f>
        <v>10</v>
      </c>
      <c r="F261" s="21">
        <f>IF(VLOOKUP(A261,'Mediana Anual Selic TOP 5 LP'!$A$2:$XFC$10000,MATCH(F$1,'Mediana Anual Selic TOP 5 LP'!$A$2:$XDF$2,0),FALSE)=0,NA(),VLOOKUP(A261,'Mediana Anual Selic TOP 5 LP'!$A$2:$XFC$10000,MATCH(F$1,'Mediana Anual Selic TOP 5 LP'!$A$2:$XDF$2,0),FALSE))</f>
        <v>10</v>
      </c>
    </row>
    <row r="262" spans="1:6" x14ac:dyDescent="0.3">
      <c r="A262" s="20">
        <v>44939</v>
      </c>
      <c r="B262" s="21">
        <f>IF(VLOOKUP(A262,'Mediana Anual Selic TOP 5 LP'!$A$2:$XFC$10000,MATCH(B$1,'Mediana Anual Selic TOP 5 LP'!$A$2:$XDF$2,0),FALSE)=0,NA(),VLOOKUP(A262,'Mediana Anual Selic TOP 5 LP'!$A$2:$XFC$10000,MATCH(B$1,'Mediana Anual Selic TOP 5 LP'!$A$2:$XDF$2,0),FALSE))</f>
        <v>13.75</v>
      </c>
      <c r="C262" s="21">
        <f>IF(VLOOKUP(A262,'Mediana Anual Selic TOP 5 LP'!$A$2:$XFC$10000,MATCH(C$1,'Mediana Anual Selic TOP 5 LP'!$A$2:$XDF$2,0),FALSE)=0,NA(),VLOOKUP(A262,'Mediana Anual Selic TOP 5 LP'!$A$2:$XFC$10000,MATCH(C$1,'Mediana Anual Selic TOP 5 LP'!$A$2:$XDF$2,0),FALSE))</f>
        <v>11.75</v>
      </c>
      <c r="D262" s="21">
        <f>IF(VLOOKUP(A262,'Mediana Anual Selic TOP 5 LP'!$A$2:$XFC$10000,MATCH(D$1,'Mediana Anual Selic TOP 5 LP'!$A$2:$XDF$2,0),FALSE)=0,NA(),VLOOKUP(A262,'Mediana Anual Selic TOP 5 LP'!$A$2:$XFC$10000,MATCH(D$1,'Mediana Anual Selic TOP 5 LP'!$A$2:$XDF$2,0),FALSE))</f>
        <v>10</v>
      </c>
      <c r="E262" s="21">
        <f>IF(VLOOKUP(A262,'Mediana Anual Selic TOP 5 LP'!$A$2:$XFC$10000,MATCH(E$1,'Mediana Anual Selic TOP 5 LP'!$A$2:$XDF$2,0),FALSE)=0,NA(),VLOOKUP(A262,'Mediana Anual Selic TOP 5 LP'!$A$2:$XFC$10000,MATCH(E$1,'Mediana Anual Selic TOP 5 LP'!$A$2:$XDF$2,0),FALSE))</f>
        <v>10</v>
      </c>
      <c r="F262" s="21">
        <f>IF(VLOOKUP(A262,'Mediana Anual Selic TOP 5 LP'!$A$2:$XFC$10000,MATCH(F$1,'Mediana Anual Selic TOP 5 LP'!$A$2:$XDF$2,0),FALSE)=0,NA(),VLOOKUP(A262,'Mediana Anual Selic TOP 5 LP'!$A$2:$XFC$10000,MATCH(F$1,'Mediana Anual Selic TOP 5 LP'!$A$2:$XDF$2,0),FALSE))</f>
        <v>10</v>
      </c>
    </row>
    <row r="263" spans="1:6" x14ac:dyDescent="0.3">
      <c r="A263" s="20">
        <v>44942</v>
      </c>
      <c r="B263" s="21">
        <f>IF(VLOOKUP(A263,'Mediana Anual Selic TOP 5 LP'!$A$2:$XFC$10000,MATCH(B$1,'Mediana Anual Selic TOP 5 LP'!$A$2:$XDF$2,0),FALSE)=0,NA(),VLOOKUP(A263,'Mediana Anual Selic TOP 5 LP'!$A$2:$XFC$10000,MATCH(B$1,'Mediana Anual Selic TOP 5 LP'!$A$2:$XDF$2,0),FALSE))</f>
        <v>13.75</v>
      </c>
      <c r="C263" s="21">
        <f>IF(VLOOKUP(A263,'Mediana Anual Selic TOP 5 LP'!$A$2:$XFC$10000,MATCH(C$1,'Mediana Anual Selic TOP 5 LP'!$A$2:$XDF$2,0),FALSE)=0,NA(),VLOOKUP(A263,'Mediana Anual Selic TOP 5 LP'!$A$2:$XFC$10000,MATCH(C$1,'Mediana Anual Selic TOP 5 LP'!$A$2:$XDF$2,0),FALSE))</f>
        <v>11.75</v>
      </c>
      <c r="D263" s="21">
        <f>IF(VLOOKUP(A263,'Mediana Anual Selic TOP 5 LP'!$A$2:$XFC$10000,MATCH(D$1,'Mediana Anual Selic TOP 5 LP'!$A$2:$XDF$2,0),FALSE)=0,NA(),VLOOKUP(A263,'Mediana Anual Selic TOP 5 LP'!$A$2:$XFC$10000,MATCH(D$1,'Mediana Anual Selic TOP 5 LP'!$A$2:$XDF$2,0),FALSE))</f>
        <v>10</v>
      </c>
      <c r="E263" s="21">
        <f>IF(VLOOKUP(A263,'Mediana Anual Selic TOP 5 LP'!$A$2:$XFC$10000,MATCH(E$1,'Mediana Anual Selic TOP 5 LP'!$A$2:$XDF$2,0),FALSE)=0,NA(),VLOOKUP(A263,'Mediana Anual Selic TOP 5 LP'!$A$2:$XFC$10000,MATCH(E$1,'Mediana Anual Selic TOP 5 LP'!$A$2:$XDF$2,0),FALSE))</f>
        <v>10</v>
      </c>
      <c r="F263" s="21">
        <f>IF(VLOOKUP(A263,'Mediana Anual Selic TOP 5 LP'!$A$2:$XFC$10000,MATCH(F$1,'Mediana Anual Selic TOP 5 LP'!$A$2:$XDF$2,0),FALSE)=0,NA(),VLOOKUP(A263,'Mediana Anual Selic TOP 5 LP'!$A$2:$XFC$10000,MATCH(F$1,'Mediana Anual Selic TOP 5 LP'!$A$2:$XDF$2,0),FALSE))</f>
        <v>10</v>
      </c>
    </row>
    <row r="264" spans="1:6" x14ac:dyDescent="0.3">
      <c r="A264" s="20">
        <v>44943</v>
      </c>
      <c r="B264" s="21">
        <f>IF(VLOOKUP(A264,'Mediana Anual Selic TOP 5 LP'!$A$2:$XFC$10000,MATCH(B$1,'Mediana Anual Selic TOP 5 LP'!$A$2:$XDF$2,0),FALSE)=0,NA(),VLOOKUP(A264,'Mediana Anual Selic TOP 5 LP'!$A$2:$XFC$10000,MATCH(B$1,'Mediana Anual Selic TOP 5 LP'!$A$2:$XDF$2,0),FALSE))</f>
        <v>13.75</v>
      </c>
      <c r="C264" s="21">
        <f>IF(VLOOKUP(A264,'Mediana Anual Selic TOP 5 LP'!$A$2:$XFC$10000,MATCH(C$1,'Mediana Anual Selic TOP 5 LP'!$A$2:$XDF$2,0),FALSE)=0,NA(),VLOOKUP(A264,'Mediana Anual Selic TOP 5 LP'!$A$2:$XFC$10000,MATCH(C$1,'Mediana Anual Selic TOP 5 LP'!$A$2:$XDF$2,0),FALSE))</f>
        <v>11.75</v>
      </c>
      <c r="D264" s="21">
        <f>IF(VLOOKUP(A264,'Mediana Anual Selic TOP 5 LP'!$A$2:$XFC$10000,MATCH(D$1,'Mediana Anual Selic TOP 5 LP'!$A$2:$XDF$2,0),FALSE)=0,NA(),VLOOKUP(A264,'Mediana Anual Selic TOP 5 LP'!$A$2:$XFC$10000,MATCH(D$1,'Mediana Anual Selic TOP 5 LP'!$A$2:$XDF$2,0),FALSE))</f>
        <v>10</v>
      </c>
      <c r="E264" s="21">
        <f>IF(VLOOKUP(A264,'Mediana Anual Selic TOP 5 LP'!$A$2:$XFC$10000,MATCH(E$1,'Mediana Anual Selic TOP 5 LP'!$A$2:$XDF$2,0),FALSE)=0,NA(),VLOOKUP(A264,'Mediana Anual Selic TOP 5 LP'!$A$2:$XFC$10000,MATCH(E$1,'Mediana Anual Selic TOP 5 LP'!$A$2:$XDF$2,0),FALSE))</f>
        <v>10</v>
      </c>
      <c r="F264" s="21">
        <f>IF(VLOOKUP(A264,'Mediana Anual Selic TOP 5 LP'!$A$2:$XFC$10000,MATCH(F$1,'Mediana Anual Selic TOP 5 LP'!$A$2:$XDF$2,0),FALSE)=0,NA(),VLOOKUP(A264,'Mediana Anual Selic TOP 5 LP'!$A$2:$XFC$10000,MATCH(F$1,'Mediana Anual Selic TOP 5 LP'!$A$2:$XDF$2,0),FALSE))</f>
        <v>10</v>
      </c>
    </row>
    <row r="265" spans="1:6" x14ac:dyDescent="0.3">
      <c r="A265" s="20">
        <v>44944</v>
      </c>
      <c r="B265" s="21">
        <f>IF(VLOOKUP(A265,'Mediana Anual Selic TOP 5 LP'!$A$2:$XFC$10000,MATCH(B$1,'Mediana Anual Selic TOP 5 LP'!$A$2:$XDF$2,0),FALSE)=0,NA(),VLOOKUP(A265,'Mediana Anual Selic TOP 5 LP'!$A$2:$XFC$10000,MATCH(B$1,'Mediana Anual Selic TOP 5 LP'!$A$2:$XDF$2,0),FALSE))</f>
        <v>13.75</v>
      </c>
      <c r="C265" s="21">
        <f>IF(VLOOKUP(A265,'Mediana Anual Selic TOP 5 LP'!$A$2:$XFC$10000,MATCH(C$1,'Mediana Anual Selic TOP 5 LP'!$A$2:$XDF$2,0),FALSE)=0,NA(),VLOOKUP(A265,'Mediana Anual Selic TOP 5 LP'!$A$2:$XFC$10000,MATCH(C$1,'Mediana Anual Selic TOP 5 LP'!$A$2:$XDF$2,0),FALSE))</f>
        <v>11.75</v>
      </c>
      <c r="D265" s="21">
        <f>IF(VLOOKUP(A265,'Mediana Anual Selic TOP 5 LP'!$A$2:$XFC$10000,MATCH(D$1,'Mediana Anual Selic TOP 5 LP'!$A$2:$XDF$2,0),FALSE)=0,NA(),VLOOKUP(A265,'Mediana Anual Selic TOP 5 LP'!$A$2:$XFC$10000,MATCH(D$1,'Mediana Anual Selic TOP 5 LP'!$A$2:$XDF$2,0),FALSE))</f>
        <v>10</v>
      </c>
      <c r="E265" s="21">
        <f>IF(VLOOKUP(A265,'Mediana Anual Selic TOP 5 LP'!$A$2:$XFC$10000,MATCH(E$1,'Mediana Anual Selic TOP 5 LP'!$A$2:$XDF$2,0),FALSE)=0,NA(),VLOOKUP(A265,'Mediana Anual Selic TOP 5 LP'!$A$2:$XFC$10000,MATCH(E$1,'Mediana Anual Selic TOP 5 LP'!$A$2:$XDF$2,0),FALSE))</f>
        <v>10</v>
      </c>
      <c r="F265" s="21">
        <f>IF(VLOOKUP(A265,'Mediana Anual Selic TOP 5 LP'!$A$2:$XFC$10000,MATCH(F$1,'Mediana Anual Selic TOP 5 LP'!$A$2:$XDF$2,0),FALSE)=0,NA(),VLOOKUP(A265,'Mediana Anual Selic TOP 5 LP'!$A$2:$XFC$10000,MATCH(F$1,'Mediana Anual Selic TOP 5 LP'!$A$2:$XDF$2,0),FALSE))</f>
        <v>10</v>
      </c>
    </row>
    <row r="266" spans="1:6" x14ac:dyDescent="0.3">
      <c r="A266" s="20">
        <v>44945</v>
      </c>
      <c r="B266" s="21">
        <f>IF(VLOOKUP(A266,'Mediana Anual Selic TOP 5 LP'!$A$2:$XFC$10000,MATCH(B$1,'Mediana Anual Selic TOP 5 LP'!$A$2:$XDF$2,0),FALSE)=0,NA(),VLOOKUP(A266,'Mediana Anual Selic TOP 5 LP'!$A$2:$XFC$10000,MATCH(B$1,'Mediana Anual Selic TOP 5 LP'!$A$2:$XDF$2,0),FALSE))</f>
        <v>13.75</v>
      </c>
      <c r="C266" s="21">
        <f>IF(VLOOKUP(A266,'Mediana Anual Selic TOP 5 LP'!$A$2:$XFC$10000,MATCH(C$1,'Mediana Anual Selic TOP 5 LP'!$A$2:$XDF$2,0),FALSE)=0,NA(),VLOOKUP(A266,'Mediana Anual Selic TOP 5 LP'!$A$2:$XFC$10000,MATCH(C$1,'Mediana Anual Selic TOP 5 LP'!$A$2:$XDF$2,0),FALSE))</f>
        <v>11.75</v>
      </c>
      <c r="D266" s="21">
        <f>IF(VLOOKUP(A266,'Mediana Anual Selic TOP 5 LP'!$A$2:$XFC$10000,MATCH(D$1,'Mediana Anual Selic TOP 5 LP'!$A$2:$XDF$2,0),FALSE)=0,NA(),VLOOKUP(A266,'Mediana Anual Selic TOP 5 LP'!$A$2:$XFC$10000,MATCH(D$1,'Mediana Anual Selic TOP 5 LP'!$A$2:$XDF$2,0),FALSE))</f>
        <v>10</v>
      </c>
      <c r="E266" s="21">
        <f>IF(VLOOKUP(A266,'Mediana Anual Selic TOP 5 LP'!$A$2:$XFC$10000,MATCH(E$1,'Mediana Anual Selic TOP 5 LP'!$A$2:$XDF$2,0),FALSE)=0,NA(),VLOOKUP(A266,'Mediana Anual Selic TOP 5 LP'!$A$2:$XFC$10000,MATCH(E$1,'Mediana Anual Selic TOP 5 LP'!$A$2:$XDF$2,0),FALSE))</f>
        <v>10</v>
      </c>
      <c r="F266" s="21">
        <f>IF(VLOOKUP(A266,'Mediana Anual Selic TOP 5 LP'!$A$2:$XFC$10000,MATCH(F$1,'Mediana Anual Selic TOP 5 LP'!$A$2:$XDF$2,0),FALSE)=0,NA(),VLOOKUP(A266,'Mediana Anual Selic TOP 5 LP'!$A$2:$XFC$10000,MATCH(F$1,'Mediana Anual Selic TOP 5 LP'!$A$2:$XDF$2,0),FALSE))</f>
        <v>10</v>
      </c>
    </row>
    <row r="267" spans="1:6" x14ac:dyDescent="0.3">
      <c r="A267" s="20">
        <v>44946</v>
      </c>
      <c r="B267" s="21">
        <f>IF(VLOOKUP(A267,'Mediana Anual Selic TOP 5 LP'!$A$2:$XFC$10000,MATCH(B$1,'Mediana Anual Selic TOP 5 LP'!$A$2:$XDF$2,0),FALSE)=0,NA(),VLOOKUP(A267,'Mediana Anual Selic TOP 5 LP'!$A$2:$XFC$10000,MATCH(B$1,'Mediana Anual Selic TOP 5 LP'!$A$2:$XDF$2,0),FALSE))</f>
        <v>13.75</v>
      </c>
      <c r="C267" s="21">
        <f>IF(VLOOKUP(A267,'Mediana Anual Selic TOP 5 LP'!$A$2:$XFC$10000,MATCH(C$1,'Mediana Anual Selic TOP 5 LP'!$A$2:$XDF$2,0),FALSE)=0,NA(),VLOOKUP(A267,'Mediana Anual Selic TOP 5 LP'!$A$2:$XFC$10000,MATCH(C$1,'Mediana Anual Selic TOP 5 LP'!$A$2:$XDF$2,0),FALSE))</f>
        <v>11.75</v>
      </c>
      <c r="D267" s="21">
        <f>IF(VLOOKUP(A267,'Mediana Anual Selic TOP 5 LP'!$A$2:$XFC$10000,MATCH(D$1,'Mediana Anual Selic TOP 5 LP'!$A$2:$XDF$2,0),FALSE)=0,NA(),VLOOKUP(A267,'Mediana Anual Selic TOP 5 LP'!$A$2:$XFC$10000,MATCH(D$1,'Mediana Anual Selic TOP 5 LP'!$A$2:$XDF$2,0),FALSE))</f>
        <v>10</v>
      </c>
      <c r="E267" s="21">
        <f>IF(VLOOKUP(A267,'Mediana Anual Selic TOP 5 LP'!$A$2:$XFC$10000,MATCH(E$1,'Mediana Anual Selic TOP 5 LP'!$A$2:$XDF$2,0),FALSE)=0,NA(),VLOOKUP(A267,'Mediana Anual Selic TOP 5 LP'!$A$2:$XFC$10000,MATCH(E$1,'Mediana Anual Selic TOP 5 LP'!$A$2:$XDF$2,0),FALSE))</f>
        <v>10</v>
      </c>
      <c r="F267" s="21">
        <f>IF(VLOOKUP(A267,'Mediana Anual Selic TOP 5 LP'!$A$2:$XFC$10000,MATCH(F$1,'Mediana Anual Selic TOP 5 LP'!$A$2:$XDF$2,0),FALSE)=0,NA(),VLOOKUP(A267,'Mediana Anual Selic TOP 5 LP'!$A$2:$XFC$10000,MATCH(F$1,'Mediana Anual Selic TOP 5 LP'!$A$2:$XDF$2,0),FALSE))</f>
        <v>10</v>
      </c>
    </row>
    <row r="268" spans="1:6" x14ac:dyDescent="0.3">
      <c r="A268" s="20">
        <v>44949</v>
      </c>
      <c r="B268" s="21">
        <f>IF(VLOOKUP(A268,'Mediana Anual Selic TOP 5 LP'!$A$2:$XFC$10000,MATCH(B$1,'Mediana Anual Selic TOP 5 LP'!$A$2:$XDF$2,0),FALSE)=0,NA(),VLOOKUP(A268,'Mediana Anual Selic TOP 5 LP'!$A$2:$XFC$10000,MATCH(B$1,'Mediana Anual Selic TOP 5 LP'!$A$2:$XDF$2,0),FALSE))</f>
        <v>13.75</v>
      </c>
      <c r="C268" s="21">
        <f>IF(VLOOKUP(A268,'Mediana Anual Selic TOP 5 LP'!$A$2:$XFC$10000,MATCH(C$1,'Mediana Anual Selic TOP 5 LP'!$A$2:$XDF$2,0),FALSE)=0,NA(),VLOOKUP(A268,'Mediana Anual Selic TOP 5 LP'!$A$2:$XFC$10000,MATCH(C$1,'Mediana Anual Selic TOP 5 LP'!$A$2:$XDF$2,0),FALSE))</f>
        <v>11.75</v>
      </c>
      <c r="D268" s="21">
        <f>IF(VLOOKUP(A268,'Mediana Anual Selic TOP 5 LP'!$A$2:$XFC$10000,MATCH(D$1,'Mediana Anual Selic TOP 5 LP'!$A$2:$XDF$2,0),FALSE)=0,NA(),VLOOKUP(A268,'Mediana Anual Selic TOP 5 LP'!$A$2:$XFC$10000,MATCH(D$1,'Mediana Anual Selic TOP 5 LP'!$A$2:$XDF$2,0),FALSE))</f>
        <v>10</v>
      </c>
      <c r="E268" s="21">
        <f>IF(VLOOKUP(A268,'Mediana Anual Selic TOP 5 LP'!$A$2:$XFC$10000,MATCH(E$1,'Mediana Anual Selic TOP 5 LP'!$A$2:$XDF$2,0),FALSE)=0,NA(),VLOOKUP(A268,'Mediana Anual Selic TOP 5 LP'!$A$2:$XFC$10000,MATCH(E$1,'Mediana Anual Selic TOP 5 LP'!$A$2:$XDF$2,0),FALSE))</f>
        <v>10</v>
      </c>
      <c r="F268" s="21">
        <f>IF(VLOOKUP(A268,'Mediana Anual Selic TOP 5 LP'!$A$2:$XFC$10000,MATCH(F$1,'Mediana Anual Selic TOP 5 LP'!$A$2:$XDF$2,0),FALSE)=0,NA(),VLOOKUP(A268,'Mediana Anual Selic TOP 5 LP'!$A$2:$XFC$10000,MATCH(F$1,'Mediana Anual Selic TOP 5 LP'!$A$2:$XDF$2,0),FALSE))</f>
        <v>10</v>
      </c>
    </row>
    <row r="269" spans="1:6" x14ac:dyDescent="0.3">
      <c r="A269" s="20">
        <v>44950</v>
      </c>
      <c r="B269" s="21">
        <f>IF(VLOOKUP(A269,'Mediana Anual Selic TOP 5 LP'!$A$2:$XFC$10000,MATCH(B$1,'Mediana Anual Selic TOP 5 LP'!$A$2:$XDF$2,0),FALSE)=0,NA(),VLOOKUP(A269,'Mediana Anual Selic TOP 5 LP'!$A$2:$XFC$10000,MATCH(B$1,'Mediana Anual Selic TOP 5 LP'!$A$2:$XDF$2,0),FALSE))</f>
        <v>13.75</v>
      </c>
      <c r="C269" s="21">
        <f>IF(VLOOKUP(A269,'Mediana Anual Selic TOP 5 LP'!$A$2:$XFC$10000,MATCH(C$1,'Mediana Anual Selic TOP 5 LP'!$A$2:$XDF$2,0),FALSE)=0,NA(),VLOOKUP(A269,'Mediana Anual Selic TOP 5 LP'!$A$2:$XFC$10000,MATCH(C$1,'Mediana Anual Selic TOP 5 LP'!$A$2:$XDF$2,0),FALSE))</f>
        <v>11.75</v>
      </c>
      <c r="D269" s="21">
        <f>IF(VLOOKUP(A269,'Mediana Anual Selic TOP 5 LP'!$A$2:$XFC$10000,MATCH(D$1,'Mediana Anual Selic TOP 5 LP'!$A$2:$XDF$2,0),FALSE)=0,NA(),VLOOKUP(A269,'Mediana Anual Selic TOP 5 LP'!$A$2:$XFC$10000,MATCH(D$1,'Mediana Anual Selic TOP 5 LP'!$A$2:$XDF$2,0),FALSE))</f>
        <v>10</v>
      </c>
      <c r="E269" s="21">
        <f>IF(VLOOKUP(A269,'Mediana Anual Selic TOP 5 LP'!$A$2:$XFC$10000,MATCH(E$1,'Mediana Anual Selic TOP 5 LP'!$A$2:$XDF$2,0),FALSE)=0,NA(),VLOOKUP(A269,'Mediana Anual Selic TOP 5 LP'!$A$2:$XFC$10000,MATCH(E$1,'Mediana Anual Selic TOP 5 LP'!$A$2:$XDF$2,0),FALSE))</f>
        <v>10</v>
      </c>
      <c r="F269" s="21">
        <f>IF(VLOOKUP(A269,'Mediana Anual Selic TOP 5 LP'!$A$2:$XFC$10000,MATCH(F$1,'Mediana Anual Selic TOP 5 LP'!$A$2:$XDF$2,0),FALSE)=0,NA(),VLOOKUP(A269,'Mediana Anual Selic TOP 5 LP'!$A$2:$XFC$10000,MATCH(F$1,'Mediana Anual Selic TOP 5 LP'!$A$2:$XDF$2,0),FALSE))</f>
        <v>10</v>
      </c>
    </row>
    <row r="270" spans="1:6" x14ac:dyDescent="0.3">
      <c r="A270" s="20">
        <v>44951</v>
      </c>
      <c r="B270" s="21">
        <f>IF(VLOOKUP(A270,'Mediana Anual Selic TOP 5 LP'!$A$2:$XFC$10000,MATCH(B$1,'Mediana Anual Selic TOP 5 LP'!$A$2:$XDF$2,0),FALSE)=0,NA(),VLOOKUP(A270,'Mediana Anual Selic TOP 5 LP'!$A$2:$XFC$10000,MATCH(B$1,'Mediana Anual Selic TOP 5 LP'!$A$2:$XDF$2,0),FALSE))</f>
        <v>13.75</v>
      </c>
      <c r="C270" s="21">
        <f>IF(VLOOKUP(A270,'Mediana Anual Selic TOP 5 LP'!$A$2:$XFC$10000,MATCH(C$1,'Mediana Anual Selic TOP 5 LP'!$A$2:$XDF$2,0),FALSE)=0,NA(),VLOOKUP(A270,'Mediana Anual Selic TOP 5 LP'!$A$2:$XFC$10000,MATCH(C$1,'Mediana Anual Selic TOP 5 LP'!$A$2:$XDF$2,0),FALSE))</f>
        <v>11.75</v>
      </c>
      <c r="D270" s="21">
        <f>IF(VLOOKUP(A270,'Mediana Anual Selic TOP 5 LP'!$A$2:$XFC$10000,MATCH(D$1,'Mediana Anual Selic TOP 5 LP'!$A$2:$XDF$2,0),FALSE)=0,NA(),VLOOKUP(A270,'Mediana Anual Selic TOP 5 LP'!$A$2:$XFC$10000,MATCH(D$1,'Mediana Anual Selic TOP 5 LP'!$A$2:$XDF$2,0),FALSE))</f>
        <v>10</v>
      </c>
      <c r="E270" s="21">
        <f>IF(VLOOKUP(A270,'Mediana Anual Selic TOP 5 LP'!$A$2:$XFC$10000,MATCH(E$1,'Mediana Anual Selic TOP 5 LP'!$A$2:$XDF$2,0),FALSE)=0,NA(),VLOOKUP(A270,'Mediana Anual Selic TOP 5 LP'!$A$2:$XFC$10000,MATCH(E$1,'Mediana Anual Selic TOP 5 LP'!$A$2:$XDF$2,0),FALSE))</f>
        <v>10</v>
      </c>
      <c r="F270" s="21">
        <f>IF(VLOOKUP(A270,'Mediana Anual Selic TOP 5 LP'!$A$2:$XFC$10000,MATCH(F$1,'Mediana Anual Selic TOP 5 LP'!$A$2:$XDF$2,0),FALSE)=0,NA(),VLOOKUP(A270,'Mediana Anual Selic TOP 5 LP'!$A$2:$XFC$10000,MATCH(F$1,'Mediana Anual Selic TOP 5 LP'!$A$2:$XDF$2,0),FALSE))</f>
        <v>10</v>
      </c>
    </row>
    <row r="271" spans="1:6" x14ac:dyDescent="0.3">
      <c r="A271" s="20">
        <v>44952</v>
      </c>
      <c r="B271" s="21">
        <f>IF(VLOOKUP(A271,'Mediana Anual Selic TOP 5 LP'!$A$2:$XFC$10000,MATCH(B$1,'Mediana Anual Selic TOP 5 LP'!$A$2:$XDF$2,0),FALSE)=0,NA(),VLOOKUP(A271,'Mediana Anual Selic TOP 5 LP'!$A$2:$XFC$10000,MATCH(B$1,'Mediana Anual Selic TOP 5 LP'!$A$2:$XDF$2,0),FALSE))</f>
        <v>13.5</v>
      </c>
      <c r="C271" s="21">
        <f>IF(VLOOKUP(A271,'Mediana Anual Selic TOP 5 LP'!$A$2:$XFC$10000,MATCH(C$1,'Mediana Anual Selic TOP 5 LP'!$A$2:$XDF$2,0),FALSE)=0,NA(),VLOOKUP(A271,'Mediana Anual Selic TOP 5 LP'!$A$2:$XFC$10000,MATCH(C$1,'Mediana Anual Selic TOP 5 LP'!$A$2:$XDF$2,0),FALSE))</f>
        <v>11.75</v>
      </c>
      <c r="D271" s="21">
        <f>IF(VLOOKUP(A271,'Mediana Anual Selic TOP 5 LP'!$A$2:$XFC$10000,MATCH(D$1,'Mediana Anual Selic TOP 5 LP'!$A$2:$XDF$2,0),FALSE)=0,NA(),VLOOKUP(A271,'Mediana Anual Selic TOP 5 LP'!$A$2:$XFC$10000,MATCH(D$1,'Mediana Anual Selic TOP 5 LP'!$A$2:$XDF$2,0),FALSE))</f>
        <v>10</v>
      </c>
      <c r="E271" s="21">
        <f>IF(VLOOKUP(A271,'Mediana Anual Selic TOP 5 LP'!$A$2:$XFC$10000,MATCH(E$1,'Mediana Anual Selic TOP 5 LP'!$A$2:$XDF$2,0),FALSE)=0,NA(),VLOOKUP(A271,'Mediana Anual Selic TOP 5 LP'!$A$2:$XFC$10000,MATCH(E$1,'Mediana Anual Selic TOP 5 LP'!$A$2:$XDF$2,0),FALSE))</f>
        <v>10</v>
      </c>
      <c r="F271" s="21">
        <f>IF(VLOOKUP(A271,'Mediana Anual Selic TOP 5 LP'!$A$2:$XFC$10000,MATCH(F$1,'Mediana Anual Selic TOP 5 LP'!$A$2:$XDF$2,0),FALSE)=0,NA(),VLOOKUP(A271,'Mediana Anual Selic TOP 5 LP'!$A$2:$XFC$10000,MATCH(F$1,'Mediana Anual Selic TOP 5 LP'!$A$2:$XDF$2,0),FALSE))</f>
        <v>10</v>
      </c>
    </row>
    <row r="272" spans="1:6" x14ac:dyDescent="0.3">
      <c r="A272" s="20">
        <v>44953</v>
      </c>
      <c r="B272" s="21">
        <f>IF(VLOOKUP(A272,'Mediana Anual Selic TOP 5 LP'!$A$2:$XFC$10000,MATCH(B$1,'Mediana Anual Selic TOP 5 LP'!$A$2:$XDF$2,0),FALSE)=0,NA(),VLOOKUP(A272,'Mediana Anual Selic TOP 5 LP'!$A$2:$XFC$10000,MATCH(B$1,'Mediana Anual Selic TOP 5 LP'!$A$2:$XDF$2,0),FALSE))</f>
        <v>13.75</v>
      </c>
      <c r="C272" s="21">
        <f>IF(VLOOKUP(A272,'Mediana Anual Selic TOP 5 LP'!$A$2:$XFC$10000,MATCH(C$1,'Mediana Anual Selic TOP 5 LP'!$A$2:$XDF$2,0),FALSE)=0,NA(),VLOOKUP(A272,'Mediana Anual Selic TOP 5 LP'!$A$2:$XFC$10000,MATCH(C$1,'Mediana Anual Selic TOP 5 LP'!$A$2:$XDF$2,0),FALSE))</f>
        <v>12</v>
      </c>
      <c r="D272" s="21">
        <f>IF(VLOOKUP(A272,'Mediana Anual Selic TOP 5 LP'!$A$2:$XFC$10000,MATCH(D$1,'Mediana Anual Selic TOP 5 LP'!$A$2:$XDF$2,0),FALSE)=0,NA(),VLOOKUP(A272,'Mediana Anual Selic TOP 5 LP'!$A$2:$XFC$10000,MATCH(D$1,'Mediana Anual Selic TOP 5 LP'!$A$2:$XDF$2,0),FALSE))</f>
        <v>10</v>
      </c>
      <c r="E272" s="21">
        <f>IF(VLOOKUP(A272,'Mediana Anual Selic TOP 5 LP'!$A$2:$XFC$10000,MATCH(E$1,'Mediana Anual Selic TOP 5 LP'!$A$2:$XDF$2,0),FALSE)=0,NA(),VLOOKUP(A272,'Mediana Anual Selic TOP 5 LP'!$A$2:$XFC$10000,MATCH(E$1,'Mediana Anual Selic TOP 5 LP'!$A$2:$XDF$2,0),FALSE))</f>
        <v>10</v>
      </c>
      <c r="F272" s="21">
        <f>IF(VLOOKUP(A272,'Mediana Anual Selic TOP 5 LP'!$A$2:$XFC$10000,MATCH(F$1,'Mediana Anual Selic TOP 5 LP'!$A$2:$XDF$2,0),FALSE)=0,NA(),VLOOKUP(A272,'Mediana Anual Selic TOP 5 LP'!$A$2:$XFC$10000,MATCH(F$1,'Mediana Anual Selic TOP 5 LP'!$A$2:$XDF$2,0),FALSE))</f>
        <v>10</v>
      </c>
    </row>
    <row r="273" spans="1:6" x14ac:dyDescent="0.3">
      <c r="A273" s="20">
        <v>44956</v>
      </c>
      <c r="B273" s="21">
        <f>IF(VLOOKUP(A273,'Mediana Anual Selic TOP 5 LP'!$A$2:$XFC$10000,MATCH(B$1,'Mediana Anual Selic TOP 5 LP'!$A$2:$XDF$2,0),FALSE)=0,NA(),VLOOKUP(A273,'Mediana Anual Selic TOP 5 LP'!$A$2:$XFC$10000,MATCH(B$1,'Mediana Anual Selic TOP 5 LP'!$A$2:$XDF$2,0),FALSE))</f>
        <v>13.75</v>
      </c>
      <c r="C273" s="21">
        <f>IF(VLOOKUP(A273,'Mediana Anual Selic TOP 5 LP'!$A$2:$XFC$10000,MATCH(C$1,'Mediana Anual Selic TOP 5 LP'!$A$2:$XDF$2,0),FALSE)=0,NA(),VLOOKUP(A273,'Mediana Anual Selic TOP 5 LP'!$A$2:$XFC$10000,MATCH(C$1,'Mediana Anual Selic TOP 5 LP'!$A$2:$XDF$2,0),FALSE))</f>
        <v>12</v>
      </c>
      <c r="D273" s="21">
        <f>IF(VLOOKUP(A273,'Mediana Anual Selic TOP 5 LP'!$A$2:$XFC$10000,MATCH(D$1,'Mediana Anual Selic TOP 5 LP'!$A$2:$XDF$2,0),FALSE)=0,NA(),VLOOKUP(A273,'Mediana Anual Selic TOP 5 LP'!$A$2:$XFC$10000,MATCH(D$1,'Mediana Anual Selic TOP 5 LP'!$A$2:$XDF$2,0),FALSE))</f>
        <v>10</v>
      </c>
      <c r="E273" s="21">
        <f>IF(VLOOKUP(A273,'Mediana Anual Selic TOP 5 LP'!$A$2:$XFC$10000,MATCH(E$1,'Mediana Anual Selic TOP 5 LP'!$A$2:$XDF$2,0),FALSE)=0,NA(),VLOOKUP(A273,'Mediana Anual Selic TOP 5 LP'!$A$2:$XFC$10000,MATCH(E$1,'Mediana Anual Selic TOP 5 LP'!$A$2:$XDF$2,0),FALSE))</f>
        <v>10</v>
      </c>
      <c r="F273" s="21">
        <f>IF(VLOOKUP(A273,'Mediana Anual Selic TOP 5 LP'!$A$2:$XFC$10000,MATCH(F$1,'Mediana Anual Selic TOP 5 LP'!$A$2:$XDF$2,0),FALSE)=0,NA(),VLOOKUP(A273,'Mediana Anual Selic TOP 5 LP'!$A$2:$XFC$10000,MATCH(F$1,'Mediana Anual Selic TOP 5 LP'!$A$2:$XDF$2,0),FALSE))</f>
        <v>10</v>
      </c>
    </row>
    <row r="274" spans="1:6" x14ac:dyDescent="0.3">
      <c r="A274" s="20">
        <v>44957</v>
      </c>
      <c r="B274" s="21">
        <f>IF(VLOOKUP(A274,'Mediana Anual Selic TOP 5 LP'!$A$2:$XFC$10000,MATCH(B$1,'Mediana Anual Selic TOP 5 LP'!$A$2:$XDF$2,0),FALSE)=0,NA(),VLOOKUP(A274,'Mediana Anual Selic TOP 5 LP'!$A$2:$XFC$10000,MATCH(B$1,'Mediana Anual Selic TOP 5 LP'!$A$2:$XDF$2,0),FALSE))</f>
        <v>12.5</v>
      </c>
      <c r="C274" s="21">
        <f>IF(VLOOKUP(A274,'Mediana Anual Selic TOP 5 LP'!$A$2:$XFC$10000,MATCH(C$1,'Mediana Anual Selic TOP 5 LP'!$A$2:$XDF$2,0),FALSE)=0,NA(),VLOOKUP(A274,'Mediana Anual Selic TOP 5 LP'!$A$2:$XFC$10000,MATCH(C$1,'Mediana Anual Selic TOP 5 LP'!$A$2:$XDF$2,0),FALSE))</f>
        <v>10</v>
      </c>
      <c r="D274" s="21">
        <f>IF(VLOOKUP(A274,'Mediana Anual Selic TOP 5 LP'!$A$2:$XFC$10000,MATCH(D$1,'Mediana Anual Selic TOP 5 LP'!$A$2:$XDF$2,0),FALSE)=0,NA(),VLOOKUP(A274,'Mediana Anual Selic TOP 5 LP'!$A$2:$XFC$10000,MATCH(D$1,'Mediana Anual Selic TOP 5 LP'!$A$2:$XDF$2,0),FALSE))</f>
        <v>9.25</v>
      </c>
      <c r="E274" s="21">
        <f>IF(VLOOKUP(A274,'Mediana Anual Selic TOP 5 LP'!$A$2:$XFC$10000,MATCH(E$1,'Mediana Anual Selic TOP 5 LP'!$A$2:$XDF$2,0),FALSE)=0,NA(),VLOOKUP(A274,'Mediana Anual Selic TOP 5 LP'!$A$2:$XFC$10000,MATCH(E$1,'Mediana Anual Selic TOP 5 LP'!$A$2:$XDF$2,0),FALSE))</f>
        <v>9</v>
      </c>
      <c r="F274" s="21">
        <f>IF(VLOOKUP(A274,'Mediana Anual Selic TOP 5 LP'!$A$2:$XFC$10000,MATCH(F$1,'Mediana Anual Selic TOP 5 LP'!$A$2:$XDF$2,0),FALSE)=0,NA(),VLOOKUP(A274,'Mediana Anual Selic TOP 5 LP'!$A$2:$XFC$10000,MATCH(F$1,'Mediana Anual Selic TOP 5 LP'!$A$2:$XDF$2,0),FALSE))</f>
        <v>10</v>
      </c>
    </row>
    <row r="275" spans="1:6" x14ac:dyDescent="0.3">
      <c r="A275" s="20">
        <v>44958</v>
      </c>
      <c r="B275" s="21">
        <f>IF(VLOOKUP(A275,'Mediana Anual Selic TOP 5 LP'!$A$2:$XFC$10000,MATCH(B$1,'Mediana Anual Selic TOP 5 LP'!$A$2:$XDF$2,0),FALSE)=0,NA(),VLOOKUP(A275,'Mediana Anual Selic TOP 5 LP'!$A$2:$XFC$10000,MATCH(B$1,'Mediana Anual Selic TOP 5 LP'!$A$2:$XDF$2,0),FALSE))</f>
        <v>12.5</v>
      </c>
      <c r="C275" s="21">
        <f>IF(VLOOKUP(A275,'Mediana Anual Selic TOP 5 LP'!$A$2:$XFC$10000,MATCH(C$1,'Mediana Anual Selic TOP 5 LP'!$A$2:$XDF$2,0),FALSE)=0,NA(),VLOOKUP(A275,'Mediana Anual Selic TOP 5 LP'!$A$2:$XFC$10000,MATCH(C$1,'Mediana Anual Selic TOP 5 LP'!$A$2:$XDF$2,0),FALSE))</f>
        <v>10</v>
      </c>
      <c r="D275" s="21">
        <f>IF(VLOOKUP(A275,'Mediana Anual Selic TOP 5 LP'!$A$2:$XFC$10000,MATCH(D$1,'Mediana Anual Selic TOP 5 LP'!$A$2:$XDF$2,0),FALSE)=0,NA(),VLOOKUP(A275,'Mediana Anual Selic TOP 5 LP'!$A$2:$XFC$10000,MATCH(D$1,'Mediana Anual Selic TOP 5 LP'!$A$2:$XDF$2,0),FALSE))</f>
        <v>9.25</v>
      </c>
      <c r="E275" s="21">
        <f>IF(VLOOKUP(A275,'Mediana Anual Selic TOP 5 LP'!$A$2:$XFC$10000,MATCH(E$1,'Mediana Anual Selic TOP 5 LP'!$A$2:$XDF$2,0),FALSE)=0,NA(),VLOOKUP(A275,'Mediana Anual Selic TOP 5 LP'!$A$2:$XFC$10000,MATCH(E$1,'Mediana Anual Selic TOP 5 LP'!$A$2:$XDF$2,0),FALSE))</f>
        <v>9</v>
      </c>
      <c r="F275" s="21">
        <f>IF(VLOOKUP(A275,'Mediana Anual Selic TOP 5 LP'!$A$2:$XFC$10000,MATCH(F$1,'Mediana Anual Selic TOP 5 LP'!$A$2:$XDF$2,0),FALSE)=0,NA(),VLOOKUP(A275,'Mediana Anual Selic TOP 5 LP'!$A$2:$XFC$10000,MATCH(F$1,'Mediana Anual Selic TOP 5 LP'!$A$2:$XDF$2,0),FALSE))</f>
        <v>10</v>
      </c>
    </row>
    <row r="276" spans="1:6" x14ac:dyDescent="0.3">
      <c r="A276" s="20">
        <v>44959</v>
      </c>
      <c r="B276" s="21">
        <f>IF(VLOOKUP(A276,'Mediana Anual Selic TOP 5 LP'!$A$2:$XFC$10000,MATCH(B$1,'Mediana Anual Selic TOP 5 LP'!$A$2:$XDF$2,0),FALSE)=0,NA(),VLOOKUP(A276,'Mediana Anual Selic TOP 5 LP'!$A$2:$XFC$10000,MATCH(B$1,'Mediana Anual Selic TOP 5 LP'!$A$2:$XDF$2,0),FALSE))</f>
        <v>12.5</v>
      </c>
      <c r="C276" s="21">
        <f>IF(VLOOKUP(A276,'Mediana Anual Selic TOP 5 LP'!$A$2:$XFC$10000,MATCH(C$1,'Mediana Anual Selic TOP 5 LP'!$A$2:$XDF$2,0),FALSE)=0,NA(),VLOOKUP(A276,'Mediana Anual Selic TOP 5 LP'!$A$2:$XFC$10000,MATCH(C$1,'Mediana Anual Selic TOP 5 LP'!$A$2:$XDF$2,0),FALSE))</f>
        <v>10</v>
      </c>
      <c r="D276" s="21">
        <f>IF(VLOOKUP(A276,'Mediana Anual Selic TOP 5 LP'!$A$2:$XFC$10000,MATCH(D$1,'Mediana Anual Selic TOP 5 LP'!$A$2:$XDF$2,0),FALSE)=0,NA(),VLOOKUP(A276,'Mediana Anual Selic TOP 5 LP'!$A$2:$XFC$10000,MATCH(D$1,'Mediana Anual Selic TOP 5 LP'!$A$2:$XDF$2,0),FALSE))</f>
        <v>9.25</v>
      </c>
      <c r="E276" s="21">
        <f>IF(VLOOKUP(A276,'Mediana Anual Selic TOP 5 LP'!$A$2:$XFC$10000,MATCH(E$1,'Mediana Anual Selic TOP 5 LP'!$A$2:$XDF$2,0),FALSE)=0,NA(),VLOOKUP(A276,'Mediana Anual Selic TOP 5 LP'!$A$2:$XFC$10000,MATCH(E$1,'Mediana Anual Selic TOP 5 LP'!$A$2:$XDF$2,0),FALSE))</f>
        <v>9</v>
      </c>
      <c r="F276" s="21">
        <f>IF(VLOOKUP(A276,'Mediana Anual Selic TOP 5 LP'!$A$2:$XFC$10000,MATCH(F$1,'Mediana Anual Selic TOP 5 LP'!$A$2:$XDF$2,0),FALSE)=0,NA(),VLOOKUP(A276,'Mediana Anual Selic TOP 5 LP'!$A$2:$XFC$10000,MATCH(F$1,'Mediana Anual Selic TOP 5 LP'!$A$2:$XDF$2,0),FALSE))</f>
        <v>10</v>
      </c>
    </row>
    <row r="277" spans="1:6" x14ac:dyDescent="0.3">
      <c r="A277" s="20">
        <v>44960</v>
      </c>
      <c r="B277" s="21">
        <f>IF(VLOOKUP(A277,'Mediana Anual Selic TOP 5 LP'!$A$2:$XFC$10000,MATCH(B$1,'Mediana Anual Selic TOP 5 LP'!$A$2:$XDF$2,0),FALSE)=0,NA(),VLOOKUP(A277,'Mediana Anual Selic TOP 5 LP'!$A$2:$XFC$10000,MATCH(B$1,'Mediana Anual Selic TOP 5 LP'!$A$2:$XDF$2,0),FALSE))</f>
        <v>12.5</v>
      </c>
      <c r="C277" s="21">
        <f>IF(VLOOKUP(A277,'Mediana Anual Selic TOP 5 LP'!$A$2:$XFC$10000,MATCH(C$1,'Mediana Anual Selic TOP 5 LP'!$A$2:$XDF$2,0),FALSE)=0,NA(),VLOOKUP(A277,'Mediana Anual Selic TOP 5 LP'!$A$2:$XFC$10000,MATCH(C$1,'Mediana Anual Selic TOP 5 LP'!$A$2:$XDF$2,0),FALSE))</f>
        <v>10</v>
      </c>
      <c r="D277" s="21">
        <f>IF(VLOOKUP(A277,'Mediana Anual Selic TOP 5 LP'!$A$2:$XFC$10000,MATCH(D$1,'Mediana Anual Selic TOP 5 LP'!$A$2:$XDF$2,0),FALSE)=0,NA(),VLOOKUP(A277,'Mediana Anual Selic TOP 5 LP'!$A$2:$XFC$10000,MATCH(D$1,'Mediana Anual Selic TOP 5 LP'!$A$2:$XDF$2,0),FALSE))</f>
        <v>9.25</v>
      </c>
      <c r="E277" s="21">
        <f>IF(VLOOKUP(A277,'Mediana Anual Selic TOP 5 LP'!$A$2:$XFC$10000,MATCH(E$1,'Mediana Anual Selic TOP 5 LP'!$A$2:$XDF$2,0),FALSE)=0,NA(),VLOOKUP(A277,'Mediana Anual Selic TOP 5 LP'!$A$2:$XFC$10000,MATCH(E$1,'Mediana Anual Selic TOP 5 LP'!$A$2:$XDF$2,0),FALSE))</f>
        <v>9</v>
      </c>
      <c r="F277" s="21">
        <f>IF(VLOOKUP(A277,'Mediana Anual Selic TOP 5 LP'!$A$2:$XFC$10000,MATCH(F$1,'Mediana Anual Selic TOP 5 LP'!$A$2:$XDF$2,0),FALSE)=0,NA(),VLOOKUP(A277,'Mediana Anual Selic TOP 5 LP'!$A$2:$XFC$10000,MATCH(F$1,'Mediana Anual Selic TOP 5 LP'!$A$2:$XDF$2,0),FALSE))</f>
        <v>9.5</v>
      </c>
    </row>
    <row r="278" spans="1:6" x14ac:dyDescent="0.3">
      <c r="A278" s="20">
        <v>44963</v>
      </c>
      <c r="B278" s="21">
        <f>IF(VLOOKUP(A278,'Mediana Anual Selic TOP 5 LP'!$A$2:$XFC$10000,MATCH(B$1,'Mediana Anual Selic TOP 5 LP'!$A$2:$XDF$2,0),FALSE)=0,NA(),VLOOKUP(A278,'Mediana Anual Selic TOP 5 LP'!$A$2:$XFC$10000,MATCH(B$1,'Mediana Anual Selic TOP 5 LP'!$A$2:$XDF$2,0),FALSE))</f>
        <v>12.375</v>
      </c>
      <c r="C278" s="21">
        <f>IF(VLOOKUP(A278,'Mediana Anual Selic TOP 5 LP'!$A$2:$XFC$10000,MATCH(C$1,'Mediana Anual Selic TOP 5 LP'!$A$2:$XDF$2,0),FALSE)=0,NA(),VLOOKUP(A278,'Mediana Anual Selic TOP 5 LP'!$A$2:$XFC$10000,MATCH(C$1,'Mediana Anual Selic TOP 5 LP'!$A$2:$XDF$2,0),FALSE))</f>
        <v>9.75</v>
      </c>
      <c r="D278" s="21">
        <f>IF(VLOOKUP(A278,'Mediana Anual Selic TOP 5 LP'!$A$2:$XFC$10000,MATCH(D$1,'Mediana Anual Selic TOP 5 LP'!$A$2:$XDF$2,0),FALSE)=0,NA(),VLOOKUP(A278,'Mediana Anual Selic TOP 5 LP'!$A$2:$XFC$10000,MATCH(D$1,'Mediana Anual Selic TOP 5 LP'!$A$2:$XDF$2,0),FALSE))</f>
        <v>9.125</v>
      </c>
      <c r="E278" s="21">
        <f>IF(VLOOKUP(A278,'Mediana Anual Selic TOP 5 LP'!$A$2:$XFC$10000,MATCH(E$1,'Mediana Anual Selic TOP 5 LP'!$A$2:$XDF$2,0),FALSE)=0,NA(),VLOOKUP(A278,'Mediana Anual Selic TOP 5 LP'!$A$2:$XFC$10000,MATCH(E$1,'Mediana Anual Selic TOP 5 LP'!$A$2:$XDF$2,0),FALSE))</f>
        <v>8.75</v>
      </c>
      <c r="F278" s="21">
        <f>IF(VLOOKUP(A278,'Mediana Anual Selic TOP 5 LP'!$A$2:$XFC$10000,MATCH(F$1,'Mediana Anual Selic TOP 5 LP'!$A$2:$XDF$2,0),FALSE)=0,NA(),VLOOKUP(A278,'Mediana Anual Selic TOP 5 LP'!$A$2:$XFC$10000,MATCH(F$1,'Mediana Anual Selic TOP 5 LP'!$A$2:$XDF$2,0),FALSE))</f>
        <v>9</v>
      </c>
    </row>
    <row r="279" spans="1:6" x14ac:dyDescent="0.3">
      <c r="A279" s="20">
        <v>44964</v>
      </c>
      <c r="B279" s="21">
        <f>IF(VLOOKUP(A279,'Mediana Anual Selic TOP 5 LP'!$A$2:$XFC$10000,MATCH(B$1,'Mediana Anual Selic TOP 5 LP'!$A$2:$XDF$2,0),FALSE)=0,NA(),VLOOKUP(A279,'Mediana Anual Selic TOP 5 LP'!$A$2:$XFC$10000,MATCH(B$1,'Mediana Anual Selic TOP 5 LP'!$A$2:$XDF$2,0),FALSE))</f>
        <v>12.375</v>
      </c>
      <c r="C279" s="21">
        <f>IF(VLOOKUP(A279,'Mediana Anual Selic TOP 5 LP'!$A$2:$XFC$10000,MATCH(C$1,'Mediana Anual Selic TOP 5 LP'!$A$2:$XDF$2,0),FALSE)=0,NA(),VLOOKUP(A279,'Mediana Anual Selic TOP 5 LP'!$A$2:$XFC$10000,MATCH(C$1,'Mediana Anual Selic TOP 5 LP'!$A$2:$XDF$2,0),FALSE))</f>
        <v>9.75</v>
      </c>
      <c r="D279" s="21">
        <f>IF(VLOOKUP(A279,'Mediana Anual Selic TOP 5 LP'!$A$2:$XFC$10000,MATCH(D$1,'Mediana Anual Selic TOP 5 LP'!$A$2:$XDF$2,0),FALSE)=0,NA(),VLOOKUP(A279,'Mediana Anual Selic TOP 5 LP'!$A$2:$XFC$10000,MATCH(D$1,'Mediana Anual Selic TOP 5 LP'!$A$2:$XDF$2,0),FALSE))</f>
        <v>9.125</v>
      </c>
      <c r="E279" s="21">
        <f>IF(VLOOKUP(A279,'Mediana Anual Selic TOP 5 LP'!$A$2:$XFC$10000,MATCH(E$1,'Mediana Anual Selic TOP 5 LP'!$A$2:$XDF$2,0),FALSE)=0,NA(),VLOOKUP(A279,'Mediana Anual Selic TOP 5 LP'!$A$2:$XFC$10000,MATCH(E$1,'Mediana Anual Selic TOP 5 LP'!$A$2:$XDF$2,0),FALSE))</f>
        <v>8.75</v>
      </c>
      <c r="F279" s="21">
        <f>IF(VLOOKUP(A279,'Mediana Anual Selic TOP 5 LP'!$A$2:$XFC$10000,MATCH(F$1,'Mediana Anual Selic TOP 5 LP'!$A$2:$XDF$2,0),FALSE)=0,NA(),VLOOKUP(A279,'Mediana Anual Selic TOP 5 LP'!$A$2:$XFC$10000,MATCH(F$1,'Mediana Anual Selic TOP 5 LP'!$A$2:$XDF$2,0),FALSE))</f>
        <v>9</v>
      </c>
    </row>
    <row r="280" spans="1:6" x14ac:dyDescent="0.3">
      <c r="A280" s="20">
        <v>44965</v>
      </c>
      <c r="B280" s="21">
        <f>IF(VLOOKUP(A280,'Mediana Anual Selic TOP 5 LP'!$A$2:$XFC$10000,MATCH(B$1,'Mediana Anual Selic TOP 5 LP'!$A$2:$XDF$2,0),FALSE)=0,NA(),VLOOKUP(A280,'Mediana Anual Selic TOP 5 LP'!$A$2:$XFC$10000,MATCH(B$1,'Mediana Anual Selic TOP 5 LP'!$A$2:$XDF$2,0),FALSE))</f>
        <v>12.375</v>
      </c>
      <c r="C280" s="21">
        <f>IF(VLOOKUP(A280,'Mediana Anual Selic TOP 5 LP'!$A$2:$XFC$10000,MATCH(C$1,'Mediana Anual Selic TOP 5 LP'!$A$2:$XDF$2,0),FALSE)=0,NA(),VLOOKUP(A280,'Mediana Anual Selic TOP 5 LP'!$A$2:$XFC$10000,MATCH(C$1,'Mediana Anual Selic TOP 5 LP'!$A$2:$XDF$2,0),FALSE))</f>
        <v>9.75</v>
      </c>
      <c r="D280" s="21">
        <f>IF(VLOOKUP(A280,'Mediana Anual Selic TOP 5 LP'!$A$2:$XFC$10000,MATCH(D$1,'Mediana Anual Selic TOP 5 LP'!$A$2:$XDF$2,0),FALSE)=0,NA(),VLOOKUP(A280,'Mediana Anual Selic TOP 5 LP'!$A$2:$XFC$10000,MATCH(D$1,'Mediana Anual Selic TOP 5 LP'!$A$2:$XDF$2,0),FALSE))</f>
        <v>9.125</v>
      </c>
      <c r="E280" s="21">
        <f>IF(VLOOKUP(A280,'Mediana Anual Selic TOP 5 LP'!$A$2:$XFC$10000,MATCH(E$1,'Mediana Anual Selic TOP 5 LP'!$A$2:$XDF$2,0),FALSE)=0,NA(),VLOOKUP(A280,'Mediana Anual Selic TOP 5 LP'!$A$2:$XFC$10000,MATCH(E$1,'Mediana Anual Selic TOP 5 LP'!$A$2:$XDF$2,0),FALSE))</f>
        <v>8.75</v>
      </c>
      <c r="F280" s="21">
        <f>IF(VLOOKUP(A280,'Mediana Anual Selic TOP 5 LP'!$A$2:$XFC$10000,MATCH(F$1,'Mediana Anual Selic TOP 5 LP'!$A$2:$XDF$2,0),FALSE)=0,NA(),VLOOKUP(A280,'Mediana Anual Selic TOP 5 LP'!$A$2:$XFC$10000,MATCH(F$1,'Mediana Anual Selic TOP 5 LP'!$A$2:$XDF$2,0),FALSE))</f>
        <v>9</v>
      </c>
    </row>
    <row r="281" spans="1:6" x14ac:dyDescent="0.3">
      <c r="A281" s="20">
        <v>44966</v>
      </c>
      <c r="B281" s="21">
        <f>IF(VLOOKUP(A281,'Mediana Anual Selic TOP 5 LP'!$A$2:$XFC$10000,MATCH(B$1,'Mediana Anual Selic TOP 5 LP'!$A$2:$XDF$2,0),FALSE)=0,NA(),VLOOKUP(A281,'Mediana Anual Selic TOP 5 LP'!$A$2:$XFC$10000,MATCH(B$1,'Mediana Anual Selic TOP 5 LP'!$A$2:$XDF$2,0),FALSE))</f>
        <v>12.375</v>
      </c>
      <c r="C281" s="21">
        <f>IF(VLOOKUP(A281,'Mediana Anual Selic TOP 5 LP'!$A$2:$XFC$10000,MATCH(C$1,'Mediana Anual Selic TOP 5 LP'!$A$2:$XDF$2,0),FALSE)=0,NA(),VLOOKUP(A281,'Mediana Anual Selic TOP 5 LP'!$A$2:$XFC$10000,MATCH(C$1,'Mediana Anual Selic TOP 5 LP'!$A$2:$XDF$2,0),FALSE))</f>
        <v>9.75</v>
      </c>
      <c r="D281" s="21">
        <f>IF(VLOOKUP(A281,'Mediana Anual Selic TOP 5 LP'!$A$2:$XFC$10000,MATCH(D$1,'Mediana Anual Selic TOP 5 LP'!$A$2:$XDF$2,0),FALSE)=0,NA(),VLOOKUP(A281,'Mediana Anual Selic TOP 5 LP'!$A$2:$XFC$10000,MATCH(D$1,'Mediana Anual Selic TOP 5 LP'!$A$2:$XDF$2,0),FALSE))</f>
        <v>9.125</v>
      </c>
      <c r="E281" s="21">
        <f>IF(VLOOKUP(A281,'Mediana Anual Selic TOP 5 LP'!$A$2:$XFC$10000,MATCH(E$1,'Mediana Anual Selic TOP 5 LP'!$A$2:$XDF$2,0),FALSE)=0,NA(),VLOOKUP(A281,'Mediana Anual Selic TOP 5 LP'!$A$2:$XFC$10000,MATCH(E$1,'Mediana Anual Selic TOP 5 LP'!$A$2:$XDF$2,0),FALSE))</f>
        <v>8.75</v>
      </c>
      <c r="F281" s="21">
        <f>IF(VLOOKUP(A281,'Mediana Anual Selic TOP 5 LP'!$A$2:$XFC$10000,MATCH(F$1,'Mediana Anual Selic TOP 5 LP'!$A$2:$XDF$2,0),FALSE)=0,NA(),VLOOKUP(A281,'Mediana Anual Selic TOP 5 LP'!$A$2:$XFC$10000,MATCH(F$1,'Mediana Anual Selic TOP 5 LP'!$A$2:$XDF$2,0),FALSE))</f>
        <v>9</v>
      </c>
    </row>
    <row r="282" spans="1:6" x14ac:dyDescent="0.3">
      <c r="A282" s="20">
        <v>44967</v>
      </c>
      <c r="B282" s="21">
        <f>IF(VLOOKUP(A282,'Mediana Anual Selic TOP 5 LP'!$A$2:$XFC$10000,MATCH(B$1,'Mediana Anual Selic TOP 5 LP'!$A$2:$XDF$2,0),FALSE)=0,NA(),VLOOKUP(A282,'Mediana Anual Selic TOP 5 LP'!$A$2:$XFC$10000,MATCH(B$1,'Mediana Anual Selic TOP 5 LP'!$A$2:$XDF$2,0),FALSE))</f>
        <v>12.5</v>
      </c>
      <c r="C282" s="21">
        <f>IF(VLOOKUP(A282,'Mediana Anual Selic TOP 5 LP'!$A$2:$XFC$10000,MATCH(C$1,'Mediana Anual Selic TOP 5 LP'!$A$2:$XDF$2,0),FALSE)=0,NA(),VLOOKUP(A282,'Mediana Anual Selic TOP 5 LP'!$A$2:$XFC$10000,MATCH(C$1,'Mediana Anual Selic TOP 5 LP'!$A$2:$XDF$2,0),FALSE))</f>
        <v>10</v>
      </c>
      <c r="D282" s="21">
        <f>IF(VLOOKUP(A282,'Mediana Anual Selic TOP 5 LP'!$A$2:$XFC$10000,MATCH(D$1,'Mediana Anual Selic TOP 5 LP'!$A$2:$XDF$2,0),FALSE)=0,NA(),VLOOKUP(A282,'Mediana Anual Selic TOP 5 LP'!$A$2:$XFC$10000,MATCH(D$1,'Mediana Anual Selic TOP 5 LP'!$A$2:$XDF$2,0),FALSE))</f>
        <v>9.5</v>
      </c>
      <c r="E282" s="21">
        <f>IF(VLOOKUP(A282,'Mediana Anual Selic TOP 5 LP'!$A$2:$XFC$10000,MATCH(E$1,'Mediana Anual Selic TOP 5 LP'!$A$2:$XDF$2,0),FALSE)=0,NA(),VLOOKUP(A282,'Mediana Anual Selic TOP 5 LP'!$A$2:$XFC$10000,MATCH(E$1,'Mediana Anual Selic TOP 5 LP'!$A$2:$XDF$2,0),FALSE))</f>
        <v>9.5</v>
      </c>
      <c r="F282" s="21">
        <f>IF(VLOOKUP(A282,'Mediana Anual Selic TOP 5 LP'!$A$2:$XFC$10000,MATCH(F$1,'Mediana Anual Selic TOP 5 LP'!$A$2:$XDF$2,0),FALSE)=0,NA(),VLOOKUP(A282,'Mediana Anual Selic TOP 5 LP'!$A$2:$XFC$10000,MATCH(F$1,'Mediana Anual Selic TOP 5 LP'!$A$2:$XDF$2,0),FALSE))</f>
        <v>9.75</v>
      </c>
    </row>
    <row r="283" spans="1:6" x14ac:dyDescent="0.3">
      <c r="A283" s="20">
        <v>44970</v>
      </c>
      <c r="B283" s="21">
        <f>IF(VLOOKUP(A283,'Mediana Anual Selic TOP 5 LP'!$A$2:$XFC$10000,MATCH(B$1,'Mediana Anual Selic TOP 5 LP'!$A$2:$XDF$2,0),FALSE)=0,NA(),VLOOKUP(A283,'Mediana Anual Selic TOP 5 LP'!$A$2:$XFC$10000,MATCH(B$1,'Mediana Anual Selic TOP 5 LP'!$A$2:$XDF$2,0),FALSE))</f>
        <v>12.5</v>
      </c>
      <c r="C283" s="21">
        <f>IF(VLOOKUP(A283,'Mediana Anual Selic TOP 5 LP'!$A$2:$XFC$10000,MATCH(C$1,'Mediana Anual Selic TOP 5 LP'!$A$2:$XDF$2,0),FALSE)=0,NA(),VLOOKUP(A283,'Mediana Anual Selic TOP 5 LP'!$A$2:$XFC$10000,MATCH(C$1,'Mediana Anual Selic TOP 5 LP'!$A$2:$XDF$2,0),FALSE))</f>
        <v>10</v>
      </c>
      <c r="D283" s="21">
        <f>IF(VLOOKUP(A283,'Mediana Anual Selic TOP 5 LP'!$A$2:$XFC$10000,MATCH(D$1,'Mediana Anual Selic TOP 5 LP'!$A$2:$XDF$2,0),FALSE)=0,NA(),VLOOKUP(A283,'Mediana Anual Selic TOP 5 LP'!$A$2:$XFC$10000,MATCH(D$1,'Mediana Anual Selic TOP 5 LP'!$A$2:$XDF$2,0),FALSE))</f>
        <v>9.75</v>
      </c>
      <c r="E283" s="21">
        <f>IF(VLOOKUP(A283,'Mediana Anual Selic TOP 5 LP'!$A$2:$XFC$10000,MATCH(E$1,'Mediana Anual Selic TOP 5 LP'!$A$2:$XDF$2,0),FALSE)=0,NA(),VLOOKUP(A283,'Mediana Anual Selic TOP 5 LP'!$A$2:$XFC$10000,MATCH(E$1,'Mediana Anual Selic TOP 5 LP'!$A$2:$XDF$2,0),FALSE))</f>
        <v>9.75</v>
      </c>
      <c r="F283" s="21">
        <f>IF(VLOOKUP(A283,'Mediana Anual Selic TOP 5 LP'!$A$2:$XFC$10000,MATCH(F$1,'Mediana Anual Selic TOP 5 LP'!$A$2:$XDF$2,0),FALSE)=0,NA(),VLOOKUP(A283,'Mediana Anual Selic TOP 5 LP'!$A$2:$XFC$10000,MATCH(F$1,'Mediana Anual Selic TOP 5 LP'!$A$2:$XDF$2,0),FALSE))</f>
        <v>9.75</v>
      </c>
    </row>
    <row r="284" spans="1:6" x14ac:dyDescent="0.3">
      <c r="A284" s="20">
        <v>44971</v>
      </c>
      <c r="B284" s="21">
        <f>IF(VLOOKUP(A284,'Mediana Anual Selic TOP 5 LP'!$A$2:$XFC$10000,MATCH(B$1,'Mediana Anual Selic TOP 5 LP'!$A$2:$XDF$2,0),FALSE)=0,NA(),VLOOKUP(A284,'Mediana Anual Selic TOP 5 LP'!$A$2:$XFC$10000,MATCH(B$1,'Mediana Anual Selic TOP 5 LP'!$A$2:$XDF$2,0),FALSE))</f>
        <v>12.5</v>
      </c>
      <c r="C284" s="21">
        <f>IF(VLOOKUP(A284,'Mediana Anual Selic TOP 5 LP'!$A$2:$XFC$10000,MATCH(C$1,'Mediana Anual Selic TOP 5 LP'!$A$2:$XDF$2,0),FALSE)=0,NA(),VLOOKUP(A284,'Mediana Anual Selic TOP 5 LP'!$A$2:$XFC$10000,MATCH(C$1,'Mediana Anual Selic TOP 5 LP'!$A$2:$XDF$2,0),FALSE))</f>
        <v>10</v>
      </c>
      <c r="D284" s="21">
        <f>IF(VLOOKUP(A284,'Mediana Anual Selic TOP 5 LP'!$A$2:$XFC$10000,MATCH(D$1,'Mediana Anual Selic TOP 5 LP'!$A$2:$XDF$2,0),FALSE)=0,NA(),VLOOKUP(A284,'Mediana Anual Selic TOP 5 LP'!$A$2:$XFC$10000,MATCH(D$1,'Mediana Anual Selic TOP 5 LP'!$A$2:$XDF$2,0),FALSE))</f>
        <v>9.75</v>
      </c>
      <c r="E284" s="21">
        <f>IF(VLOOKUP(A284,'Mediana Anual Selic TOP 5 LP'!$A$2:$XFC$10000,MATCH(E$1,'Mediana Anual Selic TOP 5 LP'!$A$2:$XDF$2,0),FALSE)=0,NA(),VLOOKUP(A284,'Mediana Anual Selic TOP 5 LP'!$A$2:$XFC$10000,MATCH(E$1,'Mediana Anual Selic TOP 5 LP'!$A$2:$XDF$2,0),FALSE))</f>
        <v>9.75</v>
      </c>
      <c r="F284" s="21">
        <f>IF(VLOOKUP(A284,'Mediana Anual Selic TOP 5 LP'!$A$2:$XFC$10000,MATCH(F$1,'Mediana Anual Selic TOP 5 LP'!$A$2:$XDF$2,0),FALSE)=0,NA(),VLOOKUP(A284,'Mediana Anual Selic TOP 5 LP'!$A$2:$XFC$10000,MATCH(F$1,'Mediana Anual Selic TOP 5 LP'!$A$2:$XDF$2,0),FALSE))</f>
        <v>9.75</v>
      </c>
    </row>
    <row r="285" spans="1:6" x14ac:dyDescent="0.3">
      <c r="A285" s="20">
        <v>44972</v>
      </c>
      <c r="B285" s="21">
        <f>IF(VLOOKUP(A285,'Mediana Anual Selic TOP 5 LP'!$A$2:$XFC$10000,MATCH(B$1,'Mediana Anual Selic TOP 5 LP'!$A$2:$XDF$2,0),FALSE)=0,NA(),VLOOKUP(A285,'Mediana Anual Selic TOP 5 LP'!$A$2:$XFC$10000,MATCH(B$1,'Mediana Anual Selic TOP 5 LP'!$A$2:$XDF$2,0),FALSE))</f>
        <v>12.5</v>
      </c>
      <c r="C285" s="21">
        <f>IF(VLOOKUP(A285,'Mediana Anual Selic TOP 5 LP'!$A$2:$XFC$10000,MATCH(C$1,'Mediana Anual Selic TOP 5 LP'!$A$2:$XDF$2,0),FALSE)=0,NA(),VLOOKUP(A285,'Mediana Anual Selic TOP 5 LP'!$A$2:$XFC$10000,MATCH(C$1,'Mediana Anual Selic TOP 5 LP'!$A$2:$XDF$2,0),FALSE))</f>
        <v>10</v>
      </c>
      <c r="D285" s="21">
        <f>IF(VLOOKUP(A285,'Mediana Anual Selic TOP 5 LP'!$A$2:$XFC$10000,MATCH(D$1,'Mediana Anual Selic TOP 5 LP'!$A$2:$XDF$2,0),FALSE)=0,NA(),VLOOKUP(A285,'Mediana Anual Selic TOP 5 LP'!$A$2:$XFC$10000,MATCH(D$1,'Mediana Anual Selic TOP 5 LP'!$A$2:$XDF$2,0),FALSE))</f>
        <v>9.75</v>
      </c>
      <c r="E285" s="21">
        <f>IF(VLOOKUP(A285,'Mediana Anual Selic TOP 5 LP'!$A$2:$XFC$10000,MATCH(E$1,'Mediana Anual Selic TOP 5 LP'!$A$2:$XDF$2,0),FALSE)=0,NA(),VLOOKUP(A285,'Mediana Anual Selic TOP 5 LP'!$A$2:$XFC$10000,MATCH(E$1,'Mediana Anual Selic TOP 5 LP'!$A$2:$XDF$2,0),FALSE))</f>
        <v>9.75</v>
      </c>
      <c r="F285" s="21">
        <f>IF(VLOOKUP(A285,'Mediana Anual Selic TOP 5 LP'!$A$2:$XFC$10000,MATCH(F$1,'Mediana Anual Selic TOP 5 LP'!$A$2:$XDF$2,0),FALSE)=0,NA(),VLOOKUP(A285,'Mediana Anual Selic TOP 5 LP'!$A$2:$XFC$10000,MATCH(F$1,'Mediana Anual Selic TOP 5 LP'!$A$2:$XDF$2,0),FALSE))</f>
        <v>9.75</v>
      </c>
    </row>
    <row r="286" spans="1:6" x14ac:dyDescent="0.3">
      <c r="A286" s="20">
        <v>44973</v>
      </c>
      <c r="B286" s="21">
        <f>IF(VLOOKUP(A286,'Mediana Anual Selic TOP 5 LP'!$A$2:$XFC$10000,MATCH(B$1,'Mediana Anual Selic TOP 5 LP'!$A$2:$XDF$2,0),FALSE)=0,NA(),VLOOKUP(A286,'Mediana Anual Selic TOP 5 LP'!$A$2:$XFC$10000,MATCH(B$1,'Mediana Anual Selic TOP 5 LP'!$A$2:$XDF$2,0),FALSE))</f>
        <v>12.5</v>
      </c>
      <c r="C286" s="21">
        <f>IF(VLOOKUP(A286,'Mediana Anual Selic TOP 5 LP'!$A$2:$XFC$10000,MATCH(C$1,'Mediana Anual Selic TOP 5 LP'!$A$2:$XDF$2,0),FALSE)=0,NA(),VLOOKUP(A286,'Mediana Anual Selic TOP 5 LP'!$A$2:$XFC$10000,MATCH(C$1,'Mediana Anual Selic TOP 5 LP'!$A$2:$XDF$2,0),FALSE))</f>
        <v>10</v>
      </c>
      <c r="D286" s="21">
        <f>IF(VLOOKUP(A286,'Mediana Anual Selic TOP 5 LP'!$A$2:$XFC$10000,MATCH(D$1,'Mediana Anual Selic TOP 5 LP'!$A$2:$XDF$2,0),FALSE)=0,NA(),VLOOKUP(A286,'Mediana Anual Selic TOP 5 LP'!$A$2:$XFC$10000,MATCH(D$1,'Mediana Anual Selic TOP 5 LP'!$A$2:$XDF$2,0),FALSE))</f>
        <v>9.75</v>
      </c>
      <c r="E286" s="21">
        <f>IF(VLOOKUP(A286,'Mediana Anual Selic TOP 5 LP'!$A$2:$XFC$10000,MATCH(E$1,'Mediana Anual Selic TOP 5 LP'!$A$2:$XDF$2,0),FALSE)=0,NA(),VLOOKUP(A286,'Mediana Anual Selic TOP 5 LP'!$A$2:$XFC$10000,MATCH(E$1,'Mediana Anual Selic TOP 5 LP'!$A$2:$XDF$2,0),FALSE))</f>
        <v>9.75</v>
      </c>
      <c r="F286" s="21">
        <f>IF(VLOOKUP(A286,'Mediana Anual Selic TOP 5 LP'!$A$2:$XFC$10000,MATCH(F$1,'Mediana Anual Selic TOP 5 LP'!$A$2:$XDF$2,0),FALSE)=0,NA(),VLOOKUP(A286,'Mediana Anual Selic TOP 5 LP'!$A$2:$XFC$10000,MATCH(F$1,'Mediana Anual Selic TOP 5 LP'!$A$2:$XDF$2,0),FALSE))</f>
        <v>9.75</v>
      </c>
    </row>
    <row r="287" spans="1:6" x14ac:dyDescent="0.3">
      <c r="A287" s="20">
        <v>44974</v>
      </c>
      <c r="B287" s="21">
        <f>IF(VLOOKUP(A287,'Mediana Anual Selic TOP 5 LP'!$A$2:$XFC$10000,MATCH(B$1,'Mediana Anual Selic TOP 5 LP'!$A$2:$XDF$2,0),FALSE)=0,NA(),VLOOKUP(A287,'Mediana Anual Selic TOP 5 LP'!$A$2:$XFC$10000,MATCH(B$1,'Mediana Anual Selic TOP 5 LP'!$A$2:$XDF$2,0),FALSE))</f>
        <v>12.5</v>
      </c>
      <c r="C287" s="21">
        <f>IF(VLOOKUP(A287,'Mediana Anual Selic TOP 5 LP'!$A$2:$XFC$10000,MATCH(C$1,'Mediana Anual Selic TOP 5 LP'!$A$2:$XDF$2,0),FALSE)=0,NA(),VLOOKUP(A287,'Mediana Anual Selic TOP 5 LP'!$A$2:$XFC$10000,MATCH(C$1,'Mediana Anual Selic TOP 5 LP'!$A$2:$XDF$2,0),FALSE))</f>
        <v>10</v>
      </c>
      <c r="D287" s="21">
        <f>IF(VLOOKUP(A287,'Mediana Anual Selic TOP 5 LP'!$A$2:$XFC$10000,MATCH(D$1,'Mediana Anual Selic TOP 5 LP'!$A$2:$XDF$2,0),FALSE)=0,NA(),VLOOKUP(A287,'Mediana Anual Selic TOP 5 LP'!$A$2:$XFC$10000,MATCH(D$1,'Mediana Anual Selic TOP 5 LP'!$A$2:$XDF$2,0),FALSE))</f>
        <v>9.5</v>
      </c>
      <c r="E287" s="21">
        <f>IF(VLOOKUP(A287,'Mediana Anual Selic TOP 5 LP'!$A$2:$XFC$10000,MATCH(E$1,'Mediana Anual Selic TOP 5 LP'!$A$2:$XDF$2,0),FALSE)=0,NA(),VLOOKUP(A287,'Mediana Anual Selic TOP 5 LP'!$A$2:$XFC$10000,MATCH(E$1,'Mediana Anual Selic TOP 5 LP'!$A$2:$XDF$2,0),FALSE))</f>
        <v>9.5</v>
      </c>
      <c r="F287" s="21">
        <f>IF(VLOOKUP(A287,'Mediana Anual Selic TOP 5 LP'!$A$2:$XFC$10000,MATCH(F$1,'Mediana Anual Selic TOP 5 LP'!$A$2:$XDF$2,0),FALSE)=0,NA(),VLOOKUP(A287,'Mediana Anual Selic TOP 5 LP'!$A$2:$XFC$10000,MATCH(F$1,'Mediana Anual Selic TOP 5 LP'!$A$2:$XDF$2,0),FALSE))</f>
        <v>9.75</v>
      </c>
    </row>
    <row r="288" spans="1:6" x14ac:dyDescent="0.3">
      <c r="A288" s="20">
        <v>44979</v>
      </c>
      <c r="B288" s="21">
        <f>IF(VLOOKUP(A288,'Mediana Anual Selic TOP 5 LP'!$A$2:$XFC$10000,MATCH(B$1,'Mediana Anual Selic TOP 5 LP'!$A$2:$XDF$2,0),FALSE)=0,NA(),VLOOKUP(A288,'Mediana Anual Selic TOP 5 LP'!$A$2:$XFC$10000,MATCH(B$1,'Mediana Anual Selic TOP 5 LP'!$A$2:$XDF$2,0),FALSE))</f>
        <v>12.5</v>
      </c>
      <c r="C288" s="21">
        <f>IF(VLOOKUP(A288,'Mediana Anual Selic TOP 5 LP'!$A$2:$XFC$10000,MATCH(C$1,'Mediana Anual Selic TOP 5 LP'!$A$2:$XDF$2,0),FALSE)=0,NA(),VLOOKUP(A288,'Mediana Anual Selic TOP 5 LP'!$A$2:$XFC$10000,MATCH(C$1,'Mediana Anual Selic TOP 5 LP'!$A$2:$XDF$2,0),FALSE))</f>
        <v>10</v>
      </c>
      <c r="D288" s="21">
        <f>IF(VLOOKUP(A288,'Mediana Anual Selic TOP 5 LP'!$A$2:$XFC$10000,MATCH(D$1,'Mediana Anual Selic TOP 5 LP'!$A$2:$XDF$2,0),FALSE)=0,NA(),VLOOKUP(A288,'Mediana Anual Selic TOP 5 LP'!$A$2:$XFC$10000,MATCH(D$1,'Mediana Anual Selic TOP 5 LP'!$A$2:$XDF$2,0),FALSE))</f>
        <v>9.5</v>
      </c>
      <c r="E288" s="21">
        <f>IF(VLOOKUP(A288,'Mediana Anual Selic TOP 5 LP'!$A$2:$XFC$10000,MATCH(E$1,'Mediana Anual Selic TOP 5 LP'!$A$2:$XDF$2,0),FALSE)=0,NA(),VLOOKUP(A288,'Mediana Anual Selic TOP 5 LP'!$A$2:$XFC$10000,MATCH(E$1,'Mediana Anual Selic TOP 5 LP'!$A$2:$XDF$2,0),FALSE))</f>
        <v>9.5</v>
      </c>
      <c r="F288" s="21">
        <f>IF(VLOOKUP(A288,'Mediana Anual Selic TOP 5 LP'!$A$2:$XFC$10000,MATCH(F$1,'Mediana Anual Selic TOP 5 LP'!$A$2:$XDF$2,0),FALSE)=0,NA(),VLOOKUP(A288,'Mediana Anual Selic TOP 5 LP'!$A$2:$XFC$10000,MATCH(F$1,'Mediana Anual Selic TOP 5 LP'!$A$2:$XDF$2,0),FALSE))</f>
        <v>9.75</v>
      </c>
    </row>
    <row r="289" spans="1:6" x14ac:dyDescent="0.3">
      <c r="A289" s="20">
        <v>44980</v>
      </c>
      <c r="B289" s="21">
        <f>IF(VLOOKUP(A289,'Mediana Anual Selic TOP 5 LP'!$A$2:$XFC$10000,MATCH(B$1,'Mediana Anual Selic TOP 5 LP'!$A$2:$XDF$2,0),FALSE)=0,NA(),VLOOKUP(A289,'Mediana Anual Selic TOP 5 LP'!$A$2:$XFC$10000,MATCH(B$1,'Mediana Anual Selic TOP 5 LP'!$A$2:$XDF$2,0),FALSE))</f>
        <v>12.5</v>
      </c>
      <c r="C289" s="21">
        <f>IF(VLOOKUP(A289,'Mediana Anual Selic TOP 5 LP'!$A$2:$XFC$10000,MATCH(C$1,'Mediana Anual Selic TOP 5 LP'!$A$2:$XDF$2,0),FALSE)=0,NA(),VLOOKUP(A289,'Mediana Anual Selic TOP 5 LP'!$A$2:$XFC$10000,MATCH(C$1,'Mediana Anual Selic TOP 5 LP'!$A$2:$XDF$2,0),FALSE))</f>
        <v>10</v>
      </c>
      <c r="D289" s="21">
        <f>IF(VLOOKUP(A289,'Mediana Anual Selic TOP 5 LP'!$A$2:$XFC$10000,MATCH(D$1,'Mediana Anual Selic TOP 5 LP'!$A$2:$XDF$2,0),FALSE)=0,NA(),VLOOKUP(A289,'Mediana Anual Selic TOP 5 LP'!$A$2:$XFC$10000,MATCH(D$1,'Mediana Anual Selic TOP 5 LP'!$A$2:$XDF$2,0),FALSE))</f>
        <v>9.5</v>
      </c>
      <c r="E289" s="21">
        <f>IF(VLOOKUP(A289,'Mediana Anual Selic TOP 5 LP'!$A$2:$XFC$10000,MATCH(E$1,'Mediana Anual Selic TOP 5 LP'!$A$2:$XDF$2,0),FALSE)=0,NA(),VLOOKUP(A289,'Mediana Anual Selic TOP 5 LP'!$A$2:$XFC$10000,MATCH(E$1,'Mediana Anual Selic TOP 5 LP'!$A$2:$XDF$2,0),FALSE))</f>
        <v>9.5</v>
      </c>
      <c r="F289" s="21">
        <f>IF(VLOOKUP(A289,'Mediana Anual Selic TOP 5 LP'!$A$2:$XFC$10000,MATCH(F$1,'Mediana Anual Selic TOP 5 LP'!$A$2:$XDF$2,0),FALSE)=0,NA(),VLOOKUP(A289,'Mediana Anual Selic TOP 5 LP'!$A$2:$XFC$10000,MATCH(F$1,'Mediana Anual Selic TOP 5 LP'!$A$2:$XDF$2,0),FALSE))</f>
        <v>9.75</v>
      </c>
    </row>
    <row r="290" spans="1:6" x14ac:dyDescent="0.3">
      <c r="A290" s="20">
        <v>44981</v>
      </c>
      <c r="B290" s="21">
        <f>IF(VLOOKUP(A290,'Mediana Anual Selic TOP 5 LP'!$A$2:$XFC$10000,MATCH(B$1,'Mediana Anual Selic TOP 5 LP'!$A$2:$XDF$2,0),FALSE)=0,NA(),VLOOKUP(A290,'Mediana Anual Selic TOP 5 LP'!$A$2:$XFC$10000,MATCH(B$1,'Mediana Anual Selic TOP 5 LP'!$A$2:$XDF$2,0),FALSE))</f>
        <v>12.5</v>
      </c>
      <c r="C290" s="21">
        <f>IF(VLOOKUP(A290,'Mediana Anual Selic TOP 5 LP'!$A$2:$XFC$10000,MATCH(C$1,'Mediana Anual Selic TOP 5 LP'!$A$2:$XDF$2,0),FALSE)=0,NA(),VLOOKUP(A290,'Mediana Anual Selic TOP 5 LP'!$A$2:$XFC$10000,MATCH(C$1,'Mediana Anual Selic TOP 5 LP'!$A$2:$XDF$2,0),FALSE))</f>
        <v>10</v>
      </c>
      <c r="D290" s="21">
        <f>IF(VLOOKUP(A290,'Mediana Anual Selic TOP 5 LP'!$A$2:$XFC$10000,MATCH(D$1,'Mediana Anual Selic TOP 5 LP'!$A$2:$XDF$2,0),FALSE)=0,NA(),VLOOKUP(A290,'Mediana Anual Selic TOP 5 LP'!$A$2:$XFC$10000,MATCH(D$1,'Mediana Anual Selic TOP 5 LP'!$A$2:$XDF$2,0),FALSE))</f>
        <v>9.5</v>
      </c>
      <c r="E290" s="21">
        <f>IF(VLOOKUP(A290,'Mediana Anual Selic TOP 5 LP'!$A$2:$XFC$10000,MATCH(E$1,'Mediana Anual Selic TOP 5 LP'!$A$2:$XDF$2,0),FALSE)=0,NA(),VLOOKUP(A290,'Mediana Anual Selic TOP 5 LP'!$A$2:$XFC$10000,MATCH(E$1,'Mediana Anual Selic TOP 5 LP'!$A$2:$XDF$2,0),FALSE))</f>
        <v>9.5</v>
      </c>
      <c r="F290" s="21">
        <f>IF(VLOOKUP(A290,'Mediana Anual Selic TOP 5 LP'!$A$2:$XFC$10000,MATCH(F$1,'Mediana Anual Selic TOP 5 LP'!$A$2:$XDF$2,0),FALSE)=0,NA(),VLOOKUP(A290,'Mediana Anual Selic TOP 5 LP'!$A$2:$XFC$10000,MATCH(F$1,'Mediana Anual Selic TOP 5 LP'!$A$2:$XDF$2,0),FALSE))</f>
        <v>9.75</v>
      </c>
    </row>
    <row r="291" spans="1:6" x14ac:dyDescent="0.3">
      <c r="A291" s="20">
        <v>44984</v>
      </c>
      <c r="B291" s="21">
        <f>IF(VLOOKUP(A291,'Mediana Anual Selic TOP 5 LP'!$A$2:$XFC$10000,MATCH(B$1,'Mediana Anual Selic TOP 5 LP'!$A$2:$XDF$2,0),FALSE)=0,NA(),VLOOKUP(A291,'Mediana Anual Selic TOP 5 LP'!$A$2:$XFC$10000,MATCH(B$1,'Mediana Anual Selic TOP 5 LP'!$A$2:$XDF$2,0),FALSE))</f>
        <v>12.5</v>
      </c>
      <c r="C291" s="21">
        <f>IF(VLOOKUP(A291,'Mediana Anual Selic TOP 5 LP'!$A$2:$XFC$10000,MATCH(C$1,'Mediana Anual Selic TOP 5 LP'!$A$2:$XDF$2,0),FALSE)=0,NA(),VLOOKUP(A291,'Mediana Anual Selic TOP 5 LP'!$A$2:$XFC$10000,MATCH(C$1,'Mediana Anual Selic TOP 5 LP'!$A$2:$XDF$2,0),FALSE))</f>
        <v>10</v>
      </c>
      <c r="D291" s="21">
        <f>IF(VLOOKUP(A291,'Mediana Anual Selic TOP 5 LP'!$A$2:$XFC$10000,MATCH(D$1,'Mediana Anual Selic TOP 5 LP'!$A$2:$XDF$2,0),FALSE)=0,NA(),VLOOKUP(A291,'Mediana Anual Selic TOP 5 LP'!$A$2:$XFC$10000,MATCH(D$1,'Mediana Anual Selic TOP 5 LP'!$A$2:$XDF$2,0),FALSE))</f>
        <v>9.5</v>
      </c>
      <c r="E291" s="21">
        <f>IF(VLOOKUP(A291,'Mediana Anual Selic TOP 5 LP'!$A$2:$XFC$10000,MATCH(E$1,'Mediana Anual Selic TOP 5 LP'!$A$2:$XDF$2,0),FALSE)=0,NA(),VLOOKUP(A291,'Mediana Anual Selic TOP 5 LP'!$A$2:$XFC$10000,MATCH(E$1,'Mediana Anual Selic TOP 5 LP'!$A$2:$XDF$2,0),FALSE))</f>
        <v>9.5</v>
      </c>
      <c r="F291" s="21">
        <f>IF(VLOOKUP(A291,'Mediana Anual Selic TOP 5 LP'!$A$2:$XFC$10000,MATCH(F$1,'Mediana Anual Selic TOP 5 LP'!$A$2:$XDF$2,0),FALSE)=0,NA(),VLOOKUP(A291,'Mediana Anual Selic TOP 5 LP'!$A$2:$XFC$10000,MATCH(F$1,'Mediana Anual Selic TOP 5 LP'!$A$2:$XDF$2,0),FALSE))</f>
        <v>9.75</v>
      </c>
    </row>
    <row r="292" spans="1:6" x14ac:dyDescent="0.3">
      <c r="A292" s="20">
        <v>44985</v>
      </c>
      <c r="B292" s="21">
        <f>IF(VLOOKUP(A292,'Mediana Anual Selic TOP 5 LP'!$A$2:$XFC$10000,MATCH(B$1,'Mediana Anual Selic TOP 5 LP'!$A$2:$XDF$2,0),FALSE)=0,NA(),VLOOKUP(A292,'Mediana Anual Selic TOP 5 LP'!$A$2:$XFC$10000,MATCH(B$1,'Mediana Anual Selic TOP 5 LP'!$A$2:$XDF$2,0),FALSE))</f>
        <v>12.5</v>
      </c>
      <c r="C292" s="21">
        <f>IF(VLOOKUP(A292,'Mediana Anual Selic TOP 5 LP'!$A$2:$XFC$10000,MATCH(C$1,'Mediana Anual Selic TOP 5 LP'!$A$2:$XDF$2,0),FALSE)=0,NA(),VLOOKUP(A292,'Mediana Anual Selic TOP 5 LP'!$A$2:$XFC$10000,MATCH(C$1,'Mediana Anual Selic TOP 5 LP'!$A$2:$XDF$2,0),FALSE))</f>
        <v>10</v>
      </c>
      <c r="D292" s="21">
        <f>IF(VLOOKUP(A292,'Mediana Anual Selic TOP 5 LP'!$A$2:$XFC$10000,MATCH(D$1,'Mediana Anual Selic TOP 5 LP'!$A$2:$XDF$2,0),FALSE)=0,NA(),VLOOKUP(A292,'Mediana Anual Selic TOP 5 LP'!$A$2:$XFC$10000,MATCH(D$1,'Mediana Anual Selic TOP 5 LP'!$A$2:$XDF$2,0),FALSE))</f>
        <v>9.5</v>
      </c>
      <c r="E292" s="21">
        <f>IF(VLOOKUP(A292,'Mediana Anual Selic TOP 5 LP'!$A$2:$XFC$10000,MATCH(E$1,'Mediana Anual Selic TOP 5 LP'!$A$2:$XDF$2,0),FALSE)=0,NA(),VLOOKUP(A292,'Mediana Anual Selic TOP 5 LP'!$A$2:$XFC$10000,MATCH(E$1,'Mediana Anual Selic TOP 5 LP'!$A$2:$XDF$2,0),FALSE))</f>
        <v>9.5</v>
      </c>
      <c r="F292" s="21">
        <f>IF(VLOOKUP(A292,'Mediana Anual Selic TOP 5 LP'!$A$2:$XFC$10000,MATCH(F$1,'Mediana Anual Selic TOP 5 LP'!$A$2:$XDF$2,0),FALSE)=0,NA(),VLOOKUP(A292,'Mediana Anual Selic TOP 5 LP'!$A$2:$XFC$10000,MATCH(F$1,'Mediana Anual Selic TOP 5 LP'!$A$2:$XDF$2,0),FALSE))</f>
        <v>9.75</v>
      </c>
    </row>
    <row r="293" spans="1:6" x14ac:dyDescent="0.3">
      <c r="A293" s="20">
        <v>44986</v>
      </c>
      <c r="B293" s="21">
        <f>IF(VLOOKUP(A293,'Mediana Anual Selic TOP 5 LP'!$A$2:$XFC$10000,MATCH(B$1,'Mediana Anual Selic TOP 5 LP'!$A$2:$XDF$2,0),FALSE)=0,NA(),VLOOKUP(A293,'Mediana Anual Selic TOP 5 LP'!$A$2:$XFC$10000,MATCH(B$1,'Mediana Anual Selic TOP 5 LP'!$A$2:$XDF$2,0),FALSE))</f>
        <v>12.5</v>
      </c>
      <c r="C293" s="21">
        <f>IF(VLOOKUP(A293,'Mediana Anual Selic TOP 5 LP'!$A$2:$XFC$10000,MATCH(C$1,'Mediana Anual Selic TOP 5 LP'!$A$2:$XDF$2,0),FALSE)=0,NA(),VLOOKUP(A293,'Mediana Anual Selic TOP 5 LP'!$A$2:$XFC$10000,MATCH(C$1,'Mediana Anual Selic TOP 5 LP'!$A$2:$XDF$2,0),FALSE))</f>
        <v>10</v>
      </c>
      <c r="D293" s="21">
        <f>IF(VLOOKUP(A293,'Mediana Anual Selic TOP 5 LP'!$A$2:$XFC$10000,MATCH(D$1,'Mediana Anual Selic TOP 5 LP'!$A$2:$XDF$2,0),FALSE)=0,NA(),VLOOKUP(A293,'Mediana Anual Selic TOP 5 LP'!$A$2:$XFC$10000,MATCH(D$1,'Mediana Anual Selic TOP 5 LP'!$A$2:$XDF$2,0),FALSE))</f>
        <v>9.5</v>
      </c>
      <c r="E293" s="21">
        <f>IF(VLOOKUP(A293,'Mediana Anual Selic TOP 5 LP'!$A$2:$XFC$10000,MATCH(E$1,'Mediana Anual Selic TOP 5 LP'!$A$2:$XDF$2,0),FALSE)=0,NA(),VLOOKUP(A293,'Mediana Anual Selic TOP 5 LP'!$A$2:$XFC$10000,MATCH(E$1,'Mediana Anual Selic TOP 5 LP'!$A$2:$XDF$2,0),FALSE))</f>
        <v>9.5</v>
      </c>
      <c r="F293" s="21">
        <f>IF(VLOOKUP(A293,'Mediana Anual Selic TOP 5 LP'!$A$2:$XFC$10000,MATCH(F$1,'Mediana Anual Selic TOP 5 LP'!$A$2:$XDF$2,0),FALSE)=0,NA(),VLOOKUP(A293,'Mediana Anual Selic TOP 5 LP'!$A$2:$XFC$10000,MATCH(F$1,'Mediana Anual Selic TOP 5 LP'!$A$2:$XDF$2,0),FALSE))</f>
        <v>9.75</v>
      </c>
    </row>
    <row r="294" spans="1:6" x14ac:dyDescent="0.3">
      <c r="A294" s="20">
        <v>44987</v>
      </c>
      <c r="B294" s="21">
        <f>IF(VLOOKUP(A294,'Mediana Anual Selic TOP 5 LP'!$A$2:$XFC$10000,MATCH(B$1,'Mediana Anual Selic TOP 5 LP'!$A$2:$XDF$2,0),FALSE)=0,NA(),VLOOKUP(A294,'Mediana Anual Selic TOP 5 LP'!$A$2:$XFC$10000,MATCH(B$1,'Mediana Anual Selic TOP 5 LP'!$A$2:$XDF$2,0),FALSE))</f>
        <v>12.5</v>
      </c>
      <c r="C294" s="21">
        <f>IF(VLOOKUP(A294,'Mediana Anual Selic TOP 5 LP'!$A$2:$XFC$10000,MATCH(C$1,'Mediana Anual Selic TOP 5 LP'!$A$2:$XDF$2,0),FALSE)=0,NA(),VLOOKUP(A294,'Mediana Anual Selic TOP 5 LP'!$A$2:$XFC$10000,MATCH(C$1,'Mediana Anual Selic TOP 5 LP'!$A$2:$XDF$2,0),FALSE))</f>
        <v>10</v>
      </c>
      <c r="D294" s="21">
        <f>IF(VLOOKUP(A294,'Mediana Anual Selic TOP 5 LP'!$A$2:$XFC$10000,MATCH(D$1,'Mediana Anual Selic TOP 5 LP'!$A$2:$XDF$2,0),FALSE)=0,NA(),VLOOKUP(A294,'Mediana Anual Selic TOP 5 LP'!$A$2:$XFC$10000,MATCH(D$1,'Mediana Anual Selic TOP 5 LP'!$A$2:$XDF$2,0),FALSE))</f>
        <v>9.5</v>
      </c>
      <c r="E294" s="21">
        <f>IF(VLOOKUP(A294,'Mediana Anual Selic TOP 5 LP'!$A$2:$XFC$10000,MATCH(E$1,'Mediana Anual Selic TOP 5 LP'!$A$2:$XDF$2,0),FALSE)=0,NA(),VLOOKUP(A294,'Mediana Anual Selic TOP 5 LP'!$A$2:$XFC$10000,MATCH(E$1,'Mediana Anual Selic TOP 5 LP'!$A$2:$XDF$2,0),FALSE))</f>
        <v>9.5</v>
      </c>
      <c r="F294" s="21">
        <f>IF(VLOOKUP(A294,'Mediana Anual Selic TOP 5 LP'!$A$2:$XFC$10000,MATCH(F$1,'Mediana Anual Selic TOP 5 LP'!$A$2:$XDF$2,0),FALSE)=0,NA(),VLOOKUP(A294,'Mediana Anual Selic TOP 5 LP'!$A$2:$XFC$10000,MATCH(F$1,'Mediana Anual Selic TOP 5 LP'!$A$2:$XDF$2,0),FALSE))</f>
        <v>9.75</v>
      </c>
    </row>
    <row r="295" spans="1:6" x14ac:dyDescent="0.3">
      <c r="A295" s="20">
        <v>44988</v>
      </c>
      <c r="B295" s="21">
        <f>IF(VLOOKUP(A295,'Mediana Anual Selic TOP 5 LP'!$A$2:$XFC$10000,MATCH(B$1,'Mediana Anual Selic TOP 5 LP'!$A$2:$XDF$2,0),FALSE)=0,NA(),VLOOKUP(A295,'Mediana Anual Selic TOP 5 LP'!$A$2:$XFC$10000,MATCH(B$1,'Mediana Anual Selic TOP 5 LP'!$A$2:$XDF$2,0),FALSE))</f>
        <v>12.5</v>
      </c>
      <c r="C295" s="21">
        <f>IF(VLOOKUP(A295,'Mediana Anual Selic TOP 5 LP'!$A$2:$XFC$10000,MATCH(C$1,'Mediana Anual Selic TOP 5 LP'!$A$2:$XDF$2,0),FALSE)=0,NA(),VLOOKUP(A295,'Mediana Anual Selic TOP 5 LP'!$A$2:$XFC$10000,MATCH(C$1,'Mediana Anual Selic TOP 5 LP'!$A$2:$XDF$2,0),FALSE))</f>
        <v>10</v>
      </c>
      <c r="D295" s="21">
        <f>IF(VLOOKUP(A295,'Mediana Anual Selic TOP 5 LP'!$A$2:$XFC$10000,MATCH(D$1,'Mediana Anual Selic TOP 5 LP'!$A$2:$XDF$2,0),FALSE)=0,NA(),VLOOKUP(A295,'Mediana Anual Selic TOP 5 LP'!$A$2:$XFC$10000,MATCH(D$1,'Mediana Anual Selic TOP 5 LP'!$A$2:$XDF$2,0),FALSE))</f>
        <v>9.5</v>
      </c>
      <c r="E295" s="21">
        <f>IF(VLOOKUP(A295,'Mediana Anual Selic TOP 5 LP'!$A$2:$XFC$10000,MATCH(E$1,'Mediana Anual Selic TOP 5 LP'!$A$2:$XDF$2,0),FALSE)=0,NA(),VLOOKUP(A295,'Mediana Anual Selic TOP 5 LP'!$A$2:$XFC$10000,MATCH(E$1,'Mediana Anual Selic TOP 5 LP'!$A$2:$XDF$2,0),FALSE))</f>
        <v>9.5</v>
      </c>
      <c r="F295" s="21">
        <f>IF(VLOOKUP(A295,'Mediana Anual Selic TOP 5 LP'!$A$2:$XFC$10000,MATCH(F$1,'Mediana Anual Selic TOP 5 LP'!$A$2:$XDF$2,0),FALSE)=0,NA(),VLOOKUP(A295,'Mediana Anual Selic TOP 5 LP'!$A$2:$XFC$10000,MATCH(F$1,'Mediana Anual Selic TOP 5 LP'!$A$2:$XDF$2,0),FALSE))</f>
        <v>9.75</v>
      </c>
    </row>
    <row r="296" spans="1:6" x14ac:dyDescent="0.3">
      <c r="A296" s="20">
        <v>44991</v>
      </c>
      <c r="B296" s="21">
        <f>IF(VLOOKUP(A296,'Mediana Anual Selic TOP 5 LP'!$A$2:$XFC$10000,MATCH(B$1,'Mediana Anual Selic TOP 5 LP'!$A$2:$XDF$2,0),FALSE)=0,NA(),VLOOKUP(A296,'Mediana Anual Selic TOP 5 LP'!$A$2:$XFC$10000,MATCH(B$1,'Mediana Anual Selic TOP 5 LP'!$A$2:$XDF$2,0),FALSE))</f>
        <v>12.5</v>
      </c>
      <c r="C296" s="21">
        <f>IF(VLOOKUP(A296,'Mediana Anual Selic TOP 5 LP'!$A$2:$XFC$10000,MATCH(C$1,'Mediana Anual Selic TOP 5 LP'!$A$2:$XDF$2,0),FALSE)=0,NA(),VLOOKUP(A296,'Mediana Anual Selic TOP 5 LP'!$A$2:$XFC$10000,MATCH(C$1,'Mediana Anual Selic TOP 5 LP'!$A$2:$XDF$2,0),FALSE))</f>
        <v>10</v>
      </c>
      <c r="D296" s="21">
        <f>IF(VLOOKUP(A296,'Mediana Anual Selic TOP 5 LP'!$A$2:$XFC$10000,MATCH(D$1,'Mediana Anual Selic TOP 5 LP'!$A$2:$XDF$2,0),FALSE)=0,NA(),VLOOKUP(A296,'Mediana Anual Selic TOP 5 LP'!$A$2:$XFC$10000,MATCH(D$1,'Mediana Anual Selic TOP 5 LP'!$A$2:$XDF$2,0),FALSE))</f>
        <v>9.5</v>
      </c>
      <c r="E296" s="21">
        <f>IF(VLOOKUP(A296,'Mediana Anual Selic TOP 5 LP'!$A$2:$XFC$10000,MATCH(E$1,'Mediana Anual Selic TOP 5 LP'!$A$2:$XDF$2,0),FALSE)=0,NA(),VLOOKUP(A296,'Mediana Anual Selic TOP 5 LP'!$A$2:$XFC$10000,MATCH(E$1,'Mediana Anual Selic TOP 5 LP'!$A$2:$XDF$2,0),FALSE))</f>
        <v>9.5</v>
      </c>
      <c r="F296" s="21">
        <f>IF(VLOOKUP(A296,'Mediana Anual Selic TOP 5 LP'!$A$2:$XFC$10000,MATCH(F$1,'Mediana Anual Selic TOP 5 LP'!$A$2:$XDF$2,0),FALSE)=0,NA(),VLOOKUP(A296,'Mediana Anual Selic TOP 5 LP'!$A$2:$XFC$10000,MATCH(F$1,'Mediana Anual Selic TOP 5 LP'!$A$2:$XDF$2,0),FALSE))</f>
        <v>9.75</v>
      </c>
    </row>
    <row r="297" spans="1:6" x14ac:dyDescent="0.3">
      <c r="A297" s="20">
        <v>44992</v>
      </c>
      <c r="B297" s="21">
        <f>IF(VLOOKUP(A297,'Mediana Anual Selic TOP 5 LP'!$A$2:$XFC$10000,MATCH(B$1,'Mediana Anual Selic TOP 5 LP'!$A$2:$XDF$2,0),FALSE)=0,NA(),VLOOKUP(A297,'Mediana Anual Selic TOP 5 LP'!$A$2:$XFC$10000,MATCH(B$1,'Mediana Anual Selic TOP 5 LP'!$A$2:$XDF$2,0),FALSE))</f>
        <v>12.5</v>
      </c>
      <c r="C297" s="21">
        <f>IF(VLOOKUP(A297,'Mediana Anual Selic TOP 5 LP'!$A$2:$XFC$10000,MATCH(C$1,'Mediana Anual Selic TOP 5 LP'!$A$2:$XDF$2,0),FALSE)=0,NA(),VLOOKUP(A297,'Mediana Anual Selic TOP 5 LP'!$A$2:$XFC$10000,MATCH(C$1,'Mediana Anual Selic TOP 5 LP'!$A$2:$XDF$2,0),FALSE))</f>
        <v>10</v>
      </c>
      <c r="D297" s="21">
        <f>IF(VLOOKUP(A297,'Mediana Anual Selic TOP 5 LP'!$A$2:$XFC$10000,MATCH(D$1,'Mediana Anual Selic TOP 5 LP'!$A$2:$XDF$2,0),FALSE)=0,NA(),VLOOKUP(A297,'Mediana Anual Selic TOP 5 LP'!$A$2:$XFC$10000,MATCH(D$1,'Mediana Anual Selic TOP 5 LP'!$A$2:$XDF$2,0),FALSE))</f>
        <v>9.5</v>
      </c>
      <c r="E297" s="21">
        <f>IF(VLOOKUP(A297,'Mediana Anual Selic TOP 5 LP'!$A$2:$XFC$10000,MATCH(E$1,'Mediana Anual Selic TOP 5 LP'!$A$2:$XDF$2,0),FALSE)=0,NA(),VLOOKUP(A297,'Mediana Anual Selic TOP 5 LP'!$A$2:$XFC$10000,MATCH(E$1,'Mediana Anual Selic TOP 5 LP'!$A$2:$XDF$2,0),FALSE))</f>
        <v>9.5</v>
      </c>
      <c r="F297" s="21">
        <f>IF(VLOOKUP(A297,'Mediana Anual Selic TOP 5 LP'!$A$2:$XFC$10000,MATCH(F$1,'Mediana Anual Selic TOP 5 LP'!$A$2:$XDF$2,0),FALSE)=0,NA(),VLOOKUP(A297,'Mediana Anual Selic TOP 5 LP'!$A$2:$XFC$10000,MATCH(F$1,'Mediana Anual Selic TOP 5 LP'!$A$2:$XDF$2,0),FALSE))</f>
        <v>9.75</v>
      </c>
    </row>
    <row r="298" spans="1:6" x14ac:dyDescent="0.3">
      <c r="A298" s="20">
        <v>44993</v>
      </c>
      <c r="B298" s="21">
        <f>IF(VLOOKUP(A298,'Mediana Anual Selic TOP 5 LP'!$A$2:$XFC$10000,MATCH(B$1,'Mediana Anual Selic TOP 5 LP'!$A$2:$XDF$2,0),FALSE)=0,NA(),VLOOKUP(A298,'Mediana Anual Selic TOP 5 LP'!$A$2:$XFC$10000,MATCH(B$1,'Mediana Anual Selic TOP 5 LP'!$A$2:$XDF$2,0),FALSE))</f>
        <v>12.5</v>
      </c>
      <c r="C298" s="21">
        <f>IF(VLOOKUP(A298,'Mediana Anual Selic TOP 5 LP'!$A$2:$XFC$10000,MATCH(C$1,'Mediana Anual Selic TOP 5 LP'!$A$2:$XDF$2,0),FALSE)=0,NA(),VLOOKUP(A298,'Mediana Anual Selic TOP 5 LP'!$A$2:$XFC$10000,MATCH(C$1,'Mediana Anual Selic TOP 5 LP'!$A$2:$XDF$2,0),FALSE))</f>
        <v>10</v>
      </c>
      <c r="D298" s="21">
        <f>IF(VLOOKUP(A298,'Mediana Anual Selic TOP 5 LP'!$A$2:$XFC$10000,MATCH(D$1,'Mediana Anual Selic TOP 5 LP'!$A$2:$XDF$2,0),FALSE)=0,NA(),VLOOKUP(A298,'Mediana Anual Selic TOP 5 LP'!$A$2:$XFC$10000,MATCH(D$1,'Mediana Anual Selic TOP 5 LP'!$A$2:$XDF$2,0),FALSE))</f>
        <v>9.5</v>
      </c>
      <c r="E298" s="21">
        <f>IF(VLOOKUP(A298,'Mediana Anual Selic TOP 5 LP'!$A$2:$XFC$10000,MATCH(E$1,'Mediana Anual Selic TOP 5 LP'!$A$2:$XDF$2,0),FALSE)=0,NA(),VLOOKUP(A298,'Mediana Anual Selic TOP 5 LP'!$A$2:$XFC$10000,MATCH(E$1,'Mediana Anual Selic TOP 5 LP'!$A$2:$XDF$2,0),FALSE))</f>
        <v>9.5</v>
      </c>
      <c r="F298" s="21">
        <f>IF(VLOOKUP(A298,'Mediana Anual Selic TOP 5 LP'!$A$2:$XFC$10000,MATCH(F$1,'Mediana Anual Selic TOP 5 LP'!$A$2:$XDF$2,0),FALSE)=0,NA(),VLOOKUP(A298,'Mediana Anual Selic TOP 5 LP'!$A$2:$XFC$10000,MATCH(F$1,'Mediana Anual Selic TOP 5 LP'!$A$2:$XDF$2,0),FALSE))</f>
        <v>9.75</v>
      </c>
    </row>
    <row r="299" spans="1:6" x14ac:dyDescent="0.3">
      <c r="A299" s="20">
        <v>44994</v>
      </c>
      <c r="B299" s="21">
        <f>IF(VLOOKUP(A299,'Mediana Anual Selic TOP 5 LP'!$A$2:$XFC$10000,MATCH(B$1,'Mediana Anual Selic TOP 5 LP'!$A$2:$XDF$2,0),FALSE)=0,NA(),VLOOKUP(A299,'Mediana Anual Selic TOP 5 LP'!$A$2:$XFC$10000,MATCH(B$1,'Mediana Anual Selic TOP 5 LP'!$A$2:$XDF$2,0),FALSE))</f>
        <v>12.5</v>
      </c>
      <c r="C299" s="21">
        <f>IF(VLOOKUP(A299,'Mediana Anual Selic TOP 5 LP'!$A$2:$XFC$10000,MATCH(C$1,'Mediana Anual Selic TOP 5 LP'!$A$2:$XDF$2,0),FALSE)=0,NA(),VLOOKUP(A299,'Mediana Anual Selic TOP 5 LP'!$A$2:$XFC$10000,MATCH(C$1,'Mediana Anual Selic TOP 5 LP'!$A$2:$XDF$2,0),FALSE))</f>
        <v>10</v>
      </c>
      <c r="D299" s="21">
        <f>IF(VLOOKUP(A299,'Mediana Anual Selic TOP 5 LP'!$A$2:$XFC$10000,MATCH(D$1,'Mediana Anual Selic TOP 5 LP'!$A$2:$XDF$2,0),FALSE)=0,NA(),VLOOKUP(A299,'Mediana Anual Selic TOP 5 LP'!$A$2:$XFC$10000,MATCH(D$1,'Mediana Anual Selic TOP 5 LP'!$A$2:$XDF$2,0),FALSE))</f>
        <v>9.5</v>
      </c>
      <c r="E299" s="21">
        <f>IF(VLOOKUP(A299,'Mediana Anual Selic TOP 5 LP'!$A$2:$XFC$10000,MATCH(E$1,'Mediana Anual Selic TOP 5 LP'!$A$2:$XDF$2,0),FALSE)=0,NA(),VLOOKUP(A299,'Mediana Anual Selic TOP 5 LP'!$A$2:$XFC$10000,MATCH(E$1,'Mediana Anual Selic TOP 5 LP'!$A$2:$XDF$2,0),FALSE))</f>
        <v>9.5</v>
      </c>
      <c r="F299" s="21">
        <f>IF(VLOOKUP(A299,'Mediana Anual Selic TOP 5 LP'!$A$2:$XFC$10000,MATCH(F$1,'Mediana Anual Selic TOP 5 LP'!$A$2:$XDF$2,0),FALSE)=0,NA(),VLOOKUP(A299,'Mediana Anual Selic TOP 5 LP'!$A$2:$XFC$10000,MATCH(F$1,'Mediana Anual Selic TOP 5 LP'!$A$2:$XDF$2,0),FALSE))</f>
        <v>9.75</v>
      </c>
    </row>
    <row r="300" spans="1:6" x14ac:dyDescent="0.3">
      <c r="A300" s="20">
        <v>44995</v>
      </c>
      <c r="B300" s="21">
        <f>IF(VLOOKUP(A300,'Mediana Anual Selic TOP 5 LP'!$A$2:$XFC$10000,MATCH(B$1,'Mediana Anual Selic TOP 5 LP'!$A$2:$XDF$2,0),FALSE)=0,NA(),VLOOKUP(A300,'Mediana Anual Selic TOP 5 LP'!$A$2:$XFC$10000,MATCH(B$1,'Mediana Anual Selic TOP 5 LP'!$A$2:$XDF$2,0),FALSE))</f>
        <v>12.5</v>
      </c>
      <c r="C300" s="21">
        <f>IF(VLOOKUP(A300,'Mediana Anual Selic TOP 5 LP'!$A$2:$XFC$10000,MATCH(C$1,'Mediana Anual Selic TOP 5 LP'!$A$2:$XDF$2,0),FALSE)=0,NA(),VLOOKUP(A300,'Mediana Anual Selic TOP 5 LP'!$A$2:$XFC$10000,MATCH(C$1,'Mediana Anual Selic TOP 5 LP'!$A$2:$XDF$2,0),FALSE))</f>
        <v>10</v>
      </c>
      <c r="D300" s="21">
        <f>IF(VLOOKUP(A300,'Mediana Anual Selic TOP 5 LP'!$A$2:$XFC$10000,MATCH(D$1,'Mediana Anual Selic TOP 5 LP'!$A$2:$XDF$2,0),FALSE)=0,NA(),VLOOKUP(A300,'Mediana Anual Selic TOP 5 LP'!$A$2:$XFC$10000,MATCH(D$1,'Mediana Anual Selic TOP 5 LP'!$A$2:$XDF$2,0),FALSE))</f>
        <v>9.5</v>
      </c>
      <c r="E300" s="21">
        <f>IF(VLOOKUP(A300,'Mediana Anual Selic TOP 5 LP'!$A$2:$XFC$10000,MATCH(E$1,'Mediana Anual Selic TOP 5 LP'!$A$2:$XDF$2,0),FALSE)=0,NA(),VLOOKUP(A300,'Mediana Anual Selic TOP 5 LP'!$A$2:$XFC$10000,MATCH(E$1,'Mediana Anual Selic TOP 5 LP'!$A$2:$XDF$2,0),FALSE))</f>
        <v>9.5</v>
      </c>
      <c r="F300" s="21">
        <f>IF(VLOOKUP(A300,'Mediana Anual Selic TOP 5 LP'!$A$2:$XFC$10000,MATCH(F$1,'Mediana Anual Selic TOP 5 LP'!$A$2:$XDF$2,0),FALSE)=0,NA(),VLOOKUP(A300,'Mediana Anual Selic TOP 5 LP'!$A$2:$XFC$10000,MATCH(F$1,'Mediana Anual Selic TOP 5 LP'!$A$2:$XDF$2,0),FALSE))</f>
        <v>9.75</v>
      </c>
    </row>
    <row r="301" spans="1:6" x14ac:dyDescent="0.3">
      <c r="A301" s="20">
        <v>44998</v>
      </c>
      <c r="B301" s="21">
        <f>IF(VLOOKUP(A301,'Mediana Anual Selic TOP 5 LP'!$A$2:$XFC$10000,MATCH(B$1,'Mediana Anual Selic TOP 5 LP'!$A$2:$XDF$2,0),FALSE)=0,NA(),VLOOKUP(A301,'Mediana Anual Selic TOP 5 LP'!$A$2:$XFC$10000,MATCH(B$1,'Mediana Anual Selic TOP 5 LP'!$A$2:$XDF$2,0),FALSE))</f>
        <v>12.5</v>
      </c>
      <c r="C301" s="21">
        <f>IF(VLOOKUP(A301,'Mediana Anual Selic TOP 5 LP'!$A$2:$XFC$10000,MATCH(C$1,'Mediana Anual Selic TOP 5 LP'!$A$2:$XDF$2,0),FALSE)=0,NA(),VLOOKUP(A301,'Mediana Anual Selic TOP 5 LP'!$A$2:$XFC$10000,MATCH(C$1,'Mediana Anual Selic TOP 5 LP'!$A$2:$XDF$2,0),FALSE))</f>
        <v>10</v>
      </c>
      <c r="D301" s="21">
        <f>IF(VLOOKUP(A301,'Mediana Anual Selic TOP 5 LP'!$A$2:$XFC$10000,MATCH(D$1,'Mediana Anual Selic TOP 5 LP'!$A$2:$XDF$2,0),FALSE)=0,NA(),VLOOKUP(A301,'Mediana Anual Selic TOP 5 LP'!$A$2:$XFC$10000,MATCH(D$1,'Mediana Anual Selic TOP 5 LP'!$A$2:$XDF$2,0),FALSE))</f>
        <v>9.5</v>
      </c>
      <c r="E301" s="21">
        <f>IF(VLOOKUP(A301,'Mediana Anual Selic TOP 5 LP'!$A$2:$XFC$10000,MATCH(E$1,'Mediana Anual Selic TOP 5 LP'!$A$2:$XDF$2,0),FALSE)=0,NA(),VLOOKUP(A301,'Mediana Anual Selic TOP 5 LP'!$A$2:$XFC$10000,MATCH(E$1,'Mediana Anual Selic TOP 5 LP'!$A$2:$XDF$2,0),FALSE))</f>
        <v>9.5</v>
      </c>
      <c r="F301" s="21">
        <f>IF(VLOOKUP(A301,'Mediana Anual Selic TOP 5 LP'!$A$2:$XFC$10000,MATCH(F$1,'Mediana Anual Selic TOP 5 LP'!$A$2:$XDF$2,0),FALSE)=0,NA(),VLOOKUP(A301,'Mediana Anual Selic TOP 5 LP'!$A$2:$XFC$10000,MATCH(F$1,'Mediana Anual Selic TOP 5 LP'!$A$2:$XDF$2,0),FALSE))</f>
        <v>9.75</v>
      </c>
    </row>
    <row r="302" spans="1:6" x14ac:dyDescent="0.3">
      <c r="A302" s="20">
        <v>44999</v>
      </c>
      <c r="B302" s="21">
        <f>IF(VLOOKUP(A302,'Mediana Anual Selic TOP 5 LP'!$A$2:$XFC$10000,MATCH(B$1,'Mediana Anual Selic TOP 5 LP'!$A$2:$XDF$2,0),FALSE)=0,NA(),VLOOKUP(A302,'Mediana Anual Selic TOP 5 LP'!$A$2:$XFC$10000,MATCH(B$1,'Mediana Anual Selic TOP 5 LP'!$A$2:$XDF$2,0),FALSE))</f>
        <v>12.5</v>
      </c>
      <c r="C302" s="21">
        <f>IF(VLOOKUP(A302,'Mediana Anual Selic TOP 5 LP'!$A$2:$XFC$10000,MATCH(C$1,'Mediana Anual Selic TOP 5 LP'!$A$2:$XDF$2,0),FALSE)=0,NA(),VLOOKUP(A302,'Mediana Anual Selic TOP 5 LP'!$A$2:$XFC$10000,MATCH(C$1,'Mediana Anual Selic TOP 5 LP'!$A$2:$XDF$2,0),FALSE))</f>
        <v>10</v>
      </c>
      <c r="D302" s="21">
        <f>IF(VLOOKUP(A302,'Mediana Anual Selic TOP 5 LP'!$A$2:$XFC$10000,MATCH(D$1,'Mediana Anual Selic TOP 5 LP'!$A$2:$XDF$2,0),FALSE)=0,NA(),VLOOKUP(A302,'Mediana Anual Selic TOP 5 LP'!$A$2:$XFC$10000,MATCH(D$1,'Mediana Anual Selic TOP 5 LP'!$A$2:$XDF$2,0),FALSE))</f>
        <v>9.5</v>
      </c>
      <c r="E302" s="21">
        <f>IF(VLOOKUP(A302,'Mediana Anual Selic TOP 5 LP'!$A$2:$XFC$10000,MATCH(E$1,'Mediana Anual Selic TOP 5 LP'!$A$2:$XDF$2,0),FALSE)=0,NA(),VLOOKUP(A302,'Mediana Anual Selic TOP 5 LP'!$A$2:$XFC$10000,MATCH(E$1,'Mediana Anual Selic TOP 5 LP'!$A$2:$XDF$2,0),FALSE))</f>
        <v>9.5</v>
      </c>
      <c r="F302" s="21">
        <f>IF(VLOOKUP(A302,'Mediana Anual Selic TOP 5 LP'!$A$2:$XFC$10000,MATCH(F$1,'Mediana Anual Selic TOP 5 LP'!$A$2:$XDF$2,0),FALSE)=0,NA(),VLOOKUP(A302,'Mediana Anual Selic TOP 5 LP'!$A$2:$XFC$10000,MATCH(F$1,'Mediana Anual Selic TOP 5 LP'!$A$2:$XDF$2,0),FALSE))</f>
        <v>9.5</v>
      </c>
    </row>
    <row r="303" spans="1:6" x14ac:dyDescent="0.3">
      <c r="A303" s="20">
        <v>45000</v>
      </c>
      <c r="B303" s="21">
        <f>IF(VLOOKUP(A303,'Mediana Anual Selic TOP 5 LP'!$A$2:$XFC$10000,MATCH(B$1,'Mediana Anual Selic TOP 5 LP'!$A$2:$XDF$2,0),FALSE)=0,NA(),VLOOKUP(A303,'Mediana Anual Selic TOP 5 LP'!$A$2:$XFC$10000,MATCH(B$1,'Mediana Anual Selic TOP 5 LP'!$A$2:$XDF$2,0),FALSE))</f>
        <v>12.5</v>
      </c>
      <c r="C303" s="21">
        <f>IF(VLOOKUP(A303,'Mediana Anual Selic TOP 5 LP'!$A$2:$XFC$10000,MATCH(C$1,'Mediana Anual Selic TOP 5 LP'!$A$2:$XDF$2,0),FALSE)=0,NA(),VLOOKUP(A303,'Mediana Anual Selic TOP 5 LP'!$A$2:$XFC$10000,MATCH(C$1,'Mediana Anual Selic TOP 5 LP'!$A$2:$XDF$2,0),FALSE))</f>
        <v>10</v>
      </c>
      <c r="D303" s="21">
        <f>IF(VLOOKUP(A303,'Mediana Anual Selic TOP 5 LP'!$A$2:$XFC$10000,MATCH(D$1,'Mediana Anual Selic TOP 5 LP'!$A$2:$XDF$2,0),FALSE)=0,NA(),VLOOKUP(A303,'Mediana Anual Selic TOP 5 LP'!$A$2:$XFC$10000,MATCH(D$1,'Mediana Anual Selic TOP 5 LP'!$A$2:$XDF$2,0),FALSE))</f>
        <v>9.5</v>
      </c>
      <c r="E303" s="21">
        <f>IF(VLOOKUP(A303,'Mediana Anual Selic TOP 5 LP'!$A$2:$XFC$10000,MATCH(E$1,'Mediana Anual Selic TOP 5 LP'!$A$2:$XDF$2,0),FALSE)=0,NA(),VLOOKUP(A303,'Mediana Anual Selic TOP 5 LP'!$A$2:$XFC$10000,MATCH(E$1,'Mediana Anual Selic TOP 5 LP'!$A$2:$XDF$2,0),FALSE))</f>
        <v>9.5</v>
      </c>
      <c r="F303" s="21">
        <f>IF(VLOOKUP(A303,'Mediana Anual Selic TOP 5 LP'!$A$2:$XFC$10000,MATCH(F$1,'Mediana Anual Selic TOP 5 LP'!$A$2:$XDF$2,0),FALSE)=0,NA(),VLOOKUP(A303,'Mediana Anual Selic TOP 5 LP'!$A$2:$XFC$10000,MATCH(F$1,'Mediana Anual Selic TOP 5 LP'!$A$2:$XDF$2,0),FALSE))</f>
        <v>9.5</v>
      </c>
    </row>
    <row r="304" spans="1:6" x14ac:dyDescent="0.3">
      <c r="A304" s="20">
        <v>45001</v>
      </c>
      <c r="B304" s="21">
        <f>IF(VLOOKUP(A304,'Mediana Anual Selic TOP 5 LP'!$A$2:$XFC$10000,MATCH(B$1,'Mediana Anual Selic TOP 5 LP'!$A$2:$XDF$2,0),FALSE)=0,NA(),VLOOKUP(A304,'Mediana Anual Selic TOP 5 LP'!$A$2:$XFC$10000,MATCH(B$1,'Mediana Anual Selic TOP 5 LP'!$A$2:$XDF$2,0),FALSE))</f>
        <v>12.5</v>
      </c>
      <c r="C304" s="21">
        <f>IF(VLOOKUP(A304,'Mediana Anual Selic TOP 5 LP'!$A$2:$XFC$10000,MATCH(C$1,'Mediana Anual Selic TOP 5 LP'!$A$2:$XDF$2,0),FALSE)=0,NA(),VLOOKUP(A304,'Mediana Anual Selic TOP 5 LP'!$A$2:$XFC$10000,MATCH(C$1,'Mediana Anual Selic TOP 5 LP'!$A$2:$XDF$2,0),FALSE))</f>
        <v>10</v>
      </c>
      <c r="D304" s="21">
        <f>IF(VLOOKUP(A304,'Mediana Anual Selic TOP 5 LP'!$A$2:$XFC$10000,MATCH(D$1,'Mediana Anual Selic TOP 5 LP'!$A$2:$XDF$2,0),FALSE)=0,NA(),VLOOKUP(A304,'Mediana Anual Selic TOP 5 LP'!$A$2:$XFC$10000,MATCH(D$1,'Mediana Anual Selic TOP 5 LP'!$A$2:$XDF$2,0),FALSE))</f>
        <v>9.5</v>
      </c>
      <c r="E304" s="21">
        <f>IF(VLOOKUP(A304,'Mediana Anual Selic TOP 5 LP'!$A$2:$XFC$10000,MATCH(E$1,'Mediana Anual Selic TOP 5 LP'!$A$2:$XDF$2,0),FALSE)=0,NA(),VLOOKUP(A304,'Mediana Anual Selic TOP 5 LP'!$A$2:$XFC$10000,MATCH(E$1,'Mediana Anual Selic TOP 5 LP'!$A$2:$XDF$2,0),FALSE))</f>
        <v>9.5</v>
      </c>
      <c r="F304" s="21">
        <f>IF(VLOOKUP(A304,'Mediana Anual Selic TOP 5 LP'!$A$2:$XFC$10000,MATCH(F$1,'Mediana Anual Selic TOP 5 LP'!$A$2:$XDF$2,0),FALSE)=0,NA(),VLOOKUP(A304,'Mediana Anual Selic TOP 5 LP'!$A$2:$XFC$10000,MATCH(F$1,'Mediana Anual Selic TOP 5 LP'!$A$2:$XDF$2,0),FALSE))</f>
        <v>9.5</v>
      </c>
    </row>
    <row r="305" spans="1:6" x14ac:dyDescent="0.3">
      <c r="A305" s="20">
        <v>45002</v>
      </c>
      <c r="B305" s="21">
        <f>IF(VLOOKUP(A305,'Mediana Anual Selic TOP 5 LP'!$A$2:$XFC$10000,MATCH(B$1,'Mediana Anual Selic TOP 5 LP'!$A$2:$XDF$2,0),FALSE)=0,NA(),VLOOKUP(A305,'Mediana Anual Selic TOP 5 LP'!$A$2:$XFC$10000,MATCH(B$1,'Mediana Anual Selic TOP 5 LP'!$A$2:$XDF$2,0),FALSE))</f>
        <v>12.5</v>
      </c>
      <c r="C305" s="21">
        <f>IF(VLOOKUP(A305,'Mediana Anual Selic TOP 5 LP'!$A$2:$XFC$10000,MATCH(C$1,'Mediana Anual Selic TOP 5 LP'!$A$2:$XDF$2,0),FALSE)=0,NA(),VLOOKUP(A305,'Mediana Anual Selic TOP 5 LP'!$A$2:$XFC$10000,MATCH(C$1,'Mediana Anual Selic TOP 5 LP'!$A$2:$XDF$2,0),FALSE))</f>
        <v>10</v>
      </c>
      <c r="D305" s="21">
        <f>IF(VLOOKUP(A305,'Mediana Anual Selic TOP 5 LP'!$A$2:$XFC$10000,MATCH(D$1,'Mediana Anual Selic TOP 5 LP'!$A$2:$XDF$2,0),FALSE)=0,NA(),VLOOKUP(A305,'Mediana Anual Selic TOP 5 LP'!$A$2:$XFC$10000,MATCH(D$1,'Mediana Anual Selic TOP 5 LP'!$A$2:$XDF$2,0),FALSE))</f>
        <v>9.5</v>
      </c>
      <c r="E305" s="21">
        <f>IF(VLOOKUP(A305,'Mediana Anual Selic TOP 5 LP'!$A$2:$XFC$10000,MATCH(E$1,'Mediana Anual Selic TOP 5 LP'!$A$2:$XDF$2,0),FALSE)=0,NA(),VLOOKUP(A305,'Mediana Anual Selic TOP 5 LP'!$A$2:$XFC$10000,MATCH(E$1,'Mediana Anual Selic TOP 5 LP'!$A$2:$XDF$2,0),FALSE))</f>
        <v>9.5</v>
      </c>
      <c r="F305" s="21">
        <f>IF(VLOOKUP(A305,'Mediana Anual Selic TOP 5 LP'!$A$2:$XFC$10000,MATCH(F$1,'Mediana Anual Selic TOP 5 LP'!$A$2:$XDF$2,0),FALSE)=0,NA(),VLOOKUP(A305,'Mediana Anual Selic TOP 5 LP'!$A$2:$XFC$10000,MATCH(F$1,'Mediana Anual Selic TOP 5 LP'!$A$2:$XDF$2,0),FALSE))</f>
        <v>9.5</v>
      </c>
    </row>
    <row r="306" spans="1:6" x14ac:dyDescent="0.3">
      <c r="A306" s="20">
        <v>45005</v>
      </c>
      <c r="B306" s="21">
        <f>IF(VLOOKUP(A306,'Mediana Anual Selic TOP 5 LP'!$A$2:$XFC$10000,MATCH(B$1,'Mediana Anual Selic TOP 5 LP'!$A$2:$XDF$2,0),FALSE)=0,NA(),VLOOKUP(A306,'Mediana Anual Selic TOP 5 LP'!$A$2:$XFC$10000,MATCH(B$1,'Mediana Anual Selic TOP 5 LP'!$A$2:$XDF$2,0),FALSE))</f>
        <v>12.5</v>
      </c>
      <c r="C306" s="21">
        <f>IF(VLOOKUP(A306,'Mediana Anual Selic TOP 5 LP'!$A$2:$XFC$10000,MATCH(C$1,'Mediana Anual Selic TOP 5 LP'!$A$2:$XDF$2,0),FALSE)=0,NA(),VLOOKUP(A306,'Mediana Anual Selic TOP 5 LP'!$A$2:$XFC$10000,MATCH(C$1,'Mediana Anual Selic TOP 5 LP'!$A$2:$XDF$2,0),FALSE))</f>
        <v>9.875</v>
      </c>
      <c r="D306" s="21">
        <f>IF(VLOOKUP(A306,'Mediana Anual Selic TOP 5 LP'!$A$2:$XFC$10000,MATCH(D$1,'Mediana Anual Selic TOP 5 LP'!$A$2:$XDF$2,0),FALSE)=0,NA(),VLOOKUP(A306,'Mediana Anual Selic TOP 5 LP'!$A$2:$XFC$10000,MATCH(D$1,'Mediana Anual Selic TOP 5 LP'!$A$2:$XDF$2,0),FALSE))</f>
        <v>9.5</v>
      </c>
      <c r="E306" s="21">
        <f>IF(VLOOKUP(A306,'Mediana Anual Selic TOP 5 LP'!$A$2:$XFC$10000,MATCH(E$1,'Mediana Anual Selic TOP 5 LP'!$A$2:$XDF$2,0),FALSE)=0,NA(),VLOOKUP(A306,'Mediana Anual Selic TOP 5 LP'!$A$2:$XFC$10000,MATCH(E$1,'Mediana Anual Selic TOP 5 LP'!$A$2:$XDF$2,0),FALSE))</f>
        <v>9.5</v>
      </c>
      <c r="F306" s="21">
        <f>IF(VLOOKUP(A306,'Mediana Anual Selic TOP 5 LP'!$A$2:$XFC$10000,MATCH(F$1,'Mediana Anual Selic TOP 5 LP'!$A$2:$XDF$2,0),FALSE)=0,NA(),VLOOKUP(A306,'Mediana Anual Selic TOP 5 LP'!$A$2:$XFC$10000,MATCH(F$1,'Mediana Anual Selic TOP 5 LP'!$A$2:$XDF$2,0),FALSE))</f>
        <v>9.5</v>
      </c>
    </row>
    <row r="307" spans="1:6" x14ac:dyDescent="0.3">
      <c r="A307" s="20">
        <v>45006</v>
      </c>
      <c r="B307" s="21">
        <f>IF(VLOOKUP(A307,'Mediana Anual Selic TOP 5 LP'!$A$2:$XFC$10000,MATCH(B$1,'Mediana Anual Selic TOP 5 LP'!$A$2:$XDF$2,0),FALSE)=0,NA(),VLOOKUP(A307,'Mediana Anual Selic TOP 5 LP'!$A$2:$XFC$10000,MATCH(B$1,'Mediana Anual Selic TOP 5 LP'!$A$2:$XDF$2,0),FALSE))</f>
        <v>12.5</v>
      </c>
      <c r="C307" s="21">
        <f>IF(VLOOKUP(A307,'Mediana Anual Selic TOP 5 LP'!$A$2:$XFC$10000,MATCH(C$1,'Mediana Anual Selic TOP 5 LP'!$A$2:$XDF$2,0),FALSE)=0,NA(),VLOOKUP(A307,'Mediana Anual Selic TOP 5 LP'!$A$2:$XFC$10000,MATCH(C$1,'Mediana Anual Selic TOP 5 LP'!$A$2:$XDF$2,0),FALSE))</f>
        <v>10</v>
      </c>
      <c r="D307" s="21">
        <f>IF(VLOOKUP(A307,'Mediana Anual Selic TOP 5 LP'!$A$2:$XFC$10000,MATCH(D$1,'Mediana Anual Selic TOP 5 LP'!$A$2:$XDF$2,0),FALSE)=0,NA(),VLOOKUP(A307,'Mediana Anual Selic TOP 5 LP'!$A$2:$XFC$10000,MATCH(D$1,'Mediana Anual Selic TOP 5 LP'!$A$2:$XDF$2,0),FALSE))</f>
        <v>9.5</v>
      </c>
      <c r="E307" s="21">
        <f>IF(VLOOKUP(A307,'Mediana Anual Selic TOP 5 LP'!$A$2:$XFC$10000,MATCH(E$1,'Mediana Anual Selic TOP 5 LP'!$A$2:$XDF$2,0),FALSE)=0,NA(),VLOOKUP(A307,'Mediana Anual Selic TOP 5 LP'!$A$2:$XFC$10000,MATCH(E$1,'Mediana Anual Selic TOP 5 LP'!$A$2:$XDF$2,0),FALSE))</f>
        <v>9.5</v>
      </c>
      <c r="F307" s="21">
        <f>IF(VLOOKUP(A307,'Mediana Anual Selic TOP 5 LP'!$A$2:$XFC$10000,MATCH(F$1,'Mediana Anual Selic TOP 5 LP'!$A$2:$XDF$2,0),FALSE)=0,NA(),VLOOKUP(A307,'Mediana Anual Selic TOP 5 LP'!$A$2:$XFC$10000,MATCH(F$1,'Mediana Anual Selic TOP 5 LP'!$A$2:$XDF$2,0),FALSE))</f>
        <v>9.5</v>
      </c>
    </row>
    <row r="308" spans="1:6" x14ac:dyDescent="0.3">
      <c r="A308" s="20">
        <v>45007</v>
      </c>
      <c r="B308" s="21">
        <f>IF(VLOOKUP(A308,'Mediana Anual Selic TOP 5 LP'!$A$2:$XFC$10000,MATCH(B$1,'Mediana Anual Selic TOP 5 LP'!$A$2:$XDF$2,0),FALSE)=0,NA(),VLOOKUP(A308,'Mediana Anual Selic TOP 5 LP'!$A$2:$XFC$10000,MATCH(B$1,'Mediana Anual Selic TOP 5 LP'!$A$2:$XDF$2,0),FALSE))</f>
        <v>12.5</v>
      </c>
      <c r="C308" s="21">
        <f>IF(VLOOKUP(A308,'Mediana Anual Selic TOP 5 LP'!$A$2:$XFC$10000,MATCH(C$1,'Mediana Anual Selic TOP 5 LP'!$A$2:$XDF$2,0),FALSE)=0,NA(),VLOOKUP(A308,'Mediana Anual Selic TOP 5 LP'!$A$2:$XFC$10000,MATCH(C$1,'Mediana Anual Selic TOP 5 LP'!$A$2:$XDF$2,0),FALSE))</f>
        <v>10</v>
      </c>
      <c r="D308" s="21">
        <f>IF(VLOOKUP(A308,'Mediana Anual Selic TOP 5 LP'!$A$2:$XFC$10000,MATCH(D$1,'Mediana Anual Selic TOP 5 LP'!$A$2:$XDF$2,0),FALSE)=0,NA(),VLOOKUP(A308,'Mediana Anual Selic TOP 5 LP'!$A$2:$XFC$10000,MATCH(D$1,'Mediana Anual Selic TOP 5 LP'!$A$2:$XDF$2,0),FALSE))</f>
        <v>9.5</v>
      </c>
      <c r="E308" s="21">
        <f>IF(VLOOKUP(A308,'Mediana Anual Selic TOP 5 LP'!$A$2:$XFC$10000,MATCH(E$1,'Mediana Anual Selic TOP 5 LP'!$A$2:$XDF$2,0),FALSE)=0,NA(),VLOOKUP(A308,'Mediana Anual Selic TOP 5 LP'!$A$2:$XFC$10000,MATCH(E$1,'Mediana Anual Selic TOP 5 LP'!$A$2:$XDF$2,0),FALSE))</f>
        <v>9.5</v>
      </c>
      <c r="F308" s="21">
        <f>IF(VLOOKUP(A308,'Mediana Anual Selic TOP 5 LP'!$A$2:$XFC$10000,MATCH(F$1,'Mediana Anual Selic TOP 5 LP'!$A$2:$XDF$2,0),FALSE)=0,NA(),VLOOKUP(A308,'Mediana Anual Selic TOP 5 LP'!$A$2:$XFC$10000,MATCH(F$1,'Mediana Anual Selic TOP 5 LP'!$A$2:$XDF$2,0),FALSE))</f>
        <v>9.5</v>
      </c>
    </row>
    <row r="309" spans="1:6" x14ac:dyDescent="0.3">
      <c r="A309" s="20">
        <v>45008</v>
      </c>
      <c r="B309" s="21">
        <f>IF(VLOOKUP(A309,'Mediana Anual Selic TOP 5 LP'!$A$2:$XFC$10000,MATCH(B$1,'Mediana Anual Selic TOP 5 LP'!$A$2:$XDF$2,0),FALSE)=0,NA(),VLOOKUP(A309,'Mediana Anual Selic TOP 5 LP'!$A$2:$XFC$10000,MATCH(B$1,'Mediana Anual Selic TOP 5 LP'!$A$2:$XDF$2,0),FALSE))</f>
        <v>12.5</v>
      </c>
      <c r="C309" s="21">
        <f>IF(VLOOKUP(A309,'Mediana Anual Selic TOP 5 LP'!$A$2:$XFC$10000,MATCH(C$1,'Mediana Anual Selic TOP 5 LP'!$A$2:$XDF$2,0),FALSE)=0,NA(),VLOOKUP(A309,'Mediana Anual Selic TOP 5 LP'!$A$2:$XFC$10000,MATCH(C$1,'Mediana Anual Selic TOP 5 LP'!$A$2:$XDF$2,0),FALSE))</f>
        <v>10</v>
      </c>
      <c r="D309" s="21">
        <f>IF(VLOOKUP(A309,'Mediana Anual Selic TOP 5 LP'!$A$2:$XFC$10000,MATCH(D$1,'Mediana Anual Selic TOP 5 LP'!$A$2:$XDF$2,0),FALSE)=0,NA(),VLOOKUP(A309,'Mediana Anual Selic TOP 5 LP'!$A$2:$XFC$10000,MATCH(D$1,'Mediana Anual Selic TOP 5 LP'!$A$2:$XDF$2,0),FALSE))</f>
        <v>9.5</v>
      </c>
      <c r="E309" s="21">
        <f>IF(VLOOKUP(A309,'Mediana Anual Selic TOP 5 LP'!$A$2:$XFC$10000,MATCH(E$1,'Mediana Anual Selic TOP 5 LP'!$A$2:$XDF$2,0),FALSE)=0,NA(),VLOOKUP(A309,'Mediana Anual Selic TOP 5 LP'!$A$2:$XFC$10000,MATCH(E$1,'Mediana Anual Selic TOP 5 LP'!$A$2:$XDF$2,0),FALSE))</f>
        <v>9.5</v>
      </c>
      <c r="F309" s="21">
        <f>IF(VLOOKUP(A309,'Mediana Anual Selic TOP 5 LP'!$A$2:$XFC$10000,MATCH(F$1,'Mediana Anual Selic TOP 5 LP'!$A$2:$XDF$2,0),FALSE)=0,NA(),VLOOKUP(A309,'Mediana Anual Selic TOP 5 LP'!$A$2:$XFC$10000,MATCH(F$1,'Mediana Anual Selic TOP 5 LP'!$A$2:$XDF$2,0),FALSE))</f>
        <v>9.5</v>
      </c>
    </row>
    <row r="310" spans="1:6" x14ac:dyDescent="0.3">
      <c r="A310" s="20">
        <v>45009</v>
      </c>
      <c r="B310" s="21">
        <f>IF(VLOOKUP(A310,'Mediana Anual Selic TOP 5 LP'!$A$2:$XFC$10000,MATCH(B$1,'Mediana Anual Selic TOP 5 LP'!$A$2:$XDF$2,0),FALSE)=0,NA(),VLOOKUP(A310,'Mediana Anual Selic TOP 5 LP'!$A$2:$XFC$10000,MATCH(B$1,'Mediana Anual Selic TOP 5 LP'!$A$2:$XDF$2,0),FALSE))</f>
        <v>12.5</v>
      </c>
      <c r="C310" s="21">
        <f>IF(VLOOKUP(A310,'Mediana Anual Selic TOP 5 LP'!$A$2:$XFC$10000,MATCH(C$1,'Mediana Anual Selic TOP 5 LP'!$A$2:$XDF$2,0),FALSE)=0,NA(),VLOOKUP(A310,'Mediana Anual Selic TOP 5 LP'!$A$2:$XFC$10000,MATCH(C$1,'Mediana Anual Selic TOP 5 LP'!$A$2:$XDF$2,0),FALSE))</f>
        <v>10</v>
      </c>
      <c r="D310" s="21">
        <f>IF(VLOOKUP(A310,'Mediana Anual Selic TOP 5 LP'!$A$2:$XFC$10000,MATCH(D$1,'Mediana Anual Selic TOP 5 LP'!$A$2:$XDF$2,0),FALSE)=0,NA(),VLOOKUP(A310,'Mediana Anual Selic TOP 5 LP'!$A$2:$XFC$10000,MATCH(D$1,'Mediana Anual Selic TOP 5 LP'!$A$2:$XDF$2,0),FALSE))</f>
        <v>9.5</v>
      </c>
      <c r="E310" s="21">
        <f>IF(VLOOKUP(A310,'Mediana Anual Selic TOP 5 LP'!$A$2:$XFC$10000,MATCH(E$1,'Mediana Anual Selic TOP 5 LP'!$A$2:$XDF$2,0),FALSE)=0,NA(),VLOOKUP(A310,'Mediana Anual Selic TOP 5 LP'!$A$2:$XFC$10000,MATCH(E$1,'Mediana Anual Selic TOP 5 LP'!$A$2:$XDF$2,0),FALSE))</f>
        <v>9.5</v>
      </c>
      <c r="F310" s="21">
        <f>IF(VLOOKUP(A310,'Mediana Anual Selic TOP 5 LP'!$A$2:$XFC$10000,MATCH(F$1,'Mediana Anual Selic TOP 5 LP'!$A$2:$XDF$2,0),FALSE)=0,NA(),VLOOKUP(A310,'Mediana Anual Selic TOP 5 LP'!$A$2:$XFC$10000,MATCH(F$1,'Mediana Anual Selic TOP 5 LP'!$A$2:$XDF$2,0),FALSE))</f>
        <v>9.5</v>
      </c>
    </row>
    <row r="311" spans="1:6" x14ac:dyDescent="0.3">
      <c r="A311" s="20">
        <v>45012</v>
      </c>
      <c r="B311" s="21">
        <f>IF(VLOOKUP(A311,'Mediana Anual Selic TOP 5 LP'!$A$2:$XFC$10000,MATCH(B$1,'Mediana Anual Selic TOP 5 LP'!$A$2:$XDF$2,0),FALSE)=0,NA(),VLOOKUP(A311,'Mediana Anual Selic TOP 5 LP'!$A$2:$XFC$10000,MATCH(B$1,'Mediana Anual Selic TOP 5 LP'!$A$2:$XDF$2,0),FALSE))</f>
        <v>12.5</v>
      </c>
      <c r="C311" s="21">
        <f>IF(VLOOKUP(A311,'Mediana Anual Selic TOP 5 LP'!$A$2:$XFC$10000,MATCH(C$1,'Mediana Anual Selic TOP 5 LP'!$A$2:$XDF$2,0),FALSE)=0,NA(),VLOOKUP(A311,'Mediana Anual Selic TOP 5 LP'!$A$2:$XFC$10000,MATCH(C$1,'Mediana Anual Selic TOP 5 LP'!$A$2:$XDF$2,0),FALSE))</f>
        <v>10</v>
      </c>
      <c r="D311" s="21">
        <f>IF(VLOOKUP(A311,'Mediana Anual Selic TOP 5 LP'!$A$2:$XFC$10000,MATCH(D$1,'Mediana Anual Selic TOP 5 LP'!$A$2:$XDF$2,0),FALSE)=0,NA(),VLOOKUP(A311,'Mediana Anual Selic TOP 5 LP'!$A$2:$XFC$10000,MATCH(D$1,'Mediana Anual Selic TOP 5 LP'!$A$2:$XDF$2,0),FALSE))</f>
        <v>9.5</v>
      </c>
      <c r="E311" s="21">
        <f>IF(VLOOKUP(A311,'Mediana Anual Selic TOP 5 LP'!$A$2:$XFC$10000,MATCH(E$1,'Mediana Anual Selic TOP 5 LP'!$A$2:$XDF$2,0),FALSE)=0,NA(),VLOOKUP(A311,'Mediana Anual Selic TOP 5 LP'!$A$2:$XFC$10000,MATCH(E$1,'Mediana Anual Selic TOP 5 LP'!$A$2:$XDF$2,0),FALSE))</f>
        <v>9.5</v>
      </c>
      <c r="F311" s="21">
        <f>IF(VLOOKUP(A311,'Mediana Anual Selic TOP 5 LP'!$A$2:$XFC$10000,MATCH(F$1,'Mediana Anual Selic TOP 5 LP'!$A$2:$XDF$2,0),FALSE)=0,NA(),VLOOKUP(A311,'Mediana Anual Selic TOP 5 LP'!$A$2:$XFC$10000,MATCH(F$1,'Mediana Anual Selic TOP 5 LP'!$A$2:$XDF$2,0),FALSE))</f>
        <v>9.5</v>
      </c>
    </row>
    <row r="312" spans="1:6" x14ac:dyDescent="0.3">
      <c r="A312" s="20">
        <v>45013</v>
      </c>
      <c r="B312" s="21">
        <f>IF(VLOOKUP(A312,'Mediana Anual Selic TOP 5 LP'!$A$2:$XFC$10000,MATCH(B$1,'Mediana Anual Selic TOP 5 LP'!$A$2:$XDF$2,0),FALSE)=0,NA(),VLOOKUP(A312,'Mediana Anual Selic TOP 5 LP'!$A$2:$XFC$10000,MATCH(B$1,'Mediana Anual Selic TOP 5 LP'!$A$2:$XDF$2,0),FALSE))</f>
        <v>12.5</v>
      </c>
      <c r="C312" s="21">
        <f>IF(VLOOKUP(A312,'Mediana Anual Selic TOP 5 LP'!$A$2:$XFC$10000,MATCH(C$1,'Mediana Anual Selic TOP 5 LP'!$A$2:$XDF$2,0),FALSE)=0,NA(),VLOOKUP(A312,'Mediana Anual Selic TOP 5 LP'!$A$2:$XFC$10000,MATCH(C$1,'Mediana Anual Selic TOP 5 LP'!$A$2:$XDF$2,0),FALSE))</f>
        <v>10</v>
      </c>
      <c r="D312" s="21">
        <f>IF(VLOOKUP(A312,'Mediana Anual Selic TOP 5 LP'!$A$2:$XFC$10000,MATCH(D$1,'Mediana Anual Selic TOP 5 LP'!$A$2:$XDF$2,0),FALSE)=0,NA(),VLOOKUP(A312,'Mediana Anual Selic TOP 5 LP'!$A$2:$XFC$10000,MATCH(D$1,'Mediana Anual Selic TOP 5 LP'!$A$2:$XDF$2,0),FALSE))</f>
        <v>9.5</v>
      </c>
      <c r="E312" s="21">
        <f>IF(VLOOKUP(A312,'Mediana Anual Selic TOP 5 LP'!$A$2:$XFC$10000,MATCH(E$1,'Mediana Anual Selic TOP 5 LP'!$A$2:$XDF$2,0),FALSE)=0,NA(),VLOOKUP(A312,'Mediana Anual Selic TOP 5 LP'!$A$2:$XFC$10000,MATCH(E$1,'Mediana Anual Selic TOP 5 LP'!$A$2:$XDF$2,0),FALSE))</f>
        <v>9.5</v>
      </c>
      <c r="F312" s="21">
        <f>IF(VLOOKUP(A312,'Mediana Anual Selic TOP 5 LP'!$A$2:$XFC$10000,MATCH(F$1,'Mediana Anual Selic TOP 5 LP'!$A$2:$XDF$2,0),FALSE)=0,NA(),VLOOKUP(A312,'Mediana Anual Selic TOP 5 LP'!$A$2:$XFC$10000,MATCH(F$1,'Mediana Anual Selic TOP 5 LP'!$A$2:$XDF$2,0),FALSE))</f>
        <v>9.5</v>
      </c>
    </row>
    <row r="313" spans="1:6" x14ac:dyDescent="0.3">
      <c r="A313" s="20">
        <v>45014</v>
      </c>
      <c r="B313" s="21">
        <f>IF(VLOOKUP(A313,'Mediana Anual Selic TOP 5 LP'!$A$2:$XFC$10000,MATCH(B$1,'Mediana Anual Selic TOP 5 LP'!$A$2:$XDF$2,0),FALSE)=0,NA(),VLOOKUP(A313,'Mediana Anual Selic TOP 5 LP'!$A$2:$XFC$10000,MATCH(B$1,'Mediana Anual Selic TOP 5 LP'!$A$2:$XDF$2,0),FALSE))</f>
        <v>12.5</v>
      </c>
      <c r="C313" s="21">
        <f>IF(VLOOKUP(A313,'Mediana Anual Selic TOP 5 LP'!$A$2:$XFC$10000,MATCH(C$1,'Mediana Anual Selic TOP 5 LP'!$A$2:$XDF$2,0),FALSE)=0,NA(),VLOOKUP(A313,'Mediana Anual Selic TOP 5 LP'!$A$2:$XFC$10000,MATCH(C$1,'Mediana Anual Selic TOP 5 LP'!$A$2:$XDF$2,0),FALSE))</f>
        <v>10</v>
      </c>
      <c r="D313" s="21">
        <f>IF(VLOOKUP(A313,'Mediana Anual Selic TOP 5 LP'!$A$2:$XFC$10000,MATCH(D$1,'Mediana Anual Selic TOP 5 LP'!$A$2:$XDF$2,0),FALSE)=0,NA(),VLOOKUP(A313,'Mediana Anual Selic TOP 5 LP'!$A$2:$XFC$10000,MATCH(D$1,'Mediana Anual Selic TOP 5 LP'!$A$2:$XDF$2,0),FALSE))</f>
        <v>9.5</v>
      </c>
      <c r="E313" s="21">
        <f>IF(VLOOKUP(A313,'Mediana Anual Selic TOP 5 LP'!$A$2:$XFC$10000,MATCH(E$1,'Mediana Anual Selic TOP 5 LP'!$A$2:$XDF$2,0),FALSE)=0,NA(),VLOOKUP(A313,'Mediana Anual Selic TOP 5 LP'!$A$2:$XFC$10000,MATCH(E$1,'Mediana Anual Selic TOP 5 LP'!$A$2:$XDF$2,0),FALSE))</f>
        <v>9.5</v>
      </c>
      <c r="F313" s="21">
        <f>IF(VLOOKUP(A313,'Mediana Anual Selic TOP 5 LP'!$A$2:$XFC$10000,MATCH(F$1,'Mediana Anual Selic TOP 5 LP'!$A$2:$XDF$2,0),FALSE)=0,NA(),VLOOKUP(A313,'Mediana Anual Selic TOP 5 LP'!$A$2:$XFC$10000,MATCH(F$1,'Mediana Anual Selic TOP 5 LP'!$A$2:$XDF$2,0),FALSE))</f>
        <v>9.5</v>
      </c>
    </row>
    <row r="314" spans="1:6" x14ac:dyDescent="0.3">
      <c r="A314" s="20">
        <v>45015</v>
      </c>
      <c r="B314" s="21">
        <f>IF(VLOOKUP(A314,'Mediana Anual Selic TOP 5 LP'!$A$2:$XFC$10000,MATCH(B$1,'Mediana Anual Selic TOP 5 LP'!$A$2:$XDF$2,0),FALSE)=0,NA(),VLOOKUP(A314,'Mediana Anual Selic TOP 5 LP'!$A$2:$XFC$10000,MATCH(B$1,'Mediana Anual Selic TOP 5 LP'!$A$2:$XDF$2,0),FALSE))</f>
        <v>12.5</v>
      </c>
      <c r="C314" s="21">
        <f>IF(VLOOKUP(A314,'Mediana Anual Selic TOP 5 LP'!$A$2:$XFC$10000,MATCH(C$1,'Mediana Anual Selic TOP 5 LP'!$A$2:$XDF$2,0),FALSE)=0,NA(),VLOOKUP(A314,'Mediana Anual Selic TOP 5 LP'!$A$2:$XFC$10000,MATCH(C$1,'Mediana Anual Selic TOP 5 LP'!$A$2:$XDF$2,0),FALSE))</f>
        <v>10</v>
      </c>
      <c r="D314" s="21">
        <f>IF(VLOOKUP(A314,'Mediana Anual Selic TOP 5 LP'!$A$2:$XFC$10000,MATCH(D$1,'Mediana Anual Selic TOP 5 LP'!$A$2:$XDF$2,0),FALSE)=0,NA(),VLOOKUP(A314,'Mediana Anual Selic TOP 5 LP'!$A$2:$XFC$10000,MATCH(D$1,'Mediana Anual Selic TOP 5 LP'!$A$2:$XDF$2,0),FALSE))</f>
        <v>9.5</v>
      </c>
      <c r="E314" s="21">
        <f>IF(VLOOKUP(A314,'Mediana Anual Selic TOP 5 LP'!$A$2:$XFC$10000,MATCH(E$1,'Mediana Anual Selic TOP 5 LP'!$A$2:$XDF$2,0),FALSE)=0,NA(),VLOOKUP(A314,'Mediana Anual Selic TOP 5 LP'!$A$2:$XFC$10000,MATCH(E$1,'Mediana Anual Selic TOP 5 LP'!$A$2:$XDF$2,0),FALSE))</f>
        <v>9.5</v>
      </c>
      <c r="F314" s="21">
        <f>IF(VLOOKUP(A314,'Mediana Anual Selic TOP 5 LP'!$A$2:$XFC$10000,MATCH(F$1,'Mediana Anual Selic TOP 5 LP'!$A$2:$XDF$2,0),FALSE)=0,NA(),VLOOKUP(A314,'Mediana Anual Selic TOP 5 LP'!$A$2:$XFC$10000,MATCH(F$1,'Mediana Anual Selic TOP 5 LP'!$A$2:$XDF$2,0),FALSE))</f>
        <v>9.5</v>
      </c>
    </row>
    <row r="315" spans="1:6" x14ac:dyDescent="0.3">
      <c r="A315" s="20">
        <v>45016</v>
      </c>
      <c r="B315" s="21">
        <f>IF(VLOOKUP(A315,'Mediana Anual Selic TOP 5 LP'!$A$2:$XFC$10000,MATCH(B$1,'Mediana Anual Selic TOP 5 LP'!$A$2:$XDF$2,0),FALSE)=0,NA(),VLOOKUP(A315,'Mediana Anual Selic TOP 5 LP'!$A$2:$XFC$10000,MATCH(B$1,'Mediana Anual Selic TOP 5 LP'!$A$2:$XDF$2,0),FALSE))</f>
        <v>12.25</v>
      </c>
      <c r="C315" s="21">
        <f>IF(VLOOKUP(A315,'Mediana Anual Selic TOP 5 LP'!$A$2:$XFC$10000,MATCH(C$1,'Mediana Anual Selic TOP 5 LP'!$A$2:$XDF$2,0),FALSE)=0,NA(),VLOOKUP(A315,'Mediana Anual Selic TOP 5 LP'!$A$2:$XFC$10000,MATCH(C$1,'Mediana Anual Selic TOP 5 LP'!$A$2:$XDF$2,0),FALSE))</f>
        <v>10</v>
      </c>
      <c r="D315" s="21">
        <f>IF(VLOOKUP(A315,'Mediana Anual Selic TOP 5 LP'!$A$2:$XFC$10000,MATCH(D$1,'Mediana Anual Selic TOP 5 LP'!$A$2:$XDF$2,0),FALSE)=0,NA(),VLOOKUP(A315,'Mediana Anual Selic TOP 5 LP'!$A$2:$XFC$10000,MATCH(D$1,'Mediana Anual Selic TOP 5 LP'!$A$2:$XDF$2,0),FALSE))</f>
        <v>9.5</v>
      </c>
      <c r="E315" s="21">
        <f>IF(VLOOKUP(A315,'Mediana Anual Selic TOP 5 LP'!$A$2:$XFC$10000,MATCH(E$1,'Mediana Anual Selic TOP 5 LP'!$A$2:$XDF$2,0),FALSE)=0,NA(),VLOOKUP(A315,'Mediana Anual Selic TOP 5 LP'!$A$2:$XFC$10000,MATCH(E$1,'Mediana Anual Selic TOP 5 LP'!$A$2:$XDF$2,0),FALSE))</f>
        <v>9.5</v>
      </c>
      <c r="F315" s="21">
        <f>IF(VLOOKUP(A315,'Mediana Anual Selic TOP 5 LP'!$A$2:$XFC$10000,MATCH(F$1,'Mediana Anual Selic TOP 5 LP'!$A$2:$XDF$2,0),FALSE)=0,NA(),VLOOKUP(A315,'Mediana Anual Selic TOP 5 LP'!$A$2:$XFC$10000,MATCH(F$1,'Mediana Anual Selic TOP 5 LP'!$A$2:$XDF$2,0),FALSE))</f>
        <v>9.5</v>
      </c>
    </row>
    <row r="316" spans="1:6" x14ac:dyDescent="0.3">
      <c r="A316" s="20">
        <v>45019</v>
      </c>
      <c r="B316" s="21">
        <f>IF(VLOOKUP(A316,'Mediana Anual Selic TOP 5 LP'!$A$2:$XFC$10000,MATCH(B$1,'Mediana Anual Selic TOP 5 LP'!$A$2:$XDF$2,0),FALSE)=0,NA(),VLOOKUP(A316,'Mediana Anual Selic TOP 5 LP'!$A$2:$XFC$10000,MATCH(B$1,'Mediana Anual Selic TOP 5 LP'!$A$2:$XDF$2,0),FALSE))</f>
        <v>12.25</v>
      </c>
      <c r="C316" s="21">
        <f>IF(VLOOKUP(A316,'Mediana Anual Selic TOP 5 LP'!$A$2:$XFC$10000,MATCH(C$1,'Mediana Anual Selic TOP 5 LP'!$A$2:$XDF$2,0),FALSE)=0,NA(),VLOOKUP(A316,'Mediana Anual Selic TOP 5 LP'!$A$2:$XFC$10000,MATCH(C$1,'Mediana Anual Selic TOP 5 LP'!$A$2:$XDF$2,0),FALSE))</f>
        <v>10</v>
      </c>
      <c r="D316" s="21">
        <f>IF(VLOOKUP(A316,'Mediana Anual Selic TOP 5 LP'!$A$2:$XFC$10000,MATCH(D$1,'Mediana Anual Selic TOP 5 LP'!$A$2:$XDF$2,0),FALSE)=0,NA(),VLOOKUP(A316,'Mediana Anual Selic TOP 5 LP'!$A$2:$XFC$10000,MATCH(D$1,'Mediana Anual Selic TOP 5 LP'!$A$2:$XDF$2,0),FALSE))</f>
        <v>9.5</v>
      </c>
      <c r="E316" s="21">
        <f>IF(VLOOKUP(A316,'Mediana Anual Selic TOP 5 LP'!$A$2:$XFC$10000,MATCH(E$1,'Mediana Anual Selic TOP 5 LP'!$A$2:$XDF$2,0),FALSE)=0,NA(),VLOOKUP(A316,'Mediana Anual Selic TOP 5 LP'!$A$2:$XFC$10000,MATCH(E$1,'Mediana Anual Selic TOP 5 LP'!$A$2:$XDF$2,0),FALSE))</f>
        <v>9.5</v>
      </c>
      <c r="F316" s="21">
        <f>IF(VLOOKUP(A316,'Mediana Anual Selic TOP 5 LP'!$A$2:$XFC$10000,MATCH(F$1,'Mediana Anual Selic TOP 5 LP'!$A$2:$XDF$2,0),FALSE)=0,NA(),VLOOKUP(A316,'Mediana Anual Selic TOP 5 LP'!$A$2:$XFC$10000,MATCH(F$1,'Mediana Anual Selic TOP 5 LP'!$A$2:$XDF$2,0),FALSE))</f>
        <v>9.5</v>
      </c>
    </row>
    <row r="317" spans="1:6" x14ac:dyDescent="0.3">
      <c r="A317" s="20">
        <v>45020</v>
      </c>
      <c r="B317" s="21">
        <f>IF(VLOOKUP(A317,'Mediana Anual Selic TOP 5 LP'!$A$2:$XFC$10000,MATCH(B$1,'Mediana Anual Selic TOP 5 LP'!$A$2:$XDF$2,0),FALSE)=0,NA(),VLOOKUP(A317,'Mediana Anual Selic TOP 5 LP'!$A$2:$XFC$10000,MATCH(B$1,'Mediana Anual Selic TOP 5 LP'!$A$2:$XDF$2,0),FALSE))</f>
        <v>12.25</v>
      </c>
      <c r="C317" s="21">
        <f>IF(VLOOKUP(A317,'Mediana Anual Selic TOP 5 LP'!$A$2:$XFC$10000,MATCH(C$1,'Mediana Anual Selic TOP 5 LP'!$A$2:$XDF$2,0),FALSE)=0,NA(),VLOOKUP(A317,'Mediana Anual Selic TOP 5 LP'!$A$2:$XFC$10000,MATCH(C$1,'Mediana Anual Selic TOP 5 LP'!$A$2:$XDF$2,0),FALSE))</f>
        <v>10</v>
      </c>
      <c r="D317" s="21">
        <f>IF(VLOOKUP(A317,'Mediana Anual Selic TOP 5 LP'!$A$2:$XFC$10000,MATCH(D$1,'Mediana Anual Selic TOP 5 LP'!$A$2:$XDF$2,0),FALSE)=0,NA(),VLOOKUP(A317,'Mediana Anual Selic TOP 5 LP'!$A$2:$XFC$10000,MATCH(D$1,'Mediana Anual Selic TOP 5 LP'!$A$2:$XDF$2,0),FALSE))</f>
        <v>9.5</v>
      </c>
      <c r="E317" s="21">
        <f>IF(VLOOKUP(A317,'Mediana Anual Selic TOP 5 LP'!$A$2:$XFC$10000,MATCH(E$1,'Mediana Anual Selic TOP 5 LP'!$A$2:$XDF$2,0),FALSE)=0,NA(),VLOOKUP(A317,'Mediana Anual Selic TOP 5 LP'!$A$2:$XFC$10000,MATCH(E$1,'Mediana Anual Selic TOP 5 LP'!$A$2:$XDF$2,0),FALSE))</f>
        <v>9.5</v>
      </c>
      <c r="F317" s="21">
        <f>IF(VLOOKUP(A317,'Mediana Anual Selic TOP 5 LP'!$A$2:$XFC$10000,MATCH(F$1,'Mediana Anual Selic TOP 5 LP'!$A$2:$XDF$2,0),FALSE)=0,NA(),VLOOKUP(A317,'Mediana Anual Selic TOP 5 LP'!$A$2:$XFC$10000,MATCH(F$1,'Mediana Anual Selic TOP 5 LP'!$A$2:$XDF$2,0),FALSE))</f>
        <v>9.5</v>
      </c>
    </row>
    <row r="318" spans="1:6" x14ac:dyDescent="0.3">
      <c r="A318" s="20">
        <v>45021</v>
      </c>
      <c r="B318" s="21">
        <f>IF(VLOOKUP(A318,'Mediana Anual Selic TOP 5 LP'!$A$2:$XFC$10000,MATCH(B$1,'Mediana Anual Selic TOP 5 LP'!$A$2:$XDF$2,0),FALSE)=0,NA(),VLOOKUP(A318,'Mediana Anual Selic TOP 5 LP'!$A$2:$XFC$10000,MATCH(B$1,'Mediana Anual Selic TOP 5 LP'!$A$2:$XDF$2,0),FALSE))</f>
        <v>12.25</v>
      </c>
      <c r="C318" s="21">
        <f>IF(VLOOKUP(A318,'Mediana Anual Selic TOP 5 LP'!$A$2:$XFC$10000,MATCH(C$1,'Mediana Anual Selic TOP 5 LP'!$A$2:$XDF$2,0),FALSE)=0,NA(),VLOOKUP(A318,'Mediana Anual Selic TOP 5 LP'!$A$2:$XFC$10000,MATCH(C$1,'Mediana Anual Selic TOP 5 LP'!$A$2:$XDF$2,0),FALSE))</f>
        <v>10</v>
      </c>
      <c r="D318" s="21">
        <f>IF(VLOOKUP(A318,'Mediana Anual Selic TOP 5 LP'!$A$2:$XFC$10000,MATCH(D$1,'Mediana Anual Selic TOP 5 LP'!$A$2:$XDF$2,0),FALSE)=0,NA(),VLOOKUP(A318,'Mediana Anual Selic TOP 5 LP'!$A$2:$XFC$10000,MATCH(D$1,'Mediana Anual Selic TOP 5 LP'!$A$2:$XDF$2,0),FALSE))</f>
        <v>9.5</v>
      </c>
      <c r="E318" s="21">
        <f>IF(VLOOKUP(A318,'Mediana Anual Selic TOP 5 LP'!$A$2:$XFC$10000,MATCH(E$1,'Mediana Anual Selic TOP 5 LP'!$A$2:$XDF$2,0),FALSE)=0,NA(),VLOOKUP(A318,'Mediana Anual Selic TOP 5 LP'!$A$2:$XFC$10000,MATCH(E$1,'Mediana Anual Selic TOP 5 LP'!$A$2:$XDF$2,0),FALSE))</f>
        <v>9.5</v>
      </c>
      <c r="F318" s="21">
        <f>IF(VLOOKUP(A318,'Mediana Anual Selic TOP 5 LP'!$A$2:$XFC$10000,MATCH(F$1,'Mediana Anual Selic TOP 5 LP'!$A$2:$XDF$2,0),FALSE)=0,NA(),VLOOKUP(A318,'Mediana Anual Selic TOP 5 LP'!$A$2:$XFC$10000,MATCH(F$1,'Mediana Anual Selic TOP 5 LP'!$A$2:$XDF$2,0),FALSE))</f>
        <v>9.5</v>
      </c>
    </row>
    <row r="319" spans="1:6" x14ac:dyDescent="0.3">
      <c r="A319" s="20">
        <v>45022</v>
      </c>
      <c r="B319" s="21">
        <f>IF(VLOOKUP(A319,'Mediana Anual Selic TOP 5 LP'!$A$2:$XFC$10000,MATCH(B$1,'Mediana Anual Selic TOP 5 LP'!$A$2:$XDF$2,0),FALSE)=0,NA(),VLOOKUP(A319,'Mediana Anual Selic TOP 5 LP'!$A$2:$XFC$10000,MATCH(B$1,'Mediana Anual Selic TOP 5 LP'!$A$2:$XDF$2,0),FALSE))</f>
        <v>12.25</v>
      </c>
      <c r="C319" s="21">
        <f>IF(VLOOKUP(A319,'Mediana Anual Selic TOP 5 LP'!$A$2:$XFC$10000,MATCH(C$1,'Mediana Anual Selic TOP 5 LP'!$A$2:$XDF$2,0),FALSE)=0,NA(),VLOOKUP(A319,'Mediana Anual Selic TOP 5 LP'!$A$2:$XFC$10000,MATCH(C$1,'Mediana Anual Selic TOP 5 LP'!$A$2:$XDF$2,0),FALSE))</f>
        <v>10</v>
      </c>
      <c r="D319" s="21">
        <f>IF(VLOOKUP(A319,'Mediana Anual Selic TOP 5 LP'!$A$2:$XFC$10000,MATCH(D$1,'Mediana Anual Selic TOP 5 LP'!$A$2:$XDF$2,0),FALSE)=0,NA(),VLOOKUP(A319,'Mediana Anual Selic TOP 5 LP'!$A$2:$XFC$10000,MATCH(D$1,'Mediana Anual Selic TOP 5 LP'!$A$2:$XDF$2,0),FALSE))</f>
        <v>9.5</v>
      </c>
      <c r="E319" s="21">
        <f>IF(VLOOKUP(A319,'Mediana Anual Selic TOP 5 LP'!$A$2:$XFC$10000,MATCH(E$1,'Mediana Anual Selic TOP 5 LP'!$A$2:$XDF$2,0),FALSE)=0,NA(),VLOOKUP(A319,'Mediana Anual Selic TOP 5 LP'!$A$2:$XFC$10000,MATCH(E$1,'Mediana Anual Selic TOP 5 LP'!$A$2:$XDF$2,0),FALSE))</f>
        <v>9.5</v>
      </c>
      <c r="F319" s="21">
        <f>IF(VLOOKUP(A319,'Mediana Anual Selic TOP 5 LP'!$A$2:$XFC$10000,MATCH(F$1,'Mediana Anual Selic TOP 5 LP'!$A$2:$XDF$2,0),FALSE)=0,NA(),VLOOKUP(A319,'Mediana Anual Selic TOP 5 LP'!$A$2:$XFC$10000,MATCH(F$1,'Mediana Anual Selic TOP 5 LP'!$A$2:$XDF$2,0),FALSE))</f>
        <v>9.5</v>
      </c>
    </row>
    <row r="320" spans="1:6" x14ac:dyDescent="0.3">
      <c r="A320" s="20">
        <v>45026</v>
      </c>
      <c r="B320" s="21">
        <f>IF(VLOOKUP(A320,'Mediana Anual Selic TOP 5 LP'!$A$2:$XFC$10000,MATCH(B$1,'Mediana Anual Selic TOP 5 LP'!$A$2:$XDF$2,0),FALSE)=0,NA(),VLOOKUP(A320,'Mediana Anual Selic TOP 5 LP'!$A$2:$XFC$10000,MATCH(B$1,'Mediana Anual Selic TOP 5 LP'!$A$2:$XDF$2,0),FALSE))</f>
        <v>12.25</v>
      </c>
      <c r="C320" s="21">
        <f>IF(VLOOKUP(A320,'Mediana Anual Selic TOP 5 LP'!$A$2:$XFC$10000,MATCH(C$1,'Mediana Anual Selic TOP 5 LP'!$A$2:$XDF$2,0),FALSE)=0,NA(),VLOOKUP(A320,'Mediana Anual Selic TOP 5 LP'!$A$2:$XFC$10000,MATCH(C$1,'Mediana Anual Selic TOP 5 LP'!$A$2:$XDF$2,0),FALSE))</f>
        <v>10</v>
      </c>
      <c r="D320" s="21">
        <f>IF(VLOOKUP(A320,'Mediana Anual Selic TOP 5 LP'!$A$2:$XFC$10000,MATCH(D$1,'Mediana Anual Selic TOP 5 LP'!$A$2:$XDF$2,0),FALSE)=0,NA(),VLOOKUP(A320,'Mediana Anual Selic TOP 5 LP'!$A$2:$XFC$10000,MATCH(D$1,'Mediana Anual Selic TOP 5 LP'!$A$2:$XDF$2,0),FALSE))</f>
        <v>9.5</v>
      </c>
      <c r="E320" s="21">
        <f>IF(VLOOKUP(A320,'Mediana Anual Selic TOP 5 LP'!$A$2:$XFC$10000,MATCH(E$1,'Mediana Anual Selic TOP 5 LP'!$A$2:$XDF$2,0),FALSE)=0,NA(),VLOOKUP(A320,'Mediana Anual Selic TOP 5 LP'!$A$2:$XFC$10000,MATCH(E$1,'Mediana Anual Selic TOP 5 LP'!$A$2:$XDF$2,0),FALSE))</f>
        <v>9.5</v>
      </c>
      <c r="F320" s="21">
        <f>IF(VLOOKUP(A320,'Mediana Anual Selic TOP 5 LP'!$A$2:$XFC$10000,MATCH(F$1,'Mediana Anual Selic TOP 5 LP'!$A$2:$XDF$2,0),FALSE)=0,NA(),VLOOKUP(A320,'Mediana Anual Selic TOP 5 LP'!$A$2:$XFC$10000,MATCH(F$1,'Mediana Anual Selic TOP 5 LP'!$A$2:$XDF$2,0),FALSE))</f>
        <v>9.5</v>
      </c>
    </row>
    <row r="321" spans="1:6" x14ac:dyDescent="0.3">
      <c r="A321" s="20">
        <v>45027</v>
      </c>
      <c r="B321" s="21">
        <f>IF(VLOOKUP(A321,'Mediana Anual Selic TOP 5 LP'!$A$2:$XFC$10000,MATCH(B$1,'Mediana Anual Selic TOP 5 LP'!$A$2:$XDF$2,0),FALSE)=0,NA(),VLOOKUP(A321,'Mediana Anual Selic TOP 5 LP'!$A$2:$XFC$10000,MATCH(B$1,'Mediana Anual Selic TOP 5 LP'!$A$2:$XDF$2,0),FALSE))</f>
        <v>12.25</v>
      </c>
      <c r="C321" s="21">
        <f>IF(VLOOKUP(A321,'Mediana Anual Selic TOP 5 LP'!$A$2:$XFC$10000,MATCH(C$1,'Mediana Anual Selic TOP 5 LP'!$A$2:$XDF$2,0),FALSE)=0,NA(),VLOOKUP(A321,'Mediana Anual Selic TOP 5 LP'!$A$2:$XFC$10000,MATCH(C$1,'Mediana Anual Selic TOP 5 LP'!$A$2:$XDF$2,0),FALSE))</f>
        <v>10</v>
      </c>
      <c r="D321" s="21">
        <f>IF(VLOOKUP(A321,'Mediana Anual Selic TOP 5 LP'!$A$2:$XFC$10000,MATCH(D$1,'Mediana Anual Selic TOP 5 LP'!$A$2:$XDF$2,0),FALSE)=0,NA(),VLOOKUP(A321,'Mediana Anual Selic TOP 5 LP'!$A$2:$XFC$10000,MATCH(D$1,'Mediana Anual Selic TOP 5 LP'!$A$2:$XDF$2,0),FALSE))</f>
        <v>9.5</v>
      </c>
      <c r="E321" s="21">
        <f>IF(VLOOKUP(A321,'Mediana Anual Selic TOP 5 LP'!$A$2:$XFC$10000,MATCH(E$1,'Mediana Anual Selic TOP 5 LP'!$A$2:$XDF$2,0),FALSE)=0,NA(),VLOOKUP(A321,'Mediana Anual Selic TOP 5 LP'!$A$2:$XFC$10000,MATCH(E$1,'Mediana Anual Selic TOP 5 LP'!$A$2:$XDF$2,0),FALSE))</f>
        <v>9.5</v>
      </c>
      <c r="F321" s="21">
        <f>IF(VLOOKUP(A321,'Mediana Anual Selic TOP 5 LP'!$A$2:$XFC$10000,MATCH(F$1,'Mediana Anual Selic TOP 5 LP'!$A$2:$XDF$2,0),FALSE)=0,NA(),VLOOKUP(A321,'Mediana Anual Selic TOP 5 LP'!$A$2:$XFC$10000,MATCH(F$1,'Mediana Anual Selic TOP 5 LP'!$A$2:$XDF$2,0),FALSE))</f>
        <v>9.5</v>
      </c>
    </row>
    <row r="322" spans="1:6" x14ac:dyDescent="0.3">
      <c r="A322" s="20">
        <v>45028</v>
      </c>
      <c r="B322" s="21">
        <f>IF(VLOOKUP(A322,'Mediana Anual Selic TOP 5 LP'!$A$2:$XFC$10000,MATCH(B$1,'Mediana Anual Selic TOP 5 LP'!$A$2:$XDF$2,0),FALSE)=0,NA(),VLOOKUP(A322,'Mediana Anual Selic TOP 5 LP'!$A$2:$XFC$10000,MATCH(B$1,'Mediana Anual Selic TOP 5 LP'!$A$2:$XDF$2,0),FALSE))</f>
        <v>12.25</v>
      </c>
      <c r="C322" s="21">
        <f>IF(VLOOKUP(A322,'Mediana Anual Selic TOP 5 LP'!$A$2:$XFC$10000,MATCH(C$1,'Mediana Anual Selic TOP 5 LP'!$A$2:$XDF$2,0),FALSE)=0,NA(),VLOOKUP(A322,'Mediana Anual Selic TOP 5 LP'!$A$2:$XFC$10000,MATCH(C$1,'Mediana Anual Selic TOP 5 LP'!$A$2:$XDF$2,0),FALSE))</f>
        <v>10</v>
      </c>
      <c r="D322" s="21">
        <f>IF(VLOOKUP(A322,'Mediana Anual Selic TOP 5 LP'!$A$2:$XFC$10000,MATCH(D$1,'Mediana Anual Selic TOP 5 LP'!$A$2:$XDF$2,0),FALSE)=0,NA(),VLOOKUP(A322,'Mediana Anual Selic TOP 5 LP'!$A$2:$XFC$10000,MATCH(D$1,'Mediana Anual Selic TOP 5 LP'!$A$2:$XDF$2,0),FALSE))</f>
        <v>9.5</v>
      </c>
      <c r="E322" s="21">
        <f>IF(VLOOKUP(A322,'Mediana Anual Selic TOP 5 LP'!$A$2:$XFC$10000,MATCH(E$1,'Mediana Anual Selic TOP 5 LP'!$A$2:$XDF$2,0),FALSE)=0,NA(),VLOOKUP(A322,'Mediana Anual Selic TOP 5 LP'!$A$2:$XFC$10000,MATCH(E$1,'Mediana Anual Selic TOP 5 LP'!$A$2:$XDF$2,0),FALSE))</f>
        <v>9.5</v>
      </c>
      <c r="F322" s="21">
        <f>IF(VLOOKUP(A322,'Mediana Anual Selic TOP 5 LP'!$A$2:$XFC$10000,MATCH(F$1,'Mediana Anual Selic TOP 5 LP'!$A$2:$XDF$2,0),FALSE)=0,NA(),VLOOKUP(A322,'Mediana Anual Selic TOP 5 LP'!$A$2:$XFC$10000,MATCH(F$1,'Mediana Anual Selic TOP 5 LP'!$A$2:$XDF$2,0),FALSE))</f>
        <v>9.5</v>
      </c>
    </row>
    <row r="323" spans="1:6" x14ac:dyDescent="0.3">
      <c r="A323" s="20">
        <v>45029</v>
      </c>
      <c r="B323" s="21">
        <f>IF(VLOOKUP(A323,'Mediana Anual Selic TOP 5 LP'!$A$2:$XFC$10000,MATCH(B$1,'Mediana Anual Selic TOP 5 LP'!$A$2:$XDF$2,0),FALSE)=0,NA(),VLOOKUP(A323,'Mediana Anual Selic TOP 5 LP'!$A$2:$XFC$10000,MATCH(B$1,'Mediana Anual Selic TOP 5 LP'!$A$2:$XDF$2,0),FALSE))</f>
        <v>12.25</v>
      </c>
      <c r="C323" s="21">
        <f>IF(VLOOKUP(A323,'Mediana Anual Selic TOP 5 LP'!$A$2:$XFC$10000,MATCH(C$1,'Mediana Anual Selic TOP 5 LP'!$A$2:$XDF$2,0),FALSE)=0,NA(),VLOOKUP(A323,'Mediana Anual Selic TOP 5 LP'!$A$2:$XFC$10000,MATCH(C$1,'Mediana Anual Selic TOP 5 LP'!$A$2:$XDF$2,0),FALSE))</f>
        <v>10</v>
      </c>
      <c r="D323" s="21">
        <f>IF(VLOOKUP(A323,'Mediana Anual Selic TOP 5 LP'!$A$2:$XFC$10000,MATCH(D$1,'Mediana Anual Selic TOP 5 LP'!$A$2:$XDF$2,0),FALSE)=0,NA(),VLOOKUP(A323,'Mediana Anual Selic TOP 5 LP'!$A$2:$XFC$10000,MATCH(D$1,'Mediana Anual Selic TOP 5 LP'!$A$2:$XDF$2,0),FALSE))</f>
        <v>9.5</v>
      </c>
      <c r="E323" s="21">
        <f>IF(VLOOKUP(A323,'Mediana Anual Selic TOP 5 LP'!$A$2:$XFC$10000,MATCH(E$1,'Mediana Anual Selic TOP 5 LP'!$A$2:$XDF$2,0),FALSE)=0,NA(),VLOOKUP(A323,'Mediana Anual Selic TOP 5 LP'!$A$2:$XFC$10000,MATCH(E$1,'Mediana Anual Selic TOP 5 LP'!$A$2:$XDF$2,0),FALSE))</f>
        <v>9.5</v>
      </c>
      <c r="F323" s="21">
        <f>IF(VLOOKUP(A323,'Mediana Anual Selic TOP 5 LP'!$A$2:$XFC$10000,MATCH(F$1,'Mediana Anual Selic TOP 5 LP'!$A$2:$XDF$2,0),FALSE)=0,NA(),VLOOKUP(A323,'Mediana Anual Selic TOP 5 LP'!$A$2:$XFC$10000,MATCH(F$1,'Mediana Anual Selic TOP 5 LP'!$A$2:$XDF$2,0),FALSE))</f>
        <v>9.5</v>
      </c>
    </row>
    <row r="324" spans="1:6" x14ac:dyDescent="0.3">
      <c r="A324" s="20">
        <v>45030</v>
      </c>
      <c r="B324" s="21">
        <f>IF(VLOOKUP(A324,'Mediana Anual Selic TOP 5 LP'!$A$2:$XFC$10000,MATCH(B$1,'Mediana Anual Selic TOP 5 LP'!$A$2:$XDF$2,0),FALSE)=0,NA(),VLOOKUP(A324,'Mediana Anual Selic TOP 5 LP'!$A$2:$XFC$10000,MATCH(B$1,'Mediana Anual Selic TOP 5 LP'!$A$2:$XDF$2,0),FALSE))</f>
        <v>12.25</v>
      </c>
      <c r="C324" s="21">
        <f>IF(VLOOKUP(A324,'Mediana Anual Selic TOP 5 LP'!$A$2:$XFC$10000,MATCH(C$1,'Mediana Anual Selic TOP 5 LP'!$A$2:$XDF$2,0),FALSE)=0,NA(),VLOOKUP(A324,'Mediana Anual Selic TOP 5 LP'!$A$2:$XFC$10000,MATCH(C$1,'Mediana Anual Selic TOP 5 LP'!$A$2:$XDF$2,0),FALSE))</f>
        <v>10</v>
      </c>
      <c r="D324" s="21">
        <f>IF(VLOOKUP(A324,'Mediana Anual Selic TOP 5 LP'!$A$2:$XFC$10000,MATCH(D$1,'Mediana Anual Selic TOP 5 LP'!$A$2:$XDF$2,0),FALSE)=0,NA(),VLOOKUP(A324,'Mediana Anual Selic TOP 5 LP'!$A$2:$XFC$10000,MATCH(D$1,'Mediana Anual Selic TOP 5 LP'!$A$2:$XDF$2,0),FALSE))</f>
        <v>9.5</v>
      </c>
      <c r="E324" s="21">
        <f>IF(VLOOKUP(A324,'Mediana Anual Selic TOP 5 LP'!$A$2:$XFC$10000,MATCH(E$1,'Mediana Anual Selic TOP 5 LP'!$A$2:$XDF$2,0),FALSE)=0,NA(),VLOOKUP(A324,'Mediana Anual Selic TOP 5 LP'!$A$2:$XFC$10000,MATCH(E$1,'Mediana Anual Selic TOP 5 LP'!$A$2:$XDF$2,0),FALSE))</f>
        <v>9.5</v>
      </c>
      <c r="F324" s="21">
        <f>IF(VLOOKUP(A324,'Mediana Anual Selic TOP 5 LP'!$A$2:$XFC$10000,MATCH(F$1,'Mediana Anual Selic TOP 5 LP'!$A$2:$XDF$2,0),FALSE)=0,NA(),VLOOKUP(A324,'Mediana Anual Selic TOP 5 LP'!$A$2:$XFC$10000,MATCH(F$1,'Mediana Anual Selic TOP 5 LP'!$A$2:$XDF$2,0),FALSE))</f>
        <v>9.5</v>
      </c>
    </row>
    <row r="325" spans="1:6" x14ac:dyDescent="0.3">
      <c r="A325" s="20">
        <v>45033</v>
      </c>
      <c r="B325" s="21">
        <f>IF(VLOOKUP(A325,'Mediana Anual Selic TOP 5 LP'!$A$2:$XFC$10000,MATCH(B$1,'Mediana Anual Selic TOP 5 LP'!$A$2:$XDF$2,0),FALSE)=0,NA(),VLOOKUP(A325,'Mediana Anual Selic TOP 5 LP'!$A$2:$XFC$10000,MATCH(B$1,'Mediana Anual Selic TOP 5 LP'!$A$2:$XDF$2,0),FALSE))</f>
        <v>12.25</v>
      </c>
      <c r="C325" s="21">
        <f>IF(VLOOKUP(A325,'Mediana Anual Selic TOP 5 LP'!$A$2:$XFC$10000,MATCH(C$1,'Mediana Anual Selic TOP 5 LP'!$A$2:$XDF$2,0),FALSE)=0,NA(),VLOOKUP(A325,'Mediana Anual Selic TOP 5 LP'!$A$2:$XFC$10000,MATCH(C$1,'Mediana Anual Selic TOP 5 LP'!$A$2:$XDF$2,0),FALSE))</f>
        <v>10</v>
      </c>
      <c r="D325" s="21">
        <f>IF(VLOOKUP(A325,'Mediana Anual Selic TOP 5 LP'!$A$2:$XFC$10000,MATCH(D$1,'Mediana Anual Selic TOP 5 LP'!$A$2:$XDF$2,0),FALSE)=0,NA(),VLOOKUP(A325,'Mediana Anual Selic TOP 5 LP'!$A$2:$XFC$10000,MATCH(D$1,'Mediana Anual Selic TOP 5 LP'!$A$2:$XDF$2,0),FALSE))</f>
        <v>9.5</v>
      </c>
      <c r="E325" s="21">
        <f>IF(VLOOKUP(A325,'Mediana Anual Selic TOP 5 LP'!$A$2:$XFC$10000,MATCH(E$1,'Mediana Anual Selic TOP 5 LP'!$A$2:$XDF$2,0),FALSE)=0,NA(),VLOOKUP(A325,'Mediana Anual Selic TOP 5 LP'!$A$2:$XFC$10000,MATCH(E$1,'Mediana Anual Selic TOP 5 LP'!$A$2:$XDF$2,0),FALSE))</f>
        <v>9.5</v>
      </c>
      <c r="F325" s="21">
        <f>IF(VLOOKUP(A325,'Mediana Anual Selic TOP 5 LP'!$A$2:$XFC$10000,MATCH(F$1,'Mediana Anual Selic TOP 5 LP'!$A$2:$XDF$2,0),FALSE)=0,NA(),VLOOKUP(A325,'Mediana Anual Selic TOP 5 LP'!$A$2:$XFC$10000,MATCH(F$1,'Mediana Anual Selic TOP 5 LP'!$A$2:$XDF$2,0),FALSE))</f>
        <v>9.5</v>
      </c>
    </row>
    <row r="326" spans="1:6" x14ac:dyDescent="0.3">
      <c r="A326" s="20">
        <v>45034</v>
      </c>
      <c r="B326" s="21">
        <f>IF(VLOOKUP(A326,'Mediana Anual Selic TOP 5 LP'!$A$2:$XFC$10000,MATCH(B$1,'Mediana Anual Selic TOP 5 LP'!$A$2:$XDF$2,0),FALSE)=0,NA(),VLOOKUP(A326,'Mediana Anual Selic TOP 5 LP'!$A$2:$XFC$10000,MATCH(B$1,'Mediana Anual Selic TOP 5 LP'!$A$2:$XDF$2,0),FALSE))</f>
        <v>12.25</v>
      </c>
      <c r="C326" s="21">
        <f>IF(VLOOKUP(A326,'Mediana Anual Selic TOP 5 LP'!$A$2:$XFC$10000,MATCH(C$1,'Mediana Anual Selic TOP 5 LP'!$A$2:$XDF$2,0),FALSE)=0,NA(),VLOOKUP(A326,'Mediana Anual Selic TOP 5 LP'!$A$2:$XFC$10000,MATCH(C$1,'Mediana Anual Selic TOP 5 LP'!$A$2:$XDF$2,0),FALSE))</f>
        <v>10</v>
      </c>
      <c r="D326" s="21">
        <f>IF(VLOOKUP(A326,'Mediana Anual Selic TOP 5 LP'!$A$2:$XFC$10000,MATCH(D$1,'Mediana Anual Selic TOP 5 LP'!$A$2:$XDF$2,0),FALSE)=0,NA(),VLOOKUP(A326,'Mediana Anual Selic TOP 5 LP'!$A$2:$XFC$10000,MATCH(D$1,'Mediana Anual Selic TOP 5 LP'!$A$2:$XDF$2,0),FALSE))</f>
        <v>9.5</v>
      </c>
      <c r="E326" s="21">
        <f>IF(VLOOKUP(A326,'Mediana Anual Selic TOP 5 LP'!$A$2:$XFC$10000,MATCH(E$1,'Mediana Anual Selic TOP 5 LP'!$A$2:$XDF$2,0),FALSE)=0,NA(),VLOOKUP(A326,'Mediana Anual Selic TOP 5 LP'!$A$2:$XFC$10000,MATCH(E$1,'Mediana Anual Selic TOP 5 LP'!$A$2:$XDF$2,0),FALSE))</f>
        <v>9.5</v>
      </c>
      <c r="F326" s="21">
        <f>IF(VLOOKUP(A326,'Mediana Anual Selic TOP 5 LP'!$A$2:$XFC$10000,MATCH(F$1,'Mediana Anual Selic TOP 5 LP'!$A$2:$XDF$2,0),FALSE)=0,NA(),VLOOKUP(A326,'Mediana Anual Selic TOP 5 LP'!$A$2:$XFC$10000,MATCH(F$1,'Mediana Anual Selic TOP 5 LP'!$A$2:$XDF$2,0),FALSE))</f>
        <v>9.5</v>
      </c>
    </row>
    <row r="327" spans="1:6" x14ac:dyDescent="0.3">
      <c r="A327" s="20">
        <v>45035</v>
      </c>
      <c r="B327" s="21">
        <f>IF(VLOOKUP(A327,'Mediana Anual Selic TOP 5 LP'!$A$2:$XFC$10000,MATCH(B$1,'Mediana Anual Selic TOP 5 LP'!$A$2:$XDF$2,0),FALSE)=0,NA(),VLOOKUP(A327,'Mediana Anual Selic TOP 5 LP'!$A$2:$XFC$10000,MATCH(B$1,'Mediana Anual Selic TOP 5 LP'!$A$2:$XDF$2,0),FALSE))</f>
        <v>12.25</v>
      </c>
      <c r="C327" s="21">
        <f>IF(VLOOKUP(A327,'Mediana Anual Selic TOP 5 LP'!$A$2:$XFC$10000,MATCH(C$1,'Mediana Anual Selic TOP 5 LP'!$A$2:$XDF$2,0),FALSE)=0,NA(),VLOOKUP(A327,'Mediana Anual Selic TOP 5 LP'!$A$2:$XFC$10000,MATCH(C$1,'Mediana Anual Selic TOP 5 LP'!$A$2:$XDF$2,0),FALSE))</f>
        <v>10</v>
      </c>
      <c r="D327" s="21">
        <f>IF(VLOOKUP(A327,'Mediana Anual Selic TOP 5 LP'!$A$2:$XFC$10000,MATCH(D$1,'Mediana Anual Selic TOP 5 LP'!$A$2:$XDF$2,0),FALSE)=0,NA(),VLOOKUP(A327,'Mediana Anual Selic TOP 5 LP'!$A$2:$XFC$10000,MATCH(D$1,'Mediana Anual Selic TOP 5 LP'!$A$2:$XDF$2,0),FALSE))</f>
        <v>9.5</v>
      </c>
      <c r="E327" s="21">
        <f>IF(VLOOKUP(A327,'Mediana Anual Selic TOP 5 LP'!$A$2:$XFC$10000,MATCH(E$1,'Mediana Anual Selic TOP 5 LP'!$A$2:$XDF$2,0),FALSE)=0,NA(),VLOOKUP(A327,'Mediana Anual Selic TOP 5 LP'!$A$2:$XFC$10000,MATCH(E$1,'Mediana Anual Selic TOP 5 LP'!$A$2:$XDF$2,0),FALSE))</f>
        <v>9.5</v>
      </c>
      <c r="F327" s="21">
        <f>IF(VLOOKUP(A327,'Mediana Anual Selic TOP 5 LP'!$A$2:$XFC$10000,MATCH(F$1,'Mediana Anual Selic TOP 5 LP'!$A$2:$XDF$2,0),FALSE)=0,NA(),VLOOKUP(A327,'Mediana Anual Selic TOP 5 LP'!$A$2:$XFC$10000,MATCH(F$1,'Mediana Anual Selic TOP 5 LP'!$A$2:$XDF$2,0),FALSE))</f>
        <v>9.5</v>
      </c>
    </row>
    <row r="328" spans="1:6" x14ac:dyDescent="0.3">
      <c r="A328" s="20">
        <v>45036</v>
      </c>
      <c r="B328" s="21">
        <f>IF(VLOOKUP(A328,'Mediana Anual Selic TOP 5 LP'!$A$2:$XFC$10000,MATCH(B$1,'Mediana Anual Selic TOP 5 LP'!$A$2:$XDF$2,0),FALSE)=0,NA(),VLOOKUP(A328,'Mediana Anual Selic TOP 5 LP'!$A$2:$XFC$10000,MATCH(B$1,'Mediana Anual Selic TOP 5 LP'!$A$2:$XDF$2,0),FALSE))</f>
        <v>12.25</v>
      </c>
      <c r="C328" s="21">
        <f>IF(VLOOKUP(A328,'Mediana Anual Selic TOP 5 LP'!$A$2:$XFC$10000,MATCH(C$1,'Mediana Anual Selic TOP 5 LP'!$A$2:$XDF$2,0),FALSE)=0,NA(),VLOOKUP(A328,'Mediana Anual Selic TOP 5 LP'!$A$2:$XFC$10000,MATCH(C$1,'Mediana Anual Selic TOP 5 LP'!$A$2:$XDF$2,0),FALSE))</f>
        <v>10</v>
      </c>
      <c r="D328" s="21">
        <f>IF(VLOOKUP(A328,'Mediana Anual Selic TOP 5 LP'!$A$2:$XFC$10000,MATCH(D$1,'Mediana Anual Selic TOP 5 LP'!$A$2:$XDF$2,0),FALSE)=0,NA(),VLOOKUP(A328,'Mediana Anual Selic TOP 5 LP'!$A$2:$XFC$10000,MATCH(D$1,'Mediana Anual Selic TOP 5 LP'!$A$2:$XDF$2,0),FALSE))</f>
        <v>9.5</v>
      </c>
      <c r="E328" s="21">
        <f>IF(VLOOKUP(A328,'Mediana Anual Selic TOP 5 LP'!$A$2:$XFC$10000,MATCH(E$1,'Mediana Anual Selic TOP 5 LP'!$A$2:$XDF$2,0),FALSE)=0,NA(),VLOOKUP(A328,'Mediana Anual Selic TOP 5 LP'!$A$2:$XFC$10000,MATCH(E$1,'Mediana Anual Selic TOP 5 LP'!$A$2:$XDF$2,0),FALSE))</f>
        <v>9.5</v>
      </c>
      <c r="F328" s="21">
        <f>IF(VLOOKUP(A328,'Mediana Anual Selic TOP 5 LP'!$A$2:$XFC$10000,MATCH(F$1,'Mediana Anual Selic TOP 5 LP'!$A$2:$XDF$2,0),FALSE)=0,NA(),VLOOKUP(A328,'Mediana Anual Selic TOP 5 LP'!$A$2:$XFC$10000,MATCH(F$1,'Mediana Anual Selic TOP 5 LP'!$A$2:$XDF$2,0),FALSE))</f>
        <v>9.5</v>
      </c>
    </row>
    <row r="329" spans="1:6" x14ac:dyDescent="0.3">
      <c r="A329" s="20">
        <v>45040</v>
      </c>
      <c r="B329" s="21">
        <f>IF(VLOOKUP(A329,'Mediana Anual Selic TOP 5 LP'!$A$2:$XFC$10000,MATCH(B$1,'Mediana Anual Selic TOP 5 LP'!$A$2:$XDF$2,0),FALSE)=0,NA(),VLOOKUP(A329,'Mediana Anual Selic TOP 5 LP'!$A$2:$XFC$10000,MATCH(B$1,'Mediana Anual Selic TOP 5 LP'!$A$2:$XDF$2,0),FALSE))</f>
        <v>12.25</v>
      </c>
      <c r="C329" s="21">
        <f>IF(VLOOKUP(A329,'Mediana Anual Selic TOP 5 LP'!$A$2:$XFC$10000,MATCH(C$1,'Mediana Anual Selic TOP 5 LP'!$A$2:$XDF$2,0),FALSE)=0,NA(),VLOOKUP(A329,'Mediana Anual Selic TOP 5 LP'!$A$2:$XFC$10000,MATCH(C$1,'Mediana Anual Selic TOP 5 LP'!$A$2:$XDF$2,0),FALSE))</f>
        <v>9.875</v>
      </c>
      <c r="D329" s="21">
        <f>IF(VLOOKUP(A329,'Mediana Anual Selic TOP 5 LP'!$A$2:$XFC$10000,MATCH(D$1,'Mediana Anual Selic TOP 5 LP'!$A$2:$XDF$2,0),FALSE)=0,NA(),VLOOKUP(A329,'Mediana Anual Selic TOP 5 LP'!$A$2:$XFC$10000,MATCH(D$1,'Mediana Anual Selic TOP 5 LP'!$A$2:$XDF$2,0),FALSE))</f>
        <v>9.5</v>
      </c>
      <c r="E329" s="21">
        <f>IF(VLOOKUP(A329,'Mediana Anual Selic TOP 5 LP'!$A$2:$XFC$10000,MATCH(E$1,'Mediana Anual Selic TOP 5 LP'!$A$2:$XDF$2,0),FALSE)=0,NA(),VLOOKUP(A329,'Mediana Anual Selic TOP 5 LP'!$A$2:$XFC$10000,MATCH(E$1,'Mediana Anual Selic TOP 5 LP'!$A$2:$XDF$2,0),FALSE))</f>
        <v>9.5</v>
      </c>
      <c r="F329" s="21">
        <f>IF(VLOOKUP(A329,'Mediana Anual Selic TOP 5 LP'!$A$2:$XFC$10000,MATCH(F$1,'Mediana Anual Selic TOP 5 LP'!$A$2:$XDF$2,0),FALSE)=0,NA(),VLOOKUP(A329,'Mediana Anual Selic TOP 5 LP'!$A$2:$XFC$10000,MATCH(F$1,'Mediana Anual Selic TOP 5 LP'!$A$2:$XDF$2,0),FALSE))</f>
        <v>9.5</v>
      </c>
    </row>
    <row r="330" spans="1:6" x14ac:dyDescent="0.3">
      <c r="A330" s="20">
        <v>45041</v>
      </c>
      <c r="B330" s="21">
        <f>IF(VLOOKUP(A330,'Mediana Anual Selic TOP 5 LP'!$A$2:$XFC$10000,MATCH(B$1,'Mediana Anual Selic TOP 5 LP'!$A$2:$XDF$2,0),FALSE)=0,NA(),VLOOKUP(A330,'Mediana Anual Selic TOP 5 LP'!$A$2:$XFC$10000,MATCH(B$1,'Mediana Anual Selic TOP 5 LP'!$A$2:$XDF$2,0),FALSE))</f>
        <v>12.25</v>
      </c>
      <c r="C330" s="21">
        <f>IF(VLOOKUP(A330,'Mediana Anual Selic TOP 5 LP'!$A$2:$XFC$10000,MATCH(C$1,'Mediana Anual Selic TOP 5 LP'!$A$2:$XDF$2,0),FALSE)=0,NA(),VLOOKUP(A330,'Mediana Anual Selic TOP 5 LP'!$A$2:$XFC$10000,MATCH(C$1,'Mediana Anual Selic TOP 5 LP'!$A$2:$XDF$2,0),FALSE))</f>
        <v>9.875</v>
      </c>
      <c r="D330" s="21">
        <f>IF(VLOOKUP(A330,'Mediana Anual Selic TOP 5 LP'!$A$2:$XFC$10000,MATCH(D$1,'Mediana Anual Selic TOP 5 LP'!$A$2:$XDF$2,0),FALSE)=0,NA(),VLOOKUP(A330,'Mediana Anual Selic TOP 5 LP'!$A$2:$XFC$10000,MATCH(D$1,'Mediana Anual Selic TOP 5 LP'!$A$2:$XDF$2,0),FALSE))</f>
        <v>9.5</v>
      </c>
      <c r="E330" s="21">
        <f>IF(VLOOKUP(A330,'Mediana Anual Selic TOP 5 LP'!$A$2:$XFC$10000,MATCH(E$1,'Mediana Anual Selic TOP 5 LP'!$A$2:$XDF$2,0),FALSE)=0,NA(),VLOOKUP(A330,'Mediana Anual Selic TOP 5 LP'!$A$2:$XFC$10000,MATCH(E$1,'Mediana Anual Selic TOP 5 LP'!$A$2:$XDF$2,0),FALSE))</f>
        <v>9.5</v>
      </c>
      <c r="F330" s="21">
        <f>IF(VLOOKUP(A330,'Mediana Anual Selic TOP 5 LP'!$A$2:$XFC$10000,MATCH(F$1,'Mediana Anual Selic TOP 5 LP'!$A$2:$XDF$2,0),FALSE)=0,NA(),VLOOKUP(A330,'Mediana Anual Selic TOP 5 LP'!$A$2:$XFC$10000,MATCH(F$1,'Mediana Anual Selic TOP 5 LP'!$A$2:$XDF$2,0),FALSE))</f>
        <v>9.5</v>
      </c>
    </row>
    <row r="331" spans="1:6" x14ac:dyDescent="0.3">
      <c r="A331" s="20">
        <v>45042</v>
      </c>
      <c r="B331" s="21">
        <f>IF(VLOOKUP(A331,'Mediana Anual Selic TOP 5 LP'!$A$2:$XFC$10000,MATCH(B$1,'Mediana Anual Selic TOP 5 LP'!$A$2:$XDF$2,0),FALSE)=0,NA(),VLOOKUP(A331,'Mediana Anual Selic TOP 5 LP'!$A$2:$XFC$10000,MATCH(B$1,'Mediana Anual Selic TOP 5 LP'!$A$2:$XDF$2,0),FALSE))</f>
        <v>12.25</v>
      </c>
      <c r="C331" s="21">
        <f>IF(VLOOKUP(A331,'Mediana Anual Selic TOP 5 LP'!$A$2:$XFC$10000,MATCH(C$1,'Mediana Anual Selic TOP 5 LP'!$A$2:$XDF$2,0),FALSE)=0,NA(),VLOOKUP(A331,'Mediana Anual Selic TOP 5 LP'!$A$2:$XFC$10000,MATCH(C$1,'Mediana Anual Selic TOP 5 LP'!$A$2:$XDF$2,0),FALSE))</f>
        <v>9.875</v>
      </c>
      <c r="D331" s="21">
        <f>IF(VLOOKUP(A331,'Mediana Anual Selic TOP 5 LP'!$A$2:$XFC$10000,MATCH(D$1,'Mediana Anual Selic TOP 5 LP'!$A$2:$XDF$2,0),FALSE)=0,NA(),VLOOKUP(A331,'Mediana Anual Selic TOP 5 LP'!$A$2:$XFC$10000,MATCH(D$1,'Mediana Anual Selic TOP 5 LP'!$A$2:$XDF$2,0),FALSE))</f>
        <v>9.5</v>
      </c>
      <c r="E331" s="21">
        <f>IF(VLOOKUP(A331,'Mediana Anual Selic TOP 5 LP'!$A$2:$XFC$10000,MATCH(E$1,'Mediana Anual Selic TOP 5 LP'!$A$2:$XDF$2,0),FALSE)=0,NA(),VLOOKUP(A331,'Mediana Anual Selic TOP 5 LP'!$A$2:$XFC$10000,MATCH(E$1,'Mediana Anual Selic TOP 5 LP'!$A$2:$XDF$2,0),FALSE))</f>
        <v>9.5</v>
      </c>
      <c r="F331" s="21">
        <f>IF(VLOOKUP(A331,'Mediana Anual Selic TOP 5 LP'!$A$2:$XFC$10000,MATCH(F$1,'Mediana Anual Selic TOP 5 LP'!$A$2:$XDF$2,0),FALSE)=0,NA(),VLOOKUP(A331,'Mediana Anual Selic TOP 5 LP'!$A$2:$XFC$10000,MATCH(F$1,'Mediana Anual Selic TOP 5 LP'!$A$2:$XDF$2,0),FALSE))</f>
        <v>9.5</v>
      </c>
    </row>
    <row r="332" spans="1:6" x14ac:dyDescent="0.3">
      <c r="A332" s="20">
        <v>45043</v>
      </c>
      <c r="B332" s="21">
        <f>IF(VLOOKUP(A332,'Mediana Anual Selic TOP 5 LP'!$A$2:$XFC$10000,MATCH(B$1,'Mediana Anual Selic TOP 5 LP'!$A$2:$XDF$2,0),FALSE)=0,NA(),VLOOKUP(A332,'Mediana Anual Selic TOP 5 LP'!$A$2:$XFC$10000,MATCH(B$1,'Mediana Anual Selic TOP 5 LP'!$A$2:$XDF$2,0),FALSE))</f>
        <v>12.25</v>
      </c>
      <c r="C332" s="21">
        <f>IF(VLOOKUP(A332,'Mediana Anual Selic TOP 5 LP'!$A$2:$XFC$10000,MATCH(C$1,'Mediana Anual Selic TOP 5 LP'!$A$2:$XDF$2,0),FALSE)=0,NA(),VLOOKUP(A332,'Mediana Anual Selic TOP 5 LP'!$A$2:$XFC$10000,MATCH(C$1,'Mediana Anual Selic TOP 5 LP'!$A$2:$XDF$2,0),FALSE))</f>
        <v>9.875</v>
      </c>
      <c r="D332" s="21">
        <f>IF(VLOOKUP(A332,'Mediana Anual Selic TOP 5 LP'!$A$2:$XFC$10000,MATCH(D$1,'Mediana Anual Selic TOP 5 LP'!$A$2:$XDF$2,0),FALSE)=0,NA(),VLOOKUP(A332,'Mediana Anual Selic TOP 5 LP'!$A$2:$XFC$10000,MATCH(D$1,'Mediana Anual Selic TOP 5 LP'!$A$2:$XDF$2,0),FALSE))</f>
        <v>9.5</v>
      </c>
      <c r="E332" s="21">
        <f>IF(VLOOKUP(A332,'Mediana Anual Selic TOP 5 LP'!$A$2:$XFC$10000,MATCH(E$1,'Mediana Anual Selic TOP 5 LP'!$A$2:$XDF$2,0),FALSE)=0,NA(),VLOOKUP(A332,'Mediana Anual Selic TOP 5 LP'!$A$2:$XFC$10000,MATCH(E$1,'Mediana Anual Selic TOP 5 LP'!$A$2:$XDF$2,0),FALSE))</f>
        <v>9.5</v>
      </c>
      <c r="F332" s="21">
        <f>IF(VLOOKUP(A332,'Mediana Anual Selic TOP 5 LP'!$A$2:$XFC$10000,MATCH(F$1,'Mediana Anual Selic TOP 5 LP'!$A$2:$XDF$2,0),FALSE)=0,NA(),VLOOKUP(A332,'Mediana Anual Selic TOP 5 LP'!$A$2:$XFC$10000,MATCH(F$1,'Mediana Anual Selic TOP 5 LP'!$A$2:$XDF$2,0),FALSE))</f>
        <v>9.5</v>
      </c>
    </row>
    <row r="333" spans="1:6" x14ac:dyDescent="0.3">
      <c r="A333" s="20">
        <v>45044</v>
      </c>
      <c r="B333" s="21">
        <f>IF(VLOOKUP(A333,'Mediana Anual Selic TOP 5 LP'!$A$2:$XFC$10000,MATCH(B$1,'Mediana Anual Selic TOP 5 LP'!$A$2:$XDF$2,0),FALSE)=0,NA(),VLOOKUP(A333,'Mediana Anual Selic TOP 5 LP'!$A$2:$XFC$10000,MATCH(B$1,'Mediana Anual Selic TOP 5 LP'!$A$2:$XDF$2,0),FALSE))</f>
        <v>12.25</v>
      </c>
      <c r="C333" s="21">
        <f>IF(VLOOKUP(A333,'Mediana Anual Selic TOP 5 LP'!$A$2:$XFC$10000,MATCH(C$1,'Mediana Anual Selic TOP 5 LP'!$A$2:$XDF$2,0),FALSE)=0,NA(),VLOOKUP(A333,'Mediana Anual Selic TOP 5 LP'!$A$2:$XFC$10000,MATCH(C$1,'Mediana Anual Selic TOP 5 LP'!$A$2:$XDF$2,0),FALSE))</f>
        <v>10.125</v>
      </c>
      <c r="D333" s="21">
        <f>IF(VLOOKUP(A333,'Mediana Anual Selic TOP 5 LP'!$A$2:$XFC$10000,MATCH(D$1,'Mediana Anual Selic TOP 5 LP'!$A$2:$XDF$2,0),FALSE)=0,NA(),VLOOKUP(A333,'Mediana Anual Selic TOP 5 LP'!$A$2:$XFC$10000,MATCH(D$1,'Mediana Anual Selic TOP 5 LP'!$A$2:$XDF$2,0),FALSE))</f>
        <v>9.5</v>
      </c>
      <c r="E333" s="21">
        <f>IF(VLOOKUP(A333,'Mediana Anual Selic TOP 5 LP'!$A$2:$XFC$10000,MATCH(E$1,'Mediana Anual Selic TOP 5 LP'!$A$2:$XDF$2,0),FALSE)=0,NA(),VLOOKUP(A333,'Mediana Anual Selic TOP 5 LP'!$A$2:$XFC$10000,MATCH(E$1,'Mediana Anual Selic TOP 5 LP'!$A$2:$XDF$2,0),FALSE))</f>
        <v>9.25</v>
      </c>
      <c r="F333" s="21">
        <f>IF(VLOOKUP(A333,'Mediana Anual Selic TOP 5 LP'!$A$2:$XFC$10000,MATCH(F$1,'Mediana Anual Selic TOP 5 LP'!$A$2:$XDF$2,0),FALSE)=0,NA(),VLOOKUP(A333,'Mediana Anual Selic TOP 5 LP'!$A$2:$XFC$10000,MATCH(F$1,'Mediana Anual Selic TOP 5 LP'!$A$2:$XDF$2,0),FALSE))</f>
        <v>9</v>
      </c>
    </row>
    <row r="334" spans="1:6" x14ac:dyDescent="0.3">
      <c r="A334" s="20">
        <v>45048</v>
      </c>
      <c r="B334" s="21">
        <f>IF(VLOOKUP(A334,'Mediana Anual Selic TOP 5 LP'!$A$2:$XFC$10000,MATCH(B$1,'Mediana Anual Selic TOP 5 LP'!$A$2:$XDF$2,0),FALSE)=0,NA(),VLOOKUP(A334,'Mediana Anual Selic TOP 5 LP'!$A$2:$XFC$10000,MATCH(B$1,'Mediana Anual Selic TOP 5 LP'!$A$2:$XDF$2,0),FALSE))</f>
        <v>12.25</v>
      </c>
      <c r="C334" s="21">
        <f>IF(VLOOKUP(A334,'Mediana Anual Selic TOP 5 LP'!$A$2:$XFC$10000,MATCH(C$1,'Mediana Anual Selic TOP 5 LP'!$A$2:$XDF$2,0),FALSE)=0,NA(),VLOOKUP(A334,'Mediana Anual Selic TOP 5 LP'!$A$2:$XFC$10000,MATCH(C$1,'Mediana Anual Selic TOP 5 LP'!$A$2:$XDF$2,0),FALSE))</f>
        <v>10.125</v>
      </c>
      <c r="D334" s="21">
        <f>IF(VLOOKUP(A334,'Mediana Anual Selic TOP 5 LP'!$A$2:$XFC$10000,MATCH(D$1,'Mediana Anual Selic TOP 5 LP'!$A$2:$XDF$2,0),FALSE)=0,NA(),VLOOKUP(A334,'Mediana Anual Selic TOP 5 LP'!$A$2:$XFC$10000,MATCH(D$1,'Mediana Anual Selic TOP 5 LP'!$A$2:$XDF$2,0),FALSE))</f>
        <v>9.5</v>
      </c>
      <c r="E334" s="21">
        <f>IF(VLOOKUP(A334,'Mediana Anual Selic TOP 5 LP'!$A$2:$XFC$10000,MATCH(E$1,'Mediana Anual Selic TOP 5 LP'!$A$2:$XDF$2,0),FALSE)=0,NA(),VLOOKUP(A334,'Mediana Anual Selic TOP 5 LP'!$A$2:$XFC$10000,MATCH(E$1,'Mediana Anual Selic TOP 5 LP'!$A$2:$XDF$2,0),FALSE))</f>
        <v>9.25</v>
      </c>
      <c r="F334" s="21">
        <f>IF(VLOOKUP(A334,'Mediana Anual Selic TOP 5 LP'!$A$2:$XFC$10000,MATCH(F$1,'Mediana Anual Selic TOP 5 LP'!$A$2:$XDF$2,0),FALSE)=0,NA(),VLOOKUP(A334,'Mediana Anual Selic TOP 5 LP'!$A$2:$XFC$10000,MATCH(F$1,'Mediana Anual Selic TOP 5 LP'!$A$2:$XDF$2,0),FALSE))</f>
        <v>9</v>
      </c>
    </row>
    <row r="335" spans="1:6" x14ac:dyDescent="0.3">
      <c r="A335" s="20">
        <v>45049</v>
      </c>
      <c r="B335" s="21">
        <f>IF(VLOOKUP(A335,'Mediana Anual Selic TOP 5 LP'!$A$2:$XFC$10000,MATCH(B$1,'Mediana Anual Selic TOP 5 LP'!$A$2:$XDF$2,0),FALSE)=0,NA(),VLOOKUP(A335,'Mediana Anual Selic TOP 5 LP'!$A$2:$XFC$10000,MATCH(B$1,'Mediana Anual Selic TOP 5 LP'!$A$2:$XDF$2,0),FALSE))</f>
        <v>12.25</v>
      </c>
      <c r="C335" s="21">
        <f>IF(VLOOKUP(A335,'Mediana Anual Selic TOP 5 LP'!$A$2:$XFC$10000,MATCH(C$1,'Mediana Anual Selic TOP 5 LP'!$A$2:$XDF$2,0),FALSE)=0,NA(),VLOOKUP(A335,'Mediana Anual Selic TOP 5 LP'!$A$2:$XFC$10000,MATCH(C$1,'Mediana Anual Selic TOP 5 LP'!$A$2:$XDF$2,0),FALSE))</f>
        <v>10.125</v>
      </c>
      <c r="D335" s="21">
        <f>IF(VLOOKUP(A335,'Mediana Anual Selic TOP 5 LP'!$A$2:$XFC$10000,MATCH(D$1,'Mediana Anual Selic TOP 5 LP'!$A$2:$XDF$2,0),FALSE)=0,NA(),VLOOKUP(A335,'Mediana Anual Selic TOP 5 LP'!$A$2:$XFC$10000,MATCH(D$1,'Mediana Anual Selic TOP 5 LP'!$A$2:$XDF$2,0),FALSE))</f>
        <v>9.5</v>
      </c>
      <c r="E335" s="21">
        <f>IF(VLOOKUP(A335,'Mediana Anual Selic TOP 5 LP'!$A$2:$XFC$10000,MATCH(E$1,'Mediana Anual Selic TOP 5 LP'!$A$2:$XDF$2,0),FALSE)=0,NA(),VLOOKUP(A335,'Mediana Anual Selic TOP 5 LP'!$A$2:$XFC$10000,MATCH(E$1,'Mediana Anual Selic TOP 5 LP'!$A$2:$XDF$2,0),FALSE))</f>
        <v>9.25</v>
      </c>
      <c r="F335" s="21">
        <f>IF(VLOOKUP(A335,'Mediana Anual Selic TOP 5 LP'!$A$2:$XFC$10000,MATCH(F$1,'Mediana Anual Selic TOP 5 LP'!$A$2:$XDF$2,0),FALSE)=0,NA(),VLOOKUP(A335,'Mediana Anual Selic TOP 5 LP'!$A$2:$XFC$10000,MATCH(F$1,'Mediana Anual Selic TOP 5 LP'!$A$2:$XDF$2,0),FALSE))</f>
        <v>9</v>
      </c>
    </row>
    <row r="336" spans="1:6" x14ac:dyDescent="0.3">
      <c r="A336" s="20">
        <v>45050</v>
      </c>
      <c r="B336" s="21">
        <f>IF(VLOOKUP(A336,'Mediana Anual Selic TOP 5 LP'!$A$2:$XFC$10000,MATCH(B$1,'Mediana Anual Selic TOP 5 LP'!$A$2:$XDF$2,0),FALSE)=0,NA(),VLOOKUP(A336,'Mediana Anual Selic TOP 5 LP'!$A$2:$XFC$10000,MATCH(B$1,'Mediana Anual Selic TOP 5 LP'!$A$2:$XDF$2,0),FALSE))</f>
        <v>12.25</v>
      </c>
      <c r="C336" s="21">
        <f>IF(VLOOKUP(A336,'Mediana Anual Selic TOP 5 LP'!$A$2:$XFC$10000,MATCH(C$1,'Mediana Anual Selic TOP 5 LP'!$A$2:$XDF$2,0),FALSE)=0,NA(),VLOOKUP(A336,'Mediana Anual Selic TOP 5 LP'!$A$2:$XFC$10000,MATCH(C$1,'Mediana Anual Selic TOP 5 LP'!$A$2:$XDF$2,0),FALSE))</f>
        <v>10.125</v>
      </c>
      <c r="D336" s="21">
        <f>IF(VLOOKUP(A336,'Mediana Anual Selic TOP 5 LP'!$A$2:$XFC$10000,MATCH(D$1,'Mediana Anual Selic TOP 5 LP'!$A$2:$XDF$2,0),FALSE)=0,NA(),VLOOKUP(A336,'Mediana Anual Selic TOP 5 LP'!$A$2:$XFC$10000,MATCH(D$1,'Mediana Anual Selic TOP 5 LP'!$A$2:$XDF$2,0),FALSE))</f>
        <v>9.5</v>
      </c>
      <c r="E336" s="21">
        <f>IF(VLOOKUP(A336,'Mediana Anual Selic TOP 5 LP'!$A$2:$XFC$10000,MATCH(E$1,'Mediana Anual Selic TOP 5 LP'!$A$2:$XDF$2,0),FALSE)=0,NA(),VLOOKUP(A336,'Mediana Anual Selic TOP 5 LP'!$A$2:$XFC$10000,MATCH(E$1,'Mediana Anual Selic TOP 5 LP'!$A$2:$XDF$2,0),FALSE))</f>
        <v>9.25</v>
      </c>
      <c r="F336" s="21">
        <f>IF(VLOOKUP(A336,'Mediana Anual Selic TOP 5 LP'!$A$2:$XFC$10000,MATCH(F$1,'Mediana Anual Selic TOP 5 LP'!$A$2:$XDF$2,0),FALSE)=0,NA(),VLOOKUP(A336,'Mediana Anual Selic TOP 5 LP'!$A$2:$XFC$10000,MATCH(F$1,'Mediana Anual Selic TOP 5 LP'!$A$2:$XDF$2,0),FALSE))</f>
        <v>9</v>
      </c>
    </row>
    <row r="337" spans="1:6" x14ac:dyDescent="0.3">
      <c r="A337" s="20">
        <v>45051</v>
      </c>
      <c r="B337" s="21">
        <f>IF(VLOOKUP(A337,'Mediana Anual Selic TOP 5 LP'!$A$2:$XFC$10000,MATCH(B$1,'Mediana Anual Selic TOP 5 LP'!$A$2:$XDF$2,0),FALSE)=0,NA(),VLOOKUP(A337,'Mediana Anual Selic TOP 5 LP'!$A$2:$XFC$10000,MATCH(B$1,'Mediana Anual Selic TOP 5 LP'!$A$2:$XDF$2,0),FALSE))</f>
        <v>12.25</v>
      </c>
      <c r="C337" s="21">
        <f>IF(VLOOKUP(A337,'Mediana Anual Selic TOP 5 LP'!$A$2:$XFC$10000,MATCH(C$1,'Mediana Anual Selic TOP 5 LP'!$A$2:$XDF$2,0),FALSE)=0,NA(),VLOOKUP(A337,'Mediana Anual Selic TOP 5 LP'!$A$2:$XFC$10000,MATCH(C$1,'Mediana Anual Selic TOP 5 LP'!$A$2:$XDF$2,0),FALSE))</f>
        <v>10.125</v>
      </c>
      <c r="D337" s="21">
        <f>IF(VLOOKUP(A337,'Mediana Anual Selic TOP 5 LP'!$A$2:$XFC$10000,MATCH(D$1,'Mediana Anual Selic TOP 5 LP'!$A$2:$XDF$2,0),FALSE)=0,NA(),VLOOKUP(A337,'Mediana Anual Selic TOP 5 LP'!$A$2:$XFC$10000,MATCH(D$1,'Mediana Anual Selic TOP 5 LP'!$A$2:$XDF$2,0),FALSE))</f>
        <v>9.5</v>
      </c>
      <c r="E337" s="21">
        <f>IF(VLOOKUP(A337,'Mediana Anual Selic TOP 5 LP'!$A$2:$XFC$10000,MATCH(E$1,'Mediana Anual Selic TOP 5 LP'!$A$2:$XDF$2,0),FALSE)=0,NA(),VLOOKUP(A337,'Mediana Anual Selic TOP 5 LP'!$A$2:$XFC$10000,MATCH(E$1,'Mediana Anual Selic TOP 5 LP'!$A$2:$XDF$2,0),FALSE))</f>
        <v>9.25</v>
      </c>
      <c r="F337" s="21">
        <f>IF(VLOOKUP(A337,'Mediana Anual Selic TOP 5 LP'!$A$2:$XFC$10000,MATCH(F$1,'Mediana Anual Selic TOP 5 LP'!$A$2:$XDF$2,0),FALSE)=0,NA(),VLOOKUP(A337,'Mediana Anual Selic TOP 5 LP'!$A$2:$XFC$10000,MATCH(F$1,'Mediana Anual Selic TOP 5 LP'!$A$2:$XDF$2,0),FALSE))</f>
        <v>9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C000"/>
  </sheetPr>
  <dimension ref="A1:Z24"/>
  <sheetViews>
    <sheetView zoomScaleNormal="100" workbookViewId="0">
      <selection activeCell="F12" sqref="F12"/>
    </sheetView>
  </sheetViews>
  <sheetFormatPr defaultColWidth="9.109375" defaultRowHeight="15.6" x14ac:dyDescent="0.3"/>
  <cols>
    <col min="1" max="1" width="25.33203125" style="51" customWidth="1"/>
    <col min="2" max="3" width="9.88671875" style="51" bestFit="1" customWidth="1"/>
    <col min="4" max="6" width="10.6640625" style="51" bestFit="1" customWidth="1"/>
    <col min="7" max="8" width="9.88671875" style="51" bestFit="1" customWidth="1"/>
    <col min="9" max="9" width="10.6640625" style="51" bestFit="1" customWidth="1"/>
    <col min="10" max="14" width="9.88671875" style="51" bestFit="1" customWidth="1"/>
    <col min="15" max="18" width="10.6640625" style="51" bestFit="1" customWidth="1"/>
    <col min="19" max="26" width="9.88671875" style="51" bestFit="1" customWidth="1"/>
    <col min="27" max="16384" width="9.109375" style="51"/>
  </cols>
  <sheetData>
    <row r="1" spans="1:26" ht="19.2" x14ac:dyDescent="0.45">
      <c r="A1" s="50" t="s">
        <v>368</v>
      </c>
      <c r="L1" s="50" t="s">
        <v>373</v>
      </c>
      <c r="M1" s="57">
        <f>((1+B4/100)*(1+C4/100)*(1+D4/100)*(1+E4/100)*(1+F4/100)*(1+G4/100)*(1+H4/100)*(1+I4/100)*(1+J4/100)*(1+K4/100)*(1+L4/100)*(1+M4/100)-1)*100</f>
        <v>5.0197837906925225</v>
      </c>
      <c r="X1" s="58" t="s">
        <v>374</v>
      </c>
      <c r="Y1" s="57">
        <f>((1+N4/100)*(1+O4/100)*(1+P4/100)*(1+Q4/100)*(1+R4/100)*(1+S4/100)*(1+T4/100)*(1+U4/100)*(1+V4/100)*(1+W4/100)*(1+X4/100)*(1+Y4/100)-1)*100</f>
        <v>4.1661222082774341</v>
      </c>
    </row>
    <row r="2" spans="1:26" x14ac:dyDescent="0.3">
      <c r="A2" s="52" t="s">
        <v>364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</row>
    <row r="3" spans="1:26" x14ac:dyDescent="0.3">
      <c r="A3" s="53" t="s">
        <v>1</v>
      </c>
      <c r="B3" s="54">
        <v>45047</v>
      </c>
      <c r="C3" s="54">
        <v>45078</v>
      </c>
      <c r="D3" s="54">
        <v>45108</v>
      </c>
      <c r="E3" s="54">
        <v>45139</v>
      </c>
      <c r="F3" s="54">
        <v>45170</v>
      </c>
      <c r="G3" s="54">
        <v>45200</v>
      </c>
      <c r="H3" s="54">
        <v>45231</v>
      </c>
      <c r="I3" s="54">
        <v>45261</v>
      </c>
      <c r="J3" s="54">
        <v>45292</v>
      </c>
      <c r="K3" s="54">
        <v>45323</v>
      </c>
      <c r="L3" s="54">
        <v>45352</v>
      </c>
      <c r="M3" s="54">
        <v>45383</v>
      </c>
      <c r="N3" s="54">
        <v>45413</v>
      </c>
      <c r="O3" s="54">
        <v>45444</v>
      </c>
      <c r="P3" s="54">
        <v>45474</v>
      </c>
      <c r="Q3" s="54">
        <v>45505</v>
      </c>
      <c r="R3" s="54">
        <v>45536</v>
      </c>
      <c r="S3" s="54">
        <v>45566</v>
      </c>
      <c r="T3" s="54">
        <v>45597</v>
      </c>
      <c r="U3" s="54">
        <v>45627</v>
      </c>
      <c r="V3" s="54">
        <v>45658</v>
      </c>
      <c r="W3" s="54">
        <v>45689</v>
      </c>
      <c r="X3" s="54">
        <v>45717</v>
      </c>
      <c r="Y3" s="54">
        <v>45748</v>
      </c>
      <c r="Z3" s="54">
        <v>45778</v>
      </c>
    </row>
    <row r="4" spans="1:26" x14ac:dyDescent="0.3">
      <c r="A4" s="55">
        <v>45058</v>
      </c>
      <c r="B4" s="56">
        <v>0.46260000000000001</v>
      </c>
      <c r="C4" s="56">
        <v>0.49640000000000001</v>
      </c>
      <c r="D4" s="59">
        <v>0.37809999999999999</v>
      </c>
      <c r="E4" s="59">
        <v>0.2394</v>
      </c>
      <c r="F4" s="59">
        <v>0.30709999999999998</v>
      </c>
      <c r="G4" s="59">
        <v>0.4229</v>
      </c>
      <c r="H4" s="59">
        <v>0.34620000000000001</v>
      </c>
      <c r="I4" s="59">
        <v>0.52929999999999999</v>
      </c>
      <c r="J4" s="59">
        <v>0.45100000000000001</v>
      </c>
      <c r="K4" s="59">
        <v>0.52610000000000001</v>
      </c>
      <c r="L4" s="59">
        <v>0.3846</v>
      </c>
      <c r="M4" s="59">
        <v>0.36459999999999998</v>
      </c>
      <c r="N4" s="59">
        <v>0.28620000000000001</v>
      </c>
      <c r="O4" s="59">
        <v>0.2495</v>
      </c>
      <c r="P4" s="59">
        <v>0.2346</v>
      </c>
      <c r="Q4" s="59">
        <v>0.1946</v>
      </c>
      <c r="R4" s="59">
        <v>0.25719999999999998</v>
      </c>
      <c r="S4" s="59">
        <v>0.36780000000000002</v>
      </c>
      <c r="T4" s="59">
        <v>0.33589999999999998</v>
      </c>
      <c r="U4" s="59">
        <v>0.50119999999999998</v>
      </c>
      <c r="V4" s="59">
        <v>0.44019999999999998</v>
      </c>
      <c r="W4" s="59">
        <v>0.50580000000000003</v>
      </c>
      <c r="X4" s="59">
        <v>0.35920000000000002</v>
      </c>
      <c r="Y4" s="59">
        <v>0.35699999999999998</v>
      </c>
      <c r="Z4" s="59">
        <v>0.27729999999999999</v>
      </c>
    </row>
    <row r="6" spans="1:26" ht="19.2" x14ac:dyDescent="0.45">
      <c r="A6" s="50" t="s">
        <v>369</v>
      </c>
      <c r="L6" s="50" t="s">
        <v>373</v>
      </c>
      <c r="M6" s="57">
        <f>((1+B9/100)*(1+C9/100)*(1+D9/100)*(1+E9/100)*(1+F9/100)*(1+G9/100)*(1+H9/100)*(1+I9/100)*(1+J9/100)*(1+K9/100)*(1+L9/100)*(1+M9/100)-1)*100</f>
        <v>1.2454252020414502</v>
      </c>
      <c r="X6" s="58" t="s">
        <v>374</v>
      </c>
      <c r="Y6" s="57">
        <f>((1+N9/100)*(1+O9/100)*(1+P9/100)*(1+Q9/100)*(1+R9/100)*(1+S9/100)*(1+T9/100)*(1+U9/100)*(1+V9/100)*(1+W9/100)*(1+X9/100)*(1+Y9/100)-1)*100</f>
        <v>1.1904275057067482</v>
      </c>
    </row>
    <row r="7" spans="1:26" x14ac:dyDescent="0.3">
      <c r="A7" s="52" t="s">
        <v>365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</row>
    <row r="8" spans="1:26" x14ac:dyDescent="0.3">
      <c r="A8" s="53" t="s">
        <v>1</v>
      </c>
      <c r="B8" s="54">
        <v>45047</v>
      </c>
      <c r="C8" s="54">
        <v>45078</v>
      </c>
      <c r="D8" s="54">
        <v>45108</v>
      </c>
      <c r="E8" s="54">
        <v>45139</v>
      </c>
      <c r="F8" s="54">
        <v>45170</v>
      </c>
      <c r="G8" s="54">
        <v>45200</v>
      </c>
      <c r="H8" s="54">
        <v>45231</v>
      </c>
      <c r="I8" s="54">
        <v>45261</v>
      </c>
      <c r="J8" s="54">
        <v>45292</v>
      </c>
      <c r="K8" s="54">
        <v>45323</v>
      </c>
      <c r="L8" s="54">
        <v>45352</v>
      </c>
      <c r="M8" s="54">
        <v>45383</v>
      </c>
      <c r="N8" s="54">
        <v>45413</v>
      </c>
      <c r="O8" s="54">
        <v>45444</v>
      </c>
      <c r="P8" s="54">
        <v>45474</v>
      </c>
      <c r="Q8" s="54">
        <v>45505</v>
      </c>
      <c r="R8" s="54">
        <v>45536</v>
      </c>
      <c r="S8" s="54">
        <v>45566</v>
      </c>
      <c r="T8" s="54">
        <v>45597</v>
      </c>
      <c r="U8" s="54">
        <v>45627</v>
      </c>
      <c r="V8" s="54">
        <v>45658</v>
      </c>
      <c r="W8" s="54">
        <v>45689</v>
      </c>
      <c r="X8" s="54">
        <v>45717</v>
      </c>
      <c r="Y8" s="54">
        <v>45748</v>
      </c>
      <c r="Z8" s="54">
        <v>45778</v>
      </c>
    </row>
    <row r="9" spans="1:26" x14ac:dyDescent="0.3">
      <c r="A9" s="55">
        <v>45058</v>
      </c>
      <c r="B9" s="56">
        <v>9.3799999999999994E-2</v>
      </c>
      <c r="C9" s="56">
        <v>0.1308</v>
      </c>
      <c r="D9" s="59">
        <v>0.13880000000000001</v>
      </c>
      <c r="E9" s="59">
        <v>8.4400000000000003E-2</v>
      </c>
      <c r="F9" s="59">
        <v>7.3999999999999996E-2</v>
      </c>
      <c r="G9" s="59">
        <v>8.3900000000000002E-2</v>
      </c>
      <c r="H9" s="59">
        <v>8.7900000000000006E-2</v>
      </c>
      <c r="I9" s="59">
        <v>0.12920000000000001</v>
      </c>
      <c r="J9" s="59">
        <v>0.12559999999999999</v>
      </c>
      <c r="K9" s="59">
        <v>0.1067</v>
      </c>
      <c r="L9" s="59">
        <v>0.10150000000000001</v>
      </c>
      <c r="M9" s="59">
        <v>8.1799999999999998E-2</v>
      </c>
      <c r="N9" s="59">
        <v>8.6800000000000002E-2</v>
      </c>
      <c r="O9" s="59">
        <v>9.35E-2</v>
      </c>
      <c r="P9" s="59">
        <v>0.1125</v>
      </c>
      <c r="Q9" s="59">
        <v>9.0700000000000003E-2</v>
      </c>
      <c r="R9" s="59">
        <v>6.8900000000000003E-2</v>
      </c>
      <c r="S9" s="59">
        <v>8.9300000000000004E-2</v>
      </c>
      <c r="T9" s="59">
        <v>9.1999999999999998E-2</v>
      </c>
      <c r="U9" s="59">
        <v>0.12809999999999999</v>
      </c>
      <c r="V9" s="59">
        <v>0.10440000000000001</v>
      </c>
      <c r="W9" s="59">
        <v>0.12989999999999999</v>
      </c>
      <c r="X9" s="59">
        <v>0.1076</v>
      </c>
      <c r="Y9" s="59">
        <v>8.0299999999999996E-2</v>
      </c>
      <c r="Z9" s="59">
        <v>4.5600000000000002E-2</v>
      </c>
    </row>
    <row r="11" spans="1:26" ht="19.2" x14ac:dyDescent="0.45">
      <c r="A11" s="50" t="s">
        <v>370</v>
      </c>
      <c r="L11" s="50" t="s">
        <v>373</v>
      </c>
      <c r="M11" s="57">
        <f>((1+B14/100)*(1+C14/100)*(1+D14/100)*(1+E14/100)*(1+F14/100)*(1+G14/100)*(1+H14/100)*(1+I14/100)*(1+J14/100)*(1+K14/100)*(1+L14/100)*(1+M14/100)-1)*100</f>
        <v>9.3031651133310245</v>
      </c>
      <c r="X11" s="58" t="s">
        <v>374</v>
      </c>
      <c r="Y11" s="57">
        <f>((1+N14/100)*(1+O14/100)*(1+P14/100)*(1+Q14/100)*(1+R14/100)*(1+S14/100)*(1+T14/100)*(1+U14/100)*(1+V14/100)*(1+W14/100)*(1+X14/100)*(1+Y14/100)-1)*100</f>
        <v>8.0424261068962508</v>
      </c>
    </row>
    <row r="12" spans="1:26" x14ac:dyDescent="0.3">
      <c r="A12" s="52" t="s">
        <v>363</v>
      </c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</row>
    <row r="13" spans="1:26" x14ac:dyDescent="0.3">
      <c r="A13" s="53" t="s">
        <v>1</v>
      </c>
      <c r="B13" s="54">
        <v>45047</v>
      </c>
      <c r="C13" s="54">
        <v>45078</v>
      </c>
      <c r="D13" s="54">
        <v>45108</v>
      </c>
      <c r="E13" s="54">
        <v>45139</v>
      </c>
      <c r="F13" s="54">
        <v>45170</v>
      </c>
      <c r="G13" s="54">
        <v>45200</v>
      </c>
      <c r="H13" s="54">
        <v>45231</v>
      </c>
      <c r="I13" s="54">
        <v>45261</v>
      </c>
      <c r="J13" s="54">
        <v>45292</v>
      </c>
      <c r="K13" s="54">
        <v>45323</v>
      </c>
      <c r="L13" s="54">
        <v>45352</v>
      </c>
      <c r="M13" s="54">
        <v>45383</v>
      </c>
      <c r="N13" s="54">
        <v>45413</v>
      </c>
      <c r="O13" s="54">
        <v>45444</v>
      </c>
      <c r="P13" s="54">
        <v>45474</v>
      </c>
      <c r="Q13" s="54">
        <v>45505</v>
      </c>
      <c r="R13" s="54">
        <v>45536</v>
      </c>
      <c r="S13" s="54">
        <v>45566</v>
      </c>
      <c r="T13" s="54">
        <v>45597</v>
      </c>
      <c r="U13" s="54">
        <v>45627</v>
      </c>
      <c r="V13" s="54">
        <v>45658</v>
      </c>
      <c r="W13" s="54">
        <v>45689</v>
      </c>
      <c r="X13" s="54">
        <v>45717</v>
      </c>
      <c r="Y13" s="54">
        <v>45748</v>
      </c>
      <c r="Z13" s="54">
        <v>45778</v>
      </c>
    </row>
    <row r="14" spans="1:26" x14ac:dyDescent="0.3">
      <c r="A14" s="55">
        <v>45058</v>
      </c>
      <c r="B14" s="56">
        <v>0.7</v>
      </c>
      <c r="C14" s="56">
        <v>0.8</v>
      </c>
      <c r="D14" s="59">
        <v>0.77</v>
      </c>
      <c r="E14" s="59">
        <v>0.54</v>
      </c>
      <c r="F14" s="59">
        <v>0.53</v>
      </c>
      <c r="G14" s="59">
        <v>0.8</v>
      </c>
      <c r="H14" s="59">
        <v>0.55000000000000004</v>
      </c>
      <c r="I14" s="59">
        <v>1.01</v>
      </c>
      <c r="J14" s="59">
        <v>0.89</v>
      </c>
      <c r="K14" s="59">
        <v>0.94</v>
      </c>
      <c r="L14" s="59">
        <v>0.8</v>
      </c>
      <c r="M14" s="59">
        <v>0.6</v>
      </c>
      <c r="N14" s="59">
        <v>0.62</v>
      </c>
      <c r="O14" s="59">
        <v>0.53</v>
      </c>
      <c r="P14" s="59">
        <v>0.5</v>
      </c>
      <c r="Q14" s="59">
        <v>0.48</v>
      </c>
      <c r="R14" s="59">
        <v>0.42</v>
      </c>
      <c r="S14" s="59">
        <v>0.64</v>
      </c>
      <c r="T14" s="59">
        <v>0.6</v>
      </c>
      <c r="U14" s="59">
        <v>1.0623</v>
      </c>
      <c r="V14" s="59">
        <v>0.82</v>
      </c>
      <c r="W14" s="59">
        <v>0.8</v>
      </c>
      <c r="X14" s="59">
        <v>0.7</v>
      </c>
      <c r="Y14" s="59">
        <v>0.58979999999999999</v>
      </c>
      <c r="Z14" s="59">
        <v>0.4</v>
      </c>
    </row>
    <row r="16" spans="1:26" ht="19.2" x14ac:dyDescent="0.45">
      <c r="A16" s="50" t="s">
        <v>371</v>
      </c>
      <c r="L16" s="50" t="s">
        <v>373</v>
      </c>
      <c r="M16" s="57">
        <f>((1+B19/100)*(1+C19/100)*(1+D19/100)*(1+E19/100)*(1+F19/100)*(1+G19/100)*(1+H19/100)*(1+I19/100)*(1+J19/100)*(1+K19/100)*(1+L19/100)*(1+M19/100)-1)*100</f>
        <v>4.9551663301380389</v>
      </c>
      <c r="X16" s="58" t="s">
        <v>374</v>
      </c>
      <c r="Y16" s="57">
        <f>((1+N19/100)*(1+O19/100)*(1+P19/100)*(1+Q19/100)*(1+R19/100)*(1+S19/100)*(1+T19/100)*(1+U19/100)*(1+V19/100)*(1+W19/100)*(1+X19/100)*(1+Y19/100)-1)*100</f>
        <v>4.1410207101298946</v>
      </c>
    </row>
    <row r="17" spans="1:26" x14ac:dyDescent="0.3">
      <c r="A17" s="52" t="s">
        <v>367</v>
      </c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</row>
    <row r="18" spans="1:26" x14ac:dyDescent="0.3">
      <c r="A18" s="53" t="s">
        <v>1</v>
      </c>
      <c r="B18" s="54">
        <v>45047</v>
      </c>
      <c r="C18" s="54">
        <v>45078</v>
      </c>
      <c r="D18" s="54">
        <v>45108</v>
      </c>
      <c r="E18" s="54">
        <v>45139</v>
      </c>
      <c r="F18" s="54">
        <v>45170</v>
      </c>
      <c r="G18" s="54">
        <v>45200</v>
      </c>
      <c r="H18" s="54">
        <v>45231</v>
      </c>
      <c r="I18" s="54">
        <v>45261</v>
      </c>
      <c r="J18" s="54">
        <v>45292</v>
      </c>
      <c r="K18" s="54">
        <v>45323</v>
      </c>
      <c r="L18" s="54">
        <v>45352</v>
      </c>
      <c r="M18" s="54">
        <v>45383</v>
      </c>
      <c r="N18" s="54">
        <v>45413</v>
      </c>
      <c r="O18" s="54">
        <v>45444</v>
      </c>
      <c r="P18" s="54">
        <v>45474</v>
      </c>
      <c r="Q18" s="54">
        <v>45505</v>
      </c>
      <c r="R18" s="54">
        <v>45536</v>
      </c>
      <c r="S18" s="54">
        <v>45566</v>
      </c>
      <c r="T18" s="54">
        <v>45597</v>
      </c>
      <c r="U18" s="54">
        <v>45627</v>
      </c>
      <c r="V18" s="54">
        <v>45658</v>
      </c>
      <c r="W18" s="54">
        <v>45689</v>
      </c>
      <c r="X18" s="54">
        <v>45717</v>
      </c>
      <c r="Y18" s="54">
        <v>45748</v>
      </c>
      <c r="Z18" s="54">
        <v>45778</v>
      </c>
    </row>
    <row r="19" spans="1:26" x14ac:dyDescent="0.3">
      <c r="A19" s="55">
        <v>45058</v>
      </c>
      <c r="B19" s="56">
        <v>0.45</v>
      </c>
      <c r="C19" s="56">
        <v>0.5</v>
      </c>
      <c r="D19" s="59">
        <v>0.37</v>
      </c>
      <c r="E19" s="59">
        <v>0.24</v>
      </c>
      <c r="F19" s="59">
        <v>0.31</v>
      </c>
      <c r="G19" s="59">
        <v>0.42</v>
      </c>
      <c r="H19" s="59">
        <v>0.34</v>
      </c>
      <c r="I19" s="59">
        <v>0.54</v>
      </c>
      <c r="J19" s="59">
        <v>0.4365</v>
      </c>
      <c r="K19" s="59">
        <v>0.51</v>
      </c>
      <c r="L19" s="59">
        <v>0.38</v>
      </c>
      <c r="M19" s="59">
        <v>0.35</v>
      </c>
      <c r="N19" s="59">
        <v>0.28999999999999998</v>
      </c>
      <c r="O19" s="59">
        <v>0.25</v>
      </c>
      <c r="P19" s="59">
        <v>0.245</v>
      </c>
      <c r="Q19" s="59">
        <v>0.2</v>
      </c>
      <c r="R19" s="59">
        <v>0.25</v>
      </c>
      <c r="S19" s="59">
        <v>0.36</v>
      </c>
      <c r="T19" s="59">
        <v>0.32</v>
      </c>
      <c r="U19" s="59">
        <v>0.5</v>
      </c>
      <c r="V19" s="59">
        <v>0.45</v>
      </c>
      <c r="W19" s="59">
        <v>0.5</v>
      </c>
      <c r="X19" s="59">
        <v>0.35</v>
      </c>
      <c r="Y19" s="59">
        <v>0.35</v>
      </c>
      <c r="Z19" s="59">
        <v>0.28499999999999998</v>
      </c>
    </row>
    <row r="21" spans="1:26" ht="19.2" x14ac:dyDescent="0.45">
      <c r="A21" s="50" t="s">
        <v>372</v>
      </c>
      <c r="L21" s="50" t="s">
        <v>373</v>
      </c>
      <c r="M21" s="57">
        <f>((1+B24/100)*(1+C24/100)*(1+D24/100)*(1+E24/100)*(1+F24/100)*(1+G24/100)*(1+H24/100)*(1+I24/100)*(1+J24/100)*(1+K24/100)*(1+L24/100)*(1+M24/100)-1)*100</f>
        <v>0.69431508272359554</v>
      </c>
      <c r="X21" s="58" t="s">
        <v>374</v>
      </c>
      <c r="Y21" s="57">
        <f>((1+N24/100)*(1+O24/100)*(1+P24/100)*(1+Q24/100)*(1+R24/100)*(1+S24/100)*(1+T24/100)*(1+U24/100)*(1+V24/100)*(1+W24/100)*(1+X24/100)*(1+Y24/100)-1)*100</f>
        <v>0.32316326458916578</v>
      </c>
    </row>
    <row r="22" spans="1:26" x14ac:dyDescent="0.3">
      <c r="A22" s="52" t="s">
        <v>366</v>
      </c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</row>
    <row r="23" spans="1:26" x14ac:dyDescent="0.3">
      <c r="A23" s="53" t="s">
        <v>1</v>
      </c>
      <c r="B23" s="54">
        <v>45047</v>
      </c>
      <c r="C23" s="54">
        <v>45078</v>
      </c>
      <c r="D23" s="54">
        <v>45108</v>
      </c>
      <c r="E23" s="54">
        <v>45139</v>
      </c>
      <c r="F23" s="54">
        <v>45170</v>
      </c>
      <c r="G23" s="54">
        <v>45200</v>
      </c>
      <c r="H23" s="54">
        <v>45231</v>
      </c>
      <c r="I23" s="54">
        <v>45261</v>
      </c>
      <c r="J23" s="54">
        <v>45292</v>
      </c>
      <c r="K23" s="54">
        <v>45323</v>
      </c>
      <c r="L23" s="54">
        <v>45352</v>
      </c>
      <c r="M23" s="54">
        <v>45383</v>
      </c>
      <c r="N23" s="54">
        <v>45413</v>
      </c>
      <c r="O23" s="54">
        <v>45444</v>
      </c>
      <c r="P23" s="54">
        <v>45474</v>
      </c>
      <c r="Q23" s="54">
        <v>45505</v>
      </c>
      <c r="R23" s="54">
        <v>45536</v>
      </c>
      <c r="S23" s="54">
        <v>45566</v>
      </c>
      <c r="T23" s="54">
        <v>45597</v>
      </c>
      <c r="U23" s="54">
        <v>45627</v>
      </c>
      <c r="V23" s="54">
        <v>45658</v>
      </c>
      <c r="W23" s="54">
        <v>45689</v>
      </c>
      <c r="X23" s="54">
        <v>45717</v>
      </c>
      <c r="Y23" s="54">
        <v>45748</v>
      </c>
      <c r="Z23" s="54">
        <v>45778</v>
      </c>
    </row>
    <row r="24" spans="1:26" x14ac:dyDescent="0.3">
      <c r="A24" s="55">
        <v>45058</v>
      </c>
      <c r="B24" s="56">
        <v>0.2</v>
      </c>
      <c r="C24" s="56">
        <v>6.8599999999999994E-2</v>
      </c>
      <c r="D24" s="59">
        <v>-0.21959999999999999</v>
      </c>
      <c r="E24" s="59">
        <v>-2.4500000000000001E-2</v>
      </c>
      <c r="F24" s="59">
        <v>-0.04</v>
      </c>
      <c r="G24" s="59">
        <v>0.2</v>
      </c>
      <c r="H24" s="59">
        <v>0.06</v>
      </c>
      <c r="I24" s="59">
        <v>-6.1400000000000003E-2</v>
      </c>
      <c r="J24" s="59">
        <v>0</v>
      </c>
      <c r="K24" s="59">
        <v>0.24</v>
      </c>
      <c r="L24" s="59">
        <v>0.12</v>
      </c>
      <c r="M24" s="59">
        <v>0.15</v>
      </c>
      <c r="N24" s="59">
        <v>0</v>
      </c>
      <c r="O24" s="59">
        <v>-0.03</v>
      </c>
      <c r="P24" s="59">
        <v>-0.37169999999999997</v>
      </c>
      <c r="Q24" s="59">
        <v>-0.1232</v>
      </c>
      <c r="R24" s="59">
        <v>-1.0999999999999999E-2</v>
      </c>
      <c r="S24" s="59">
        <v>0.1</v>
      </c>
      <c r="T24" s="59">
        <v>0</v>
      </c>
      <c r="U24" s="59">
        <v>0.22</v>
      </c>
      <c r="V24" s="59">
        <v>0.19</v>
      </c>
      <c r="W24" s="59">
        <v>0.1</v>
      </c>
      <c r="X24" s="59">
        <v>0.1</v>
      </c>
      <c r="Y24" s="59">
        <v>0.15</v>
      </c>
      <c r="Z24" s="59">
        <v>0.2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C000"/>
  </sheetPr>
  <dimension ref="A1:AD32"/>
  <sheetViews>
    <sheetView zoomScaleNormal="100" workbookViewId="0">
      <selection activeCell="G13" sqref="G13"/>
    </sheetView>
  </sheetViews>
  <sheetFormatPr defaultColWidth="9.109375" defaultRowHeight="15.6" x14ac:dyDescent="0.3"/>
  <cols>
    <col min="1" max="1" width="22.33203125" style="51" customWidth="1"/>
    <col min="2" max="3" width="9.88671875" style="51" bestFit="1" customWidth="1"/>
    <col min="4" max="17" width="10.109375" style="51" bestFit="1" customWidth="1"/>
    <col min="18" max="18" width="10.6640625" bestFit="1" customWidth="1"/>
    <col min="19" max="26" width="9.88671875" bestFit="1" customWidth="1"/>
    <col min="27" max="29" width="8.88671875" customWidth="1"/>
    <col min="30" max="16384" width="9.109375" style="51"/>
  </cols>
  <sheetData>
    <row r="1" spans="1:17" ht="19.2" x14ac:dyDescent="0.45">
      <c r="A1" s="60" t="s">
        <v>376</v>
      </c>
      <c r="B1" s="57">
        <v>13.75</v>
      </c>
    </row>
    <row r="3" spans="1:17" ht="19.2" x14ac:dyDescent="0.45">
      <c r="A3" s="50" t="s">
        <v>368</v>
      </c>
      <c r="F3" s="50">
        <v>2023</v>
      </c>
      <c r="G3" s="57">
        <f>+F6</f>
        <v>12.591100000000001</v>
      </c>
      <c r="M3" s="50">
        <v>2024</v>
      </c>
      <c r="N3" s="57">
        <f>+N6</f>
        <v>10.000500000000001</v>
      </c>
    </row>
    <row r="4" spans="1:17" x14ac:dyDescent="0.3">
      <c r="A4" s="52" t="s">
        <v>378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</row>
    <row r="5" spans="1:17" x14ac:dyDescent="0.3">
      <c r="A5" s="53" t="s">
        <v>1</v>
      </c>
      <c r="B5" s="54" t="s">
        <v>18</v>
      </c>
      <c r="C5" s="54" t="s">
        <v>19</v>
      </c>
      <c r="D5" s="54" t="s">
        <v>20</v>
      </c>
      <c r="E5" s="54" t="s">
        <v>21</v>
      </c>
      <c r="F5" s="54" t="s">
        <v>22</v>
      </c>
      <c r="G5" s="54" t="s">
        <v>23</v>
      </c>
      <c r="H5" s="54" t="s">
        <v>24</v>
      </c>
      <c r="I5" s="54" t="s">
        <v>25</v>
      </c>
      <c r="J5" s="54" t="s">
        <v>26</v>
      </c>
      <c r="K5" s="54" t="s">
        <v>27</v>
      </c>
      <c r="L5" s="54" t="s">
        <v>28</v>
      </c>
      <c r="M5" s="54" t="s">
        <v>29</v>
      </c>
      <c r="N5" s="54" t="s">
        <v>30</v>
      </c>
      <c r="O5" s="54" t="s">
        <v>31</v>
      </c>
      <c r="P5" s="54" t="s">
        <v>32</v>
      </c>
      <c r="Q5" s="54" t="s">
        <v>359</v>
      </c>
    </row>
    <row r="6" spans="1:17" x14ac:dyDescent="0.3">
      <c r="A6" s="55">
        <v>45058</v>
      </c>
      <c r="B6" s="56">
        <v>13.742599999999999</v>
      </c>
      <c r="C6" s="56">
        <v>13.639699999999999</v>
      </c>
      <c r="D6" s="59">
        <v>13.367599999999999</v>
      </c>
      <c r="E6" s="59">
        <v>12.983599999999999</v>
      </c>
      <c r="F6" s="59">
        <v>12.591100000000001</v>
      </c>
      <c r="G6" s="59">
        <v>12.149100000000001</v>
      </c>
      <c r="H6" s="59">
        <v>11.724</v>
      </c>
      <c r="I6" s="59">
        <v>11.291700000000001</v>
      </c>
      <c r="J6" s="59">
        <v>10.8904</v>
      </c>
      <c r="K6" s="59">
        <v>10.5646</v>
      </c>
      <c r="L6" s="59">
        <v>10.319900000000001</v>
      </c>
      <c r="M6" s="59">
        <v>10.130800000000001</v>
      </c>
      <c r="N6" s="59">
        <v>10.000500000000001</v>
      </c>
      <c r="O6" s="59">
        <v>9.7505000000000006</v>
      </c>
      <c r="P6" s="59">
        <v>9.5814000000000004</v>
      </c>
      <c r="Q6" s="59">
        <v>9.3866999999999994</v>
      </c>
    </row>
    <row r="7" spans="1:17" x14ac:dyDescent="0.3">
      <c r="A7" s="55"/>
      <c r="B7" s="61">
        <f>+(B6-$B$1)*100</f>
        <v>-0.74000000000005173</v>
      </c>
      <c r="C7" s="61">
        <f>(+C6-B6)*100</f>
        <v>-10.29</v>
      </c>
      <c r="D7" s="61">
        <f t="shared" ref="D7:Q7" si="0">(+D6-C6)*100</f>
        <v>-27.21</v>
      </c>
      <c r="E7" s="61">
        <f t="shared" si="0"/>
        <v>-38.400000000000034</v>
      </c>
      <c r="F7" s="61">
        <f t="shared" si="0"/>
        <v>-39.249999999999829</v>
      </c>
      <c r="G7" s="61">
        <f t="shared" si="0"/>
        <v>-44.200000000000017</v>
      </c>
      <c r="H7" s="61">
        <f t="shared" si="0"/>
        <v>-42.510000000000048</v>
      </c>
      <c r="I7" s="61">
        <f t="shared" si="0"/>
        <v>-43.229999999999968</v>
      </c>
      <c r="J7" s="61">
        <f t="shared" si="0"/>
        <v>-40.130000000000088</v>
      </c>
      <c r="K7" s="61">
        <f t="shared" si="0"/>
        <v>-32.57999999999992</v>
      </c>
      <c r="L7" s="61">
        <f t="shared" si="0"/>
        <v>-24.469999999999992</v>
      </c>
      <c r="M7" s="61">
        <f t="shared" si="0"/>
        <v>-18.909999999999982</v>
      </c>
      <c r="N7" s="61">
        <f t="shared" si="0"/>
        <v>-13.030000000000008</v>
      </c>
      <c r="O7" s="61">
        <f t="shared" si="0"/>
        <v>-25</v>
      </c>
      <c r="P7" s="61">
        <f t="shared" si="0"/>
        <v>-16.910000000000025</v>
      </c>
      <c r="Q7" s="61">
        <f t="shared" si="0"/>
        <v>-19.470000000000098</v>
      </c>
    </row>
    <row r="9" spans="1:17" ht="18.600000000000001" x14ac:dyDescent="0.45">
      <c r="A9" s="50" t="s">
        <v>369</v>
      </c>
    </row>
    <row r="10" spans="1:17" x14ac:dyDescent="0.3">
      <c r="A10" s="52" t="s">
        <v>365</v>
      </c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</row>
    <row r="11" spans="1:17" x14ac:dyDescent="0.3">
      <c r="A11" s="53" t="s">
        <v>1</v>
      </c>
      <c r="B11" s="54">
        <v>45047</v>
      </c>
      <c r="C11" s="54">
        <v>45078</v>
      </c>
      <c r="D11" s="54">
        <v>45108</v>
      </c>
      <c r="E11" s="54">
        <v>45139</v>
      </c>
      <c r="F11" s="54">
        <v>45170</v>
      </c>
      <c r="G11" s="54">
        <v>45200</v>
      </c>
      <c r="H11" s="54">
        <v>45231</v>
      </c>
      <c r="I11" s="54">
        <v>45261</v>
      </c>
      <c r="J11" s="54">
        <v>45292</v>
      </c>
      <c r="K11" s="54">
        <v>45323</v>
      </c>
      <c r="L11" s="54">
        <v>45352</v>
      </c>
      <c r="M11" s="54">
        <v>45383</v>
      </c>
      <c r="N11" s="54">
        <v>45413</v>
      </c>
      <c r="O11" s="54">
        <v>45444</v>
      </c>
      <c r="P11" s="54">
        <v>45474</v>
      </c>
      <c r="Q11" s="54">
        <v>45505</v>
      </c>
    </row>
    <row r="12" spans="1:17" x14ac:dyDescent="0.3">
      <c r="A12" s="55">
        <v>45058</v>
      </c>
      <c r="B12" s="56">
        <v>9.3799999999999994E-2</v>
      </c>
      <c r="C12" s="56">
        <v>0.1308</v>
      </c>
      <c r="D12" s="59">
        <v>0.13880000000000001</v>
      </c>
      <c r="E12" s="59">
        <v>8.4400000000000003E-2</v>
      </c>
      <c r="F12" s="59">
        <v>7.3999999999999996E-2</v>
      </c>
      <c r="G12" s="59">
        <v>8.3900000000000002E-2</v>
      </c>
      <c r="H12" s="59">
        <v>8.7900000000000006E-2</v>
      </c>
      <c r="I12" s="59">
        <v>0.12920000000000001</v>
      </c>
      <c r="J12" s="59">
        <v>0.12559999999999999</v>
      </c>
      <c r="K12" s="59">
        <v>0.1067</v>
      </c>
      <c r="L12" s="59">
        <v>0.10150000000000001</v>
      </c>
      <c r="M12" s="59">
        <v>8.1799999999999998E-2</v>
      </c>
      <c r="N12" s="59">
        <v>8.6800000000000002E-2</v>
      </c>
      <c r="O12" s="59">
        <v>9.35E-2</v>
      </c>
      <c r="P12" s="59">
        <v>0.1125</v>
      </c>
      <c r="Q12" s="59">
        <v>9.0700000000000003E-2</v>
      </c>
    </row>
    <row r="13" spans="1:17" x14ac:dyDescent="0.3">
      <c r="A13" s="55"/>
      <c r="B13" s="56"/>
      <c r="C13" s="56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</row>
    <row r="15" spans="1:17" ht="19.2" x14ac:dyDescent="0.45">
      <c r="A15" s="50" t="s">
        <v>370</v>
      </c>
      <c r="F15" s="50">
        <v>2023</v>
      </c>
      <c r="G15" s="57">
        <f>+F18</f>
        <v>13.75</v>
      </c>
      <c r="M15" s="50">
        <v>2024</v>
      </c>
      <c r="N15" s="57">
        <f>+N18</f>
        <v>12.5</v>
      </c>
    </row>
    <row r="16" spans="1:17" x14ac:dyDescent="0.3">
      <c r="A16" s="52" t="s">
        <v>377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</row>
    <row r="17" spans="1:30" x14ac:dyDescent="0.3">
      <c r="A17" s="53" t="s">
        <v>1</v>
      </c>
      <c r="B17" s="54" t="s">
        <v>18</v>
      </c>
      <c r="C17" s="54" t="s">
        <v>19</v>
      </c>
      <c r="D17" s="54" t="s">
        <v>20</v>
      </c>
      <c r="E17" s="54" t="s">
        <v>21</v>
      </c>
      <c r="F17" s="54" t="s">
        <v>22</v>
      </c>
      <c r="G17" s="54" t="s">
        <v>23</v>
      </c>
      <c r="H17" s="54" t="s">
        <v>24</v>
      </c>
      <c r="I17" s="54" t="s">
        <v>25</v>
      </c>
      <c r="J17" s="54" t="s">
        <v>26</v>
      </c>
      <c r="K17" s="54" t="s">
        <v>27</v>
      </c>
      <c r="L17" s="54" t="s">
        <v>28</v>
      </c>
      <c r="M17" s="54" t="s">
        <v>29</v>
      </c>
      <c r="N17" s="54" t="s">
        <v>30</v>
      </c>
      <c r="O17" s="54" t="s">
        <v>31</v>
      </c>
      <c r="P17" s="54" t="s">
        <v>32</v>
      </c>
      <c r="Q17" s="54" t="s">
        <v>359</v>
      </c>
    </row>
    <row r="18" spans="1:30" x14ac:dyDescent="0.3">
      <c r="A18" s="55">
        <v>45058</v>
      </c>
      <c r="B18" s="56">
        <v>13.75</v>
      </c>
      <c r="C18" s="56">
        <v>13.75</v>
      </c>
      <c r="D18" s="59">
        <v>13.75</v>
      </c>
      <c r="E18" s="59">
        <v>13.75</v>
      </c>
      <c r="F18" s="59">
        <v>13.75</v>
      </c>
      <c r="G18" s="59">
        <v>13.75</v>
      </c>
      <c r="H18" s="59">
        <v>13.75</v>
      </c>
      <c r="I18" s="59">
        <v>13.75</v>
      </c>
      <c r="J18" s="59">
        <v>13.75</v>
      </c>
      <c r="K18" s="59">
        <v>13.5</v>
      </c>
      <c r="L18" s="59">
        <v>13</v>
      </c>
      <c r="M18" s="59">
        <v>12.5</v>
      </c>
      <c r="N18" s="59">
        <v>12.5</v>
      </c>
      <c r="O18" s="59">
        <v>12.5</v>
      </c>
      <c r="P18" s="59">
        <v>12.5</v>
      </c>
      <c r="Q18" s="59">
        <v>12</v>
      </c>
    </row>
    <row r="19" spans="1:30" x14ac:dyDescent="0.3">
      <c r="A19" s="47"/>
      <c r="B19" s="61">
        <f>+(B18-$B$1)*100</f>
        <v>0</v>
      </c>
      <c r="C19" s="61">
        <f>(+C18-B18)*100</f>
        <v>0</v>
      </c>
      <c r="D19" s="61">
        <f t="shared" ref="D19" si="1">(+D18-C18)*100</f>
        <v>0</v>
      </c>
      <c r="E19" s="61">
        <f t="shared" ref="E19" si="2">(+E18-D18)*100</f>
        <v>0</v>
      </c>
      <c r="F19" s="61">
        <f t="shared" ref="F19" si="3">(+F18-E18)*100</f>
        <v>0</v>
      </c>
      <c r="G19" s="61">
        <f t="shared" ref="G19" si="4">(+G18-F18)*100</f>
        <v>0</v>
      </c>
      <c r="H19" s="61">
        <f t="shared" ref="H19" si="5">(+H18-G18)*100</f>
        <v>0</v>
      </c>
      <c r="I19" s="61">
        <f t="shared" ref="I19" si="6">(+I18-H18)*100</f>
        <v>0</v>
      </c>
      <c r="J19" s="61">
        <f t="shared" ref="J19" si="7">(+J18-I18)*100</f>
        <v>0</v>
      </c>
      <c r="K19" s="61">
        <f t="shared" ref="K19" si="8">(+K18-J18)*100</f>
        <v>-25</v>
      </c>
      <c r="L19" s="61">
        <f t="shared" ref="L19" si="9">(+L18-K18)*100</f>
        <v>-50</v>
      </c>
      <c r="M19" s="61">
        <f t="shared" ref="M19" si="10">(+M18-L18)*100</f>
        <v>-50</v>
      </c>
      <c r="N19" s="61">
        <f t="shared" ref="N19" si="11">(+N18-M18)*100</f>
        <v>0</v>
      </c>
      <c r="O19" s="61">
        <f t="shared" ref="O19" si="12">(+O18-N18)*100</f>
        <v>0</v>
      </c>
      <c r="P19" s="61">
        <f t="shared" ref="P19" si="13">(+P18-O18)*100</f>
        <v>0</v>
      </c>
      <c r="Q19" s="61">
        <f t="shared" ref="Q19" si="14">(+Q18-P18)*100</f>
        <v>-50</v>
      </c>
    </row>
    <row r="21" spans="1:30" ht="19.2" x14ac:dyDescent="0.45">
      <c r="A21" s="50" t="s">
        <v>371</v>
      </c>
      <c r="F21" s="50">
        <v>2023</v>
      </c>
      <c r="G21" s="57">
        <f>+F24</f>
        <v>12.5</v>
      </c>
      <c r="M21" s="50">
        <v>2024</v>
      </c>
      <c r="N21" s="57">
        <f>+N24</f>
        <v>10</v>
      </c>
    </row>
    <row r="22" spans="1:30" x14ac:dyDescent="0.3">
      <c r="A22" s="52" t="s">
        <v>379</v>
      </c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</row>
    <row r="23" spans="1:30" x14ac:dyDescent="0.3">
      <c r="A23" s="53" t="s">
        <v>1</v>
      </c>
      <c r="B23" s="54" t="s">
        <v>18</v>
      </c>
      <c r="C23" s="54" t="s">
        <v>19</v>
      </c>
      <c r="D23" s="54" t="s">
        <v>20</v>
      </c>
      <c r="E23" s="54" t="s">
        <v>21</v>
      </c>
      <c r="F23" s="54" t="s">
        <v>22</v>
      </c>
      <c r="G23" s="54" t="s">
        <v>23</v>
      </c>
      <c r="H23" s="54" t="s">
        <v>24</v>
      </c>
      <c r="I23" s="54" t="s">
        <v>25</v>
      </c>
      <c r="J23" s="54" t="s">
        <v>26</v>
      </c>
      <c r="K23" s="54" t="s">
        <v>27</v>
      </c>
      <c r="L23" s="54" t="s">
        <v>28</v>
      </c>
      <c r="M23" s="54" t="s">
        <v>29</v>
      </c>
      <c r="N23" s="54" t="s">
        <v>30</v>
      </c>
      <c r="O23" s="54" t="s">
        <v>31</v>
      </c>
      <c r="P23" s="54" t="s">
        <v>32</v>
      </c>
      <c r="Q23" s="54" t="s">
        <v>359</v>
      </c>
    </row>
    <row r="24" spans="1:30" x14ac:dyDescent="0.3">
      <c r="A24" s="55">
        <v>45058</v>
      </c>
      <c r="B24" s="56">
        <v>13.75</v>
      </c>
      <c r="C24" s="56">
        <v>13.75</v>
      </c>
      <c r="D24" s="59">
        <v>13.375</v>
      </c>
      <c r="E24" s="59">
        <v>13</v>
      </c>
      <c r="F24" s="59">
        <v>12.5</v>
      </c>
      <c r="G24" s="59">
        <v>12</v>
      </c>
      <c r="H24" s="59">
        <v>11.5</v>
      </c>
      <c r="I24" s="59">
        <v>11.25</v>
      </c>
      <c r="J24" s="59">
        <v>10.75</v>
      </c>
      <c r="K24" s="59">
        <v>10.5</v>
      </c>
      <c r="L24" s="59">
        <v>10.25</v>
      </c>
      <c r="M24" s="59">
        <v>10</v>
      </c>
      <c r="N24" s="59">
        <v>10</v>
      </c>
      <c r="O24" s="59">
        <v>9.75</v>
      </c>
      <c r="P24" s="59">
        <v>9.5</v>
      </c>
      <c r="Q24" s="59">
        <v>9.25</v>
      </c>
    </row>
    <row r="25" spans="1:30" x14ac:dyDescent="0.3">
      <c r="A25" s="55"/>
      <c r="B25" s="61">
        <f>+(B24-$B$1)*100</f>
        <v>0</v>
      </c>
      <c r="C25" s="61">
        <f>(+C24-B24)*100</f>
        <v>0</v>
      </c>
      <c r="D25" s="61">
        <f t="shared" ref="D25" si="15">(+D24-C24)*100</f>
        <v>-37.5</v>
      </c>
      <c r="E25" s="61">
        <f t="shared" ref="E25" si="16">(+E24-D24)*100</f>
        <v>-37.5</v>
      </c>
      <c r="F25" s="61">
        <f t="shared" ref="F25" si="17">(+F24-E24)*100</f>
        <v>-50</v>
      </c>
      <c r="G25" s="61">
        <f t="shared" ref="G25" si="18">(+G24-F24)*100</f>
        <v>-50</v>
      </c>
      <c r="H25" s="61">
        <f t="shared" ref="H25" si="19">(+H24-G24)*100</f>
        <v>-50</v>
      </c>
      <c r="I25" s="61">
        <f t="shared" ref="I25" si="20">(+I24-H24)*100</f>
        <v>-25</v>
      </c>
      <c r="J25" s="61">
        <f t="shared" ref="J25" si="21">(+J24-I24)*100</f>
        <v>-50</v>
      </c>
      <c r="K25" s="61">
        <f t="shared" ref="K25" si="22">(+K24-J24)*100</f>
        <v>-25</v>
      </c>
      <c r="L25" s="61">
        <f t="shared" ref="L25" si="23">(+L24-K24)*100</f>
        <v>-25</v>
      </c>
      <c r="M25" s="61">
        <f t="shared" ref="M25" si="24">(+M24-L24)*100</f>
        <v>-25</v>
      </c>
      <c r="N25" s="61">
        <f t="shared" ref="N25" si="25">(+N24-M24)*100</f>
        <v>0</v>
      </c>
      <c r="O25" s="61">
        <f t="shared" ref="O25" si="26">(+O24-N24)*100</f>
        <v>-25</v>
      </c>
      <c r="P25" s="61">
        <f t="shared" ref="P25" si="27">(+P24-O24)*100</f>
        <v>-25</v>
      </c>
      <c r="Q25" s="61">
        <f t="shared" ref="Q25" si="28">(+Q24-P24)*100</f>
        <v>-25</v>
      </c>
    </row>
    <row r="27" spans="1:30" ht="19.2" x14ac:dyDescent="0.45">
      <c r="A27" s="50" t="s">
        <v>372</v>
      </c>
      <c r="F27" s="50">
        <v>2023</v>
      </c>
      <c r="G27" s="57">
        <f>+F30</f>
        <v>11</v>
      </c>
      <c r="M27" s="50">
        <v>2024</v>
      </c>
      <c r="N27" s="57">
        <f>+N30</f>
        <v>7.75</v>
      </c>
      <c r="AD27"/>
    </row>
    <row r="28" spans="1:30" x14ac:dyDescent="0.3">
      <c r="A28" s="52" t="s">
        <v>375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</row>
    <row r="29" spans="1:30" x14ac:dyDescent="0.3">
      <c r="A29" s="53" t="s">
        <v>1</v>
      </c>
      <c r="B29" s="54" t="s">
        <v>18</v>
      </c>
      <c r="C29" s="54" t="s">
        <v>19</v>
      </c>
      <c r="D29" s="54" t="s">
        <v>20</v>
      </c>
      <c r="E29" s="54" t="s">
        <v>21</v>
      </c>
      <c r="F29" s="54" t="s">
        <v>22</v>
      </c>
      <c r="G29" s="54" t="s">
        <v>23</v>
      </c>
      <c r="H29" s="54" t="s">
        <v>24</v>
      </c>
      <c r="I29" s="54" t="s">
        <v>25</v>
      </c>
      <c r="J29" s="54" t="s">
        <v>26</v>
      </c>
      <c r="K29" s="54" t="s">
        <v>27</v>
      </c>
      <c r="L29" s="54" t="s">
        <v>28</v>
      </c>
      <c r="M29" s="54" t="s">
        <v>29</v>
      </c>
      <c r="N29" s="54" t="s">
        <v>30</v>
      </c>
      <c r="O29" s="54" t="s">
        <v>31</v>
      </c>
      <c r="P29" s="54" t="s">
        <v>32</v>
      </c>
      <c r="Q29" s="54" t="s">
        <v>359</v>
      </c>
    </row>
    <row r="30" spans="1:30" x14ac:dyDescent="0.3">
      <c r="A30" s="55">
        <v>45058</v>
      </c>
      <c r="B30" s="56">
        <v>12.75</v>
      </c>
      <c r="C30" s="56">
        <v>12.25</v>
      </c>
      <c r="D30" s="59">
        <v>11.75</v>
      </c>
      <c r="E30" s="59">
        <v>11.25</v>
      </c>
      <c r="F30" s="59">
        <v>11</v>
      </c>
      <c r="G30" s="59">
        <v>9.75</v>
      </c>
      <c r="H30" s="59">
        <v>9.25</v>
      </c>
      <c r="I30" s="59">
        <v>8.75</v>
      </c>
      <c r="J30" s="59">
        <v>8.75</v>
      </c>
      <c r="K30" s="59">
        <v>8.25</v>
      </c>
      <c r="L30" s="59">
        <v>8</v>
      </c>
      <c r="M30" s="59">
        <v>8</v>
      </c>
      <c r="N30" s="59">
        <v>7.75</v>
      </c>
      <c r="O30" s="59">
        <v>7</v>
      </c>
      <c r="P30" s="59">
        <v>7.5</v>
      </c>
      <c r="Q30" s="59">
        <v>7</v>
      </c>
    </row>
    <row r="31" spans="1:30" x14ac:dyDescent="0.3">
      <c r="B31" s="61">
        <f>+(B30-$B$1)*100</f>
        <v>-100</v>
      </c>
      <c r="C31" s="61">
        <f>(+C30-B30)*100</f>
        <v>-50</v>
      </c>
      <c r="D31" s="61">
        <f t="shared" ref="D31" si="29">(+D30-C30)*100</f>
        <v>-50</v>
      </c>
      <c r="E31" s="61">
        <f t="shared" ref="E31" si="30">(+E30-D30)*100</f>
        <v>-50</v>
      </c>
      <c r="F31" s="61">
        <f t="shared" ref="F31" si="31">(+F30-E30)*100</f>
        <v>-25</v>
      </c>
      <c r="G31" s="61">
        <f t="shared" ref="G31" si="32">(+G30-F30)*100</f>
        <v>-125</v>
      </c>
      <c r="H31" s="61">
        <f t="shared" ref="H31" si="33">(+H30-G30)*100</f>
        <v>-50</v>
      </c>
      <c r="I31" s="61">
        <f t="shared" ref="I31" si="34">(+I30-H30)*100</f>
        <v>-50</v>
      </c>
      <c r="J31" s="61">
        <f t="shared" ref="J31" si="35">(+J30-I30)*100</f>
        <v>0</v>
      </c>
      <c r="K31" s="61">
        <f t="shared" ref="K31" si="36">(+K30-J30)*100</f>
        <v>-50</v>
      </c>
      <c r="L31" s="61">
        <f t="shared" ref="L31" si="37">(+L30-K30)*100</f>
        <v>-25</v>
      </c>
      <c r="M31" s="61">
        <f t="shared" ref="M31" si="38">(+M30-L30)*100</f>
        <v>0</v>
      </c>
      <c r="N31" s="61">
        <f t="shared" ref="N31" si="39">(+N30-M30)*100</f>
        <v>-25</v>
      </c>
      <c r="O31" s="61">
        <f t="shared" ref="O31" si="40">(+O30-N30)*100</f>
        <v>-75</v>
      </c>
      <c r="P31" s="61">
        <f t="shared" ref="P31" si="41">(+P30-O30)*100</f>
        <v>50</v>
      </c>
      <c r="Q31" s="61">
        <f t="shared" ref="Q31" si="42">(+Q30-P30)*100</f>
        <v>-50</v>
      </c>
      <c r="AD31"/>
    </row>
    <row r="32" spans="1:30" x14ac:dyDescent="0.3">
      <c r="AD32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3"/>
  <sheetViews>
    <sheetView zoomScaleNormal="100" workbookViewId="0">
      <selection activeCell="I7" sqref="I7"/>
    </sheetView>
  </sheetViews>
  <sheetFormatPr defaultRowHeight="14.4" x14ac:dyDescent="0.3"/>
  <sheetData>
    <row r="1" spans="1:1" ht="23.4" x14ac:dyDescent="0.45">
      <c r="A1" s="48" t="s">
        <v>33</v>
      </c>
    </row>
    <row r="2" spans="1:1" ht="23.4" x14ac:dyDescent="0.45">
      <c r="A2" s="49"/>
    </row>
    <row r="3" spans="1:1" ht="23.4" x14ac:dyDescent="0.45">
      <c r="A3" s="48" t="s">
        <v>34</v>
      </c>
    </row>
  </sheetData>
  <hyperlinks>
    <hyperlink ref="A1" r:id="rId1" xr:uid="{00000000-0004-0000-1100-000000000000}"/>
    <hyperlink ref="A3" r:id="rId2" location="/consultas" xr:uid="{00000000-0004-0000-1100-000001000000}"/>
  </hyperlinks>
  <pageMargins left="0.511811024" right="0.511811024" top="0.78740157499999996" bottom="0.78740157499999996" header="0.31496062000000002" footer="0.31496062000000002"/>
  <pageSetup paperSize="9" orientation="portrait" r:id="rId3"/>
  <headerFooter>
    <oddHeader>&amp;C&amp;G</oddHeader>
  </headerFooter>
  <legacyDrawingHF r:id="rId4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936"/>
  <sheetViews>
    <sheetView zoomScaleNormal="100" workbookViewId="0">
      <selection activeCell="I15" sqref="I15"/>
    </sheetView>
  </sheetViews>
  <sheetFormatPr defaultRowHeight="14.4" x14ac:dyDescent="0.3"/>
  <sheetData>
    <row r="1" spans="1:1" x14ac:dyDescent="0.3">
      <c r="A1" s="25">
        <v>36892</v>
      </c>
    </row>
    <row r="2" spans="1:1" x14ac:dyDescent="0.3">
      <c r="A2" s="25">
        <v>36948</v>
      </c>
    </row>
    <row r="3" spans="1:1" x14ac:dyDescent="0.3">
      <c r="A3" s="25">
        <v>36949</v>
      </c>
    </row>
    <row r="4" spans="1:1" x14ac:dyDescent="0.3">
      <c r="A4" s="25">
        <v>36994</v>
      </c>
    </row>
    <row r="5" spans="1:1" x14ac:dyDescent="0.3">
      <c r="A5" s="25">
        <v>37002</v>
      </c>
    </row>
    <row r="6" spans="1:1" x14ac:dyDescent="0.3">
      <c r="A6" s="25">
        <v>37012</v>
      </c>
    </row>
    <row r="7" spans="1:1" x14ac:dyDescent="0.3">
      <c r="A7" s="25">
        <v>37056</v>
      </c>
    </row>
    <row r="8" spans="1:1" x14ac:dyDescent="0.3">
      <c r="A8" s="25">
        <v>37141</v>
      </c>
    </row>
    <row r="9" spans="1:1" x14ac:dyDescent="0.3">
      <c r="A9" s="25">
        <v>37176</v>
      </c>
    </row>
    <row r="10" spans="1:1" x14ac:dyDescent="0.3">
      <c r="A10" s="25">
        <v>37197</v>
      </c>
    </row>
    <row r="11" spans="1:1" x14ac:dyDescent="0.3">
      <c r="A11" s="25">
        <v>37210</v>
      </c>
    </row>
    <row r="12" spans="1:1" x14ac:dyDescent="0.3">
      <c r="A12" s="25">
        <v>37250</v>
      </c>
    </row>
    <row r="13" spans="1:1" x14ac:dyDescent="0.3">
      <c r="A13" s="25">
        <v>37257</v>
      </c>
    </row>
    <row r="14" spans="1:1" x14ac:dyDescent="0.3">
      <c r="A14" s="25">
        <v>37298</v>
      </c>
    </row>
    <row r="15" spans="1:1" x14ac:dyDescent="0.3">
      <c r="A15" s="25">
        <v>37299</v>
      </c>
    </row>
    <row r="16" spans="1:1" x14ac:dyDescent="0.3">
      <c r="A16" s="25">
        <v>37344</v>
      </c>
    </row>
    <row r="17" spans="1:1" x14ac:dyDescent="0.3">
      <c r="A17" s="25">
        <v>37367</v>
      </c>
    </row>
    <row r="18" spans="1:1" x14ac:dyDescent="0.3">
      <c r="A18" s="25">
        <v>37377</v>
      </c>
    </row>
    <row r="19" spans="1:1" x14ac:dyDescent="0.3">
      <c r="A19" s="25">
        <v>37406</v>
      </c>
    </row>
    <row r="20" spans="1:1" x14ac:dyDescent="0.3">
      <c r="A20" s="25">
        <v>37506</v>
      </c>
    </row>
    <row r="21" spans="1:1" x14ac:dyDescent="0.3">
      <c r="A21" s="25">
        <v>37541</v>
      </c>
    </row>
    <row r="22" spans="1:1" x14ac:dyDescent="0.3">
      <c r="A22" s="25">
        <v>37562</v>
      </c>
    </row>
    <row r="23" spans="1:1" x14ac:dyDescent="0.3">
      <c r="A23" s="25">
        <v>37575</v>
      </c>
    </row>
    <row r="24" spans="1:1" x14ac:dyDescent="0.3">
      <c r="A24" s="25">
        <v>37615</v>
      </c>
    </row>
    <row r="25" spans="1:1" x14ac:dyDescent="0.3">
      <c r="A25" s="25">
        <v>37622</v>
      </c>
    </row>
    <row r="26" spans="1:1" x14ac:dyDescent="0.3">
      <c r="A26" s="25">
        <v>37683</v>
      </c>
    </row>
    <row r="27" spans="1:1" x14ac:dyDescent="0.3">
      <c r="A27" s="25">
        <v>37684</v>
      </c>
    </row>
    <row r="28" spans="1:1" x14ac:dyDescent="0.3">
      <c r="A28" s="25">
        <v>37729</v>
      </c>
    </row>
    <row r="29" spans="1:1" x14ac:dyDescent="0.3">
      <c r="A29" s="25">
        <v>37732</v>
      </c>
    </row>
    <row r="30" spans="1:1" x14ac:dyDescent="0.3">
      <c r="A30" s="25">
        <v>37742</v>
      </c>
    </row>
    <row r="31" spans="1:1" x14ac:dyDescent="0.3">
      <c r="A31" s="25">
        <v>37791</v>
      </c>
    </row>
    <row r="32" spans="1:1" x14ac:dyDescent="0.3">
      <c r="A32" s="25">
        <v>37871</v>
      </c>
    </row>
    <row r="33" spans="1:1" x14ac:dyDescent="0.3">
      <c r="A33" s="25">
        <v>37906</v>
      </c>
    </row>
    <row r="34" spans="1:1" x14ac:dyDescent="0.3">
      <c r="A34" s="25">
        <v>37927</v>
      </c>
    </row>
    <row r="35" spans="1:1" x14ac:dyDescent="0.3">
      <c r="A35" s="25">
        <v>37940</v>
      </c>
    </row>
    <row r="36" spans="1:1" x14ac:dyDescent="0.3">
      <c r="A36" s="25">
        <v>37980</v>
      </c>
    </row>
    <row r="37" spans="1:1" x14ac:dyDescent="0.3">
      <c r="A37" s="25">
        <v>37987</v>
      </c>
    </row>
    <row r="38" spans="1:1" x14ac:dyDescent="0.3">
      <c r="A38" s="25">
        <v>38040</v>
      </c>
    </row>
    <row r="39" spans="1:1" x14ac:dyDescent="0.3">
      <c r="A39" s="25">
        <v>38041</v>
      </c>
    </row>
    <row r="40" spans="1:1" x14ac:dyDescent="0.3">
      <c r="A40" s="25">
        <v>38086</v>
      </c>
    </row>
    <row r="41" spans="1:1" x14ac:dyDescent="0.3">
      <c r="A41" s="25">
        <v>38098</v>
      </c>
    </row>
    <row r="42" spans="1:1" x14ac:dyDescent="0.3">
      <c r="A42" s="25">
        <v>38108</v>
      </c>
    </row>
    <row r="43" spans="1:1" x14ac:dyDescent="0.3">
      <c r="A43" s="25">
        <v>38148</v>
      </c>
    </row>
    <row r="44" spans="1:1" x14ac:dyDescent="0.3">
      <c r="A44" s="25">
        <v>38237</v>
      </c>
    </row>
    <row r="45" spans="1:1" x14ac:dyDescent="0.3">
      <c r="A45" s="25">
        <v>38272</v>
      </c>
    </row>
    <row r="46" spans="1:1" x14ac:dyDescent="0.3">
      <c r="A46" s="25">
        <v>38293</v>
      </c>
    </row>
    <row r="47" spans="1:1" x14ac:dyDescent="0.3">
      <c r="A47" s="25">
        <v>38306</v>
      </c>
    </row>
    <row r="48" spans="1:1" x14ac:dyDescent="0.3">
      <c r="A48" s="25">
        <v>38346</v>
      </c>
    </row>
    <row r="49" spans="1:1" x14ac:dyDescent="0.3">
      <c r="A49" s="25">
        <v>38353</v>
      </c>
    </row>
    <row r="50" spans="1:1" x14ac:dyDescent="0.3">
      <c r="A50" s="25">
        <v>38390</v>
      </c>
    </row>
    <row r="51" spans="1:1" x14ac:dyDescent="0.3">
      <c r="A51" s="25">
        <v>38391</v>
      </c>
    </row>
    <row r="52" spans="1:1" x14ac:dyDescent="0.3">
      <c r="A52" s="25">
        <v>38436</v>
      </c>
    </row>
    <row r="53" spans="1:1" x14ac:dyDescent="0.3">
      <c r="A53" s="25">
        <v>38463</v>
      </c>
    </row>
    <row r="54" spans="1:1" x14ac:dyDescent="0.3">
      <c r="A54" s="25">
        <v>38473</v>
      </c>
    </row>
    <row r="55" spans="1:1" x14ac:dyDescent="0.3">
      <c r="A55" s="25">
        <v>38498</v>
      </c>
    </row>
    <row r="56" spans="1:1" x14ac:dyDescent="0.3">
      <c r="A56" s="25">
        <v>38602</v>
      </c>
    </row>
    <row r="57" spans="1:1" x14ac:dyDescent="0.3">
      <c r="A57" s="25">
        <v>38637</v>
      </c>
    </row>
    <row r="58" spans="1:1" x14ac:dyDescent="0.3">
      <c r="A58" s="25">
        <v>38658</v>
      </c>
    </row>
    <row r="59" spans="1:1" x14ac:dyDescent="0.3">
      <c r="A59" s="25">
        <v>38671</v>
      </c>
    </row>
    <row r="60" spans="1:1" x14ac:dyDescent="0.3">
      <c r="A60" s="25">
        <v>38711</v>
      </c>
    </row>
    <row r="61" spans="1:1" x14ac:dyDescent="0.3">
      <c r="A61" s="25">
        <v>38718</v>
      </c>
    </row>
    <row r="62" spans="1:1" x14ac:dyDescent="0.3">
      <c r="A62" s="25">
        <v>38775</v>
      </c>
    </row>
    <row r="63" spans="1:1" x14ac:dyDescent="0.3">
      <c r="A63" s="25">
        <v>38776</v>
      </c>
    </row>
    <row r="64" spans="1:1" x14ac:dyDescent="0.3">
      <c r="A64" s="25">
        <v>38821</v>
      </c>
    </row>
    <row r="65" spans="1:1" x14ac:dyDescent="0.3">
      <c r="A65" s="25">
        <v>38828</v>
      </c>
    </row>
    <row r="66" spans="1:1" x14ac:dyDescent="0.3">
      <c r="A66" s="25">
        <v>38838</v>
      </c>
    </row>
    <row r="67" spans="1:1" x14ac:dyDescent="0.3">
      <c r="A67" s="25">
        <v>38883</v>
      </c>
    </row>
    <row r="68" spans="1:1" x14ac:dyDescent="0.3">
      <c r="A68" s="25">
        <v>38967</v>
      </c>
    </row>
    <row r="69" spans="1:1" x14ac:dyDescent="0.3">
      <c r="A69" s="25">
        <v>39002</v>
      </c>
    </row>
    <row r="70" spans="1:1" x14ac:dyDescent="0.3">
      <c r="A70" s="25">
        <v>39023</v>
      </c>
    </row>
    <row r="71" spans="1:1" x14ac:dyDescent="0.3">
      <c r="A71" s="25">
        <v>39036</v>
      </c>
    </row>
    <row r="72" spans="1:1" x14ac:dyDescent="0.3">
      <c r="A72" s="25">
        <v>39076</v>
      </c>
    </row>
    <row r="73" spans="1:1" x14ac:dyDescent="0.3">
      <c r="A73" s="25">
        <v>39083</v>
      </c>
    </row>
    <row r="74" spans="1:1" x14ac:dyDescent="0.3">
      <c r="A74" s="25">
        <v>39132</v>
      </c>
    </row>
    <row r="75" spans="1:1" x14ac:dyDescent="0.3">
      <c r="A75" s="25">
        <v>39133</v>
      </c>
    </row>
    <row r="76" spans="1:1" x14ac:dyDescent="0.3">
      <c r="A76" s="25">
        <v>39178</v>
      </c>
    </row>
    <row r="77" spans="1:1" x14ac:dyDescent="0.3">
      <c r="A77" s="25">
        <v>39193</v>
      </c>
    </row>
    <row r="78" spans="1:1" x14ac:dyDescent="0.3">
      <c r="A78" s="25">
        <v>39203</v>
      </c>
    </row>
    <row r="79" spans="1:1" x14ac:dyDescent="0.3">
      <c r="A79" s="25">
        <v>39240</v>
      </c>
    </row>
    <row r="80" spans="1:1" x14ac:dyDescent="0.3">
      <c r="A80" s="25">
        <v>39332</v>
      </c>
    </row>
    <row r="81" spans="1:1" x14ac:dyDescent="0.3">
      <c r="A81" s="25">
        <v>39367</v>
      </c>
    </row>
    <row r="82" spans="1:1" x14ac:dyDescent="0.3">
      <c r="A82" s="25">
        <v>39388</v>
      </c>
    </row>
    <row r="83" spans="1:1" x14ac:dyDescent="0.3">
      <c r="A83" s="25">
        <v>39401</v>
      </c>
    </row>
    <row r="84" spans="1:1" x14ac:dyDescent="0.3">
      <c r="A84" s="25">
        <v>39441</v>
      </c>
    </row>
    <row r="85" spans="1:1" x14ac:dyDescent="0.3">
      <c r="A85" s="25">
        <v>39448</v>
      </c>
    </row>
    <row r="86" spans="1:1" x14ac:dyDescent="0.3">
      <c r="A86" s="25">
        <v>39482</v>
      </c>
    </row>
    <row r="87" spans="1:1" x14ac:dyDescent="0.3">
      <c r="A87" s="25">
        <v>39483</v>
      </c>
    </row>
    <row r="88" spans="1:1" x14ac:dyDescent="0.3">
      <c r="A88" s="25">
        <v>39528</v>
      </c>
    </row>
    <row r="89" spans="1:1" x14ac:dyDescent="0.3">
      <c r="A89" s="25">
        <v>39559</v>
      </c>
    </row>
    <row r="90" spans="1:1" x14ac:dyDescent="0.3">
      <c r="A90" s="25">
        <v>39569</v>
      </c>
    </row>
    <row r="91" spans="1:1" x14ac:dyDescent="0.3">
      <c r="A91" s="25">
        <v>39590</v>
      </c>
    </row>
    <row r="92" spans="1:1" x14ac:dyDescent="0.3">
      <c r="A92" s="25">
        <v>39698</v>
      </c>
    </row>
    <row r="93" spans="1:1" x14ac:dyDescent="0.3">
      <c r="A93" s="25">
        <v>39733</v>
      </c>
    </row>
    <row r="94" spans="1:1" x14ac:dyDescent="0.3">
      <c r="A94" s="25">
        <v>39754</v>
      </c>
    </row>
    <row r="95" spans="1:1" x14ac:dyDescent="0.3">
      <c r="A95" s="25">
        <v>39767</v>
      </c>
    </row>
    <row r="96" spans="1:1" x14ac:dyDescent="0.3">
      <c r="A96" s="25">
        <v>39807</v>
      </c>
    </row>
    <row r="97" spans="1:1" x14ac:dyDescent="0.3">
      <c r="A97" s="25">
        <v>39814</v>
      </c>
    </row>
    <row r="98" spans="1:1" x14ac:dyDescent="0.3">
      <c r="A98" s="25">
        <v>39867</v>
      </c>
    </row>
    <row r="99" spans="1:1" x14ac:dyDescent="0.3">
      <c r="A99" s="25">
        <v>39868</v>
      </c>
    </row>
    <row r="100" spans="1:1" x14ac:dyDescent="0.3">
      <c r="A100" s="25">
        <v>39913</v>
      </c>
    </row>
    <row r="101" spans="1:1" x14ac:dyDescent="0.3">
      <c r="A101" s="25">
        <v>39924</v>
      </c>
    </row>
    <row r="102" spans="1:1" x14ac:dyDescent="0.3">
      <c r="A102" s="25">
        <v>39934</v>
      </c>
    </row>
    <row r="103" spans="1:1" x14ac:dyDescent="0.3">
      <c r="A103" s="25">
        <v>39975</v>
      </c>
    </row>
    <row r="104" spans="1:1" x14ac:dyDescent="0.3">
      <c r="A104" s="25">
        <v>40063</v>
      </c>
    </row>
    <row r="105" spans="1:1" x14ac:dyDescent="0.3">
      <c r="A105" s="25">
        <v>40098</v>
      </c>
    </row>
    <row r="106" spans="1:1" x14ac:dyDescent="0.3">
      <c r="A106" s="25">
        <v>40119</v>
      </c>
    </row>
    <row r="107" spans="1:1" x14ac:dyDescent="0.3">
      <c r="A107" s="25">
        <v>40132</v>
      </c>
    </row>
    <row r="108" spans="1:1" x14ac:dyDescent="0.3">
      <c r="A108" s="25">
        <v>40172</v>
      </c>
    </row>
    <row r="109" spans="1:1" x14ac:dyDescent="0.3">
      <c r="A109" s="25">
        <v>40179</v>
      </c>
    </row>
    <row r="110" spans="1:1" x14ac:dyDescent="0.3">
      <c r="A110" s="25">
        <v>40224</v>
      </c>
    </row>
    <row r="111" spans="1:1" x14ac:dyDescent="0.3">
      <c r="A111" s="25">
        <v>40225</v>
      </c>
    </row>
    <row r="112" spans="1:1" x14ac:dyDescent="0.3">
      <c r="A112" s="25">
        <v>40270</v>
      </c>
    </row>
    <row r="113" spans="1:1" x14ac:dyDescent="0.3">
      <c r="A113" s="25">
        <v>40289</v>
      </c>
    </row>
    <row r="114" spans="1:1" x14ac:dyDescent="0.3">
      <c r="A114" s="25">
        <v>40299</v>
      </c>
    </row>
    <row r="115" spans="1:1" x14ac:dyDescent="0.3">
      <c r="A115" s="25">
        <v>40332</v>
      </c>
    </row>
    <row r="116" spans="1:1" x14ac:dyDescent="0.3">
      <c r="A116" s="25">
        <v>40428</v>
      </c>
    </row>
    <row r="117" spans="1:1" x14ac:dyDescent="0.3">
      <c r="A117" s="25">
        <v>40463</v>
      </c>
    </row>
    <row r="118" spans="1:1" x14ac:dyDescent="0.3">
      <c r="A118" s="25">
        <v>40484</v>
      </c>
    </row>
    <row r="119" spans="1:1" x14ac:dyDescent="0.3">
      <c r="A119" s="25">
        <v>40497</v>
      </c>
    </row>
    <row r="120" spans="1:1" x14ac:dyDescent="0.3">
      <c r="A120" s="25">
        <v>40537</v>
      </c>
    </row>
    <row r="121" spans="1:1" x14ac:dyDescent="0.3">
      <c r="A121" s="25">
        <v>40544</v>
      </c>
    </row>
    <row r="122" spans="1:1" x14ac:dyDescent="0.3">
      <c r="A122" s="25">
        <v>40609</v>
      </c>
    </row>
    <row r="123" spans="1:1" x14ac:dyDescent="0.3">
      <c r="A123" s="25">
        <v>40610</v>
      </c>
    </row>
    <row r="124" spans="1:1" x14ac:dyDescent="0.3">
      <c r="A124" s="25">
        <v>40654</v>
      </c>
    </row>
    <row r="125" spans="1:1" x14ac:dyDescent="0.3">
      <c r="A125" s="25">
        <v>40655</v>
      </c>
    </row>
    <row r="126" spans="1:1" x14ac:dyDescent="0.3">
      <c r="A126" s="25">
        <v>40664</v>
      </c>
    </row>
    <row r="127" spans="1:1" x14ac:dyDescent="0.3">
      <c r="A127" s="25">
        <v>40717</v>
      </c>
    </row>
    <row r="128" spans="1:1" x14ac:dyDescent="0.3">
      <c r="A128" s="25">
        <v>40793</v>
      </c>
    </row>
    <row r="129" spans="1:1" x14ac:dyDescent="0.3">
      <c r="A129" s="25">
        <v>40828</v>
      </c>
    </row>
    <row r="130" spans="1:1" x14ac:dyDescent="0.3">
      <c r="A130" s="25">
        <v>40849</v>
      </c>
    </row>
    <row r="131" spans="1:1" x14ac:dyDescent="0.3">
      <c r="A131" s="25">
        <v>40862</v>
      </c>
    </row>
    <row r="132" spans="1:1" x14ac:dyDescent="0.3">
      <c r="A132" s="25">
        <v>40902</v>
      </c>
    </row>
    <row r="133" spans="1:1" x14ac:dyDescent="0.3">
      <c r="A133" s="25">
        <v>40909</v>
      </c>
    </row>
    <row r="134" spans="1:1" x14ac:dyDescent="0.3">
      <c r="A134" s="25">
        <v>40959</v>
      </c>
    </row>
    <row r="135" spans="1:1" x14ac:dyDescent="0.3">
      <c r="A135" s="25">
        <v>40960</v>
      </c>
    </row>
    <row r="136" spans="1:1" x14ac:dyDescent="0.3">
      <c r="A136" s="25">
        <v>41005</v>
      </c>
    </row>
    <row r="137" spans="1:1" x14ac:dyDescent="0.3">
      <c r="A137" s="25">
        <v>41020</v>
      </c>
    </row>
    <row r="138" spans="1:1" x14ac:dyDescent="0.3">
      <c r="A138" s="25">
        <v>41030</v>
      </c>
    </row>
    <row r="139" spans="1:1" x14ac:dyDescent="0.3">
      <c r="A139" s="25">
        <v>41067</v>
      </c>
    </row>
    <row r="140" spans="1:1" x14ac:dyDescent="0.3">
      <c r="A140" s="25">
        <v>41159</v>
      </c>
    </row>
    <row r="141" spans="1:1" x14ac:dyDescent="0.3">
      <c r="A141" s="25">
        <v>41194</v>
      </c>
    </row>
    <row r="142" spans="1:1" x14ac:dyDescent="0.3">
      <c r="A142" s="25">
        <v>41215</v>
      </c>
    </row>
    <row r="143" spans="1:1" x14ac:dyDescent="0.3">
      <c r="A143" s="25">
        <v>41228</v>
      </c>
    </row>
    <row r="144" spans="1:1" x14ac:dyDescent="0.3">
      <c r="A144" s="25">
        <v>41268</v>
      </c>
    </row>
    <row r="145" spans="1:1" x14ac:dyDescent="0.3">
      <c r="A145" s="25">
        <v>41275</v>
      </c>
    </row>
    <row r="146" spans="1:1" x14ac:dyDescent="0.3">
      <c r="A146" s="25">
        <v>41316</v>
      </c>
    </row>
    <row r="147" spans="1:1" x14ac:dyDescent="0.3">
      <c r="A147" s="25">
        <v>41317</v>
      </c>
    </row>
    <row r="148" spans="1:1" x14ac:dyDescent="0.3">
      <c r="A148" s="25">
        <v>41362</v>
      </c>
    </row>
    <row r="149" spans="1:1" x14ac:dyDescent="0.3">
      <c r="A149" s="25">
        <v>41385</v>
      </c>
    </row>
    <row r="150" spans="1:1" x14ac:dyDescent="0.3">
      <c r="A150" s="25">
        <v>41395</v>
      </c>
    </row>
    <row r="151" spans="1:1" x14ac:dyDescent="0.3">
      <c r="A151" s="25">
        <v>41424</v>
      </c>
    </row>
    <row r="152" spans="1:1" x14ac:dyDescent="0.3">
      <c r="A152" s="25">
        <v>41524</v>
      </c>
    </row>
    <row r="153" spans="1:1" x14ac:dyDescent="0.3">
      <c r="A153" s="25">
        <v>41559</v>
      </c>
    </row>
    <row r="154" spans="1:1" x14ac:dyDescent="0.3">
      <c r="A154" s="25">
        <v>41580</v>
      </c>
    </row>
    <row r="155" spans="1:1" x14ac:dyDescent="0.3">
      <c r="A155" s="25">
        <v>41593</v>
      </c>
    </row>
    <row r="156" spans="1:1" x14ac:dyDescent="0.3">
      <c r="A156" s="25">
        <v>41633</v>
      </c>
    </row>
    <row r="157" spans="1:1" x14ac:dyDescent="0.3">
      <c r="A157" s="25">
        <v>41640</v>
      </c>
    </row>
    <row r="158" spans="1:1" x14ac:dyDescent="0.3">
      <c r="A158" s="25">
        <v>41701</v>
      </c>
    </row>
    <row r="159" spans="1:1" x14ac:dyDescent="0.3">
      <c r="A159" s="25">
        <v>41702</v>
      </c>
    </row>
    <row r="160" spans="1:1" x14ac:dyDescent="0.3">
      <c r="A160" s="25">
        <v>41747</v>
      </c>
    </row>
    <row r="161" spans="1:1" x14ac:dyDescent="0.3">
      <c r="A161" s="25">
        <v>41750</v>
      </c>
    </row>
    <row r="162" spans="1:1" x14ac:dyDescent="0.3">
      <c r="A162" s="25">
        <v>41760</v>
      </c>
    </row>
    <row r="163" spans="1:1" x14ac:dyDescent="0.3">
      <c r="A163" s="25">
        <v>41809</v>
      </c>
    </row>
    <row r="164" spans="1:1" x14ac:dyDescent="0.3">
      <c r="A164" s="25">
        <v>41889</v>
      </c>
    </row>
    <row r="165" spans="1:1" x14ac:dyDescent="0.3">
      <c r="A165" s="25">
        <v>41924</v>
      </c>
    </row>
    <row r="166" spans="1:1" x14ac:dyDescent="0.3">
      <c r="A166" s="25">
        <v>41945</v>
      </c>
    </row>
    <row r="167" spans="1:1" x14ac:dyDescent="0.3">
      <c r="A167" s="25">
        <v>41958</v>
      </c>
    </row>
    <row r="168" spans="1:1" x14ac:dyDescent="0.3">
      <c r="A168" s="25">
        <v>41998</v>
      </c>
    </row>
    <row r="169" spans="1:1" x14ac:dyDescent="0.3">
      <c r="A169" s="25">
        <v>42005</v>
      </c>
    </row>
    <row r="170" spans="1:1" x14ac:dyDescent="0.3">
      <c r="A170" s="25">
        <v>42051</v>
      </c>
    </row>
    <row r="171" spans="1:1" x14ac:dyDescent="0.3">
      <c r="A171" s="25">
        <v>42052</v>
      </c>
    </row>
    <row r="172" spans="1:1" x14ac:dyDescent="0.3">
      <c r="A172" s="25">
        <v>42097</v>
      </c>
    </row>
    <row r="173" spans="1:1" x14ac:dyDescent="0.3">
      <c r="A173" s="25">
        <v>42115</v>
      </c>
    </row>
    <row r="174" spans="1:1" x14ac:dyDescent="0.3">
      <c r="A174" s="25">
        <v>42125</v>
      </c>
    </row>
    <row r="175" spans="1:1" x14ac:dyDescent="0.3">
      <c r="A175" s="25">
        <v>42159</v>
      </c>
    </row>
    <row r="176" spans="1:1" x14ac:dyDescent="0.3">
      <c r="A176" s="25">
        <v>42254</v>
      </c>
    </row>
    <row r="177" spans="1:1" x14ac:dyDescent="0.3">
      <c r="A177" s="25">
        <v>42289</v>
      </c>
    </row>
    <row r="178" spans="1:1" x14ac:dyDescent="0.3">
      <c r="A178" s="25">
        <v>42310</v>
      </c>
    </row>
    <row r="179" spans="1:1" x14ac:dyDescent="0.3">
      <c r="A179" s="25">
        <v>42323</v>
      </c>
    </row>
    <row r="180" spans="1:1" x14ac:dyDescent="0.3">
      <c r="A180" s="25">
        <v>42363</v>
      </c>
    </row>
    <row r="181" spans="1:1" x14ac:dyDescent="0.3">
      <c r="A181" s="25">
        <v>42370</v>
      </c>
    </row>
    <row r="182" spans="1:1" x14ac:dyDescent="0.3">
      <c r="A182" s="25">
        <v>42408</v>
      </c>
    </row>
    <row r="183" spans="1:1" x14ac:dyDescent="0.3">
      <c r="A183" s="25">
        <v>42409</v>
      </c>
    </row>
    <row r="184" spans="1:1" x14ac:dyDescent="0.3">
      <c r="A184" s="25">
        <v>42454</v>
      </c>
    </row>
    <row r="185" spans="1:1" x14ac:dyDescent="0.3">
      <c r="A185" s="25">
        <v>42481</v>
      </c>
    </row>
    <row r="186" spans="1:1" x14ac:dyDescent="0.3">
      <c r="A186" s="25">
        <v>42491</v>
      </c>
    </row>
    <row r="187" spans="1:1" x14ac:dyDescent="0.3">
      <c r="A187" s="25">
        <v>42516</v>
      </c>
    </row>
    <row r="188" spans="1:1" x14ac:dyDescent="0.3">
      <c r="A188" s="25">
        <v>42620</v>
      </c>
    </row>
    <row r="189" spans="1:1" x14ac:dyDescent="0.3">
      <c r="A189" s="25">
        <v>42655</v>
      </c>
    </row>
    <row r="190" spans="1:1" x14ac:dyDescent="0.3">
      <c r="A190" s="25">
        <v>42676</v>
      </c>
    </row>
    <row r="191" spans="1:1" x14ac:dyDescent="0.3">
      <c r="A191" s="25">
        <v>42689</v>
      </c>
    </row>
    <row r="192" spans="1:1" x14ac:dyDescent="0.3">
      <c r="A192" s="25">
        <v>42729</v>
      </c>
    </row>
    <row r="193" spans="1:1" x14ac:dyDescent="0.3">
      <c r="A193" s="25">
        <v>42736</v>
      </c>
    </row>
    <row r="194" spans="1:1" x14ac:dyDescent="0.3">
      <c r="A194" s="25">
        <v>42793</v>
      </c>
    </row>
    <row r="195" spans="1:1" x14ac:dyDescent="0.3">
      <c r="A195" s="25">
        <v>42794</v>
      </c>
    </row>
    <row r="196" spans="1:1" x14ac:dyDescent="0.3">
      <c r="A196" s="25">
        <v>42839</v>
      </c>
    </row>
    <row r="197" spans="1:1" x14ac:dyDescent="0.3">
      <c r="A197" s="25">
        <v>42846</v>
      </c>
    </row>
    <row r="198" spans="1:1" x14ac:dyDescent="0.3">
      <c r="A198" s="25">
        <v>42856</v>
      </c>
    </row>
    <row r="199" spans="1:1" x14ac:dyDescent="0.3">
      <c r="A199" s="25">
        <v>42901</v>
      </c>
    </row>
    <row r="200" spans="1:1" x14ac:dyDescent="0.3">
      <c r="A200" s="25">
        <v>42985</v>
      </c>
    </row>
    <row r="201" spans="1:1" x14ac:dyDescent="0.3">
      <c r="A201" s="25">
        <v>43020</v>
      </c>
    </row>
    <row r="202" spans="1:1" x14ac:dyDescent="0.3">
      <c r="A202" s="25">
        <v>43041</v>
      </c>
    </row>
    <row r="203" spans="1:1" x14ac:dyDescent="0.3">
      <c r="A203" s="25">
        <v>43054</v>
      </c>
    </row>
    <row r="204" spans="1:1" x14ac:dyDescent="0.3">
      <c r="A204" s="25">
        <v>43094</v>
      </c>
    </row>
    <row r="205" spans="1:1" x14ac:dyDescent="0.3">
      <c r="A205" s="25">
        <v>43101</v>
      </c>
    </row>
    <row r="206" spans="1:1" x14ac:dyDescent="0.3">
      <c r="A206" s="25">
        <v>43143</v>
      </c>
    </row>
    <row r="207" spans="1:1" x14ac:dyDescent="0.3">
      <c r="A207" s="25">
        <v>43144</v>
      </c>
    </row>
    <row r="208" spans="1:1" x14ac:dyDescent="0.3">
      <c r="A208" s="25">
        <v>43189</v>
      </c>
    </row>
    <row r="209" spans="1:1" x14ac:dyDescent="0.3">
      <c r="A209" s="25">
        <v>43211</v>
      </c>
    </row>
    <row r="210" spans="1:1" x14ac:dyDescent="0.3">
      <c r="A210" s="25">
        <v>43221</v>
      </c>
    </row>
    <row r="211" spans="1:1" x14ac:dyDescent="0.3">
      <c r="A211" s="25">
        <v>43251</v>
      </c>
    </row>
    <row r="212" spans="1:1" x14ac:dyDescent="0.3">
      <c r="A212" s="25">
        <v>43350</v>
      </c>
    </row>
    <row r="213" spans="1:1" x14ac:dyDescent="0.3">
      <c r="A213" s="25">
        <v>43385</v>
      </c>
    </row>
    <row r="214" spans="1:1" x14ac:dyDescent="0.3">
      <c r="A214" s="25">
        <v>43406</v>
      </c>
    </row>
    <row r="215" spans="1:1" x14ac:dyDescent="0.3">
      <c r="A215" s="25">
        <v>43419</v>
      </c>
    </row>
    <row r="216" spans="1:1" x14ac:dyDescent="0.3">
      <c r="A216" s="25">
        <v>43459</v>
      </c>
    </row>
    <row r="217" spans="1:1" x14ac:dyDescent="0.3">
      <c r="A217" s="25">
        <v>43466</v>
      </c>
    </row>
    <row r="218" spans="1:1" x14ac:dyDescent="0.3">
      <c r="A218" s="25">
        <v>43528</v>
      </c>
    </row>
    <row r="219" spans="1:1" x14ac:dyDescent="0.3">
      <c r="A219" s="25">
        <v>43529</v>
      </c>
    </row>
    <row r="220" spans="1:1" x14ac:dyDescent="0.3">
      <c r="A220" s="25">
        <v>43574</v>
      </c>
    </row>
    <row r="221" spans="1:1" x14ac:dyDescent="0.3">
      <c r="A221" s="25">
        <v>43576</v>
      </c>
    </row>
    <row r="222" spans="1:1" x14ac:dyDescent="0.3">
      <c r="A222" s="25">
        <v>43586</v>
      </c>
    </row>
    <row r="223" spans="1:1" x14ac:dyDescent="0.3">
      <c r="A223" s="25">
        <v>43636</v>
      </c>
    </row>
    <row r="224" spans="1:1" x14ac:dyDescent="0.3">
      <c r="A224" s="25">
        <v>43715</v>
      </c>
    </row>
    <row r="225" spans="1:1" x14ac:dyDescent="0.3">
      <c r="A225" s="25">
        <v>43750</v>
      </c>
    </row>
    <row r="226" spans="1:1" x14ac:dyDescent="0.3">
      <c r="A226" s="25">
        <v>43771</v>
      </c>
    </row>
    <row r="227" spans="1:1" x14ac:dyDescent="0.3">
      <c r="A227" s="25">
        <v>43784</v>
      </c>
    </row>
    <row r="228" spans="1:1" x14ac:dyDescent="0.3">
      <c r="A228" s="25">
        <v>43824</v>
      </c>
    </row>
    <row r="229" spans="1:1" x14ac:dyDescent="0.3">
      <c r="A229" s="25">
        <v>43831</v>
      </c>
    </row>
    <row r="230" spans="1:1" x14ac:dyDescent="0.3">
      <c r="A230" s="25">
        <v>43885</v>
      </c>
    </row>
    <row r="231" spans="1:1" x14ac:dyDescent="0.3">
      <c r="A231" s="25">
        <v>43886</v>
      </c>
    </row>
    <row r="232" spans="1:1" x14ac:dyDescent="0.3">
      <c r="A232" s="25">
        <v>43931</v>
      </c>
    </row>
    <row r="233" spans="1:1" x14ac:dyDescent="0.3">
      <c r="A233" s="25">
        <v>43942</v>
      </c>
    </row>
    <row r="234" spans="1:1" x14ac:dyDescent="0.3">
      <c r="A234" s="25">
        <v>43952</v>
      </c>
    </row>
    <row r="235" spans="1:1" x14ac:dyDescent="0.3">
      <c r="A235" s="25">
        <v>43993</v>
      </c>
    </row>
    <row r="236" spans="1:1" x14ac:dyDescent="0.3">
      <c r="A236" s="25">
        <v>44081</v>
      </c>
    </row>
    <row r="237" spans="1:1" x14ac:dyDescent="0.3">
      <c r="A237" s="25">
        <v>44116</v>
      </c>
    </row>
    <row r="238" spans="1:1" x14ac:dyDescent="0.3">
      <c r="A238" s="25">
        <v>44137</v>
      </c>
    </row>
    <row r="239" spans="1:1" x14ac:dyDescent="0.3">
      <c r="A239" s="25">
        <v>44150</v>
      </c>
    </row>
    <row r="240" spans="1:1" x14ac:dyDescent="0.3">
      <c r="A240" s="25">
        <v>44190</v>
      </c>
    </row>
    <row r="241" spans="1:1" x14ac:dyDescent="0.3">
      <c r="A241" s="25">
        <v>44197</v>
      </c>
    </row>
    <row r="242" spans="1:1" x14ac:dyDescent="0.3">
      <c r="A242" s="25">
        <v>44242</v>
      </c>
    </row>
    <row r="243" spans="1:1" x14ac:dyDescent="0.3">
      <c r="A243" s="25">
        <v>44243</v>
      </c>
    </row>
    <row r="244" spans="1:1" x14ac:dyDescent="0.3">
      <c r="A244" s="25">
        <v>44288</v>
      </c>
    </row>
    <row r="245" spans="1:1" x14ac:dyDescent="0.3">
      <c r="A245" s="25">
        <v>44307</v>
      </c>
    </row>
    <row r="246" spans="1:1" x14ac:dyDescent="0.3">
      <c r="A246" s="25">
        <v>44317</v>
      </c>
    </row>
    <row r="247" spans="1:1" x14ac:dyDescent="0.3">
      <c r="A247" s="25">
        <v>44350</v>
      </c>
    </row>
    <row r="248" spans="1:1" x14ac:dyDescent="0.3">
      <c r="A248" s="25">
        <v>44446</v>
      </c>
    </row>
    <row r="249" spans="1:1" x14ac:dyDescent="0.3">
      <c r="A249" s="25">
        <v>44481</v>
      </c>
    </row>
    <row r="250" spans="1:1" x14ac:dyDescent="0.3">
      <c r="A250" s="25">
        <v>44502</v>
      </c>
    </row>
    <row r="251" spans="1:1" x14ac:dyDescent="0.3">
      <c r="A251" s="25">
        <v>44515</v>
      </c>
    </row>
    <row r="252" spans="1:1" x14ac:dyDescent="0.3">
      <c r="A252" s="25">
        <v>44555</v>
      </c>
    </row>
    <row r="253" spans="1:1" x14ac:dyDescent="0.3">
      <c r="A253" s="25">
        <v>44562</v>
      </c>
    </row>
    <row r="254" spans="1:1" x14ac:dyDescent="0.3">
      <c r="A254" s="25">
        <v>44620</v>
      </c>
    </row>
    <row r="255" spans="1:1" x14ac:dyDescent="0.3">
      <c r="A255" s="25">
        <v>44621</v>
      </c>
    </row>
    <row r="256" spans="1:1" x14ac:dyDescent="0.3">
      <c r="A256" s="25">
        <v>44666</v>
      </c>
    </row>
    <row r="257" spans="1:1" x14ac:dyDescent="0.3">
      <c r="A257" s="25">
        <v>44672</v>
      </c>
    </row>
    <row r="258" spans="1:1" x14ac:dyDescent="0.3">
      <c r="A258" s="25">
        <v>44682</v>
      </c>
    </row>
    <row r="259" spans="1:1" x14ac:dyDescent="0.3">
      <c r="A259" s="25">
        <v>44728</v>
      </c>
    </row>
    <row r="260" spans="1:1" x14ac:dyDescent="0.3">
      <c r="A260" s="25">
        <v>44811</v>
      </c>
    </row>
    <row r="261" spans="1:1" x14ac:dyDescent="0.3">
      <c r="A261" s="25">
        <v>44846</v>
      </c>
    </row>
    <row r="262" spans="1:1" x14ac:dyDescent="0.3">
      <c r="A262" s="25">
        <v>44867</v>
      </c>
    </row>
    <row r="263" spans="1:1" x14ac:dyDescent="0.3">
      <c r="A263" s="25">
        <v>44880</v>
      </c>
    </row>
    <row r="264" spans="1:1" x14ac:dyDescent="0.3">
      <c r="A264" s="25">
        <v>44920</v>
      </c>
    </row>
    <row r="265" spans="1:1" x14ac:dyDescent="0.3">
      <c r="A265" s="25">
        <v>44927</v>
      </c>
    </row>
    <row r="266" spans="1:1" x14ac:dyDescent="0.3">
      <c r="A266" s="25">
        <v>44977</v>
      </c>
    </row>
    <row r="267" spans="1:1" x14ac:dyDescent="0.3">
      <c r="A267" s="25">
        <v>44978</v>
      </c>
    </row>
    <row r="268" spans="1:1" x14ac:dyDescent="0.3">
      <c r="A268" s="25">
        <v>45023</v>
      </c>
    </row>
    <row r="269" spans="1:1" x14ac:dyDescent="0.3">
      <c r="A269" s="25">
        <v>45037</v>
      </c>
    </row>
    <row r="270" spans="1:1" x14ac:dyDescent="0.3">
      <c r="A270" s="25">
        <v>45047</v>
      </c>
    </row>
    <row r="271" spans="1:1" x14ac:dyDescent="0.3">
      <c r="A271" s="25">
        <v>45085</v>
      </c>
    </row>
    <row r="272" spans="1:1" x14ac:dyDescent="0.3">
      <c r="A272" s="25">
        <v>45176</v>
      </c>
    </row>
    <row r="273" spans="1:1" x14ac:dyDescent="0.3">
      <c r="A273" s="25">
        <v>45211</v>
      </c>
    </row>
    <row r="274" spans="1:1" x14ac:dyDescent="0.3">
      <c r="A274" s="25">
        <v>45232</v>
      </c>
    </row>
    <row r="275" spans="1:1" x14ac:dyDescent="0.3">
      <c r="A275" s="25">
        <v>45245</v>
      </c>
    </row>
    <row r="276" spans="1:1" x14ac:dyDescent="0.3">
      <c r="A276" s="25">
        <v>45285</v>
      </c>
    </row>
    <row r="277" spans="1:1" x14ac:dyDescent="0.3">
      <c r="A277" s="25">
        <v>45292</v>
      </c>
    </row>
    <row r="278" spans="1:1" x14ac:dyDescent="0.3">
      <c r="A278" s="25">
        <v>45334</v>
      </c>
    </row>
    <row r="279" spans="1:1" x14ac:dyDescent="0.3">
      <c r="A279" s="25">
        <v>45335</v>
      </c>
    </row>
    <row r="280" spans="1:1" x14ac:dyDescent="0.3">
      <c r="A280" s="25">
        <v>45380</v>
      </c>
    </row>
    <row r="281" spans="1:1" x14ac:dyDescent="0.3">
      <c r="A281" s="25">
        <v>45403</v>
      </c>
    </row>
    <row r="282" spans="1:1" x14ac:dyDescent="0.3">
      <c r="A282" s="25">
        <v>45413</v>
      </c>
    </row>
    <row r="283" spans="1:1" x14ac:dyDescent="0.3">
      <c r="A283" s="25">
        <v>45442</v>
      </c>
    </row>
    <row r="284" spans="1:1" x14ac:dyDescent="0.3">
      <c r="A284" s="25">
        <v>45542</v>
      </c>
    </row>
    <row r="285" spans="1:1" x14ac:dyDescent="0.3">
      <c r="A285" s="25">
        <v>45577</v>
      </c>
    </row>
    <row r="286" spans="1:1" x14ac:dyDescent="0.3">
      <c r="A286" s="25">
        <v>45598</v>
      </c>
    </row>
    <row r="287" spans="1:1" x14ac:dyDescent="0.3">
      <c r="A287" s="25">
        <v>45611</v>
      </c>
    </row>
    <row r="288" spans="1:1" x14ac:dyDescent="0.3">
      <c r="A288" s="25">
        <v>45651</v>
      </c>
    </row>
    <row r="289" spans="1:1" x14ac:dyDescent="0.3">
      <c r="A289" s="25">
        <v>45658</v>
      </c>
    </row>
    <row r="290" spans="1:1" x14ac:dyDescent="0.3">
      <c r="A290" s="25">
        <v>45719</v>
      </c>
    </row>
    <row r="291" spans="1:1" x14ac:dyDescent="0.3">
      <c r="A291" s="25">
        <v>45720</v>
      </c>
    </row>
    <row r="292" spans="1:1" x14ac:dyDescent="0.3">
      <c r="A292" s="25">
        <v>45765</v>
      </c>
    </row>
    <row r="293" spans="1:1" x14ac:dyDescent="0.3">
      <c r="A293" s="25">
        <v>45768</v>
      </c>
    </row>
    <row r="294" spans="1:1" x14ac:dyDescent="0.3">
      <c r="A294" s="25">
        <v>45778</v>
      </c>
    </row>
    <row r="295" spans="1:1" x14ac:dyDescent="0.3">
      <c r="A295" s="25">
        <v>45827</v>
      </c>
    </row>
    <row r="296" spans="1:1" x14ac:dyDescent="0.3">
      <c r="A296" s="25">
        <v>45907</v>
      </c>
    </row>
    <row r="297" spans="1:1" x14ac:dyDescent="0.3">
      <c r="A297" s="25">
        <v>45942</v>
      </c>
    </row>
    <row r="298" spans="1:1" x14ac:dyDescent="0.3">
      <c r="A298" s="25">
        <v>45963</v>
      </c>
    </row>
    <row r="299" spans="1:1" x14ac:dyDescent="0.3">
      <c r="A299" s="25">
        <v>45976</v>
      </c>
    </row>
    <row r="300" spans="1:1" x14ac:dyDescent="0.3">
      <c r="A300" s="25">
        <v>46016</v>
      </c>
    </row>
    <row r="301" spans="1:1" x14ac:dyDescent="0.3">
      <c r="A301" s="25">
        <v>46023</v>
      </c>
    </row>
    <row r="302" spans="1:1" x14ac:dyDescent="0.3">
      <c r="A302" s="25">
        <v>46069</v>
      </c>
    </row>
    <row r="303" spans="1:1" x14ac:dyDescent="0.3">
      <c r="A303" s="25">
        <v>46070</v>
      </c>
    </row>
    <row r="304" spans="1:1" x14ac:dyDescent="0.3">
      <c r="A304" s="25">
        <v>46115</v>
      </c>
    </row>
    <row r="305" spans="1:1" x14ac:dyDescent="0.3">
      <c r="A305" s="25">
        <v>46133</v>
      </c>
    </row>
    <row r="306" spans="1:1" x14ac:dyDescent="0.3">
      <c r="A306" s="25">
        <v>46143</v>
      </c>
    </row>
    <row r="307" spans="1:1" x14ac:dyDescent="0.3">
      <c r="A307" s="25">
        <v>46177</v>
      </c>
    </row>
    <row r="308" spans="1:1" x14ac:dyDescent="0.3">
      <c r="A308" s="25">
        <v>46272</v>
      </c>
    </row>
    <row r="309" spans="1:1" x14ac:dyDescent="0.3">
      <c r="A309" s="25">
        <v>46307</v>
      </c>
    </row>
    <row r="310" spans="1:1" x14ac:dyDescent="0.3">
      <c r="A310" s="25">
        <v>46328</v>
      </c>
    </row>
    <row r="311" spans="1:1" x14ac:dyDescent="0.3">
      <c r="A311" s="25">
        <v>46341</v>
      </c>
    </row>
    <row r="312" spans="1:1" x14ac:dyDescent="0.3">
      <c r="A312" s="25">
        <v>46381</v>
      </c>
    </row>
    <row r="313" spans="1:1" x14ac:dyDescent="0.3">
      <c r="A313" s="25">
        <v>46388</v>
      </c>
    </row>
    <row r="314" spans="1:1" x14ac:dyDescent="0.3">
      <c r="A314" s="25">
        <v>46426</v>
      </c>
    </row>
    <row r="315" spans="1:1" x14ac:dyDescent="0.3">
      <c r="A315" s="25">
        <v>46427</v>
      </c>
    </row>
    <row r="316" spans="1:1" x14ac:dyDescent="0.3">
      <c r="A316" s="25">
        <v>46472</v>
      </c>
    </row>
    <row r="317" spans="1:1" x14ac:dyDescent="0.3">
      <c r="A317" s="25">
        <v>46498</v>
      </c>
    </row>
    <row r="318" spans="1:1" x14ac:dyDescent="0.3">
      <c r="A318" s="25">
        <v>46508</v>
      </c>
    </row>
    <row r="319" spans="1:1" x14ac:dyDescent="0.3">
      <c r="A319" s="25">
        <v>46534</v>
      </c>
    </row>
    <row r="320" spans="1:1" x14ac:dyDescent="0.3">
      <c r="A320" s="25">
        <v>46637</v>
      </c>
    </row>
    <row r="321" spans="1:1" x14ac:dyDescent="0.3">
      <c r="A321" s="25">
        <v>46672</v>
      </c>
    </row>
    <row r="322" spans="1:1" x14ac:dyDescent="0.3">
      <c r="A322" s="25">
        <v>46693</v>
      </c>
    </row>
    <row r="323" spans="1:1" x14ac:dyDescent="0.3">
      <c r="A323" s="25">
        <v>46706</v>
      </c>
    </row>
    <row r="324" spans="1:1" x14ac:dyDescent="0.3">
      <c r="A324" s="25">
        <v>46746</v>
      </c>
    </row>
    <row r="325" spans="1:1" x14ac:dyDescent="0.3">
      <c r="A325" s="25">
        <v>46753</v>
      </c>
    </row>
    <row r="326" spans="1:1" x14ac:dyDescent="0.3">
      <c r="A326" s="25">
        <v>46811</v>
      </c>
    </row>
    <row r="327" spans="1:1" x14ac:dyDescent="0.3">
      <c r="A327" s="25">
        <v>46812</v>
      </c>
    </row>
    <row r="328" spans="1:1" x14ac:dyDescent="0.3">
      <c r="A328" s="25">
        <v>46857</v>
      </c>
    </row>
    <row r="329" spans="1:1" x14ac:dyDescent="0.3">
      <c r="A329" s="25">
        <v>46864</v>
      </c>
    </row>
    <row r="330" spans="1:1" x14ac:dyDescent="0.3">
      <c r="A330" s="25">
        <v>46874</v>
      </c>
    </row>
    <row r="331" spans="1:1" x14ac:dyDescent="0.3">
      <c r="A331" s="25">
        <v>46919</v>
      </c>
    </row>
    <row r="332" spans="1:1" x14ac:dyDescent="0.3">
      <c r="A332" s="25">
        <v>47003</v>
      </c>
    </row>
    <row r="333" spans="1:1" x14ac:dyDescent="0.3">
      <c r="A333" s="25">
        <v>47038</v>
      </c>
    </row>
    <row r="334" spans="1:1" x14ac:dyDescent="0.3">
      <c r="A334" s="25">
        <v>47059</v>
      </c>
    </row>
    <row r="335" spans="1:1" x14ac:dyDescent="0.3">
      <c r="A335" s="25">
        <v>47072</v>
      </c>
    </row>
    <row r="336" spans="1:1" x14ac:dyDescent="0.3">
      <c r="A336" s="25">
        <v>47112</v>
      </c>
    </row>
    <row r="337" spans="1:1" x14ac:dyDescent="0.3">
      <c r="A337" s="25">
        <v>47119</v>
      </c>
    </row>
    <row r="338" spans="1:1" x14ac:dyDescent="0.3">
      <c r="A338" s="25">
        <v>47161</v>
      </c>
    </row>
    <row r="339" spans="1:1" x14ac:dyDescent="0.3">
      <c r="A339" s="25">
        <v>47162</v>
      </c>
    </row>
    <row r="340" spans="1:1" x14ac:dyDescent="0.3">
      <c r="A340" s="25">
        <v>47207</v>
      </c>
    </row>
    <row r="341" spans="1:1" x14ac:dyDescent="0.3">
      <c r="A341" s="25">
        <v>47229</v>
      </c>
    </row>
    <row r="342" spans="1:1" x14ac:dyDescent="0.3">
      <c r="A342" s="25">
        <v>47239</v>
      </c>
    </row>
    <row r="343" spans="1:1" x14ac:dyDescent="0.3">
      <c r="A343" s="25">
        <v>47269</v>
      </c>
    </row>
    <row r="344" spans="1:1" x14ac:dyDescent="0.3">
      <c r="A344" s="25">
        <v>47368</v>
      </c>
    </row>
    <row r="345" spans="1:1" x14ac:dyDescent="0.3">
      <c r="A345" s="25">
        <v>47403</v>
      </c>
    </row>
    <row r="346" spans="1:1" x14ac:dyDescent="0.3">
      <c r="A346" s="25">
        <v>47424</v>
      </c>
    </row>
    <row r="347" spans="1:1" x14ac:dyDescent="0.3">
      <c r="A347" s="25">
        <v>47437</v>
      </c>
    </row>
    <row r="348" spans="1:1" x14ac:dyDescent="0.3">
      <c r="A348" s="25">
        <v>47477</v>
      </c>
    </row>
    <row r="349" spans="1:1" x14ac:dyDescent="0.3">
      <c r="A349" s="25">
        <v>47484</v>
      </c>
    </row>
    <row r="350" spans="1:1" x14ac:dyDescent="0.3">
      <c r="A350" s="25">
        <v>47546</v>
      </c>
    </row>
    <row r="351" spans="1:1" x14ac:dyDescent="0.3">
      <c r="A351" s="25">
        <v>47547</v>
      </c>
    </row>
    <row r="352" spans="1:1" x14ac:dyDescent="0.3">
      <c r="A352" s="25">
        <v>47592</v>
      </c>
    </row>
    <row r="353" spans="1:1" x14ac:dyDescent="0.3">
      <c r="A353" s="25">
        <v>47594</v>
      </c>
    </row>
    <row r="354" spans="1:1" x14ac:dyDescent="0.3">
      <c r="A354" s="25">
        <v>47604</v>
      </c>
    </row>
    <row r="355" spans="1:1" x14ac:dyDescent="0.3">
      <c r="A355" s="25">
        <v>47654</v>
      </c>
    </row>
    <row r="356" spans="1:1" x14ac:dyDescent="0.3">
      <c r="A356" s="25">
        <v>47733</v>
      </c>
    </row>
    <row r="357" spans="1:1" x14ac:dyDescent="0.3">
      <c r="A357" s="25">
        <v>47768</v>
      </c>
    </row>
    <row r="358" spans="1:1" x14ac:dyDescent="0.3">
      <c r="A358" s="25">
        <v>47789</v>
      </c>
    </row>
    <row r="359" spans="1:1" x14ac:dyDescent="0.3">
      <c r="A359" s="25">
        <v>47802</v>
      </c>
    </row>
    <row r="360" spans="1:1" x14ac:dyDescent="0.3">
      <c r="A360" s="25">
        <v>47842</v>
      </c>
    </row>
    <row r="361" spans="1:1" x14ac:dyDescent="0.3">
      <c r="A361" s="25">
        <v>47849</v>
      </c>
    </row>
    <row r="362" spans="1:1" x14ac:dyDescent="0.3">
      <c r="A362" s="25">
        <v>47903</v>
      </c>
    </row>
    <row r="363" spans="1:1" x14ac:dyDescent="0.3">
      <c r="A363" s="25">
        <v>47904</v>
      </c>
    </row>
    <row r="364" spans="1:1" x14ac:dyDescent="0.3">
      <c r="A364" s="25">
        <v>47949</v>
      </c>
    </row>
    <row r="365" spans="1:1" x14ac:dyDescent="0.3">
      <c r="A365" s="25">
        <v>47959</v>
      </c>
    </row>
    <row r="366" spans="1:1" x14ac:dyDescent="0.3">
      <c r="A366" s="25">
        <v>47969</v>
      </c>
    </row>
    <row r="367" spans="1:1" x14ac:dyDescent="0.3">
      <c r="A367" s="25">
        <v>48011</v>
      </c>
    </row>
    <row r="368" spans="1:1" x14ac:dyDescent="0.3">
      <c r="A368" s="25">
        <v>48098</v>
      </c>
    </row>
    <row r="369" spans="1:1" x14ac:dyDescent="0.3">
      <c r="A369" s="25">
        <v>48133</v>
      </c>
    </row>
    <row r="370" spans="1:1" x14ac:dyDescent="0.3">
      <c r="A370" s="25">
        <v>48154</v>
      </c>
    </row>
    <row r="371" spans="1:1" x14ac:dyDescent="0.3">
      <c r="A371" s="25">
        <v>48167</v>
      </c>
    </row>
    <row r="372" spans="1:1" x14ac:dyDescent="0.3">
      <c r="A372" s="25">
        <v>48207</v>
      </c>
    </row>
    <row r="373" spans="1:1" x14ac:dyDescent="0.3">
      <c r="A373" s="25">
        <v>48214</v>
      </c>
    </row>
    <row r="374" spans="1:1" x14ac:dyDescent="0.3">
      <c r="A374" s="25">
        <v>48253</v>
      </c>
    </row>
    <row r="375" spans="1:1" x14ac:dyDescent="0.3">
      <c r="A375" s="25">
        <v>48254</v>
      </c>
    </row>
    <row r="376" spans="1:1" x14ac:dyDescent="0.3">
      <c r="A376" s="25">
        <v>48299</v>
      </c>
    </row>
    <row r="377" spans="1:1" x14ac:dyDescent="0.3">
      <c r="A377" s="25">
        <v>48325</v>
      </c>
    </row>
    <row r="378" spans="1:1" x14ac:dyDescent="0.3">
      <c r="A378" s="25">
        <v>48335</v>
      </c>
    </row>
    <row r="379" spans="1:1" x14ac:dyDescent="0.3">
      <c r="A379" s="25">
        <v>48361</v>
      </c>
    </row>
    <row r="380" spans="1:1" x14ac:dyDescent="0.3">
      <c r="A380" s="25">
        <v>48464</v>
      </c>
    </row>
    <row r="381" spans="1:1" x14ac:dyDescent="0.3">
      <c r="A381" s="25">
        <v>48499</v>
      </c>
    </row>
    <row r="382" spans="1:1" x14ac:dyDescent="0.3">
      <c r="A382" s="25">
        <v>48520</v>
      </c>
    </row>
    <row r="383" spans="1:1" x14ac:dyDescent="0.3">
      <c r="A383" s="25">
        <v>48533</v>
      </c>
    </row>
    <row r="384" spans="1:1" x14ac:dyDescent="0.3">
      <c r="A384" s="25">
        <v>48573</v>
      </c>
    </row>
    <row r="385" spans="1:1" x14ac:dyDescent="0.3">
      <c r="A385" s="25">
        <v>48580</v>
      </c>
    </row>
    <row r="386" spans="1:1" x14ac:dyDescent="0.3">
      <c r="A386" s="25">
        <v>48638</v>
      </c>
    </row>
    <row r="387" spans="1:1" x14ac:dyDescent="0.3">
      <c r="A387" s="25">
        <v>48639</v>
      </c>
    </row>
    <row r="388" spans="1:1" x14ac:dyDescent="0.3">
      <c r="A388" s="25">
        <v>48684</v>
      </c>
    </row>
    <row r="389" spans="1:1" x14ac:dyDescent="0.3">
      <c r="A389" s="25">
        <v>48690</v>
      </c>
    </row>
    <row r="390" spans="1:1" x14ac:dyDescent="0.3">
      <c r="A390" s="25">
        <v>48700</v>
      </c>
    </row>
    <row r="391" spans="1:1" x14ac:dyDescent="0.3">
      <c r="A391" s="25">
        <v>48746</v>
      </c>
    </row>
    <row r="392" spans="1:1" x14ac:dyDescent="0.3">
      <c r="A392" s="25">
        <v>48829</v>
      </c>
    </row>
    <row r="393" spans="1:1" x14ac:dyDescent="0.3">
      <c r="A393" s="25">
        <v>48864</v>
      </c>
    </row>
    <row r="394" spans="1:1" x14ac:dyDescent="0.3">
      <c r="A394" s="25">
        <v>48885</v>
      </c>
    </row>
    <row r="395" spans="1:1" x14ac:dyDescent="0.3">
      <c r="A395" s="25">
        <v>48898</v>
      </c>
    </row>
    <row r="396" spans="1:1" x14ac:dyDescent="0.3">
      <c r="A396" s="25">
        <v>48938</v>
      </c>
    </row>
    <row r="397" spans="1:1" x14ac:dyDescent="0.3">
      <c r="A397" s="25">
        <v>48945</v>
      </c>
    </row>
    <row r="398" spans="1:1" x14ac:dyDescent="0.3">
      <c r="A398" s="25">
        <v>48995</v>
      </c>
    </row>
    <row r="399" spans="1:1" x14ac:dyDescent="0.3">
      <c r="A399" s="25">
        <v>48996</v>
      </c>
    </row>
    <row r="400" spans="1:1" x14ac:dyDescent="0.3">
      <c r="A400" s="25">
        <v>49041</v>
      </c>
    </row>
    <row r="401" spans="1:1" x14ac:dyDescent="0.3">
      <c r="A401" s="25">
        <v>49055</v>
      </c>
    </row>
    <row r="402" spans="1:1" x14ac:dyDescent="0.3">
      <c r="A402" s="25">
        <v>49065</v>
      </c>
    </row>
    <row r="403" spans="1:1" x14ac:dyDescent="0.3">
      <c r="A403" s="25">
        <v>49103</v>
      </c>
    </row>
    <row r="404" spans="1:1" x14ac:dyDescent="0.3">
      <c r="A404" s="25">
        <v>49194</v>
      </c>
    </row>
    <row r="405" spans="1:1" x14ac:dyDescent="0.3">
      <c r="A405" s="25">
        <v>49229</v>
      </c>
    </row>
    <row r="406" spans="1:1" x14ac:dyDescent="0.3">
      <c r="A406" s="25">
        <v>49250</v>
      </c>
    </row>
    <row r="407" spans="1:1" x14ac:dyDescent="0.3">
      <c r="A407" s="25">
        <v>49263</v>
      </c>
    </row>
    <row r="408" spans="1:1" x14ac:dyDescent="0.3">
      <c r="A408" s="25">
        <v>49303</v>
      </c>
    </row>
    <row r="409" spans="1:1" x14ac:dyDescent="0.3">
      <c r="A409" s="25">
        <v>49310</v>
      </c>
    </row>
    <row r="410" spans="1:1" x14ac:dyDescent="0.3">
      <c r="A410" s="25">
        <v>49345</v>
      </c>
    </row>
    <row r="411" spans="1:1" x14ac:dyDescent="0.3">
      <c r="A411" s="25">
        <v>49346</v>
      </c>
    </row>
    <row r="412" spans="1:1" x14ac:dyDescent="0.3">
      <c r="A412" s="25">
        <v>49391</v>
      </c>
    </row>
    <row r="413" spans="1:1" x14ac:dyDescent="0.3">
      <c r="A413" s="25">
        <v>49420</v>
      </c>
    </row>
    <row r="414" spans="1:1" x14ac:dyDescent="0.3">
      <c r="A414" s="25">
        <v>49430</v>
      </c>
    </row>
    <row r="415" spans="1:1" x14ac:dyDescent="0.3">
      <c r="A415" s="25">
        <v>49453</v>
      </c>
    </row>
    <row r="416" spans="1:1" x14ac:dyDescent="0.3">
      <c r="A416" s="25">
        <v>49559</v>
      </c>
    </row>
    <row r="417" spans="1:1" x14ac:dyDescent="0.3">
      <c r="A417" s="25">
        <v>49594</v>
      </c>
    </row>
    <row r="418" spans="1:1" x14ac:dyDescent="0.3">
      <c r="A418" s="25">
        <v>49615</v>
      </c>
    </row>
    <row r="419" spans="1:1" x14ac:dyDescent="0.3">
      <c r="A419" s="25">
        <v>49628</v>
      </c>
    </row>
    <row r="420" spans="1:1" x14ac:dyDescent="0.3">
      <c r="A420" s="25">
        <v>49668</v>
      </c>
    </row>
    <row r="421" spans="1:1" x14ac:dyDescent="0.3">
      <c r="A421" s="25">
        <v>49675</v>
      </c>
    </row>
    <row r="422" spans="1:1" x14ac:dyDescent="0.3">
      <c r="A422" s="25">
        <v>49730</v>
      </c>
    </row>
    <row r="423" spans="1:1" x14ac:dyDescent="0.3">
      <c r="A423" s="25">
        <v>49731</v>
      </c>
    </row>
    <row r="424" spans="1:1" x14ac:dyDescent="0.3">
      <c r="A424" s="25">
        <v>49776</v>
      </c>
    </row>
    <row r="425" spans="1:1" x14ac:dyDescent="0.3">
      <c r="A425" s="25">
        <v>49786</v>
      </c>
    </row>
    <row r="426" spans="1:1" x14ac:dyDescent="0.3">
      <c r="A426" s="25">
        <v>49796</v>
      </c>
    </row>
    <row r="427" spans="1:1" x14ac:dyDescent="0.3">
      <c r="A427" s="25">
        <v>49838</v>
      </c>
    </row>
    <row r="428" spans="1:1" x14ac:dyDescent="0.3">
      <c r="A428" s="25">
        <v>49925</v>
      </c>
    </row>
    <row r="429" spans="1:1" x14ac:dyDescent="0.3">
      <c r="A429" s="25">
        <v>49960</v>
      </c>
    </row>
    <row r="430" spans="1:1" x14ac:dyDescent="0.3">
      <c r="A430" s="25">
        <v>49981</v>
      </c>
    </row>
    <row r="431" spans="1:1" x14ac:dyDescent="0.3">
      <c r="A431" s="25">
        <v>49994</v>
      </c>
    </row>
    <row r="432" spans="1:1" x14ac:dyDescent="0.3">
      <c r="A432" s="25">
        <v>50034</v>
      </c>
    </row>
    <row r="433" spans="1:1" x14ac:dyDescent="0.3">
      <c r="A433" s="25">
        <v>50041</v>
      </c>
    </row>
    <row r="434" spans="1:1" x14ac:dyDescent="0.3">
      <c r="A434" s="25">
        <v>50087</v>
      </c>
    </row>
    <row r="435" spans="1:1" x14ac:dyDescent="0.3">
      <c r="A435" s="25">
        <v>50088</v>
      </c>
    </row>
    <row r="436" spans="1:1" x14ac:dyDescent="0.3">
      <c r="A436" s="25">
        <v>50133</v>
      </c>
    </row>
    <row r="437" spans="1:1" x14ac:dyDescent="0.3">
      <c r="A437" s="25">
        <v>50151</v>
      </c>
    </row>
    <row r="438" spans="1:1" x14ac:dyDescent="0.3">
      <c r="A438" s="25">
        <v>50161</v>
      </c>
    </row>
    <row r="439" spans="1:1" x14ac:dyDescent="0.3">
      <c r="A439" s="25">
        <v>50195</v>
      </c>
    </row>
    <row r="440" spans="1:1" x14ac:dyDescent="0.3">
      <c r="A440" s="25">
        <v>50290</v>
      </c>
    </row>
    <row r="441" spans="1:1" x14ac:dyDescent="0.3">
      <c r="A441" s="25">
        <v>50325</v>
      </c>
    </row>
    <row r="442" spans="1:1" x14ac:dyDescent="0.3">
      <c r="A442" s="25">
        <v>50346</v>
      </c>
    </row>
    <row r="443" spans="1:1" x14ac:dyDescent="0.3">
      <c r="A443" s="25">
        <v>50359</v>
      </c>
    </row>
    <row r="444" spans="1:1" x14ac:dyDescent="0.3">
      <c r="A444" s="25">
        <v>50399</v>
      </c>
    </row>
    <row r="445" spans="1:1" x14ac:dyDescent="0.3">
      <c r="A445" s="25">
        <v>50406</v>
      </c>
    </row>
    <row r="446" spans="1:1" x14ac:dyDescent="0.3">
      <c r="A446" s="25">
        <v>50472</v>
      </c>
    </row>
    <row r="447" spans="1:1" x14ac:dyDescent="0.3">
      <c r="A447" s="25">
        <v>50473</v>
      </c>
    </row>
    <row r="448" spans="1:1" x14ac:dyDescent="0.3">
      <c r="A448" s="25">
        <v>50516</v>
      </c>
    </row>
    <row r="449" spans="1:1" x14ac:dyDescent="0.3">
      <c r="A449" s="25">
        <v>50518</v>
      </c>
    </row>
    <row r="450" spans="1:1" x14ac:dyDescent="0.3">
      <c r="A450" s="25">
        <v>50526</v>
      </c>
    </row>
    <row r="451" spans="1:1" x14ac:dyDescent="0.3">
      <c r="A451" s="25">
        <v>50580</v>
      </c>
    </row>
    <row r="452" spans="1:1" x14ac:dyDescent="0.3">
      <c r="A452" s="25">
        <v>50655</v>
      </c>
    </row>
    <row r="453" spans="1:1" x14ac:dyDescent="0.3">
      <c r="A453" s="25">
        <v>50690</v>
      </c>
    </row>
    <row r="454" spans="1:1" x14ac:dyDescent="0.3">
      <c r="A454" s="25">
        <v>50711</v>
      </c>
    </row>
    <row r="455" spans="1:1" x14ac:dyDescent="0.3">
      <c r="A455" s="25">
        <v>50724</v>
      </c>
    </row>
    <row r="456" spans="1:1" x14ac:dyDescent="0.3">
      <c r="A456" s="25">
        <v>50764</v>
      </c>
    </row>
    <row r="457" spans="1:1" x14ac:dyDescent="0.3">
      <c r="A457" s="25">
        <v>50771</v>
      </c>
    </row>
    <row r="458" spans="1:1" x14ac:dyDescent="0.3">
      <c r="A458" s="25">
        <v>50822</v>
      </c>
    </row>
    <row r="459" spans="1:1" x14ac:dyDescent="0.3">
      <c r="A459" s="25">
        <v>50823</v>
      </c>
    </row>
    <row r="460" spans="1:1" x14ac:dyDescent="0.3">
      <c r="A460" s="25">
        <v>50868</v>
      </c>
    </row>
    <row r="461" spans="1:1" x14ac:dyDescent="0.3">
      <c r="A461" s="25">
        <v>50881</v>
      </c>
    </row>
    <row r="462" spans="1:1" x14ac:dyDescent="0.3">
      <c r="A462" s="25">
        <v>50891</v>
      </c>
    </row>
    <row r="463" spans="1:1" x14ac:dyDescent="0.3">
      <c r="A463" s="25">
        <v>50930</v>
      </c>
    </row>
    <row r="464" spans="1:1" x14ac:dyDescent="0.3">
      <c r="A464" s="25">
        <v>51020</v>
      </c>
    </row>
    <row r="465" spans="1:1" x14ac:dyDescent="0.3">
      <c r="A465" s="25">
        <v>51055</v>
      </c>
    </row>
    <row r="466" spans="1:1" x14ac:dyDescent="0.3">
      <c r="A466" s="25">
        <v>51076</v>
      </c>
    </row>
    <row r="467" spans="1:1" x14ac:dyDescent="0.3">
      <c r="A467" s="25">
        <v>51089</v>
      </c>
    </row>
    <row r="468" spans="1:1" x14ac:dyDescent="0.3">
      <c r="A468" s="25">
        <v>51129</v>
      </c>
    </row>
    <row r="469" spans="1:1" x14ac:dyDescent="0.3">
      <c r="A469" s="25">
        <v>51136</v>
      </c>
    </row>
    <row r="470" spans="1:1" x14ac:dyDescent="0.3">
      <c r="A470" s="25">
        <v>51179</v>
      </c>
    </row>
    <row r="471" spans="1:1" x14ac:dyDescent="0.3">
      <c r="A471" s="25">
        <v>51180</v>
      </c>
    </row>
    <row r="472" spans="1:1" x14ac:dyDescent="0.3">
      <c r="A472" s="25">
        <v>51225</v>
      </c>
    </row>
    <row r="473" spans="1:1" x14ac:dyDescent="0.3">
      <c r="A473" s="25">
        <v>51247</v>
      </c>
    </row>
    <row r="474" spans="1:1" x14ac:dyDescent="0.3">
      <c r="A474" s="25">
        <v>51257</v>
      </c>
    </row>
    <row r="475" spans="1:1" x14ac:dyDescent="0.3">
      <c r="A475" s="25">
        <v>51287</v>
      </c>
    </row>
    <row r="476" spans="1:1" x14ac:dyDescent="0.3">
      <c r="A476" s="25">
        <v>51386</v>
      </c>
    </row>
    <row r="477" spans="1:1" x14ac:dyDescent="0.3">
      <c r="A477" s="25">
        <v>51421</v>
      </c>
    </row>
    <row r="478" spans="1:1" x14ac:dyDescent="0.3">
      <c r="A478" s="25">
        <v>51442</v>
      </c>
    </row>
    <row r="479" spans="1:1" x14ac:dyDescent="0.3">
      <c r="A479" s="25">
        <v>51455</v>
      </c>
    </row>
    <row r="480" spans="1:1" x14ac:dyDescent="0.3">
      <c r="A480" s="25">
        <v>51495</v>
      </c>
    </row>
    <row r="481" spans="1:1" x14ac:dyDescent="0.3">
      <c r="A481" s="25">
        <v>51502</v>
      </c>
    </row>
    <row r="482" spans="1:1" x14ac:dyDescent="0.3">
      <c r="A482" s="25">
        <v>51564</v>
      </c>
    </row>
    <row r="483" spans="1:1" x14ac:dyDescent="0.3">
      <c r="A483" s="25">
        <v>51565</v>
      </c>
    </row>
    <row r="484" spans="1:1" x14ac:dyDescent="0.3">
      <c r="A484" s="25">
        <v>51610</v>
      </c>
    </row>
    <row r="485" spans="1:1" x14ac:dyDescent="0.3">
      <c r="A485" s="25">
        <v>51612</v>
      </c>
    </row>
    <row r="486" spans="1:1" x14ac:dyDescent="0.3">
      <c r="A486" s="25">
        <v>51622</v>
      </c>
    </row>
    <row r="487" spans="1:1" x14ac:dyDescent="0.3">
      <c r="A487" s="25">
        <v>51672</v>
      </c>
    </row>
    <row r="488" spans="1:1" x14ac:dyDescent="0.3">
      <c r="A488" s="25">
        <v>51751</v>
      </c>
    </row>
    <row r="489" spans="1:1" x14ac:dyDescent="0.3">
      <c r="A489" s="25">
        <v>51786</v>
      </c>
    </row>
    <row r="490" spans="1:1" x14ac:dyDescent="0.3">
      <c r="A490" s="25">
        <v>51807</v>
      </c>
    </row>
    <row r="491" spans="1:1" x14ac:dyDescent="0.3">
      <c r="A491" s="25">
        <v>51820</v>
      </c>
    </row>
    <row r="492" spans="1:1" x14ac:dyDescent="0.3">
      <c r="A492" s="25">
        <v>51860</v>
      </c>
    </row>
    <row r="493" spans="1:1" x14ac:dyDescent="0.3">
      <c r="A493" s="25">
        <v>51867</v>
      </c>
    </row>
    <row r="494" spans="1:1" x14ac:dyDescent="0.3">
      <c r="A494" s="25">
        <v>51914</v>
      </c>
    </row>
    <row r="495" spans="1:1" x14ac:dyDescent="0.3">
      <c r="A495" s="25">
        <v>51915</v>
      </c>
    </row>
    <row r="496" spans="1:1" x14ac:dyDescent="0.3">
      <c r="A496" s="25">
        <v>51960</v>
      </c>
    </row>
    <row r="497" spans="1:1" x14ac:dyDescent="0.3">
      <c r="A497" s="25">
        <v>51977</v>
      </c>
    </row>
    <row r="498" spans="1:1" x14ac:dyDescent="0.3">
      <c r="A498" s="25">
        <v>51987</v>
      </c>
    </row>
    <row r="499" spans="1:1" x14ac:dyDescent="0.3">
      <c r="A499" s="25">
        <v>52022</v>
      </c>
    </row>
    <row r="500" spans="1:1" x14ac:dyDescent="0.3">
      <c r="A500" s="25">
        <v>52116</v>
      </c>
    </row>
    <row r="501" spans="1:1" x14ac:dyDescent="0.3">
      <c r="A501" s="25">
        <v>52151</v>
      </c>
    </row>
    <row r="502" spans="1:1" x14ac:dyDescent="0.3">
      <c r="A502" s="25">
        <v>52172</v>
      </c>
    </row>
    <row r="503" spans="1:1" x14ac:dyDescent="0.3">
      <c r="A503" s="25">
        <v>52185</v>
      </c>
    </row>
    <row r="504" spans="1:1" x14ac:dyDescent="0.3">
      <c r="A504" s="25">
        <v>52225</v>
      </c>
    </row>
    <row r="505" spans="1:1" x14ac:dyDescent="0.3">
      <c r="A505" s="25">
        <v>52232</v>
      </c>
    </row>
    <row r="506" spans="1:1" x14ac:dyDescent="0.3">
      <c r="A506" s="25">
        <v>52271</v>
      </c>
    </row>
    <row r="507" spans="1:1" x14ac:dyDescent="0.3">
      <c r="A507" s="25">
        <v>52272</v>
      </c>
    </row>
    <row r="508" spans="1:1" x14ac:dyDescent="0.3">
      <c r="A508" s="25">
        <v>52317</v>
      </c>
    </row>
    <row r="509" spans="1:1" x14ac:dyDescent="0.3">
      <c r="A509" s="25">
        <v>52342</v>
      </c>
    </row>
    <row r="510" spans="1:1" x14ac:dyDescent="0.3">
      <c r="A510" s="25">
        <v>52352</v>
      </c>
    </row>
    <row r="511" spans="1:1" x14ac:dyDescent="0.3">
      <c r="A511" s="25">
        <v>52379</v>
      </c>
    </row>
    <row r="512" spans="1:1" x14ac:dyDescent="0.3">
      <c r="A512" s="25">
        <v>52481</v>
      </c>
    </row>
    <row r="513" spans="1:1" x14ac:dyDescent="0.3">
      <c r="A513" s="25">
        <v>52516</v>
      </c>
    </row>
    <row r="514" spans="1:1" x14ac:dyDescent="0.3">
      <c r="A514" s="25">
        <v>52537</v>
      </c>
    </row>
    <row r="515" spans="1:1" x14ac:dyDescent="0.3">
      <c r="A515" s="25">
        <v>52550</v>
      </c>
    </row>
    <row r="516" spans="1:1" x14ac:dyDescent="0.3">
      <c r="A516" s="25">
        <v>52590</v>
      </c>
    </row>
    <row r="517" spans="1:1" x14ac:dyDescent="0.3">
      <c r="A517" s="25">
        <v>52597</v>
      </c>
    </row>
    <row r="518" spans="1:1" x14ac:dyDescent="0.3">
      <c r="A518" s="25">
        <v>52656</v>
      </c>
    </row>
    <row r="519" spans="1:1" x14ac:dyDescent="0.3">
      <c r="A519" s="25">
        <v>52657</v>
      </c>
    </row>
    <row r="520" spans="1:1" x14ac:dyDescent="0.3">
      <c r="A520" s="25">
        <v>52702</v>
      </c>
    </row>
    <row r="521" spans="1:1" x14ac:dyDescent="0.3">
      <c r="A521" s="25">
        <v>52708</v>
      </c>
    </row>
    <row r="522" spans="1:1" x14ac:dyDescent="0.3">
      <c r="A522" s="25">
        <v>52718</v>
      </c>
    </row>
    <row r="523" spans="1:1" x14ac:dyDescent="0.3">
      <c r="A523" s="25">
        <v>52764</v>
      </c>
    </row>
    <row r="524" spans="1:1" x14ac:dyDescent="0.3">
      <c r="A524" s="25">
        <v>52847</v>
      </c>
    </row>
    <row r="525" spans="1:1" x14ac:dyDescent="0.3">
      <c r="A525" s="25">
        <v>52882</v>
      </c>
    </row>
    <row r="526" spans="1:1" x14ac:dyDescent="0.3">
      <c r="A526" s="25">
        <v>52903</v>
      </c>
    </row>
    <row r="527" spans="1:1" x14ac:dyDescent="0.3">
      <c r="A527" s="25">
        <v>52916</v>
      </c>
    </row>
    <row r="528" spans="1:1" x14ac:dyDescent="0.3">
      <c r="A528" s="25">
        <v>52956</v>
      </c>
    </row>
    <row r="529" spans="1:1" x14ac:dyDescent="0.3">
      <c r="A529" s="25">
        <v>52963</v>
      </c>
    </row>
    <row r="530" spans="1:1" x14ac:dyDescent="0.3">
      <c r="A530" s="25">
        <v>53013</v>
      </c>
    </row>
    <row r="531" spans="1:1" x14ac:dyDescent="0.3">
      <c r="A531" s="25">
        <v>53014</v>
      </c>
    </row>
    <row r="532" spans="1:1" x14ac:dyDescent="0.3">
      <c r="A532" s="25">
        <v>53059</v>
      </c>
    </row>
    <row r="533" spans="1:1" x14ac:dyDescent="0.3">
      <c r="A533" s="25">
        <v>53073</v>
      </c>
    </row>
    <row r="534" spans="1:1" x14ac:dyDescent="0.3">
      <c r="A534" s="25">
        <v>53083</v>
      </c>
    </row>
    <row r="535" spans="1:1" x14ac:dyDescent="0.3">
      <c r="A535" s="25">
        <v>53121</v>
      </c>
    </row>
    <row r="536" spans="1:1" x14ac:dyDescent="0.3">
      <c r="A536" s="25">
        <v>53212</v>
      </c>
    </row>
    <row r="537" spans="1:1" x14ac:dyDescent="0.3">
      <c r="A537" s="25">
        <v>53247</v>
      </c>
    </row>
    <row r="538" spans="1:1" x14ac:dyDescent="0.3">
      <c r="A538" s="25">
        <v>53268</v>
      </c>
    </row>
    <row r="539" spans="1:1" x14ac:dyDescent="0.3">
      <c r="A539" s="25">
        <v>53281</v>
      </c>
    </row>
    <row r="540" spans="1:1" x14ac:dyDescent="0.3">
      <c r="A540" s="25">
        <v>53321</v>
      </c>
    </row>
    <row r="541" spans="1:1" x14ac:dyDescent="0.3">
      <c r="A541" s="25">
        <v>53328</v>
      </c>
    </row>
    <row r="542" spans="1:1" x14ac:dyDescent="0.3">
      <c r="A542" s="25">
        <v>53363</v>
      </c>
    </row>
    <row r="543" spans="1:1" x14ac:dyDescent="0.3">
      <c r="A543" s="25">
        <v>53364</v>
      </c>
    </row>
    <row r="544" spans="1:1" x14ac:dyDescent="0.3">
      <c r="A544" s="25">
        <v>53409</v>
      </c>
    </row>
    <row r="545" spans="1:1" x14ac:dyDescent="0.3">
      <c r="A545" s="25">
        <v>53438</v>
      </c>
    </row>
    <row r="546" spans="1:1" x14ac:dyDescent="0.3">
      <c r="A546" s="25">
        <v>53448</v>
      </c>
    </row>
    <row r="547" spans="1:1" x14ac:dyDescent="0.3">
      <c r="A547" s="25">
        <v>53471</v>
      </c>
    </row>
    <row r="548" spans="1:1" x14ac:dyDescent="0.3">
      <c r="A548" s="25">
        <v>53577</v>
      </c>
    </row>
    <row r="549" spans="1:1" x14ac:dyDescent="0.3">
      <c r="A549" s="25">
        <v>53612</v>
      </c>
    </row>
    <row r="550" spans="1:1" x14ac:dyDescent="0.3">
      <c r="A550" s="25">
        <v>53633</v>
      </c>
    </row>
    <row r="551" spans="1:1" x14ac:dyDescent="0.3">
      <c r="A551" s="25">
        <v>53646</v>
      </c>
    </row>
    <row r="552" spans="1:1" x14ac:dyDescent="0.3">
      <c r="A552" s="25">
        <v>53686</v>
      </c>
    </row>
    <row r="553" spans="1:1" x14ac:dyDescent="0.3">
      <c r="A553" s="25">
        <v>53693</v>
      </c>
    </row>
    <row r="554" spans="1:1" x14ac:dyDescent="0.3">
      <c r="A554" s="25">
        <v>53748</v>
      </c>
    </row>
    <row r="555" spans="1:1" x14ac:dyDescent="0.3">
      <c r="A555" s="25">
        <v>53749</v>
      </c>
    </row>
    <row r="556" spans="1:1" x14ac:dyDescent="0.3">
      <c r="A556" s="25">
        <v>53794</v>
      </c>
    </row>
    <row r="557" spans="1:1" x14ac:dyDescent="0.3">
      <c r="A557" s="25">
        <v>53803</v>
      </c>
    </row>
    <row r="558" spans="1:1" x14ac:dyDescent="0.3">
      <c r="A558" s="25">
        <v>53813</v>
      </c>
    </row>
    <row r="559" spans="1:1" x14ac:dyDescent="0.3">
      <c r="A559" s="25">
        <v>53856</v>
      </c>
    </row>
    <row r="560" spans="1:1" x14ac:dyDescent="0.3">
      <c r="A560" s="25">
        <v>53942</v>
      </c>
    </row>
    <row r="561" spans="1:1" x14ac:dyDescent="0.3">
      <c r="A561" s="25">
        <v>53977</v>
      </c>
    </row>
    <row r="562" spans="1:1" x14ac:dyDescent="0.3">
      <c r="A562" s="25">
        <v>53998</v>
      </c>
    </row>
    <row r="563" spans="1:1" x14ac:dyDescent="0.3">
      <c r="A563" s="25">
        <v>54011</v>
      </c>
    </row>
    <row r="564" spans="1:1" x14ac:dyDescent="0.3">
      <c r="A564" s="25">
        <v>54051</v>
      </c>
    </row>
    <row r="565" spans="1:1" x14ac:dyDescent="0.3">
      <c r="A565" s="25">
        <v>54058</v>
      </c>
    </row>
    <row r="566" spans="1:1" x14ac:dyDescent="0.3">
      <c r="A566" s="25">
        <v>54105</v>
      </c>
    </row>
    <row r="567" spans="1:1" x14ac:dyDescent="0.3">
      <c r="A567" s="25">
        <v>54106</v>
      </c>
    </row>
    <row r="568" spans="1:1" x14ac:dyDescent="0.3">
      <c r="A568" s="25">
        <v>54151</v>
      </c>
    </row>
    <row r="569" spans="1:1" x14ac:dyDescent="0.3">
      <c r="A569" s="25">
        <v>54169</v>
      </c>
    </row>
    <row r="570" spans="1:1" x14ac:dyDescent="0.3">
      <c r="A570" s="25">
        <v>54179</v>
      </c>
    </row>
    <row r="571" spans="1:1" x14ac:dyDescent="0.3">
      <c r="A571" s="25">
        <v>54213</v>
      </c>
    </row>
    <row r="572" spans="1:1" x14ac:dyDescent="0.3">
      <c r="A572" s="25">
        <v>54308</v>
      </c>
    </row>
    <row r="573" spans="1:1" x14ac:dyDescent="0.3">
      <c r="A573" s="25">
        <v>54343</v>
      </c>
    </row>
    <row r="574" spans="1:1" x14ac:dyDescent="0.3">
      <c r="A574" s="25">
        <v>54364</v>
      </c>
    </row>
    <row r="575" spans="1:1" x14ac:dyDescent="0.3">
      <c r="A575" s="25">
        <v>54377</v>
      </c>
    </row>
    <row r="576" spans="1:1" x14ac:dyDescent="0.3">
      <c r="A576" s="25">
        <v>54417</v>
      </c>
    </row>
    <row r="577" spans="1:1" x14ac:dyDescent="0.3">
      <c r="A577" s="25">
        <v>54424</v>
      </c>
    </row>
    <row r="578" spans="1:1" x14ac:dyDescent="0.3">
      <c r="A578" s="25">
        <v>54483</v>
      </c>
    </row>
    <row r="579" spans="1:1" x14ac:dyDescent="0.3">
      <c r="A579" s="25">
        <v>54484</v>
      </c>
    </row>
    <row r="580" spans="1:1" x14ac:dyDescent="0.3">
      <c r="A580" s="25">
        <v>54529</v>
      </c>
    </row>
    <row r="581" spans="1:1" x14ac:dyDescent="0.3">
      <c r="A581" s="25">
        <v>54534</v>
      </c>
    </row>
    <row r="582" spans="1:1" x14ac:dyDescent="0.3">
      <c r="A582" s="25">
        <v>54544</v>
      </c>
    </row>
    <row r="583" spans="1:1" x14ac:dyDescent="0.3">
      <c r="A583" s="25">
        <v>54591</v>
      </c>
    </row>
    <row r="584" spans="1:1" x14ac:dyDescent="0.3">
      <c r="A584" s="25">
        <v>54673</v>
      </c>
    </row>
    <row r="585" spans="1:1" x14ac:dyDescent="0.3">
      <c r="A585" s="25">
        <v>54708</v>
      </c>
    </row>
    <row r="586" spans="1:1" x14ac:dyDescent="0.3">
      <c r="A586" s="25">
        <v>54729</v>
      </c>
    </row>
    <row r="587" spans="1:1" x14ac:dyDescent="0.3">
      <c r="A587" s="25">
        <v>54742</v>
      </c>
    </row>
    <row r="588" spans="1:1" x14ac:dyDescent="0.3">
      <c r="A588" s="25">
        <v>54782</v>
      </c>
    </row>
    <row r="589" spans="1:1" x14ac:dyDescent="0.3">
      <c r="A589" s="25">
        <v>54789</v>
      </c>
    </row>
    <row r="590" spans="1:1" x14ac:dyDescent="0.3">
      <c r="A590" s="25">
        <v>54840</v>
      </c>
    </row>
    <row r="591" spans="1:1" x14ac:dyDescent="0.3">
      <c r="A591" s="25">
        <v>54841</v>
      </c>
    </row>
    <row r="592" spans="1:1" x14ac:dyDescent="0.3">
      <c r="A592" s="25">
        <v>54886</v>
      </c>
    </row>
    <row r="593" spans="1:1" x14ac:dyDescent="0.3">
      <c r="A593" s="25">
        <v>54899</v>
      </c>
    </row>
    <row r="594" spans="1:1" x14ac:dyDescent="0.3">
      <c r="A594" s="25">
        <v>54909</v>
      </c>
    </row>
    <row r="595" spans="1:1" x14ac:dyDescent="0.3">
      <c r="A595" s="25">
        <v>54948</v>
      </c>
    </row>
    <row r="596" spans="1:1" x14ac:dyDescent="0.3">
      <c r="A596" s="25">
        <v>55038</v>
      </c>
    </row>
    <row r="597" spans="1:1" x14ac:dyDescent="0.3">
      <c r="A597" s="25">
        <v>55073</v>
      </c>
    </row>
    <row r="598" spans="1:1" x14ac:dyDescent="0.3">
      <c r="A598" s="25">
        <v>55094</v>
      </c>
    </row>
    <row r="599" spans="1:1" x14ac:dyDescent="0.3">
      <c r="A599" s="25">
        <v>55107</v>
      </c>
    </row>
    <row r="600" spans="1:1" x14ac:dyDescent="0.3">
      <c r="A600" s="25">
        <v>55147</v>
      </c>
    </row>
    <row r="601" spans="1:1" x14ac:dyDescent="0.3">
      <c r="A601" s="25">
        <v>55154</v>
      </c>
    </row>
    <row r="602" spans="1:1" x14ac:dyDescent="0.3">
      <c r="A602" s="25">
        <v>55197</v>
      </c>
    </row>
    <row r="603" spans="1:1" x14ac:dyDescent="0.3">
      <c r="A603" s="25">
        <v>55198</v>
      </c>
    </row>
    <row r="604" spans="1:1" x14ac:dyDescent="0.3">
      <c r="A604" s="25">
        <v>55243</v>
      </c>
    </row>
    <row r="605" spans="1:1" x14ac:dyDescent="0.3">
      <c r="A605" s="25">
        <v>55264</v>
      </c>
    </row>
    <row r="606" spans="1:1" x14ac:dyDescent="0.3">
      <c r="A606" s="25">
        <v>55274</v>
      </c>
    </row>
    <row r="607" spans="1:1" x14ac:dyDescent="0.3">
      <c r="A607" s="25">
        <v>55305</v>
      </c>
    </row>
    <row r="608" spans="1:1" x14ac:dyDescent="0.3">
      <c r="A608" s="25">
        <v>55403</v>
      </c>
    </row>
    <row r="609" spans="1:1" x14ac:dyDescent="0.3">
      <c r="A609" s="25">
        <v>55438</v>
      </c>
    </row>
    <row r="610" spans="1:1" x14ac:dyDescent="0.3">
      <c r="A610" s="25">
        <v>55459</v>
      </c>
    </row>
    <row r="611" spans="1:1" x14ac:dyDescent="0.3">
      <c r="A611" s="25">
        <v>55472</v>
      </c>
    </row>
    <row r="612" spans="1:1" x14ac:dyDescent="0.3">
      <c r="A612" s="25">
        <v>55512</v>
      </c>
    </row>
    <row r="613" spans="1:1" x14ac:dyDescent="0.3">
      <c r="A613" s="25">
        <v>55519</v>
      </c>
    </row>
    <row r="614" spans="1:1" x14ac:dyDescent="0.3">
      <c r="A614" s="25">
        <v>55582</v>
      </c>
    </row>
    <row r="615" spans="1:1" x14ac:dyDescent="0.3">
      <c r="A615" s="25">
        <v>55583</v>
      </c>
    </row>
    <row r="616" spans="1:1" x14ac:dyDescent="0.3">
      <c r="A616" s="25">
        <v>55628</v>
      </c>
    </row>
    <row r="617" spans="1:1" x14ac:dyDescent="0.3">
      <c r="A617" s="25">
        <v>55630</v>
      </c>
    </row>
    <row r="618" spans="1:1" x14ac:dyDescent="0.3">
      <c r="A618" s="25">
        <v>55640</v>
      </c>
    </row>
    <row r="619" spans="1:1" x14ac:dyDescent="0.3">
      <c r="A619" s="25">
        <v>55690</v>
      </c>
    </row>
    <row r="620" spans="1:1" x14ac:dyDescent="0.3">
      <c r="A620" s="25">
        <v>55769</v>
      </c>
    </row>
    <row r="621" spans="1:1" x14ac:dyDescent="0.3">
      <c r="A621" s="25">
        <v>55804</v>
      </c>
    </row>
    <row r="622" spans="1:1" x14ac:dyDescent="0.3">
      <c r="A622" s="25">
        <v>55825</v>
      </c>
    </row>
    <row r="623" spans="1:1" x14ac:dyDescent="0.3">
      <c r="A623" s="25">
        <v>55838</v>
      </c>
    </row>
    <row r="624" spans="1:1" x14ac:dyDescent="0.3">
      <c r="A624" s="25">
        <v>55878</v>
      </c>
    </row>
    <row r="625" spans="1:1" x14ac:dyDescent="0.3">
      <c r="A625" s="25">
        <v>55885</v>
      </c>
    </row>
    <row r="626" spans="1:1" x14ac:dyDescent="0.3">
      <c r="A626" s="25">
        <v>55932</v>
      </c>
    </row>
    <row r="627" spans="1:1" x14ac:dyDescent="0.3">
      <c r="A627" s="25">
        <v>55933</v>
      </c>
    </row>
    <row r="628" spans="1:1" x14ac:dyDescent="0.3">
      <c r="A628" s="25">
        <v>55978</v>
      </c>
    </row>
    <row r="629" spans="1:1" x14ac:dyDescent="0.3">
      <c r="A629" s="25">
        <v>55995</v>
      </c>
    </row>
    <row r="630" spans="1:1" x14ac:dyDescent="0.3">
      <c r="A630" s="25">
        <v>56005</v>
      </c>
    </row>
    <row r="631" spans="1:1" x14ac:dyDescent="0.3">
      <c r="A631" s="25">
        <v>56040</v>
      </c>
    </row>
    <row r="632" spans="1:1" x14ac:dyDescent="0.3">
      <c r="A632" s="25">
        <v>56134</v>
      </c>
    </row>
    <row r="633" spans="1:1" x14ac:dyDescent="0.3">
      <c r="A633" s="25">
        <v>56169</v>
      </c>
    </row>
    <row r="634" spans="1:1" x14ac:dyDescent="0.3">
      <c r="A634" s="25">
        <v>56190</v>
      </c>
    </row>
    <row r="635" spans="1:1" x14ac:dyDescent="0.3">
      <c r="A635" s="25">
        <v>56203</v>
      </c>
    </row>
    <row r="636" spans="1:1" x14ac:dyDescent="0.3">
      <c r="A636" s="25">
        <v>56243</v>
      </c>
    </row>
    <row r="637" spans="1:1" x14ac:dyDescent="0.3">
      <c r="A637" s="25">
        <v>56250</v>
      </c>
    </row>
    <row r="638" spans="1:1" x14ac:dyDescent="0.3">
      <c r="A638" s="25">
        <v>56289</v>
      </c>
    </row>
    <row r="639" spans="1:1" x14ac:dyDescent="0.3">
      <c r="A639" s="25">
        <v>56290</v>
      </c>
    </row>
    <row r="640" spans="1:1" x14ac:dyDescent="0.3">
      <c r="A640" s="25">
        <v>56335</v>
      </c>
    </row>
    <row r="641" spans="1:1" x14ac:dyDescent="0.3">
      <c r="A641" s="25">
        <v>56360</v>
      </c>
    </row>
    <row r="642" spans="1:1" x14ac:dyDescent="0.3">
      <c r="A642" s="25">
        <v>56370</v>
      </c>
    </row>
    <row r="643" spans="1:1" x14ac:dyDescent="0.3">
      <c r="A643" s="25">
        <v>56397</v>
      </c>
    </row>
    <row r="644" spans="1:1" x14ac:dyDescent="0.3">
      <c r="A644" s="25">
        <v>56499</v>
      </c>
    </row>
    <row r="645" spans="1:1" x14ac:dyDescent="0.3">
      <c r="A645" s="25">
        <v>56534</v>
      </c>
    </row>
    <row r="646" spans="1:1" x14ac:dyDescent="0.3">
      <c r="A646" s="25">
        <v>56555</v>
      </c>
    </row>
    <row r="647" spans="1:1" x14ac:dyDescent="0.3">
      <c r="A647" s="25">
        <v>56568</v>
      </c>
    </row>
    <row r="648" spans="1:1" x14ac:dyDescent="0.3">
      <c r="A648" s="25">
        <v>56608</v>
      </c>
    </row>
    <row r="649" spans="1:1" x14ac:dyDescent="0.3">
      <c r="A649" s="25">
        <v>56615</v>
      </c>
    </row>
    <row r="650" spans="1:1" x14ac:dyDescent="0.3">
      <c r="A650" s="25">
        <v>56674</v>
      </c>
    </row>
    <row r="651" spans="1:1" x14ac:dyDescent="0.3">
      <c r="A651" s="25">
        <v>56675</v>
      </c>
    </row>
    <row r="652" spans="1:1" x14ac:dyDescent="0.3">
      <c r="A652" s="25">
        <v>56720</v>
      </c>
    </row>
    <row r="653" spans="1:1" x14ac:dyDescent="0.3">
      <c r="A653" s="25">
        <v>56725</v>
      </c>
    </row>
    <row r="654" spans="1:1" x14ac:dyDescent="0.3">
      <c r="A654" s="25">
        <v>56735</v>
      </c>
    </row>
    <row r="655" spans="1:1" x14ac:dyDescent="0.3">
      <c r="A655" s="25">
        <v>56782</v>
      </c>
    </row>
    <row r="656" spans="1:1" x14ac:dyDescent="0.3">
      <c r="A656" s="25">
        <v>56864</v>
      </c>
    </row>
    <row r="657" spans="1:1" x14ac:dyDescent="0.3">
      <c r="A657" s="25">
        <v>56899</v>
      </c>
    </row>
    <row r="658" spans="1:1" x14ac:dyDescent="0.3">
      <c r="A658" s="25">
        <v>56920</v>
      </c>
    </row>
    <row r="659" spans="1:1" x14ac:dyDescent="0.3">
      <c r="A659" s="25">
        <v>56933</v>
      </c>
    </row>
    <row r="660" spans="1:1" x14ac:dyDescent="0.3">
      <c r="A660" s="25">
        <v>56973</v>
      </c>
    </row>
    <row r="661" spans="1:1" x14ac:dyDescent="0.3">
      <c r="A661" s="25">
        <v>56980</v>
      </c>
    </row>
    <row r="662" spans="1:1" x14ac:dyDescent="0.3">
      <c r="A662" s="25">
        <v>57024</v>
      </c>
    </row>
    <row r="663" spans="1:1" x14ac:dyDescent="0.3">
      <c r="A663" s="25">
        <v>57025</v>
      </c>
    </row>
    <row r="664" spans="1:1" x14ac:dyDescent="0.3">
      <c r="A664" s="25">
        <v>57070</v>
      </c>
    </row>
    <row r="665" spans="1:1" x14ac:dyDescent="0.3">
      <c r="A665" s="25">
        <v>57091</v>
      </c>
    </row>
    <row r="666" spans="1:1" x14ac:dyDescent="0.3">
      <c r="A666" s="25">
        <v>57101</v>
      </c>
    </row>
    <row r="667" spans="1:1" x14ac:dyDescent="0.3">
      <c r="A667" s="25">
        <v>57132</v>
      </c>
    </row>
    <row r="668" spans="1:1" x14ac:dyDescent="0.3">
      <c r="A668" s="25">
        <v>57230</v>
      </c>
    </row>
    <row r="669" spans="1:1" x14ac:dyDescent="0.3">
      <c r="A669" s="25">
        <v>57265</v>
      </c>
    </row>
    <row r="670" spans="1:1" x14ac:dyDescent="0.3">
      <c r="A670" s="25">
        <v>57286</v>
      </c>
    </row>
    <row r="671" spans="1:1" x14ac:dyDescent="0.3">
      <c r="A671" s="25">
        <v>57299</v>
      </c>
    </row>
    <row r="672" spans="1:1" x14ac:dyDescent="0.3">
      <c r="A672" s="25">
        <v>57339</v>
      </c>
    </row>
    <row r="673" spans="1:1" x14ac:dyDescent="0.3">
      <c r="A673" s="25">
        <v>57346</v>
      </c>
    </row>
    <row r="674" spans="1:1" x14ac:dyDescent="0.3">
      <c r="A674" s="25">
        <v>57409</v>
      </c>
    </row>
    <row r="675" spans="1:1" x14ac:dyDescent="0.3">
      <c r="A675" s="25">
        <v>57410</v>
      </c>
    </row>
    <row r="676" spans="1:1" x14ac:dyDescent="0.3">
      <c r="A676" s="25">
        <v>57455</v>
      </c>
    </row>
    <row r="677" spans="1:1" x14ac:dyDescent="0.3">
      <c r="A677" s="25">
        <v>57456</v>
      </c>
    </row>
    <row r="678" spans="1:1" x14ac:dyDescent="0.3">
      <c r="A678" s="25">
        <v>57466</v>
      </c>
    </row>
    <row r="679" spans="1:1" x14ac:dyDescent="0.3">
      <c r="A679" s="25">
        <v>57517</v>
      </c>
    </row>
    <row r="680" spans="1:1" x14ac:dyDescent="0.3">
      <c r="A680" s="25">
        <v>57595</v>
      </c>
    </row>
    <row r="681" spans="1:1" x14ac:dyDescent="0.3">
      <c r="A681" s="25">
        <v>57630</v>
      </c>
    </row>
    <row r="682" spans="1:1" x14ac:dyDescent="0.3">
      <c r="A682" s="25">
        <v>57651</v>
      </c>
    </row>
    <row r="683" spans="1:1" x14ac:dyDescent="0.3">
      <c r="A683" s="25">
        <v>57664</v>
      </c>
    </row>
    <row r="684" spans="1:1" x14ac:dyDescent="0.3">
      <c r="A684" s="25">
        <v>57704</v>
      </c>
    </row>
    <row r="685" spans="1:1" x14ac:dyDescent="0.3">
      <c r="A685" s="25">
        <v>57711</v>
      </c>
    </row>
    <row r="686" spans="1:1" x14ac:dyDescent="0.3">
      <c r="A686" s="25">
        <v>57766</v>
      </c>
    </row>
    <row r="687" spans="1:1" x14ac:dyDescent="0.3">
      <c r="A687" s="25">
        <v>57767</v>
      </c>
    </row>
    <row r="688" spans="1:1" x14ac:dyDescent="0.3">
      <c r="A688" s="25">
        <v>57812</v>
      </c>
    </row>
    <row r="689" spans="1:1" x14ac:dyDescent="0.3">
      <c r="A689" s="25">
        <v>57821</v>
      </c>
    </row>
    <row r="690" spans="1:1" x14ac:dyDescent="0.3">
      <c r="A690" s="25">
        <v>57831</v>
      </c>
    </row>
    <row r="691" spans="1:1" x14ac:dyDescent="0.3">
      <c r="A691" s="25">
        <v>57874</v>
      </c>
    </row>
    <row r="692" spans="1:1" x14ac:dyDescent="0.3">
      <c r="A692" s="25">
        <v>57960</v>
      </c>
    </row>
    <row r="693" spans="1:1" x14ac:dyDescent="0.3">
      <c r="A693" s="25">
        <v>57995</v>
      </c>
    </row>
    <row r="694" spans="1:1" x14ac:dyDescent="0.3">
      <c r="A694" s="25">
        <v>58016</v>
      </c>
    </row>
    <row r="695" spans="1:1" x14ac:dyDescent="0.3">
      <c r="A695" s="25">
        <v>58029</v>
      </c>
    </row>
    <row r="696" spans="1:1" x14ac:dyDescent="0.3">
      <c r="A696" s="25">
        <v>58069</v>
      </c>
    </row>
    <row r="697" spans="1:1" x14ac:dyDescent="0.3">
      <c r="A697" s="25">
        <v>58076</v>
      </c>
    </row>
    <row r="698" spans="1:1" x14ac:dyDescent="0.3">
      <c r="A698" s="25">
        <v>58116</v>
      </c>
    </row>
    <row r="699" spans="1:1" x14ac:dyDescent="0.3">
      <c r="A699" s="25">
        <v>58117</v>
      </c>
    </row>
    <row r="700" spans="1:1" x14ac:dyDescent="0.3">
      <c r="A700" s="25">
        <v>58162</v>
      </c>
    </row>
    <row r="701" spans="1:1" x14ac:dyDescent="0.3">
      <c r="A701" s="25">
        <v>58186</v>
      </c>
    </row>
    <row r="702" spans="1:1" x14ac:dyDescent="0.3">
      <c r="A702" s="25">
        <v>58196</v>
      </c>
    </row>
    <row r="703" spans="1:1" x14ac:dyDescent="0.3">
      <c r="A703" s="25">
        <v>58224</v>
      </c>
    </row>
    <row r="704" spans="1:1" x14ac:dyDescent="0.3">
      <c r="A704" s="25">
        <v>58325</v>
      </c>
    </row>
    <row r="705" spans="1:1" x14ac:dyDescent="0.3">
      <c r="A705" s="25">
        <v>58360</v>
      </c>
    </row>
    <row r="706" spans="1:1" x14ac:dyDescent="0.3">
      <c r="A706" s="25">
        <v>58381</v>
      </c>
    </row>
    <row r="707" spans="1:1" x14ac:dyDescent="0.3">
      <c r="A707" s="25">
        <v>58394</v>
      </c>
    </row>
    <row r="708" spans="1:1" x14ac:dyDescent="0.3">
      <c r="A708" s="25">
        <v>58434</v>
      </c>
    </row>
    <row r="709" spans="1:1" x14ac:dyDescent="0.3">
      <c r="A709" s="25">
        <v>58441</v>
      </c>
    </row>
    <row r="710" spans="1:1" x14ac:dyDescent="0.3">
      <c r="A710" s="25">
        <v>58501</v>
      </c>
    </row>
    <row r="711" spans="1:1" x14ac:dyDescent="0.3">
      <c r="A711" s="25">
        <v>58502</v>
      </c>
    </row>
    <row r="712" spans="1:1" x14ac:dyDescent="0.3">
      <c r="A712" s="25">
        <v>58547</v>
      </c>
    </row>
    <row r="713" spans="1:1" x14ac:dyDescent="0.3">
      <c r="A713" s="25">
        <v>58552</v>
      </c>
    </row>
    <row r="714" spans="1:1" x14ac:dyDescent="0.3">
      <c r="A714" s="25">
        <v>58562</v>
      </c>
    </row>
    <row r="715" spans="1:1" x14ac:dyDescent="0.3">
      <c r="A715" s="25">
        <v>58609</v>
      </c>
    </row>
    <row r="716" spans="1:1" x14ac:dyDescent="0.3">
      <c r="A716" s="25">
        <v>58691</v>
      </c>
    </row>
    <row r="717" spans="1:1" x14ac:dyDescent="0.3">
      <c r="A717" s="25">
        <v>58726</v>
      </c>
    </row>
    <row r="718" spans="1:1" x14ac:dyDescent="0.3">
      <c r="A718" s="25">
        <v>58747</v>
      </c>
    </row>
    <row r="719" spans="1:1" x14ac:dyDescent="0.3">
      <c r="A719" s="25">
        <v>58760</v>
      </c>
    </row>
    <row r="720" spans="1:1" x14ac:dyDescent="0.3">
      <c r="A720" s="25">
        <v>58800</v>
      </c>
    </row>
    <row r="721" spans="1:1" x14ac:dyDescent="0.3">
      <c r="A721" s="25">
        <v>58807</v>
      </c>
    </row>
    <row r="722" spans="1:1" x14ac:dyDescent="0.3">
      <c r="A722" s="25">
        <v>58858</v>
      </c>
    </row>
    <row r="723" spans="1:1" x14ac:dyDescent="0.3">
      <c r="A723" s="25">
        <v>58859</v>
      </c>
    </row>
    <row r="724" spans="1:1" x14ac:dyDescent="0.3">
      <c r="A724" s="25">
        <v>58904</v>
      </c>
    </row>
    <row r="725" spans="1:1" x14ac:dyDescent="0.3">
      <c r="A725" s="25">
        <v>58917</v>
      </c>
    </row>
    <row r="726" spans="1:1" x14ac:dyDescent="0.3">
      <c r="A726" s="25">
        <v>58927</v>
      </c>
    </row>
    <row r="727" spans="1:1" x14ac:dyDescent="0.3">
      <c r="A727" s="25">
        <v>58966</v>
      </c>
    </row>
    <row r="728" spans="1:1" x14ac:dyDescent="0.3">
      <c r="A728" s="25">
        <v>59056</v>
      </c>
    </row>
    <row r="729" spans="1:1" x14ac:dyDescent="0.3">
      <c r="A729" s="25">
        <v>59091</v>
      </c>
    </row>
    <row r="730" spans="1:1" x14ac:dyDescent="0.3">
      <c r="A730" s="25">
        <v>59112</v>
      </c>
    </row>
    <row r="731" spans="1:1" x14ac:dyDescent="0.3">
      <c r="A731" s="25">
        <v>59125</v>
      </c>
    </row>
    <row r="732" spans="1:1" x14ac:dyDescent="0.3">
      <c r="A732" s="25">
        <v>59165</v>
      </c>
    </row>
    <row r="733" spans="1:1" x14ac:dyDescent="0.3">
      <c r="A733" s="25">
        <v>59172</v>
      </c>
    </row>
    <row r="734" spans="1:1" x14ac:dyDescent="0.3">
      <c r="A734" s="25">
        <v>59208</v>
      </c>
    </row>
    <row r="735" spans="1:1" x14ac:dyDescent="0.3">
      <c r="A735" s="25">
        <v>59209</v>
      </c>
    </row>
    <row r="736" spans="1:1" x14ac:dyDescent="0.3">
      <c r="A736" s="25">
        <v>59254</v>
      </c>
    </row>
    <row r="737" spans="1:1" x14ac:dyDescent="0.3">
      <c r="A737" s="25">
        <v>59282</v>
      </c>
    </row>
    <row r="738" spans="1:1" x14ac:dyDescent="0.3">
      <c r="A738" s="25">
        <v>59292</v>
      </c>
    </row>
    <row r="739" spans="1:1" x14ac:dyDescent="0.3">
      <c r="A739" s="25">
        <v>59316</v>
      </c>
    </row>
    <row r="740" spans="1:1" x14ac:dyDescent="0.3">
      <c r="A740" s="25">
        <v>59421</v>
      </c>
    </row>
    <row r="741" spans="1:1" x14ac:dyDescent="0.3">
      <c r="A741" s="25">
        <v>59456</v>
      </c>
    </row>
    <row r="742" spans="1:1" x14ac:dyDescent="0.3">
      <c r="A742" s="25">
        <v>59477</v>
      </c>
    </row>
    <row r="743" spans="1:1" x14ac:dyDescent="0.3">
      <c r="A743" s="25">
        <v>59490</v>
      </c>
    </row>
    <row r="744" spans="1:1" x14ac:dyDescent="0.3">
      <c r="A744" s="25">
        <v>59530</v>
      </c>
    </row>
    <row r="745" spans="1:1" x14ac:dyDescent="0.3">
      <c r="A745" s="25">
        <v>59537</v>
      </c>
    </row>
    <row r="746" spans="1:1" x14ac:dyDescent="0.3">
      <c r="A746" s="25">
        <v>59593</v>
      </c>
    </row>
    <row r="747" spans="1:1" x14ac:dyDescent="0.3">
      <c r="A747" s="25">
        <v>59594</v>
      </c>
    </row>
    <row r="748" spans="1:1" x14ac:dyDescent="0.3">
      <c r="A748" s="25">
        <v>59639</v>
      </c>
    </row>
    <row r="749" spans="1:1" x14ac:dyDescent="0.3">
      <c r="A749" s="25">
        <v>59647</v>
      </c>
    </row>
    <row r="750" spans="1:1" x14ac:dyDescent="0.3">
      <c r="A750" s="25">
        <v>59657</v>
      </c>
    </row>
    <row r="751" spans="1:1" x14ac:dyDescent="0.3">
      <c r="A751" s="25">
        <v>59701</v>
      </c>
    </row>
    <row r="752" spans="1:1" x14ac:dyDescent="0.3">
      <c r="A752" s="25">
        <v>59786</v>
      </c>
    </row>
    <row r="753" spans="1:1" x14ac:dyDescent="0.3">
      <c r="A753" s="25">
        <v>59821</v>
      </c>
    </row>
    <row r="754" spans="1:1" x14ac:dyDescent="0.3">
      <c r="A754" s="25">
        <v>59842</v>
      </c>
    </row>
    <row r="755" spans="1:1" x14ac:dyDescent="0.3">
      <c r="A755" s="25">
        <v>59855</v>
      </c>
    </row>
    <row r="756" spans="1:1" x14ac:dyDescent="0.3">
      <c r="A756" s="25">
        <v>59895</v>
      </c>
    </row>
    <row r="757" spans="1:1" x14ac:dyDescent="0.3">
      <c r="A757" s="25">
        <v>59902</v>
      </c>
    </row>
    <row r="758" spans="1:1" x14ac:dyDescent="0.3">
      <c r="A758" s="25">
        <v>59950</v>
      </c>
    </row>
    <row r="759" spans="1:1" x14ac:dyDescent="0.3">
      <c r="A759" s="25">
        <v>59951</v>
      </c>
    </row>
    <row r="760" spans="1:1" x14ac:dyDescent="0.3">
      <c r="A760" s="25">
        <v>59996</v>
      </c>
    </row>
    <row r="761" spans="1:1" x14ac:dyDescent="0.3">
      <c r="A761" s="25">
        <v>60013</v>
      </c>
    </row>
    <row r="762" spans="1:1" x14ac:dyDescent="0.3">
      <c r="A762" s="25">
        <v>60023</v>
      </c>
    </row>
    <row r="763" spans="1:1" x14ac:dyDescent="0.3">
      <c r="A763" s="25">
        <v>60058</v>
      </c>
    </row>
    <row r="764" spans="1:1" x14ac:dyDescent="0.3">
      <c r="A764" s="25">
        <v>60152</v>
      </c>
    </row>
    <row r="765" spans="1:1" x14ac:dyDescent="0.3">
      <c r="A765" s="25">
        <v>60187</v>
      </c>
    </row>
    <row r="766" spans="1:1" x14ac:dyDescent="0.3">
      <c r="A766" s="25">
        <v>60208</v>
      </c>
    </row>
    <row r="767" spans="1:1" x14ac:dyDescent="0.3">
      <c r="A767" s="25">
        <v>60221</v>
      </c>
    </row>
    <row r="768" spans="1:1" x14ac:dyDescent="0.3">
      <c r="A768" s="25">
        <v>60261</v>
      </c>
    </row>
    <row r="769" spans="1:1" x14ac:dyDescent="0.3">
      <c r="A769" s="25">
        <v>60268</v>
      </c>
    </row>
    <row r="770" spans="1:1" x14ac:dyDescent="0.3">
      <c r="A770" s="25">
        <v>60307</v>
      </c>
    </row>
    <row r="771" spans="1:1" x14ac:dyDescent="0.3">
      <c r="A771" s="25">
        <v>60308</v>
      </c>
    </row>
    <row r="772" spans="1:1" x14ac:dyDescent="0.3">
      <c r="A772" s="25">
        <v>60353</v>
      </c>
    </row>
    <row r="773" spans="1:1" x14ac:dyDescent="0.3">
      <c r="A773" s="25">
        <v>60378</v>
      </c>
    </row>
    <row r="774" spans="1:1" x14ac:dyDescent="0.3">
      <c r="A774" s="25">
        <v>60388</v>
      </c>
    </row>
    <row r="775" spans="1:1" x14ac:dyDescent="0.3">
      <c r="A775" s="25">
        <v>60415</v>
      </c>
    </row>
    <row r="776" spans="1:1" x14ac:dyDescent="0.3">
      <c r="A776" s="25">
        <v>60517</v>
      </c>
    </row>
    <row r="777" spans="1:1" x14ac:dyDescent="0.3">
      <c r="A777" s="25">
        <v>60552</v>
      </c>
    </row>
    <row r="778" spans="1:1" x14ac:dyDescent="0.3">
      <c r="A778" s="25">
        <v>60573</v>
      </c>
    </row>
    <row r="779" spans="1:1" x14ac:dyDescent="0.3">
      <c r="A779" s="25">
        <v>60586</v>
      </c>
    </row>
    <row r="780" spans="1:1" x14ac:dyDescent="0.3">
      <c r="A780" s="25">
        <v>60626</v>
      </c>
    </row>
    <row r="781" spans="1:1" x14ac:dyDescent="0.3">
      <c r="A781" s="25">
        <v>60633</v>
      </c>
    </row>
    <row r="782" spans="1:1" x14ac:dyDescent="0.3">
      <c r="A782" s="25">
        <v>60685</v>
      </c>
    </row>
    <row r="783" spans="1:1" x14ac:dyDescent="0.3">
      <c r="A783" s="25">
        <v>60686</v>
      </c>
    </row>
    <row r="784" spans="1:1" x14ac:dyDescent="0.3">
      <c r="A784" s="25">
        <v>60731</v>
      </c>
    </row>
    <row r="785" spans="1:1" x14ac:dyDescent="0.3">
      <c r="A785" s="25">
        <v>60743</v>
      </c>
    </row>
    <row r="786" spans="1:1" x14ac:dyDescent="0.3">
      <c r="A786" s="25">
        <v>60753</v>
      </c>
    </row>
    <row r="787" spans="1:1" x14ac:dyDescent="0.3">
      <c r="A787" s="25">
        <v>60793</v>
      </c>
    </row>
    <row r="788" spans="1:1" x14ac:dyDescent="0.3">
      <c r="A788" s="25">
        <v>60882</v>
      </c>
    </row>
    <row r="789" spans="1:1" x14ac:dyDescent="0.3">
      <c r="A789" s="25">
        <v>60917</v>
      </c>
    </row>
    <row r="790" spans="1:1" x14ac:dyDescent="0.3">
      <c r="A790" s="25">
        <v>60938</v>
      </c>
    </row>
    <row r="791" spans="1:1" x14ac:dyDescent="0.3">
      <c r="A791" s="25">
        <v>60951</v>
      </c>
    </row>
    <row r="792" spans="1:1" x14ac:dyDescent="0.3">
      <c r="A792" s="25">
        <v>60991</v>
      </c>
    </row>
    <row r="793" spans="1:1" x14ac:dyDescent="0.3">
      <c r="A793" s="25">
        <v>60998</v>
      </c>
    </row>
    <row r="794" spans="1:1" x14ac:dyDescent="0.3">
      <c r="A794" s="25">
        <v>61042</v>
      </c>
    </row>
    <row r="795" spans="1:1" x14ac:dyDescent="0.3">
      <c r="A795" s="25">
        <v>61043</v>
      </c>
    </row>
    <row r="796" spans="1:1" x14ac:dyDescent="0.3">
      <c r="A796" s="25">
        <v>61088</v>
      </c>
    </row>
    <row r="797" spans="1:1" x14ac:dyDescent="0.3">
      <c r="A797" s="25">
        <v>61108</v>
      </c>
    </row>
    <row r="798" spans="1:1" x14ac:dyDescent="0.3">
      <c r="A798" s="25">
        <v>61118</v>
      </c>
    </row>
    <row r="799" spans="1:1" x14ac:dyDescent="0.3">
      <c r="A799" s="25">
        <v>61150</v>
      </c>
    </row>
    <row r="800" spans="1:1" x14ac:dyDescent="0.3">
      <c r="A800" s="25">
        <v>61247</v>
      </c>
    </row>
    <row r="801" spans="1:1" x14ac:dyDescent="0.3">
      <c r="A801" s="25">
        <v>61282</v>
      </c>
    </row>
    <row r="802" spans="1:1" x14ac:dyDescent="0.3">
      <c r="A802" s="25">
        <v>61303</v>
      </c>
    </row>
    <row r="803" spans="1:1" x14ac:dyDescent="0.3">
      <c r="A803" s="25">
        <v>61316</v>
      </c>
    </row>
    <row r="804" spans="1:1" x14ac:dyDescent="0.3">
      <c r="A804" s="25">
        <v>61356</v>
      </c>
    </row>
    <row r="805" spans="1:1" x14ac:dyDescent="0.3">
      <c r="A805" s="25">
        <v>61363</v>
      </c>
    </row>
    <row r="806" spans="1:1" x14ac:dyDescent="0.3">
      <c r="A806" s="25">
        <v>61427</v>
      </c>
    </row>
    <row r="807" spans="1:1" x14ac:dyDescent="0.3">
      <c r="A807" s="25">
        <v>61428</v>
      </c>
    </row>
    <row r="808" spans="1:1" x14ac:dyDescent="0.3">
      <c r="A808" s="25">
        <v>61473</v>
      </c>
    </row>
    <row r="809" spans="1:1" x14ac:dyDescent="0.3">
      <c r="A809" s="25">
        <v>61474</v>
      </c>
    </row>
    <row r="810" spans="1:1" x14ac:dyDescent="0.3">
      <c r="A810" s="25">
        <v>61484</v>
      </c>
    </row>
    <row r="811" spans="1:1" x14ac:dyDescent="0.3">
      <c r="A811" s="25">
        <v>61535</v>
      </c>
    </row>
    <row r="812" spans="1:1" x14ac:dyDescent="0.3">
      <c r="A812" s="25">
        <v>61613</v>
      </c>
    </row>
    <row r="813" spans="1:1" x14ac:dyDescent="0.3">
      <c r="A813" s="25">
        <v>61648</v>
      </c>
    </row>
    <row r="814" spans="1:1" x14ac:dyDescent="0.3">
      <c r="A814" s="25">
        <v>61669</v>
      </c>
    </row>
    <row r="815" spans="1:1" x14ac:dyDescent="0.3">
      <c r="A815" s="25">
        <v>61682</v>
      </c>
    </row>
    <row r="816" spans="1:1" x14ac:dyDescent="0.3">
      <c r="A816" s="25">
        <v>61722</v>
      </c>
    </row>
    <row r="817" spans="1:1" x14ac:dyDescent="0.3">
      <c r="A817" s="25">
        <v>61729</v>
      </c>
    </row>
    <row r="818" spans="1:1" x14ac:dyDescent="0.3">
      <c r="A818" s="25">
        <v>61784</v>
      </c>
    </row>
    <row r="819" spans="1:1" x14ac:dyDescent="0.3">
      <c r="A819" s="25">
        <v>61785</v>
      </c>
    </row>
    <row r="820" spans="1:1" x14ac:dyDescent="0.3">
      <c r="A820" s="25">
        <v>61830</v>
      </c>
    </row>
    <row r="821" spans="1:1" x14ac:dyDescent="0.3">
      <c r="A821" s="25">
        <v>61839</v>
      </c>
    </row>
    <row r="822" spans="1:1" x14ac:dyDescent="0.3">
      <c r="A822" s="25">
        <v>61849</v>
      </c>
    </row>
    <row r="823" spans="1:1" x14ac:dyDescent="0.3">
      <c r="A823" s="25">
        <v>61892</v>
      </c>
    </row>
    <row r="824" spans="1:1" x14ac:dyDescent="0.3">
      <c r="A824" s="25">
        <v>61978</v>
      </c>
    </row>
    <row r="825" spans="1:1" x14ac:dyDescent="0.3">
      <c r="A825" s="25">
        <v>62013</v>
      </c>
    </row>
    <row r="826" spans="1:1" x14ac:dyDescent="0.3">
      <c r="A826" s="25">
        <v>62034</v>
      </c>
    </row>
    <row r="827" spans="1:1" x14ac:dyDescent="0.3">
      <c r="A827" s="25">
        <v>62047</v>
      </c>
    </row>
    <row r="828" spans="1:1" x14ac:dyDescent="0.3">
      <c r="A828" s="25">
        <v>62087</v>
      </c>
    </row>
    <row r="829" spans="1:1" x14ac:dyDescent="0.3">
      <c r="A829" s="25">
        <v>62094</v>
      </c>
    </row>
    <row r="830" spans="1:1" x14ac:dyDescent="0.3">
      <c r="A830" s="25">
        <v>62134</v>
      </c>
    </row>
    <row r="831" spans="1:1" x14ac:dyDescent="0.3">
      <c r="A831" s="25">
        <v>62135</v>
      </c>
    </row>
    <row r="832" spans="1:1" x14ac:dyDescent="0.3">
      <c r="A832" s="25">
        <v>62180</v>
      </c>
    </row>
    <row r="833" spans="1:1" x14ac:dyDescent="0.3">
      <c r="A833" s="25">
        <v>62204</v>
      </c>
    </row>
    <row r="834" spans="1:1" x14ac:dyDescent="0.3">
      <c r="A834" s="25">
        <v>62214</v>
      </c>
    </row>
    <row r="835" spans="1:1" x14ac:dyDescent="0.3">
      <c r="A835" s="25">
        <v>62242</v>
      </c>
    </row>
    <row r="836" spans="1:1" x14ac:dyDescent="0.3">
      <c r="A836" s="25">
        <v>62343</v>
      </c>
    </row>
    <row r="837" spans="1:1" x14ac:dyDescent="0.3">
      <c r="A837" s="25">
        <v>62378</v>
      </c>
    </row>
    <row r="838" spans="1:1" x14ac:dyDescent="0.3">
      <c r="A838" s="25">
        <v>62399</v>
      </c>
    </row>
    <row r="839" spans="1:1" x14ac:dyDescent="0.3">
      <c r="A839" s="25">
        <v>62412</v>
      </c>
    </row>
    <row r="840" spans="1:1" x14ac:dyDescent="0.3">
      <c r="A840" s="25">
        <v>62452</v>
      </c>
    </row>
    <row r="841" spans="1:1" x14ac:dyDescent="0.3">
      <c r="A841" s="25">
        <v>62459</v>
      </c>
    </row>
    <row r="842" spans="1:1" x14ac:dyDescent="0.3">
      <c r="A842" s="25">
        <v>62519</v>
      </c>
    </row>
    <row r="843" spans="1:1" x14ac:dyDescent="0.3">
      <c r="A843" s="25">
        <v>62520</v>
      </c>
    </row>
    <row r="844" spans="1:1" x14ac:dyDescent="0.3">
      <c r="A844" s="25">
        <v>62565</v>
      </c>
    </row>
    <row r="845" spans="1:1" x14ac:dyDescent="0.3">
      <c r="A845" s="25">
        <v>62569</v>
      </c>
    </row>
    <row r="846" spans="1:1" x14ac:dyDescent="0.3">
      <c r="A846" s="25">
        <v>62579</v>
      </c>
    </row>
    <row r="847" spans="1:1" x14ac:dyDescent="0.3">
      <c r="A847" s="25">
        <v>62627</v>
      </c>
    </row>
    <row r="848" spans="1:1" x14ac:dyDescent="0.3">
      <c r="A848" s="25">
        <v>62708</v>
      </c>
    </row>
    <row r="849" spans="1:1" x14ac:dyDescent="0.3">
      <c r="A849" s="25">
        <v>62743</v>
      </c>
    </row>
    <row r="850" spans="1:1" x14ac:dyDescent="0.3">
      <c r="A850" s="25">
        <v>62764</v>
      </c>
    </row>
    <row r="851" spans="1:1" x14ac:dyDescent="0.3">
      <c r="A851" s="25">
        <v>62777</v>
      </c>
    </row>
    <row r="852" spans="1:1" x14ac:dyDescent="0.3">
      <c r="A852" s="25">
        <v>62817</v>
      </c>
    </row>
    <row r="853" spans="1:1" x14ac:dyDescent="0.3">
      <c r="A853" s="25">
        <v>62824</v>
      </c>
    </row>
    <row r="854" spans="1:1" x14ac:dyDescent="0.3">
      <c r="A854" s="25">
        <v>62876</v>
      </c>
    </row>
    <row r="855" spans="1:1" x14ac:dyDescent="0.3">
      <c r="A855" s="25">
        <v>62877</v>
      </c>
    </row>
    <row r="856" spans="1:1" x14ac:dyDescent="0.3">
      <c r="A856" s="25">
        <v>62922</v>
      </c>
    </row>
    <row r="857" spans="1:1" x14ac:dyDescent="0.3">
      <c r="A857" s="25">
        <v>62935</v>
      </c>
    </row>
    <row r="858" spans="1:1" x14ac:dyDescent="0.3">
      <c r="A858" s="25">
        <v>62945</v>
      </c>
    </row>
    <row r="859" spans="1:1" x14ac:dyDescent="0.3">
      <c r="A859" s="25">
        <v>62984</v>
      </c>
    </row>
    <row r="860" spans="1:1" x14ac:dyDescent="0.3">
      <c r="A860" s="25">
        <v>63074</v>
      </c>
    </row>
    <row r="861" spans="1:1" x14ac:dyDescent="0.3">
      <c r="A861" s="25">
        <v>63109</v>
      </c>
    </row>
    <row r="862" spans="1:1" x14ac:dyDescent="0.3">
      <c r="A862" s="25">
        <v>63130</v>
      </c>
    </row>
    <row r="863" spans="1:1" x14ac:dyDescent="0.3">
      <c r="A863" s="25">
        <v>63143</v>
      </c>
    </row>
    <row r="864" spans="1:1" x14ac:dyDescent="0.3">
      <c r="A864" s="25">
        <v>63183</v>
      </c>
    </row>
    <row r="865" spans="1:1" x14ac:dyDescent="0.3">
      <c r="A865" s="25">
        <v>63190</v>
      </c>
    </row>
    <row r="866" spans="1:1" x14ac:dyDescent="0.3">
      <c r="A866" s="25">
        <v>63226</v>
      </c>
    </row>
    <row r="867" spans="1:1" x14ac:dyDescent="0.3">
      <c r="A867" s="25">
        <v>63227</v>
      </c>
    </row>
    <row r="868" spans="1:1" x14ac:dyDescent="0.3">
      <c r="A868" s="25">
        <v>63272</v>
      </c>
    </row>
    <row r="869" spans="1:1" x14ac:dyDescent="0.3">
      <c r="A869" s="25">
        <v>63300</v>
      </c>
    </row>
    <row r="870" spans="1:1" x14ac:dyDescent="0.3">
      <c r="A870" s="25">
        <v>63310</v>
      </c>
    </row>
    <row r="871" spans="1:1" x14ac:dyDescent="0.3">
      <c r="A871" s="25">
        <v>63334</v>
      </c>
    </row>
    <row r="872" spans="1:1" x14ac:dyDescent="0.3">
      <c r="A872" s="25">
        <v>63439</v>
      </c>
    </row>
    <row r="873" spans="1:1" x14ac:dyDescent="0.3">
      <c r="A873" s="25">
        <v>63474</v>
      </c>
    </row>
    <row r="874" spans="1:1" x14ac:dyDescent="0.3">
      <c r="A874" s="25">
        <v>63495</v>
      </c>
    </row>
    <row r="875" spans="1:1" x14ac:dyDescent="0.3">
      <c r="A875" s="25">
        <v>63508</v>
      </c>
    </row>
    <row r="876" spans="1:1" x14ac:dyDescent="0.3">
      <c r="A876" s="25">
        <v>63548</v>
      </c>
    </row>
    <row r="877" spans="1:1" x14ac:dyDescent="0.3">
      <c r="A877" s="25">
        <v>63555</v>
      </c>
    </row>
    <row r="878" spans="1:1" x14ac:dyDescent="0.3">
      <c r="A878" s="25">
        <v>63611</v>
      </c>
    </row>
    <row r="879" spans="1:1" x14ac:dyDescent="0.3">
      <c r="A879" s="25">
        <v>63612</v>
      </c>
    </row>
    <row r="880" spans="1:1" x14ac:dyDescent="0.3">
      <c r="A880" s="25">
        <v>63657</v>
      </c>
    </row>
    <row r="881" spans="1:1" x14ac:dyDescent="0.3">
      <c r="A881" s="25">
        <v>63665</v>
      </c>
    </row>
    <row r="882" spans="1:1" x14ac:dyDescent="0.3">
      <c r="A882" s="25">
        <v>63675</v>
      </c>
    </row>
    <row r="883" spans="1:1" x14ac:dyDescent="0.3">
      <c r="A883" s="25">
        <v>63719</v>
      </c>
    </row>
    <row r="884" spans="1:1" x14ac:dyDescent="0.3">
      <c r="A884" s="25">
        <v>63804</v>
      </c>
    </row>
    <row r="885" spans="1:1" x14ac:dyDescent="0.3">
      <c r="A885" s="25">
        <v>63839</v>
      </c>
    </row>
    <row r="886" spans="1:1" x14ac:dyDescent="0.3">
      <c r="A886" s="25">
        <v>63860</v>
      </c>
    </row>
    <row r="887" spans="1:1" x14ac:dyDescent="0.3">
      <c r="A887" s="25">
        <v>63873</v>
      </c>
    </row>
    <row r="888" spans="1:1" x14ac:dyDescent="0.3">
      <c r="A888" s="25">
        <v>63913</v>
      </c>
    </row>
    <row r="889" spans="1:1" x14ac:dyDescent="0.3">
      <c r="A889" s="25">
        <v>63920</v>
      </c>
    </row>
    <row r="890" spans="1:1" x14ac:dyDescent="0.3">
      <c r="A890" s="25">
        <v>63968</v>
      </c>
    </row>
    <row r="891" spans="1:1" x14ac:dyDescent="0.3">
      <c r="A891" s="25">
        <v>63969</v>
      </c>
    </row>
    <row r="892" spans="1:1" x14ac:dyDescent="0.3">
      <c r="A892" s="25">
        <v>64014</v>
      </c>
    </row>
    <row r="893" spans="1:1" x14ac:dyDescent="0.3">
      <c r="A893" s="25">
        <v>64030</v>
      </c>
    </row>
    <row r="894" spans="1:1" x14ac:dyDescent="0.3">
      <c r="A894" s="25">
        <v>64040</v>
      </c>
    </row>
    <row r="895" spans="1:1" x14ac:dyDescent="0.3">
      <c r="A895" s="25">
        <v>64076</v>
      </c>
    </row>
    <row r="896" spans="1:1" x14ac:dyDescent="0.3">
      <c r="A896" s="25">
        <v>64169</v>
      </c>
    </row>
    <row r="897" spans="1:1" x14ac:dyDescent="0.3">
      <c r="A897" s="25">
        <v>64204</v>
      </c>
    </row>
    <row r="898" spans="1:1" x14ac:dyDescent="0.3">
      <c r="A898" s="25">
        <v>64225</v>
      </c>
    </row>
    <row r="899" spans="1:1" x14ac:dyDescent="0.3">
      <c r="A899" s="25">
        <v>64238</v>
      </c>
    </row>
    <row r="900" spans="1:1" x14ac:dyDescent="0.3">
      <c r="A900" s="25">
        <v>64278</v>
      </c>
    </row>
    <row r="901" spans="1:1" x14ac:dyDescent="0.3">
      <c r="A901" s="25">
        <v>64285</v>
      </c>
    </row>
    <row r="902" spans="1:1" x14ac:dyDescent="0.3">
      <c r="A902" s="25">
        <v>64346</v>
      </c>
    </row>
    <row r="903" spans="1:1" x14ac:dyDescent="0.3">
      <c r="A903" s="25">
        <v>64347</v>
      </c>
    </row>
    <row r="904" spans="1:1" x14ac:dyDescent="0.3">
      <c r="A904" s="25">
        <v>64392</v>
      </c>
    </row>
    <row r="905" spans="1:1" x14ac:dyDescent="0.3">
      <c r="A905" s="25">
        <v>64396</v>
      </c>
    </row>
    <row r="906" spans="1:1" x14ac:dyDescent="0.3">
      <c r="A906" s="25">
        <v>64406</v>
      </c>
    </row>
    <row r="907" spans="1:1" x14ac:dyDescent="0.3">
      <c r="A907" s="25">
        <v>64454</v>
      </c>
    </row>
    <row r="908" spans="1:1" x14ac:dyDescent="0.3">
      <c r="A908" s="25">
        <v>64535</v>
      </c>
    </row>
    <row r="909" spans="1:1" x14ac:dyDescent="0.3">
      <c r="A909" s="25">
        <v>64570</v>
      </c>
    </row>
    <row r="910" spans="1:1" x14ac:dyDescent="0.3">
      <c r="A910" s="25">
        <v>64591</v>
      </c>
    </row>
    <row r="911" spans="1:1" x14ac:dyDescent="0.3">
      <c r="A911" s="25">
        <v>64604</v>
      </c>
    </row>
    <row r="912" spans="1:1" x14ac:dyDescent="0.3">
      <c r="A912" s="25">
        <v>64644</v>
      </c>
    </row>
    <row r="913" spans="1:1" x14ac:dyDescent="0.3">
      <c r="A913" s="25">
        <v>64651</v>
      </c>
    </row>
    <row r="914" spans="1:1" x14ac:dyDescent="0.3">
      <c r="A914" s="25">
        <v>64703</v>
      </c>
    </row>
    <row r="915" spans="1:1" x14ac:dyDescent="0.3">
      <c r="A915" s="25">
        <v>64704</v>
      </c>
    </row>
    <row r="916" spans="1:1" x14ac:dyDescent="0.3">
      <c r="A916" s="25">
        <v>64749</v>
      </c>
    </row>
    <row r="917" spans="1:1" x14ac:dyDescent="0.3">
      <c r="A917" s="25">
        <v>64761</v>
      </c>
    </row>
    <row r="918" spans="1:1" x14ac:dyDescent="0.3">
      <c r="A918" s="25">
        <v>64771</v>
      </c>
    </row>
    <row r="919" spans="1:1" x14ac:dyDescent="0.3">
      <c r="A919" s="25">
        <v>64811</v>
      </c>
    </row>
    <row r="920" spans="1:1" x14ac:dyDescent="0.3">
      <c r="A920" s="25">
        <v>64900</v>
      </c>
    </row>
    <row r="921" spans="1:1" x14ac:dyDescent="0.3">
      <c r="A921" s="25">
        <v>64935</v>
      </c>
    </row>
    <row r="922" spans="1:1" x14ac:dyDescent="0.3">
      <c r="A922" s="25">
        <v>64956</v>
      </c>
    </row>
    <row r="923" spans="1:1" x14ac:dyDescent="0.3">
      <c r="A923" s="25">
        <v>64969</v>
      </c>
    </row>
    <row r="924" spans="1:1" x14ac:dyDescent="0.3">
      <c r="A924" s="25">
        <v>65009</v>
      </c>
    </row>
    <row r="925" spans="1:1" x14ac:dyDescent="0.3">
      <c r="A925" s="25">
        <v>65016</v>
      </c>
    </row>
    <row r="926" spans="1:1" x14ac:dyDescent="0.3">
      <c r="A926" s="25">
        <v>65060</v>
      </c>
    </row>
    <row r="927" spans="1:1" x14ac:dyDescent="0.3">
      <c r="A927" s="25">
        <v>65061</v>
      </c>
    </row>
    <row r="928" spans="1:1" x14ac:dyDescent="0.3">
      <c r="A928" s="25">
        <v>65106</v>
      </c>
    </row>
    <row r="929" spans="1:1" x14ac:dyDescent="0.3">
      <c r="A929" s="25">
        <v>65126</v>
      </c>
    </row>
    <row r="930" spans="1:1" x14ac:dyDescent="0.3">
      <c r="A930" s="25">
        <v>65136</v>
      </c>
    </row>
    <row r="931" spans="1:1" x14ac:dyDescent="0.3">
      <c r="A931" s="25">
        <v>65168</v>
      </c>
    </row>
    <row r="932" spans="1:1" x14ac:dyDescent="0.3">
      <c r="A932" s="25">
        <v>65265</v>
      </c>
    </row>
    <row r="933" spans="1:1" x14ac:dyDescent="0.3">
      <c r="A933" s="25">
        <v>65300</v>
      </c>
    </row>
    <row r="934" spans="1:1" x14ac:dyDescent="0.3">
      <c r="A934" s="25">
        <v>65321</v>
      </c>
    </row>
    <row r="935" spans="1:1" x14ac:dyDescent="0.3">
      <c r="A935" s="25">
        <v>65334</v>
      </c>
    </row>
    <row r="936" spans="1:1" x14ac:dyDescent="0.3">
      <c r="A936" s="25">
        <v>65374</v>
      </c>
    </row>
  </sheetData>
  <pageMargins left="0.511811024" right="0.511811024" top="0.78740157499999996" bottom="0.78740157499999996" header="0.31496062000000002" footer="0.31496062000000002"/>
  <pageSetup paperSize="9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19</vt:i4>
      </vt:variant>
    </vt:vector>
  </HeadingPairs>
  <TitlesOfParts>
    <vt:vector size="19" baseType="lpstr">
      <vt:lpstr>VNA IPCA</vt:lpstr>
      <vt:lpstr>Mediana Mensal IPCA TOP 5 LP</vt:lpstr>
      <vt:lpstr>Análises Mês IPCA Proj x Real</vt:lpstr>
      <vt:lpstr>Análises Mês IPCA</vt:lpstr>
      <vt:lpstr>Mediana Anual IPCA TOP 5 LP</vt:lpstr>
      <vt:lpstr>Análises IPCA Anual</vt:lpstr>
      <vt:lpstr>Mediana Hor Móv IPCA TOP 5 LP</vt:lpstr>
      <vt:lpstr>Análises IPCA 12M Móvel</vt:lpstr>
      <vt:lpstr>Hist Selic Meta</vt:lpstr>
      <vt:lpstr>Mediana Reunião Selic 30D</vt:lpstr>
      <vt:lpstr>Análises Reuniões</vt:lpstr>
      <vt:lpstr>Análises Expect x Selic</vt:lpstr>
      <vt:lpstr>Análises Reunião Selic</vt:lpstr>
      <vt:lpstr>Mediana Anual Selic TOP 5 LP</vt:lpstr>
      <vt:lpstr>Análises Anual Selic</vt:lpstr>
      <vt:lpstr>Estatísticas IPCA</vt:lpstr>
      <vt:lpstr>Estatísticas Selic</vt:lpstr>
      <vt:lpstr>Links 2023</vt:lpstr>
      <vt:lpstr>Feriados</vt:lpstr>
    </vt:vector>
  </TitlesOfParts>
  <Company>BANCO DO BRASIL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Jefferson Veiga Figueiredo</dc:creator>
  <cp:lastModifiedBy>Jefferson Veiga Figueiredo</cp:lastModifiedBy>
  <dcterms:created xsi:type="dcterms:W3CDTF">2023-05-11T12:20:58Z</dcterms:created>
  <dcterms:modified xsi:type="dcterms:W3CDTF">2023-06-06T23:14:29Z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881dc9-f7f2-41de-a334-ceff3dc15b31_Enabled">
    <vt:lpwstr>true</vt:lpwstr>
  </property>
  <property fmtid="{D5CDD505-2E9C-101B-9397-08002B2CF9AE}" pid="3" name="MSIP_Label_40881dc9-f7f2-41de-a334-ceff3dc15b31_SetDate">
    <vt:lpwstr>2023-05-17T14:54:46Z</vt:lpwstr>
  </property>
  <property fmtid="{D5CDD505-2E9C-101B-9397-08002B2CF9AE}" pid="4" name="MSIP_Label_40881dc9-f7f2-41de-a334-ceff3dc15b31_Method">
    <vt:lpwstr>Standard</vt:lpwstr>
  </property>
  <property fmtid="{D5CDD505-2E9C-101B-9397-08002B2CF9AE}" pid="5" name="MSIP_Label_40881dc9-f7f2-41de-a334-ceff3dc15b31_Name">
    <vt:lpwstr>40881dc9-f7f2-41de-a334-ceff3dc15b31</vt:lpwstr>
  </property>
  <property fmtid="{D5CDD505-2E9C-101B-9397-08002B2CF9AE}" pid="6" name="MSIP_Label_40881dc9-f7f2-41de-a334-ceff3dc15b31_SiteId">
    <vt:lpwstr>ea0c2907-38d2-4181-8750-b0b190b60443</vt:lpwstr>
  </property>
  <property fmtid="{D5CDD505-2E9C-101B-9397-08002B2CF9AE}" pid="7" name="MSIP_Label_40881dc9-f7f2-41de-a334-ceff3dc15b31_ActionId">
    <vt:lpwstr>62921164-9985-46b7-a5ca-c6407caa6a89</vt:lpwstr>
  </property>
  <property fmtid="{D5CDD505-2E9C-101B-9397-08002B2CF9AE}" pid="8" name="MSIP_Label_40881dc9-f7f2-41de-a334-ceff3dc15b31_ContentBits">
    <vt:lpwstr>1</vt:lpwstr>
  </property>
</Properties>
</file>